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.xml" ContentType="application/vnd.openxmlformats-officedocument.spreadsheetml.work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theme/themeOverride6.xml" ContentType="application/vnd.openxmlformats-officedocument.themeOverrid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theme/themeOverride7.xml" ContentType="application/vnd.openxmlformats-officedocument.themeOverride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8.xml" ContentType="application/vnd.openxmlformats-officedocument.drawingml.chart+xml"/>
  <Override PartName="/xl/theme/themeOverride8.xml" ContentType="application/vnd.openxmlformats-officedocument.themeOverride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9.xml" ContentType="application/vnd.openxmlformats-officedocument.drawingml.chart+xml"/>
  <Override PartName="/xl/theme/themeOverride9.xml" ContentType="application/vnd.openxmlformats-officedocument.themeOverride+xml"/>
  <Override PartName="/xl/drawings/drawing18.xml" ContentType="application/vnd.openxmlformats-officedocument.drawingml.chartshapes+xml"/>
  <Override PartName="/xl/charts/chart10.xml" ContentType="application/vnd.openxmlformats-officedocument.drawingml.chart+xml"/>
  <Override PartName="/xl/theme/themeOverride10.xml" ContentType="application/vnd.openxmlformats-officedocument.themeOverride+xml"/>
  <Override PartName="/xl/drawings/drawing19.xml" ContentType="application/vnd.openxmlformats-officedocument.drawingml.chartshape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drawings/drawing20.xml" ContentType="application/vnd.openxmlformats-officedocument.drawing+xml"/>
  <Override PartName="/xl/charts/chart11.xml" ContentType="application/vnd.openxmlformats-officedocument.drawingml.chart+xml"/>
  <Override PartName="/xl/theme/themeOverride11.xml" ContentType="application/vnd.openxmlformats-officedocument.themeOverride+xml"/>
  <Override PartName="/xl/drawings/drawing21.xml" ContentType="application/vnd.openxmlformats-officedocument.drawingml.chartshapes+xml"/>
  <Override PartName="/xl/charts/chart12.xml" ContentType="application/vnd.openxmlformats-officedocument.drawingml.chart+xml"/>
  <Override PartName="/xl/theme/themeOverride12.xml" ContentType="application/vnd.openxmlformats-officedocument.themeOverride+xml"/>
  <Override PartName="/xl/drawings/drawing22.xml" ContentType="application/vnd.openxmlformats-officedocument.drawingml.chartshapes+xml"/>
  <Override PartName="/xl/drawings/drawing23.xml" ContentType="application/vnd.openxmlformats-officedocument.drawing+xml"/>
  <Override PartName="/xl/charts/chart13.xml" ContentType="application/vnd.openxmlformats-officedocument.drawingml.chart+xml"/>
  <Override PartName="/xl/theme/themeOverride13.xml" ContentType="application/vnd.openxmlformats-officedocument.themeOverride+xml"/>
  <Override PartName="/xl/drawings/drawing24.xml" ContentType="application/vnd.openxmlformats-officedocument.drawingml.chartshapes+xml"/>
  <Override PartName="/xl/drawings/drawing25.xml" ContentType="application/vnd.openxmlformats-officedocument.drawing+xml"/>
  <Override PartName="/xl/charts/chart14.xml" ContentType="application/vnd.openxmlformats-officedocument.drawingml.chart+xml"/>
  <Override PartName="/xl/theme/themeOverride14.xml" ContentType="application/vnd.openxmlformats-officedocument.themeOverride+xml"/>
  <Override PartName="/xl/drawings/drawing26.xml" ContentType="application/vnd.openxmlformats-officedocument.drawingml.chartshapes+xml"/>
  <Override PartName="/xl/drawings/drawing27.xml" ContentType="application/vnd.openxmlformats-officedocument.drawing+xml"/>
  <Override PartName="/xl/charts/chart15.xml" ContentType="application/vnd.openxmlformats-officedocument.drawingml.chart+xml"/>
  <Override PartName="/xl/theme/themeOverride15.xml" ContentType="application/vnd.openxmlformats-officedocument.themeOverride+xml"/>
  <Override PartName="/xl/drawings/drawing28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Z:\UK Team\UK Research Briefing\"/>
    </mc:Choice>
  </mc:AlternateContent>
  <xr:revisionPtr revIDLastSave="0" documentId="13_ncr:1_{BB3049A4-CB9F-4696-8417-2B91B5635EDE}" xr6:coauthVersionLast="47" xr6:coauthVersionMax="47" xr10:uidLastSave="{00000000-0000-0000-0000-000000000000}"/>
  <bookViews>
    <workbookView xWindow="-120" yWindow="-120" windowWidth="29040" windowHeight="15840" firstSheet="1" activeTab="1" xr2:uid="{24145D7C-EF19-44BA-9077-3730693EF83D}"/>
  </bookViews>
  <sheets>
    <sheet name="Chart - MPC scenarios" sheetId="25" r:id="rId1"/>
    <sheet name="Chart - CPI BoE, OE, Cons" sheetId="16" r:id="rId2"/>
    <sheet name="Chart - DMP %3m-3m yr" sheetId="18" r:id="rId3"/>
    <sheet name="&gt;&gt; MARKET PRICING CHARTS" sheetId="37" r:id="rId4"/>
    <sheet name="Chart - Bank Rate Q" sheetId="8" r:id="rId5"/>
    <sheet name="Chart - Bank Rate M" sheetId="10" r:id="rId6"/>
    <sheet name="Chart - Gas prices M" sheetId="38" r:id="rId7"/>
    <sheet name="Chart - Electricity prices M" sheetId="40" r:id="rId8"/>
    <sheet name="Chart - Oil prices Q" sheetId="54" r:id="rId9"/>
    <sheet name="Chart - Oil &amp; RXD" sheetId="49" r:id="rId10"/>
    <sheet name="&gt;&gt; DATA" sheetId="34" r:id="rId11"/>
    <sheet name="Chart Data" sheetId="1" r:id="rId12"/>
    <sheet name="Market pricing dates" sheetId="36" r:id="rId13"/>
    <sheet name="Market expectations - RCB" sheetId="7" r:id="rId14"/>
    <sheet name="Market expectations - Gas" sheetId="35" r:id="rId15"/>
    <sheet name="Market expectations - Electrici" sheetId="39" r:id="rId16"/>
    <sheet name="Market expectations - Oil" sheetId="53" r:id="rId17"/>
    <sheet name="Market expectations - Other" sheetId="43" r:id="rId18"/>
    <sheet name="MPR Chart 2.16 (Aug)" sheetId="3" r:id="rId19"/>
    <sheet name="MPR Chart 2.16 (May)" sheetId="29" r:id="rId20"/>
    <sheet name="MPR Chart 2.21 (Aug)" sheetId="2" r:id="rId21"/>
    <sheet name="MPR Chart 2.22 (Nov)" sheetId="45" r:id="rId22"/>
    <sheet name="MPR Chart 2.29 (Nov)" sheetId="44" r:id="rId23"/>
    <sheet name="MPR Chart 2.20 (Feb)" sheetId="55" r:id="rId24"/>
    <sheet name="MPR Chart 2.22 (Feb)" sheetId="56" r:id="rId25"/>
    <sheet name="HAVERM" sheetId="4" r:id="rId26"/>
    <sheet name="HAVERD" sheetId="6" r:id="rId27"/>
    <sheet name="HAVERQ" sheetId="11" r:id="rId28"/>
    <sheet name="GMW" sheetId="14" r:id="rId29"/>
    <sheet name="&gt;&gt; NOT USED" sheetId="33" r:id="rId30"/>
    <sheet name="Chart - BoE CPI &amp; AWE" sheetId="5" r:id="rId31"/>
    <sheet name="Chart - BoE staff fcst" sheetId="30" r:id="rId32"/>
    <sheet name="Chart - DMP %yr" sheetId="17" r:id="rId33"/>
    <sheet name="Chart - MPC scenarios (2)" sheetId="57" r:id="rId34"/>
    <sheet name="Table - MPC scenarios" sheetId="58" r:id="rId35"/>
  </sheets>
  <externalReferences>
    <externalReference r:id="rId36"/>
  </externalReferences>
  <definedNames>
    <definedName name="__123Graph_A" localSheetId="24" hidden="1">#REF!</definedName>
    <definedName name="__123Graph_A" hidden="1">#REF!</definedName>
    <definedName name="__123Graph_AALLTAX" localSheetId="24" hidden="1">#REF!</definedName>
    <definedName name="__123Graph_AALLTAX" hidden="1">#REF!</definedName>
    <definedName name="__123Graph_ACHGSPD1" localSheetId="24" hidden="1">#REF!</definedName>
    <definedName name="__123Graph_ACHGSPD1" hidden="1">#REF!</definedName>
    <definedName name="__123Graph_ACHGSPD2" localSheetId="24" hidden="1">#REF!</definedName>
    <definedName name="__123Graph_ACHGSPD2" hidden="1">#REF!</definedName>
    <definedName name="__123Graph_AEFF" localSheetId="24" hidden="1">#REF!</definedName>
    <definedName name="__123Graph_AEFF" hidden="1">#REF!</definedName>
    <definedName name="__123Graph_AGR14PBF1" localSheetId="24" hidden="1">#REF!</definedName>
    <definedName name="__123Graph_AGR14PBF1" hidden="1">#REF!</definedName>
    <definedName name="__123Graph_AHOMEVAT" localSheetId="24" hidden="1">#REF!</definedName>
    <definedName name="__123Graph_AHOMEVAT" hidden="1">#REF!</definedName>
    <definedName name="__123Graph_AIMPORT" localSheetId="24" hidden="1">#REF!</definedName>
    <definedName name="__123Graph_AIMPORT" hidden="1">#REF!</definedName>
    <definedName name="__123Graph_ALBFFIN" localSheetId="24" hidden="1">#REF!</definedName>
    <definedName name="__123Graph_ALBFFIN" hidden="1">#REF!</definedName>
    <definedName name="__123Graph_ALBFFIN2" localSheetId="24" hidden="1">#REF!</definedName>
    <definedName name="__123Graph_ALBFFIN2" hidden="1">#REF!</definedName>
    <definedName name="__123Graph_ALBFHIC2" localSheetId="24" hidden="1">#REF!</definedName>
    <definedName name="__123Graph_ALBFHIC2" hidden="1">#REF!</definedName>
    <definedName name="__123Graph_ALCB" localSheetId="24" hidden="1">#REF!</definedName>
    <definedName name="__123Graph_ALCB" hidden="1">#REF!</definedName>
    <definedName name="__123Graph_ANACFIN" localSheetId="24" hidden="1">#REF!</definedName>
    <definedName name="__123Graph_ANACFIN" hidden="1">#REF!</definedName>
    <definedName name="__123Graph_ANACHIC" localSheetId="24" hidden="1">#REF!</definedName>
    <definedName name="__123Graph_ANACHIC" hidden="1">#REF!</definedName>
    <definedName name="__123Graph_APIC" localSheetId="24" hidden="1">#REF!</definedName>
    <definedName name="__123Graph_APIC" hidden="1">#REF!</definedName>
    <definedName name="__123Graph_ATOBREV" localSheetId="24" hidden="1">#REF!</definedName>
    <definedName name="__123Graph_ATOBREV" hidden="1">#REF!</definedName>
    <definedName name="__123Graph_ATOTAL" localSheetId="24" hidden="1">#REF!</definedName>
    <definedName name="__123Graph_ATOTAL" hidden="1">#REF!</definedName>
    <definedName name="__123Graph_B" localSheetId="24" hidden="1">#REF!</definedName>
    <definedName name="__123Graph_B" hidden="1">#REF!</definedName>
    <definedName name="__123Graph_BCHGSPD1" localSheetId="24" hidden="1">#REF!</definedName>
    <definedName name="__123Graph_BCHGSPD1" hidden="1">#REF!</definedName>
    <definedName name="__123Graph_BCHGSPD2" localSheetId="24" hidden="1">#REF!</definedName>
    <definedName name="__123Graph_BCHGSPD2" hidden="1">#REF!</definedName>
    <definedName name="__123Graph_BEFF" localSheetId="24" hidden="1">#REF!</definedName>
    <definedName name="__123Graph_BEFF" hidden="1">#REF!</definedName>
    <definedName name="__123Graph_BHOMEVAT" localSheetId="24" hidden="1">#REF!</definedName>
    <definedName name="__123Graph_BHOMEVAT" hidden="1">#REF!</definedName>
    <definedName name="__123Graph_BIMPORT" localSheetId="24" hidden="1">#REF!</definedName>
    <definedName name="__123Graph_BIMPORT" hidden="1">#REF!</definedName>
    <definedName name="__123Graph_BLBF" localSheetId="24" hidden="1">#REF!</definedName>
    <definedName name="__123Graph_BLBF" hidden="1">#REF!</definedName>
    <definedName name="__123Graph_BLBFFIN" localSheetId="24" hidden="1">#REF!</definedName>
    <definedName name="__123Graph_BLBFFIN" hidden="1">#REF!</definedName>
    <definedName name="__123Graph_BLCB" localSheetId="24" hidden="1">#REF!</definedName>
    <definedName name="__123Graph_BLCB" hidden="1">#REF!</definedName>
    <definedName name="__123Graph_BPIC" localSheetId="24" hidden="1">#REF!</definedName>
    <definedName name="__123Graph_BPIC" hidden="1">#REF!</definedName>
    <definedName name="__123Graph_BTOTAL" localSheetId="24" hidden="1">#REF!</definedName>
    <definedName name="__123Graph_BTOTAL" hidden="1">#REF!</definedName>
    <definedName name="__123Graph_CACT13BUD" localSheetId="24" hidden="1">#REF!</definedName>
    <definedName name="__123Graph_CACT13BUD" hidden="1">#REF!</definedName>
    <definedName name="__123Graph_CEFF" localSheetId="24" hidden="1">#REF!</definedName>
    <definedName name="__123Graph_CEFF" hidden="1">#REF!</definedName>
    <definedName name="__123Graph_CGR14PBF1" localSheetId="24" hidden="1">#REF!</definedName>
    <definedName name="__123Graph_CGR14PBF1" hidden="1">#REF!</definedName>
    <definedName name="__123Graph_CLBF" localSheetId="24" hidden="1">#REF!</definedName>
    <definedName name="__123Graph_CLBF" hidden="1">#REF!</definedName>
    <definedName name="__123Graph_CPIC" localSheetId="24" hidden="1">#REF!</definedName>
    <definedName name="__123Graph_CPIC" hidden="1">#REF!</definedName>
    <definedName name="__123Graph_DACT13BUD" localSheetId="24" hidden="1">#REF!</definedName>
    <definedName name="__123Graph_DACT13BUD" hidden="1">#REF!</definedName>
    <definedName name="__123Graph_DEFF" localSheetId="24" hidden="1">#REF!</definedName>
    <definedName name="__123Graph_DEFF" hidden="1">#REF!</definedName>
    <definedName name="__123Graph_DGR14PBF1" localSheetId="24" hidden="1">#REF!</definedName>
    <definedName name="__123Graph_DGR14PBF1" hidden="1">#REF!</definedName>
    <definedName name="__123Graph_DLBF" localSheetId="24" hidden="1">#REF!</definedName>
    <definedName name="__123Graph_DLBF" hidden="1">#REF!</definedName>
    <definedName name="__123Graph_DPIC" localSheetId="24" hidden="1">#REF!</definedName>
    <definedName name="__123Graph_DPIC" hidden="1">#REF!</definedName>
    <definedName name="__123Graph_EACT13BUD" localSheetId="24" hidden="1">#REF!</definedName>
    <definedName name="__123Graph_EACT13BUD" hidden="1">#REF!</definedName>
    <definedName name="__123Graph_EEFF" localSheetId="24" hidden="1">#REF!</definedName>
    <definedName name="__123Graph_EEFF" hidden="1">#REF!</definedName>
    <definedName name="__123Graph_EEFFHIC" localSheetId="24" hidden="1">#REF!</definedName>
    <definedName name="__123Graph_EEFFHIC" hidden="1">#REF!</definedName>
    <definedName name="__123Graph_EGR14PBF1" localSheetId="24" hidden="1">#REF!</definedName>
    <definedName name="__123Graph_EGR14PBF1" hidden="1">#REF!</definedName>
    <definedName name="__123Graph_ELBF" localSheetId="24" hidden="1">#REF!</definedName>
    <definedName name="__123Graph_ELBF" hidden="1">#REF!</definedName>
    <definedName name="__123Graph_EPIC" localSheetId="24" hidden="1">#REF!</definedName>
    <definedName name="__123Graph_EPIC" hidden="1">#REF!</definedName>
    <definedName name="__123Graph_FACT13BUD" localSheetId="24" hidden="1">#REF!</definedName>
    <definedName name="__123Graph_FACT13BUD" hidden="1">#REF!</definedName>
    <definedName name="__123Graph_FEFF" localSheetId="24" hidden="1">#REF!</definedName>
    <definedName name="__123Graph_FEFF" hidden="1">#REF!</definedName>
    <definedName name="__123Graph_FEFFHIC" localSheetId="24" hidden="1">#REF!</definedName>
    <definedName name="__123Graph_FEFFHIC" hidden="1">#REF!</definedName>
    <definedName name="__123Graph_FGR14PBF1" localSheetId="24" hidden="1">#REF!</definedName>
    <definedName name="__123Graph_FGR14PBF1" hidden="1">#REF!</definedName>
    <definedName name="__123Graph_FLBF" localSheetId="24" hidden="1">#REF!</definedName>
    <definedName name="__123Graph_FLBF" hidden="1">#REF!</definedName>
    <definedName name="__123Graph_FPIC" localSheetId="24" hidden="1">#REF!</definedName>
    <definedName name="__123Graph_FPIC" hidden="1">#REF!</definedName>
    <definedName name="__123Graph_LBL_ARESID" localSheetId="24" hidden="1">#REF!</definedName>
    <definedName name="__123Graph_LBL_ARESID" hidden="1">#REF!</definedName>
    <definedName name="__123Graph_LBL_BRESID" localSheetId="24" hidden="1">#REF!</definedName>
    <definedName name="__123Graph_LBL_BRESID" hidden="1">#REF!</definedName>
    <definedName name="__123Graph_X" localSheetId="24" hidden="1">#REF!</definedName>
    <definedName name="__123Graph_X" hidden="1">#REF!</definedName>
    <definedName name="__123Graph_XACTHIC" localSheetId="24" hidden="1">#REF!</definedName>
    <definedName name="__123Graph_XACTHIC" hidden="1">#REF!</definedName>
    <definedName name="__123Graph_XALLTAX" localSheetId="24" hidden="1">#REF!</definedName>
    <definedName name="__123Graph_XALLTAX" hidden="1">#REF!</definedName>
    <definedName name="__123Graph_XCHGSPD1" localSheetId="24" hidden="1">#REF!</definedName>
    <definedName name="__123Graph_XCHGSPD1" hidden="1">#REF!</definedName>
    <definedName name="__123Graph_XCHGSPD2" localSheetId="24" hidden="1">#REF!</definedName>
    <definedName name="__123Graph_XCHGSPD2" hidden="1">#REF!</definedName>
    <definedName name="__123Graph_XEFF" localSheetId="24" hidden="1">#REF!</definedName>
    <definedName name="__123Graph_XEFF" hidden="1">#REF!</definedName>
    <definedName name="__123Graph_XGR14PBF1" localSheetId="24" hidden="1">#REF!</definedName>
    <definedName name="__123Graph_XGR14PBF1" hidden="1">#REF!</definedName>
    <definedName name="__123Graph_XHOMEVAT" localSheetId="24" hidden="1">#REF!</definedName>
    <definedName name="__123Graph_XHOMEVAT" hidden="1">#REF!</definedName>
    <definedName name="__123Graph_XIMPORT" localSheetId="24" hidden="1">#REF!</definedName>
    <definedName name="__123Graph_XIMPORT" hidden="1">#REF!</definedName>
    <definedName name="__123Graph_XLBF" localSheetId="24" hidden="1">#REF!</definedName>
    <definedName name="__123Graph_XLBF" hidden="1">#REF!</definedName>
    <definedName name="__123Graph_XLBFFIN2" localSheetId="24" hidden="1">#REF!</definedName>
    <definedName name="__123Graph_XLBFFIN2" hidden="1">#REF!</definedName>
    <definedName name="__123Graph_XLBFHIC" localSheetId="24" hidden="1">#REF!</definedName>
    <definedName name="__123Graph_XLBFHIC" hidden="1">#REF!</definedName>
    <definedName name="__123Graph_XLBFHIC2" localSheetId="24" hidden="1">#REF!</definedName>
    <definedName name="__123Graph_XLBFHIC2" hidden="1">#REF!</definedName>
    <definedName name="__123Graph_XLCB" localSheetId="24" hidden="1">#REF!</definedName>
    <definedName name="__123Graph_XLCB" hidden="1">#REF!</definedName>
    <definedName name="__123Graph_XNACFIN" localSheetId="24" hidden="1">#REF!</definedName>
    <definedName name="__123Graph_XNACFIN" hidden="1">#REF!</definedName>
    <definedName name="__123Graph_XNACHIC" localSheetId="24" hidden="1">#REF!</definedName>
    <definedName name="__123Graph_XNACHIC" hidden="1">#REF!</definedName>
    <definedName name="__123Graph_XPIC" localSheetId="24" hidden="1">#REF!</definedName>
    <definedName name="__123Graph_XPIC" hidden="1">#REF!</definedName>
    <definedName name="__123Graph_XSTAG2ALL" localSheetId="24" hidden="1">#REF!</definedName>
    <definedName name="__123Graph_XSTAG2ALL" hidden="1">#REF!</definedName>
    <definedName name="__123Graph_XSTAG2EC" localSheetId="24" hidden="1">#REF!</definedName>
    <definedName name="__123Graph_XSTAG2EC" hidden="1">#REF!</definedName>
    <definedName name="__123Graph_XTOBREV" localSheetId="24" hidden="1">#REF!</definedName>
    <definedName name="__123Graph_XTOBREV" hidden="1">#REF!</definedName>
    <definedName name="__123Graph_XTOTAL" localSheetId="24" hidden="1">#REF!</definedName>
    <definedName name="__123Graph_XTOTAL" hidden="1">#REF!</definedName>
    <definedName name="_1_">#REF!</definedName>
    <definedName name="_123Graph_A2" localSheetId="24" hidden="1">#REF!</definedName>
    <definedName name="_123Graph_A2" hidden="1">#REF!</definedName>
    <definedName name="_2ecm">#REF!</definedName>
    <definedName name="_3ecw">#REF!</definedName>
    <definedName name="_bot1" localSheetId="24">#REF!</definedName>
    <definedName name="_bot1">#REF!</definedName>
    <definedName name="_bot2" localSheetId="24">#REF!</definedName>
    <definedName name="_bot2">#REF!</definedName>
    <definedName name="_bot3" localSheetId="24">#REF!</definedName>
    <definedName name="_bot3">#REF!</definedName>
    <definedName name="_bot4" localSheetId="24">#REF!</definedName>
    <definedName name="_bot4">#REF!</definedName>
    <definedName name="_bot5" localSheetId="24">#REF!</definedName>
    <definedName name="_bot5">#REF!</definedName>
    <definedName name="_bot6" localSheetId="24">#REF!</definedName>
    <definedName name="_bot6">#REF!</definedName>
    <definedName name="_DLX1.INC">HAVERM!$B$2:$AH$7</definedName>
    <definedName name="_DLX2.INC" localSheetId="24">#REF!</definedName>
    <definedName name="_DLX2.INC">HAVERD!$G$3:$GV$8</definedName>
    <definedName name="_DLX3.INC" localSheetId="24">#REF!</definedName>
    <definedName name="_DLX3.INC">HAVERQ!$B$2:$H$7</definedName>
    <definedName name="_DLX6.INC">#REF!</definedName>
    <definedName name="_DLX7.INC">#REF!</definedName>
    <definedName name="_Fill" localSheetId="24" hidden="1">#REF!</definedName>
    <definedName name="_Fill" hidden="1">#REF!</definedName>
    <definedName name="_MYE4">#REF!</definedName>
    <definedName name="_MYE5">#REF!</definedName>
    <definedName name="_MYE6">#REF!</definedName>
    <definedName name="_OEP.MPCScenarios">'Table - MPC scenarios'!$B$3:$E$12</definedName>
    <definedName name="_Regression_Out" localSheetId="24" hidden="1">#REF!</definedName>
    <definedName name="_Regression_Out" hidden="1">#REF!</definedName>
    <definedName name="_Regression_X" localSheetId="24" hidden="1">#REF!</definedName>
    <definedName name="_Regression_X" hidden="1">#REF!</definedName>
    <definedName name="_Regression_Y" localSheetId="24" hidden="1">#REF!</definedName>
    <definedName name="_Regression_Y" hidden="1">#REF!</definedName>
    <definedName name="_Sort" localSheetId="24" hidden="1">#REF!</definedName>
    <definedName name="_Sort" hidden="1">#REF!</definedName>
    <definedName name="_top1" localSheetId="24">#REF!</definedName>
    <definedName name="_top1">#REF!</definedName>
    <definedName name="_top2" localSheetId="24">#REF!</definedName>
    <definedName name="_top2">#REF!</definedName>
    <definedName name="_top3" localSheetId="24">#REF!</definedName>
    <definedName name="_top3">#REF!</definedName>
    <definedName name="_top4" localSheetId="24">#REF!</definedName>
    <definedName name="_top4">#REF!</definedName>
    <definedName name="_top5" localSheetId="24">#REF!</definedName>
    <definedName name="_top5">#REF!</definedName>
    <definedName name="_top6" localSheetId="24">#REF!</definedName>
    <definedName name="_top6">#REF!</definedName>
    <definedName name="a">SERIES1s:SERIES1e</definedName>
    <definedName name="About_these_data">#REF!</definedName>
    <definedName name="AllNSAData">#REF!</definedName>
    <definedName name="AllSAData">#REF!</definedName>
    <definedName name="AME">OFFSET(#REF!,0,0,MAX(#REF!),1)</definedName>
    <definedName name="Amytest">#REF!</definedName>
    <definedName name="Ann">#REF!</definedName>
    <definedName name="Ann_chg">#REF!</definedName>
    <definedName name="appended">OFFSET(#REF!,0,0,MAX(#REF!)+MAX(#REF!),#REF!)</definedName>
    <definedName name="approx2">#REF!</definedName>
    <definedName name="approx3">#REF!</definedName>
    <definedName name="approx4">#REF!</definedName>
    <definedName name="approx5">#REF!</definedName>
    <definedName name="approx6">#REF!</definedName>
    <definedName name="approx7">#REF!</definedName>
    <definedName name="Apr_50">#REF!</definedName>
    <definedName name="Apr_51">#REF!</definedName>
    <definedName name="Apr_52">#REF!</definedName>
    <definedName name="Apr_53">#REF!</definedName>
    <definedName name="Apr_54">#REF!</definedName>
    <definedName name="Apr_55">#REF!</definedName>
    <definedName name="Apr_56">#REF!</definedName>
    <definedName name="Apr_57">#REF!</definedName>
    <definedName name="Apr_58">#REF!</definedName>
    <definedName name="Apr_59">#REF!</definedName>
    <definedName name="Apr_60">#REF!</definedName>
    <definedName name="Apr_61">#REF!</definedName>
    <definedName name="Apr_62">#REF!</definedName>
    <definedName name="Apr_63">#REF!</definedName>
    <definedName name="Apr_64">#REF!</definedName>
    <definedName name="Apr_65">#REF!</definedName>
    <definedName name="Apr_66">#REF!</definedName>
    <definedName name="Apr_67">#REF!</definedName>
    <definedName name="Apr_68">#REF!</definedName>
    <definedName name="Apr_69">#REF!</definedName>
    <definedName name="Apr_70">#REF!</definedName>
    <definedName name="Apr_71">#REF!</definedName>
    <definedName name="Apr_72">#REF!</definedName>
    <definedName name="Apr_73">#REF!</definedName>
    <definedName name="Apr_74">#REF!</definedName>
    <definedName name="Apr_75">#REF!</definedName>
    <definedName name="Apr_76">#REF!</definedName>
    <definedName name="Apr_77">#REF!</definedName>
    <definedName name="Apr_78">#REF!</definedName>
    <definedName name="Apr_79">#REF!</definedName>
    <definedName name="Apr_80">#REF!</definedName>
    <definedName name="Apr_81">#REF!</definedName>
    <definedName name="Apr_82">#REF!</definedName>
    <definedName name="Apr_83">#REF!</definedName>
    <definedName name="Apr_84">#REF!</definedName>
    <definedName name="Apr_85">#REF!</definedName>
    <definedName name="Apr_86">#REF!</definedName>
    <definedName name="Apr_87">#REF!</definedName>
    <definedName name="Apr_88">#REF!</definedName>
    <definedName name="Apr_89">#REF!</definedName>
    <definedName name="Apr_90">#REF!</definedName>
    <definedName name="Apr_91">#REF!</definedName>
    <definedName name="Apr_92">#REF!</definedName>
    <definedName name="Apr_93">#REF!</definedName>
    <definedName name="Apr_94">#REF!</definedName>
    <definedName name="Apr_95">#REF!</definedName>
    <definedName name="Apr_96">#REF!</definedName>
    <definedName name="Apr_97">#REF!</definedName>
    <definedName name="Apr_98">#REF!</definedName>
    <definedName name="Apr_99">#REF!</definedName>
    <definedName name="aquimer">#REF!</definedName>
    <definedName name="asdas" localSheetId="24" hidden="1">{#N/A,#N/A,FALSE,"TMCOMP96";#N/A,#N/A,FALSE,"MAT96";#N/A,#N/A,FALSE,"FANDA96";#N/A,#N/A,FALSE,"INTRAN96";#N/A,#N/A,FALSE,"NAA9697";#N/A,#N/A,FALSE,"ECWEBB";#N/A,#N/A,FALSE,"MFT96";#N/A,#N/A,FALSE,"CTrecon"}</definedName>
    <definedName name="asdas" hidden="1">{#N/A,#N/A,FALSE,"TMCOMP96";#N/A,#N/A,FALSE,"MAT96";#N/A,#N/A,FALSE,"FANDA96";#N/A,#N/A,FALSE,"INTRAN96";#N/A,#N/A,FALSE,"NAA9697";#N/A,#N/A,FALSE,"ECWEBB";#N/A,#N/A,FALSE,"MFT96";#N/A,#N/A,FALSE,"CTrecon"}</definedName>
    <definedName name="Astartpg">#REF!</definedName>
    <definedName name="Aug_50">#REF!</definedName>
    <definedName name="Aug_51">#REF!</definedName>
    <definedName name="Aug_52">#REF!</definedName>
    <definedName name="Aug_53">#REF!</definedName>
    <definedName name="Aug_54">#REF!</definedName>
    <definedName name="Aug_55">#REF!</definedName>
    <definedName name="Aug_56">#REF!</definedName>
    <definedName name="Aug_57">#REF!</definedName>
    <definedName name="Aug_58">#REF!</definedName>
    <definedName name="Aug_59">#REF!</definedName>
    <definedName name="Aug_60">#REF!</definedName>
    <definedName name="Aug_61">#REF!</definedName>
    <definedName name="Aug_62">#REF!</definedName>
    <definedName name="Aug_63">#REF!</definedName>
    <definedName name="Aug_64">#REF!</definedName>
    <definedName name="Aug_65">#REF!</definedName>
    <definedName name="Aug_66">#REF!</definedName>
    <definedName name="Aug_67">#REF!</definedName>
    <definedName name="Aug_68">#REF!</definedName>
    <definedName name="Aug_69">#REF!</definedName>
    <definedName name="Aug_70">#REF!</definedName>
    <definedName name="Aug_71">#REF!</definedName>
    <definedName name="Aug_72">#REF!</definedName>
    <definedName name="Aug_73">#REF!</definedName>
    <definedName name="Aug_74">#REF!</definedName>
    <definedName name="Aug_75">#REF!</definedName>
    <definedName name="Aug_76">#REF!</definedName>
    <definedName name="Aug_77">#REF!</definedName>
    <definedName name="Aug_78">#REF!</definedName>
    <definedName name="Aug_79">#REF!</definedName>
    <definedName name="Aug_80">#REF!</definedName>
    <definedName name="Aug_81">#REF!</definedName>
    <definedName name="Aug_82">#REF!</definedName>
    <definedName name="Aug_83">#REF!</definedName>
    <definedName name="Aug_84">#REF!</definedName>
    <definedName name="Aug_85">#REF!</definedName>
    <definedName name="Aug_86">#REF!</definedName>
    <definedName name="Aug_87">#REF!</definedName>
    <definedName name="Aug_88">#REF!</definedName>
    <definedName name="Aug_89">#REF!</definedName>
    <definedName name="Aug_90">#REF!</definedName>
    <definedName name="Aug_91">#REF!</definedName>
    <definedName name="Aug_92">#REF!</definedName>
    <definedName name="Aug_93">#REF!</definedName>
    <definedName name="Aug_94">#REF!</definedName>
    <definedName name="Aug_95">#REF!</definedName>
    <definedName name="Aug_96">#REF!</definedName>
    <definedName name="Aug_97">#REF!</definedName>
    <definedName name="Aug_98">#REF!</definedName>
    <definedName name="Aug_99">#REF!</definedName>
    <definedName name="AVON">#REF!</definedName>
    <definedName name="b">#REF!</definedName>
    <definedName name="BankCRE">#REF!</definedName>
    <definedName name="BankDate">#REF!</definedName>
    <definedName name="BankLargeFlowsSA">#REF!</definedName>
    <definedName name="BankLargeStocksSA">#REF!</definedName>
    <definedName name="BankSMEFlowsSA">#REF!</definedName>
    <definedName name="BankSMEStocksSA">#REF!</definedName>
    <definedName name="BccManHd00">OFFSET(#REF!,0,0,COUNTA(#REF!)-38)</definedName>
    <definedName name="BEDS">#REF!</definedName>
    <definedName name="BERKS">#REF!</definedName>
    <definedName name="BID">#REF!</definedName>
    <definedName name="BLPH1" localSheetId="24" hidden="1">#REF!</definedName>
    <definedName name="BLPH1" hidden="1">#REF!</definedName>
    <definedName name="BLPH2" localSheetId="24" hidden="1">#REF!</definedName>
    <definedName name="BLPH2" hidden="1">#REF!</definedName>
    <definedName name="BLPH3" localSheetId="24" hidden="1">#REF!</definedName>
    <definedName name="BLPH3" hidden="1">#REF!</definedName>
    <definedName name="BLPH4" localSheetId="24" hidden="1">#REF!</definedName>
    <definedName name="BLPH4" hidden="1">#REF!</definedName>
    <definedName name="BLPH5" localSheetId="24" hidden="1">#REF!</definedName>
    <definedName name="BLPH5" hidden="1">#REF!</definedName>
    <definedName name="BUCKS">#REF!</definedName>
    <definedName name="calemp">#REF!</definedName>
    <definedName name="calgva">#REF!</definedName>
    <definedName name="calsht1">#REF!</definedName>
    <definedName name="calsht2">#REF!</definedName>
    <definedName name="calsht3">#REF!</definedName>
    <definedName name="calsht4">#REF!</definedName>
    <definedName name="calsht5">#REF!</definedName>
    <definedName name="calsize">#REF!</definedName>
    <definedName name="CAMBS">#REF!</definedName>
    <definedName name="carprod">#REF!</definedName>
    <definedName name="category" localSheetId="24">#REF!</definedName>
    <definedName name="category">#REF!</definedName>
    <definedName name="CbioutM01">OFFSET(#REF!,0,0,COUNTA(#REF!)+#REF!-162)</definedName>
    <definedName name="CbioutM98">OFFSET(#REF!,0,0,COUNTA(#REF!)-71)</definedName>
    <definedName name="CData1">#REF!,#REF!,#REF!,#REF!</definedName>
    <definedName name="CData2">#REF!,#REF!,#REF!,#REF!</definedName>
    <definedName name="CData3">#REF!,#REF!,#REF!</definedName>
    <definedName name="CData4">#REF!,#REF!,#REF!,#REF!</definedName>
    <definedName name="CData5">#REF!,#REF!,#REF!,#REF!</definedName>
    <definedName name="CData6">#REF!,#REF!,#REF!</definedName>
    <definedName name="CData7">#REF!,#REF!,#REF!,#REF!</definedName>
    <definedName name="CData8">#REF!,#REF!,#REF!,#REF!</definedName>
    <definedName name="CData9">#REF!,#REF!,#REF!</definedName>
    <definedName name="CDEL">OFFSET(#REF!,0,0,MAX(#REF!),1)</definedName>
    <definedName name="cdida">#REF!</definedName>
    <definedName name="cdidq">#REF!</definedName>
    <definedName name="cdids">#REF!</definedName>
    <definedName name="cdids1">#REF!</definedName>
    <definedName name="CFormats">#REF!</definedName>
    <definedName name="ch10a">#REF!</definedName>
    <definedName name="ch10b">#REF!</definedName>
    <definedName name="ch11a">#REF!</definedName>
    <definedName name="ch11b">#REF!</definedName>
    <definedName name="ch12a">#REF!</definedName>
    <definedName name="ch12b">#REF!</definedName>
    <definedName name="ch12c">#REF!</definedName>
    <definedName name="ch13a">#REF!</definedName>
    <definedName name="ch13b">#REF!</definedName>
    <definedName name="ch13bmean">#REF!</definedName>
    <definedName name="ch14a">#REF!</definedName>
    <definedName name="ch14b">#REF!</definedName>
    <definedName name="ch15a">#REF!</definedName>
    <definedName name="ch15b">#REF!</definedName>
    <definedName name="ch16a">#REF!</definedName>
    <definedName name="ch16b">#REF!</definedName>
    <definedName name="ch18a">#REF!</definedName>
    <definedName name="ch18b">#REF!</definedName>
    <definedName name="ch19a">#REF!</definedName>
    <definedName name="ch1a">#REF!</definedName>
    <definedName name="ch1b">#REF!</definedName>
    <definedName name="ch20a">#REF!</definedName>
    <definedName name="ch21a">#REF!</definedName>
    <definedName name="ch22a">#REF!</definedName>
    <definedName name="ch22b">#REF!</definedName>
    <definedName name="ch2a">#REF!</definedName>
    <definedName name="ch2b">#REF!</definedName>
    <definedName name="ch3a">#REF!</definedName>
    <definedName name="ch3b">#REF!</definedName>
    <definedName name="ch3c">#REF!</definedName>
    <definedName name="ch4a">#REF!</definedName>
    <definedName name="ch4b">#REF!</definedName>
    <definedName name="ch5a">#REF!</definedName>
    <definedName name="ch5b">#REF!</definedName>
    <definedName name="ch6a">#REF!</definedName>
    <definedName name="ch6b">#REF!</definedName>
    <definedName name="ch7a">#REF!</definedName>
    <definedName name="ch7b">#REF!</definedName>
    <definedName name="ch8a">#REF!</definedName>
    <definedName name="ch8b">#REF!</definedName>
    <definedName name="ch8c">#REF!</definedName>
    <definedName name="ch8d">#REF!</definedName>
    <definedName name="ch9a">#REF!</definedName>
    <definedName name="ch9b">#REF!</definedName>
    <definedName name="ch9c">#REF!</definedName>
    <definedName name="Chart">#REF!</definedName>
    <definedName name="ChEnd">#REF!</definedName>
    <definedName name="CHESHIRE">#REF!</definedName>
    <definedName name="ChStart">#REF!</definedName>
    <definedName name="Cipsout3Mave01">OFFSET(#REF!,0,0,COUNTA(#REF!)-107)</definedName>
    <definedName name="Cipsout3Mave98">OFFSET(#REF!,0,0,COUNTA(#REF!)-71)</definedName>
    <definedName name="CipsoutM01">OFFSET(#REF!,0,0,COUNTA(#REF!)-109)</definedName>
    <definedName name="CipsoutM98">OFFSET(#REF!,0,0,COUNTA(#REF!)-74)</definedName>
    <definedName name="CIQWBGuid" hidden="1">"b8776cfe-7b81-41dc-977d-c187a2ce4bea"</definedName>
    <definedName name="CIQWBInfo" hidden="1">"{ ""CIQVersion"":""9.49.2423.4439"" }"</definedName>
    <definedName name="CkywL98">OFFSET(#REF!,0,0,COUNTA(#REF!)-87)</definedName>
    <definedName name="Ckyy3o3M00">OFFSET(#REF!,0,0,COUNTA(#REF!)-112)</definedName>
    <definedName name="CkyyL01">OFFSET(#REF!,0,0,COUNTA(#REF!)-123)</definedName>
    <definedName name="CkyyL03">OFFSET(#REF!,0,0,COUNTA(#REF!)-147)</definedName>
    <definedName name="CkyyL98">OFFSET(#REF!,0,0,COUNTA(#REF!)-87)</definedName>
    <definedName name="CkyyL99">OFFSET(#REF!,0,0,COUNTA(#REF!)-99)</definedName>
    <definedName name="CkyyMoM00">OFFSET(#REF!,0,0,COUNTA(#REF!)-109)</definedName>
    <definedName name="CkyyMoM03">OFFSET(#REF!,0,0,COUNTA(#REF!)-145)</definedName>
    <definedName name="CkyyMoM98">OFFSET(#REF!,0,0,COUNTA(#REF!)-85)</definedName>
    <definedName name="CkyyOldL03">OFFSET(#REF!,0,0,COUNTA(#REF!)-144)</definedName>
    <definedName name="CkyyQoQ00">OFFSET(#REF!,0,0,COUNTA(#REF!)-37)</definedName>
    <definedName name="CkzoL98">OFFSET(#REF!,0,0,COUNTA(#REF!)-86)</definedName>
    <definedName name="CLASSIFICATION">#REF!</definedName>
    <definedName name="CLEVELAND">#REF!</definedName>
    <definedName name="CLWYD">#REF!</definedName>
    <definedName name="codeDestination">#REF!</definedName>
    <definedName name="CODELK_Path">#REF!</definedName>
    <definedName name="codes_in_measure">#REF!</definedName>
    <definedName name="COL_RANGE">#REF!</definedName>
    <definedName name="ColumnHeading">#REF!</definedName>
    <definedName name="cominsol">#REF!</definedName>
    <definedName name="components_by_LA">#REF!</definedName>
    <definedName name="CompOutM98">OFFSET(#REF!,0,0,COUNTA(#REF!)-217)</definedName>
    <definedName name="ConGoodsL98">OFFSET(#REF!,0,0,COUNTA(#REF!)-86)</definedName>
    <definedName name="Cons21">#REF!</definedName>
    <definedName name="CORNWALL">#REF!</definedName>
    <definedName name="corptab1">#REF!</definedName>
    <definedName name="corptab2">#REF!</definedName>
    <definedName name="corptab3">#REF!</definedName>
    <definedName name="Covered_bonds">OFFSET(#REF!,1,0,COUNTA(#REF!),-1)</definedName>
    <definedName name="Covered_Bonds_BRD">OFFSET(#REF!,0,0,COUNTA(#REF!)-1)</definedName>
    <definedName name="CTopics">#REF!</definedName>
    <definedName name="CUMBRIA">#REF!</definedName>
    <definedName name="Dali_Boolean">#REF!</definedName>
    <definedName name="Dali_Data_Source">#REF!</definedName>
    <definedName name="Dali_Economic_Type">#REF!</definedName>
    <definedName name="Dali_Region">#REF!</definedName>
    <definedName name="Dali_Series_Type">#REF!</definedName>
    <definedName name="Dali_Service_Action_Update_Datapoints">#REF!</definedName>
    <definedName name="Dali_Target_Database_Type">#REF!</definedName>
    <definedName name="Dali_Time_Series_Frequency">#REF!</definedName>
    <definedName name="Dali_Update_Datapoint_Data_Provider">#REF!</definedName>
    <definedName name="DATA" localSheetId="24">#REF!</definedName>
    <definedName name="Data">[1]sheet0!$C$2</definedName>
    <definedName name="DATA_ARRAY">#REF!</definedName>
    <definedName name="data21_bottom">#REF!</definedName>
    <definedName name="data211_bottom">#REF!</definedName>
    <definedName name="data22_levels_bottom">#REF!</definedName>
    <definedName name="data22_ratios_bottom">#REF!</definedName>
    <definedName name="dataa">#REF!</definedName>
    <definedName name="_xlnm.Database" localSheetId="24">#REF!</definedName>
    <definedName name="_xlnm.Database">#REF!</definedName>
    <definedName name="dataq">#REF!</definedName>
    <definedName name="datazone">#REF!</definedName>
    <definedName name="Date">OFFSET(#REF!,0,0,COUNTA(#REF!)-16)</definedName>
    <definedName name="DATEcol">#REF!</definedName>
    <definedName name="DATEe">ChEnd DATEcol</definedName>
    <definedName name="DateM00">OFFSET(#REF!,0,0,COUNTA(#REF!)-108)</definedName>
    <definedName name="DateM01">OFFSET(#REF!,0,0,COUNTA(#REF!)-120)</definedName>
    <definedName name="DateM02">OFFSET(#REF!,0,0,COUNTA(#REF!)-132)</definedName>
    <definedName name="DateM03">OFFSET(#REF!,0,0,COUNTA(#REF!)-146)</definedName>
    <definedName name="DateM85">OFFSET(#REF!,0,0,COUNTA(#REF!)-62)</definedName>
    <definedName name="DateM98">OFFSET(#REF!,0,0,COUNTA(#REF!)-218)</definedName>
    <definedName name="DateM99">OFFSET(#REF!,0,0,COUNTA(#REF!)-96)</definedName>
    <definedName name="DateQ00">OFFSET(#REF!,0,0,COUNTA(#REF!)-38)</definedName>
    <definedName name="DATEs">ChStart DATEcol</definedName>
    <definedName name="datesa">#REF!</definedName>
    <definedName name="datesq">#REF!</definedName>
    <definedName name="Dec_50">#REF!</definedName>
    <definedName name="Dec_51">#REF!</definedName>
    <definedName name="Dec_52">#REF!</definedName>
    <definedName name="Dec_53">#REF!</definedName>
    <definedName name="Dec_54">#REF!</definedName>
    <definedName name="Dec_55">#REF!</definedName>
    <definedName name="Dec_56">#REF!</definedName>
    <definedName name="Dec_57">#REF!</definedName>
    <definedName name="Dec_58">#REF!</definedName>
    <definedName name="Dec_59">#REF!</definedName>
    <definedName name="Dec_60">#REF!</definedName>
    <definedName name="Dec_61">#REF!</definedName>
    <definedName name="Dec_62">#REF!</definedName>
    <definedName name="Dec_63">#REF!</definedName>
    <definedName name="Dec_64">#REF!</definedName>
    <definedName name="Dec_65">#REF!</definedName>
    <definedName name="Dec_66">#REF!</definedName>
    <definedName name="Dec_67">#REF!</definedName>
    <definedName name="Dec_68">#REF!</definedName>
    <definedName name="Dec_69">#REF!</definedName>
    <definedName name="Dec_70">#REF!</definedName>
    <definedName name="Dec_71">#REF!</definedName>
    <definedName name="Dec_72">#REF!</definedName>
    <definedName name="Dec_73">#REF!</definedName>
    <definedName name="Dec_74">#REF!</definedName>
    <definedName name="Dec_75">#REF!</definedName>
    <definedName name="Dec_76">#REF!</definedName>
    <definedName name="Dec_77">#REF!</definedName>
    <definedName name="Dec_78">#REF!</definedName>
    <definedName name="Dec_79">#REF!</definedName>
    <definedName name="Dec_80">#REF!</definedName>
    <definedName name="Dec_81">#REF!</definedName>
    <definedName name="Dec_82">#REF!</definedName>
    <definedName name="Dec_83">#REF!</definedName>
    <definedName name="Dec_84">#REF!</definedName>
    <definedName name="Dec_85">#REF!</definedName>
    <definedName name="Dec_86">#REF!</definedName>
    <definedName name="Dec_87">#REF!</definedName>
    <definedName name="Dec_88">#REF!</definedName>
    <definedName name="Dec_89">#REF!</definedName>
    <definedName name="Dec_90">#REF!</definedName>
    <definedName name="Dec_91">#REF!</definedName>
    <definedName name="Dec_92">#REF!</definedName>
    <definedName name="Dec_93">#REF!</definedName>
    <definedName name="Dec_94">#REF!</definedName>
    <definedName name="Dec_95">#REF!</definedName>
    <definedName name="Dec_96">#REF!</definedName>
    <definedName name="Dec_97">#REF!</definedName>
    <definedName name="Dec_98">#REF!</definedName>
    <definedName name="Dec_99">#REF!</definedName>
    <definedName name="Delta">#REF!</definedName>
    <definedName name="DERBYSHIRE">#REF!</definedName>
    <definedName name="DetailColumns">#REF!</definedName>
    <definedName name="DEVON">#REF!</definedName>
    <definedName name="dgsgf" localSheetId="24" hidden="1">{#N/A,#N/A,FALSE,"TMCOMP96";#N/A,#N/A,FALSE,"MAT96";#N/A,#N/A,FALSE,"FANDA96";#N/A,#N/A,FALSE,"INTRAN96";#N/A,#N/A,FALSE,"NAA9697";#N/A,#N/A,FALSE,"ECWEBB";#N/A,#N/A,FALSE,"MFT96";#N/A,#N/A,FALSE,"CTrecon"}</definedName>
    <definedName name="dgsgf" hidden="1">{#N/A,#N/A,FALSE,"TMCOMP96";#N/A,#N/A,FALSE,"MAT96";#N/A,#N/A,FALSE,"FANDA96";#N/A,#N/A,FALSE,"INTRAN96";#N/A,#N/A,FALSE,"NAA9697";#N/A,#N/A,FALSE,"ECWEBB";#N/A,#N/A,FALSE,"MFT96";#N/A,#N/A,FALSE,"CTrecon"}</definedName>
    <definedName name="Distribution" localSheetId="24" hidden="1">#REF!</definedName>
    <definedName name="Distribution" hidden="1">#REF!</definedName>
    <definedName name="DORSET">#REF!</definedName>
    <definedName name="DSDDE_Path">#REF!</definedName>
    <definedName name="DURHAM">#REF!</definedName>
    <definedName name="dwl_data">#REF!</definedName>
    <definedName name="dwl_data_fy">#REF!</definedName>
    <definedName name="dwl_dates">#REF!</definedName>
    <definedName name="dwl_dates_fy">#REF!</definedName>
    <definedName name="dwl_vars">#REF!</definedName>
    <definedName name="DYFED">#REF!</definedName>
    <definedName name="E_SUSSEX">#REF!</definedName>
    <definedName name="EandO3on3ConM00">OFFSET(#REF!,0,0,COUNTA(#REF!)-236)</definedName>
    <definedName name="EandOM85">OFFSET(#REF!,0,0,COUNTA(#REF!)-64)</definedName>
    <definedName name="EandOM98">OFFSET(#REF!,0,0,COUNTA(#REF!)-220)</definedName>
    <definedName name="effmonth" localSheetId="24">#REF!</definedName>
    <definedName name="effmonth">#REF!</definedName>
    <definedName name="empweights">#REF!</definedName>
    <definedName name="END">#REF!</definedName>
    <definedName name="EnerConMEGW3on301">OFFSET(#REF!,0,0,COUNTA(#REF!)-118)</definedName>
    <definedName name="EnerConMQM3on301">OFFSET(#REF!,0,0,COUNTA(#REF!)-119)</definedName>
    <definedName name="EnerM01">OFFSET(#REF!,0,0,COUNTA(#REF!)-123)</definedName>
    <definedName name="EnerM3on301">OFFSET(#REF!,0,0,COUNTA(#REF!)-123)</definedName>
    <definedName name="EnerM3on398">OFFSET(#REF!,0,0,COUNTA(#REF!)-71)</definedName>
    <definedName name="EnerML98">OFFSET(#REF!,0,0,COUNTA(#REF!)-86)</definedName>
    <definedName name="EnerMoM98">OFFSET(#REF!,0,0,COUNTA(#REF!)-84)</definedName>
    <definedName name="ErjbQ01">OFFSET(#REF!,0,0,COUNTA(#REF!)-76)</definedName>
    <definedName name="ErjbQ02">OFFSET(#REF!,0,0,COUNTA(#REF!)-88)</definedName>
    <definedName name="ErjbQ98">OFFSET(#REF!,0,0,COUNTA(#REF!)-39)</definedName>
    <definedName name="ErjcQ01">OFFSET(#REF!,0,0,COUNTA(#REF!)-124)</definedName>
    <definedName name="ErjcQ02">OFFSET(#REF!,0,0,COUNTA(#REF!)-136)</definedName>
    <definedName name="ErjcQ98">OFFSET(#REF!,0,0,COUNTA(#REF!)-74)</definedName>
    <definedName name="ErjfM00">OFFSET(#REF!,0,0,COUNTA(#REF!)-112)</definedName>
    <definedName name="ErjfQ01">OFFSET(#REF!,0,0,COUNTA(#REF!)-124)</definedName>
    <definedName name="ErjfQ02">OFFSET(#REF!,0,0,COUNTA(#REF!)-136)</definedName>
    <definedName name="ErjfQ98">OFFSET(#REF!,0,0,COUNTA(#REF!)-88)</definedName>
    <definedName name="ErjgQ01">OFFSET(#REF!,0,0,COUNTA(#REF!)-76)</definedName>
    <definedName name="ErjgQ02">OFFSET(#REF!,0,0,COUNTA(#REF!)-88)</definedName>
    <definedName name="ErjgQ98">OFFSET(#REF!,0,0,COUNTA(#REF!)-40)</definedName>
    <definedName name="ErkmL98">OFFSET(#REF!,0,0,COUNTA(#REF!)-87)</definedName>
    <definedName name="ErkpL98">OFFSET(#REF!,0,0,COUNTA(#REF!)-87)</definedName>
    <definedName name="ErktL98">OFFSET(#REF!,0,0,COUNTA(#REF!)-53)</definedName>
    <definedName name="ErkxL98">OFFSET(#REF!,0,0,COUNTA(#REF!)-51)</definedName>
    <definedName name="ESSEX">#REF!</definedName>
    <definedName name="Ev">#REF!</definedName>
    <definedName name="Excel_Version">#REF!</definedName>
    <definedName name="external">OFFSET(#REF!,0,0,MAX(#REF!),#REF!)</definedName>
    <definedName name="ExtFiles">#REF!</definedName>
    <definedName name="ExtraProfiles" localSheetId="24" hidden="1">#REF!</definedName>
    <definedName name="ExtraProfiles" hidden="1">#REF!</definedName>
    <definedName name="f">#REF!</definedName>
    <definedName name="fcast_range" localSheetId="24">#REF!</definedName>
    <definedName name="fcast_range">#REF!</definedName>
    <definedName name="Fcst_band">#REF!</definedName>
    <definedName name="Feb_50">#REF!</definedName>
    <definedName name="Feb_51">#REF!</definedName>
    <definedName name="Feb_52">#REF!</definedName>
    <definedName name="Feb_53">#REF!</definedName>
    <definedName name="Feb_54">#REF!</definedName>
    <definedName name="Feb_55">#REF!</definedName>
    <definedName name="Feb_56">#REF!</definedName>
    <definedName name="Feb_57">#REF!</definedName>
    <definedName name="Feb_58">#REF!</definedName>
    <definedName name="Feb_59">#REF!</definedName>
    <definedName name="Feb_60">#REF!</definedName>
    <definedName name="Feb_61">#REF!</definedName>
    <definedName name="Feb_62">#REF!</definedName>
    <definedName name="Feb_63">#REF!</definedName>
    <definedName name="Feb_64">#REF!</definedName>
    <definedName name="Feb_65">#REF!</definedName>
    <definedName name="Feb_66">#REF!</definedName>
    <definedName name="Feb_67">#REF!</definedName>
    <definedName name="Feb_68">#REF!</definedName>
    <definedName name="Feb_69">#REF!</definedName>
    <definedName name="Feb_70">#REF!</definedName>
    <definedName name="Feb_71">#REF!</definedName>
    <definedName name="Feb_72">#REF!</definedName>
    <definedName name="Feb_73">#REF!</definedName>
    <definedName name="Feb_74">#REF!</definedName>
    <definedName name="Feb_75">#REF!</definedName>
    <definedName name="Feb_76">#REF!</definedName>
    <definedName name="Feb_77">#REF!</definedName>
    <definedName name="Feb_78">#REF!</definedName>
    <definedName name="Feb_79">#REF!</definedName>
    <definedName name="Feb_80">#REF!</definedName>
    <definedName name="Feb_81">#REF!</definedName>
    <definedName name="Feb_82">#REF!</definedName>
    <definedName name="Feb_83">#REF!</definedName>
    <definedName name="Feb_84">#REF!</definedName>
    <definedName name="Feb_85">#REF!</definedName>
    <definedName name="Feb_86">#REF!</definedName>
    <definedName name="Feb_87">#REF!</definedName>
    <definedName name="Feb_88">#REF!</definedName>
    <definedName name="Feb_89">#REF!</definedName>
    <definedName name="Feb_90">#REF!</definedName>
    <definedName name="Feb_91">#REF!</definedName>
    <definedName name="Feb_92">#REF!</definedName>
    <definedName name="Feb_93">#REF!</definedName>
    <definedName name="Feb_94">#REF!</definedName>
    <definedName name="Feb_95">#REF!</definedName>
    <definedName name="Feb_96">#REF!</definedName>
    <definedName name="Feb_97">#REF!</definedName>
    <definedName name="Feb_98">#REF!</definedName>
    <definedName name="Feb_99">#REF!</definedName>
    <definedName name="females_UK">#REF!</definedName>
    <definedName name="fg" localSheetId="24" hidden="1">{#N/A,#N/A,FALSE,"TMCOMP96";#N/A,#N/A,FALSE,"MAT96";#N/A,#N/A,FALSE,"FANDA96";#N/A,#N/A,FALSE,"INTRAN96";#N/A,#N/A,FALSE,"NAA9697";#N/A,#N/A,FALSE,"ECWEBB";#N/A,#N/A,FALSE,"MFT96";#N/A,#N/A,FALSE,"CTrecon"}</definedName>
    <definedName name="fg" hidden="1">{#N/A,#N/A,FALSE,"TMCOMP96";#N/A,#N/A,FALSE,"MAT96";#N/A,#N/A,FALSE,"FANDA96";#N/A,#N/A,FALSE,"INTRAN96";#N/A,#N/A,FALSE,"NAA9697";#N/A,#N/A,FALSE,"ECWEBB";#N/A,#N/A,FALSE,"MFT96";#N/A,#N/A,FALSE,"CTrecon"}</definedName>
    <definedName name="fgfd" localSheetId="24" hidden="1">{#N/A,#N/A,FALSE,"TMCOMP96";#N/A,#N/A,FALSE,"MAT96";#N/A,#N/A,FALSE,"FANDA96";#N/A,#N/A,FALSE,"INTRAN96";#N/A,#N/A,FALSE,"NAA9697";#N/A,#N/A,FALSE,"ECWEBB";#N/A,#N/A,FALSE,"MFT96";#N/A,#N/A,FALSE,"CTrecon"}</definedName>
    <definedName name="fgfd" hidden="1">{#N/A,#N/A,FALSE,"TMCOMP96";#N/A,#N/A,FALSE,"MAT96";#N/A,#N/A,FALSE,"FANDA96";#N/A,#N/A,FALSE,"INTRAN96";#N/A,#N/A,FALSE,"NAA9697";#N/A,#N/A,FALSE,"ECWEBB";#N/A,#N/A,FALSE,"MFT96";#N/A,#N/A,FALSE,"CTrecon"}</definedName>
    <definedName name="fgh">#REF!</definedName>
    <definedName name="Formats">#REF!</definedName>
    <definedName name="FREQS">#REF!</definedName>
    <definedName name="fyu" localSheetId="24" hidden="1">#REF!</definedName>
    <definedName name="fyu" hidden="1">#REF!</definedName>
    <definedName name="g">#REF!</definedName>
    <definedName name="GDP_BC">OFFSET(#REF!,0,0,COUNT(#REF!),1)</definedName>
    <definedName name="GDP_CON">OFFSET(#REF!,0,0,COUNT(#REF!),1)</definedName>
    <definedName name="GDPAug">OFFSET(#REF!,0,0,COUNTA(#REF!)-13)</definedName>
    <definedName name="GDPMay">OFFSET(#REF!,0,0,COUNTA(#REF!)-9)</definedName>
    <definedName name="General_CDEL">OFFSET(#REF!,0,0,MAX(#REF!)-1,1)</definedName>
    <definedName name="General_RDEL">OFFSET(#REF!,0,0,MAX(#REF!)-1,1)</definedName>
    <definedName name="gf">#REF!</definedName>
    <definedName name="ghj" localSheetId="24" hidden="1">{#N/A,#N/A,FALSE,"TMCOMP96";#N/A,#N/A,FALSE,"MAT96";#N/A,#N/A,FALSE,"FANDA96";#N/A,#N/A,FALSE,"INTRAN96";#N/A,#N/A,FALSE,"NAA9697";#N/A,#N/A,FALSE,"ECWEBB";#N/A,#N/A,FALSE,"MFT96";#N/A,#N/A,FALSE,"CTrecon"}</definedName>
    <definedName name="ghj" hidden="1">{#N/A,#N/A,FALSE,"TMCOMP96";#N/A,#N/A,FALSE,"MAT96";#N/A,#N/A,FALSE,"FANDA96";#N/A,#N/A,FALSE,"INTRAN96";#N/A,#N/A,FALSE,"NAA9697";#N/A,#N/A,FALSE,"ECWEBB";#N/A,#N/A,FALSE,"MFT96";#N/A,#N/A,FALSE,"CTrecon"}</definedName>
    <definedName name="GLOS">#REF!</definedName>
    <definedName name="GraphDate">#REF!</definedName>
    <definedName name="GTR_MAN">#REF!</definedName>
    <definedName name="gvaweights">#REF!</definedName>
    <definedName name="GWENT">#REF!</definedName>
    <definedName name="GWYNEDD">#REF!</definedName>
    <definedName name="HANTS">#REF!</definedName>
    <definedName name="Hazard">#REF!</definedName>
    <definedName name="HEREFORD_W">#REF!</definedName>
    <definedName name="HERTS">#REF!</definedName>
    <definedName name="hist21_1_bottom">#REF!</definedName>
    <definedName name="hist21_bottom">#REF!</definedName>
    <definedName name="hist22_levels_bottom">#REF!</definedName>
    <definedName name="hist22_ratios_bottom">#REF!</definedName>
    <definedName name="hist22_ratios_top">#REF!</definedName>
    <definedName name="HoldCo">OFFSET(#REF!,1,0,COUNTA(#REF!),-1)</definedName>
    <definedName name="HUMBERSIDE">#REF!</definedName>
    <definedName name="I_OF_WIGHT">#REF!</definedName>
    <definedName name="iccscig">#REF!</definedName>
    <definedName name="iccsfin">#REF!</definedName>
    <definedName name="Img_ML_1c3d1n6n" hidden="1">"IMG_6"</definedName>
    <definedName name="Img_ML_1k4g9u7k" hidden="1">"IMG_6"</definedName>
    <definedName name="Img_ML_1t5s6u1f" hidden="1">"IMG_6"</definedName>
    <definedName name="Img_ML_1y7a6c1t" hidden="1">"IMG_6"</definedName>
    <definedName name="Img_ML_2f4p3r6p" hidden="1">"IMG_6"</definedName>
    <definedName name="Img_ML_2j6i5k6b" hidden="1">"IMG_6"</definedName>
    <definedName name="Img_ML_2v6s9i5c" hidden="1">"IMG_6"</definedName>
    <definedName name="Img_ML_2x1b8j5c" hidden="1">"IMG_6"</definedName>
    <definedName name="Img_ML_3b3j3x9k" hidden="1">"IMG_6"</definedName>
    <definedName name="Img_ML_3c6e9c4g" hidden="1">"IMG_6"</definedName>
    <definedName name="Img_ML_3e2q4k7i" hidden="1">"IMG_6"</definedName>
    <definedName name="Img_ML_3h2n3p4v" hidden="1">"IMG_6"</definedName>
    <definedName name="Img_ML_3p2b9c6w" hidden="1">"IMG_6"</definedName>
    <definedName name="Img_ML_3p5d9q5j" hidden="1">"IMG_6"</definedName>
    <definedName name="Img_ML_3x8m5t8j" hidden="1">"IMG_6"</definedName>
    <definedName name="Img_ML_3y1j4m2m" hidden="1">"IMG_6"</definedName>
    <definedName name="Img_ML_4m3p5r8j" hidden="1">"IMG_18"</definedName>
    <definedName name="Img_ML_5d3i8b5s" hidden="1">"IMG_6"</definedName>
    <definedName name="Img_ML_5e7s6t2u" hidden="1">"IMG_18"</definedName>
    <definedName name="Img_ML_5e9m1k3s" hidden="1">"IMG_6"</definedName>
    <definedName name="Img_ML_5f9x9u4u" hidden="1">"IMG_6"</definedName>
    <definedName name="Img_ML_5h6q3g8u" hidden="1">"IMG_6"</definedName>
    <definedName name="Img_ML_5k7e4n8n" hidden="1">"IMG_6"</definedName>
    <definedName name="Img_ML_6f2p1m9g" hidden="1">"IMG_6"</definedName>
    <definedName name="Img_ML_6j4v6x5i" hidden="1">"IMG_6"</definedName>
    <definedName name="Img_ML_6p3m8v1n" hidden="1">"IMG_6"</definedName>
    <definedName name="Img_ML_6r9u1n9k" hidden="1">"IMG_6"</definedName>
    <definedName name="Img_ML_6y9f7y3n" hidden="1">"IMG_6"</definedName>
    <definedName name="Img_ML_7m5m4k3b" hidden="1">"IMG_6"</definedName>
    <definedName name="Img_ML_7n6h3t1t" hidden="1">"IMG_6"</definedName>
    <definedName name="Img_ML_7w3j1h9t" hidden="1">"IMG_6"</definedName>
    <definedName name="Img_ML_8b4s3j4n" hidden="1">"IMG_6"</definedName>
    <definedName name="Img_ML_8b9j5t1p" hidden="1">"IMG_6"</definedName>
    <definedName name="Img_ML_8c2q5i2r" hidden="1">"IMG_6"</definedName>
    <definedName name="Img_ML_8h3m3i1m" hidden="1">"IMG_6"</definedName>
    <definedName name="Img_ML_8j3w6p4c" hidden="1">"IMG_6"</definedName>
    <definedName name="Img_ML_8r1k8t4y" hidden="1">"IMG_6"</definedName>
    <definedName name="Img_ML_8s3q3c1i" hidden="1">"IMG_6"</definedName>
    <definedName name="Img_ML_8t3m5u6f" hidden="1">"IMG_6"</definedName>
    <definedName name="Img_ML_9c9p6w6g" hidden="1">"IMG_6"</definedName>
    <definedName name="Img_ML_9g2r1i7c" hidden="1">"IMG_6"</definedName>
    <definedName name="Img_ML_9n1s4m5f" hidden="1">"IMG_6"</definedName>
    <definedName name="Img_ML_9u2c1d4e" hidden="1">"IMG_6"</definedName>
    <definedName name="ind">#REF!</definedName>
    <definedName name="Index">#REF!</definedName>
    <definedName name="Int_Trade">#REF!</definedName>
    <definedName name="Int_Trade1">#REF!</definedName>
    <definedName name="Int_Trade2">#REF!</definedName>
    <definedName name="intents">#REF!</definedName>
    <definedName name="internal">OFFSET(#REF!,0,0,MAX(#REF!),#REF!)</definedName>
    <definedName name="International_Trade">#REF!</definedName>
    <definedName name="International_Trade1">#REF!</definedName>
    <definedName name="invbyass">#REF!</definedName>
    <definedName name="invbysec">#REF!</definedName>
    <definedName name="invgdp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"05/28/2015 10:38:17"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Jan_50">#REF!</definedName>
    <definedName name="Jan_51">#REF!</definedName>
    <definedName name="Jan_52">#REF!</definedName>
    <definedName name="Jan_53">#REF!</definedName>
    <definedName name="Jan_54">#REF!</definedName>
    <definedName name="Jan_55">#REF!</definedName>
    <definedName name="Jan_56">#REF!</definedName>
    <definedName name="Jan_57">#REF!</definedName>
    <definedName name="Jan_58">#REF!</definedName>
    <definedName name="Jan_59">#REF!</definedName>
    <definedName name="Jan_60">#REF!</definedName>
    <definedName name="Jan_61">#REF!</definedName>
    <definedName name="Jan_62">#REF!</definedName>
    <definedName name="Jan_63">#REF!</definedName>
    <definedName name="Jan_64">#REF!</definedName>
    <definedName name="Jan_65">#REF!</definedName>
    <definedName name="Jan_66">#REF!</definedName>
    <definedName name="Jan_67">#REF!</definedName>
    <definedName name="Jan_68">#REF!</definedName>
    <definedName name="Jan_69">#REF!</definedName>
    <definedName name="Jan_70">#REF!</definedName>
    <definedName name="Jan_71">#REF!</definedName>
    <definedName name="Jan_72">#REF!</definedName>
    <definedName name="Jan_73">#REF!</definedName>
    <definedName name="Jan_74">#REF!</definedName>
    <definedName name="Jan_75">#REF!</definedName>
    <definedName name="Jan_76">#REF!</definedName>
    <definedName name="Jan_77">#REF!</definedName>
    <definedName name="Jan_78">#REF!</definedName>
    <definedName name="Jan_79">#REF!</definedName>
    <definedName name="Jan_80">#REF!</definedName>
    <definedName name="Jan_81">#REF!</definedName>
    <definedName name="Jan_82">#REF!</definedName>
    <definedName name="Jan_83">#REF!</definedName>
    <definedName name="Jan_84">#REF!</definedName>
    <definedName name="Jan_85">#REF!</definedName>
    <definedName name="Jan_86">#REF!</definedName>
    <definedName name="Jan_87">#REF!</definedName>
    <definedName name="Jan_88">#REF!</definedName>
    <definedName name="Jan_89">#REF!</definedName>
    <definedName name="Jan_90">#REF!</definedName>
    <definedName name="Jan_91">#REF!</definedName>
    <definedName name="Jan_92">#REF!</definedName>
    <definedName name="Jan_93">#REF!</definedName>
    <definedName name="Jan_94">#REF!</definedName>
    <definedName name="Jan_95">#REF!</definedName>
    <definedName name="Jan_96">#REF!</definedName>
    <definedName name="Jan_97">#REF!</definedName>
    <definedName name="Jan_98">#REF!</definedName>
    <definedName name="Jan_99">#REF!</definedName>
    <definedName name="jhkgh" localSheetId="24" hidden="1">{#N/A,#N/A,FALSE,"TMCOMP96";#N/A,#N/A,FALSE,"MAT96";#N/A,#N/A,FALSE,"FANDA96";#N/A,#N/A,FALSE,"INTRAN96";#N/A,#N/A,FALSE,"NAA9697";#N/A,#N/A,FALSE,"ECWEBB";#N/A,#N/A,FALSE,"MFT96";#N/A,#N/A,FALSE,"CTrecon"}</definedName>
    <definedName name="jhkgh" hidden="1">{#N/A,#N/A,FALSE,"TMCOMP96";#N/A,#N/A,FALSE,"MAT96";#N/A,#N/A,FALSE,"FANDA96";#N/A,#N/A,FALSE,"INTRAN96";#N/A,#N/A,FALSE,"NAA9697";#N/A,#N/A,FALSE,"ECWEBB";#N/A,#N/A,FALSE,"MFT96";#N/A,#N/A,FALSE,"CTrecon"}</definedName>
    <definedName name="jhkgh2" localSheetId="24" hidden="1">{#N/A,#N/A,FALSE,"TMCOMP96";#N/A,#N/A,FALSE,"MAT96";#N/A,#N/A,FALSE,"FANDA96";#N/A,#N/A,FALSE,"INTRAN96";#N/A,#N/A,FALSE,"NAA9697";#N/A,#N/A,FALSE,"ECWEBB";#N/A,#N/A,FALSE,"MFT96";#N/A,#N/A,FALSE,"CTrecon"}</definedName>
    <definedName name="jhkgh2" hidden="1">{#N/A,#N/A,FALSE,"TMCOMP96";#N/A,#N/A,FALSE,"MAT96";#N/A,#N/A,FALSE,"FANDA96";#N/A,#N/A,FALSE,"INTRAN96";#N/A,#N/A,FALSE,"NAA9697";#N/A,#N/A,FALSE,"ECWEBB";#N/A,#N/A,FALSE,"MFT96";#N/A,#N/A,FALSE,"CTrecon"}</definedName>
    <definedName name="JmohL98">OFFSET(#REF!,0,0,COUNTA(#REF!)-51)</definedName>
    <definedName name="Jul_50">#REF!</definedName>
    <definedName name="Jul_51">#REF!</definedName>
    <definedName name="Jul_52">#REF!</definedName>
    <definedName name="Jul_53">#REF!</definedName>
    <definedName name="Jul_54">#REF!</definedName>
    <definedName name="Jul_55">#REF!</definedName>
    <definedName name="Jul_56">#REF!</definedName>
    <definedName name="Jul_57">#REF!</definedName>
    <definedName name="Jul_58">#REF!</definedName>
    <definedName name="Jul_59">#REF!</definedName>
    <definedName name="Jul_60">#REF!</definedName>
    <definedName name="Jul_61">#REF!</definedName>
    <definedName name="Jul_62">#REF!</definedName>
    <definedName name="Jul_63">#REF!</definedName>
    <definedName name="Jul_64">#REF!</definedName>
    <definedName name="Jul_65">#REF!</definedName>
    <definedName name="Jul_66">#REF!</definedName>
    <definedName name="Jul_67">#REF!</definedName>
    <definedName name="Jul_68">#REF!</definedName>
    <definedName name="Jul_69">#REF!</definedName>
    <definedName name="Jul_70">#REF!</definedName>
    <definedName name="Jul_71">#REF!</definedName>
    <definedName name="Jul_72">#REF!</definedName>
    <definedName name="Jul_73">#REF!</definedName>
    <definedName name="Jul_74">#REF!</definedName>
    <definedName name="Jul_75">#REF!</definedName>
    <definedName name="Jul_76">#REF!</definedName>
    <definedName name="Jul_77">#REF!</definedName>
    <definedName name="Jul_78">#REF!</definedName>
    <definedName name="Jul_79">#REF!</definedName>
    <definedName name="Jul_80">#REF!</definedName>
    <definedName name="Jul_81">#REF!</definedName>
    <definedName name="Jul_82">#REF!</definedName>
    <definedName name="Jul_83">#REF!</definedName>
    <definedName name="Jul_84">#REF!</definedName>
    <definedName name="Jul_85">#REF!</definedName>
    <definedName name="Jul_86">#REF!</definedName>
    <definedName name="Jul_87">#REF!</definedName>
    <definedName name="Jul_88">#REF!</definedName>
    <definedName name="Jul_89">#REF!</definedName>
    <definedName name="Jul_90">#REF!</definedName>
    <definedName name="Jul_91">#REF!</definedName>
    <definedName name="Jul_92">#REF!</definedName>
    <definedName name="Jul_93">#REF!</definedName>
    <definedName name="Jul_94">#REF!</definedName>
    <definedName name="Jul_95">#REF!</definedName>
    <definedName name="Jul_96">#REF!</definedName>
    <definedName name="Jul_97">#REF!</definedName>
    <definedName name="Jul_98">#REF!</definedName>
    <definedName name="Jul_99">#REF!</definedName>
    <definedName name="Jun_50">#REF!</definedName>
    <definedName name="Jun_51">#REF!</definedName>
    <definedName name="Jun_52">#REF!</definedName>
    <definedName name="Jun_53">#REF!</definedName>
    <definedName name="Jun_54">#REF!</definedName>
    <definedName name="Jun_55">#REF!</definedName>
    <definedName name="Jun_56">#REF!</definedName>
    <definedName name="Jun_57">#REF!</definedName>
    <definedName name="Jun_58">#REF!</definedName>
    <definedName name="Jun_59">#REF!</definedName>
    <definedName name="Jun_60">#REF!</definedName>
    <definedName name="Jun_61">#REF!</definedName>
    <definedName name="Jun_62">#REF!</definedName>
    <definedName name="Jun_63">#REF!</definedName>
    <definedName name="Jun_64">#REF!</definedName>
    <definedName name="Jun_65">#REF!</definedName>
    <definedName name="Jun_66">#REF!</definedName>
    <definedName name="Jun_67">#REF!</definedName>
    <definedName name="Jun_68">#REF!</definedName>
    <definedName name="Jun_69">#REF!</definedName>
    <definedName name="Jun_70">#REF!</definedName>
    <definedName name="Jun_71">#REF!</definedName>
    <definedName name="Jun_72">#REF!</definedName>
    <definedName name="Jun_73">#REF!</definedName>
    <definedName name="Jun_74">#REF!</definedName>
    <definedName name="Jun_75">#REF!</definedName>
    <definedName name="Jun_76">#REF!</definedName>
    <definedName name="Jun_77">#REF!</definedName>
    <definedName name="Jun_78">#REF!</definedName>
    <definedName name="Jun_79">#REF!</definedName>
    <definedName name="Jun_80">#REF!</definedName>
    <definedName name="Jun_81">#REF!</definedName>
    <definedName name="Jun_82">#REF!</definedName>
    <definedName name="Jun_83">#REF!</definedName>
    <definedName name="Jun_84">#REF!</definedName>
    <definedName name="Jun_85">#REF!</definedName>
    <definedName name="Jun_86">#REF!</definedName>
    <definedName name="Jun_87">#REF!</definedName>
    <definedName name="Jun_88">#REF!</definedName>
    <definedName name="Jun_89">#REF!</definedName>
    <definedName name="Jun_90">#REF!</definedName>
    <definedName name="Jun_91">#REF!</definedName>
    <definedName name="Jun_92">#REF!</definedName>
    <definedName name="Jun_93">#REF!</definedName>
    <definedName name="Jun_94">#REF!</definedName>
    <definedName name="Jun_95">#REF!</definedName>
    <definedName name="Jun_96">#REF!</definedName>
    <definedName name="Jun_97">#REF!</definedName>
    <definedName name="Jun_98">#REF!</definedName>
    <definedName name="Jun_99">#REF!</definedName>
    <definedName name="KENT">#REF!</definedName>
    <definedName name="L_3_ON_12">#REF!</definedName>
    <definedName name="L_3_ON_3">#REF!</definedName>
    <definedName name="LABELS" localSheetId="24">#REF!</definedName>
    <definedName name="LABELS">#REF!</definedName>
    <definedName name="LANCS">#REF!</definedName>
    <definedName name="Last_Update">#REF!</definedName>
    <definedName name="LEICS">#REF!</definedName>
    <definedName name="LINCS">#REF!</definedName>
    <definedName name="Links">#REF!</definedName>
    <definedName name="list">#REF!</definedName>
    <definedName name="LiveReqs">#REF!</definedName>
    <definedName name="LONDON">#REF!</definedName>
    <definedName name="M_GLAM">#REF!</definedName>
    <definedName name="M_ON_M">#REF!</definedName>
    <definedName name="males_UK">#REF!</definedName>
    <definedName name="ManLessEandOM01">OFFSET(#REF!,0,0,COUNTA(#REF!)-254)</definedName>
    <definedName name="ManLessEandOM85">OFFSET(#REF!,0,0,COUNTA(#REF!)-62)</definedName>
    <definedName name="ManM01">OFFSET(#REF!,0,0,COUNTA(#REF!)-255)</definedName>
    <definedName name="Mar_50">#REF!</definedName>
    <definedName name="Mar_51">#REF!</definedName>
    <definedName name="Mar_52">#REF!</definedName>
    <definedName name="Mar_53">#REF!</definedName>
    <definedName name="Mar_54">#REF!</definedName>
    <definedName name="Mar_55">#REF!</definedName>
    <definedName name="Mar_56">#REF!</definedName>
    <definedName name="Mar_57">#REF!</definedName>
    <definedName name="Mar_58">#REF!</definedName>
    <definedName name="Mar_59">#REF!</definedName>
    <definedName name="Mar_60">#REF!</definedName>
    <definedName name="Mar_61">#REF!</definedName>
    <definedName name="Mar_62">#REF!</definedName>
    <definedName name="Mar_63">#REF!</definedName>
    <definedName name="Mar_64">#REF!</definedName>
    <definedName name="Mar_65">#REF!</definedName>
    <definedName name="Mar_66">#REF!</definedName>
    <definedName name="Mar_67">#REF!</definedName>
    <definedName name="Mar_68">#REF!</definedName>
    <definedName name="Mar_69">#REF!</definedName>
    <definedName name="Mar_70">#REF!</definedName>
    <definedName name="Mar_71">#REF!</definedName>
    <definedName name="Mar_72">#REF!</definedName>
    <definedName name="Mar_73">#REF!</definedName>
    <definedName name="Mar_74">#REF!</definedName>
    <definedName name="Mar_75">#REF!</definedName>
    <definedName name="Mar_76">#REF!</definedName>
    <definedName name="Mar_77">#REF!</definedName>
    <definedName name="Mar_78">#REF!</definedName>
    <definedName name="Mar_79">#REF!</definedName>
    <definedName name="Mar_80">#REF!</definedName>
    <definedName name="Mar_81">#REF!</definedName>
    <definedName name="Mar_82">#REF!</definedName>
    <definedName name="Mar_83">#REF!</definedName>
    <definedName name="Mar_84">#REF!</definedName>
    <definedName name="Mar_85">#REF!</definedName>
    <definedName name="Mar_86">#REF!</definedName>
    <definedName name="Mar_87">#REF!</definedName>
    <definedName name="Mar_88">#REF!</definedName>
    <definedName name="Mar_89">#REF!</definedName>
    <definedName name="Mar_90">#REF!</definedName>
    <definedName name="Mar_91">#REF!</definedName>
    <definedName name="Mar_92">#REF!</definedName>
    <definedName name="Mar_93">#REF!</definedName>
    <definedName name="Mar_94">#REF!</definedName>
    <definedName name="Mar_95">#REF!</definedName>
    <definedName name="Mar_96">#REF!</definedName>
    <definedName name="Mar_97">#REF!</definedName>
    <definedName name="Mar_98">#REF!</definedName>
    <definedName name="Mar_99">#REF!</definedName>
    <definedName name="MaxQ">#REF!</definedName>
    <definedName name="May_50">#REF!</definedName>
    <definedName name="May_51">#REF!</definedName>
    <definedName name="May_52">#REF!</definedName>
    <definedName name="May_53">#REF!</definedName>
    <definedName name="May_54">#REF!</definedName>
    <definedName name="May_55">#REF!</definedName>
    <definedName name="May_56">#REF!</definedName>
    <definedName name="May_57">#REF!</definedName>
    <definedName name="May_58">#REF!</definedName>
    <definedName name="May_59">#REF!</definedName>
    <definedName name="May_60">#REF!</definedName>
    <definedName name="May_61">#REF!</definedName>
    <definedName name="May_62">#REF!</definedName>
    <definedName name="May_63">#REF!</definedName>
    <definedName name="May_64">#REF!</definedName>
    <definedName name="May_65">#REF!</definedName>
    <definedName name="May_66">#REF!</definedName>
    <definedName name="May_67">#REF!</definedName>
    <definedName name="May_68">#REF!</definedName>
    <definedName name="May_69">#REF!</definedName>
    <definedName name="May_70">#REF!</definedName>
    <definedName name="May_71">#REF!</definedName>
    <definedName name="May_72">#REF!</definedName>
    <definedName name="May_73">#REF!</definedName>
    <definedName name="May_74">#REF!</definedName>
    <definedName name="May_75">#REF!</definedName>
    <definedName name="May_76">#REF!</definedName>
    <definedName name="May_77">#REF!</definedName>
    <definedName name="May_78">#REF!</definedName>
    <definedName name="May_79">#REF!</definedName>
    <definedName name="May_80">#REF!</definedName>
    <definedName name="May_81">#REF!</definedName>
    <definedName name="May_82">#REF!</definedName>
    <definedName name="May_83">#REF!</definedName>
    <definedName name="May_84">#REF!</definedName>
    <definedName name="May_85">#REF!</definedName>
    <definedName name="May_86">#REF!</definedName>
    <definedName name="May_87">#REF!</definedName>
    <definedName name="May_88">#REF!</definedName>
    <definedName name="May_89">#REF!</definedName>
    <definedName name="May_90">#REF!</definedName>
    <definedName name="May_91">#REF!</definedName>
    <definedName name="May_92">#REF!</definedName>
    <definedName name="May_93">#REF!</definedName>
    <definedName name="May_94">#REF!</definedName>
    <definedName name="May_95">#REF!</definedName>
    <definedName name="May_96">#REF!</definedName>
    <definedName name="May_97">#REF!</definedName>
    <definedName name="May_98">#REF!</definedName>
    <definedName name="May_99">#REF!</definedName>
    <definedName name="mean">#REF!</definedName>
    <definedName name="MemFree">#REF!</definedName>
    <definedName name="MemTotal">#REF!</definedName>
    <definedName name="MER_GDP_Weight">#REF!</definedName>
    <definedName name="MER_Trade_Weight">#REF!</definedName>
    <definedName name="MERSEYSIDE">#REF!</definedName>
    <definedName name="ML_3b3j3x9k">#REF!</definedName>
    <definedName name="ML_3c6e9c4g">#REF!</definedName>
    <definedName name="ML_5e9m1k3s">#REF!</definedName>
    <definedName name="MYE2___All">#REF!</definedName>
    <definedName name="MYE2___Females">#REF!</definedName>
    <definedName name="MYE2___Males">#REF!</definedName>
    <definedName name="MYEB1">#REF!</definedName>
    <definedName name="N_YORKS">#REF!</definedName>
    <definedName name="netb2">#REF!</definedName>
    <definedName name="netb3">#REF!</definedName>
    <definedName name="netb3.1">#REF!</definedName>
    <definedName name="netb4">#REF!</definedName>
    <definedName name="netb5">#REF!</definedName>
    <definedName name="netb6">#REF!</definedName>
    <definedName name="netb7">#REF!</definedName>
    <definedName name="NonEandO3on3ConM00">OFFSET(#REF!,0,0,COUNTA(#REF!)-236)</definedName>
    <definedName name="NonEandOTran3on3ConM00">OFFSET(#REF!,0,0,COUNTA(#REF!)-236)</definedName>
    <definedName name="NORFOLK">#REF!</definedName>
    <definedName name="NORTHANTS">#REF!</definedName>
    <definedName name="NORTHUMBERLAND">#REF!</definedName>
    <definedName name="NOTTS">#REF!</definedName>
    <definedName name="Nov_50">#REF!</definedName>
    <definedName name="Nov_51">#REF!</definedName>
    <definedName name="Nov_52">#REF!</definedName>
    <definedName name="Nov_53">#REF!</definedName>
    <definedName name="Nov_54">#REF!</definedName>
    <definedName name="Nov_55">#REF!</definedName>
    <definedName name="Nov_56">#REF!</definedName>
    <definedName name="Nov_57">#REF!</definedName>
    <definedName name="Nov_58">#REF!</definedName>
    <definedName name="Nov_59">#REF!</definedName>
    <definedName name="Nov_60">#REF!</definedName>
    <definedName name="Nov_61">#REF!</definedName>
    <definedName name="Nov_62">#REF!</definedName>
    <definedName name="Nov_63">#REF!</definedName>
    <definedName name="Nov_64">#REF!</definedName>
    <definedName name="Nov_65">#REF!</definedName>
    <definedName name="Nov_66">#REF!</definedName>
    <definedName name="Nov_67">#REF!</definedName>
    <definedName name="Nov_68">#REF!</definedName>
    <definedName name="Nov_69">#REF!</definedName>
    <definedName name="Nov_70">#REF!</definedName>
    <definedName name="Nov_71">#REF!</definedName>
    <definedName name="Nov_72">#REF!</definedName>
    <definedName name="Nov_73">#REF!</definedName>
    <definedName name="Nov_74">#REF!</definedName>
    <definedName name="Nov_75">#REF!</definedName>
    <definedName name="Nov_76">#REF!</definedName>
    <definedName name="Nov_77">#REF!</definedName>
    <definedName name="Nov_78">#REF!</definedName>
    <definedName name="Nov_79">#REF!</definedName>
    <definedName name="Nov_80">#REF!</definedName>
    <definedName name="Nov_81">#REF!</definedName>
    <definedName name="Nov_82">#REF!</definedName>
    <definedName name="Nov_83">#REF!</definedName>
    <definedName name="Nov_84">#REF!</definedName>
    <definedName name="Nov_85">#REF!</definedName>
    <definedName name="Nov_86">#REF!</definedName>
    <definedName name="Nov_87">#REF!</definedName>
    <definedName name="Nov_88">#REF!</definedName>
    <definedName name="Nov_89">#REF!</definedName>
    <definedName name="Nov_90">#REF!</definedName>
    <definedName name="Nov_91">#REF!</definedName>
    <definedName name="Nov_92">#REF!</definedName>
    <definedName name="Nov_93">#REF!</definedName>
    <definedName name="Nov_94">#REF!</definedName>
    <definedName name="Nov_95">#REF!</definedName>
    <definedName name="Nov_96">#REF!</definedName>
    <definedName name="Nov_97">#REF!</definedName>
    <definedName name="Nov_98">#REF!</definedName>
    <definedName name="Nov_99">#REF!</definedName>
    <definedName name="Oct_50">#REF!</definedName>
    <definedName name="Oct_51">#REF!</definedName>
    <definedName name="Oct_52">#REF!</definedName>
    <definedName name="Oct_53">#REF!</definedName>
    <definedName name="Oct_54">#REF!</definedName>
    <definedName name="Oct_55">#REF!</definedName>
    <definedName name="Oct_56">#REF!</definedName>
    <definedName name="Oct_57">#REF!</definedName>
    <definedName name="Oct_58">#REF!</definedName>
    <definedName name="Oct_59">#REF!</definedName>
    <definedName name="Oct_60">#REF!</definedName>
    <definedName name="Oct_61">#REF!</definedName>
    <definedName name="Oct_62">#REF!</definedName>
    <definedName name="Oct_63">#REF!</definedName>
    <definedName name="Oct_64">#REF!</definedName>
    <definedName name="Oct_65">#REF!</definedName>
    <definedName name="Oct_66">#REF!</definedName>
    <definedName name="Oct_67">#REF!</definedName>
    <definedName name="Oct_68">#REF!</definedName>
    <definedName name="Oct_69">#REF!</definedName>
    <definedName name="Oct_70">#REF!</definedName>
    <definedName name="Oct_71">#REF!</definedName>
    <definedName name="Oct_72">#REF!</definedName>
    <definedName name="Oct_73">#REF!</definedName>
    <definedName name="Oct_74">#REF!</definedName>
    <definedName name="Oct_75">#REF!</definedName>
    <definedName name="Oct_76">#REF!</definedName>
    <definedName name="Oct_77">#REF!</definedName>
    <definedName name="Oct_78">#REF!</definedName>
    <definedName name="Oct_79">#REF!</definedName>
    <definedName name="Oct_80">#REF!</definedName>
    <definedName name="Oct_81">#REF!</definedName>
    <definedName name="Oct_82">#REF!</definedName>
    <definedName name="Oct_83">#REF!</definedName>
    <definedName name="Oct_84">#REF!</definedName>
    <definedName name="Oct_85">#REF!</definedName>
    <definedName name="Oct_86">#REF!</definedName>
    <definedName name="Oct_87">#REF!</definedName>
    <definedName name="Oct_88">#REF!</definedName>
    <definedName name="Oct_89">#REF!</definedName>
    <definedName name="Oct_90">#REF!</definedName>
    <definedName name="Oct_91">#REF!</definedName>
    <definedName name="Oct_92">#REF!</definedName>
    <definedName name="Oct_93">#REF!</definedName>
    <definedName name="Oct_94">#REF!</definedName>
    <definedName name="Oct_95">#REF!</definedName>
    <definedName name="Oct_96">#REF!</definedName>
    <definedName name="Oct_97">#REF!</definedName>
    <definedName name="Oct_98">#REF!</definedName>
    <definedName name="Oct_99">#REF!</definedName>
    <definedName name="Offset">#REF!</definedName>
    <definedName name="oldscores2">#REF!</definedName>
    <definedName name="ONSBanks">#REF!</definedName>
    <definedName name="ONSBanksFlows">#REF!</definedName>
    <definedName name="ONSBonds">#REF!</definedName>
    <definedName name="ONSBondsFlows">#REF!</definedName>
    <definedName name="ONScorrectedNonBanks">#REF!</definedName>
    <definedName name="ONSdates">#REF!</definedName>
    <definedName name="ONSFinanceLeasing">#REF!</definedName>
    <definedName name="ONSFinanceLeasingFlows">#REF!</definedName>
    <definedName name="ONSLiquidAssets">#REF!</definedName>
    <definedName name="ONSMMI">#REF!</definedName>
    <definedName name="ONSNonBanks">#REF!</definedName>
    <definedName name="ONSNonCREProfit">#REF!</definedName>
    <definedName name="ONSProfitDate">#REF!</definedName>
    <definedName name="ONSRowBank">#REF!</definedName>
    <definedName name="ONSRoWBankFlows">#REF!</definedName>
    <definedName name="ONSROWOther">#REF!</definedName>
    <definedName name="ONSROWOtherFlows">#REF!</definedName>
    <definedName name="OpCo">OFFSET(#REF!,1,0,COUNTA(#REF!),-1)</definedName>
    <definedName name="Operating_Sys">#REF!</definedName>
    <definedName name="Option2" localSheetId="24" hidden="1">{#N/A,#N/A,FALSE,"TMCOMP96";#N/A,#N/A,FALSE,"MAT96";#N/A,#N/A,FALSE,"FANDA96";#N/A,#N/A,FALSE,"INTRAN96";#N/A,#N/A,FALSE,"NAA9697";#N/A,#N/A,FALSE,"ECWEBB";#N/A,#N/A,FALSE,"MFT96";#N/A,#N/A,FALSE,"CTrecon"}</definedName>
    <definedName name="Option2" hidden="1">{#N/A,#N/A,FALSE,"TMCOMP96";#N/A,#N/A,FALSE,"MAT96";#N/A,#N/A,FALSE,"FANDA96";#N/A,#N/A,FALSE,"INTRAN96";#N/A,#N/A,FALSE,"NAA9697";#N/A,#N/A,FALSE,"ECWEBB";#N/A,#N/A,FALSE,"MFT96";#N/A,#N/A,FALSE,"CTrecon"}</definedName>
    <definedName name="Other3on3ConM00">OFFSET(#REF!,0,0,COUNTA(#REF!)-236)</definedName>
    <definedName name="OXON">#REF!</definedName>
    <definedName name="persons_UK">#REF!</definedName>
    <definedName name="Pop" localSheetId="24" hidden="1">#REF!</definedName>
    <definedName name="Pop" hidden="1">#REF!</definedName>
    <definedName name="Population" localSheetId="24" hidden="1">#REF!</definedName>
    <definedName name="Population" hidden="1">#REF!</definedName>
    <definedName name="POWYS">#REF!</definedName>
    <definedName name="PPP_Country_Weight_Annual">#REF!</definedName>
    <definedName name="Profiles" localSheetId="24" hidden="1">#REF!</definedName>
    <definedName name="Profiles" hidden="1">#REF!</definedName>
    <definedName name="Projections" localSheetId="24" hidden="1">#REF!</definedName>
    <definedName name="Projections" hidden="1">#REF!</definedName>
    <definedName name="PubDate" localSheetId="24">#REF!</definedName>
    <definedName name="PubDate">#REF!</definedName>
    <definedName name="Q_on_Q">#REF!</definedName>
    <definedName name="Q_Y_on_Y">#REF!</definedName>
    <definedName name="QPubDate" localSheetId="24">#REF!</definedName>
    <definedName name="QPubDate">#REF!</definedName>
    <definedName name="Qtr_on_Qtr">#REF!</definedName>
    <definedName name="Qtr_Yr_on_Yr">#REF!</definedName>
    <definedName name="Quarter">#REF!</definedName>
    <definedName name="Quarter_ind">#REF!</definedName>
    <definedName name="quarters">#REF!</definedName>
    <definedName name="question" localSheetId="24">#REF!</definedName>
    <definedName name="question">#REF!</definedName>
    <definedName name="RANGE">#REF!</definedName>
    <definedName name="RDEL">OFFSET(#REF!,0,0,MAX(#REF!),1)</definedName>
    <definedName name="Receipts">OFFSET(#REF!,0,0,MAX(#REF!),1)</definedName>
    <definedName name="reqdetails">#REF!</definedName>
    <definedName name="residual">#REF!</definedName>
    <definedName name="respbysect">#REF!</definedName>
    <definedName name="respbysectemp">#REF!</definedName>
    <definedName name="respbysectto">#REF!</definedName>
    <definedName name="respbysize">#REF!</definedName>
    <definedName name="respbysizeemp">#REF!</definedName>
    <definedName name="respbysizeto">#REF!</definedName>
    <definedName name="Results" localSheetId="24" hidden="1">#REF!</definedName>
    <definedName name="Results" hidden="1">#REF!</definedName>
    <definedName name="retoncap">#REF!</definedName>
    <definedName name="rollingperiod" localSheetId="24">#REF!</definedName>
    <definedName name="rollingperiod">#REF!</definedName>
    <definedName name="Round">#REF!</definedName>
    <definedName name="Row_A">#REF!</definedName>
    <definedName name="Row_B">#REF!</definedName>
    <definedName name="Row_C">#REF!</definedName>
    <definedName name="Row_D">#REF!</definedName>
    <definedName name="Row_E">#REF!</definedName>
    <definedName name="Row_F">#REF!</definedName>
    <definedName name="Row_G">#REF!</definedName>
    <definedName name="ROW_RANGE">#REF!</definedName>
    <definedName name="S_GLAM">#REF!</definedName>
    <definedName name="S_YORKS">#REF!</definedName>
    <definedName name="SAM_CTRY_UK">#REF!</definedName>
    <definedName name="sampsect">#REF!</definedName>
    <definedName name="sampsize">#REF!</definedName>
    <definedName name="Schedule">#REF!</definedName>
    <definedName name="sdf" localSheetId="24" hidden="1">{#N/A,#N/A,FALSE,"TMCOMP96";#N/A,#N/A,FALSE,"MAT96";#N/A,#N/A,FALSE,"FANDA96";#N/A,#N/A,FALSE,"INTRAN96";#N/A,#N/A,FALSE,"NAA9697";#N/A,#N/A,FALSE,"ECWEBB";#N/A,#N/A,FALSE,"MFT96";#N/A,#N/A,FALSE,"CTrecon"}</definedName>
    <definedName name="sdf" hidden="1">{#N/A,#N/A,FALSE,"TMCOMP96";#N/A,#N/A,FALSE,"MAT96";#N/A,#N/A,FALSE,"FANDA96";#N/A,#N/A,FALSE,"INTRAN96";#N/A,#N/A,FALSE,"NAA9697";#N/A,#N/A,FALSE,"ECWEBB";#N/A,#N/A,FALSE,"MFT96";#N/A,#N/A,FALSE,"CTrecon"}</definedName>
    <definedName name="sdff" localSheetId="24" hidden="1">{#N/A,#N/A,FALSE,"TMCOMP96";#N/A,#N/A,FALSE,"MAT96";#N/A,#N/A,FALSE,"FANDA96";#N/A,#N/A,FALSE,"INTRAN96";#N/A,#N/A,FALSE,"NAA9697";#N/A,#N/A,FALSE,"ECWEBB";#N/A,#N/A,FALSE,"MFT96";#N/A,#N/A,FALSE,"CTrecon"}</definedName>
    <definedName name="sdff" hidden="1">{#N/A,#N/A,FALSE,"TMCOMP96";#N/A,#N/A,FALSE,"MAT96";#N/A,#N/A,FALSE,"FANDA96";#N/A,#N/A,FALSE,"INTRAN96";#N/A,#N/A,FALSE,"NAA9697";#N/A,#N/A,FALSE,"ECWEBB";#N/A,#N/A,FALSE,"MFT96";#N/A,#N/A,FALSE,"CTrecon"}</definedName>
    <definedName name="SECT01" localSheetId="24">#REF!</definedName>
    <definedName name="SECT01">#REF!</definedName>
    <definedName name="SECT02" localSheetId="24">#REF!</definedName>
    <definedName name="SECT02">#REF!</definedName>
    <definedName name="SECT03" localSheetId="24">#REF!</definedName>
    <definedName name="SECT03">#REF!</definedName>
    <definedName name="SECT04" localSheetId="24">#REF!</definedName>
    <definedName name="SECT04">#REF!</definedName>
    <definedName name="Sep_50">#REF!</definedName>
    <definedName name="Sep_51">#REF!</definedName>
    <definedName name="Sep_52">#REF!</definedName>
    <definedName name="Sep_53">#REF!</definedName>
    <definedName name="Sep_54">#REF!</definedName>
    <definedName name="Sep_55">#REF!</definedName>
    <definedName name="Sep_56">#REF!</definedName>
    <definedName name="Sep_57">#REF!</definedName>
    <definedName name="Sep_58">#REF!</definedName>
    <definedName name="Sep_59">#REF!</definedName>
    <definedName name="Sep_60">#REF!</definedName>
    <definedName name="Sep_61">#REF!</definedName>
    <definedName name="Sep_62">#REF!</definedName>
    <definedName name="Sep_63">#REF!</definedName>
    <definedName name="Sep_64">#REF!</definedName>
    <definedName name="Sep_65">#REF!</definedName>
    <definedName name="Sep_66">#REF!</definedName>
    <definedName name="Sep_67">#REF!</definedName>
    <definedName name="Sep_68">#REF!</definedName>
    <definedName name="Sep_69">#REF!</definedName>
    <definedName name="Sep_70">#REF!</definedName>
    <definedName name="Sep_71">#REF!</definedName>
    <definedName name="Sep_72">#REF!</definedName>
    <definedName name="Sep_73">#REF!</definedName>
    <definedName name="Sep_74">#REF!</definedName>
    <definedName name="Sep_75">#REF!</definedName>
    <definedName name="Sep_76">#REF!</definedName>
    <definedName name="Sep_77">#REF!</definedName>
    <definedName name="Sep_78">#REF!</definedName>
    <definedName name="Sep_79">#REF!</definedName>
    <definedName name="Sep_80">#REF!</definedName>
    <definedName name="Sep_81">#REF!</definedName>
    <definedName name="Sep_82">#REF!</definedName>
    <definedName name="Sep_83">#REF!</definedName>
    <definedName name="Sep_84">#REF!</definedName>
    <definedName name="Sep_85">#REF!</definedName>
    <definedName name="Sep_86">#REF!</definedName>
    <definedName name="Sep_87">#REF!</definedName>
    <definedName name="Sep_88">#REF!</definedName>
    <definedName name="Sep_89">#REF!</definedName>
    <definedName name="Sep_90">#REF!</definedName>
    <definedName name="Sep_91">#REF!</definedName>
    <definedName name="Sep_92">#REF!</definedName>
    <definedName name="Sep_93">#REF!</definedName>
    <definedName name="Sep_94">#REF!</definedName>
    <definedName name="Sep_95">#REF!</definedName>
    <definedName name="Sep_96">#REF!</definedName>
    <definedName name="Sep_97">#REF!</definedName>
    <definedName name="Sep_98">#REF!</definedName>
    <definedName name="Sep_99">#REF!</definedName>
    <definedName name="SERIES1">SERIES1s:SERIES1e</definedName>
    <definedName name="SERIES1col">#REF!</definedName>
    <definedName name="SERIES1e">ChEnd SERIES1col</definedName>
    <definedName name="SERIES1s">ChStart SERIES1col</definedName>
    <definedName name="Setup">#REF!</definedName>
    <definedName name="sfad" localSheetId="24" hidden="1">{#N/A,#N/A,FALSE,"TMCOMP96";#N/A,#N/A,FALSE,"MAT96";#N/A,#N/A,FALSE,"FANDA96";#N/A,#N/A,FALSE,"INTRAN96";#N/A,#N/A,FALSE,"NAA9697";#N/A,#N/A,FALSE,"ECWEBB";#N/A,#N/A,FALSE,"MFT96";#N/A,#N/A,FALSE,"CTrecon"}</definedName>
    <definedName name="sfad" hidden="1">{#N/A,#N/A,FALSE,"TMCOMP96";#N/A,#N/A,FALSE,"MAT96";#N/A,#N/A,FALSE,"FANDA96";#N/A,#N/A,FALSE,"INTRAN96";#N/A,#N/A,FALSE,"NAA9697";#N/A,#N/A,FALSE,"ECWEBB";#N/A,#N/A,FALSE,"MFT96";#N/A,#N/A,FALSE,"CTrecon"}</definedName>
    <definedName name="sFormat">#REF!</definedName>
    <definedName name="sFreq">#REF!</definedName>
    <definedName name="sheet1">#REF!</definedName>
    <definedName name="ShortDate1">#REF!</definedName>
    <definedName name="ShowDetails">#REF!</definedName>
    <definedName name="SHROPS">#REF!</definedName>
    <definedName name="Sigma">#REF!</definedName>
    <definedName name="SOMERSET">#REF!</definedName>
    <definedName name="SpreadsheetBuilder_1" localSheetId="24" hidden="1">#REF!</definedName>
    <definedName name="SpreadsheetBuilder_1" hidden="1">#REF!</definedName>
    <definedName name="SpreadsheetBuilder_10" localSheetId="24" hidden="1">#REF!</definedName>
    <definedName name="SpreadsheetBuilder_10" hidden="1">#REF!</definedName>
    <definedName name="SpreadsheetBuilder_11" localSheetId="24" hidden="1">#REF!</definedName>
    <definedName name="SpreadsheetBuilder_11" hidden="1">#REF!</definedName>
    <definedName name="SpreadsheetBuilder_12" localSheetId="24" hidden="1">#REF!</definedName>
    <definedName name="SpreadsheetBuilder_12" hidden="1">#REF!</definedName>
    <definedName name="SpreadsheetBuilder_13" localSheetId="24" hidden="1">#REF!</definedName>
    <definedName name="SpreadsheetBuilder_13" hidden="1">#REF!</definedName>
    <definedName name="SpreadsheetBuilder_2" localSheetId="24" hidden="1">#REF!</definedName>
    <definedName name="SpreadsheetBuilder_2" hidden="1">#REF!</definedName>
    <definedName name="SpreadsheetBuilder_3" localSheetId="24" hidden="1">#REF!</definedName>
    <definedName name="SpreadsheetBuilder_3" hidden="1">#REF!</definedName>
    <definedName name="SpreadsheetBuilder_4" localSheetId="24" hidden="1">#REF!</definedName>
    <definedName name="SpreadsheetBuilder_4" hidden="1">#REF!</definedName>
    <definedName name="SpreadsheetBuilder_5" localSheetId="24" hidden="1">#REF!</definedName>
    <definedName name="SpreadsheetBuilder_5" hidden="1">#REF!</definedName>
    <definedName name="SpreadsheetBuilder_6" localSheetId="24" hidden="1">#REF!</definedName>
    <definedName name="SpreadsheetBuilder_6" hidden="1">#REF!</definedName>
    <definedName name="SpreadsheetBuilder_7" localSheetId="24" hidden="1">#REF!</definedName>
    <definedName name="SpreadsheetBuilder_7" hidden="1">#REF!</definedName>
    <definedName name="SpreadsheetBuilder_8" localSheetId="24" hidden="1">#REF!</definedName>
    <definedName name="SpreadsheetBuilder_8" hidden="1">#REF!</definedName>
    <definedName name="SpreadsheetBuilder_9" localSheetId="24" hidden="1">#REF!</definedName>
    <definedName name="SpreadsheetBuilder_9" hidden="1">#REF!</definedName>
    <definedName name="STAFFS">#REF!</definedName>
    <definedName name="START">#REF!</definedName>
    <definedName name="sTopic">#REF!</definedName>
    <definedName name="SUFFOLK">#REF!</definedName>
    <definedName name="Sumif_count">#REF!</definedName>
    <definedName name="Supplementary_tables">#REF!</definedName>
    <definedName name="SURREY">#REF!</definedName>
    <definedName name="sYesNo">#REF!</definedName>
    <definedName name="t">#REF!</definedName>
    <definedName name="T1_1.1.2_A">#REF!</definedName>
    <definedName name="T4.9i" localSheetId="24" hidden="1">{#N/A,#N/A,FALSE,"TMCOMP96";#N/A,#N/A,FALSE,"MAT96";#N/A,#N/A,FALSE,"FANDA96";#N/A,#N/A,FALSE,"INTRAN96";#N/A,#N/A,FALSE,"NAA9697";#N/A,#N/A,FALSE,"ECWEBB";#N/A,#N/A,FALSE,"MFT96";#N/A,#N/A,FALSE,"CTrecon"}</definedName>
    <definedName name="T4.9i" hidden="1">{#N/A,#N/A,FALSE,"TMCOMP96";#N/A,#N/A,FALSE,"MAT96";#N/A,#N/A,FALSE,"FANDA96";#N/A,#N/A,FALSE,"INTRAN96";#N/A,#N/A,FALSE,"NAA9697";#N/A,#N/A,FALSE,"ECWEBB";#N/A,#N/A,FALSE,"MFT96";#N/A,#N/A,FALSE,"CTrecon"}</definedName>
    <definedName name="T4.9j" localSheetId="24" hidden="1">{#N/A,#N/A,FALSE,"TMCOMP96";#N/A,#N/A,FALSE,"MAT96";#N/A,#N/A,FALSE,"FANDA96";#N/A,#N/A,FALSE,"INTRAN96";#N/A,#N/A,FALSE,"NAA9697";#N/A,#N/A,FALSE,"ECWEBB";#N/A,#N/A,FALSE,"MFT96";#N/A,#N/A,FALSE,"CTrecon"}</definedName>
    <definedName name="T4.9j" hidden="1">{#N/A,#N/A,FALSE,"TMCOMP96";#N/A,#N/A,FALSE,"MAT96";#N/A,#N/A,FALSE,"FANDA96";#N/A,#N/A,FALSE,"INTRAN96";#N/A,#N/A,FALSE,"NAA9697";#N/A,#N/A,FALSE,"ECWEBB";#N/A,#N/A,FALSE,"MFT96";#N/A,#N/A,FALSE,"CTrecon"}</definedName>
    <definedName name="Table">#REF!</definedName>
    <definedName name="TableName">#REF!</definedName>
    <definedName name="TARG001">#REF!</definedName>
    <definedName name="TARG002">#REF!</definedName>
    <definedName name="TARG003">#REF!</definedName>
    <definedName name="TARG004">#REF!</definedName>
    <definedName name="TARG005">#REF!</definedName>
    <definedName name="TARG006">#REF!</definedName>
    <definedName name="TARG007">#REF!</definedName>
    <definedName name="TARG008">#REF!</definedName>
    <definedName name="TARG009">#REF!</definedName>
    <definedName name="TARG010">#REF!</definedName>
    <definedName name="TARG011">#REF!</definedName>
    <definedName name="TARG012">#REF!</definedName>
    <definedName name="TARG013">#REF!</definedName>
    <definedName name="TARG014">#REF!</definedName>
    <definedName name="TARG015">#REF!</definedName>
    <definedName name="TARG016">#REF!</definedName>
    <definedName name="TARG017">#REF!</definedName>
    <definedName name="TARG018">#REF!</definedName>
    <definedName name="TARG019">#REF!</definedName>
    <definedName name="TARG020">#REF!</definedName>
    <definedName name="TARG021">#REF!</definedName>
    <definedName name="TARG022">#REF!</definedName>
    <definedName name="TARG023">#REF!</definedName>
    <definedName name="TARG024">#REF!</definedName>
    <definedName name="TARG025">#REF!</definedName>
    <definedName name="TARG026">#REF!</definedName>
    <definedName name="TARG027">#REF!</definedName>
    <definedName name="TARG028">#REF!</definedName>
    <definedName name="TARG029">#REF!</definedName>
    <definedName name="TARG030">#REF!</definedName>
    <definedName name="TARG031">#REF!</definedName>
    <definedName name="TARG032">#REF!</definedName>
    <definedName name="TARG033">#REF!</definedName>
    <definedName name="TARG034">#REF!</definedName>
    <definedName name="TARG035">#REF!</definedName>
    <definedName name="TARG036">#REF!</definedName>
    <definedName name="TARG037">#REF!</definedName>
    <definedName name="TARG038">#REF!</definedName>
    <definedName name="TARG039">#REF!</definedName>
    <definedName name="TARG040">#REF!</definedName>
    <definedName name="TARG041">#REF!</definedName>
    <definedName name="TARG042">#REF!</definedName>
    <definedName name="TARG043">#REF!</definedName>
    <definedName name="TARG044">#REF!</definedName>
    <definedName name="TARG045">#REF!</definedName>
    <definedName name="TARG046">#REF!</definedName>
    <definedName name="TARG047">#REF!</definedName>
    <definedName name="TARG048">#REF!</definedName>
    <definedName name="TARG049">#REF!</definedName>
    <definedName name="TARG050">#REF!</definedName>
    <definedName name="TARG051">#REF!</definedName>
    <definedName name="TARG052">#REF!</definedName>
    <definedName name="TARG053">#REF!</definedName>
    <definedName name="TARG054">#REF!</definedName>
    <definedName name="TARG055">#REF!</definedName>
    <definedName name="TARG056">#REF!</definedName>
    <definedName name="TARG057">#REF!</definedName>
    <definedName name="TARG058">#REF!</definedName>
    <definedName name="TARG059">#REF!</definedName>
    <definedName name="TARG060">#REF!</definedName>
    <definedName name="TARG061">#REF!</definedName>
    <definedName name="TARG062">#REF!</definedName>
    <definedName name="TARG063">#REF!</definedName>
    <definedName name="TARG064">#REF!</definedName>
    <definedName name="TARG065">#REF!</definedName>
    <definedName name="TARG066">#REF!</definedName>
    <definedName name="TARG067">#REF!</definedName>
    <definedName name="TARG068">#REF!</definedName>
    <definedName name="TARG069">#REF!</definedName>
    <definedName name="TARG070">#REF!</definedName>
    <definedName name="TARG071">#REF!</definedName>
    <definedName name="TARG072">#REF!</definedName>
    <definedName name="TARG073">#REF!</definedName>
    <definedName name="TARG074">#REF!</definedName>
    <definedName name="TARG075">#REF!</definedName>
    <definedName name="TARG076">#REF!</definedName>
    <definedName name="TARG077">#REF!</definedName>
    <definedName name="TARG078">#REF!</definedName>
    <definedName name="TARG079">#REF!</definedName>
    <definedName name="TARG080">#REF!</definedName>
    <definedName name="TARG081">#REF!</definedName>
    <definedName name="TARG082">#REF!</definedName>
    <definedName name="TARG083">#REF!</definedName>
    <definedName name="TARG084">#REF!</definedName>
    <definedName name="TARG085">#REF!</definedName>
    <definedName name="TARG086">#REF!</definedName>
    <definedName name="TARG087">#REF!</definedName>
    <definedName name="TARG088">#REF!</definedName>
    <definedName name="TARG089">#REF!</definedName>
    <definedName name="TARG090">#REF!</definedName>
    <definedName name="TARG091">#REF!</definedName>
    <definedName name="TARG092">#REF!</definedName>
    <definedName name="TARG093">#REF!</definedName>
    <definedName name="TARG094">#REF!</definedName>
    <definedName name="TARG095">#REF!</definedName>
    <definedName name="TARG096">#REF!</definedName>
    <definedName name="TARG097">#REF!</definedName>
    <definedName name="TARG098">#REF!</definedName>
    <definedName name="TARG099">#REF!</definedName>
    <definedName name="TARG100">#REF!</definedName>
    <definedName name="TARG101">#REF!</definedName>
    <definedName name="TARG102">#REF!</definedName>
    <definedName name="TARG103">#REF!</definedName>
    <definedName name="TARG104">#REF!</definedName>
    <definedName name="TARG105">#REF!</definedName>
    <definedName name="TARG106">#REF!</definedName>
    <definedName name="TARG107">#REF!</definedName>
    <definedName name="TARG108">#REF!</definedName>
    <definedName name="Theta">#REF!</definedName>
    <definedName name="Title">#REF!</definedName>
    <definedName name="tobins">#REF!</definedName>
    <definedName name="toolong">#REF!</definedName>
    <definedName name="TotalReqs">#REF!</definedName>
    <definedName name="TotalTime">#REF!</definedName>
    <definedName name="Trading_Status_Timeseries">#REF!</definedName>
    <definedName name="Tran3on3ConM00">OFFSET(#REF!,0,0,COUNTA(#REF!)-236)</definedName>
    <definedName name="trggh" localSheetId="24" hidden="1">{#N/A,#N/A,FALSE,"TMCOMP96";#N/A,#N/A,FALSE,"MAT96";#N/A,#N/A,FALSE,"FANDA96";#N/A,#N/A,FALSE,"INTRAN96";#N/A,#N/A,FALSE,"NAA9697";#N/A,#N/A,FALSE,"ECWEBB";#N/A,#N/A,FALSE,"MFT96";#N/A,#N/A,FALSE,"CTrecon"}</definedName>
    <definedName name="trggh" hidden="1">{#N/A,#N/A,FALSE,"TMCOMP96";#N/A,#N/A,FALSE,"MAT96";#N/A,#N/A,FALSE,"FANDA96";#N/A,#N/A,FALSE,"INTRAN96";#N/A,#N/A,FALSE,"NAA9697";#N/A,#N/A,FALSE,"ECWEBB";#N/A,#N/A,FALSE,"MFT96";#N/A,#N/A,FALSE,"CTrecon"}</definedName>
    <definedName name="TRNR_0003e307e35943e69373a96f27511f32_720_2" localSheetId="24" hidden="1">#REF!</definedName>
    <definedName name="TRNR_0003e307e35943e69373a96f27511f32_720_2" hidden="1">#REF!</definedName>
    <definedName name="TRNR_000c6c9fd50a4caab7934b859e0281e3_294_10" localSheetId="24" hidden="1">#REF!</definedName>
    <definedName name="TRNR_000c6c9fd50a4caab7934b859e0281e3_294_10" hidden="1">#REF!</definedName>
    <definedName name="TRNR_007e390b58cf483cbf331df064b0cfb7_289_9" localSheetId="24" hidden="1">#REF!</definedName>
    <definedName name="TRNR_007e390b58cf483cbf331df064b0cfb7_289_9" hidden="1">#REF!</definedName>
    <definedName name="TRNR_0087a30793e44327b0ab117720afff8f_291_10" localSheetId="24" hidden="1">#REF!</definedName>
    <definedName name="TRNR_0087a30793e44327b0ab117720afff8f_291_10" hidden="1">#REF!</definedName>
    <definedName name="TRNR_00a4756b50464b6c9c7cdf11d25629c3_98_0" localSheetId="24" hidden="1">#REF!</definedName>
    <definedName name="TRNR_00a4756b50464b6c9c7cdf11d25629c3_98_0" hidden="1">#REF!</definedName>
    <definedName name="TRNR_00abc12c19f64e34b8490c9ecc0eb605_288_7" localSheetId="24" hidden="1">#REF!</definedName>
    <definedName name="TRNR_00abc12c19f64e34b8490c9ecc0eb605_288_7" hidden="1">#REF!</definedName>
    <definedName name="TRNR_00c93028e44b42e9b3492224346e6507_97_0" localSheetId="24" hidden="1">#REF!</definedName>
    <definedName name="TRNR_00c93028e44b42e9b3492224346e6507_97_0" hidden="1">#REF!</definedName>
    <definedName name="TRNR_00f6a069d7164399af1ca7cba34a983e_413_1" localSheetId="24" hidden="1">#REF!</definedName>
    <definedName name="TRNR_00f6a069d7164399af1ca7cba34a983e_413_1" hidden="1">#REF!</definedName>
    <definedName name="TRNR_015ce1cea101414880f36f85bc2abdf3_93_1" localSheetId="24" hidden="1">#REF!</definedName>
    <definedName name="TRNR_015ce1cea101414880f36f85bc2abdf3_93_1" hidden="1">#REF!</definedName>
    <definedName name="TRNR_017f59ac8ada43dba1be9e9a7d0d6273_98_0" localSheetId="24" hidden="1">#REF!</definedName>
    <definedName name="TRNR_017f59ac8ada43dba1be9e9a7d0d6273_98_0" hidden="1">#REF!</definedName>
    <definedName name="TRNR_018a8bded5da4bf0911bfb11c7b08474_283_9" localSheetId="24" hidden="1">#REF!</definedName>
    <definedName name="TRNR_018a8bded5da4bf0911bfb11c7b08474_283_9" hidden="1">#REF!</definedName>
    <definedName name="TRNR_02376f913878429c8fab26e085c6f548_326_1" localSheetId="24" hidden="1">#REF!</definedName>
    <definedName name="TRNR_02376f913878429c8fab26e085c6f548_326_1" hidden="1">#REF!</definedName>
    <definedName name="TRNR_0251535ca0cc499385433a03ece59d0d_326_1" localSheetId="24" hidden="1">#REF!</definedName>
    <definedName name="TRNR_0251535ca0cc499385433a03ece59d0d_326_1" hidden="1">#REF!</definedName>
    <definedName name="TRNR_02b9ee1f8a6c465b91fa1b33bc62aa58_112_195" localSheetId="24" hidden="1">#REF!</definedName>
    <definedName name="TRNR_02b9ee1f8a6c465b91fa1b33bc62aa58_112_195" hidden="1">#REF!</definedName>
    <definedName name="TRNR_02da124853504d05a5310d0bc39fd57b_198_8" localSheetId="24" hidden="1">#REF!</definedName>
    <definedName name="TRNR_02da124853504d05a5310d0bc39fd57b_198_8" hidden="1">#REF!</definedName>
    <definedName name="TRNR_0319965cf9014397959857430e043e17_289_9" localSheetId="24" hidden="1">#REF!</definedName>
    <definedName name="TRNR_0319965cf9014397959857430e043e17_289_9" hidden="1">#REF!</definedName>
    <definedName name="TRNR_035df9e814314d73bbb339ef62080ec5_590_1" localSheetId="24" hidden="1">#REF!</definedName>
    <definedName name="TRNR_035df9e814314d73bbb339ef62080ec5_590_1" hidden="1">#REF!</definedName>
    <definedName name="TRNR_03683c3f21334ef08b07cb89a5f9d31a_99_0" localSheetId="24" hidden="1">#REF!</definedName>
    <definedName name="TRNR_03683c3f21334ef08b07cb89a5f9d31a_99_0" hidden="1">#REF!</definedName>
    <definedName name="TRNR_03d66d52d7994eb0b46987f87af1abab_593_1" localSheetId="24" hidden="1">#REF!</definedName>
    <definedName name="TRNR_03d66d52d7994eb0b46987f87af1abab_593_1" hidden="1">#REF!</definedName>
    <definedName name="TRNR_049b9c88349e4e6a9665a6fc10c42c2e_324_1" localSheetId="24" hidden="1">#REF!</definedName>
    <definedName name="TRNR_049b9c88349e4e6a9665a6fc10c42c2e_324_1" hidden="1">#REF!</definedName>
    <definedName name="TRNR_04e7d0670e6e4177a9c861a8fd8a45e1_310_7" localSheetId="24" hidden="1">#REF!</definedName>
    <definedName name="TRNR_04e7d0670e6e4177a9c861a8fd8a45e1_310_7" hidden="1">#REF!</definedName>
    <definedName name="TRNR_04ea91e558ac48a3a5d14244e53e36e8_323_1" localSheetId="24" hidden="1">#REF!</definedName>
    <definedName name="TRNR_04ea91e558ac48a3a5d14244e53e36e8_323_1" hidden="1">#REF!</definedName>
    <definedName name="TRNR_0631b139eda4413c89dac3f9a7340827_700_1" localSheetId="24" hidden="1">#REF!</definedName>
    <definedName name="TRNR_0631b139eda4413c89dac3f9a7340827_700_1" hidden="1">#REF!</definedName>
    <definedName name="TRNR_0643949265a240d0b2d092f41828b016_98_0" localSheetId="24" hidden="1">#REF!</definedName>
    <definedName name="TRNR_0643949265a240d0b2d092f41828b016_98_0" hidden="1">#REF!</definedName>
    <definedName name="TRNR_068edef156064ca38f001532b6e8736a_100_0" localSheetId="24" hidden="1">#REF!</definedName>
    <definedName name="TRNR_068edef156064ca38f001532b6e8736a_100_0" hidden="1">#REF!</definedName>
    <definedName name="TRNR_06f632dffb0648028005f92d6d913a6f_393_1" localSheetId="24" hidden="1">#REF!</definedName>
    <definedName name="TRNR_06f632dffb0648028005f92d6d913a6f_393_1" hidden="1">#REF!</definedName>
    <definedName name="TRNR_0710045a27574290b3d25fe947a77795_17_1" localSheetId="24" hidden="1">#REF!</definedName>
    <definedName name="TRNR_0710045a27574290b3d25fe947a77795_17_1" hidden="1">#REF!</definedName>
    <definedName name="TRNR_0797f627283c438d843908b0f764ec0e_311_7" localSheetId="24" hidden="1">#REF!</definedName>
    <definedName name="TRNR_0797f627283c438d843908b0f764ec0e_311_7" hidden="1">#REF!</definedName>
    <definedName name="TRNR_0841ccc78ce241eb9055b046f360b6b3_289_9" localSheetId="24" hidden="1">#REF!</definedName>
    <definedName name="TRNR_0841ccc78ce241eb9055b046f360b6b3_289_9" hidden="1">#REF!</definedName>
    <definedName name="TRNR_08c12954c625474db199beac6961aedf_289_9" localSheetId="24" hidden="1">#REF!</definedName>
    <definedName name="TRNR_08c12954c625474db199beac6961aedf_289_9" hidden="1">#REF!</definedName>
    <definedName name="TRNR_0931077f409d4debb2939d23f96b4c66_308_9" localSheetId="24" hidden="1">#REF!</definedName>
    <definedName name="TRNR_0931077f409d4debb2939d23f96b4c66_308_9" hidden="1">#REF!</definedName>
    <definedName name="TRNR_094404681c0049aaaf105e6207cd0a9e_307_7" localSheetId="24" hidden="1">#REF!</definedName>
    <definedName name="TRNR_094404681c0049aaaf105e6207cd0a9e_307_7" hidden="1">#REF!</definedName>
    <definedName name="TRNR_09a5fab5be8f4e2cb526c15ed0a59fa5_566_20" localSheetId="24" hidden="1">#REF!</definedName>
    <definedName name="TRNR_09a5fab5be8f4e2cb526c15ed0a59fa5_566_20" hidden="1">#REF!</definedName>
    <definedName name="TRNR_0a2275184c224813bc434b7e194df988_306_10" localSheetId="24" hidden="1">#REF!</definedName>
    <definedName name="TRNR_0a2275184c224813bc434b7e194df988_306_10" hidden="1">#REF!</definedName>
    <definedName name="TRNR_0a325c2905d84576800bb1c6ebe8120e_315_8" localSheetId="24" hidden="1">#REF!</definedName>
    <definedName name="TRNR_0a325c2905d84576800bb1c6ebe8120e_315_8" hidden="1">#REF!</definedName>
    <definedName name="TRNR_0a355b8d2de34f4fb0cf9ea7edef172a_325_1" localSheetId="24" hidden="1">#REF!</definedName>
    <definedName name="TRNR_0a355b8d2de34f4fb0cf9ea7edef172a_325_1" hidden="1">#REF!</definedName>
    <definedName name="TRNR_0b5fe29dfa8d4faaac79fb438f207750_99_0" localSheetId="24" hidden="1">#REF!</definedName>
    <definedName name="TRNR_0b5fe29dfa8d4faaac79fb438f207750_99_0" hidden="1">#REF!</definedName>
    <definedName name="TRNR_0b867d12c4f54c8f91d734197b3fd986_302_10" localSheetId="24" hidden="1">#REF!</definedName>
    <definedName name="TRNR_0b867d12c4f54c8f91d734197b3fd986_302_10" hidden="1">#REF!</definedName>
    <definedName name="TRNR_0c3ad9423e954a7e898e08a3a1d748bc_25_1" localSheetId="24" hidden="1">#REF!</definedName>
    <definedName name="TRNR_0c3ad9423e954a7e898e08a3a1d748bc_25_1" hidden="1">#REF!</definedName>
    <definedName name="TRNR_0c4ceb59db6343918e58d2ab16ce5388_307_7" localSheetId="24" hidden="1">#REF!</definedName>
    <definedName name="TRNR_0c4ceb59db6343918e58d2ab16ce5388_307_7" hidden="1">#REF!</definedName>
    <definedName name="TRNR_0c9507e697764de0a87648c1f5c5324d_94_1" localSheetId="24" hidden="1">#REF!</definedName>
    <definedName name="TRNR_0c9507e697764de0a87648c1f5c5324d_94_1" hidden="1">#REF!</definedName>
    <definedName name="TRNR_0c9b3fb74dae46afb149ac8cc53f142e_326_1" localSheetId="24" hidden="1">#REF!</definedName>
    <definedName name="TRNR_0c9b3fb74dae46afb149ac8cc53f142e_326_1" hidden="1">#REF!</definedName>
    <definedName name="TRNR_0cf23562878c43eb8b81a2986277632d_307_7" localSheetId="24" hidden="1">#REF!</definedName>
    <definedName name="TRNR_0cf23562878c43eb8b81a2986277632d_307_7" hidden="1">#REF!</definedName>
    <definedName name="TRNR_0d23b50afba04e2ab9430a3092fc16be_302_7" localSheetId="24" hidden="1">#REF!</definedName>
    <definedName name="TRNR_0d23b50afba04e2ab9430a3092fc16be_302_7" hidden="1">#REF!</definedName>
    <definedName name="TRNR_0d2461d9577344f98dc90df7dba79405_99_0" localSheetId="24" hidden="1">#REF!</definedName>
    <definedName name="TRNR_0d2461d9577344f98dc90df7dba79405_99_0" hidden="1">#REF!</definedName>
    <definedName name="TRNR_0d73f390a8474c3bbe1d7790da6d221b_307_7" localSheetId="24" hidden="1">#REF!</definedName>
    <definedName name="TRNR_0d73f390a8474c3bbe1d7790da6d221b_307_7" hidden="1">#REF!</definedName>
    <definedName name="TRNR_0de00e6859e647ca9e5a9148ac8649db_98_0" localSheetId="24" hidden="1">#REF!</definedName>
    <definedName name="TRNR_0de00e6859e647ca9e5a9148ac8649db_98_0" hidden="1">#REF!</definedName>
    <definedName name="TRNR_0df742395f1f4a3fbaa7cf0e1aaf53cb_97_0" localSheetId="24" hidden="1">#REF!</definedName>
    <definedName name="TRNR_0df742395f1f4a3fbaa7cf0e1aaf53cb_97_0" hidden="1">#REF!</definedName>
    <definedName name="TRNR_0e1285c88ca0470a9c6ca002132db23e_305_9" localSheetId="24" hidden="1">#REF!</definedName>
    <definedName name="TRNR_0e1285c88ca0470a9c6ca002132db23e_305_9" hidden="1">#REF!</definedName>
    <definedName name="TRNR_0e2dce85841740769f778803d2571386_101_1" localSheetId="24" hidden="1">#REF!</definedName>
    <definedName name="TRNR_0e2dce85841740769f778803d2571386_101_1" hidden="1">#REF!</definedName>
    <definedName name="TRNR_0e3a2a286a5a4fd58c74d1c5769ae696_98_1" localSheetId="24" hidden="1">#REF!</definedName>
    <definedName name="TRNR_0e3a2a286a5a4fd58c74d1c5769ae696_98_1" hidden="1">#REF!</definedName>
    <definedName name="TRNR_0e68130afcab48d28f1902e2ab7ff44b_303_10" localSheetId="24" hidden="1">#REF!</definedName>
    <definedName name="TRNR_0e68130afcab48d28f1902e2ab7ff44b_303_10" hidden="1">#REF!</definedName>
    <definedName name="TRNR_0ea8eef462cd4cf38c642af8600aed43_288_9" localSheetId="24" hidden="1">#REF!</definedName>
    <definedName name="TRNR_0ea8eef462cd4cf38c642af8600aed43_288_9" hidden="1">#REF!</definedName>
    <definedName name="TRNR_0ef0034bfc944ccbbd0090460f71e0d5_98_0" localSheetId="24" hidden="1">#REF!</definedName>
    <definedName name="TRNR_0ef0034bfc944ccbbd0090460f71e0d5_98_0" hidden="1">#REF!</definedName>
    <definedName name="TRNR_0f18042bb18e4c2c88984b8864bd6920_202_0" localSheetId="24" hidden="1">#REF!</definedName>
    <definedName name="TRNR_0f18042bb18e4c2c88984b8864bd6920_202_0" hidden="1">#REF!</definedName>
    <definedName name="TRNR_0f2fb31c7f4844088cff66e9a85503e6_321_1" localSheetId="24" hidden="1">#REF!</definedName>
    <definedName name="TRNR_0f2fb31c7f4844088cff66e9a85503e6_321_1" hidden="1">#REF!</definedName>
    <definedName name="TRNR_0f44d734271040758f3cdbd14083d189_299_2" localSheetId="24" hidden="1">#REF!</definedName>
    <definedName name="TRNR_0f44d734271040758f3cdbd14083d189_299_2" hidden="1">#REF!</definedName>
    <definedName name="TRNR_0f78a71c970c4327a3cf79933ba2d0fc_595_1" localSheetId="24" hidden="1">#REF!</definedName>
    <definedName name="TRNR_0f78a71c970c4327a3cf79933ba2d0fc_595_1" hidden="1">#REF!</definedName>
    <definedName name="TRNR_0f87b575b01c4904aa2be0fa7f1eaec1_305_9" localSheetId="24" hidden="1">#REF!</definedName>
    <definedName name="TRNR_0f87b575b01c4904aa2be0fa7f1eaec1_305_9" hidden="1">#REF!</definedName>
    <definedName name="TRNR_0fa8e69795b24050b73a59a851aa5a2b_98_1" localSheetId="24" hidden="1">#REF!</definedName>
    <definedName name="TRNR_0fa8e69795b24050b73a59a851aa5a2b_98_1" hidden="1">#REF!</definedName>
    <definedName name="TRNR_0fbf97d0f7e24b04a1da147f4f6b0fad_112_180" localSheetId="24" hidden="1">#REF!</definedName>
    <definedName name="TRNR_0fbf97d0f7e24b04a1da147f4f6b0fad_112_180" hidden="1">#REF!</definedName>
    <definedName name="TRNR_0ff7eb090b204c91a3fe99e5ab7c926d_442_1" localSheetId="24" hidden="1">#REF!</definedName>
    <definedName name="TRNR_0ff7eb090b204c91a3fe99e5ab7c926d_442_1" hidden="1">#REF!</definedName>
    <definedName name="TRNR_105939f09d9c49f4af81b018483c162d_719_2" localSheetId="24" hidden="1">#REF!</definedName>
    <definedName name="TRNR_105939f09d9c49f4af81b018483c162d_719_2" hidden="1">#REF!</definedName>
    <definedName name="TRNR_10849938e2c14b939351a1f0a1734eda_592_1" localSheetId="24" hidden="1">#REF!</definedName>
    <definedName name="TRNR_10849938e2c14b939351a1f0a1734eda_592_1" hidden="1">#REF!</definedName>
    <definedName name="TRNR_1091c81026194364b4922fbaec09bfea_309_10" localSheetId="24" hidden="1">#REF!</definedName>
    <definedName name="TRNR_1091c81026194364b4922fbaec09bfea_309_10" hidden="1">#REF!</definedName>
    <definedName name="TRNR_10dd9d8b67d941aaa75a539b7d1a46d9_459_1" localSheetId="24" hidden="1">#REF!</definedName>
    <definedName name="TRNR_10dd9d8b67d941aaa75a539b7d1a46d9_459_1" hidden="1">#REF!</definedName>
    <definedName name="TRNR_1137a7995b1e48a0bb357ae20bb96270_287_9" localSheetId="24" hidden="1">#REF!</definedName>
    <definedName name="TRNR_1137a7995b1e48a0bb357ae20bb96270_287_9" hidden="1">#REF!</definedName>
    <definedName name="TRNR_11b6d1b417444b93971bd1a370dac66e_321_1" localSheetId="24" hidden="1">#REF!</definedName>
    <definedName name="TRNR_11b6d1b417444b93971bd1a370dac66e_321_1" hidden="1">#REF!</definedName>
    <definedName name="TRNR_11b7f68bf37248119bd4215023647041_97_0" localSheetId="24" hidden="1">#REF!</definedName>
    <definedName name="TRNR_11b7f68bf37248119bd4215023647041_97_0" hidden="1">#REF!</definedName>
    <definedName name="TRNR_11ebe626973141a38af243c8d3f452b0_294_7" localSheetId="24" hidden="1">#REF!</definedName>
    <definedName name="TRNR_11ebe626973141a38af243c8d3f452b0_294_7" hidden="1">#REF!</definedName>
    <definedName name="TRNR_120a7849ee2249e2bed475b7acb49f0d_330_1" localSheetId="24" hidden="1">#REF!</definedName>
    <definedName name="TRNR_120a7849ee2249e2bed475b7acb49f0d_330_1" hidden="1">#REF!</definedName>
    <definedName name="TRNR_12812b8577e741d9916de3f66b9c82e6_98_1" localSheetId="24" hidden="1">#REF!</definedName>
    <definedName name="TRNR_12812b8577e741d9916de3f66b9c82e6_98_1" hidden="1">#REF!</definedName>
    <definedName name="TRNR_12a6a666d94d4e229f70186b460c1df3_100_0" localSheetId="24" hidden="1">#REF!</definedName>
    <definedName name="TRNR_12a6a666d94d4e229f70186b460c1df3_100_0" hidden="1">#REF!</definedName>
    <definedName name="TRNR_12a8f17b2e42433f84da20e17bf0778a_715_2" localSheetId="24" hidden="1">#REF!</definedName>
    <definedName name="TRNR_12a8f17b2e42433f84da20e17bf0778a_715_2" hidden="1">#REF!</definedName>
    <definedName name="TRNR_12ff7a83937147228270dfa635b334ee_281_6" localSheetId="24" hidden="1">#REF!</definedName>
    <definedName name="TRNR_12ff7a83937147228270dfa635b334ee_281_6" hidden="1">#REF!</definedName>
    <definedName name="TRNR_1306d575d79040c89dd14611aea25382_310_7" localSheetId="24" hidden="1">#REF!</definedName>
    <definedName name="TRNR_1306d575d79040c89dd14611aea25382_310_7" hidden="1">#REF!</definedName>
    <definedName name="TRNR_132f31355c7d41b0ad89b3032c2766d5_328_1" localSheetId="24" hidden="1">#REF!</definedName>
    <definedName name="TRNR_132f31355c7d41b0ad89b3032c2766d5_328_1" hidden="1">#REF!</definedName>
    <definedName name="TRNR_1336904fc8d34e54ba7fd32744c255e1_320_1" localSheetId="24" hidden="1">#REF!</definedName>
    <definedName name="TRNR_1336904fc8d34e54ba7fd32744c255e1_320_1" hidden="1">#REF!</definedName>
    <definedName name="TRNR_13bb93b88a48472fb0dee0149424460a_287_9" localSheetId="24" hidden="1">#REF!</definedName>
    <definedName name="TRNR_13bb93b88a48472fb0dee0149424460a_287_9" hidden="1">#REF!</definedName>
    <definedName name="TRNR_13c1665b63da47928df6996d40ee089e_289_9" localSheetId="24" hidden="1">#REF!</definedName>
    <definedName name="TRNR_13c1665b63da47928df6996d40ee089e_289_9" hidden="1">#REF!</definedName>
    <definedName name="TRNR_140b526ab528435aa0d8c2094c9e044a_703_2" localSheetId="24" hidden="1">#REF!</definedName>
    <definedName name="TRNR_140b526ab528435aa0d8c2094c9e044a_703_2" hidden="1">#REF!</definedName>
    <definedName name="TRNR_146ed7794dd14df0bca571c37abbad05_311_7" localSheetId="24" hidden="1">#REF!</definedName>
    <definedName name="TRNR_146ed7794dd14df0bca571c37abbad05_311_7" hidden="1">#REF!</definedName>
    <definedName name="TRNR_14bb27092ba842f8a4a16d9ffe806e5c_98_0" localSheetId="24" hidden="1">#REF!</definedName>
    <definedName name="TRNR_14bb27092ba842f8a4a16d9ffe806e5c_98_0" hidden="1">#REF!</definedName>
    <definedName name="TRNR_14bd52c3dbac40a294b1118159a402e3_97_0" localSheetId="24" hidden="1">#REF!</definedName>
    <definedName name="TRNR_14bd52c3dbac40a294b1118159a402e3_97_0" hidden="1">#REF!</definedName>
    <definedName name="TRNR_14f2a3f33e5d45f7836b3fbcb23f4886_102_1" localSheetId="24" hidden="1">#REF!</definedName>
    <definedName name="TRNR_14f2a3f33e5d45f7836b3fbcb23f4886_102_1" hidden="1">#REF!</definedName>
    <definedName name="TRNR_14fd0601c7514ccf8bc3007e5f450633_290_9" localSheetId="24" hidden="1">#REF!</definedName>
    <definedName name="TRNR_14fd0601c7514ccf8bc3007e5f450633_290_9" hidden="1">#REF!</definedName>
    <definedName name="TRNR_15555aa1e60844889552d9a6e9e6cc40_322_1" localSheetId="24" hidden="1">#REF!</definedName>
    <definedName name="TRNR_15555aa1e60844889552d9a6e9e6cc40_322_1" hidden="1">#REF!</definedName>
    <definedName name="TRNR_15572f8c3f4649d99c7be7dd112d1a3f_112_195" localSheetId="24" hidden="1">#REF!</definedName>
    <definedName name="TRNR_15572f8c3f4649d99c7be7dd112d1a3f_112_195" hidden="1">#REF!</definedName>
    <definedName name="TRNR_1574c9cacaf54b90bdb29dc1ce22a931_713_2" localSheetId="24" hidden="1">#REF!</definedName>
    <definedName name="TRNR_1574c9cacaf54b90bdb29dc1ce22a931_713_2" hidden="1">#REF!</definedName>
    <definedName name="TRNR_16630afa693e49cca1091466efef7c3c_590_1" localSheetId="24" hidden="1">#REF!</definedName>
    <definedName name="TRNR_16630afa693e49cca1091466efef7c3c_590_1" hidden="1">#REF!</definedName>
    <definedName name="TRNR_167b71cfd1a04bdfaf0962c49c87577a_99_0" localSheetId="24" hidden="1">#REF!</definedName>
    <definedName name="TRNR_167b71cfd1a04bdfaf0962c49c87577a_99_0" hidden="1">#REF!</definedName>
    <definedName name="TRNR_176050ef89a2461ba1918378efe3d710_593_1" localSheetId="24" hidden="1">#REF!</definedName>
    <definedName name="TRNR_176050ef89a2461ba1918378efe3d710_593_1" hidden="1">#REF!</definedName>
    <definedName name="TRNR_17806c636444488d9fe0dc0f2f26792f_310_7" localSheetId="24" hidden="1">#REF!</definedName>
    <definedName name="TRNR_17806c636444488d9fe0dc0f2f26792f_310_7" hidden="1">#REF!</definedName>
    <definedName name="TRNR_179809d342c94d42a81c907c391d4eb3_320_1" localSheetId="24" hidden="1">#REF!</definedName>
    <definedName name="TRNR_179809d342c94d42a81c907c391d4eb3_320_1" hidden="1">#REF!</definedName>
    <definedName name="TRNR_17d4195441624fdb85ecc12c95160d28_306_7" localSheetId="24" hidden="1">#REF!</definedName>
    <definedName name="TRNR_17d4195441624fdb85ecc12c95160d28_306_7" hidden="1">#REF!</definedName>
    <definedName name="TRNR_18584e92ca3e4467b687f1fa4863c5c8_299_8" localSheetId="24" hidden="1">#REF!</definedName>
    <definedName name="TRNR_18584e92ca3e4467b687f1fa4863c5c8_299_8" hidden="1">#REF!</definedName>
    <definedName name="TRNR_1860ee5716ef455890ae4f5752761f85_442_1" localSheetId="24" hidden="1">#REF!</definedName>
    <definedName name="TRNR_1860ee5716ef455890ae4f5752761f85_442_1" hidden="1">#REF!</definedName>
    <definedName name="TRNR_18b4a61acf35430992af7ae0f561922f_156_11" localSheetId="24" hidden="1">#REF!</definedName>
    <definedName name="TRNR_18b4a61acf35430992af7ae0f561922f_156_11" hidden="1">#REF!</definedName>
    <definedName name="TRNR_190c01370b3f4edc9c1f237b59d44428_98_0" localSheetId="24" hidden="1">#REF!</definedName>
    <definedName name="TRNR_190c01370b3f4edc9c1f237b59d44428_98_0" hidden="1">#REF!</definedName>
    <definedName name="TRNR_193b541aac9d4a649f7634d42cec389c_291_7" localSheetId="24" hidden="1">#REF!</definedName>
    <definedName name="TRNR_193b541aac9d4a649f7634d42cec389c_291_7" hidden="1">#REF!</definedName>
    <definedName name="TRNR_1a2335dd01314fe4a925b6eafd31798a_285_8" localSheetId="24" hidden="1">#REF!</definedName>
    <definedName name="TRNR_1a2335dd01314fe4a925b6eafd31798a_285_8" hidden="1">#REF!</definedName>
    <definedName name="TRNR_1ad129cc110a4cd9979577f97ddc7e04_99_0" localSheetId="24" hidden="1">#REF!</definedName>
    <definedName name="TRNR_1ad129cc110a4cd9979577f97ddc7e04_99_0" hidden="1">#REF!</definedName>
    <definedName name="TRNR_1ad33d8c1e7a4f0cb4a6fa3e02d75de7_329_1" localSheetId="24" hidden="1">#REF!</definedName>
    <definedName name="TRNR_1ad33d8c1e7a4f0cb4a6fa3e02d75de7_329_1" hidden="1">#REF!</definedName>
    <definedName name="TRNR_1bb0a669ed3c4e03a99462230824f86c_287_9" localSheetId="24" hidden="1">#REF!</definedName>
    <definedName name="TRNR_1bb0a669ed3c4e03a99462230824f86c_287_9" hidden="1">#REF!</definedName>
    <definedName name="TRNR_1beaf53b15214455ad65d36a5a817d85_321_1" localSheetId="24" hidden="1">#REF!</definedName>
    <definedName name="TRNR_1beaf53b15214455ad65d36a5a817d85_321_1" hidden="1">#REF!</definedName>
    <definedName name="TRNR_1bff51e4ad1c44b09a1ece8051e89492_303_7" localSheetId="24" hidden="1">#REF!</definedName>
    <definedName name="TRNR_1bff51e4ad1c44b09a1ece8051e89492_303_7" hidden="1">#REF!</definedName>
    <definedName name="TRNR_1c563c349f3a426da56a9af4660802ad_182_8" localSheetId="24" hidden="1">#REF!</definedName>
    <definedName name="TRNR_1c563c349f3a426da56a9af4660802ad_182_8" hidden="1">#REF!</definedName>
    <definedName name="TRNR_1c900e0b25e84a1aa0015fe187cc90db_11_2" localSheetId="24" hidden="1">#REF!</definedName>
    <definedName name="TRNR_1c900e0b25e84a1aa0015fe187cc90db_11_2" hidden="1">#REF!</definedName>
    <definedName name="TRNR_1ca6a69e2ae94614bb1675ea8f15f62c_99_0" localSheetId="24" hidden="1">#REF!</definedName>
    <definedName name="TRNR_1ca6a69e2ae94614bb1675ea8f15f62c_99_0" hidden="1">#REF!</definedName>
    <definedName name="TRNR_1cebbca3a1804bfa9f7713ef14fdf8de_408_7" localSheetId="24" hidden="1">#REF!</definedName>
    <definedName name="TRNR_1cebbca3a1804bfa9f7713ef14fdf8de_408_7" hidden="1">#REF!</definedName>
    <definedName name="TRNR_1ddb5bbe36dc487f904fc5fe53e7788c_328_1" localSheetId="24" hidden="1">#REF!</definedName>
    <definedName name="TRNR_1ddb5bbe36dc487f904fc5fe53e7788c_328_1" hidden="1">#REF!</definedName>
    <definedName name="TRNR_1de07743b4ca48aa8c8d0a254cdc4440_307_7" localSheetId="24" hidden="1">#REF!</definedName>
    <definedName name="TRNR_1de07743b4ca48aa8c8d0a254cdc4440_307_7" hidden="1">#REF!</definedName>
    <definedName name="TRNR_1e1d9b0272d94e5abf88603a9bc84fa7_335_1" localSheetId="24" hidden="1">#REF!</definedName>
    <definedName name="TRNR_1e1d9b0272d94e5abf88603a9bc84fa7_335_1" hidden="1">#REF!</definedName>
    <definedName name="TRNR_1e26865f923c445685571d047fd5314e_112_142" localSheetId="24" hidden="1">#REF!</definedName>
    <definedName name="TRNR_1e26865f923c445685571d047fd5314e_112_142" hidden="1">#REF!</definedName>
    <definedName name="TRNR_1e974028a759484d9ed777b81e5a5182_315_9" localSheetId="24" hidden="1">#REF!</definedName>
    <definedName name="TRNR_1e974028a759484d9ed777b81e5a5182_315_9" hidden="1">#REF!</definedName>
    <definedName name="TRNR_1eacc146863d44668c4f79583a800cce_107_1" localSheetId="24" hidden="1">#REF!</definedName>
    <definedName name="TRNR_1eacc146863d44668c4f79583a800cce_107_1" hidden="1">#REF!</definedName>
    <definedName name="TRNR_1ebc73d5b0f844d185a92b1316de8e3d_192_8" localSheetId="24" hidden="1">#REF!</definedName>
    <definedName name="TRNR_1ebc73d5b0f844d185a92b1316de8e3d_192_8" hidden="1">#REF!</definedName>
    <definedName name="TRNR_1ee17ecc7ece468ea038cece0dadbeaf_309_10" localSheetId="24" hidden="1">#REF!</definedName>
    <definedName name="TRNR_1ee17ecc7ece468ea038cece0dadbeaf_309_10" hidden="1">#REF!</definedName>
    <definedName name="TRNR_1f18ea43b0d147919d4b4f36482d6100_323_1" localSheetId="24" hidden="1">#REF!</definedName>
    <definedName name="TRNR_1f18ea43b0d147919d4b4f36482d6100_323_1" hidden="1">#REF!</definedName>
    <definedName name="TRNR_1f215770752e4641a4c8d6eff5d85b36_101_1" localSheetId="24" hidden="1">#REF!</definedName>
    <definedName name="TRNR_1f215770752e4641a4c8d6eff5d85b36_101_1" hidden="1">#REF!</definedName>
    <definedName name="TRNR_1f38f8a002bf4c65a49d023159d813c3_706_2" localSheetId="24" hidden="1">#REF!</definedName>
    <definedName name="TRNR_1f38f8a002bf4c65a49d023159d813c3_706_2" hidden="1">#REF!</definedName>
    <definedName name="TRNR_1f588fb2ba7d4e87b9b213297a0cd0da_307_7" localSheetId="24" hidden="1">#REF!</definedName>
    <definedName name="TRNR_1f588fb2ba7d4e87b9b213297a0cd0da_307_7" hidden="1">#REF!</definedName>
    <definedName name="TRNR_1f7c0dcffb574fa6b389f96d9af75021_98_1" localSheetId="24" hidden="1">#REF!</definedName>
    <definedName name="TRNR_1f7c0dcffb574fa6b389f96d9af75021_98_1" hidden="1">#REF!</definedName>
    <definedName name="TRNR_1fa2d05f96874b9ab7234cf641b1c53f_289_1" localSheetId="24" hidden="1">#REF!</definedName>
    <definedName name="TRNR_1fa2d05f96874b9ab7234cf641b1c53f_289_1" hidden="1">#REF!</definedName>
    <definedName name="TRNR_1fda2f5e7b24416386edaf0ab1869a96_285_6" localSheetId="24" hidden="1">#REF!</definedName>
    <definedName name="TRNR_1fda2f5e7b24416386edaf0ab1869a96_285_6" hidden="1">#REF!</definedName>
    <definedName name="TRNR_2005b639bbfe4130ae9c5c03cab5e4b8_98_0" localSheetId="24" hidden="1">#REF!</definedName>
    <definedName name="TRNR_2005b639bbfe4130ae9c5c03cab5e4b8_98_0" hidden="1">#REF!</definedName>
    <definedName name="TRNR_2021674d99b5423b96c2d906ad9e0da1_335_1" localSheetId="24" hidden="1">#REF!</definedName>
    <definedName name="TRNR_2021674d99b5423b96c2d906ad9e0da1_335_1" hidden="1">#REF!</definedName>
    <definedName name="TRNR_2067e9e1a13a4686b778792d319cdf06_112_180" localSheetId="24" hidden="1">#REF!</definedName>
    <definedName name="TRNR_2067e9e1a13a4686b778792d319cdf06_112_180" hidden="1">#REF!</definedName>
    <definedName name="TRNR_2070d842048f4a4790c1c58f37250cf4_202_0" localSheetId="24" hidden="1">#REF!</definedName>
    <definedName name="TRNR_2070d842048f4a4790c1c58f37250cf4_202_0" hidden="1">#REF!</definedName>
    <definedName name="TRNR_20937dca423d479fb8ded61363eceff2_99_0" localSheetId="24" hidden="1">#REF!</definedName>
    <definedName name="TRNR_20937dca423d479fb8ded61363eceff2_99_0" hidden="1">#REF!</definedName>
    <definedName name="TRNR_20caa7c1780044a5b74e8021c43f1e41_98_0" localSheetId="24" hidden="1">#REF!</definedName>
    <definedName name="TRNR_20caa7c1780044a5b74e8021c43f1e41_98_0" hidden="1">#REF!</definedName>
    <definedName name="TRNR_20d55f04ddc34f19aaa8c5a1304cc163_171_6" localSheetId="24" hidden="1">#REF!</definedName>
    <definedName name="TRNR_20d55f04ddc34f19aaa8c5a1304cc163_171_6" hidden="1">#REF!</definedName>
    <definedName name="TRNR_20e454d4582b4ccbba5d3bb58ddf8b81_320_1" localSheetId="24" hidden="1">#REF!</definedName>
    <definedName name="TRNR_20e454d4582b4ccbba5d3bb58ddf8b81_320_1" hidden="1">#REF!</definedName>
    <definedName name="TRNR_20ee9b556e584633b8b5db3288199198_99_0" localSheetId="24" hidden="1">#REF!</definedName>
    <definedName name="TRNR_20ee9b556e584633b8b5db3288199198_99_0" hidden="1">#REF!</definedName>
    <definedName name="TRNR_21080d19f34546f38d7c61f6ca0cbd2f_291_9" localSheetId="24" hidden="1">#REF!</definedName>
    <definedName name="TRNR_21080d19f34546f38d7c61f6ca0cbd2f_291_9" hidden="1">#REF!</definedName>
    <definedName name="TRNR_21cbf3f8f8fc4a86b6d385903cbb654e_118_7" localSheetId="23" hidden="1">#REF!</definedName>
    <definedName name="TRNR_21cbf3f8f8fc4a86b6d385903cbb654e_118_7" localSheetId="24" hidden="1">#REF!</definedName>
    <definedName name="TRNR_21cbf3f8f8fc4a86b6d385903cbb654e_118_7" hidden="1">#REF!</definedName>
    <definedName name="TRNR_21dcb34392a64084b78d11d1269d61ff_98_0" localSheetId="24" hidden="1">#REF!</definedName>
    <definedName name="TRNR_21dcb34392a64084b78d11d1269d61ff_98_0" hidden="1">#REF!</definedName>
    <definedName name="TRNR_21e66bee47d644f0a6842d78e1d06759_302_7" localSheetId="24" hidden="1">#REF!</definedName>
    <definedName name="TRNR_21e66bee47d644f0a6842d78e1d06759_302_7" hidden="1">#REF!</definedName>
    <definedName name="TRNR_22613ea8575f436297ed3ff7fe173089_329_1" localSheetId="24" hidden="1">#REF!</definedName>
    <definedName name="TRNR_22613ea8575f436297ed3ff7fe173089_329_1" hidden="1">#REF!</definedName>
    <definedName name="TRNR_22d5838926d94e2a88bdfd81ed43b011_98_0" localSheetId="24" hidden="1">#REF!</definedName>
    <definedName name="TRNR_22d5838926d94e2a88bdfd81ed43b011_98_0" hidden="1">#REF!</definedName>
    <definedName name="TRNR_2303a443a13b462795f53c1ce8914872_289_9" localSheetId="24" hidden="1">#REF!</definedName>
    <definedName name="TRNR_2303a443a13b462795f53c1ce8914872_289_9" hidden="1">#REF!</definedName>
    <definedName name="TRNR_231574b02a37483c867a222af4aea2eb_286_9" localSheetId="24" hidden="1">#REF!</definedName>
    <definedName name="TRNR_231574b02a37483c867a222af4aea2eb_286_9" hidden="1">#REF!</definedName>
    <definedName name="TRNR_2324b40a0bd840e388eb55ce737f3a9f_334_1" localSheetId="24" hidden="1">#REF!</definedName>
    <definedName name="TRNR_2324b40a0bd840e388eb55ce737f3a9f_334_1" hidden="1">#REF!</definedName>
    <definedName name="TRNR_235157c26c76476ab2da6a108867ac11_287_9" localSheetId="24" hidden="1">#REF!</definedName>
    <definedName name="TRNR_235157c26c76476ab2da6a108867ac11_287_9" hidden="1">#REF!</definedName>
    <definedName name="TRNR_23aae351e39e4bb68a943e6006d0e0a1_593_1" localSheetId="24" hidden="1">#REF!</definedName>
    <definedName name="TRNR_23aae351e39e4bb68a943e6006d0e0a1_593_1" hidden="1">#REF!</definedName>
    <definedName name="TRNR_244d76835dd14d00b12c658eb91b9e9b_445_1" localSheetId="24" hidden="1">#REF!</definedName>
    <definedName name="TRNR_244d76835dd14d00b12c658eb91b9e9b_445_1" hidden="1">#REF!</definedName>
    <definedName name="TRNR_24552e5902654934967fb8eb63b24b59_326_1" localSheetId="24" hidden="1">#REF!</definedName>
    <definedName name="TRNR_24552e5902654934967fb8eb63b24b59_326_1" hidden="1">#REF!</definedName>
    <definedName name="TRNR_2492c555efdb4f659f3e4f2ca87eeb6c_334_1" localSheetId="24" hidden="1">#REF!</definedName>
    <definedName name="TRNR_2492c555efdb4f659f3e4f2ca87eeb6c_334_1" hidden="1">#REF!</definedName>
    <definedName name="TRNR_24fc89409dd2418ca6a3166aa43e8ef2_202_0" localSheetId="24" hidden="1">#REF!</definedName>
    <definedName name="TRNR_24fc89409dd2418ca6a3166aa43e8ef2_202_0" hidden="1">#REF!</definedName>
    <definedName name="TRNR_2502f5ac6f3e4533a0096661f99a085b_112_184" localSheetId="24" hidden="1">#REF!</definedName>
    <definedName name="TRNR_2502f5ac6f3e4533a0096661f99a085b_112_184" hidden="1">#REF!</definedName>
    <definedName name="TRNR_254447efdbf24fad89f07f925b2644f7_287_9" localSheetId="24" hidden="1">#REF!</definedName>
    <definedName name="TRNR_254447efdbf24fad89f07f925b2644f7_287_9" hidden="1">#REF!</definedName>
    <definedName name="TRNR_2551b6807d89466babde9184177fdc5d_317_1" localSheetId="24" hidden="1">#REF!</definedName>
    <definedName name="TRNR_2551b6807d89466babde9184177fdc5d_317_1" hidden="1">#REF!</definedName>
    <definedName name="TRNR_256e3560897646388e7e92f5e397db44_283_6" localSheetId="24" hidden="1">#REF!</definedName>
    <definedName name="TRNR_256e3560897646388e7e92f5e397db44_283_6" hidden="1">#REF!</definedName>
    <definedName name="TRNR_25ed391081ca4f949be219bfb357226c_331_1" localSheetId="24" hidden="1">#REF!</definedName>
    <definedName name="TRNR_25ed391081ca4f949be219bfb357226c_331_1" hidden="1">#REF!</definedName>
    <definedName name="TRNR_261200156d7a40e3bb3a0f8e4c29deec_193_8" localSheetId="24" hidden="1">#REF!</definedName>
    <definedName name="TRNR_261200156d7a40e3bb3a0f8e4c29deec_193_8" hidden="1">#REF!</definedName>
    <definedName name="TRNR_2621c99a64554ec597f7ce2571464ccb_99_0" localSheetId="24" hidden="1">#REF!</definedName>
    <definedName name="TRNR_2621c99a64554ec597f7ce2571464ccb_99_0" hidden="1">#REF!</definedName>
    <definedName name="TRNR_268169b9cb124212aa638595492af229_326_1" localSheetId="24" hidden="1">#REF!</definedName>
    <definedName name="TRNR_268169b9cb124212aa638595492af229_326_1" hidden="1">#REF!</definedName>
    <definedName name="TRNR_26b660f7a8354059980ad7a1f86e7e2d_707_1" localSheetId="24" hidden="1">#REF!</definedName>
    <definedName name="TRNR_26b660f7a8354059980ad7a1f86e7e2d_707_1" hidden="1">#REF!</definedName>
    <definedName name="TRNR_26bea5062da2427eb03adff7a634fd5f_289_9" localSheetId="24" hidden="1">#REF!</definedName>
    <definedName name="TRNR_26bea5062da2427eb03adff7a634fd5f_289_9" hidden="1">#REF!</definedName>
    <definedName name="TRNR_26f9aa30711e45dca714f40e2f3f79ec_303_10" localSheetId="24" hidden="1">#REF!</definedName>
    <definedName name="TRNR_26f9aa30711e45dca714f40e2f3f79ec_303_10" hidden="1">#REF!</definedName>
    <definedName name="TRNR_26fb02711e804429ae5ee9a8dd86f859_98_0" localSheetId="24" hidden="1">#REF!</definedName>
    <definedName name="TRNR_26fb02711e804429ae5ee9a8dd86f859_98_0" hidden="1">#REF!</definedName>
    <definedName name="TRNR_2709c5b700bc4be8a622517df01521fd_328_1" localSheetId="24" hidden="1">#REF!</definedName>
    <definedName name="TRNR_2709c5b700bc4be8a622517df01521fd_328_1" hidden="1">#REF!</definedName>
    <definedName name="TRNR_276b397384de4d0789d55c19986412d7_112_121" localSheetId="24" hidden="1">#REF!</definedName>
    <definedName name="TRNR_276b397384de4d0789d55c19986412d7_112_121" hidden="1">#REF!</definedName>
    <definedName name="TRNR_284f55af48504acb8ff4c8ce0e0bc445_324_1" localSheetId="24" hidden="1">#REF!</definedName>
    <definedName name="TRNR_284f55af48504acb8ff4c8ce0e0bc445_324_1" hidden="1">#REF!</definedName>
    <definedName name="TRNR_288749616af2418899e47f8eaf18fff7_31_1" localSheetId="24" hidden="1">#REF!</definedName>
    <definedName name="TRNR_288749616af2418899e47f8eaf18fff7_31_1" hidden="1">#REF!</definedName>
    <definedName name="TRNR_291ed13ff7ba4d198c4f2fcf99e18879_284_7" localSheetId="24" hidden="1">#REF!</definedName>
    <definedName name="TRNR_291ed13ff7ba4d198c4f2fcf99e18879_284_7" hidden="1">#REF!</definedName>
    <definedName name="TRNR_29255f630752495894b8181d016863a6_277_7" localSheetId="24" hidden="1">#REF!</definedName>
    <definedName name="TRNR_29255f630752495894b8181d016863a6_277_7" hidden="1">#REF!</definedName>
    <definedName name="TRNR_29849db848c047caba75f61c4ee02415_98_0" localSheetId="24" hidden="1">#REF!</definedName>
    <definedName name="TRNR_29849db848c047caba75f61c4ee02415_98_0" hidden="1">#REF!</definedName>
    <definedName name="TRNR_298d51306f164c88b1714f3fd368c61f_288_9" localSheetId="24" hidden="1">#REF!</definedName>
    <definedName name="TRNR_298d51306f164c88b1714f3fd368c61f_288_9" hidden="1">#REF!</definedName>
    <definedName name="TRNR_29bc39c1e3c446e2adcb23e6f12c4846_289_9" localSheetId="24" hidden="1">#REF!</definedName>
    <definedName name="TRNR_29bc39c1e3c446e2adcb23e6f12c4846_289_9" hidden="1">#REF!</definedName>
    <definedName name="TRNR_29d65e013b4c49f0a5df8e14a969433d_100_0" localSheetId="24" hidden="1">#REF!</definedName>
    <definedName name="TRNR_29d65e013b4c49f0a5df8e14a969433d_100_0" hidden="1">#REF!</definedName>
    <definedName name="TRNR_29dfba2253614dcfb456569f00ba90ea_286_9" localSheetId="24" hidden="1">#REF!</definedName>
    <definedName name="TRNR_29dfba2253614dcfb456569f00ba90ea_286_9" hidden="1">#REF!</definedName>
    <definedName name="TRNR_29e77c11cc3a48e4813ef9409878f420_112_177" localSheetId="24" hidden="1">#REF!</definedName>
    <definedName name="TRNR_29e77c11cc3a48e4813ef9409878f420_112_177" hidden="1">#REF!</definedName>
    <definedName name="TRNR_29ea3794f2874900a569cc0322bfffef_331_1" localSheetId="24" hidden="1">#REF!</definedName>
    <definedName name="TRNR_29ea3794f2874900a569cc0322bfffef_331_1" hidden="1">#REF!</definedName>
    <definedName name="TRNR_29f150a64bba43d994aaa5e983fdf8e8_326_1" localSheetId="24" hidden="1">#REF!</definedName>
    <definedName name="TRNR_29f150a64bba43d994aaa5e983fdf8e8_326_1" hidden="1">#REF!</definedName>
    <definedName name="TRNR_2a1f8d24f79542ee9e8dc53bdc6b40f9_97_0" localSheetId="24" hidden="1">#REF!</definedName>
    <definedName name="TRNR_2a1f8d24f79542ee9e8dc53bdc6b40f9_97_0" hidden="1">#REF!</definedName>
    <definedName name="TRNR_2a87c39e1ed54158b51a52ed54359e39_322_1" localSheetId="24" hidden="1">#REF!</definedName>
    <definedName name="TRNR_2a87c39e1ed54158b51a52ed54359e39_322_1" hidden="1">#REF!</definedName>
    <definedName name="TRNR_2a9e467260a8419d94ca9c88c3e1ffb6_98_0" localSheetId="24" hidden="1">#REF!</definedName>
    <definedName name="TRNR_2a9e467260a8419d94ca9c88c3e1ffb6_98_0" hidden="1">#REF!</definedName>
    <definedName name="TRNR_2aa9a146c60049c2a9c4b426f978c95b_443_1" localSheetId="24" hidden="1">#REF!</definedName>
    <definedName name="TRNR_2aa9a146c60049c2a9c4b426f978c95b_443_1" hidden="1">#REF!</definedName>
    <definedName name="TRNR_2af076dee32d457b98358d6461512a6d_320_1" localSheetId="24" hidden="1">#REF!</definedName>
    <definedName name="TRNR_2af076dee32d457b98358d6461512a6d_320_1" hidden="1">#REF!</definedName>
    <definedName name="TRNR_2b2aa526d448427aa797eff58a554249_296_7" localSheetId="24" hidden="1">#REF!</definedName>
    <definedName name="TRNR_2b2aa526d448427aa797eff58a554249_296_7" hidden="1">#REF!</definedName>
    <definedName name="TRNR_2b31c5ea66d2415fa72afded35f03706_98_0" localSheetId="24" hidden="1">#REF!</definedName>
    <definedName name="TRNR_2b31c5ea66d2415fa72afded35f03706_98_0" hidden="1">#REF!</definedName>
    <definedName name="TRNR_2be0e0978d0648e5a2df0a144c949fe8_278_7" localSheetId="24" hidden="1">#REF!</definedName>
    <definedName name="TRNR_2be0e0978d0648e5a2df0a144c949fe8_278_7" hidden="1">#REF!</definedName>
    <definedName name="TRNR_2c0513a3830c4e64879466e3017cd77b_329_1" localSheetId="24" hidden="1">#REF!</definedName>
    <definedName name="TRNR_2c0513a3830c4e64879466e3017cd77b_329_1" hidden="1">#REF!</definedName>
    <definedName name="TRNR_2c7a7989ae7340f1aaa30158d1a91381_290_1" localSheetId="24" hidden="1">#REF!</definedName>
    <definedName name="TRNR_2c7a7989ae7340f1aaa30158d1a91381_290_1" hidden="1">#REF!</definedName>
    <definedName name="TRNR_2cad675c826c4bcf82e2bb5bb6dbca61_96_1" localSheetId="24" hidden="1">#REF!</definedName>
    <definedName name="TRNR_2cad675c826c4bcf82e2bb5bb6dbca61_96_1" hidden="1">#REF!</definedName>
    <definedName name="TRNR_2cfa8bcac109407592c805bbea426bc3_395_1" localSheetId="24" hidden="1">#REF!</definedName>
    <definedName name="TRNR_2cfa8bcac109407592c805bbea426bc3_395_1" hidden="1">#REF!</definedName>
    <definedName name="TRNR_2d4a108ae20f4a299d4c6b3498b226e1_311_7" localSheetId="24" hidden="1">#REF!</definedName>
    <definedName name="TRNR_2d4a108ae20f4a299d4c6b3498b226e1_311_7" hidden="1">#REF!</definedName>
    <definedName name="TRNR_2d676351e36947d4955178221d325df2_278_9" localSheetId="24" hidden="1">#REF!</definedName>
    <definedName name="TRNR_2d676351e36947d4955178221d325df2_278_9" hidden="1">#REF!</definedName>
    <definedName name="TRNR_2deca9f7eb3544aca741cbf6ad1dfc1f_387_1" localSheetId="24" hidden="1">#REF!</definedName>
    <definedName name="TRNR_2deca9f7eb3544aca741cbf6ad1dfc1f_387_1" hidden="1">#REF!</definedName>
    <definedName name="TRNR_2e7eea129deb4ac99b6666db3a405622_191_0" localSheetId="24" hidden="1">#REF!</definedName>
    <definedName name="TRNR_2e7eea129deb4ac99b6666db3a405622_191_0" hidden="1">#REF!</definedName>
    <definedName name="TRNR_2e9cf882210e41988af24d7f2a45a757_286_9" localSheetId="24" hidden="1">#REF!</definedName>
    <definedName name="TRNR_2e9cf882210e41988af24d7f2a45a757_286_9" hidden="1">#REF!</definedName>
    <definedName name="TRNR_2ec7d1238a6c4436b9c0b9de108aab4a_584_1" localSheetId="24" hidden="1">#REF!</definedName>
    <definedName name="TRNR_2ec7d1238a6c4436b9c0b9de108aab4a_584_1" hidden="1">#REF!</definedName>
    <definedName name="TRNR_2eeb96657c9a4064a24bba63f65810d6_349_1" localSheetId="23" hidden="1">#REF!</definedName>
    <definedName name="TRNR_2eeb96657c9a4064a24bba63f65810d6_349_1" localSheetId="24" hidden="1">#REF!</definedName>
    <definedName name="TRNR_2eeb96657c9a4064a24bba63f65810d6_349_1" hidden="1">#REF!</definedName>
    <definedName name="TRNR_2ef4674371254e9ea3b9a4106ee1e124_287_9" localSheetId="24" hidden="1">#REF!</definedName>
    <definedName name="TRNR_2ef4674371254e9ea3b9a4106ee1e124_287_9" hidden="1">#REF!</definedName>
    <definedName name="TRNR_2effbcbac7284f579cc848bfadef9b19_408_7" localSheetId="24" hidden="1">#REF!</definedName>
    <definedName name="TRNR_2effbcbac7284f579cc848bfadef9b19_408_7" hidden="1">#REF!</definedName>
    <definedName name="TRNR_2f03bd505b674d4e83f3401ec2af04e6_99_0" localSheetId="24" hidden="1">#REF!</definedName>
    <definedName name="TRNR_2f03bd505b674d4e83f3401ec2af04e6_99_0" hidden="1">#REF!</definedName>
    <definedName name="TRNR_2f16e18fbffc4d04bbbd242b5d4098b4_289_9" localSheetId="24" hidden="1">#REF!</definedName>
    <definedName name="TRNR_2f16e18fbffc4d04bbbd242b5d4098b4_289_9" hidden="1">#REF!</definedName>
    <definedName name="TRNR_2f8c547136e242b691842bc5362af6d6_98_1" localSheetId="24" hidden="1">#REF!</definedName>
    <definedName name="TRNR_2f8c547136e242b691842bc5362af6d6_98_1" hidden="1">#REF!</definedName>
    <definedName name="TRNR_2fbeea7cdb99473fb093752a53c5d2cf_307_7" localSheetId="24" hidden="1">#REF!</definedName>
    <definedName name="TRNR_2fbeea7cdb99473fb093752a53c5d2cf_307_7" hidden="1">#REF!</definedName>
    <definedName name="TRNR_2fc2126c92af4937980b72519cddabbb_283_7" localSheetId="24" hidden="1">#REF!</definedName>
    <definedName name="TRNR_2fc2126c92af4937980b72519cddabbb_283_7" hidden="1">#REF!</definedName>
    <definedName name="TRNR_3028f1d7923f442e803aaab5c198fd66_98_0" localSheetId="24" hidden="1">#REF!</definedName>
    <definedName name="TRNR_3028f1d7923f442e803aaab5c198fd66_98_0" hidden="1">#REF!</definedName>
    <definedName name="TRNR_30566eae70a84e9e826179d12a40b857_288_9" localSheetId="24" hidden="1">#REF!</definedName>
    <definedName name="TRNR_30566eae70a84e9e826179d12a40b857_288_9" hidden="1">#REF!</definedName>
    <definedName name="TRNR_3067b661dc0a4574a11ad5fef5b72f6b_97_1" localSheetId="24" hidden="1">#REF!</definedName>
    <definedName name="TRNR_3067b661dc0a4574a11ad5fef5b72f6b_97_1" hidden="1">#REF!</definedName>
    <definedName name="TRNR_309a98ab8f7a487db3ebbe9f69749d53_384_1" localSheetId="24" hidden="1">#REF!</definedName>
    <definedName name="TRNR_309a98ab8f7a487db3ebbe9f69749d53_384_1" hidden="1">#REF!</definedName>
    <definedName name="TRNR_30e6009392f3433aadf269c31dcf8d6f_97_0" localSheetId="24" hidden="1">#REF!</definedName>
    <definedName name="TRNR_30e6009392f3433aadf269c31dcf8d6f_97_0" hidden="1">#REF!</definedName>
    <definedName name="TRNR_30f713e4b1f14e8db066d528ff87cbd0_283_9" localSheetId="24" hidden="1">#REF!</definedName>
    <definedName name="TRNR_30f713e4b1f14e8db066d528ff87cbd0_283_9" hidden="1">#REF!</definedName>
    <definedName name="TRNR_311b974cda114b86b3d7147d4ca13f4b_721_2" localSheetId="24" hidden="1">#REF!</definedName>
    <definedName name="TRNR_311b974cda114b86b3d7147d4ca13f4b_721_2" hidden="1">#REF!</definedName>
    <definedName name="TRNR_313edd9cf460428cb411e40fbd2411c8_289_9" localSheetId="24" hidden="1">#REF!</definedName>
    <definedName name="TRNR_313edd9cf460428cb411e40fbd2411c8_289_9" hidden="1">#REF!</definedName>
    <definedName name="TRNR_3177270a867a468b8dd7c40b917b2f6d_380_1" localSheetId="24" hidden="1">#REF!</definedName>
    <definedName name="TRNR_3177270a867a468b8dd7c40b917b2f6d_380_1" hidden="1">#REF!</definedName>
    <definedName name="TRNR_31950a3e704543999293c0e9c4e7f1ff_326_1" localSheetId="24" hidden="1">#REF!</definedName>
    <definedName name="TRNR_31950a3e704543999293c0e9c4e7f1ff_326_1" hidden="1">#REF!</definedName>
    <definedName name="TRNR_31e5cdee19b6402aac86f4f4ca58f28c_452_1" localSheetId="24" hidden="1">#REF!</definedName>
    <definedName name="TRNR_31e5cdee19b6402aac86f4f4ca58f28c_452_1" hidden="1">#REF!</definedName>
    <definedName name="TRNR_320895a0c4d549e38300165740baa16e_706_1" localSheetId="24" hidden="1">#REF!</definedName>
    <definedName name="TRNR_320895a0c4d549e38300165740baa16e_706_1" hidden="1">#REF!</definedName>
    <definedName name="TRNR_322799367f6846e29f9610f024f058cc_216_114" localSheetId="24" hidden="1">#REF!</definedName>
    <definedName name="TRNR_322799367f6846e29f9610f024f058cc_216_114" hidden="1">#REF!</definedName>
    <definedName name="TRNR_32809883206a42dc91f7132e1ca6318d_705_1" localSheetId="24" hidden="1">#REF!</definedName>
    <definedName name="TRNR_32809883206a42dc91f7132e1ca6318d_705_1" hidden="1">#REF!</definedName>
    <definedName name="TRNR_32bee6d90e1646019edbf0bc46e058bc_440_1" localSheetId="24" hidden="1">#REF!</definedName>
    <definedName name="TRNR_32bee6d90e1646019edbf0bc46e058bc_440_1" hidden="1">#REF!</definedName>
    <definedName name="TRNR_32e7045a29e34a17a3c5f24787c72899_309_9" localSheetId="24" hidden="1">#REF!</definedName>
    <definedName name="TRNR_32e7045a29e34a17a3c5f24787c72899_309_9" hidden="1">#REF!</definedName>
    <definedName name="TRNR_32fbebc0c5a6406193c01e638192f651_26_4" localSheetId="23" hidden="1">#REF!</definedName>
    <definedName name="TRNR_32fbebc0c5a6406193c01e638192f651_26_4" localSheetId="24" hidden="1">#REF!</definedName>
    <definedName name="TRNR_32fbebc0c5a6406193c01e638192f651_26_4" hidden="1">#REF!</definedName>
    <definedName name="TRNR_32fcf8dbfa704b8fbfbb5e3fb0853a1b_112_117" localSheetId="24" hidden="1">#REF!</definedName>
    <definedName name="TRNR_32fcf8dbfa704b8fbfbb5e3fb0853a1b_112_117" hidden="1">#REF!</definedName>
    <definedName name="TRNR_3364fc349b4b4805963ddda363f027c2_112_143" localSheetId="24" hidden="1">#REF!</definedName>
    <definedName name="TRNR_3364fc349b4b4805963ddda363f027c2_112_143" hidden="1">#REF!</definedName>
    <definedName name="TRNR_3380c3bbfd3d4b11b0364cf88227bb34_324_1" localSheetId="24" hidden="1">#REF!</definedName>
    <definedName name="TRNR_3380c3bbfd3d4b11b0364cf88227bb34_324_1" hidden="1">#REF!</definedName>
    <definedName name="TRNR_33824acefe78432da91db3bf6b27bfcd_321_1" localSheetId="24" hidden="1">#REF!</definedName>
    <definedName name="TRNR_33824acefe78432da91db3bf6b27bfcd_321_1" hidden="1">#REF!</definedName>
    <definedName name="TRNR_33cadebf0b454d9e8631bc7da9fde945_92_1" localSheetId="24" hidden="1">#REF!</definedName>
    <definedName name="TRNR_33cadebf0b454d9e8631bc7da9fde945_92_1" hidden="1">#REF!</definedName>
    <definedName name="TRNR_3405653761aa440aa1eb0c71e92ee44b_291_10" localSheetId="24" hidden="1">#REF!</definedName>
    <definedName name="TRNR_3405653761aa440aa1eb0c71e92ee44b_291_10" hidden="1">#REF!</definedName>
    <definedName name="TRNR_341e8ba510014c0ab1d571bbcf21597d_98_0" localSheetId="24" hidden="1">#REF!</definedName>
    <definedName name="TRNR_341e8ba510014c0ab1d571bbcf21597d_98_0" hidden="1">#REF!</definedName>
    <definedName name="TRNR_342b1d6c6520424b8eacaa7f49a30473_289_9" localSheetId="24" hidden="1">#REF!</definedName>
    <definedName name="TRNR_342b1d6c6520424b8eacaa7f49a30473_289_9" hidden="1">#REF!</definedName>
    <definedName name="TRNR_349a572028c44a2493ce6808ab159de2_99_1" localSheetId="24" hidden="1">#REF!</definedName>
    <definedName name="TRNR_349a572028c44a2493ce6808ab159de2_99_1" hidden="1">#REF!</definedName>
    <definedName name="TRNR_34a6d926fa4d43bfafeda585e18c3938_329_1" localSheetId="24" hidden="1">#REF!</definedName>
    <definedName name="TRNR_34a6d926fa4d43bfafeda585e18c3938_329_1" hidden="1">#REF!</definedName>
    <definedName name="TRNR_34bed4f94b964f5d9e52ccbcd57636c7_279_2" localSheetId="24" hidden="1">#REF!</definedName>
    <definedName name="TRNR_34bed4f94b964f5d9e52ccbcd57636c7_279_2" hidden="1">#REF!</definedName>
    <definedName name="TRNR_34cb5b8f18bc48b692ba64b049a532eb_289_9" localSheetId="24" hidden="1">#REF!</definedName>
    <definedName name="TRNR_34cb5b8f18bc48b692ba64b049a532eb_289_9" hidden="1">#REF!</definedName>
    <definedName name="TRNR_34ef4f8e0fb5494889efec32907a78a3_324_1" localSheetId="24" hidden="1">#REF!</definedName>
    <definedName name="TRNR_34ef4f8e0fb5494889efec32907a78a3_324_1" hidden="1">#REF!</definedName>
    <definedName name="TRNR_3555a747017a4846a918f52ea17b5701_98_0" localSheetId="24" hidden="1">#REF!</definedName>
    <definedName name="TRNR_3555a747017a4846a918f52ea17b5701_98_0" hidden="1">#REF!</definedName>
    <definedName name="TRNR_356a31f37f2a48dc9ca2f15b7cca2933_320_1" localSheetId="24" hidden="1">#REF!</definedName>
    <definedName name="TRNR_356a31f37f2a48dc9ca2f15b7cca2933_320_1" hidden="1">#REF!</definedName>
    <definedName name="TRNR_3578bd6196174e80961094790cd5295e_285_9" localSheetId="24" hidden="1">#REF!</definedName>
    <definedName name="TRNR_3578bd6196174e80961094790cd5295e_285_9" hidden="1">#REF!</definedName>
    <definedName name="TRNR_3597b151fd374377b9a63a737b1c5121_98_0" localSheetId="24" hidden="1">#REF!</definedName>
    <definedName name="TRNR_3597b151fd374377b9a63a737b1c5121_98_0" hidden="1">#REF!</definedName>
    <definedName name="TRNR_35c759a1fbe146a19500e45b8579d53a_324_1" localSheetId="24" hidden="1">#REF!</definedName>
    <definedName name="TRNR_35c759a1fbe146a19500e45b8579d53a_324_1" hidden="1">#REF!</definedName>
    <definedName name="TRNR_35f27a856fa44e33a26fb8987fbb6c9f_303_7" localSheetId="24" hidden="1">#REF!</definedName>
    <definedName name="TRNR_35f27a856fa44e33a26fb8987fbb6c9f_303_7" hidden="1">#REF!</definedName>
    <definedName name="TRNR_36553b495ae245f3a533330b3da14dc0_315_7" localSheetId="24" hidden="1">#REF!</definedName>
    <definedName name="TRNR_36553b495ae245f3a533330b3da14dc0_315_7" hidden="1">#REF!</definedName>
    <definedName name="TRNR_36d7e675f87c427bb979bd3088b2ea57_286_7" localSheetId="24" hidden="1">#REF!</definedName>
    <definedName name="TRNR_36d7e675f87c427bb979bd3088b2ea57_286_7" hidden="1">#REF!</definedName>
    <definedName name="TRNR_3729d02bdd5640dfb8e0707252f4c536_288_9" localSheetId="24" hidden="1">#REF!</definedName>
    <definedName name="TRNR_3729d02bdd5640dfb8e0707252f4c536_288_9" hidden="1">#REF!</definedName>
    <definedName name="TRNR_377c39d8b35e4aa591696ad2f3ffe33e_93_1" localSheetId="24" hidden="1">#REF!</definedName>
    <definedName name="TRNR_377c39d8b35e4aa591696ad2f3ffe33e_93_1" hidden="1">#REF!</definedName>
    <definedName name="TRNR_378d71762ff64318826f324bd5f2e52d_97_0" localSheetId="24" hidden="1">#REF!</definedName>
    <definedName name="TRNR_378d71762ff64318826f324bd5f2e52d_97_0" hidden="1">#REF!</definedName>
    <definedName name="TRNR_37b732b18dfa4db1b0c31ab94ea1cad5_100_0" localSheetId="24" hidden="1">#REF!</definedName>
    <definedName name="TRNR_37b732b18dfa4db1b0c31ab94ea1cad5_100_0" hidden="1">#REF!</definedName>
    <definedName name="TRNR_3819b4f3b8ae4a55b119f9031a3b0c9c_328_1" localSheetId="24" hidden="1">#REF!</definedName>
    <definedName name="TRNR_3819b4f3b8ae4a55b119f9031a3b0c9c_328_1" hidden="1">#REF!</definedName>
    <definedName name="TRNR_38779692e88d489387350c1864690787_723_2" localSheetId="24" hidden="1">#REF!</definedName>
    <definedName name="TRNR_38779692e88d489387350c1864690787_723_2" hidden="1">#REF!</definedName>
    <definedName name="TRNR_391f594cb9e9457fadbb2905a100cf8b_310_10" localSheetId="24" hidden="1">#REF!</definedName>
    <definedName name="TRNR_391f594cb9e9457fadbb2905a100cf8b_310_10" hidden="1">#REF!</definedName>
    <definedName name="TRNR_393ad689ff6343d09902fac6a1b29b59_325_1" localSheetId="24" hidden="1">#REF!</definedName>
    <definedName name="TRNR_393ad689ff6343d09902fac6a1b29b59_325_1" hidden="1">#REF!</definedName>
    <definedName name="TRNR_395a1612471b4a0780e5a932c31046fe_96_1" localSheetId="24" hidden="1">#REF!</definedName>
    <definedName name="TRNR_395a1612471b4a0780e5a932c31046fe_96_1" hidden="1">#REF!</definedName>
    <definedName name="TRNR_3997129a5c014648ad189419faad6fb9_705_2" localSheetId="24" hidden="1">#REF!</definedName>
    <definedName name="TRNR_3997129a5c014648ad189419faad6fb9_705_2" hidden="1">#REF!</definedName>
    <definedName name="TRNR_39b7fb09e59a4005b15e3354950d9365_331_1" localSheetId="24" hidden="1">#REF!</definedName>
    <definedName name="TRNR_39b7fb09e59a4005b15e3354950d9365_331_1" hidden="1">#REF!</definedName>
    <definedName name="TRNR_39c48992742e4a9686f9fb8252c7e881_196_8" localSheetId="24" hidden="1">#REF!</definedName>
    <definedName name="TRNR_39c48992742e4a9686f9fb8252c7e881_196_8" hidden="1">#REF!</definedName>
    <definedName name="TRNR_3a5a6fa53ee640229212a86c22e30934_97_0" localSheetId="24" hidden="1">#REF!</definedName>
    <definedName name="TRNR_3a5a6fa53ee640229212a86c22e30934_97_0" hidden="1">#REF!</definedName>
    <definedName name="TRNR_3a9d6d2f499440c0b5fdf1a6329887d8_306_7" localSheetId="24" hidden="1">#REF!</definedName>
    <definedName name="TRNR_3a9d6d2f499440c0b5fdf1a6329887d8_306_7" hidden="1">#REF!</definedName>
    <definedName name="TRNR_3ac4f96c44514e0a8f9d333c99baa30b_99_0" localSheetId="24" hidden="1">#REF!</definedName>
    <definedName name="TRNR_3ac4f96c44514e0a8f9d333c99baa30b_99_0" hidden="1">#REF!</definedName>
    <definedName name="TRNR_3af34af805614162a48fe19ad4e91983_703_2" localSheetId="24" hidden="1">#REF!</definedName>
    <definedName name="TRNR_3af34af805614162a48fe19ad4e91983_703_2" hidden="1">#REF!</definedName>
    <definedName name="TRNR_3b09db52974849b5bb7da16cd1046abf_703_2" localSheetId="24" hidden="1">#REF!</definedName>
    <definedName name="TRNR_3b09db52974849b5bb7da16cd1046abf_703_2" hidden="1">#REF!</definedName>
    <definedName name="TRNR_3b70be62385e400898cde7f2b9fb09b9_335_1" localSheetId="24" hidden="1">#REF!</definedName>
    <definedName name="TRNR_3b70be62385e400898cde7f2b9fb09b9_335_1" hidden="1">#REF!</definedName>
    <definedName name="TRNR_3b8bc027f5744982806448f07aff8031_95_1" localSheetId="24" hidden="1">#REF!</definedName>
    <definedName name="TRNR_3b8bc027f5744982806448f07aff8031_95_1" hidden="1">#REF!</definedName>
    <definedName name="TRNR_3bb78cd505a8473fbe8f24119bbdc4b9_287_9" localSheetId="24" hidden="1">#REF!</definedName>
    <definedName name="TRNR_3bb78cd505a8473fbe8f24119bbdc4b9_287_9" hidden="1">#REF!</definedName>
    <definedName name="TRNR_3c017e62cde44e8c866f6ed3403ab13d_315_10" localSheetId="24" hidden="1">#REF!</definedName>
    <definedName name="TRNR_3c017e62cde44e8c866f6ed3403ab13d_315_10" hidden="1">#REF!</definedName>
    <definedName name="TRNR_3c47826343e44169b6de9271fcb2d7e4_279_9" localSheetId="24" hidden="1">#REF!</definedName>
    <definedName name="TRNR_3c47826343e44169b6de9271fcb2d7e4_279_9" hidden="1">#REF!</definedName>
    <definedName name="TRNR_3c714f82ea0a441ca831ada1abe484ed_702_1" localSheetId="24" hidden="1">#REF!</definedName>
    <definedName name="TRNR_3c714f82ea0a441ca831ada1abe484ed_702_1" hidden="1">#REF!</definedName>
    <definedName name="TRNR_3cbc35ea55384710a7071c6b1b12815c_194_8" localSheetId="24" hidden="1">#REF!</definedName>
    <definedName name="TRNR_3cbc35ea55384710a7071c6b1b12815c_194_8" hidden="1">#REF!</definedName>
    <definedName name="TRNR_3ccd173591d341e6a00a96b14d1c5753_98_0" localSheetId="24" hidden="1">#REF!</definedName>
    <definedName name="TRNR_3ccd173591d341e6a00a96b14d1c5753_98_0" hidden="1">#REF!</definedName>
    <definedName name="TRNR_3cff5cffb727441a9dac38c0dc13e414_315_8" localSheetId="24" hidden="1">#REF!</definedName>
    <definedName name="TRNR_3cff5cffb727441a9dac38c0dc13e414_315_8" hidden="1">#REF!</definedName>
    <definedName name="TRNR_3d3cbcfe40044479a887d5a3a4342fa0_98_0" localSheetId="24" hidden="1">#REF!</definedName>
    <definedName name="TRNR_3d3cbcfe40044479a887d5a3a4342fa0_98_0" hidden="1">#REF!</definedName>
    <definedName name="TRNR_3d49446b1af84177ab4590e2fed649c4_287_2" localSheetId="24" hidden="1">#REF!</definedName>
    <definedName name="TRNR_3d49446b1af84177ab4590e2fed649c4_287_2" hidden="1">#REF!</definedName>
    <definedName name="TRNR_3d7430ca0386434d9e13c11f335f2412_308_10" localSheetId="24" hidden="1">#REF!</definedName>
    <definedName name="TRNR_3d7430ca0386434d9e13c11f335f2412_308_10" hidden="1">#REF!</definedName>
    <definedName name="TRNR_3dc6eb9da8ab4c72bdf8531e8c18e042_407_1" localSheetId="24" hidden="1">#REF!</definedName>
    <definedName name="TRNR_3dc6eb9da8ab4c72bdf8531e8c18e042_407_1" hidden="1">#REF!</definedName>
    <definedName name="TRNR_3e03a495e72842348a5fc3114081ed6d_98_1" localSheetId="24" hidden="1">#REF!</definedName>
    <definedName name="TRNR_3e03a495e72842348a5fc3114081ed6d_98_1" hidden="1">#REF!</definedName>
    <definedName name="TRNR_3e39676d30c0495590edffc8247225e1_326_1" localSheetId="24" hidden="1">#REF!</definedName>
    <definedName name="TRNR_3e39676d30c0495590edffc8247225e1_326_1" hidden="1">#REF!</definedName>
    <definedName name="TRNR_3e4000216e774990ba08df339a5ca023_98_1" localSheetId="24" hidden="1">#REF!</definedName>
    <definedName name="TRNR_3e4000216e774990ba08df339a5ca023_98_1" hidden="1">#REF!</definedName>
    <definedName name="TRNR_3e6ddbc1807744db8d43cf52aa3abff1_328_1" localSheetId="24" hidden="1">#REF!</definedName>
    <definedName name="TRNR_3e6ddbc1807744db8d43cf52aa3abff1_328_1" hidden="1">#REF!</definedName>
    <definedName name="TRNR_3e75c416652343b4a9a8a733dbb5e81b_584_1" localSheetId="24" hidden="1">#REF!</definedName>
    <definedName name="TRNR_3e75c416652343b4a9a8a733dbb5e81b_584_1" hidden="1">#REF!</definedName>
    <definedName name="TRNR_3e82d8cfc9704c488a2be3711633c844_285_8" localSheetId="24" hidden="1">#REF!</definedName>
    <definedName name="TRNR_3e82d8cfc9704c488a2be3711633c844_285_8" hidden="1">#REF!</definedName>
    <definedName name="TRNR_3eb5ae4216af4e228c5c56dad5c93c66_334_1" localSheetId="24" hidden="1">#REF!</definedName>
    <definedName name="TRNR_3eb5ae4216af4e228c5c56dad5c93c66_334_1" hidden="1">#REF!</definedName>
    <definedName name="TRNR_3eeca1394b9943ec965c40ba4e305fe2_305_10" localSheetId="24" hidden="1">#REF!</definedName>
    <definedName name="TRNR_3eeca1394b9943ec965c40ba4e305fe2_305_10" hidden="1">#REF!</definedName>
    <definedName name="TRNR_3ef9b2834b7b4f8a8502a3f87f1de34e_281_2" localSheetId="24" hidden="1">#REF!</definedName>
    <definedName name="TRNR_3ef9b2834b7b4f8a8502a3f87f1de34e_281_2" hidden="1">#REF!</definedName>
    <definedName name="TRNR_3f1f2ee27ae1456aa9fe4db376791860_280_6" localSheetId="24" hidden="1">#REF!</definedName>
    <definedName name="TRNR_3f1f2ee27ae1456aa9fe4db376791860_280_6" hidden="1">#REF!</definedName>
    <definedName name="TRNR_3f9f43395379445ebb70e15598e77a5b_287_9" localSheetId="24" hidden="1">#REF!</definedName>
    <definedName name="TRNR_3f9f43395379445ebb70e15598e77a5b_287_9" hidden="1">#REF!</definedName>
    <definedName name="TRNR_3fcf8d14f1c7492bb91003bd9b5c61db_717_1" localSheetId="24" hidden="1">#REF!</definedName>
    <definedName name="TRNR_3fcf8d14f1c7492bb91003bd9b5c61db_717_1" hidden="1">#REF!</definedName>
    <definedName name="TRNR_3ff3b6f68e2c477aa2725fa510e77414_289_9" localSheetId="24" hidden="1">#REF!</definedName>
    <definedName name="TRNR_3ff3b6f68e2c477aa2725fa510e77414_289_9" hidden="1">#REF!</definedName>
    <definedName name="TRNR_4063527510b74345baadfd37941dacd9_112_176" localSheetId="24" hidden="1">#REF!</definedName>
    <definedName name="TRNR_4063527510b74345baadfd37941dacd9_112_176" hidden="1">#REF!</definedName>
    <definedName name="TRNR_40842c0b11e6471c8c1a512142d9fb49_112_179" localSheetId="24" hidden="1">#REF!</definedName>
    <definedName name="TRNR_40842c0b11e6471c8c1a512142d9fb49_112_179" hidden="1">#REF!</definedName>
    <definedName name="TRNR_408dfc60899d4228823351ece3cae1f6_112_149" localSheetId="24" hidden="1">#REF!</definedName>
    <definedName name="TRNR_408dfc60899d4228823351ece3cae1f6_112_149" hidden="1">#REF!</definedName>
    <definedName name="TRNR_408e1bd9507e442ab3195cd72e06a894_317_1" localSheetId="24" hidden="1">#REF!</definedName>
    <definedName name="TRNR_408e1bd9507e442ab3195cd72e06a894_317_1" hidden="1">#REF!</definedName>
    <definedName name="TRNR_40f8ab44181a4916b40050aeb30726fc_310_9" localSheetId="24" hidden="1">#REF!</definedName>
    <definedName name="TRNR_40f8ab44181a4916b40050aeb30726fc_310_9" hidden="1">#REF!</definedName>
    <definedName name="TRNR_411fd349272b442ca456a3b6e01fb3d0_281_6" localSheetId="24" hidden="1">#REF!</definedName>
    <definedName name="TRNR_411fd349272b442ca456a3b6e01fb3d0_281_6" hidden="1">#REF!</definedName>
    <definedName name="TRNR_41584f61e7cd44c2bccbfc9ca1b75b9d_307_7" localSheetId="24" hidden="1">#REF!</definedName>
    <definedName name="TRNR_41584f61e7cd44c2bccbfc9ca1b75b9d_307_7" hidden="1">#REF!</definedName>
    <definedName name="TRNR_41831dce7b3140b5a3945357d6aa9ec0_335_1" localSheetId="24" hidden="1">#REF!</definedName>
    <definedName name="TRNR_41831dce7b3140b5a3945357d6aa9ec0_335_1" hidden="1">#REF!</definedName>
    <definedName name="TRNR_419dd23e85704223bd489abc4159da24_315_7" localSheetId="24" hidden="1">#REF!</definedName>
    <definedName name="TRNR_419dd23e85704223bd489abc4159da24_315_7" hidden="1">#REF!</definedName>
    <definedName name="TRNR_41a16b8feca74cb7aae552bc62dc93b7_667_1" localSheetId="24" hidden="1">#REF!</definedName>
    <definedName name="TRNR_41a16b8feca74cb7aae552bc62dc93b7_667_1" hidden="1">#REF!</definedName>
    <definedName name="TRNR_4258f162d01948dfbe94951e438fecbb_100_0" localSheetId="24" hidden="1">#REF!</definedName>
    <definedName name="TRNR_4258f162d01948dfbe94951e438fecbb_100_0" hidden="1">#REF!</definedName>
    <definedName name="TRNR_42ac4705a58b4e60bdb0f1c3f4ff5462_97_0" localSheetId="24" hidden="1">#REF!</definedName>
    <definedName name="TRNR_42ac4705a58b4e60bdb0f1c3f4ff5462_97_0" hidden="1">#REF!</definedName>
    <definedName name="TRNR_42b8a21f18594fba9079504eb2f73e12_286_9" localSheetId="24" hidden="1">#REF!</definedName>
    <definedName name="TRNR_42b8a21f18594fba9079504eb2f73e12_286_9" hidden="1">#REF!</definedName>
    <definedName name="TRNR_42f872313d344abf898cde8f80a36b5a_315_9" localSheetId="24" hidden="1">#REF!</definedName>
    <definedName name="TRNR_42f872313d344abf898cde8f80a36b5a_315_9" hidden="1">#REF!</definedName>
    <definedName name="TRNR_431c7532105e4117bb38a3e7bdbd6c2e_289_9" localSheetId="24" hidden="1">#REF!</definedName>
    <definedName name="TRNR_431c7532105e4117bb38a3e7bdbd6c2e_289_9" hidden="1">#REF!</definedName>
    <definedName name="TRNR_43375f26a0ed46baaadb0e0b18b5fe51_302_9" localSheetId="24" hidden="1">#REF!</definedName>
    <definedName name="TRNR_43375f26a0ed46baaadb0e0b18b5fe51_302_9" hidden="1">#REF!</definedName>
    <definedName name="TRNR_4386c43276014c989311c91119f594cc_99_0" localSheetId="24" hidden="1">#REF!</definedName>
    <definedName name="TRNR_4386c43276014c989311c91119f594cc_99_0" hidden="1">#REF!</definedName>
    <definedName name="TRNR_44a1db3b2c3f4734b68f10c350bfc498_310_7" localSheetId="24" hidden="1">#REF!</definedName>
    <definedName name="TRNR_44a1db3b2c3f4734b68f10c350bfc498_310_7" hidden="1">#REF!</definedName>
    <definedName name="TRNR_44dede30c87643b58c70e95379917b36_326_1" localSheetId="24" hidden="1">#REF!</definedName>
    <definedName name="TRNR_44dede30c87643b58c70e95379917b36_326_1" hidden="1">#REF!</definedName>
    <definedName name="TRNR_453bb1f701da4a109f19c60857266ec6_112_177" localSheetId="24" hidden="1">#REF!</definedName>
    <definedName name="TRNR_453bb1f701da4a109f19c60857266ec6_112_177" hidden="1">#REF!</definedName>
    <definedName name="TRNR_454092e01bfe4aa989f8f09add181d65_98_0" localSheetId="24" hidden="1">#REF!</definedName>
    <definedName name="TRNR_454092e01bfe4aa989f8f09add181d65_98_0" hidden="1">#REF!</definedName>
    <definedName name="TRNR_45b379c471b34315864700adca07a504_315_9" localSheetId="24" hidden="1">#REF!</definedName>
    <definedName name="TRNR_45b379c471b34315864700adca07a504_315_9" hidden="1">#REF!</definedName>
    <definedName name="TRNR_45ccd6a4e4a84fb697072b68dff5070d_318_7" localSheetId="24" hidden="1">#REF!</definedName>
    <definedName name="TRNR_45ccd6a4e4a84fb697072b68dff5070d_318_7" hidden="1">#REF!</definedName>
    <definedName name="TRNR_45d4d89b51f74cff9441e6d650f3078a_335_1" localSheetId="24" hidden="1">#REF!</definedName>
    <definedName name="TRNR_45d4d89b51f74cff9441e6d650f3078a_335_1" hidden="1">#REF!</definedName>
    <definedName name="TRNR_45d5855463bf4f999a6e80087150fbd2_287_9" localSheetId="24" hidden="1">#REF!</definedName>
    <definedName name="TRNR_45d5855463bf4f999a6e80087150fbd2_287_9" hidden="1">#REF!</definedName>
    <definedName name="TRNR_4614ae3f00f445d4af89c1c88502f6bb_98_0" localSheetId="24" hidden="1">#REF!</definedName>
    <definedName name="TRNR_4614ae3f00f445d4af89c1c88502f6bb_98_0" hidden="1">#REF!</definedName>
    <definedName name="TRNR_46358a84dd6a4983acf72e34d0485b22_98_0" localSheetId="24" hidden="1">#REF!</definedName>
    <definedName name="TRNR_46358a84dd6a4983acf72e34d0485b22_98_0" hidden="1">#REF!</definedName>
    <definedName name="TRNR_4652f26893fc480899bae1fc94510fcf_447_1" localSheetId="24" hidden="1">#REF!</definedName>
    <definedName name="TRNR_4652f26893fc480899bae1fc94510fcf_447_1" hidden="1">#REF!</definedName>
    <definedName name="TRNR_4655e3ae33e144c8ab0807e5601a9e3f_306_7" localSheetId="24" hidden="1">#REF!</definedName>
    <definedName name="TRNR_4655e3ae33e144c8ab0807e5601a9e3f_306_7" hidden="1">#REF!</definedName>
    <definedName name="TRNR_46d25b77349e47c9ba0fab839fd07856_112_178" localSheetId="24" hidden="1">#REF!</definedName>
    <definedName name="TRNR_46d25b77349e47c9ba0fab839fd07856_112_178" hidden="1">#REF!</definedName>
    <definedName name="TRNR_46efc2cf0b5d4ef4a09387edc65ffbe8_277_9" localSheetId="24" hidden="1">#REF!</definedName>
    <definedName name="TRNR_46efc2cf0b5d4ef4a09387edc65ffbe8_277_9" hidden="1">#REF!</definedName>
    <definedName name="TRNR_4715cc1566974ad68391587c814633fa_324_1" localSheetId="24" hidden="1">#REF!</definedName>
    <definedName name="TRNR_4715cc1566974ad68391587c814633fa_324_1" hidden="1">#REF!</definedName>
    <definedName name="TRNR_472d4ea01a68426986565d36553e71bf_289_9" localSheetId="24" hidden="1">#REF!</definedName>
    <definedName name="TRNR_472d4ea01a68426986565d36553e71bf_289_9" hidden="1">#REF!</definedName>
    <definedName name="TRNR_47856931c50c4d1692dfb6f99048cfde_334_1" localSheetId="24" hidden="1">#REF!</definedName>
    <definedName name="TRNR_47856931c50c4d1692dfb6f99048cfde_334_1" hidden="1">#REF!</definedName>
    <definedName name="TRNR_479cac9e67b2476093e00fa80f551e29_290_9" localSheetId="24" hidden="1">#REF!</definedName>
    <definedName name="TRNR_479cac9e67b2476093e00fa80f551e29_290_9" hidden="1">#REF!</definedName>
    <definedName name="TRNR_47e6bf7a6ebe469691c60e16ee378c7c_92_1" localSheetId="24" hidden="1">#REF!</definedName>
    <definedName name="TRNR_47e6bf7a6ebe469691c60e16ee378c7c_92_1" hidden="1">#REF!</definedName>
    <definedName name="TRNR_47efb4f92ca342d8853b202e6e6f01b1_106_1" localSheetId="24" hidden="1">#REF!</definedName>
    <definedName name="TRNR_47efb4f92ca342d8853b202e6e6f01b1_106_1" hidden="1">#REF!</definedName>
    <definedName name="TRNR_4814dd04edd24e2f9e1e001b99d6983e_303_9" localSheetId="24" hidden="1">#REF!</definedName>
    <definedName name="TRNR_4814dd04edd24e2f9e1e001b99d6983e_303_9" hidden="1">#REF!</definedName>
    <definedName name="TRNR_4834617a563945c887bb8c47876c820e_325_1" localSheetId="24" hidden="1">#REF!</definedName>
    <definedName name="TRNR_4834617a563945c887bb8c47876c820e_325_1" hidden="1">#REF!</definedName>
    <definedName name="TRNR_48a6cd8095d946b184a43c6b701af1e2_98_0" localSheetId="24" hidden="1">#REF!</definedName>
    <definedName name="TRNR_48a6cd8095d946b184a43c6b701af1e2_98_0" hidden="1">#REF!</definedName>
    <definedName name="TRNR_48e0bb1b4c9f4484bf1ac4e52d5ab58c_98_0" localSheetId="24" hidden="1">#REF!</definedName>
    <definedName name="TRNR_48e0bb1b4c9f4484bf1ac4e52d5ab58c_98_0" hidden="1">#REF!</definedName>
    <definedName name="TRNR_49350e6428744d16a2cf8a96d905cbaf_599_1" localSheetId="24" hidden="1">#REF!</definedName>
    <definedName name="TRNR_49350e6428744d16a2cf8a96d905cbaf_599_1" hidden="1">#REF!</definedName>
    <definedName name="TRNR_493b214614a2447fbe1e03a03c75c9d4_592_1" localSheetId="24" hidden="1">#REF!</definedName>
    <definedName name="TRNR_493b214614a2447fbe1e03a03c75c9d4_592_1" hidden="1">#REF!</definedName>
    <definedName name="TRNR_496c572a954749668e2df4bee7830ee8_388_7" localSheetId="24" hidden="1">#REF!</definedName>
    <definedName name="TRNR_496c572a954749668e2df4bee7830ee8_388_7" hidden="1">#REF!</definedName>
    <definedName name="TRNR_498c476858a0491886616d4a24ff444d_310_7" localSheetId="24" hidden="1">#REF!</definedName>
    <definedName name="TRNR_498c476858a0491886616d4a24ff444d_310_7" hidden="1">#REF!</definedName>
    <definedName name="TRNR_49d32ab095a1485fbdfdc19091f083ca_155_11" localSheetId="24" hidden="1">#REF!</definedName>
    <definedName name="TRNR_49d32ab095a1485fbdfdc19091f083ca_155_11" hidden="1">#REF!</definedName>
    <definedName name="TRNR_4a7b675b7c514ab68cb6ecada4c929c3_287_9" localSheetId="24" hidden="1">#REF!</definedName>
    <definedName name="TRNR_4a7b675b7c514ab68cb6ecada4c929c3_287_9" hidden="1">#REF!</definedName>
    <definedName name="TRNR_4b1f55213cd04778943ad890490e6f3c_315_10" localSheetId="24" hidden="1">#REF!</definedName>
    <definedName name="TRNR_4b1f55213cd04778943ad890490e6f3c_315_10" hidden="1">#REF!</definedName>
    <definedName name="TRNR_4be0df85f5e24a92b42ece544f917348_707_2" localSheetId="24" hidden="1">#REF!</definedName>
    <definedName name="TRNR_4be0df85f5e24a92b42ece544f917348_707_2" hidden="1">#REF!</definedName>
    <definedName name="TRNR_4c0402295499435289bc3839d65cd2cc_97_0" localSheetId="24" hidden="1">#REF!</definedName>
    <definedName name="TRNR_4c0402295499435289bc3839d65cd2cc_97_0" hidden="1">#REF!</definedName>
    <definedName name="TRNR_4c3b3a5537294a99aaf5386378113afe_47_2" localSheetId="24" hidden="1">#REF!</definedName>
    <definedName name="TRNR_4c3b3a5537294a99aaf5386378113afe_47_2" hidden="1">#REF!</definedName>
    <definedName name="TRNR_4cfbffd509be4bdfb7a7bf41cb337077_279_6" localSheetId="24" hidden="1">#REF!</definedName>
    <definedName name="TRNR_4cfbffd509be4bdfb7a7bf41cb337077_279_6" hidden="1">#REF!</definedName>
    <definedName name="TRNR_4d156476711d4198a1aa4cedc4d7c2de_289_9" localSheetId="24" hidden="1">#REF!</definedName>
    <definedName name="TRNR_4d156476711d4198a1aa4cedc4d7c2de_289_9" hidden="1">#REF!</definedName>
    <definedName name="TRNR_4d50b9e1bcf3489fa25cf6d8032a252a_306_7" localSheetId="24" hidden="1">#REF!</definedName>
    <definedName name="TRNR_4d50b9e1bcf3489fa25cf6d8032a252a_306_7" hidden="1">#REF!</definedName>
    <definedName name="TRNR_4d5f22dbe1804b01922338614537b379_322_1" localSheetId="24" hidden="1">#REF!</definedName>
    <definedName name="TRNR_4d5f22dbe1804b01922338614537b379_322_1" hidden="1">#REF!</definedName>
    <definedName name="TRNR_4d886a59d20f4786bb23bbab0792d8f9_283_7" localSheetId="24" hidden="1">#REF!</definedName>
    <definedName name="TRNR_4d886a59d20f4786bb23bbab0792d8f9_283_7" hidden="1">#REF!</definedName>
    <definedName name="TRNR_4e43979341694c739d8161fd1d0ee338_284_7" localSheetId="24" hidden="1">#REF!</definedName>
    <definedName name="TRNR_4e43979341694c739d8161fd1d0ee338_284_7" hidden="1">#REF!</definedName>
    <definedName name="TRNR_4e5384ac04ad48b8814951fa16ab041f_317_1" localSheetId="24" hidden="1">#REF!</definedName>
    <definedName name="TRNR_4e5384ac04ad48b8814951fa16ab041f_317_1" hidden="1">#REF!</definedName>
    <definedName name="TRNR_4eab93f5988a4979aa92b348e872472f_326_1" localSheetId="24" hidden="1">#REF!</definedName>
    <definedName name="TRNR_4eab93f5988a4979aa92b348e872472f_326_1" hidden="1">#REF!</definedName>
    <definedName name="TRNR_4edf133c00d044b58804bbb0b26bc04e_98_0" localSheetId="24" hidden="1">#REF!</definedName>
    <definedName name="TRNR_4edf133c00d044b58804bbb0b26bc04e_98_0" hidden="1">#REF!</definedName>
    <definedName name="TRNR_4ef50f5713f0403bac46470070bf537e_202_8" localSheetId="24" hidden="1">#REF!</definedName>
    <definedName name="TRNR_4ef50f5713f0403bac46470070bf537e_202_8" hidden="1">#REF!</definedName>
    <definedName name="TRNR_4efc07f281844fd184f2cd71c8a95c1c_289_9" localSheetId="24" hidden="1">#REF!</definedName>
    <definedName name="TRNR_4efc07f281844fd184f2cd71c8a95c1c_289_9" hidden="1">#REF!</definedName>
    <definedName name="TRNR_4f0b3703397946e4be91f29f67d524f0_202_0" localSheetId="24" hidden="1">#REF!</definedName>
    <definedName name="TRNR_4f0b3703397946e4be91f29f67d524f0_202_0" hidden="1">#REF!</definedName>
    <definedName name="TRNR_4f116cda1a9b47dda999bd4cc3b6732b_320_1" localSheetId="24" hidden="1">#REF!</definedName>
    <definedName name="TRNR_4f116cda1a9b47dda999bd4cc3b6732b_320_1" hidden="1">#REF!</definedName>
    <definedName name="TRNR_4f136458ba51493f98cace81d7083b43_98_0" localSheetId="24" hidden="1">#REF!</definedName>
    <definedName name="TRNR_4f136458ba51493f98cace81d7083b43_98_0" hidden="1">#REF!</definedName>
    <definedName name="TRNR_4f22633b4ba44be3aa1b3d55aeaf6418_289_9" localSheetId="24" hidden="1">#REF!</definedName>
    <definedName name="TRNR_4f22633b4ba44be3aa1b3d55aeaf6418_289_9" hidden="1">#REF!</definedName>
    <definedName name="TRNR_4f37d90c142347269e2d4f2d3f317372_306_10" localSheetId="24" hidden="1">#REF!</definedName>
    <definedName name="TRNR_4f37d90c142347269e2d4f2d3f317372_306_10" hidden="1">#REF!</definedName>
    <definedName name="TRNR_4fbc285ab3504259862d01c2c9105992_315_9" localSheetId="24" hidden="1">#REF!</definedName>
    <definedName name="TRNR_4fbc285ab3504259862d01c2c9105992_315_9" hidden="1">#REF!</definedName>
    <definedName name="TRNR_501d2b38390f4b3b8610a5e889a99e86_98_0" localSheetId="24" hidden="1">#REF!</definedName>
    <definedName name="TRNR_501d2b38390f4b3b8610a5e889a99e86_98_0" hidden="1">#REF!</definedName>
    <definedName name="TRNR_5071a39a5a35436591ff362e60146b73_98_0" localSheetId="24" hidden="1">#REF!</definedName>
    <definedName name="TRNR_5071a39a5a35436591ff362e60146b73_98_0" hidden="1">#REF!</definedName>
    <definedName name="TRNR_50bfa0e43b6543329c72f619f4e53ad1_99_1" localSheetId="24" hidden="1">#REF!</definedName>
    <definedName name="TRNR_50bfa0e43b6543329c72f619f4e53ad1_99_1" hidden="1">#REF!</definedName>
    <definedName name="TRNR_50cb516a77c4455ebb6908c2a65db952_569_1" localSheetId="24" hidden="1">#REF!</definedName>
    <definedName name="TRNR_50cb516a77c4455ebb6908c2a65db952_569_1" hidden="1">#REF!</definedName>
    <definedName name="TRNR_50cf63ffdb234adaa98cef25f860b2a4_281_7" localSheetId="24" hidden="1">#REF!</definedName>
    <definedName name="TRNR_50cf63ffdb234adaa98cef25f860b2a4_281_7" hidden="1">#REF!</definedName>
    <definedName name="TRNR_50e3097de13e4d38baf4a0eb1f7b06d2_713_2" localSheetId="24" hidden="1">#REF!</definedName>
    <definedName name="TRNR_50e3097de13e4d38baf4a0eb1f7b06d2_713_2" hidden="1">#REF!</definedName>
    <definedName name="TRNR_51032913c5f3485291a3280c88c776d3_598_1" localSheetId="24" hidden="1">#REF!</definedName>
    <definedName name="TRNR_51032913c5f3485291a3280c88c776d3_598_1" hidden="1">#REF!</definedName>
    <definedName name="TRNR_5195a2b9e9ff48ef9b168a3b1cb8648b_447_1" localSheetId="24" hidden="1">#REF!</definedName>
    <definedName name="TRNR_5195a2b9e9ff48ef9b168a3b1cb8648b_447_1" hidden="1">#REF!</definedName>
    <definedName name="TRNR_51b4d383dd1d481fbde86275edab3234_97_1" localSheetId="24" hidden="1">#REF!</definedName>
    <definedName name="TRNR_51b4d383dd1d481fbde86275edab3234_97_1" hidden="1">#REF!</definedName>
    <definedName name="TRNR_51eb20c32d194120a0a2c8054688a979_289_9" localSheetId="24" hidden="1">#REF!</definedName>
    <definedName name="TRNR_51eb20c32d194120a0a2c8054688a979_289_9" hidden="1">#REF!</definedName>
    <definedName name="TRNR_51ef163e40c84ccba2404333fb1c13df_98_0" localSheetId="24" hidden="1">#REF!</definedName>
    <definedName name="TRNR_51ef163e40c84ccba2404333fb1c13df_98_0" hidden="1">#REF!</definedName>
    <definedName name="TRNR_526c6638a314405894f291905437a5d1_99_0" localSheetId="24" hidden="1">#REF!</definedName>
    <definedName name="TRNR_526c6638a314405894f291905437a5d1_99_0" hidden="1">#REF!</definedName>
    <definedName name="TRNR_52b4a9e6ecd24b19a9a8d4c7c3c6a646_112_116" localSheetId="24" hidden="1">#REF!</definedName>
    <definedName name="TRNR_52b4a9e6ecd24b19a9a8d4c7c3c6a646_112_116" hidden="1">#REF!</definedName>
    <definedName name="TRNR_52b70b4b17514108a69ad30bc343ca0b_331_1" localSheetId="24" hidden="1">#REF!</definedName>
    <definedName name="TRNR_52b70b4b17514108a69ad30bc343ca0b_331_1" hidden="1">#REF!</definedName>
    <definedName name="TRNR_52c5c9faab6240a99379b01181a5e40d_97_0" localSheetId="24" hidden="1">#REF!</definedName>
    <definedName name="TRNR_52c5c9faab6240a99379b01181a5e40d_97_0" hidden="1">#REF!</definedName>
    <definedName name="TRNR_52e75611969e43db8dd4de3b82232854_307_7" localSheetId="24" hidden="1">#REF!</definedName>
    <definedName name="TRNR_52e75611969e43db8dd4de3b82232854_307_7" hidden="1">#REF!</definedName>
    <definedName name="TRNR_52f821e2901c4e00860258c8f1fd7c49_99_1" localSheetId="24" hidden="1">#REF!</definedName>
    <definedName name="TRNR_52f821e2901c4e00860258c8f1fd7c49_99_1" hidden="1">#REF!</definedName>
    <definedName name="TRNR_5363153b6d8d4ec78d278f405ef30fa7_259_14" localSheetId="24" hidden="1">#REF!</definedName>
    <definedName name="TRNR_5363153b6d8d4ec78d278f405ef30fa7_259_14" hidden="1">#REF!</definedName>
    <definedName name="TRNR_536b827c28874e5188de57074c5d737c_98_0" localSheetId="24" hidden="1">#REF!</definedName>
    <definedName name="TRNR_536b827c28874e5188de57074c5d737c_98_0" hidden="1">#REF!</definedName>
    <definedName name="TRNR_5391e7dd39b345e8874f824dfd83b7fc_99_0" localSheetId="24" hidden="1">#REF!</definedName>
    <definedName name="TRNR_5391e7dd39b345e8874f824dfd83b7fc_99_0" hidden="1">#REF!</definedName>
    <definedName name="TRNR_5398c9e939a241fa8d48124fbd0df788_335_1" localSheetId="24" hidden="1">#REF!</definedName>
    <definedName name="TRNR_5398c9e939a241fa8d48124fbd0df788_335_1" hidden="1">#REF!</definedName>
    <definedName name="TRNR_541da4bbf31b4f1f88719eb34b1cc2f2_283_9" localSheetId="24" hidden="1">#REF!</definedName>
    <definedName name="TRNR_541da4bbf31b4f1f88719eb34b1cc2f2_283_9" hidden="1">#REF!</definedName>
    <definedName name="TRNR_5441e8dffcb74079b6c73a23e91d7b35_156_11" localSheetId="24" hidden="1">#REF!</definedName>
    <definedName name="TRNR_5441e8dffcb74079b6c73a23e91d7b35_156_11" hidden="1">#REF!</definedName>
    <definedName name="TRNR_5448014214d2434bbfc742f7e32f0c21_329_1" localSheetId="24" hidden="1">#REF!</definedName>
    <definedName name="TRNR_5448014214d2434bbfc742f7e32f0c21_329_1" hidden="1">#REF!</definedName>
    <definedName name="TRNR_54df269e11f54b71aef067fe71817653_704_2" localSheetId="24" hidden="1">#REF!</definedName>
    <definedName name="TRNR_54df269e11f54b71aef067fe71817653_704_2" hidden="1">#REF!</definedName>
    <definedName name="TRNR_54e06503c8e54762bbd5fa45a37b11da_315_10" localSheetId="24" hidden="1">#REF!</definedName>
    <definedName name="TRNR_54e06503c8e54762bbd5fa45a37b11da_315_10" hidden="1">#REF!</definedName>
    <definedName name="TRNR_54fd4dd03da1462b8e521cd0d8006809_653_1" localSheetId="24" hidden="1">#REF!</definedName>
    <definedName name="TRNR_54fd4dd03da1462b8e521cd0d8006809_653_1" hidden="1">#REF!</definedName>
    <definedName name="TRNR_55229ce4c97f4364ba49c92c83d5c6a7_286_9" localSheetId="24" hidden="1">#REF!</definedName>
    <definedName name="TRNR_55229ce4c97f4364ba49c92c83d5c6a7_286_9" hidden="1">#REF!</definedName>
    <definedName name="TRNR_55545c09b8ce4ec39dcab3da27c5dbf8_286_9" localSheetId="24" hidden="1">#REF!</definedName>
    <definedName name="TRNR_55545c09b8ce4ec39dcab3da27c5dbf8_286_9" hidden="1">#REF!</definedName>
    <definedName name="TRNR_55545da0a92644eb8c37c5b42cd11cc0_305_9" localSheetId="24" hidden="1">#REF!</definedName>
    <definedName name="TRNR_55545da0a92644eb8c37c5b42cd11cc0_305_9" hidden="1">#REF!</definedName>
    <definedName name="TRNR_555c4b703f074bd38a4bc55dacd1083c_329_1" localSheetId="24" hidden="1">#REF!</definedName>
    <definedName name="TRNR_555c4b703f074bd38a4bc55dacd1083c_329_1" hidden="1">#REF!</definedName>
    <definedName name="TRNR_55dcc582237741d1af5af98c65eecfd4_290_9" localSheetId="24" hidden="1">#REF!</definedName>
    <definedName name="TRNR_55dcc582237741d1af5af98c65eecfd4_290_9" hidden="1">#REF!</definedName>
    <definedName name="TRNR_562e5133316b40228b0283515bf5c1ec_310_7" localSheetId="24" hidden="1">#REF!</definedName>
    <definedName name="TRNR_562e5133316b40228b0283515bf5c1ec_310_7" hidden="1">#REF!</definedName>
    <definedName name="TRNR_5635b0a2896e4842bb7d916339d45820_98_1" localSheetId="24" hidden="1">#REF!</definedName>
    <definedName name="TRNR_5635b0a2896e4842bb7d916339d45820_98_1" hidden="1">#REF!</definedName>
    <definedName name="TRNR_56a499d6abc942b4ae6d57e5223453eb_157_11" localSheetId="24" hidden="1">#REF!</definedName>
    <definedName name="TRNR_56a499d6abc942b4ae6d57e5223453eb_157_11" hidden="1">#REF!</definedName>
    <definedName name="TRNR_56d6afec88a244c684c6b3c777b639b7_97_0" localSheetId="24" hidden="1">#REF!</definedName>
    <definedName name="TRNR_56d6afec88a244c684c6b3c777b639b7_97_0" hidden="1">#REF!</definedName>
    <definedName name="TRNR_57056536ca2c4b848526967645728338_309_7" localSheetId="24" hidden="1">#REF!</definedName>
    <definedName name="TRNR_57056536ca2c4b848526967645728338_309_7" hidden="1">#REF!</definedName>
    <definedName name="TRNR_571120b4aca9497dae10ff9ad6072d73_294_10" localSheetId="24" hidden="1">#REF!</definedName>
    <definedName name="TRNR_571120b4aca9497dae10ff9ad6072d73_294_10" hidden="1">#REF!</definedName>
    <definedName name="TRNR_5733d1fbb01b4746812b048570a8b77a_97_0" localSheetId="24" hidden="1">#REF!</definedName>
    <definedName name="TRNR_5733d1fbb01b4746812b048570a8b77a_97_0" hidden="1">#REF!</definedName>
    <definedName name="TRNR_57351a39f95243349b912827d6031fd6_305_7" localSheetId="24" hidden="1">#REF!</definedName>
    <definedName name="TRNR_57351a39f95243349b912827d6031fd6_305_7" hidden="1">#REF!</definedName>
    <definedName name="TRNR_5740a8a980894cdfaee534352acd1fac_183_8" localSheetId="24" hidden="1">#REF!</definedName>
    <definedName name="TRNR_5740a8a980894cdfaee534352acd1fac_183_8" hidden="1">#REF!</definedName>
    <definedName name="TRNR_57669617256841e79b0cc43311025525_290_9" localSheetId="24" hidden="1">#REF!</definedName>
    <definedName name="TRNR_57669617256841e79b0cc43311025525_290_9" hidden="1">#REF!</definedName>
    <definedName name="TRNR_5772289de2484f5a9d665032d423e87e_100_0" localSheetId="24" hidden="1">#REF!</definedName>
    <definedName name="TRNR_5772289de2484f5a9d665032d423e87e_100_0" hidden="1">#REF!</definedName>
    <definedName name="TRNR_579875e00d5b4613bd4f73b0218536e3_281_7" localSheetId="24" hidden="1">#REF!</definedName>
    <definedName name="TRNR_579875e00d5b4613bd4f73b0218536e3_281_7" hidden="1">#REF!</definedName>
    <definedName name="TRNR_57e971dfb2a84c68a5ec355f5e9b3acc_98_0" localSheetId="24" hidden="1">#REF!</definedName>
    <definedName name="TRNR_57e971dfb2a84c68a5ec355f5e9b3acc_98_0" hidden="1">#REF!</definedName>
    <definedName name="TRNR_57fb288eed384ba9977227e83d94b0cb_107_1" localSheetId="24" hidden="1">#REF!</definedName>
    <definedName name="TRNR_57fb288eed384ba9977227e83d94b0cb_107_1" hidden="1">#REF!</definedName>
    <definedName name="TRNR_58685ec87e9b4c7dbe0eff7d5f59afb2_102_1" localSheetId="24" hidden="1">#REF!</definedName>
    <definedName name="TRNR_58685ec87e9b4c7dbe0eff7d5f59afb2_102_1" hidden="1">#REF!</definedName>
    <definedName name="TRNR_5874c5914cea4a61a1c0ce658f4cd2d0_320_1" localSheetId="24" hidden="1">#REF!</definedName>
    <definedName name="TRNR_5874c5914cea4a61a1c0ce658f4cd2d0_320_1" hidden="1">#REF!</definedName>
    <definedName name="TRNR_58ba6a5c98ef4ad1914b190731ec1440_98_0" localSheetId="24" hidden="1">#REF!</definedName>
    <definedName name="TRNR_58ba6a5c98ef4ad1914b190731ec1440_98_0" hidden="1">#REF!</definedName>
    <definedName name="TRNR_58f0add449f54ab9ae67705414cb6043_306_7" localSheetId="24" hidden="1">#REF!</definedName>
    <definedName name="TRNR_58f0add449f54ab9ae67705414cb6043_306_7" hidden="1">#REF!</definedName>
    <definedName name="TRNR_58fadf4842ec499b83e9afbf3e082258_287_9" localSheetId="24" hidden="1">#REF!</definedName>
    <definedName name="TRNR_58fadf4842ec499b83e9afbf3e082258_287_9" hidden="1">#REF!</definedName>
    <definedName name="TRNR_590767d0622a4cc2bdd040d648224730_97_0" localSheetId="24" hidden="1">#REF!</definedName>
    <definedName name="TRNR_590767d0622a4cc2bdd040d648224730_97_0" hidden="1">#REF!</definedName>
    <definedName name="TRNR_59445df5cd9e431b9953cf892bb8d33f_281_7" localSheetId="24" hidden="1">#REF!</definedName>
    <definedName name="TRNR_59445df5cd9e431b9953cf892bb8d33f_281_7" hidden="1">#REF!</definedName>
    <definedName name="TRNR_5953e668d9684415a790c7655944470c_112_127" localSheetId="24" hidden="1">#REF!</definedName>
    <definedName name="TRNR_5953e668d9684415a790c7655944470c_112_127" hidden="1">#REF!</definedName>
    <definedName name="TRNR_598a957fab1847a2b4ec1acff33897a2_316_7" localSheetId="24" hidden="1">#REF!</definedName>
    <definedName name="TRNR_598a957fab1847a2b4ec1acff33897a2_316_7" hidden="1">#REF!</definedName>
    <definedName name="TRNR_599c7f799c66426698f32afb66367fa4_709_2" localSheetId="24" hidden="1">#REF!</definedName>
    <definedName name="TRNR_599c7f799c66426698f32afb66367fa4_709_2" hidden="1">#REF!</definedName>
    <definedName name="TRNR_59a0aed5e1684d149eec520b4db5ead9_106_1" localSheetId="24" hidden="1">#REF!</definedName>
    <definedName name="TRNR_59a0aed5e1684d149eec520b4db5ead9_106_1" hidden="1">#REF!</definedName>
    <definedName name="TRNR_59b3d9c7d7a24081b99918c48305e3d3_97_1" localSheetId="24" hidden="1">#REF!</definedName>
    <definedName name="TRNR_59b3d9c7d7a24081b99918c48305e3d3_97_1" hidden="1">#REF!</definedName>
    <definedName name="TRNR_5a021ce6c2bd42d2a3e45365553afe32_310_9" localSheetId="24" hidden="1">#REF!</definedName>
    <definedName name="TRNR_5a021ce6c2bd42d2a3e45365553afe32_310_9" hidden="1">#REF!</definedName>
    <definedName name="TRNR_5a072383c8b74ef3a3ed93719682c167_97_0" localSheetId="24" hidden="1">#REF!</definedName>
    <definedName name="TRNR_5a072383c8b74ef3a3ed93719682c167_97_0" hidden="1">#REF!</definedName>
    <definedName name="TRNR_5ac8be497c4645bfb47b0421a75c7a3b_290_10" localSheetId="24" hidden="1">#REF!</definedName>
    <definedName name="TRNR_5ac8be497c4645bfb47b0421a75c7a3b_290_10" hidden="1">#REF!</definedName>
    <definedName name="TRNR_5b3f7977c4a04021b153786a63903541_326_1" localSheetId="24" hidden="1">#REF!</definedName>
    <definedName name="TRNR_5b3f7977c4a04021b153786a63903541_326_1" hidden="1">#REF!</definedName>
    <definedName name="TRNR_5b563885fe474fb1b19b763b2bd94e89_406_7" localSheetId="24" hidden="1">#REF!</definedName>
    <definedName name="TRNR_5b563885fe474fb1b19b763b2bd94e89_406_7" hidden="1">#REF!</definedName>
    <definedName name="TRNR_5ba23363cbde4d5f904d54f8e2c1c9a8_321_1" localSheetId="24" hidden="1">#REF!</definedName>
    <definedName name="TRNR_5ba23363cbde4d5f904d54f8e2c1c9a8_321_1" hidden="1">#REF!</definedName>
    <definedName name="TRNR_5be0e0fdcc1847fd9b2a00e30286cece_98_0" localSheetId="24" hidden="1">#REF!</definedName>
    <definedName name="TRNR_5be0e0fdcc1847fd9b2a00e30286cece_98_0" hidden="1">#REF!</definedName>
    <definedName name="TRNR_5bf9cc2555824c59903ab479fc2bbd9b_587_1" localSheetId="24" hidden="1">#REF!</definedName>
    <definedName name="TRNR_5bf9cc2555824c59903ab479fc2bbd9b_587_1" hidden="1">#REF!</definedName>
    <definedName name="TRNR_5c25558eb19142c092ab724ab8909976_290_9" localSheetId="24" hidden="1">#REF!</definedName>
    <definedName name="TRNR_5c25558eb19142c092ab724ab8909976_290_9" hidden="1">#REF!</definedName>
    <definedName name="TRNR_5c83308e42fe441bb628c6d6ed19f693_96_9" localSheetId="24" hidden="1">#REF!</definedName>
    <definedName name="TRNR_5c83308e42fe441bb628c6d6ed19f693_96_9" hidden="1">#REF!</definedName>
    <definedName name="TRNR_5c9023ec161d4a96935568bb49ea755e_98_0" localSheetId="24" hidden="1">#REF!</definedName>
    <definedName name="TRNR_5c9023ec161d4a96935568bb49ea755e_98_0" hidden="1">#REF!</definedName>
    <definedName name="TRNR_5cae3551f6394a988667feb92bde721b_322_1" localSheetId="24" hidden="1">#REF!</definedName>
    <definedName name="TRNR_5cae3551f6394a988667feb92bde721b_322_1" hidden="1">#REF!</definedName>
    <definedName name="TRNR_5ceacec6431d4f64a9e0cda9e61ebe09_320_1" localSheetId="24" hidden="1">#REF!</definedName>
    <definedName name="TRNR_5ceacec6431d4f64a9e0cda9e61ebe09_320_1" hidden="1">#REF!</definedName>
    <definedName name="TRNR_5cfd1b00882145bca272c525039f99f6_310_7" localSheetId="24" hidden="1">#REF!</definedName>
    <definedName name="TRNR_5cfd1b00882145bca272c525039f99f6_310_7" hidden="1">#REF!</definedName>
    <definedName name="TRNR_5d4e431e79c74821876762a11491a144_287_9" localSheetId="24" hidden="1">#REF!</definedName>
    <definedName name="TRNR_5d4e431e79c74821876762a11491a144_287_9" hidden="1">#REF!</definedName>
    <definedName name="TRNR_5d59acd1609d4d44bc1aa20fb653fce9_100_0" localSheetId="24" hidden="1">#REF!</definedName>
    <definedName name="TRNR_5d59acd1609d4d44bc1aa20fb653fce9_100_0" hidden="1">#REF!</definedName>
    <definedName name="TRNR_5d94f54bd78a4da68f556474442fb39b_305_7" localSheetId="24" hidden="1">#REF!</definedName>
    <definedName name="TRNR_5d94f54bd78a4da68f556474442fb39b_305_7" hidden="1">#REF!</definedName>
    <definedName name="TRNR_5dccfa00e9f848fd9e9a996da639f06c_286_9" localSheetId="24" hidden="1">#REF!</definedName>
    <definedName name="TRNR_5dccfa00e9f848fd9e9a996da639f06c_286_9" hidden="1">#REF!</definedName>
    <definedName name="TRNR_5e0c063c176747f7b7f6bfa0ce55691b_306_7" localSheetId="24" hidden="1">#REF!</definedName>
    <definedName name="TRNR_5e0c063c176747f7b7f6bfa0ce55691b_306_7" hidden="1">#REF!</definedName>
    <definedName name="TRNR_5e40ff51b67c49f6bbbe952a8d085f9d_285_7" localSheetId="24" hidden="1">#REF!</definedName>
    <definedName name="TRNR_5e40ff51b67c49f6bbbe952a8d085f9d_285_7" hidden="1">#REF!</definedName>
    <definedName name="TRNR_5e5420b484924b24a197b9e00a454363_704_2" localSheetId="24" hidden="1">#REF!</definedName>
    <definedName name="TRNR_5e5420b484924b24a197b9e00a454363_704_2" hidden="1">#REF!</definedName>
    <definedName name="TRNR_5f0c3c358d0345b5a21c6bdb459b6263_329_1" localSheetId="24" hidden="1">#REF!</definedName>
    <definedName name="TRNR_5f0c3c358d0345b5a21c6bdb459b6263_329_1" hidden="1">#REF!</definedName>
    <definedName name="TRNR_5fa96268210e4375822ae6a2b9c038ff_700_1" localSheetId="24" hidden="1">#REF!</definedName>
    <definedName name="TRNR_5fa96268210e4375822ae6a2b9c038ff_700_1" hidden="1">#REF!</definedName>
    <definedName name="TRNR_5fcd21bc0c7f46c685a1ef2914f80fad_99_0" localSheetId="24" hidden="1">#REF!</definedName>
    <definedName name="TRNR_5fcd21bc0c7f46c685a1ef2914f80fad_99_0" hidden="1">#REF!</definedName>
    <definedName name="TRNR_603c40efdef04adeb8dd66897a1a23b7_283_6" localSheetId="24" hidden="1">#REF!</definedName>
    <definedName name="TRNR_603c40efdef04adeb8dd66897a1a23b7_283_6" hidden="1">#REF!</definedName>
    <definedName name="TRNR_6073805a27e04524b69b79c11d500780_100_0" localSheetId="24" hidden="1">#REF!</definedName>
    <definedName name="TRNR_6073805a27e04524b69b79c11d500780_100_0" hidden="1">#REF!</definedName>
    <definedName name="TRNR_60a66ba42d454eb8a7174d78b543e85f_98_0" localSheetId="24" hidden="1">#REF!</definedName>
    <definedName name="TRNR_60a66ba42d454eb8a7174d78b543e85f_98_0" hidden="1">#REF!</definedName>
    <definedName name="TRNR_60bacebdbd304259949b0cbc7b5fbab5_335_1" localSheetId="24" hidden="1">#REF!</definedName>
    <definedName name="TRNR_60bacebdbd304259949b0cbc7b5fbab5_335_1" hidden="1">#REF!</definedName>
    <definedName name="TRNR_60c469fd77e849368a53b3ed7a6ee627_98_0" localSheetId="24" hidden="1">#REF!</definedName>
    <definedName name="TRNR_60c469fd77e849368a53b3ed7a6ee627_98_0" hidden="1">#REF!</definedName>
    <definedName name="TRNR_60e414ff234843ac979f98ad2a2355b9_329_1" localSheetId="24" hidden="1">#REF!</definedName>
    <definedName name="TRNR_60e414ff234843ac979f98ad2a2355b9_329_1" hidden="1">#REF!</definedName>
    <definedName name="TRNR_60e668a8cc454362bdbf8983704f994d_98_0" localSheetId="24" hidden="1">#REF!</definedName>
    <definedName name="TRNR_60e668a8cc454362bdbf8983704f994d_98_0" hidden="1">#REF!</definedName>
    <definedName name="TRNR_60f90830f9654e7883552f545cad1b44_112_123" localSheetId="24" hidden="1">#REF!</definedName>
    <definedName name="TRNR_60f90830f9654e7883552f545cad1b44_112_123" hidden="1">#REF!</definedName>
    <definedName name="TRNR_611472cb10474a73a40d71fc15fcfb1e_283_6" localSheetId="24" hidden="1">#REF!</definedName>
    <definedName name="TRNR_611472cb10474a73a40d71fc15fcfb1e_283_6" hidden="1">#REF!</definedName>
    <definedName name="TRNR_61380d45f06d4fbcaebe0fd74765419d_98_0" localSheetId="24" hidden="1">#REF!</definedName>
    <definedName name="TRNR_61380d45f06d4fbcaebe0fd74765419d_98_0" hidden="1">#REF!</definedName>
    <definedName name="TRNR_6142944c27ce4b4eb5aedadbe0709cd6_317_1" localSheetId="24" hidden="1">#REF!</definedName>
    <definedName name="TRNR_6142944c27ce4b4eb5aedadbe0709cd6_317_1" hidden="1">#REF!</definedName>
    <definedName name="TRNR_62099eea001e4f10ae5daa2d70e4d11a_112_124" localSheetId="24" hidden="1">#REF!</definedName>
    <definedName name="TRNR_62099eea001e4f10ae5daa2d70e4d11a_112_124" hidden="1">#REF!</definedName>
    <definedName name="TRNR_6240a5cf637c46b5a8307d630d946348_10_13" localSheetId="23" hidden="1">#REF!</definedName>
    <definedName name="TRNR_6240a5cf637c46b5a8307d630d946348_10_13" localSheetId="24" hidden="1">#REF!</definedName>
    <definedName name="TRNR_6240a5cf637c46b5a8307d630d946348_10_13" hidden="1">#REF!</definedName>
    <definedName name="TRNR_627c57c1d889401c8de7099472c21275_280_7" localSheetId="24" hidden="1">#REF!</definedName>
    <definedName name="TRNR_627c57c1d889401c8de7099472c21275_280_7" hidden="1">#REF!</definedName>
    <definedName name="TRNR_62aea05a0f1946c081e649cb691900c7_289_9" localSheetId="24" hidden="1">#REF!</definedName>
    <definedName name="TRNR_62aea05a0f1946c081e649cb691900c7_289_9" hidden="1">#REF!</definedName>
    <definedName name="TRNR_62c051b33bba49cc81e917b72fb938e0_290_10" localSheetId="24" hidden="1">#REF!</definedName>
    <definedName name="TRNR_62c051b33bba49cc81e917b72fb938e0_290_10" hidden="1">#REF!</definedName>
    <definedName name="TRNR_62f4933140cd46468398ac8c984717fd_79_1" localSheetId="24" hidden="1">#REF!</definedName>
    <definedName name="TRNR_62f4933140cd46468398ac8c984717fd_79_1" hidden="1">#REF!</definedName>
    <definedName name="TRNR_639338d129f34709a99b313f2a089021_407_7" localSheetId="24" hidden="1">#REF!</definedName>
    <definedName name="TRNR_639338d129f34709a99b313f2a089021_407_7" hidden="1">#REF!</definedName>
    <definedName name="TRNR_63de082a102c426fa020f5de3cc31ca5_98_0" localSheetId="24" hidden="1">#REF!</definedName>
    <definedName name="TRNR_63de082a102c426fa020f5de3cc31ca5_98_0" hidden="1">#REF!</definedName>
    <definedName name="TRNR_641ef2122d984a399384b374414369a5_99_0" localSheetId="24" hidden="1">#REF!</definedName>
    <definedName name="TRNR_641ef2122d984a399384b374414369a5_99_0" hidden="1">#REF!</definedName>
    <definedName name="TRNR_6440b1e2e74241358b242b7ff334adbe_181_8" localSheetId="24" hidden="1">#REF!</definedName>
    <definedName name="TRNR_6440b1e2e74241358b242b7ff334adbe_181_8" hidden="1">#REF!</definedName>
    <definedName name="TRNR_65170fc970bc41e4a45abfd74a758dd2_280_7" localSheetId="24" hidden="1">#REF!</definedName>
    <definedName name="TRNR_65170fc970bc41e4a45abfd74a758dd2_280_7" hidden="1">#REF!</definedName>
    <definedName name="TRNR_6530dc3c57ab4ee6b0d4cd45169b4b3a_593_1" localSheetId="24" hidden="1">#REF!</definedName>
    <definedName name="TRNR_6530dc3c57ab4ee6b0d4cd45169b4b3a_593_1" hidden="1">#REF!</definedName>
    <definedName name="TRNR_65468318650048ad8301b906ba7d606e_289_9" localSheetId="24" hidden="1">#REF!</definedName>
    <definedName name="TRNR_65468318650048ad8301b906ba7d606e_289_9" hidden="1">#REF!</definedName>
    <definedName name="TRNR_654778b122ec4c53a94b59f64102fa7d_326_1" localSheetId="24" hidden="1">#REF!</definedName>
    <definedName name="TRNR_654778b122ec4c53a94b59f64102fa7d_326_1" hidden="1">#REF!</definedName>
    <definedName name="TRNR_65bfcc7c66664ef6b85fa7d2c7116df5_288_9" localSheetId="24" hidden="1">#REF!</definedName>
    <definedName name="TRNR_65bfcc7c66664ef6b85fa7d2c7116df5_288_9" hidden="1">#REF!</definedName>
    <definedName name="TRNR_65c3885f861d457c8c9b2e73cf2f436e_99_0" localSheetId="24" hidden="1">#REF!</definedName>
    <definedName name="TRNR_65c3885f861d457c8c9b2e73cf2f436e_99_0" hidden="1">#REF!</definedName>
    <definedName name="TRNR_65e52080d0594fd496ad0b4bad424339_279_7" localSheetId="24" hidden="1">#REF!</definedName>
    <definedName name="TRNR_65e52080d0594fd496ad0b4bad424339_279_7" hidden="1">#REF!</definedName>
    <definedName name="TRNR_6653fffe1e274787bf4172293afb4a9e_98_0" localSheetId="24" hidden="1">#REF!</definedName>
    <definedName name="TRNR_6653fffe1e274787bf4172293afb4a9e_98_0" hidden="1">#REF!</definedName>
    <definedName name="TRNR_6696cdce334f45a3ab80ccf96cba5bab_97_1" localSheetId="24" hidden="1">#REF!</definedName>
    <definedName name="TRNR_6696cdce334f45a3ab80ccf96cba5bab_97_1" hidden="1">#REF!</definedName>
    <definedName name="TRNR_669e5313d3d541d1b783f1ce030a0b4f_318_7" localSheetId="24" hidden="1">#REF!</definedName>
    <definedName name="TRNR_669e5313d3d541d1b783f1ce030a0b4f_318_7" hidden="1">#REF!</definedName>
    <definedName name="TRNR_66f493e79c7b486db31bcfea2e5d3bae_1080_3" localSheetId="24" hidden="1">#REF!</definedName>
    <definedName name="TRNR_66f493e79c7b486db31bcfea2e5d3bae_1080_3" hidden="1">#REF!</definedName>
    <definedName name="TRNR_66fc55f523f14b77aa6a3bd79dc4b571_288_9" localSheetId="24" hidden="1">#REF!</definedName>
    <definedName name="TRNR_66fc55f523f14b77aa6a3bd79dc4b571_288_9" hidden="1">#REF!</definedName>
    <definedName name="TRNR_66ff7493938d4066a42fe6d24e1cf83b_112_131" localSheetId="24" hidden="1">#REF!</definedName>
    <definedName name="TRNR_66ff7493938d4066a42fe6d24e1cf83b_112_131" hidden="1">#REF!</definedName>
    <definedName name="TRNR_6779789569cf49bc93359a6a307378e6_287_9" localSheetId="24" hidden="1">#REF!</definedName>
    <definedName name="TRNR_6779789569cf49bc93359a6a307378e6_287_9" hidden="1">#REF!</definedName>
    <definedName name="TRNR_67aa71d9c648469ab4204ee54b98cbed_97_0" localSheetId="24" hidden="1">#REF!</definedName>
    <definedName name="TRNR_67aa71d9c648469ab4204ee54b98cbed_97_0" hidden="1">#REF!</definedName>
    <definedName name="TRNR_67bcfc69906b417898c526159e7fe7dc_171_6" localSheetId="24" hidden="1">#REF!</definedName>
    <definedName name="TRNR_67bcfc69906b417898c526159e7fe7dc_171_6" hidden="1">#REF!</definedName>
    <definedName name="TRNR_67eb88a07173414a8ffcc2d28aa8c4d2_306_9" localSheetId="24" hidden="1">#REF!</definedName>
    <definedName name="TRNR_67eb88a07173414a8ffcc2d28aa8c4d2_306_9" hidden="1">#REF!</definedName>
    <definedName name="TRNR_67f221b191cd44aeab109bac23e95b46_315_9" localSheetId="24" hidden="1">#REF!</definedName>
    <definedName name="TRNR_67f221b191cd44aeab109bac23e95b46_315_9" hidden="1">#REF!</definedName>
    <definedName name="TRNR_68647ef34e3a47b8870401c03573cdcc_281_7" localSheetId="24" hidden="1">#REF!</definedName>
    <definedName name="TRNR_68647ef34e3a47b8870401c03573cdcc_281_7" hidden="1">#REF!</definedName>
    <definedName name="TRNR_68861c636c444fda845a5c6a7d6b1068_305_10" localSheetId="24" hidden="1">#REF!</definedName>
    <definedName name="TRNR_68861c636c444fda845a5c6a7d6b1068_305_10" hidden="1">#REF!</definedName>
    <definedName name="TRNR_692fca88c0614913af791bf1d5ae5f6f_97_0" localSheetId="24" hidden="1">#REF!</definedName>
    <definedName name="TRNR_692fca88c0614913af791bf1d5ae5f6f_97_0" hidden="1">#REF!</definedName>
    <definedName name="TRNR_6963b818e6e24d4abf842e139c4be345_290_9" localSheetId="24" hidden="1">#REF!</definedName>
    <definedName name="TRNR_6963b818e6e24d4abf842e139c4be345_290_9" hidden="1">#REF!</definedName>
    <definedName name="TRNR_699f2f4ee94443ccab9cb3774bd8b3cf_100_0" localSheetId="24" hidden="1">#REF!</definedName>
    <definedName name="TRNR_699f2f4ee94443ccab9cb3774bd8b3cf_100_0" hidden="1">#REF!</definedName>
    <definedName name="TRNR_69c2be9d0ad944888d5fbfc878cc7826_188_8" localSheetId="24" hidden="1">#REF!</definedName>
    <definedName name="TRNR_69c2be9d0ad944888d5fbfc878cc7826_188_8" hidden="1">#REF!</definedName>
    <definedName name="TRNR_6a0dc4fb0b2c40d5b7b0195660a489fb_325_1" localSheetId="24" hidden="1">#REF!</definedName>
    <definedName name="TRNR_6a0dc4fb0b2c40d5b7b0195660a489fb_325_1" hidden="1">#REF!</definedName>
    <definedName name="TRNR_6a34239821684ee7a55446e656f8f388_288_9" localSheetId="24" hidden="1">#REF!</definedName>
    <definedName name="TRNR_6a34239821684ee7a55446e656f8f388_288_9" hidden="1">#REF!</definedName>
    <definedName name="TRNR_6a601a20c91a4b0f8e17a5c5d5560d6a_701_1" localSheetId="24" hidden="1">#REF!</definedName>
    <definedName name="TRNR_6a601a20c91a4b0f8e17a5c5d5560d6a_701_1" hidden="1">#REF!</definedName>
    <definedName name="TRNR_6b6b16c180a14330a360768b2ccafbb0_282_9" localSheetId="24" hidden="1">#REF!</definedName>
    <definedName name="TRNR_6b6b16c180a14330a360768b2ccafbb0_282_9" hidden="1">#REF!</definedName>
    <definedName name="TRNR_6b8ce7ce0a964dd8961a1e936165a102_585_1" localSheetId="24" hidden="1">#REF!</definedName>
    <definedName name="TRNR_6b8ce7ce0a964dd8961a1e936165a102_585_1" hidden="1">#REF!</definedName>
    <definedName name="TRNR_6ba191fa25f54f74824d55a69cf7b0a4_671_1" localSheetId="24" hidden="1">#REF!</definedName>
    <definedName name="TRNR_6ba191fa25f54f74824d55a69cf7b0a4_671_1" hidden="1">#REF!</definedName>
    <definedName name="TRNR_6c0318286e6c4fbf8f67e215e99007a5_317_1" localSheetId="24" hidden="1">#REF!</definedName>
    <definedName name="TRNR_6c0318286e6c4fbf8f67e215e99007a5_317_1" hidden="1">#REF!</definedName>
    <definedName name="TRNR_6c23a638b74645c3ac55dbbc6c0f9e90_97_0" localSheetId="24" hidden="1">#REF!</definedName>
    <definedName name="TRNR_6c23a638b74645c3ac55dbbc6c0f9e90_97_0" hidden="1">#REF!</definedName>
    <definedName name="TRNR_6c3e8f24b1f04abb84be6e0f552e7410_581_1" localSheetId="24" hidden="1">#REF!</definedName>
    <definedName name="TRNR_6c3e8f24b1f04abb84be6e0f552e7410_581_1" hidden="1">#REF!</definedName>
    <definedName name="TRNR_6d20c39b831c4fcba05293ed8bf7318f_290_7" localSheetId="24" hidden="1">#REF!</definedName>
    <definedName name="TRNR_6d20c39b831c4fcba05293ed8bf7318f_290_7" hidden="1">#REF!</definedName>
    <definedName name="TRNR_6d42d5fb018f49d590df54b25eb6bf2f_590_1" localSheetId="24" hidden="1">#REF!</definedName>
    <definedName name="TRNR_6d42d5fb018f49d590df54b25eb6bf2f_590_1" hidden="1">#REF!</definedName>
    <definedName name="TRNR_6d6b9eaf70634f98bd5d42187b9f32d4_325_1" localSheetId="24" hidden="1">#REF!</definedName>
    <definedName name="TRNR_6d6b9eaf70634f98bd5d42187b9f32d4_325_1" hidden="1">#REF!</definedName>
    <definedName name="TRNR_6da400fee26449b7834a15573e4f3fb9_281_2" localSheetId="24" hidden="1">#REF!</definedName>
    <definedName name="TRNR_6da400fee26449b7834a15573e4f3fb9_281_2" hidden="1">#REF!</definedName>
    <definedName name="TRNR_6e049d66ec26490b9e10ac9396a55d82_286_8" localSheetId="24" hidden="1">#REF!</definedName>
    <definedName name="TRNR_6e049d66ec26490b9e10ac9396a55d82_286_8" hidden="1">#REF!</definedName>
    <definedName name="TRNR_6e707e3ccbd545d0bbce4db4d56ae265_290_9" localSheetId="24" hidden="1">#REF!</definedName>
    <definedName name="TRNR_6e707e3ccbd545d0bbce4db4d56ae265_290_9" hidden="1">#REF!</definedName>
    <definedName name="TRNR_6e7349c153374e82b1f99e03320408dc_698_1" localSheetId="24" hidden="1">#REF!</definedName>
    <definedName name="TRNR_6e7349c153374e82b1f99e03320408dc_698_1" hidden="1">#REF!</definedName>
    <definedName name="TRNR_6eaaa571346848ae9b6496a79e41a711_287_9" localSheetId="24" hidden="1">#REF!</definedName>
    <definedName name="TRNR_6eaaa571346848ae9b6496a79e41a711_287_9" hidden="1">#REF!</definedName>
    <definedName name="TRNR_6ecade6a199a475797466980359cbf95_289_9" localSheetId="24" hidden="1">#REF!</definedName>
    <definedName name="TRNR_6ecade6a199a475797466980359cbf95_289_9" hidden="1">#REF!</definedName>
    <definedName name="TRNR_6ed154f88aca4f75b1fc72284bc34375_98_0" localSheetId="24" hidden="1">#REF!</definedName>
    <definedName name="TRNR_6ed154f88aca4f75b1fc72284bc34375_98_0" hidden="1">#REF!</definedName>
    <definedName name="TRNR_6ed3ef1c46df4715956ff01aaee1944a_106_1" localSheetId="24" hidden="1">#REF!</definedName>
    <definedName name="TRNR_6ed3ef1c46df4715956ff01aaee1944a_106_1" hidden="1">#REF!</definedName>
    <definedName name="TRNR_6f01a7e798cb4ad38d4801a1f5c8bab9_97_0" localSheetId="24" hidden="1">#REF!</definedName>
    <definedName name="TRNR_6f01a7e798cb4ad38d4801a1f5c8bab9_97_0" hidden="1">#REF!</definedName>
    <definedName name="TRNR_6f4ebf63b9744cdd98f312f8845c2ac7_382_1" localSheetId="24" hidden="1">#REF!</definedName>
    <definedName name="TRNR_6f4ebf63b9744cdd98f312f8845c2ac7_382_1" hidden="1">#REF!</definedName>
    <definedName name="TRNR_6fba2992c14947f180ddb34a994826b9_98_0" localSheetId="24" hidden="1">#REF!</definedName>
    <definedName name="TRNR_6fba2992c14947f180ddb34a994826b9_98_0" hidden="1">#REF!</definedName>
    <definedName name="TRNR_6fe4b3151c014406a4f21cf919cf370c_700_1" localSheetId="24" hidden="1">#REF!</definedName>
    <definedName name="TRNR_6fe4b3151c014406a4f21cf919cf370c_700_1" hidden="1">#REF!</definedName>
    <definedName name="TRNR_6fe7dcc0d78548cdaff5c67b8fe9d32d_286_9" localSheetId="24" hidden="1">#REF!</definedName>
    <definedName name="TRNR_6fe7dcc0d78548cdaff5c67b8fe9d32d_286_9" hidden="1">#REF!</definedName>
    <definedName name="TRNR_703554c85802411a9c89e08427322fd1_449_1" localSheetId="24" hidden="1">#REF!</definedName>
    <definedName name="TRNR_703554c85802411a9c89e08427322fd1_449_1" hidden="1">#REF!</definedName>
    <definedName name="TRNR_707ee32c9019465c9744511927faa873_278_6" localSheetId="24" hidden="1">#REF!</definedName>
    <definedName name="TRNR_707ee32c9019465c9744511927faa873_278_6" hidden="1">#REF!</definedName>
    <definedName name="TRNR_70a143575fbe4f55aed3ca3890e779d5_99_0" localSheetId="24" hidden="1">#REF!</definedName>
    <definedName name="TRNR_70a143575fbe4f55aed3ca3890e779d5_99_0" hidden="1">#REF!</definedName>
    <definedName name="TRNR_70a4051452944240b6cd48e8bbdb25da_289_7" localSheetId="24" hidden="1">#REF!</definedName>
    <definedName name="TRNR_70a4051452944240b6cd48e8bbdb25da_289_7" hidden="1">#REF!</definedName>
    <definedName name="TRNR_70fd1542ae0d4ff38395449291d63ca8_310_7" localSheetId="24" hidden="1">#REF!</definedName>
    <definedName name="TRNR_70fd1542ae0d4ff38395449291d63ca8_310_7" hidden="1">#REF!</definedName>
    <definedName name="TRNR_714f77a387a04075b2336472d06d8d90_585_1" localSheetId="24" hidden="1">#REF!</definedName>
    <definedName name="TRNR_714f77a387a04075b2336472d06d8d90_585_1" hidden="1">#REF!</definedName>
    <definedName name="TRNR_7153ab63025e44daad15f632a11e0023_326_1" localSheetId="24" hidden="1">#REF!</definedName>
    <definedName name="TRNR_7153ab63025e44daad15f632a11e0023_326_1" hidden="1">#REF!</definedName>
    <definedName name="TRNR_715793c1a829436cb03ad094430f56b8_586_1" localSheetId="24" hidden="1">#REF!</definedName>
    <definedName name="TRNR_715793c1a829436cb03ad094430f56b8_586_1" hidden="1">#REF!</definedName>
    <definedName name="TRNR_71c3bc57fcda41c0a080afa972057d7c_286_8" localSheetId="24" hidden="1">#REF!</definedName>
    <definedName name="TRNR_71c3bc57fcda41c0a080afa972057d7c_286_8" hidden="1">#REF!</definedName>
    <definedName name="TRNR_71f8ff1785bc4ab0bbc62f0cc3ddaeda_330_1" localSheetId="24" hidden="1">#REF!</definedName>
    <definedName name="TRNR_71f8ff1785bc4ab0bbc62f0cc3ddaeda_330_1" hidden="1">#REF!</definedName>
    <definedName name="TRNR_72829a14872c4d5b883d5a2444aef57c_97_0" localSheetId="24" hidden="1">#REF!</definedName>
    <definedName name="TRNR_72829a14872c4d5b883d5a2444aef57c_97_0" hidden="1">#REF!</definedName>
    <definedName name="TRNR_72a2072d905d4931a4958ebaa2ee38b5_320_1" localSheetId="24" hidden="1">#REF!</definedName>
    <definedName name="TRNR_72a2072d905d4931a4958ebaa2ee38b5_320_1" hidden="1">#REF!</definedName>
    <definedName name="TRNR_72c371f334e546d7b1c464d301e31a88_310_8" localSheetId="24" hidden="1">#REF!</definedName>
    <definedName name="TRNR_72c371f334e546d7b1c464d301e31a88_310_8" hidden="1">#REF!</definedName>
    <definedName name="TRNR_734003c26a3b4f63a9947994d1c39779_98_1" localSheetId="24" hidden="1">#REF!</definedName>
    <definedName name="TRNR_734003c26a3b4f63a9947994d1c39779_98_1" hidden="1">#REF!</definedName>
    <definedName name="TRNR_734401364ef0400b9b66d73cbec4b06c_299_2" localSheetId="24" hidden="1">#REF!</definedName>
    <definedName name="TRNR_734401364ef0400b9b66d73cbec4b06c_299_2" hidden="1">#REF!</definedName>
    <definedName name="TRNR_7385a2cf55124e5d9147f5df7a23461d_321_1" localSheetId="24" hidden="1">#REF!</definedName>
    <definedName name="TRNR_7385a2cf55124e5d9147f5df7a23461d_321_1" hidden="1">#REF!</definedName>
    <definedName name="TRNR_74075b3009e34169bb4103afc3da651a_99_0" localSheetId="24" hidden="1">#REF!</definedName>
    <definedName name="TRNR_74075b3009e34169bb4103afc3da651a_99_0" hidden="1">#REF!</definedName>
    <definedName name="TRNR_74341e6822d84dd48fd94c0cfbf6b118_302_9" localSheetId="24" hidden="1">#REF!</definedName>
    <definedName name="TRNR_74341e6822d84dd48fd94c0cfbf6b118_302_9" hidden="1">#REF!</definedName>
    <definedName name="TRNR_7482c4254c6c4c6c909790eb92e1d576_184_8" localSheetId="24" hidden="1">#REF!</definedName>
    <definedName name="TRNR_7482c4254c6c4c6c909790eb92e1d576_184_8" hidden="1">#REF!</definedName>
    <definedName name="TRNR_74d72f65281d4b3a8e8e196e5aac4128_325_1" localSheetId="24" hidden="1">#REF!</definedName>
    <definedName name="TRNR_74d72f65281d4b3a8e8e196e5aac4128_325_1" hidden="1">#REF!</definedName>
    <definedName name="TRNR_74fd059d56bf46f8bad59339374befb5_326_1" localSheetId="24" hidden="1">#REF!</definedName>
    <definedName name="TRNR_74fd059d56bf46f8bad59339374befb5_326_1" hidden="1">#REF!</definedName>
    <definedName name="TRNR_7573544af4e645c48b6fd91089902179_9_1" localSheetId="24" hidden="1">#REF!</definedName>
    <definedName name="TRNR_7573544af4e645c48b6fd91089902179_9_1" hidden="1">#REF!</definedName>
    <definedName name="TRNR_75baabd9b69747daa1912375aa32d91a_716_2" localSheetId="24" hidden="1">#REF!</definedName>
    <definedName name="TRNR_75baabd9b69747daa1912375aa32d91a_716_2" hidden="1">#REF!</definedName>
    <definedName name="TRNR_75cdae5814454297a5cdfdaa4a3defd3_98_0" localSheetId="24" hidden="1">#REF!</definedName>
    <definedName name="TRNR_75cdae5814454297a5cdfdaa4a3defd3_98_0" hidden="1">#REF!</definedName>
    <definedName name="TRNR_75f7e4ace5064a8ab4b85e0b677140d6_385_1" localSheetId="24" hidden="1">#REF!</definedName>
    <definedName name="TRNR_75f7e4ace5064a8ab4b85e0b677140d6_385_1" hidden="1">#REF!</definedName>
    <definedName name="TRNR_766fcfeebb1f42cc8a583f6e010d0cbb_303_7" localSheetId="24" hidden="1">#REF!</definedName>
    <definedName name="TRNR_766fcfeebb1f42cc8a583f6e010d0cbb_303_7" hidden="1">#REF!</definedName>
    <definedName name="TRNR_76904e7ef166485fa5fc9dc15d1befca_289_9" localSheetId="24" hidden="1">#REF!</definedName>
    <definedName name="TRNR_76904e7ef166485fa5fc9dc15d1befca_289_9" hidden="1">#REF!</definedName>
    <definedName name="TRNR_76f05a82b7364c55992d50493880db49_98_1" localSheetId="24" hidden="1">#REF!</definedName>
    <definedName name="TRNR_76f05a82b7364c55992d50493880db49_98_1" hidden="1">#REF!</definedName>
    <definedName name="TRNR_77123872ec9f44f1ae91cde308a9ecb3_279_7" localSheetId="24" hidden="1">#REF!</definedName>
    <definedName name="TRNR_77123872ec9f44f1ae91cde308a9ecb3_279_7" hidden="1">#REF!</definedName>
    <definedName name="TRNR_772f48a6a9324023be21c76a6e24b2e3_99_0" localSheetId="24" hidden="1">#REF!</definedName>
    <definedName name="TRNR_772f48a6a9324023be21c76a6e24b2e3_99_0" hidden="1">#REF!</definedName>
    <definedName name="TRNR_77cbb29f10504e9ea383628f975ac707_101_1" localSheetId="24" hidden="1">#REF!</definedName>
    <definedName name="TRNR_77cbb29f10504e9ea383628f975ac707_101_1" hidden="1">#REF!</definedName>
    <definedName name="TRNR_77df256bca62436e8ae8de65fd5bb61d_97_0" localSheetId="24" hidden="1">#REF!</definedName>
    <definedName name="TRNR_77df256bca62436e8ae8de65fd5bb61d_97_0" hidden="1">#REF!</definedName>
    <definedName name="TRNR_77fc4495f4ad463c8a56aef3bbd95359_112_151" localSheetId="24" hidden="1">#REF!</definedName>
    <definedName name="TRNR_77fc4495f4ad463c8a56aef3bbd95359_112_151" hidden="1">#REF!</definedName>
    <definedName name="TRNR_780dd66a474a410b90ac43727aac496f_94_1" localSheetId="24" hidden="1">#REF!</definedName>
    <definedName name="TRNR_780dd66a474a410b90ac43727aac496f_94_1" hidden="1">#REF!</definedName>
    <definedName name="TRNR_786e612bae064d028ee3be9af0830413_98_0" localSheetId="24" hidden="1">#REF!</definedName>
    <definedName name="TRNR_786e612bae064d028ee3be9af0830413_98_0" hidden="1">#REF!</definedName>
    <definedName name="TRNR_787cf38ece054332b4d063d8106f0642_303_7" localSheetId="24" hidden="1">#REF!</definedName>
    <definedName name="TRNR_787cf38ece054332b4d063d8106f0642_303_7" hidden="1">#REF!</definedName>
    <definedName name="TRNR_78d2b36147334f1ea945aa259d8fd6e1_315_10" localSheetId="24" hidden="1">#REF!</definedName>
    <definedName name="TRNR_78d2b36147334f1ea945aa259d8fd6e1_315_10" hidden="1">#REF!</definedName>
    <definedName name="TRNR_78d93fce0c2b46c7ae4e7e24b0a2d2bc_286_9" localSheetId="24" hidden="1">#REF!</definedName>
    <definedName name="TRNR_78d93fce0c2b46c7ae4e7e24b0a2d2bc_286_9" hidden="1">#REF!</definedName>
    <definedName name="TRNR_78e2bed6081348bdbb72fc0539d80b0d_99_0" localSheetId="24" hidden="1">#REF!</definedName>
    <definedName name="TRNR_78e2bed6081348bdbb72fc0539d80b0d_99_0" hidden="1">#REF!</definedName>
    <definedName name="TRNR_78ffa9f8b6424da2b0202e692754a6c1_335_1" localSheetId="24" hidden="1">#REF!</definedName>
    <definedName name="TRNR_78ffa9f8b6424da2b0202e692754a6c1_335_1" hidden="1">#REF!</definedName>
    <definedName name="TRNR_79345e43bafd441d90bd8b5cb9c318f0_10_5" localSheetId="23" hidden="1">#REF!</definedName>
    <definedName name="TRNR_79345e43bafd441d90bd8b5cb9c318f0_10_5" localSheetId="24" hidden="1">#REF!</definedName>
    <definedName name="TRNR_79345e43bafd441d90bd8b5cb9c318f0_10_5" hidden="1">#REF!</definedName>
    <definedName name="TRNR_793a24404b704713b5431c21da581b8d_703_2" localSheetId="24" hidden="1">#REF!</definedName>
    <definedName name="TRNR_793a24404b704713b5431c21da581b8d_703_2" hidden="1">#REF!</definedName>
    <definedName name="TRNR_799a07a6c0a4455da0537fcc234c44fa_415_1" localSheetId="24" hidden="1">#REF!</definedName>
    <definedName name="TRNR_799a07a6c0a4455da0537fcc234c44fa_415_1" hidden="1">#REF!</definedName>
    <definedName name="TRNR_79b06d6a77f8411b84f028e7ffe12649_315_10" localSheetId="24" hidden="1">#REF!</definedName>
    <definedName name="TRNR_79b06d6a77f8411b84f028e7ffe12649_315_10" hidden="1">#REF!</definedName>
    <definedName name="TRNR_79b4a681aea5453e9e974063b1556b62_335_1" localSheetId="24" hidden="1">#REF!</definedName>
    <definedName name="TRNR_79b4a681aea5453e9e974063b1556b62_335_1" hidden="1">#REF!</definedName>
    <definedName name="TRNR_79b73824ba35462dbe4d1304813f09ad_100_0" localSheetId="24" hidden="1">#REF!</definedName>
    <definedName name="TRNR_79b73824ba35462dbe4d1304813f09ad_100_0" hidden="1">#REF!</definedName>
    <definedName name="TRNR_79b7eab912df448d8282e4e39a390149_112_118" localSheetId="24" hidden="1">#REF!</definedName>
    <definedName name="TRNR_79b7eab912df448d8282e4e39a390149_112_118" hidden="1">#REF!</definedName>
    <definedName name="TRNR_7a5424c48dc3466ba6ef98d23add4972_172_4" localSheetId="24" hidden="1">#REF!</definedName>
    <definedName name="TRNR_7a5424c48dc3466ba6ef98d23add4972_172_4" hidden="1">#REF!</definedName>
    <definedName name="TRNR_7a5ca36d17ec4ea09ae2fe3d53a0d86c_527_1" localSheetId="24" hidden="1">#REF!</definedName>
    <definedName name="TRNR_7a5ca36d17ec4ea09ae2fe3d53a0d86c_527_1" hidden="1">#REF!</definedName>
    <definedName name="TRNR_7a672cc4e96b4b4ebdda5817e05c7792_302_9" localSheetId="24" hidden="1">#REF!</definedName>
    <definedName name="TRNR_7a672cc4e96b4b4ebdda5817e05c7792_302_9" hidden="1">#REF!</definedName>
    <definedName name="TRNR_7a75cda486604e2fab8dfc2424d69791_321_1" localSheetId="24" hidden="1">#REF!</definedName>
    <definedName name="TRNR_7a75cda486604e2fab8dfc2424d69791_321_1" hidden="1">#REF!</definedName>
    <definedName name="TRNR_7a789ccff9104c0f858305d723e192f8_97_0" localSheetId="24" hidden="1">#REF!</definedName>
    <definedName name="TRNR_7a789ccff9104c0f858305d723e192f8_97_0" hidden="1">#REF!</definedName>
    <definedName name="TRNR_7a922471fd1746be9789b262e3cc490c_310_9" localSheetId="24" hidden="1">#REF!</definedName>
    <definedName name="TRNR_7a922471fd1746be9789b262e3cc490c_310_9" hidden="1">#REF!</definedName>
    <definedName name="TRNR_7af2d4ec593e4601b7b3c482b6f411e9_112_136" localSheetId="24" hidden="1">#REF!</definedName>
    <definedName name="TRNR_7af2d4ec593e4601b7b3c482b6f411e9_112_136" hidden="1">#REF!</definedName>
    <definedName name="TRNR_7b18653423e14fb195f0bc21e6b8f5f1_287_9" localSheetId="24" hidden="1">#REF!</definedName>
    <definedName name="TRNR_7b18653423e14fb195f0bc21e6b8f5f1_287_9" hidden="1">#REF!</definedName>
    <definedName name="TRNR_7b29221370a94655939fff95e8399c67_290_9" localSheetId="24" hidden="1">#REF!</definedName>
    <definedName name="TRNR_7b29221370a94655939fff95e8399c67_290_9" hidden="1">#REF!</definedName>
    <definedName name="TRNR_7b3674ff357746eb9cb3d632c9035d1d_322_1" localSheetId="24" hidden="1">#REF!</definedName>
    <definedName name="TRNR_7b3674ff357746eb9cb3d632c9035d1d_322_1" hidden="1">#REF!</definedName>
    <definedName name="TRNR_7b4f9f28fd4d4d6bae975ad3621b24d9_315_8" localSheetId="24" hidden="1">#REF!</definedName>
    <definedName name="TRNR_7b4f9f28fd4d4d6bae975ad3621b24d9_315_8" hidden="1">#REF!</definedName>
    <definedName name="TRNR_7b72459449d8454d99ec1d9dc07659ad_97_1" localSheetId="24" hidden="1">#REF!</definedName>
    <definedName name="TRNR_7b72459449d8454d99ec1d9dc07659ad_97_1" hidden="1">#REF!</definedName>
    <definedName name="TRNR_7bb0265e0a6949c095dc8f8ab329ff02_711_2" localSheetId="24" hidden="1">#REF!</definedName>
    <definedName name="TRNR_7bb0265e0a6949c095dc8f8ab329ff02_711_2" hidden="1">#REF!</definedName>
    <definedName name="TRNR_7c7c0e79db884216a0c91eb59d8dad56_112_183" localSheetId="24" hidden="1">#REF!</definedName>
    <definedName name="TRNR_7c7c0e79db884216a0c91eb59d8dad56_112_183" hidden="1">#REF!</definedName>
    <definedName name="TRNR_7ca007883bfc4d89b7fc5c3988969a24_285_7" localSheetId="24" hidden="1">#REF!</definedName>
    <definedName name="TRNR_7ca007883bfc4d89b7fc5c3988969a24_285_7" hidden="1">#REF!</definedName>
    <definedName name="TRNR_7d030e5f07a14cb98343d0465c5117d2_310_7" localSheetId="24" hidden="1">#REF!</definedName>
    <definedName name="TRNR_7d030e5f07a14cb98343d0465c5117d2_310_7" hidden="1">#REF!</definedName>
    <definedName name="TRNR_7d82786cbff341468014539a844f6882_444_1" localSheetId="24" hidden="1">#REF!</definedName>
    <definedName name="TRNR_7d82786cbff341468014539a844f6882_444_1" hidden="1">#REF!</definedName>
    <definedName name="TRNR_7dcf3c99e1e8403086c4df264c8b7fad_334_1" localSheetId="24" hidden="1">#REF!</definedName>
    <definedName name="TRNR_7dcf3c99e1e8403086c4df264c8b7fad_334_1" hidden="1">#REF!</definedName>
    <definedName name="TRNR_7dcffb23cac14750b94462592fcdbaa4_282_7" localSheetId="24" hidden="1">#REF!</definedName>
    <definedName name="TRNR_7dcffb23cac14750b94462592fcdbaa4_282_7" hidden="1">#REF!</definedName>
    <definedName name="TRNR_7e6a960e5ba04fba9afb043631cffc90_287_9" localSheetId="24" hidden="1">#REF!</definedName>
    <definedName name="TRNR_7e6a960e5ba04fba9afb043631cffc90_287_9" hidden="1">#REF!</definedName>
    <definedName name="TRNR_7ec94d5644e84579ace0434fccdf6469_334_1" localSheetId="24" hidden="1">#REF!</definedName>
    <definedName name="TRNR_7ec94d5644e84579ace0434fccdf6469_334_1" hidden="1">#REF!</definedName>
    <definedName name="TRNR_7f11bdc15d384a3fb8b5fcff3b942328_200_8" localSheetId="24" hidden="1">#REF!</definedName>
    <definedName name="TRNR_7f11bdc15d384a3fb8b5fcff3b942328_200_8" hidden="1">#REF!</definedName>
    <definedName name="TRNR_7fa05f7caa6948a582976963d8e07e1e_284_7" localSheetId="24" hidden="1">#REF!</definedName>
    <definedName name="TRNR_7fa05f7caa6948a582976963d8e07e1e_284_7" hidden="1">#REF!</definedName>
    <definedName name="TRNR_7fdf8b83a35e4221953169ec02bc5bb3_99_0" localSheetId="24" hidden="1">#REF!</definedName>
    <definedName name="TRNR_7fdf8b83a35e4221953169ec02bc5bb3_99_0" hidden="1">#REF!</definedName>
    <definedName name="TRNR_7fe965c3e72b49019667edfe2a619363_97_0" localSheetId="24" hidden="1">#REF!</definedName>
    <definedName name="TRNR_7fe965c3e72b49019667edfe2a619363_97_0" hidden="1">#REF!</definedName>
    <definedName name="TRNR_7ffa49b5cd0d49418e5a28ad2c28f45e_286_8" localSheetId="24" hidden="1">#REF!</definedName>
    <definedName name="TRNR_7ffa49b5cd0d49418e5a28ad2c28f45e_286_8" hidden="1">#REF!</definedName>
    <definedName name="TRNR_8000d20715eb4b7d984ccdf63ec2ebc7_320_1" localSheetId="24" hidden="1">#REF!</definedName>
    <definedName name="TRNR_8000d20715eb4b7d984ccdf63ec2ebc7_320_1" hidden="1">#REF!</definedName>
    <definedName name="TRNR_800187d5e3df4809ba905859f9e65b35_315_10" localSheetId="24" hidden="1">#REF!</definedName>
    <definedName name="TRNR_800187d5e3df4809ba905859f9e65b35_315_10" hidden="1">#REF!</definedName>
    <definedName name="TRNR_8006c12b68c04e4fae97dd6c1f32448f_307_7" localSheetId="24" hidden="1">#REF!</definedName>
    <definedName name="TRNR_8006c12b68c04e4fae97dd6c1f32448f_307_7" hidden="1">#REF!</definedName>
    <definedName name="TRNR_800dfaeca06941a58fa2b19214e68cfc_288_9" localSheetId="24" hidden="1">#REF!</definedName>
    <definedName name="TRNR_800dfaeca06941a58fa2b19214e68cfc_288_9" hidden="1">#REF!</definedName>
    <definedName name="TRNR_802efca6818744bcad3be70d3449f100_718_2" localSheetId="24" hidden="1">#REF!</definedName>
    <definedName name="TRNR_802efca6818744bcad3be70d3449f100_718_2" hidden="1">#REF!</definedName>
    <definedName name="TRNR_8053d99d25c44a74a9cb7e0eb1be551f_98_1" localSheetId="24" hidden="1">#REF!</definedName>
    <definedName name="TRNR_8053d99d25c44a74a9cb7e0eb1be551f_98_1" hidden="1">#REF!</definedName>
    <definedName name="TRNR_8079344611ad4cd7bd0e8594ba403a21_287_9" localSheetId="24" hidden="1">#REF!</definedName>
    <definedName name="TRNR_8079344611ad4cd7bd0e8594ba403a21_287_9" hidden="1">#REF!</definedName>
    <definedName name="TRNR_807dbfa75faa44e9ac75c62116d4499a_112_120" localSheetId="24" hidden="1">#REF!</definedName>
    <definedName name="TRNR_807dbfa75faa44e9ac75c62116d4499a_112_120" hidden="1">#REF!</definedName>
    <definedName name="TRNR_821b5d54081d4de0a50018e8dde20aee_291_9" localSheetId="24" hidden="1">#REF!</definedName>
    <definedName name="TRNR_821b5d54081d4de0a50018e8dde20aee_291_9" hidden="1">#REF!</definedName>
    <definedName name="TRNR_822e75039ac34ca1b8336056296853a3_191_0" localSheetId="24" hidden="1">#REF!</definedName>
    <definedName name="TRNR_822e75039ac34ca1b8336056296853a3_191_0" hidden="1">#REF!</definedName>
    <definedName name="TRNR_828399e76f8a469db6fc4b12520c04dd_326_1" localSheetId="24" hidden="1">#REF!</definedName>
    <definedName name="TRNR_828399e76f8a469db6fc4b12520c04dd_326_1" hidden="1">#REF!</definedName>
    <definedName name="TRNR_82d9f7f67bba4af28dc8ee72b487aac8_98_0" localSheetId="24" hidden="1">#REF!</definedName>
    <definedName name="TRNR_82d9f7f67bba4af28dc8ee72b487aac8_98_0" hidden="1">#REF!</definedName>
    <definedName name="TRNR_82efd1480f18475490a0766e4c92d9f6_407_7" localSheetId="24" hidden="1">#REF!</definedName>
    <definedName name="TRNR_82efd1480f18475490a0766e4c92d9f6_407_7" hidden="1">#REF!</definedName>
    <definedName name="TRNR_833d78348d6a4c92ad1f7d4c78ccb684_323_1" localSheetId="24" hidden="1">#REF!</definedName>
    <definedName name="TRNR_833d78348d6a4c92ad1f7d4c78ccb684_323_1" hidden="1">#REF!</definedName>
    <definedName name="TRNR_836e40eed8944a2791c06b60ff03d8a6_99_0" localSheetId="24" hidden="1">#REF!</definedName>
    <definedName name="TRNR_836e40eed8944a2791c06b60ff03d8a6_99_0" hidden="1">#REF!</definedName>
    <definedName name="TRNR_83b022fd806249b1a04744eec1e102e1_289_9" localSheetId="24" hidden="1">#REF!</definedName>
    <definedName name="TRNR_83b022fd806249b1a04744eec1e102e1_289_9" hidden="1">#REF!</definedName>
    <definedName name="TRNR_842f1b6b321c4d1c8f6e9601e44280af_185_8" localSheetId="24" hidden="1">#REF!</definedName>
    <definedName name="TRNR_842f1b6b321c4d1c8f6e9601e44280af_185_8" hidden="1">#REF!</definedName>
    <definedName name="TRNR_844518d8164743eaa5b486b4916b825e_277_9" localSheetId="24" hidden="1">#REF!</definedName>
    <definedName name="TRNR_844518d8164743eaa5b486b4916b825e_277_9" hidden="1">#REF!</definedName>
    <definedName name="TRNR_84520ef273a346eaa298a4c543e2d53f_329_1" localSheetId="24" hidden="1">#REF!</definedName>
    <definedName name="TRNR_84520ef273a346eaa298a4c543e2d53f_329_1" hidden="1">#REF!</definedName>
    <definedName name="TRNR_847b37f71b3549e9858fa6d5f09c9178_335_1" localSheetId="24" hidden="1">#REF!</definedName>
    <definedName name="TRNR_847b37f71b3549e9858fa6d5f09c9178_335_1" hidden="1">#REF!</definedName>
    <definedName name="TRNR_84dd5aa359384e97bc87bd3f94d7d6bf_286_9" localSheetId="24" hidden="1">#REF!</definedName>
    <definedName name="TRNR_84dd5aa359384e97bc87bd3f94d7d6bf_286_9" hidden="1">#REF!</definedName>
    <definedName name="TRNR_856509193a8c4fe69d6cd43caff79f85_284_7" localSheetId="24" hidden="1">#REF!</definedName>
    <definedName name="TRNR_856509193a8c4fe69d6cd43caff79f85_284_7" hidden="1">#REF!</definedName>
    <definedName name="TRNR_859c976c1e7c45c18da142155ddf4f97_710_1" localSheetId="24" hidden="1">#REF!</definedName>
    <definedName name="TRNR_859c976c1e7c45c18da142155ddf4f97_710_1" hidden="1">#REF!</definedName>
    <definedName name="TRNR_85d8a8fccb4e4a98b7ce581327fef296_103_1" localSheetId="24" hidden="1">#REF!</definedName>
    <definedName name="TRNR_85d8a8fccb4e4a98b7ce581327fef296_103_1" hidden="1">#REF!</definedName>
    <definedName name="TRNR_861831bbefc14dada55217a2a0351376_93_1" localSheetId="24" hidden="1">#REF!</definedName>
    <definedName name="TRNR_861831bbefc14dada55217a2a0351376_93_1" hidden="1">#REF!</definedName>
    <definedName name="TRNR_8645d4ead831420599794418fb96da68_306_7" localSheetId="24" hidden="1">#REF!</definedName>
    <definedName name="TRNR_8645d4ead831420599794418fb96da68_306_7" hidden="1">#REF!</definedName>
    <definedName name="TRNR_869d23d7eb504342b55e7b994bb3d594_315_10" localSheetId="24" hidden="1">#REF!</definedName>
    <definedName name="TRNR_869d23d7eb504342b55e7b994bb3d594_315_10" hidden="1">#REF!</definedName>
    <definedName name="TRNR_86b1f818d41b412c86a179fa99679c16_599_1" localSheetId="24" hidden="1">#REF!</definedName>
    <definedName name="TRNR_86b1f818d41b412c86a179fa99679c16_599_1" hidden="1">#REF!</definedName>
    <definedName name="TRNR_86c4ea5297ca42d3a1ccb54331480898_280_8" localSheetId="24" hidden="1">#REF!</definedName>
    <definedName name="TRNR_86c4ea5297ca42d3a1ccb54331480898_280_8" hidden="1">#REF!</definedName>
    <definedName name="TRNR_86e66eeb218d46efa220473d160c5907_287_9" localSheetId="24" hidden="1">#REF!</definedName>
    <definedName name="TRNR_86e66eeb218d46efa220473d160c5907_287_9" hidden="1">#REF!</definedName>
    <definedName name="TRNR_872e8060a63e400cba3535e6598e5080_329_1" localSheetId="24" hidden="1">#REF!</definedName>
    <definedName name="TRNR_872e8060a63e400cba3535e6598e5080_329_1" hidden="1">#REF!</definedName>
    <definedName name="TRNR_873d726f0e0f480fad5b3c10c5e9e7a7_673_1" localSheetId="24" hidden="1">#REF!</definedName>
    <definedName name="TRNR_873d726f0e0f480fad5b3c10c5e9e7a7_673_1" hidden="1">#REF!</definedName>
    <definedName name="TRNR_8758434eab614caaae77258020f28627_442_1" localSheetId="24" hidden="1">#REF!</definedName>
    <definedName name="TRNR_8758434eab614caaae77258020f28627_442_1" hidden="1">#REF!</definedName>
    <definedName name="TRNR_875a3a6b125f48c2a0ccdc4d04a91a30_590_1" localSheetId="24" hidden="1">#REF!</definedName>
    <definedName name="TRNR_875a3a6b125f48c2a0ccdc4d04a91a30_590_1" hidden="1">#REF!</definedName>
    <definedName name="TRNR_87710451908b47ceab46962b6dc6e281_281_6" localSheetId="24" hidden="1">#REF!</definedName>
    <definedName name="TRNR_87710451908b47ceab46962b6dc6e281_281_6" hidden="1">#REF!</definedName>
    <definedName name="TRNR_8771bf23e8b342bb90b03d8ca86c5139_89_1" localSheetId="24" hidden="1">#REF!</definedName>
    <definedName name="TRNR_8771bf23e8b342bb90b03d8ca86c5139_89_1" hidden="1">#REF!</definedName>
    <definedName name="TRNR_87e0f68624d94b7a92ed828d9ae65128_283_7" localSheetId="24" hidden="1">#REF!</definedName>
    <definedName name="TRNR_87e0f68624d94b7a92ed828d9ae65128_283_7" hidden="1">#REF!</definedName>
    <definedName name="TRNR_87eff291a7ca483ab7c2db911a0295df_97_0" localSheetId="24" hidden="1">#REF!</definedName>
    <definedName name="TRNR_87eff291a7ca483ab7c2db911a0295df_97_0" hidden="1">#REF!</definedName>
    <definedName name="TRNR_887760db512848d1813d6abfa3a41af5_324_1" localSheetId="24" hidden="1">#REF!</definedName>
    <definedName name="TRNR_887760db512848d1813d6abfa3a41af5_324_1" hidden="1">#REF!</definedName>
    <definedName name="TRNR_88785580929340d6b95fe031401eebbb_699_1" localSheetId="24" hidden="1">#REF!</definedName>
    <definedName name="TRNR_88785580929340d6b95fe031401eebbb_699_1" hidden="1">#REF!</definedName>
    <definedName name="TRNR_887e3963f473414d9291b35256401f29_100_1" localSheetId="24" hidden="1">#REF!</definedName>
    <definedName name="TRNR_887e3963f473414d9291b35256401f29_100_1" hidden="1">#REF!</definedName>
    <definedName name="TRNR_8888f03c839f4b6a96bf8e1043dba820_335_1" localSheetId="24" hidden="1">#REF!</definedName>
    <definedName name="TRNR_8888f03c839f4b6a96bf8e1043dba820_335_1" hidden="1">#REF!</definedName>
    <definedName name="TRNR_889ee84ac46c40368b6e90329925b658_98_0" localSheetId="24" hidden="1">#REF!</definedName>
    <definedName name="TRNR_889ee84ac46c40368b6e90329925b658_98_0" hidden="1">#REF!</definedName>
    <definedName name="TRNR_88c45a2bbe6e4f6c96a7850352b68f0a_112_129" localSheetId="24" hidden="1">#REF!</definedName>
    <definedName name="TRNR_88c45a2bbe6e4f6c96a7850352b68f0a_112_129" hidden="1">#REF!</definedName>
    <definedName name="TRNR_8908a718344f4c61a066b5eef8b3b418_307_7" localSheetId="24" hidden="1">#REF!</definedName>
    <definedName name="TRNR_8908a718344f4c61a066b5eef8b3b418_307_7" hidden="1">#REF!</definedName>
    <definedName name="TRNR_89586dfa858b46f58b5d4d7fc7fdf4a5_277_6" localSheetId="24" hidden="1">#REF!</definedName>
    <definedName name="TRNR_89586dfa858b46f58b5d4d7fc7fdf4a5_277_6" hidden="1">#REF!</definedName>
    <definedName name="TRNR_89676ee1566b4381b6a518f27d10e278_310_7" localSheetId="24" hidden="1">#REF!</definedName>
    <definedName name="TRNR_89676ee1566b4381b6a518f27d10e278_310_7" hidden="1">#REF!</definedName>
    <definedName name="TRNR_8980747b8bd14de6b73f5259d460a37a_98_0" localSheetId="24" hidden="1">#REF!</definedName>
    <definedName name="TRNR_8980747b8bd14de6b73f5259d460a37a_98_0" hidden="1">#REF!</definedName>
    <definedName name="TRNR_89a410ab5a4a492d8eff154ae50c2c17_329_1" localSheetId="24" hidden="1">#REF!</definedName>
    <definedName name="TRNR_89a410ab5a4a492d8eff154ae50c2c17_329_1" hidden="1">#REF!</definedName>
    <definedName name="TRNR_8a87501074234376b196e2cd06aca7df_202_0" localSheetId="24" hidden="1">#REF!</definedName>
    <definedName name="TRNR_8a87501074234376b196e2cd06aca7df_202_0" hidden="1">#REF!</definedName>
    <definedName name="TRNR_8a92161fe29a4ba0ac30d603f0941692_202_0" localSheetId="24" hidden="1">#REF!</definedName>
    <definedName name="TRNR_8a92161fe29a4ba0ac30d603f0941692_202_0" hidden="1">#REF!</definedName>
    <definedName name="TRNR_8a99b76783fe49df9796a936afffbf54_328_1" localSheetId="24" hidden="1">#REF!</definedName>
    <definedName name="TRNR_8a99b76783fe49df9796a936afffbf54_328_1" hidden="1">#REF!</definedName>
    <definedName name="TRNR_8b04eed165184b92ba4368d028314a53_306_10" localSheetId="24" hidden="1">#REF!</definedName>
    <definedName name="TRNR_8b04eed165184b92ba4368d028314a53_306_10" hidden="1">#REF!</definedName>
    <definedName name="TRNR_8b08a8c905b14958be7ea9dc9c1a4703_321_1" localSheetId="24" hidden="1">#REF!</definedName>
    <definedName name="TRNR_8b08a8c905b14958be7ea9dc9c1a4703_321_1" hidden="1">#REF!</definedName>
    <definedName name="TRNR_8b15a12d05d84340ad4fd806c8bb8541_594_1" localSheetId="24" hidden="1">#REF!</definedName>
    <definedName name="TRNR_8b15a12d05d84340ad4fd806c8bb8541_594_1" hidden="1">#REF!</definedName>
    <definedName name="TRNR_8ba4e956e1af49e6a1a2a00156a83a95_98_0" localSheetId="24" hidden="1">#REF!</definedName>
    <definedName name="TRNR_8ba4e956e1af49e6a1a2a00156a83a95_98_0" hidden="1">#REF!</definedName>
    <definedName name="TRNR_8bc65e14fdc543098e3fcbe42dfc1a2a_97_0" localSheetId="24" hidden="1">#REF!</definedName>
    <definedName name="TRNR_8bc65e14fdc543098e3fcbe42dfc1a2a_97_0" hidden="1">#REF!</definedName>
    <definedName name="TRNR_8bd997d97c5641e0be3bbd9f23e601de_326_1" localSheetId="24" hidden="1">#REF!</definedName>
    <definedName name="TRNR_8bd997d97c5641e0be3bbd9f23e601de_326_1" hidden="1">#REF!</definedName>
    <definedName name="TRNR_8c1e2325c1e647aca83301f98ae8c998_100_0" localSheetId="24" hidden="1">#REF!</definedName>
    <definedName name="TRNR_8c1e2325c1e647aca83301f98ae8c998_100_0" hidden="1">#REF!</definedName>
    <definedName name="TRNR_8c4355a64741450788d772d0395ad4aa_289_9" localSheetId="24" hidden="1">#REF!</definedName>
    <definedName name="TRNR_8c4355a64741450788d772d0395ad4aa_289_9" hidden="1">#REF!</definedName>
    <definedName name="TRNR_8ca3e2aefe794a65aac1c48ee2f47db2_322_7" localSheetId="24" hidden="1">#REF!</definedName>
    <definedName name="TRNR_8ca3e2aefe794a65aac1c48ee2f47db2_322_7" hidden="1">#REF!</definedName>
    <definedName name="TRNR_8cae1504873d4635b97c5c2ec559ad28_320_1" localSheetId="24" hidden="1">#REF!</definedName>
    <definedName name="TRNR_8cae1504873d4635b97c5c2ec559ad28_320_1" hidden="1">#REF!</definedName>
    <definedName name="TRNR_8cce189903884c0cb67413724b89553d_99_0" localSheetId="24" hidden="1">#REF!</definedName>
    <definedName name="TRNR_8cce189903884c0cb67413724b89553d_99_0" hidden="1">#REF!</definedName>
    <definedName name="TRNR_8d9eb727bdec433da47852007d4e828a_286_8" localSheetId="24" hidden="1">#REF!</definedName>
    <definedName name="TRNR_8d9eb727bdec433da47852007d4e828a_286_8" hidden="1">#REF!</definedName>
    <definedName name="TRNR_8d9ff03875944fe8ac8246a56c90c49b_99_0" localSheetId="24" hidden="1">#REF!</definedName>
    <definedName name="TRNR_8d9ff03875944fe8ac8246a56c90c49b_99_0" hidden="1">#REF!</definedName>
    <definedName name="TRNR_8df98887a23646769a9786605e38714c_112_178" localSheetId="24" hidden="1">#REF!</definedName>
    <definedName name="TRNR_8df98887a23646769a9786605e38714c_112_178" hidden="1">#REF!</definedName>
    <definedName name="TRNR_8e21a66a69f7493ebd5b6302fb88c0c0_321_1" localSheetId="24" hidden="1">#REF!</definedName>
    <definedName name="TRNR_8e21a66a69f7493ebd5b6302fb88c0c0_321_1" hidden="1">#REF!</definedName>
    <definedName name="TRNR_8e24d39e2bf64e27aa63487d96a25959_322_1" localSheetId="24" hidden="1">#REF!</definedName>
    <definedName name="TRNR_8e24d39e2bf64e27aa63487d96a25959_322_1" hidden="1">#REF!</definedName>
    <definedName name="TRNR_8e29afcf9bfd4e61b4d8248bdc4fe3e3_328_1" localSheetId="24" hidden="1">#REF!</definedName>
    <definedName name="TRNR_8e29afcf9bfd4e61b4d8248bdc4fe3e3_328_1" hidden="1">#REF!</definedName>
    <definedName name="TRNR_8e721052ccac481180929ae867edbd4e_326_1" localSheetId="24" hidden="1">#REF!</definedName>
    <definedName name="TRNR_8e721052ccac481180929ae867edbd4e_326_1" hidden="1">#REF!</definedName>
    <definedName name="TRNR_8e8004903aa04947b13a3426469e1aa7_100_0" localSheetId="24" hidden="1">#REF!</definedName>
    <definedName name="TRNR_8e8004903aa04947b13a3426469e1aa7_100_0" hidden="1">#REF!</definedName>
    <definedName name="TRNR_8ebb80fe9e4b4bd99c401fb6685085ed_98_0" localSheetId="24" hidden="1">#REF!</definedName>
    <definedName name="TRNR_8ebb80fe9e4b4bd99c401fb6685085ed_98_0" hidden="1">#REF!</definedName>
    <definedName name="TRNR_8ebeec02d36e4e77be4b084eef70afb9_284_7" localSheetId="24" hidden="1">#REF!</definedName>
    <definedName name="TRNR_8ebeec02d36e4e77be4b084eef70afb9_284_7" hidden="1">#REF!</definedName>
    <definedName name="TRNR_8ec40826c7914b08962fb7ad11c2940d_278_7" localSheetId="24" hidden="1">#REF!</definedName>
    <definedName name="TRNR_8ec40826c7914b08962fb7ad11c2940d_278_7" hidden="1">#REF!</definedName>
    <definedName name="TRNR_8f3a7637fe204bc78e8342a2001d42a8_288_9" localSheetId="24" hidden="1">#REF!</definedName>
    <definedName name="TRNR_8f3a7637fe204bc78e8342a2001d42a8_288_9" hidden="1">#REF!</definedName>
    <definedName name="TRNR_8f592f171f244d52abf18996f5746b3a_598_1" localSheetId="24" hidden="1">#REF!</definedName>
    <definedName name="TRNR_8f592f171f244d52abf18996f5746b3a_598_1" hidden="1">#REF!</definedName>
    <definedName name="TRNR_8f64c0b308c140e78d2bc319e1b2a63b_186_8" localSheetId="24" hidden="1">#REF!</definedName>
    <definedName name="TRNR_8f64c0b308c140e78d2bc319e1b2a63b_186_8" hidden="1">#REF!</definedName>
    <definedName name="TRNR_8fb41b9b8f7d4aec9364e9c72426c568_199_8" localSheetId="24" hidden="1">#REF!</definedName>
    <definedName name="TRNR_8fb41b9b8f7d4aec9364e9c72426c568_199_8" hidden="1">#REF!</definedName>
    <definedName name="TRNR_8fd443098df74b08a1f1390a75b52fcd_98_0" localSheetId="24" hidden="1">#REF!</definedName>
    <definedName name="TRNR_8fd443098df74b08a1f1390a75b52fcd_98_0" hidden="1">#REF!</definedName>
    <definedName name="TRNR_8feda689e6214b5583cb6d98c265d1a1_306_9" localSheetId="24" hidden="1">#REF!</definedName>
    <definedName name="TRNR_8feda689e6214b5583cb6d98c265d1a1_306_9" hidden="1">#REF!</definedName>
    <definedName name="TRNR_8fedf40ef1f7442db06ce434e3a4d22d_335_1" localSheetId="24" hidden="1">#REF!</definedName>
    <definedName name="TRNR_8fedf40ef1f7442db06ce434e3a4d22d_335_1" hidden="1">#REF!</definedName>
    <definedName name="TRNR_906b082cf8114423b582b33f853438a4_566_21" localSheetId="24" hidden="1">#REF!</definedName>
    <definedName name="TRNR_906b082cf8114423b582b33f853438a4_566_21" hidden="1">#REF!</definedName>
    <definedName name="TRNR_90ba5793479f4c978ec5b6ba2e9bcd00_99_1" localSheetId="24" hidden="1">#REF!</definedName>
    <definedName name="TRNR_90ba5793479f4c978ec5b6ba2e9bcd00_99_1" hidden="1">#REF!</definedName>
    <definedName name="TRNR_90c77e8a0e284b1384bc5cb70bd66d46_290_9" localSheetId="24" hidden="1">#REF!</definedName>
    <definedName name="TRNR_90c77e8a0e284b1384bc5cb70bd66d46_290_9" hidden="1">#REF!</definedName>
    <definedName name="TRNR_90cad421b289409f9945e09d242d124e_99_0" localSheetId="24" hidden="1">#REF!</definedName>
    <definedName name="TRNR_90cad421b289409f9945e09d242d124e_99_0" hidden="1">#REF!</definedName>
    <definedName name="TRNR_91b10e2b2dc14e129c698c080c55b0c3_315_9" localSheetId="24" hidden="1">#REF!</definedName>
    <definedName name="TRNR_91b10e2b2dc14e129c698c080c55b0c3_315_9" hidden="1">#REF!</definedName>
    <definedName name="TRNR_9286b4a30457482996e7f6104a34818b_441_1" localSheetId="24" hidden="1">#REF!</definedName>
    <definedName name="TRNR_9286b4a30457482996e7f6104a34818b_441_1" hidden="1">#REF!</definedName>
    <definedName name="TRNR_930dca76fb744f78b9a61c120cd48f5a_135_8" localSheetId="24" hidden="1">#REF!</definedName>
    <definedName name="TRNR_930dca76fb744f78b9a61c120cd48f5a_135_8" hidden="1">#REF!</definedName>
    <definedName name="TRNR_93330c8e5b424b8a94e2bf971dec1b01_194_8" localSheetId="24" hidden="1">#REF!</definedName>
    <definedName name="TRNR_93330c8e5b424b8a94e2bf971dec1b01_194_8" hidden="1">#REF!</definedName>
    <definedName name="TRNR_93578e707db040dd99550b31d3a15c20_326_1" localSheetId="24" hidden="1">#REF!</definedName>
    <definedName name="TRNR_93578e707db040dd99550b31d3a15c20_326_1" hidden="1">#REF!</definedName>
    <definedName name="TRNR_939b2d9458dd410cb1dd8961ecdb280a_662_1" localSheetId="24" hidden="1">#REF!</definedName>
    <definedName name="TRNR_939b2d9458dd410cb1dd8961ecdb280a_662_1" hidden="1">#REF!</definedName>
    <definedName name="TRNR_93b482638cc444cc8eafddf0f477add9_315_10" localSheetId="24" hidden="1">#REF!</definedName>
    <definedName name="TRNR_93b482638cc444cc8eafddf0f477add9_315_10" hidden="1">#REF!</definedName>
    <definedName name="TRNR_940003ed02ae4b83993bb0a9a2aad5cc_97_1" localSheetId="24" hidden="1">#REF!</definedName>
    <definedName name="TRNR_940003ed02ae4b83993bb0a9a2aad5cc_97_1" hidden="1">#REF!</definedName>
    <definedName name="TRNR_94233686610247878051ff46473c3c74_155_8" localSheetId="24" hidden="1">#REF!</definedName>
    <definedName name="TRNR_94233686610247878051ff46473c3c74_155_8" hidden="1">#REF!</definedName>
    <definedName name="TRNR_943fbb0757e74dcea1a52069a9d0d174_664_1" localSheetId="24" hidden="1">#REF!</definedName>
    <definedName name="TRNR_943fbb0757e74dcea1a52069a9d0d174_664_1" hidden="1">#REF!</definedName>
    <definedName name="TRNR_949a0139c6844a6d9ff3767d3babeecc_291_7" localSheetId="24" hidden="1">#REF!</definedName>
    <definedName name="TRNR_949a0139c6844a6d9ff3767d3babeecc_291_7" hidden="1">#REF!</definedName>
    <definedName name="TRNR_94ac1340cd634bbf9f879ba0f21b68d0_329_1" localSheetId="24" hidden="1">#REF!</definedName>
    <definedName name="TRNR_94ac1340cd634bbf9f879ba0f21b68d0_329_1" hidden="1">#REF!</definedName>
    <definedName name="TRNR_94ae754d740d4bbc88a2c4287d5f47f4_97_0" localSheetId="24" hidden="1">#REF!</definedName>
    <definedName name="TRNR_94ae754d740d4bbc88a2c4287d5f47f4_97_0" hidden="1">#REF!</definedName>
    <definedName name="TRNR_94c2376d888c44c7b300546ac1b3a983_306_7" localSheetId="24" hidden="1">#REF!</definedName>
    <definedName name="TRNR_94c2376d888c44c7b300546ac1b3a983_306_7" hidden="1">#REF!</definedName>
    <definedName name="TRNR_94d7ca058cd64d2c83734fb10bd9d11e_100_0" localSheetId="24" hidden="1">#REF!</definedName>
    <definedName name="TRNR_94d7ca058cd64d2c83734fb10bd9d11e_100_0" hidden="1">#REF!</definedName>
    <definedName name="TRNR_9565f90c916e4f918d7903555fb973a4_259_5" localSheetId="24" hidden="1">#REF!</definedName>
    <definedName name="TRNR_9565f90c916e4f918d7903555fb973a4_259_5" hidden="1">#REF!</definedName>
    <definedName name="TRNR_956f01171cb447908f5a99e3d4153320_41_8" localSheetId="24" hidden="1">#REF!</definedName>
    <definedName name="TRNR_956f01171cb447908f5a99e3d4153320_41_8" hidden="1">#REF!</definedName>
    <definedName name="TRNR_9574d97f5c8c489eaa5b78f94509e7d0_196_8" localSheetId="24" hidden="1">#REF!</definedName>
    <definedName name="TRNR_9574d97f5c8c489eaa5b78f94509e7d0_196_8" hidden="1">#REF!</definedName>
    <definedName name="TRNR_9583ac94f2b4420798b7951d603e5752_183_8" localSheetId="24" hidden="1">#REF!</definedName>
    <definedName name="TRNR_9583ac94f2b4420798b7951d603e5752_183_8" hidden="1">#REF!</definedName>
    <definedName name="TRNR_95847b8247664a1e9ee394b879a9858b_321_1" localSheetId="24" hidden="1">#REF!</definedName>
    <definedName name="TRNR_95847b8247664a1e9ee394b879a9858b_321_1" hidden="1">#REF!</definedName>
    <definedName name="TRNR_96388d5a8ace4260b7a87cb842821e6f_112_176" localSheetId="24" hidden="1">#REF!</definedName>
    <definedName name="TRNR_96388d5a8ace4260b7a87cb842821e6f_112_176" hidden="1">#REF!</definedName>
    <definedName name="TRNR_9648df8f9d9e466c917a52a939b2a133_648_1" localSheetId="24" hidden="1">#REF!</definedName>
    <definedName name="TRNR_9648df8f9d9e466c917a52a939b2a133_648_1" hidden="1">#REF!</definedName>
    <definedName name="TRNR_9660dc7b7f554407b5b02bc64fe1558c_180_8" localSheetId="24" hidden="1">#REF!</definedName>
    <definedName name="TRNR_9660dc7b7f554407b5b02bc64fe1558c_180_8" hidden="1">#REF!</definedName>
    <definedName name="TRNR_96cddb39a1ce4cc981ef54037dd72fe0_324_1" localSheetId="24" hidden="1">#REF!</definedName>
    <definedName name="TRNR_96cddb39a1ce4cc981ef54037dd72fe0_324_1" hidden="1">#REF!</definedName>
    <definedName name="TRNR_96fece27d65542d99f67cf424aa5df75_724_2" localSheetId="24" hidden="1">#REF!</definedName>
    <definedName name="TRNR_96fece27d65542d99f67cf424aa5df75_724_2" hidden="1">#REF!</definedName>
    <definedName name="TRNR_970b718934714653afe075722f1b2207_285_7" localSheetId="24" hidden="1">#REF!</definedName>
    <definedName name="TRNR_970b718934714653afe075722f1b2207_285_7" hidden="1">#REF!</definedName>
    <definedName name="TRNR_9713ce85c6a8480ca98636ec616c7d36_290_1" localSheetId="24" hidden="1">#REF!</definedName>
    <definedName name="TRNR_9713ce85c6a8480ca98636ec616c7d36_290_1" hidden="1">#REF!</definedName>
    <definedName name="TRNR_972e9f2989dd4d6eb02578800a9b7ab4_405_1" localSheetId="24" hidden="1">#REF!</definedName>
    <definedName name="TRNR_972e9f2989dd4d6eb02578800a9b7ab4_405_1" hidden="1">#REF!</definedName>
    <definedName name="TRNR_9780abec9ca640e1b9a7f0607009b81e_97_0" localSheetId="24" hidden="1">#REF!</definedName>
    <definedName name="TRNR_9780abec9ca640e1b9a7f0607009b81e_97_0" hidden="1">#REF!</definedName>
    <definedName name="TRNR_97b06d3d586048aeb294efb7c0ea27f6_179_8" localSheetId="24" hidden="1">#REF!</definedName>
    <definedName name="TRNR_97b06d3d586048aeb294efb7c0ea27f6_179_8" hidden="1">#REF!</definedName>
    <definedName name="TRNR_97d0d11f993a41a8bf7376e603302fc3_326_1" localSheetId="24" hidden="1">#REF!</definedName>
    <definedName name="TRNR_97d0d11f993a41a8bf7376e603302fc3_326_1" hidden="1">#REF!</definedName>
    <definedName name="TRNR_97d88169617347be957aaf9014949391_99_0" localSheetId="24" hidden="1">#REF!</definedName>
    <definedName name="TRNR_97d88169617347be957aaf9014949391_99_0" hidden="1">#REF!</definedName>
    <definedName name="TRNR_97ddd0a4e2f4410e9c3238fcdf568af8_277_9" localSheetId="24" hidden="1">#REF!</definedName>
    <definedName name="TRNR_97ddd0a4e2f4410e9c3238fcdf568af8_277_9" hidden="1">#REF!</definedName>
    <definedName name="TRNR_98135532731d4a1a8d8ddf1a00d096a4_98_0" localSheetId="24" hidden="1">#REF!</definedName>
    <definedName name="TRNR_98135532731d4a1a8d8ddf1a00d096a4_98_0" hidden="1">#REF!</definedName>
    <definedName name="TRNR_98f2d47b650b449d9fc6e8685ad0455c_112_178" localSheetId="24" hidden="1">#REF!</definedName>
    <definedName name="TRNR_98f2d47b650b449d9fc6e8685ad0455c_112_178" hidden="1">#REF!</definedName>
    <definedName name="TRNR_98f84ea53b364812bbe92acd628474d5_307_10" localSheetId="24" hidden="1">#REF!</definedName>
    <definedName name="TRNR_98f84ea53b364812bbe92acd628474d5_307_10" hidden="1">#REF!</definedName>
    <definedName name="TRNR_993bb6f2de8646ec80a07b082f9bf806_150_8" localSheetId="24" hidden="1">#REF!</definedName>
    <definedName name="TRNR_993bb6f2de8646ec80a07b082f9bf806_150_8" hidden="1">#REF!</definedName>
    <definedName name="TRNR_9a07050b1dc64ba497d833205868a50b_277_10" localSheetId="24" hidden="1">#REF!</definedName>
    <definedName name="TRNR_9a07050b1dc64ba497d833205868a50b_277_10" hidden="1">#REF!</definedName>
    <definedName name="TRNR_9a19bcb5d2894ffca9fdb048187425d4_299_13" localSheetId="24" hidden="1">#REF!</definedName>
    <definedName name="TRNR_9a19bcb5d2894ffca9fdb048187425d4_299_13" hidden="1">#REF!</definedName>
    <definedName name="TRNR_9a237aba316248e3aac4ad69123b75d0_138_8" localSheetId="24" hidden="1">#REF!</definedName>
    <definedName name="TRNR_9a237aba316248e3aac4ad69123b75d0_138_8" hidden="1">#REF!</definedName>
    <definedName name="TRNR_9a79c61db12c428aa37895041aefe222_329_1" localSheetId="24" hidden="1">#REF!</definedName>
    <definedName name="TRNR_9a79c61db12c428aa37895041aefe222_329_1" hidden="1">#REF!</definedName>
    <definedName name="TRNR_9a7f711a92904040a8caf2dc5bfcabaa_100_1" localSheetId="24" hidden="1">#REF!</definedName>
    <definedName name="TRNR_9a7f711a92904040a8caf2dc5bfcabaa_100_1" hidden="1">#REF!</definedName>
    <definedName name="TRNR_9af2d753d28b4061a8513da6da2541f2_289_7" localSheetId="24" hidden="1">#REF!</definedName>
    <definedName name="TRNR_9af2d753d28b4061a8513da6da2541f2_289_7" hidden="1">#REF!</definedName>
    <definedName name="TRNR_9af536fe990c475ca127d247d5ab1fff_710_2" localSheetId="24" hidden="1">#REF!</definedName>
    <definedName name="TRNR_9af536fe990c475ca127d247d5ab1fff_710_2" hidden="1">#REF!</definedName>
    <definedName name="TRNR_9af86e55e2c646fca0dae478c75267a8_297_10" localSheetId="24" hidden="1">#REF!</definedName>
    <definedName name="TRNR_9af86e55e2c646fca0dae478c75267a8_297_10" hidden="1">#REF!</definedName>
    <definedName name="TRNR_9b2b29aee51347ce900e848207da02c1_98_0" localSheetId="24" hidden="1">#REF!</definedName>
    <definedName name="TRNR_9b2b29aee51347ce900e848207da02c1_98_0" hidden="1">#REF!</definedName>
    <definedName name="TRNR_9b389943d0a340e4a24f013d44d805c2_191_0" localSheetId="24" hidden="1">#REF!</definedName>
    <definedName name="TRNR_9b389943d0a340e4a24f013d44d805c2_191_0" hidden="1">#REF!</definedName>
    <definedName name="TRNR_9b391ce8f5634c6f904540a49c252f2f_713_1" localSheetId="24" hidden="1">#REF!</definedName>
    <definedName name="TRNR_9b391ce8f5634c6f904540a49c252f2f_713_1" hidden="1">#REF!</definedName>
    <definedName name="TRNR_9b4714d6431b49409d8cddbf7d5ec02c_315_9" localSheetId="24" hidden="1">#REF!</definedName>
    <definedName name="TRNR_9b4714d6431b49409d8cddbf7d5ec02c_315_9" hidden="1">#REF!</definedName>
    <definedName name="TRNR_9bad214f5f374a3dbc27637f802c08f3_703_2" localSheetId="24" hidden="1">#REF!</definedName>
    <definedName name="TRNR_9bad214f5f374a3dbc27637f802c08f3_703_2" hidden="1">#REF!</definedName>
    <definedName name="TRNR_9bba9b48fa1844d2b6caa71220b8cbe8_289_9" localSheetId="24" hidden="1">#REF!</definedName>
    <definedName name="TRNR_9bba9b48fa1844d2b6caa71220b8cbe8_289_9" hidden="1">#REF!</definedName>
    <definedName name="TRNR_9c2c755a348445e7bed86ee13125dd15_588_1" localSheetId="24" hidden="1">#REF!</definedName>
    <definedName name="TRNR_9c2c755a348445e7bed86ee13125dd15_588_1" hidden="1">#REF!</definedName>
    <definedName name="TRNR_9c72210d00ad437593698676d9099e99_325_1" localSheetId="24" hidden="1">#REF!</definedName>
    <definedName name="TRNR_9c72210d00ad437593698676d9099e99_325_1" hidden="1">#REF!</definedName>
    <definedName name="TRNR_9c813ac25ec94097b1de4274ebf5c447_281_6" localSheetId="24" hidden="1">#REF!</definedName>
    <definedName name="TRNR_9c813ac25ec94097b1de4274ebf5c447_281_6" hidden="1">#REF!</definedName>
    <definedName name="TRNR_9c97a70b97d344d3883efdad503793eb_112_185" localSheetId="24" hidden="1">#REF!</definedName>
    <definedName name="TRNR_9c97a70b97d344d3883efdad503793eb_112_185" hidden="1">#REF!</definedName>
    <definedName name="TRNR_9c9ff6037c1e4f2cb1982048e8534153_302_9" localSheetId="24" hidden="1">#REF!</definedName>
    <definedName name="TRNR_9c9ff6037c1e4f2cb1982048e8534153_302_9" hidden="1">#REF!</definedName>
    <definedName name="TRNR_9cd9e756aca947d1890dc3f6c51b44eb_99_0" localSheetId="24" hidden="1">#REF!</definedName>
    <definedName name="TRNR_9cd9e756aca947d1890dc3f6c51b44eb_99_0" hidden="1">#REF!</definedName>
    <definedName name="TRNR_9dad44a7adfa425a9960c440847da055_190_8" localSheetId="24" hidden="1">#REF!</definedName>
    <definedName name="TRNR_9dad44a7adfa425a9960c440847da055_190_8" hidden="1">#REF!</definedName>
    <definedName name="TRNR_9db1173f20f24526bb0a8047289567da_281_7" localSheetId="24" hidden="1">#REF!</definedName>
    <definedName name="TRNR_9db1173f20f24526bb0a8047289567da_281_7" hidden="1">#REF!</definedName>
    <definedName name="TRNR_9e40e591580a402798ea3b437b158105_289_9" localSheetId="24" hidden="1">#REF!</definedName>
    <definedName name="TRNR_9e40e591580a402798ea3b437b158105_289_9" hidden="1">#REF!</definedName>
    <definedName name="TRNR_9e5f9d1912a442afac9c3233046269b6_100_1" localSheetId="24" hidden="1">#REF!</definedName>
    <definedName name="TRNR_9e5f9d1912a442afac9c3233046269b6_100_1" hidden="1">#REF!</definedName>
    <definedName name="TRNR_9f00fdbed2634b32b30f9e6cb15a7d9e_286_9" localSheetId="24" hidden="1">#REF!</definedName>
    <definedName name="TRNR_9f00fdbed2634b32b30f9e6cb15a7d9e_286_9" hidden="1">#REF!</definedName>
    <definedName name="TRNR_9f125976917a4a74a97354575ec038e2_708_2" localSheetId="24" hidden="1">#REF!</definedName>
    <definedName name="TRNR_9f125976917a4a74a97354575ec038e2_708_2" hidden="1">#REF!</definedName>
    <definedName name="TRNR_9f76416b8d27445a898e074943e425ec_287_9" localSheetId="24" hidden="1">#REF!</definedName>
    <definedName name="TRNR_9f76416b8d27445a898e074943e425ec_287_9" hidden="1">#REF!</definedName>
    <definedName name="TRNR_9fa9ebbc4ad84f199757353a1d76c09b_154_11" localSheetId="24" hidden="1">#REF!</definedName>
    <definedName name="TRNR_9fa9ebbc4ad84f199757353a1d76c09b_154_11" hidden="1">#REF!</definedName>
    <definedName name="TRNR_a024c1c7df2049f190ab9fd596d51ca8_320_1" localSheetId="24" hidden="1">#REF!</definedName>
    <definedName name="TRNR_a024c1c7df2049f190ab9fd596d51ca8_320_1" hidden="1">#REF!</definedName>
    <definedName name="TRNR_a05784b4867641f5a840d37fb13d35f5_288_9" localSheetId="24" hidden="1">#REF!</definedName>
    <definedName name="TRNR_a05784b4867641f5a840d37fb13d35f5_288_9" hidden="1">#REF!</definedName>
    <definedName name="TRNR_a0ff40226c8a47c4bfcae1c4a49dc1fd_291_9" localSheetId="24" hidden="1">#REF!</definedName>
    <definedName name="TRNR_a0ff40226c8a47c4bfcae1c4a49dc1fd_291_9" hidden="1">#REF!</definedName>
    <definedName name="TRNR_a10e2e6c9c234da18003dbea400f4c73_97_0" localSheetId="24" hidden="1">#REF!</definedName>
    <definedName name="TRNR_a10e2e6c9c234da18003dbea400f4c73_97_0" hidden="1">#REF!</definedName>
    <definedName name="TRNR_a12d59655c904d029ae9fd823e43e2aa_126_8" localSheetId="24" hidden="1">#REF!</definedName>
    <definedName name="TRNR_a12d59655c904d029ae9fd823e43e2aa_126_8" hidden="1">#REF!</definedName>
    <definedName name="TRNR_a13d868c895d4603917081d7caa9f613_651_1" localSheetId="24" hidden="1">#REF!</definedName>
    <definedName name="TRNR_a13d868c895d4603917081d7caa9f613_651_1" hidden="1">#REF!</definedName>
    <definedName name="TRNR_a20e031f3fdf4ac79cbb0d5f9aa8bc14_329_1" localSheetId="24" hidden="1">#REF!</definedName>
    <definedName name="TRNR_a20e031f3fdf4ac79cbb0d5f9aa8bc14_329_1" hidden="1">#REF!</definedName>
    <definedName name="TRNR_a22b1c16dbcb4786b562121e6c045caa_1_1" localSheetId="24" hidden="1">#REF!</definedName>
    <definedName name="TRNR_a22b1c16dbcb4786b562121e6c045caa_1_1" hidden="1">#REF!</definedName>
    <definedName name="TRNR_a23c8cbf6ac840328fc36730fa49523b_672_1" localSheetId="24" hidden="1">#REF!</definedName>
    <definedName name="TRNR_a23c8cbf6ac840328fc36730fa49523b_672_1" hidden="1">#REF!</definedName>
    <definedName name="TRNR_a28e233c35f74bde9f0de0c89a932898_93_8" localSheetId="24" hidden="1">#REF!</definedName>
    <definedName name="TRNR_a28e233c35f74bde9f0de0c89a932898_93_8" hidden="1">#REF!</definedName>
    <definedName name="TRNR_a40fdaab5f7e467ca07960b5ff05ecd4_315_7" localSheetId="24" hidden="1">#REF!</definedName>
    <definedName name="TRNR_a40fdaab5f7e467ca07960b5ff05ecd4_315_7" hidden="1">#REF!</definedName>
    <definedName name="TRNR_a44abfa29bfb46e9a03e8ce9917a48b2_650_1" localSheetId="24" hidden="1">#REF!</definedName>
    <definedName name="TRNR_a44abfa29bfb46e9a03e8ce9917a48b2_650_1" hidden="1">#REF!</definedName>
    <definedName name="TRNR_a44c0c9d0e4c49d99e945936c4156161_284_7" localSheetId="24" hidden="1">#REF!</definedName>
    <definedName name="TRNR_a44c0c9d0e4c49d99e945936c4156161_284_7" hidden="1">#REF!</definedName>
    <definedName name="TRNR_a4d9be251eb9459883f0da49cb965191_335_1" localSheetId="24" hidden="1">#REF!</definedName>
    <definedName name="TRNR_a4d9be251eb9459883f0da49cb965191_335_1" hidden="1">#REF!</definedName>
    <definedName name="TRNR_a4ddca80e7094e518353821b3b62528f_107_1" localSheetId="24" hidden="1">#REF!</definedName>
    <definedName name="TRNR_a4ddca80e7094e518353821b3b62528f_107_1" hidden="1">#REF!</definedName>
    <definedName name="TRNR_a4eee254973c4c2aa1836ec2a8f719e9_703_2" localSheetId="24" hidden="1">#REF!</definedName>
    <definedName name="TRNR_a4eee254973c4c2aa1836ec2a8f719e9_703_2" hidden="1">#REF!</definedName>
    <definedName name="TRNR_a50a3f3601d648cb87abd248c74534cd_202_1" localSheetId="24" hidden="1">#REF!</definedName>
    <definedName name="TRNR_a50a3f3601d648cb87abd248c74534cd_202_1" hidden="1">#REF!</definedName>
    <definedName name="TRNR_a5998ca51cd7444c86ec3cde7f938380_112_126" localSheetId="24" hidden="1">#REF!</definedName>
    <definedName name="TRNR_a5998ca51cd7444c86ec3cde7f938380_112_126" hidden="1">#REF!</definedName>
    <definedName name="TRNR_a5c0431184bb4b67ab9993aa8a6a13c3_665_1" localSheetId="24" hidden="1">#REF!</definedName>
    <definedName name="TRNR_a5c0431184bb4b67ab9993aa8a6a13c3_665_1" hidden="1">#REF!</definedName>
    <definedName name="TRNR_a6485b9854f74ac090ff268423cea287_281_8" localSheetId="24" hidden="1">#REF!</definedName>
    <definedName name="TRNR_a6485b9854f74ac090ff268423cea287_281_8" hidden="1">#REF!</definedName>
    <definedName name="TRNR_a65863b1e8354bf0be8efb921afa858f_288_9" localSheetId="24" hidden="1">#REF!</definedName>
    <definedName name="TRNR_a65863b1e8354bf0be8efb921afa858f_288_9" hidden="1">#REF!</definedName>
    <definedName name="TRNR_a6cbcfa6085d45cdbe72a2402106d9ea_282_6" localSheetId="24" hidden="1">#REF!</definedName>
    <definedName name="TRNR_a6cbcfa6085d45cdbe72a2402106d9ea_282_6" hidden="1">#REF!</definedName>
    <definedName name="TRNR_a723b8bf509b4104869b94a56dc326ba_308_9" localSheetId="24" hidden="1">#REF!</definedName>
    <definedName name="TRNR_a723b8bf509b4104869b94a56dc326ba_308_9" hidden="1">#REF!</definedName>
    <definedName name="TRNR_a7dedf9708d5451fa2c452c9941ada14_99_0" localSheetId="24" hidden="1">#REF!</definedName>
    <definedName name="TRNR_a7dedf9708d5451fa2c452c9941ada14_99_0" hidden="1">#REF!</definedName>
    <definedName name="TRNR_a7e87a7053074cbb8b9678ba95a5c57d_288_9" localSheetId="24" hidden="1">#REF!</definedName>
    <definedName name="TRNR_a7e87a7053074cbb8b9678ba95a5c57d_288_9" hidden="1">#REF!</definedName>
    <definedName name="TRNR_a80a1ea2c10047c9b16814ee32b7004e_335_1" localSheetId="24" hidden="1">#REF!</definedName>
    <definedName name="TRNR_a80a1ea2c10047c9b16814ee32b7004e_335_1" hidden="1">#REF!</definedName>
    <definedName name="TRNR_a81ed87b330046e2ba3be61de024d95e_287_9" localSheetId="24" hidden="1">#REF!</definedName>
    <definedName name="TRNR_a81ed87b330046e2ba3be61de024d95e_287_9" hidden="1">#REF!</definedName>
    <definedName name="TRNR_a91f1266173b44158c82395489d2e89b_329_1" localSheetId="24" hidden="1">#REF!</definedName>
    <definedName name="TRNR_a91f1266173b44158c82395489d2e89b_329_1" hidden="1">#REF!</definedName>
    <definedName name="TRNR_a953c40aa1c74d738cbd31f300831270_137_8" localSheetId="24" hidden="1">#REF!</definedName>
    <definedName name="TRNR_a953c40aa1c74d738cbd31f300831270_137_8" hidden="1">#REF!</definedName>
    <definedName name="TRNR_a9842f294ea34daba98da365a35c179a_287_9" localSheetId="24" hidden="1">#REF!</definedName>
    <definedName name="TRNR_a9842f294ea34daba98da365a35c179a_287_9" hidden="1">#REF!</definedName>
    <definedName name="TRNR_a9be088c282f41ef8cd0f51d65ac4b95_717_2" localSheetId="24" hidden="1">#REF!</definedName>
    <definedName name="TRNR_a9be088c282f41ef8cd0f51d65ac4b95_717_2" hidden="1">#REF!</definedName>
    <definedName name="TRNR_a9ec335c30db4b3a9f820220c551a5c9_97_0" localSheetId="24" hidden="1">#REF!</definedName>
    <definedName name="TRNR_a9ec335c30db4b3a9f820220c551a5c9_97_0" hidden="1">#REF!</definedName>
    <definedName name="TRNR_aa211c959bae4d848d636a24ff6f0787_98_0" localSheetId="24" hidden="1">#REF!</definedName>
    <definedName name="TRNR_aa211c959bae4d848d636a24ff6f0787_98_0" hidden="1">#REF!</definedName>
    <definedName name="TRNR_ab7957ba02084b29a5025226588defd2_279_6" localSheetId="24" hidden="1">#REF!</definedName>
    <definedName name="TRNR_ab7957ba02084b29a5025226588defd2_279_6" hidden="1">#REF!</definedName>
    <definedName name="TRNR_aba39d8439e24644b1be8208d24c2f48_281_7" localSheetId="24" hidden="1">#REF!</definedName>
    <definedName name="TRNR_aba39d8439e24644b1be8208d24c2f48_281_7" hidden="1">#REF!</definedName>
    <definedName name="TRNR_ac6b41957d2c4e089efcc4965cb4fe81_98_0" localSheetId="24" hidden="1">#REF!</definedName>
    <definedName name="TRNR_ac6b41957d2c4e089efcc4965cb4fe81_98_0" hidden="1">#REF!</definedName>
    <definedName name="TRNR_ad016ed5c0774aaf9b488be650c2b23b_321_1" localSheetId="24" hidden="1">#REF!</definedName>
    <definedName name="TRNR_ad016ed5c0774aaf9b488be650c2b23b_321_1" hidden="1">#REF!</definedName>
    <definedName name="TRNR_ad0ba51313c8447ca920fc0d4683e1c2_325_1" localSheetId="24" hidden="1">#REF!</definedName>
    <definedName name="TRNR_ad0ba51313c8447ca920fc0d4683e1c2_325_1" hidden="1">#REF!</definedName>
    <definedName name="TRNR_ad3cfbac61e443c283cc104efa45a3bf_25_1" localSheetId="24" hidden="1">#REF!</definedName>
    <definedName name="TRNR_ad3cfbac61e443c283cc104efa45a3bf_25_1" hidden="1">#REF!</definedName>
    <definedName name="TRNR_ad973f205c914887a3410a8baf7a9daf_101_3" localSheetId="24" hidden="1">#REF!</definedName>
    <definedName name="TRNR_ad973f205c914887a3410a8baf7a9daf_101_3" hidden="1">#REF!</definedName>
    <definedName name="TRNR_adc0f23ac2204b5f849daecfeb2ce49e_99_0" localSheetId="24" hidden="1">#REF!</definedName>
    <definedName name="TRNR_adc0f23ac2204b5f849daecfeb2ce49e_99_0" hidden="1">#REF!</definedName>
    <definedName name="TRNR_add6a2c6dbc04defbfeea8f8f02a7ba7_459_1" localSheetId="24" hidden="1">#REF!</definedName>
    <definedName name="TRNR_add6a2c6dbc04defbfeea8f8f02a7ba7_459_1" hidden="1">#REF!</definedName>
    <definedName name="TRNR_ae1ded1753114e5cb009d00ffa0386b2_118_7" localSheetId="23" hidden="1">#REF!</definedName>
    <definedName name="TRNR_ae1ded1753114e5cb009d00ffa0386b2_118_7" localSheetId="24" hidden="1">#REF!</definedName>
    <definedName name="TRNR_ae1ded1753114e5cb009d00ffa0386b2_118_7" hidden="1">#REF!</definedName>
    <definedName name="TRNR_ae22be3169bb47da837ce899c1bf2353_112_182" localSheetId="24" hidden="1">#REF!</definedName>
    <definedName name="TRNR_ae22be3169bb47da837ce899c1bf2353_112_182" hidden="1">#REF!</definedName>
    <definedName name="TRNR_ae4028ff160742ce9660b0bad5af1a03_290_9" localSheetId="24" hidden="1">#REF!</definedName>
    <definedName name="TRNR_ae4028ff160742ce9660b0bad5af1a03_290_9" hidden="1">#REF!</definedName>
    <definedName name="TRNR_ae4b89076339430a92a086c477fb06c9_698_1" localSheetId="24" hidden="1">#REF!</definedName>
    <definedName name="TRNR_ae4b89076339430a92a086c477fb06c9_698_1" hidden="1">#REF!</definedName>
    <definedName name="TRNR_aebfa3f4c82348bc941cd300f45f3d10_314_7" localSheetId="24" hidden="1">#REF!</definedName>
    <definedName name="TRNR_aebfa3f4c82348bc941cd300f45f3d10_314_7" hidden="1">#REF!</definedName>
    <definedName name="TRNR_af05abc4e6294f91b2636cb3183b6b0e_284_6" localSheetId="24" hidden="1">#REF!</definedName>
    <definedName name="TRNR_af05abc4e6294f91b2636cb3183b6b0e_284_6" hidden="1">#REF!</definedName>
    <definedName name="TRNR_af060a48ec7e43d794254023559bd1e5_328_1" localSheetId="24" hidden="1">#REF!</definedName>
    <definedName name="TRNR_af060a48ec7e43d794254023559bd1e5_328_1" hidden="1">#REF!</definedName>
    <definedName name="TRNR_af09873f219d42179a34b4a25957bbe0_277_9" localSheetId="24" hidden="1">#REF!</definedName>
    <definedName name="TRNR_af09873f219d42179a34b4a25957bbe0_277_9" hidden="1">#REF!</definedName>
    <definedName name="TRNR_affaf14fd42c468dac7a2a3afdb93d23_315_10" localSheetId="24" hidden="1">#REF!</definedName>
    <definedName name="TRNR_affaf14fd42c468dac7a2a3afdb93d23_315_10" hidden="1">#REF!</definedName>
    <definedName name="TRNR_affd5b0cba994559b500f5b74ef6da5c_326_1" localSheetId="24" hidden="1">#REF!</definedName>
    <definedName name="TRNR_affd5b0cba994559b500f5b74ef6da5c_326_1" hidden="1">#REF!</definedName>
    <definedName name="TRNR_b013c4e11eba48449fa690c9a84dab24_330_1" localSheetId="24" hidden="1">#REF!</definedName>
    <definedName name="TRNR_b013c4e11eba48449fa690c9a84dab24_330_1" hidden="1">#REF!</definedName>
    <definedName name="TRNR_b050c63e1ac24ce084a54e193d34700f_287_7" localSheetId="24" hidden="1">#REF!</definedName>
    <definedName name="TRNR_b050c63e1ac24ce084a54e193d34700f_287_7" hidden="1">#REF!</definedName>
    <definedName name="TRNR_b05b96e62aca49ee8fe80d985c569d07_285_7" localSheetId="24" hidden="1">#REF!</definedName>
    <definedName name="TRNR_b05b96e62aca49ee8fe80d985c569d07_285_7" hidden="1">#REF!</definedName>
    <definedName name="TRNR_b08f775037b442fd890d6ac1a4341417_322_1" localSheetId="24" hidden="1">#REF!</definedName>
    <definedName name="TRNR_b08f775037b442fd890d6ac1a4341417_322_1" hidden="1">#REF!</definedName>
    <definedName name="TRNR_b0a97af200694497a3f7513bb176baae_8_1" localSheetId="24" hidden="1">#REF!</definedName>
    <definedName name="TRNR_b0a97af200694497a3f7513bb176baae_8_1" hidden="1">#REF!</definedName>
    <definedName name="TRNR_b0e16859ef5e4fe2ae2d84756cb10856_703_2" localSheetId="24" hidden="1">#REF!</definedName>
    <definedName name="TRNR_b0e16859ef5e4fe2ae2d84756cb10856_703_2" hidden="1">#REF!</definedName>
    <definedName name="TRNR_b0e7cac81dca4556b95666ceb1000b9d_703_1" localSheetId="24" hidden="1">#REF!</definedName>
    <definedName name="TRNR_b0e7cac81dca4556b95666ceb1000b9d_703_1" hidden="1">#REF!</definedName>
    <definedName name="TRNR_b273326b883c4a149013eaf92125e87c_311_7" localSheetId="24" hidden="1">#REF!</definedName>
    <definedName name="TRNR_b273326b883c4a149013eaf92125e87c_311_7" hidden="1">#REF!</definedName>
    <definedName name="TRNR_b29e04d5b346434db643679e11a38553_307_7" localSheetId="24" hidden="1">#REF!</definedName>
    <definedName name="TRNR_b29e04d5b346434db643679e11a38553_307_7" hidden="1">#REF!</definedName>
    <definedName name="TRNR_b2fe6770ac184a078b12494eabee8032_99_0" localSheetId="24" hidden="1">#REF!</definedName>
    <definedName name="TRNR_b2fe6770ac184a078b12494eabee8032_99_0" hidden="1">#REF!</definedName>
    <definedName name="TRNR_b32be7342410400a8fc1401c6f6414fc_306_7" localSheetId="24" hidden="1">#REF!</definedName>
    <definedName name="TRNR_b32be7342410400a8fc1401c6f6414fc_306_7" hidden="1">#REF!</definedName>
    <definedName name="TRNR_b369c48e139743e0b35acbf7ff970e0a_404_7" localSheetId="24" hidden="1">#REF!</definedName>
    <definedName name="TRNR_b369c48e139743e0b35acbf7ff970e0a_404_7" hidden="1">#REF!</definedName>
    <definedName name="TRNR_b3b587a002ef40c4ad315123a6284e29_112_141" localSheetId="24" hidden="1">#REF!</definedName>
    <definedName name="TRNR_b3b587a002ef40c4ad315123a6284e29_112_141" hidden="1">#REF!</definedName>
    <definedName name="TRNR_b401c4314c464ceea79403b6597653a8_287_9" localSheetId="24" hidden="1">#REF!</definedName>
    <definedName name="TRNR_b401c4314c464ceea79403b6597653a8_287_9" hidden="1">#REF!</definedName>
    <definedName name="TRNR_b40f47897b86449b9b8c0f40bb36047d_99_0" localSheetId="24" hidden="1">#REF!</definedName>
    <definedName name="TRNR_b40f47897b86449b9b8c0f40bb36047d_99_0" hidden="1">#REF!</definedName>
    <definedName name="TRNR_b416559ccdb04601b610a2c7a415597b_153_8" localSheetId="24" hidden="1">#REF!</definedName>
    <definedName name="TRNR_b416559ccdb04601b610a2c7a415597b_153_8" hidden="1">#REF!</definedName>
    <definedName name="TRNR_b4854cc7fb9e42c89e055aa50495d0c7_335_1" localSheetId="24" hidden="1">#REF!</definedName>
    <definedName name="TRNR_b4854cc7fb9e42c89e055aa50495d0c7_335_1" hidden="1">#REF!</definedName>
    <definedName name="TRNR_b4a80af3a6d34507b04fef7065d3c36f_584_1" localSheetId="24" hidden="1">#REF!</definedName>
    <definedName name="TRNR_b4a80af3a6d34507b04fef7065d3c36f_584_1" hidden="1">#REF!</definedName>
    <definedName name="TRNR_b4acaab0267b4de3904f198e6467f3e5_325_1" localSheetId="24" hidden="1">#REF!</definedName>
    <definedName name="TRNR_b4acaab0267b4de3904f198e6467f3e5_325_1" hidden="1">#REF!</definedName>
    <definedName name="TRNR_b4c66bb5ad6a4d95aaeadfdaeb502132_98_1" localSheetId="24" hidden="1">#REF!</definedName>
    <definedName name="TRNR_b4c66bb5ad6a4d95aaeadfdaeb502132_98_1" hidden="1">#REF!</definedName>
    <definedName name="TRNR_b51ef0ff8434464ca0b108ef8fa29dbe_100_0" localSheetId="24" hidden="1">#REF!</definedName>
    <definedName name="TRNR_b51ef0ff8434464ca0b108ef8fa29dbe_100_0" hidden="1">#REF!</definedName>
    <definedName name="TRNR_b5360bf5ef6d4936a7605e8c737e19af_107_1" localSheetId="24" hidden="1">#REF!</definedName>
    <definedName name="TRNR_b5360bf5ef6d4936a7605e8c737e19af_107_1" hidden="1">#REF!</definedName>
    <definedName name="TRNR_b59b6321bb2d4ceb846b3415bf7f799f_315_8" localSheetId="24" hidden="1">#REF!</definedName>
    <definedName name="TRNR_b59b6321bb2d4ceb846b3415bf7f799f_315_8" hidden="1">#REF!</definedName>
    <definedName name="TRNR_b5cdc3062d4c405ab047f30b1f20ae64_309_9" localSheetId="24" hidden="1">#REF!</definedName>
    <definedName name="TRNR_b5cdc3062d4c405ab047f30b1f20ae64_309_9" hidden="1">#REF!</definedName>
    <definedName name="TRNR_b62d56ae6232493386140a331a48439b_303_7" localSheetId="24" hidden="1">#REF!</definedName>
    <definedName name="TRNR_b62d56ae6232493386140a331a48439b_303_7" hidden="1">#REF!</definedName>
    <definedName name="TRNR_b6553f0a14eb48529884103664acb898_283_6" localSheetId="24" hidden="1">#REF!</definedName>
    <definedName name="TRNR_b6553f0a14eb48529884103664acb898_283_6" hidden="1">#REF!</definedName>
    <definedName name="TRNR_b684f579ea82470281ea8f0eb0bb21c5_98_0" localSheetId="24" hidden="1">#REF!</definedName>
    <definedName name="TRNR_b684f579ea82470281ea8f0eb0bb21c5_98_0" hidden="1">#REF!</definedName>
    <definedName name="TRNR_b6e37a83c86f495bb966cf16444444ad_98_0" localSheetId="24" hidden="1">#REF!</definedName>
    <definedName name="TRNR_b6e37a83c86f495bb966cf16444444ad_98_0" hidden="1">#REF!</definedName>
    <definedName name="TRNR_b708a5219e2f407caf0ac48e85423916_440_1" localSheetId="24" hidden="1">#REF!</definedName>
    <definedName name="TRNR_b708a5219e2f407caf0ac48e85423916_440_1" hidden="1">#REF!</definedName>
    <definedName name="TRNR_b71ac3ed96de47cca7b2cd7bb04ded0e_281_7" localSheetId="24" hidden="1">#REF!</definedName>
    <definedName name="TRNR_b71ac3ed96de47cca7b2cd7bb04ded0e_281_7" hidden="1">#REF!</definedName>
    <definedName name="TRNR_b73ab56719304231b5d2349210fc7af8_140_8" localSheetId="24" hidden="1">#REF!</definedName>
    <definedName name="TRNR_b73ab56719304231b5d2349210fc7af8_140_8" hidden="1">#REF!</definedName>
    <definedName name="TRNR_b792012fa624485e9039685e83c9329b_672_1" localSheetId="24" hidden="1">#REF!</definedName>
    <definedName name="TRNR_b792012fa624485e9039685e83c9329b_672_1" hidden="1">#REF!</definedName>
    <definedName name="TRNR_b82d647a00fa47869de730b8e28c3571_310_7" localSheetId="24" hidden="1">#REF!</definedName>
    <definedName name="TRNR_b82d647a00fa47869de730b8e28c3571_310_7" hidden="1">#REF!</definedName>
    <definedName name="TRNR_b8e11cf35945473282b32660a22cfba1_282_7" localSheetId="24" hidden="1">#REF!</definedName>
    <definedName name="TRNR_b8e11cf35945473282b32660a22cfba1_282_7" hidden="1">#REF!</definedName>
    <definedName name="TRNR_b92d7d83e25e4b5e956870c37e1af432_285_8" localSheetId="24" hidden="1">#REF!</definedName>
    <definedName name="TRNR_b92d7d83e25e4b5e956870c37e1af432_285_8" hidden="1">#REF!</definedName>
    <definedName name="TRNR_b97aae73b9f6458280dd08a45aaf148b_25_0" localSheetId="24" hidden="1">#REF!</definedName>
    <definedName name="TRNR_b97aae73b9f6458280dd08a45aaf148b_25_0" hidden="1">#REF!</definedName>
    <definedName name="TRNR_b9f4f3f57e1b47b896785fffdc7b4984_706_2" localSheetId="24" hidden="1">#REF!</definedName>
    <definedName name="TRNR_b9f4f3f57e1b47b896785fffdc7b4984_706_2" hidden="1">#REF!</definedName>
    <definedName name="TRNR_ba29e1f9d5df4fc2ae475a2d2c684fe6_100_0" localSheetId="24" hidden="1">#REF!</definedName>
    <definedName name="TRNR_ba29e1f9d5df4fc2ae475a2d2c684fe6_100_0" hidden="1">#REF!</definedName>
    <definedName name="TRNR_ba4d5a2f1c604895abf7b7edd329f9b3_325_1" localSheetId="24" hidden="1">#REF!</definedName>
    <definedName name="TRNR_ba4d5a2f1c604895abf7b7edd329f9b3_325_1" hidden="1">#REF!</definedName>
    <definedName name="TRNR_ba537a0d777e42418d3d2456dfefeee4_285_8" localSheetId="24" hidden="1">#REF!</definedName>
    <definedName name="TRNR_ba537a0d777e42418d3d2456dfefeee4_285_8" hidden="1">#REF!</definedName>
    <definedName name="TRNR_ba56bf6263e8423e8c7968e5d49cbea1_97_0" localSheetId="24" hidden="1">#REF!</definedName>
    <definedName name="TRNR_ba56bf6263e8423e8c7968e5d49cbea1_97_0" hidden="1">#REF!</definedName>
    <definedName name="TRNR_ba59e6bfe1b244e8a7d38bffe41bd821_99_0" localSheetId="24" hidden="1">#REF!</definedName>
    <definedName name="TRNR_ba59e6bfe1b244e8a7d38bffe41bd821_99_0" hidden="1">#REF!</definedName>
    <definedName name="TRNR_ba6bbb72c3a84fdba811ce47174e4aca_289_9" localSheetId="24" hidden="1">#REF!</definedName>
    <definedName name="TRNR_ba6bbb72c3a84fdba811ce47174e4aca_289_9" hidden="1">#REF!</definedName>
    <definedName name="TRNR_ba9b2806012a4c01b0f569978484eea1_315_7" localSheetId="24" hidden="1">#REF!</definedName>
    <definedName name="TRNR_ba9b2806012a4c01b0f569978484eea1_315_7" hidden="1">#REF!</definedName>
    <definedName name="TRNR_baac39cf767d4ecf952f2db825541529_287_7" localSheetId="24" hidden="1">#REF!</definedName>
    <definedName name="TRNR_baac39cf767d4ecf952f2db825541529_287_7" hidden="1">#REF!</definedName>
    <definedName name="TRNR_bb511f0aa1184c808f0e90c12332041a_285_9" localSheetId="24" hidden="1">#REF!</definedName>
    <definedName name="TRNR_bb511f0aa1184c808f0e90c12332041a_285_9" hidden="1">#REF!</definedName>
    <definedName name="TRNR_bb79a476cc7b450391769e1cab488a73_305_7" localSheetId="24" hidden="1">#REF!</definedName>
    <definedName name="TRNR_bb79a476cc7b450391769e1cab488a73_305_7" hidden="1">#REF!</definedName>
    <definedName name="TRNR_bb7f5d46c32646ef96ceddb03a8925b9_328_1" localSheetId="24" hidden="1">#REF!</definedName>
    <definedName name="TRNR_bb7f5d46c32646ef96ceddb03a8925b9_328_1" hidden="1">#REF!</definedName>
    <definedName name="TRNR_bbad3bf026e94843a77f54152998e9ae_98_1" localSheetId="24" hidden="1">#REF!</definedName>
    <definedName name="TRNR_bbad3bf026e94843a77f54152998e9ae_98_1" hidden="1">#REF!</definedName>
    <definedName name="TRNR_bbe0960aee6b4aafa8cdde6f51a84559_590_1" localSheetId="24" hidden="1">#REF!</definedName>
    <definedName name="TRNR_bbe0960aee6b4aafa8cdde6f51a84559_590_1" hidden="1">#REF!</definedName>
    <definedName name="TRNR_bbe26db461664b62afebef9383906289_589_1" localSheetId="24" hidden="1">#REF!</definedName>
    <definedName name="TRNR_bbe26db461664b62afebef9383906289_589_1" hidden="1">#REF!</definedName>
    <definedName name="TRNR_bc1d1e88e59b4b15981d858abca0f86d_310_7" localSheetId="24" hidden="1">#REF!</definedName>
    <definedName name="TRNR_bc1d1e88e59b4b15981d858abca0f86d_310_7" hidden="1">#REF!</definedName>
    <definedName name="TRNR_bc4d9805a8a141a683da896c5e0abe27_98_1" localSheetId="24" hidden="1">#REF!</definedName>
    <definedName name="TRNR_bc4d9805a8a141a683da896c5e0abe27_98_1" hidden="1">#REF!</definedName>
    <definedName name="TRNR_bc8826efebb04ce7b5899253a7897cc8_315_7" localSheetId="24" hidden="1">#REF!</definedName>
    <definedName name="TRNR_bc8826efebb04ce7b5899253a7897cc8_315_7" hidden="1">#REF!</definedName>
    <definedName name="TRNR_bca6a702c4ff4105b0f6d337e88ede0b_315_10" localSheetId="24" hidden="1">#REF!</definedName>
    <definedName name="TRNR_bca6a702c4ff4105b0f6d337e88ede0b_315_10" hidden="1">#REF!</definedName>
    <definedName name="TRNR_bcd184f4e0374b2780b96dd42be6c09e_325_2" localSheetId="24" hidden="1">#REF!</definedName>
    <definedName name="TRNR_bcd184f4e0374b2780b96dd42be6c09e_325_2" hidden="1">#REF!</definedName>
    <definedName name="TRNR_bceb857ce8fa4a218c561a420451ef11_321_1" localSheetId="24" hidden="1">#REF!</definedName>
    <definedName name="TRNR_bceb857ce8fa4a218c561a420451ef11_321_1" hidden="1">#REF!</definedName>
    <definedName name="TRNR_bd3041c1e2ca47d8a34450b2e8b0f10e_101_1" localSheetId="24" hidden="1">#REF!</definedName>
    <definedName name="TRNR_bd3041c1e2ca47d8a34450b2e8b0f10e_101_1" hidden="1">#REF!</definedName>
    <definedName name="TRNR_bd606e18cccf473dab2b248a56c6abfd_1_2" localSheetId="24" hidden="1">#REF!</definedName>
    <definedName name="TRNR_bd606e18cccf473dab2b248a56c6abfd_1_2" hidden="1">#REF!</definedName>
    <definedName name="TRNR_be0fa6848c7c4da280fab54069760559_306_7" localSheetId="24" hidden="1">#REF!</definedName>
    <definedName name="TRNR_be0fa6848c7c4da280fab54069760559_306_7" hidden="1">#REF!</definedName>
    <definedName name="TRNR_be78a457ca6842d4bd629f3884ad4708_98_0" localSheetId="24" hidden="1">#REF!</definedName>
    <definedName name="TRNR_be78a457ca6842d4bd629f3884ad4708_98_0" hidden="1">#REF!</definedName>
    <definedName name="TRNR_be86df60e9cc45b1a25613ef2aabe048_404_7" localSheetId="24" hidden="1">#REF!</definedName>
    <definedName name="TRNR_be86df60e9cc45b1a25613ef2aabe048_404_7" hidden="1">#REF!</definedName>
    <definedName name="TRNR_becc47eae9e943bab269f89366c867b6_299_9" localSheetId="24" hidden="1">#REF!</definedName>
    <definedName name="TRNR_becc47eae9e943bab269f89366c867b6_299_9" hidden="1">#REF!</definedName>
    <definedName name="TRNR_becc946b44424a27a13912d4f6716c7f_9_1" localSheetId="24" hidden="1">#REF!</definedName>
    <definedName name="TRNR_becc946b44424a27a13912d4f6716c7f_9_1" hidden="1">#REF!</definedName>
    <definedName name="TRNR_bedfd7185ca84ad7908eb3e8062db41e_329_1" localSheetId="24" hidden="1">#REF!</definedName>
    <definedName name="TRNR_bedfd7185ca84ad7908eb3e8062db41e_329_1" hidden="1">#REF!</definedName>
    <definedName name="TRNR_bf10308949d14ed9ba32e4104a3a0acb_97_0" localSheetId="24" hidden="1">#REF!</definedName>
    <definedName name="TRNR_bf10308949d14ed9ba32e4104a3a0acb_97_0" hidden="1">#REF!</definedName>
    <definedName name="TRNR_bf5a13747a0048949d92bbef60df50d7_1_7" localSheetId="24" hidden="1">#REF!</definedName>
    <definedName name="TRNR_bf5a13747a0048949d92bbef60df50d7_1_7" hidden="1">#REF!</definedName>
    <definedName name="TRNR_bf66d5ee1030480c8527aa6de36e4b2b_328_1" localSheetId="24" hidden="1">#REF!</definedName>
    <definedName name="TRNR_bf66d5ee1030480c8527aa6de36e4b2b_328_1" hidden="1">#REF!</definedName>
    <definedName name="TRNR_bf7654a83401463ea63302dd8edc2a72_195_8" localSheetId="24" hidden="1">#REF!</definedName>
    <definedName name="TRNR_bf7654a83401463ea63302dd8edc2a72_195_8" hidden="1">#REF!</definedName>
    <definedName name="TRNR_bfc040ad89614e9da1e59c728b1ddf6c_334_1" localSheetId="24" hidden="1">#REF!</definedName>
    <definedName name="TRNR_bfc040ad89614e9da1e59c728b1ddf6c_334_1" hidden="1">#REF!</definedName>
    <definedName name="TRNR_bfc850e9d2964f1e9d03cde4c6afce15_98_0" localSheetId="24" hidden="1">#REF!</definedName>
    <definedName name="TRNR_bfc850e9d2964f1e9d03cde4c6afce15_98_0" hidden="1">#REF!</definedName>
    <definedName name="TRNR_bfcc16437a534992be04283427e722a7_335_1" localSheetId="24" hidden="1">#REF!</definedName>
    <definedName name="TRNR_bfcc16437a534992be04283427e722a7_335_1" hidden="1">#REF!</definedName>
    <definedName name="TRNR_c026e033725b4c22b64231cac695f8cf_128_8" localSheetId="24" hidden="1">#REF!</definedName>
    <definedName name="TRNR_c026e033725b4c22b64231cac695f8cf_128_8" hidden="1">#REF!</definedName>
    <definedName name="TRNR_c038f2daff804a3887c65d34a2689ecb_154_8" localSheetId="24" hidden="1">#REF!</definedName>
    <definedName name="TRNR_c038f2daff804a3887c65d34a2689ecb_154_8" hidden="1">#REF!</definedName>
    <definedName name="TRNR_c04813e44fd9478e88db0dad0edbf364_99_0" localSheetId="24" hidden="1">#REF!</definedName>
    <definedName name="TRNR_c04813e44fd9478e88db0dad0edbf364_99_0" hidden="1">#REF!</definedName>
    <definedName name="TRNR_c0d3f1f5895a4b21bc60017e53c2c423_315_7" localSheetId="24" hidden="1">#REF!</definedName>
    <definedName name="TRNR_c0d3f1f5895a4b21bc60017e53c2c423_315_7" hidden="1">#REF!</definedName>
    <definedName name="TRNR_c0d68073ba6c4718afd28eca1f19739c_285_9" localSheetId="24" hidden="1">#REF!</definedName>
    <definedName name="TRNR_c0d68073ba6c4718afd28eca1f19739c_285_9" hidden="1">#REF!</definedName>
    <definedName name="TRNR_c0e6d022d2154205ad5913afd6ae9410_98_0" localSheetId="24" hidden="1">#REF!</definedName>
    <definedName name="TRNR_c0e6d022d2154205ad5913afd6ae9410_98_0" hidden="1">#REF!</definedName>
    <definedName name="TRNR_c0f795789b0e47ae8bbf6ebe7e4acffb_89_14" localSheetId="24" hidden="1">#REF!</definedName>
    <definedName name="TRNR_c0f795789b0e47ae8bbf6ebe7e4acffb_89_14" hidden="1">#REF!</definedName>
    <definedName name="TRNR_c155aa224d9a4f639543896c1205f8a2_326_1" localSheetId="24" hidden="1">#REF!</definedName>
    <definedName name="TRNR_c155aa224d9a4f639543896c1205f8a2_326_1" hidden="1">#REF!</definedName>
    <definedName name="TRNR_c16782b730f44d84a77ebfa2bb3b4326_289_1" localSheetId="24" hidden="1">#REF!</definedName>
    <definedName name="TRNR_c16782b730f44d84a77ebfa2bb3b4326_289_1" hidden="1">#REF!</definedName>
    <definedName name="TRNR_c1add4db44514a2d9436b1065507e543_324_1" localSheetId="24" hidden="1">#REF!</definedName>
    <definedName name="TRNR_c1add4db44514a2d9436b1065507e543_324_1" hidden="1">#REF!</definedName>
    <definedName name="TRNR_c1b341fc261a4738a0f9f71c2a2bb796_98_0" localSheetId="24" hidden="1">#REF!</definedName>
    <definedName name="TRNR_c1b341fc261a4738a0f9f71c2a2bb796_98_0" hidden="1">#REF!</definedName>
    <definedName name="TRNR_c1d9a46dcada4f50bc2751544cdee0b0_323_1" localSheetId="24" hidden="1">#REF!</definedName>
    <definedName name="TRNR_c1d9a46dcada4f50bc2751544cdee0b0_323_1" hidden="1">#REF!</definedName>
    <definedName name="TRNR_c1ff11bbea794a1da9d206b53b760be0_297_7" localSheetId="24" hidden="1">#REF!</definedName>
    <definedName name="TRNR_c1ff11bbea794a1da9d206b53b760be0_297_7" hidden="1">#REF!</definedName>
    <definedName name="TRNR_c2210d10cf2747d4a868f7ba6ed71be4_283_7" localSheetId="24" hidden="1">#REF!</definedName>
    <definedName name="TRNR_c2210d10cf2747d4a868f7ba6ed71be4_283_7" hidden="1">#REF!</definedName>
    <definedName name="TRNR_c229125c2f294bc3a076cbc50ea7574a_408_7" localSheetId="24" hidden="1">#REF!</definedName>
    <definedName name="TRNR_c229125c2f294bc3a076cbc50ea7574a_408_7" hidden="1">#REF!</definedName>
    <definedName name="TRNR_c2ccb9b8e41c49568bd06558d40756b0_97_0" localSheetId="24" hidden="1">#REF!</definedName>
    <definedName name="TRNR_c2ccb9b8e41c49568bd06558d40756b0_97_0" hidden="1">#REF!</definedName>
    <definedName name="TRNR_c2d22215423e48cf9aacdd736193fd5a_305_7" localSheetId="24" hidden="1">#REF!</definedName>
    <definedName name="TRNR_c2d22215423e48cf9aacdd736193fd5a_305_7" hidden="1">#REF!</definedName>
    <definedName name="TRNR_c38141f1704947949209bb1560b6132d_309_9" localSheetId="24" hidden="1">#REF!</definedName>
    <definedName name="TRNR_c38141f1704947949209bb1560b6132d_309_9" hidden="1">#REF!</definedName>
    <definedName name="TRNR_c383cabc4d3b42b3a0127d090215f3a3_305_9" localSheetId="24" hidden="1">#REF!</definedName>
    <definedName name="TRNR_c383cabc4d3b42b3a0127d090215f3a3_305_9" hidden="1">#REF!</definedName>
    <definedName name="TRNR_c3ad5c81df2049d294b4da486b093f79_288_9" localSheetId="24" hidden="1">#REF!</definedName>
    <definedName name="TRNR_c3ad5c81df2049d294b4da486b093f79_288_9" hidden="1">#REF!</definedName>
    <definedName name="TRNR_c3d353524a5f485e977c0a50c2e8a1a4_291_7" localSheetId="24" hidden="1">#REF!</definedName>
    <definedName name="TRNR_c3d353524a5f485e977c0a50c2e8a1a4_291_7" hidden="1">#REF!</definedName>
    <definedName name="TRNR_c3e5a15ca3d7495db1374bff85e24cc2_705_1" localSheetId="24" hidden="1">#REF!</definedName>
    <definedName name="TRNR_c3e5a15ca3d7495db1374bff85e24cc2_705_1" hidden="1">#REF!</definedName>
    <definedName name="TRNR_c4589b9896ae4950abf3d5cc8f68c18f_323_1" localSheetId="24" hidden="1">#REF!</definedName>
    <definedName name="TRNR_c4589b9896ae4950abf3d5cc8f68c18f_323_1" hidden="1">#REF!</definedName>
    <definedName name="TRNR_c468eaa206b544199489f5e758559e8c_279_6" localSheetId="24" hidden="1">#REF!</definedName>
    <definedName name="TRNR_c468eaa206b544199489f5e758559e8c_279_6" hidden="1">#REF!</definedName>
    <definedName name="TRNR_c4ced292b7994952bcc19c3180ddd67b_98_0" localSheetId="24" hidden="1">#REF!</definedName>
    <definedName name="TRNR_c4ced292b7994952bcc19c3180ddd67b_98_0" hidden="1">#REF!</definedName>
    <definedName name="TRNR_c4d71313c9d5451b900930aca6fc1074_93_9" localSheetId="24" hidden="1">#REF!</definedName>
    <definedName name="TRNR_c4d71313c9d5451b900930aca6fc1074_93_9" hidden="1">#REF!</definedName>
    <definedName name="TRNR_c518f98bf3014a65ab7186ff7ae8144c_335_1" localSheetId="24" hidden="1">#REF!</definedName>
    <definedName name="TRNR_c518f98bf3014a65ab7186ff7ae8144c_335_1" hidden="1">#REF!</definedName>
    <definedName name="TRNR_c555ec499e1b4d05a5b90cb966df51f9_179_8" localSheetId="24" hidden="1">#REF!</definedName>
    <definedName name="TRNR_c555ec499e1b4d05a5b90cb966df51f9_179_8" hidden="1">#REF!</definedName>
    <definedName name="TRNR_c567e98468014a9badc01769edb0bd9d_455_1" localSheetId="24" hidden="1">#REF!</definedName>
    <definedName name="TRNR_c567e98468014a9badc01769edb0bd9d_455_1" hidden="1">#REF!</definedName>
    <definedName name="TRNR_c62d8fb128134813b606c24a553b9534_593_1" localSheetId="24" hidden="1">#REF!</definedName>
    <definedName name="TRNR_c62d8fb128134813b606c24a553b9534_593_1" hidden="1">#REF!</definedName>
    <definedName name="TRNR_c6378a7601f544498fac2898ffba420e_277_13" localSheetId="24" hidden="1">#REF!</definedName>
    <definedName name="TRNR_c6378a7601f544498fac2898ffba420e_277_13" hidden="1">#REF!</definedName>
    <definedName name="TRNR_c666beaefbde4f76848484f902e72ed6_98_0" localSheetId="24" hidden="1">#REF!</definedName>
    <definedName name="TRNR_c666beaefbde4f76848484f902e72ed6_98_0" hidden="1">#REF!</definedName>
    <definedName name="TRNR_c6aff14f09e44ac09cc926db9a25d4be_289_9" localSheetId="24" hidden="1">#REF!</definedName>
    <definedName name="TRNR_c6aff14f09e44ac09cc926db9a25d4be_289_9" hidden="1">#REF!</definedName>
    <definedName name="TRNR_c6c62fd7d56246559edeb6f2b982892d_98_0" localSheetId="24" hidden="1">#REF!</definedName>
    <definedName name="TRNR_c6c62fd7d56246559edeb6f2b982892d_98_0" hidden="1">#REF!</definedName>
    <definedName name="TRNR_c74feed572be4809aa5a85366fd8a191_156_11" localSheetId="24" hidden="1">#REF!</definedName>
    <definedName name="TRNR_c74feed572be4809aa5a85366fd8a191_156_11" hidden="1">#REF!</definedName>
    <definedName name="TRNR_c7f85c41944c4aafb092dbf672abe2c3_112_182" localSheetId="24" hidden="1">#REF!</definedName>
    <definedName name="TRNR_c7f85c41944c4aafb092dbf672abe2c3_112_182" hidden="1">#REF!</definedName>
    <definedName name="TRNR_c8181e1645fa43ba82c83617e1e3d649_285_7" localSheetId="24" hidden="1">#REF!</definedName>
    <definedName name="TRNR_c8181e1645fa43ba82c83617e1e3d649_285_7" hidden="1">#REF!</definedName>
    <definedName name="TRNR_c881600e062b4e1b91b5049a842974d3_283_6" localSheetId="24" hidden="1">#REF!</definedName>
    <definedName name="TRNR_c881600e062b4e1b91b5049a842974d3_283_6" hidden="1">#REF!</definedName>
    <definedName name="TRNR_c891e64a28a94c1dab34e13febd677ab_289_9" localSheetId="24" hidden="1">#REF!</definedName>
    <definedName name="TRNR_c891e64a28a94c1dab34e13febd677ab_289_9" hidden="1">#REF!</definedName>
    <definedName name="TRNR_c8fc7042b3404ed18bef2f7ee90a5521_285_8" localSheetId="24" hidden="1">#REF!</definedName>
    <definedName name="TRNR_c8fc7042b3404ed18bef2f7ee90a5521_285_8" hidden="1">#REF!</definedName>
    <definedName name="TRNR_c9504bd313ae45f097b7896c11348961_97_1" localSheetId="24" hidden="1">#REF!</definedName>
    <definedName name="TRNR_c9504bd313ae45f097b7896c11348961_97_1" hidden="1">#REF!</definedName>
    <definedName name="TRNR_c9521c97b287495a8578e28eebc351ec_98_0" localSheetId="24" hidden="1">#REF!</definedName>
    <definedName name="TRNR_c9521c97b287495a8578e28eebc351ec_98_0" hidden="1">#REF!</definedName>
    <definedName name="TRNR_c99f38492d93448cbd0489dc183d204d_112_181" localSheetId="24" hidden="1">#REF!</definedName>
    <definedName name="TRNR_c99f38492d93448cbd0489dc183d204d_112_181" hidden="1">#REF!</definedName>
    <definedName name="TRNR_c9bfcaf3f53646f5bc4ebed9d93f085e_389_1" localSheetId="24" hidden="1">#REF!</definedName>
    <definedName name="TRNR_c9bfcaf3f53646f5bc4ebed9d93f085e_389_1" hidden="1">#REF!</definedName>
    <definedName name="TRNR_c9eb7d0e77d24244846bbdbdeb5e0fb9_289_9" localSheetId="24" hidden="1">#REF!</definedName>
    <definedName name="TRNR_c9eb7d0e77d24244846bbdbdeb5e0fb9_289_9" hidden="1">#REF!</definedName>
    <definedName name="TRNR_ca20d47d79364c41bfe25cd1659e22a7_289_9" localSheetId="24" hidden="1">#REF!</definedName>
    <definedName name="TRNR_ca20d47d79364c41bfe25cd1659e22a7_289_9" hidden="1">#REF!</definedName>
    <definedName name="TRNR_ca9f2ac137254deba162139c6e4dfe76_289_7" localSheetId="24" hidden="1">#REF!</definedName>
    <definedName name="TRNR_ca9f2ac137254deba162139c6e4dfe76_289_7" hidden="1">#REF!</definedName>
    <definedName name="TRNR_cacec59a01c941978f6dcd40508e89b3_112_144" localSheetId="24" hidden="1">#REF!</definedName>
    <definedName name="TRNR_cacec59a01c941978f6dcd40508e89b3_112_144" hidden="1">#REF!</definedName>
    <definedName name="TRNR_cb0961e6b4474d40a529e6f81fde66a6_315_10" localSheetId="24" hidden="1">#REF!</definedName>
    <definedName name="TRNR_cb0961e6b4474d40a529e6f81fde66a6_315_10" hidden="1">#REF!</definedName>
    <definedName name="TRNR_cb0fa6aebb4546a3819da6e2939078de_286_9" localSheetId="24" hidden="1">#REF!</definedName>
    <definedName name="TRNR_cb0fa6aebb4546a3819da6e2939078de_286_9" hidden="1">#REF!</definedName>
    <definedName name="TRNR_cb5e62ba48f84e0bb257172f207ab879_315_2" localSheetId="24" hidden="1">#REF!</definedName>
    <definedName name="TRNR_cb5e62ba48f84e0bb257172f207ab879_315_2" hidden="1">#REF!</definedName>
    <definedName name="TRNR_cb622918caee42f6ae3ce556cb6e70db_98_0" localSheetId="24" hidden="1">#REF!</definedName>
    <definedName name="TRNR_cb622918caee42f6ae3ce556cb6e70db_98_0" hidden="1">#REF!</definedName>
    <definedName name="TRNR_cb7d716561c240b4a8b71f482a2c8a70_307_9" localSheetId="24" hidden="1">#REF!</definedName>
    <definedName name="TRNR_cb7d716561c240b4a8b71f482a2c8a70_307_9" hidden="1">#REF!</definedName>
    <definedName name="TRNR_cbca35cb315d4b90a07767d1b797dd80_322_1" localSheetId="24" hidden="1">#REF!</definedName>
    <definedName name="TRNR_cbca35cb315d4b90a07767d1b797dd80_322_1" hidden="1">#REF!</definedName>
    <definedName name="TRNR_cbf13a1a56f844e4a843d1d4f229ce0e_99_1" localSheetId="24" hidden="1">#REF!</definedName>
    <definedName name="TRNR_cbf13a1a56f844e4a843d1d4f229ce0e_99_1" hidden="1">#REF!</definedName>
    <definedName name="TRNR_cc0bdf94361149fab355a7c037d359f5_118_8" localSheetId="23" hidden="1">#REF!</definedName>
    <definedName name="TRNR_cc0bdf94361149fab355a7c037d359f5_118_8" localSheetId="24" hidden="1">#REF!</definedName>
    <definedName name="TRNR_cc0bdf94361149fab355a7c037d359f5_118_8" hidden="1">#REF!</definedName>
    <definedName name="TRNR_cc2fb2016b5642fdb43f3954fd548eef_315_1" localSheetId="24" hidden="1">#REF!</definedName>
    <definedName name="TRNR_cc2fb2016b5642fdb43f3954fd548eef_315_1" hidden="1">#REF!</definedName>
    <definedName name="TRNR_cc5eb8dbea284527a705ce3b6731cb68_302_10" localSheetId="24" hidden="1">#REF!</definedName>
    <definedName name="TRNR_cc5eb8dbea284527a705ce3b6731cb68_302_10" hidden="1">#REF!</definedName>
    <definedName name="TRNR_cc7a24932dd449cabbbb743c2de3abc3_97_9" localSheetId="24" hidden="1">#REF!</definedName>
    <definedName name="TRNR_cc7a24932dd449cabbbb743c2de3abc3_97_9" hidden="1">#REF!</definedName>
    <definedName name="TRNR_cce6468b42c04507aebfe40c33bc4554_99_0" localSheetId="24" hidden="1">#REF!</definedName>
    <definedName name="TRNR_cce6468b42c04507aebfe40c33bc4554_99_0" hidden="1">#REF!</definedName>
    <definedName name="TRNR_cd1a4c48d4164b7f9c25c54c46deeab1_97_0" localSheetId="24" hidden="1">#REF!</definedName>
    <definedName name="TRNR_cd1a4c48d4164b7f9c25c54c46deeab1_97_0" hidden="1">#REF!</definedName>
    <definedName name="TRNR_cd3afada9f13459d9e36fb2caa702b6f_97_0" localSheetId="24" hidden="1">#REF!</definedName>
    <definedName name="TRNR_cd3afada9f13459d9e36fb2caa702b6f_97_0" hidden="1">#REF!</definedName>
    <definedName name="TRNR_cd4238a9364d477589b29a089fbef903_408_1" localSheetId="24" hidden="1">#REF!</definedName>
    <definedName name="TRNR_cd4238a9364d477589b29a089fbef903_408_1" hidden="1">#REF!</definedName>
    <definedName name="TRNR_cd598e5e6bbb492db63ea8993b080c0f_326_1" localSheetId="24" hidden="1">#REF!</definedName>
    <definedName name="TRNR_cd598e5e6bbb492db63ea8993b080c0f_326_1" hidden="1">#REF!</definedName>
    <definedName name="TRNR_cea44949dcff467a9483df07d412512e_303_7" localSheetId="24" hidden="1">#REF!</definedName>
    <definedName name="TRNR_cea44949dcff467a9483df07d412512e_303_7" hidden="1">#REF!</definedName>
    <definedName name="TRNR_cea6c6693aec40679e80a4117abad7a8_98_1" localSheetId="24" hidden="1">#REF!</definedName>
    <definedName name="TRNR_cea6c6693aec40679e80a4117abad7a8_98_1" hidden="1">#REF!</definedName>
    <definedName name="TRNR_cf0a1ae81704440692c7fd02d1c7aa32_322_1" localSheetId="24" hidden="1">#REF!</definedName>
    <definedName name="TRNR_cf0a1ae81704440692c7fd02d1c7aa32_322_1" hidden="1">#REF!</definedName>
    <definedName name="TRNR_cf45da86ad1c4e8da246767464b2e21f_585_1" localSheetId="24" hidden="1">#REF!</definedName>
    <definedName name="TRNR_cf45da86ad1c4e8da246767464b2e21f_585_1" hidden="1">#REF!</definedName>
    <definedName name="TRNR_cfb3137be8784b95a647e3fbedfa602b_287_9" localSheetId="24" hidden="1">#REF!</definedName>
    <definedName name="TRNR_cfb3137be8784b95a647e3fbedfa602b_287_9" hidden="1">#REF!</definedName>
    <definedName name="TRNR_cfbc8cd5c388460680114737719b48b5_281_7" localSheetId="24" hidden="1">#REF!</definedName>
    <definedName name="TRNR_cfbc8cd5c388460680114737719b48b5_281_7" hidden="1">#REF!</definedName>
    <definedName name="TRNR_cff49944570c466698cbb380538f74a1_131_8" localSheetId="24" hidden="1">#REF!</definedName>
    <definedName name="TRNR_cff49944570c466698cbb380538f74a1_131_8" hidden="1">#REF!</definedName>
    <definedName name="TRNR_d0a49953ade24884a519e8de753e1517_98_0" localSheetId="24" hidden="1">#REF!</definedName>
    <definedName name="TRNR_d0a49953ade24884a519e8de753e1517_98_0" hidden="1">#REF!</definedName>
    <definedName name="TRNR_d0b23859ccff4904a66e32eac85a6be7_290_1" localSheetId="24" hidden="1">#REF!</definedName>
    <definedName name="TRNR_d0b23859ccff4904a66e32eac85a6be7_290_1" hidden="1">#REF!</definedName>
    <definedName name="TRNR_d0c39f962edb4218b91f02c987bac850_98_0" localSheetId="24" hidden="1">#REF!</definedName>
    <definedName name="TRNR_d0c39f962edb4218b91f02c987bac850_98_0" hidden="1">#REF!</definedName>
    <definedName name="TRNR_d0c80156bee5467db0399b2aceddb98a_589_1" localSheetId="24" hidden="1">#REF!</definedName>
    <definedName name="TRNR_d0c80156bee5467db0399b2aceddb98a_589_1" hidden="1">#REF!</definedName>
    <definedName name="TRNR_d0d3407d0681427f8b6f7315ebdb31d3_97_0" localSheetId="24" hidden="1">#REF!</definedName>
    <definedName name="TRNR_d0d3407d0681427f8b6f7315ebdb31d3_97_0" hidden="1">#REF!</definedName>
    <definedName name="TRNR_d0ec4fafdc3747319c205ae3d98726e1_283_2" localSheetId="24" hidden="1">#REF!</definedName>
    <definedName name="TRNR_d0ec4fafdc3747319c205ae3d98726e1_283_2" hidden="1">#REF!</definedName>
    <definedName name="TRNR_d1318cfe243542238ff27954b577227e_283_7" localSheetId="24" hidden="1">#REF!</definedName>
    <definedName name="TRNR_d1318cfe243542238ff27954b577227e_283_7" hidden="1">#REF!</definedName>
    <definedName name="TRNR_d163bb64fb9849449ae5631dc1ae91c2_334_1" localSheetId="24" hidden="1">#REF!</definedName>
    <definedName name="TRNR_d163bb64fb9849449ae5631dc1ae91c2_334_1" hidden="1">#REF!</definedName>
    <definedName name="TRNR_d19a34a69b494094aaa59ecde11501bb_299_2" localSheetId="24" hidden="1">#REF!</definedName>
    <definedName name="TRNR_d19a34a69b494094aaa59ecde11501bb_299_2" hidden="1">#REF!</definedName>
    <definedName name="TRNR_d1a80af695d64308b50eca3fbeb6bf12_722_2" localSheetId="24" hidden="1">#REF!</definedName>
    <definedName name="TRNR_d1a80af695d64308b50eca3fbeb6bf12_722_2" hidden="1">#REF!</definedName>
    <definedName name="TRNR_d1d5c7a39ed04ecd8dd5d0806a63ee46_112_182" localSheetId="24" hidden="1">#REF!</definedName>
    <definedName name="TRNR_d1d5c7a39ed04ecd8dd5d0806a63ee46_112_182" hidden="1">#REF!</definedName>
    <definedName name="TRNR_d1f392b8784e409187f22f743942ff3f_599_1" localSheetId="24" hidden="1">#REF!</definedName>
    <definedName name="TRNR_d1f392b8784e409187f22f743942ff3f_599_1" hidden="1">#REF!</definedName>
    <definedName name="TRNR_d21142a2eecd4c63a9954b4aca270276_98_0" localSheetId="24" hidden="1">#REF!</definedName>
    <definedName name="TRNR_d21142a2eecd4c63a9954b4aca270276_98_0" hidden="1">#REF!</definedName>
    <definedName name="TRNR_d21d3d3120e84ef2acdbac4aa77d73c3_112_176" localSheetId="24" hidden="1">#REF!</definedName>
    <definedName name="TRNR_d21d3d3120e84ef2acdbac4aa77d73c3_112_176" hidden="1">#REF!</definedName>
    <definedName name="TRNR_d29d44a82c9d423f9e70dd46151cf811_454_1" localSheetId="24" hidden="1">#REF!</definedName>
    <definedName name="TRNR_d29d44a82c9d423f9e70dd46151cf811_454_1" hidden="1">#REF!</definedName>
    <definedName name="TRNR_d29ee74d526f46c48933229c44f47242_121_8" localSheetId="24" hidden="1">#REF!</definedName>
    <definedName name="TRNR_d29ee74d526f46c48933229c44f47242_121_8" hidden="1">#REF!</definedName>
    <definedName name="TRNR_d2bc46688e264bdf8df55ab7741bde6a_324_1" localSheetId="24" hidden="1">#REF!</definedName>
    <definedName name="TRNR_d2bc46688e264bdf8df55ab7741bde6a_324_1" hidden="1">#REF!</definedName>
    <definedName name="TRNR_d2bed874f5874711a57981a64ee998f4_289_9" localSheetId="24" hidden="1">#REF!</definedName>
    <definedName name="TRNR_d2bed874f5874711a57981a64ee998f4_289_9" hidden="1">#REF!</definedName>
    <definedName name="TRNR_d30d5307c24440f1a176d1bb2d57cad7_326_1" localSheetId="24" hidden="1">#REF!</definedName>
    <definedName name="TRNR_d30d5307c24440f1a176d1bb2d57cad7_326_1" hidden="1">#REF!</definedName>
    <definedName name="TRNR_d311ff1c06e34a498aa64102d04dd6cf_315_10" localSheetId="24" hidden="1">#REF!</definedName>
    <definedName name="TRNR_d311ff1c06e34a498aa64102d04dd6cf_315_10" hidden="1">#REF!</definedName>
    <definedName name="TRNR_d31bdca7f87240749cfef48cb57b1fa3_306_9" localSheetId="24" hidden="1">#REF!</definedName>
    <definedName name="TRNR_d31bdca7f87240749cfef48cb57b1fa3_306_9" hidden="1">#REF!</definedName>
    <definedName name="TRNR_d3331dcd914b43a7b16a3edab005524d_307_9" localSheetId="24" hidden="1">#REF!</definedName>
    <definedName name="TRNR_d3331dcd914b43a7b16a3edab005524d_307_9" hidden="1">#REF!</definedName>
    <definedName name="TRNR_d36490e3625b46c5a5c42f9332878968_97_0" localSheetId="24" hidden="1">#REF!</definedName>
    <definedName name="TRNR_d36490e3625b46c5a5c42f9332878968_97_0" hidden="1">#REF!</definedName>
    <definedName name="TRNR_d37774bdc7324e819ce3041b27e2eb0e_99_0" localSheetId="24" hidden="1">#REF!</definedName>
    <definedName name="TRNR_d37774bdc7324e819ce3041b27e2eb0e_99_0" hidden="1">#REF!</definedName>
    <definedName name="TRNR_d3942e9853034f6ca4d28d33175964f2_99_1" localSheetId="24" hidden="1">#REF!</definedName>
    <definedName name="TRNR_d3942e9853034f6ca4d28d33175964f2_99_1" hidden="1">#REF!</definedName>
    <definedName name="TRNR_d3d228b8513d4401b7ec1b86814bd711_286_9" localSheetId="24" hidden="1">#REF!</definedName>
    <definedName name="TRNR_d3d228b8513d4401b7ec1b86814bd711_286_9" hidden="1">#REF!</definedName>
    <definedName name="TRNR_d40322496aad4639b01e37dc9ee16d37_290_9" localSheetId="24" hidden="1">#REF!</definedName>
    <definedName name="TRNR_d40322496aad4639b01e37dc9ee16d37_290_9" hidden="1">#REF!</definedName>
    <definedName name="TRNR_d4438217755841f78a7af28ee63aa693_25_3" localSheetId="24" hidden="1">#REF!</definedName>
    <definedName name="TRNR_d4438217755841f78a7af28ee63aa693_25_3" hidden="1">#REF!</definedName>
    <definedName name="TRNR_d4511d1bb29f43c0b4414102a9f62ee0_100_0" localSheetId="24" hidden="1">#REF!</definedName>
    <definedName name="TRNR_d4511d1bb29f43c0b4414102a9f62ee0_100_0" hidden="1">#REF!</definedName>
    <definedName name="TRNR_d4eee4ee64174fdba83cf2fde29f566d_100_0" localSheetId="24" hidden="1">#REF!</definedName>
    <definedName name="TRNR_d4eee4ee64174fdba83cf2fde29f566d_100_0" hidden="1">#REF!</definedName>
    <definedName name="TRNR_d4ffb02af7c94746a0293e1b115059ed_288_9" localSheetId="24" hidden="1">#REF!</definedName>
    <definedName name="TRNR_d4ffb02af7c94746a0293e1b115059ed_288_9" hidden="1">#REF!</definedName>
    <definedName name="TRNR_d51e5b3f873447c8a270feabb316a59a_98_1" localSheetId="24" hidden="1">#REF!</definedName>
    <definedName name="TRNR_d51e5b3f873447c8a270feabb316a59a_98_1" hidden="1">#REF!</definedName>
    <definedName name="TRNR_d5d80e1cb0ab4e3f903c30ce366f29f8_448_1" localSheetId="24" hidden="1">#REF!</definedName>
    <definedName name="TRNR_d5d80e1cb0ab4e3f903c30ce366f29f8_448_1" hidden="1">#REF!</definedName>
    <definedName name="TRNR_d60c05ddef694f7497e39f85e459a311_335_13" localSheetId="24" hidden="1">#REF!</definedName>
    <definedName name="TRNR_d60c05ddef694f7497e39f85e459a311_335_13" hidden="1">#REF!</definedName>
    <definedName name="TRNR_d6c43d0c959e49b6900afd89eab534e3_34_5" localSheetId="24" hidden="1">#REF!</definedName>
    <definedName name="TRNR_d6c43d0c959e49b6900afd89eab534e3_34_5" hidden="1">#REF!</definedName>
    <definedName name="TRNR_d70d8310009949c4b7a8dc65d447fd01_315_9" localSheetId="24" hidden="1">#REF!</definedName>
    <definedName name="TRNR_d70d8310009949c4b7a8dc65d447fd01_315_9" hidden="1">#REF!</definedName>
    <definedName name="TRNR_d722cb1ee590432daab3a3f28eca462c_440_1" localSheetId="24" hidden="1">#REF!</definedName>
    <definedName name="TRNR_d722cb1ee590432daab3a3f28eca462c_440_1" hidden="1">#REF!</definedName>
    <definedName name="TRNR_d7282baf18934f88988b9d45e7d16094_141_8" localSheetId="24" hidden="1">#REF!</definedName>
    <definedName name="TRNR_d7282baf18934f88988b9d45e7d16094_141_8" hidden="1">#REF!</definedName>
    <definedName name="TRNR_d7a30f3571154972aa9d1da074adf8c5_101_1" localSheetId="24" hidden="1">#REF!</definedName>
    <definedName name="TRNR_d7a30f3571154972aa9d1da074adf8c5_101_1" hidden="1">#REF!</definedName>
    <definedName name="TRNR_d7ba4fcff0eb475baa6125eda3aa7f99_286_9" localSheetId="24" hidden="1">#REF!</definedName>
    <definedName name="TRNR_d7ba4fcff0eb475baa6125eda3aa7f99_286_9" hidden="1">#REF!</definedName>
    <definedName name="TRNR_d7c7907abcf14031af422e762f641633_306_10" localSheetId="24" hidden="1">#REF!</definedName>
    <definedName name="TRNR_d7c7907abcf14031af422e762f641633_306_10" hidden="1">#REF!</definedName>
    <definedName name="TRNR_d7ffa2c74de14c57bb17b023b4c8a365_92_1" localSheetId="24" hidden="1">#REF!</definedName>
    <definedName name="TRNR_d7ffa2c74de14c57bb17b023b4c8a365_92_1" hidden="1">#REF!</definedName>
    <definedName name="TRNR_d81c355ade204bc68e01dc8909ad9d52_699_2" localSheetId="24" hidden="1">#REF!</definedName>
    <definedName name="TRNR_d81c355ade204bc68e01dc8909ad9d52_699_2" hidden="1">#REF!</definedName>
    <definedName name="TRNR_d8364aa6b8534113837af4662a970fae_586_1" localSheetId="24" hidden="1">#REF!</definedName>
    <definedName name="TRNR_d8364aa6b8534113837af4662a970fae_586_1" hidden="1">#REF!</definedName>
    <definedName name="TRNR_d86591bf5a2c4198afaf80e1a735505b_321_1" localSheetId="24" hidden="1">#REF!</definedName>
    <definedName name="TRNR_d86591bf5a2c4198afaf80e1a735505b_321_1" hidden="1">#REF!</definedName>
    <definedName name="TRNR_d86c948179654523ab9a0dd62525a26d_288_9" localSheetId="24" hidden="1">#REF!</definedName>
    <definedName name="TRNR_d86c948179654523ab9a0dd62525a26d_288_9" hidden="1">#REF!</definedName>
    <definedName name="TRNR_d8ea48be9a484605af9dc44272aa4a55_287_9" localSheetId="24" hidden="1">#REF!</definedName>
    <definedName name="TRNR_d8ea48be9a484605af9dc44272aa4a55_287_9" hidden="1">#REF!</definedName>
    <definedName name="TRNR_d96b16a2245946fdafac029e8a8a0b1d_198_8" localSheetId="24" hidden="1">#REF!</definedName>
    <definedName name="TRNR_d96b16a2245946fdafac029e8a8a0b1d_198_8" hidden="1">#REF!</definedName>
    <definedName name="TRNR_d9acb20981414150ab3ce6cd17cd35e1_329_1" localSheetId="24" hidden="1">#REF!</definedName>
    <definedName name="TRNR_d9acb20981414150ab3ce6cd17cd35e1_329_1" hidden="1">#REF!</definedName>
    <definedName name="TRNR_da35348c8a4849b192c4b6a3b73ec353_191_8" localSheetId="24" hidden="1">#REF!</definedName>
    <definedName name="TRNR_da35348c8a4849b192c4b6a3b73ec353_191_8" hidden="1">#REF!</definedName>
    <definedName name="TRNR_da38853cf32b43e4bbba11b3c9b5ca49_307_7" localSheetId="24" hidden="1">#REF!</definedName>
    <definedName name="TRNR_da38853cf32b43e4bbba11b3c9b5ca49_307_7" hidden="1">#REF!</definedName>
    <definedName name="TRNR_da49afb611d44929bfb22e1dbe9884a9_100_0" localSheetId="24" hidden="1">#REF!</definedName>
    <definedName name="TRNR_da49afb611d44929bfb22e1dbe9884a9_100_0" hidden="1">#REF!</definedName>
    <definedName name="TRNR_da6572fc04f44f288f5c7aacecf7d6e0_329_1" localSheetId="24" hidden="1">#REF!</definedName>
    <definedName name="TRNR_da6572fc04f44f288f5c7aacecf7d6e0_329_1" hidden="1">#REF!</definedName>
    <definedName name="TRNR_da74fd9e77f74df7bd2fd864e49c72c1_329_1" localSheetId="24" hidden="1">#REF!</definedName>
    <definedName name="TRNR_da74fd9e77f74df7bd2fd864e49c72c1_329_1" hidden="1">#REF!</definedName>
    <definedName name="TRNR_da9068957f294234bab0084953878698_310_7" localSheetId="24" hidden="1">#REF!</definedName>
    <definedName name="TRNR_da9068957f294234bab0084953878698_310_7" hidden="1">#REF!</definedName>
    <definedName name="TRNR_da98858b93344f1a853735dbc247dd68_288_9" localSheetId="24" hidden="1">#REF!</definedName>
    <definedName name="TRNR_da98858b93344f1a853735dbc247dd68_288_9" hidden="1">#REF!</definedName>
    <definedName name="TRNR_dafd58a173744edab815069c16ecbc59_390_1" localSheetId="24" hidden="1">#REF!</definedName>
    <definedName name="TRNR_dafd58a173744edab815069c16ecbc59_390_1" hidden="1">#REF!</definedName>
    <definedName name="TRNR_db7ec86611fb45f6ac694c35e17774ea_281_9" localSheetId="24" hidden="1">#REF!</definedName>
    <definedName name="TRNR_db7ec86611fb45f6ac694c35e17774ea_281_9" hidden="1">#REF!</definedName>
    <definedName name="TRNR_dbb04face6ca41a9b1210efe3d8608eb_97_0" localSheetId="24" hidden="1">#REF!</definedName>
    <definedName name="TRNR_dbb04face6ca41a9b1210efe3d8608eb_97_0" hidden="1">#REF!</definedName>
    <definedName name="TRNR_dbb64f8f47224284b55a54b34ed97466_320_1" localSheetId="24" hidden="1">#REF!</definedName>
    <definedName name="TRNR_dbb64f8f47224284b55a54b34ed97466_320_1" hidden="1">#REF!</definedName>
    <definedName name="TRNR_dbdbe1d30db944579b5b173b4b7af495_335_1" localSheetId="24" hidden="1">#REF!</definedName>
    <definedName name="TRNR_dbdbe1d30db944579b5b173b4b7af495_335_1" hidden="1">#REF!</definedName>
    <definedName name="TRNR_dc190217676842a0aae0dce1c2031d85_388_1" localSheetId="24" hidden="1">#REF!</definedName>
    <definedName name="TRNR_dc190217676842a0aae0dce1c2031d85_388_1" hidden="1">#REF!</definedName>
    <definedName name="TRNR_dc3124e17fd84240b7ac6377f31d1222_100_0" localSheetId="24" hidden="1">#REF!</definedName>
    <definedName name="TRNR_dc3124e17fd84240b7ac6377f31d1222_100_0" hidden="1">#REF!</definedName>
    <definedName name="TRNR_dc7d3c48d4244b0e871c073a3e768049_309_10" localSheetId="24" hidden="1">#REF!</definedName>
    <definedName name="TRNR_dc7d3c48d4244b0e871c073a3e768049_309_10" hidden="1">#REF!</definedName>
    <definedName name="TRNR_dca9981ec06c433ea710f6f150cbc4b9_98_0" localSheetId="24" hidden="1">#REF!</definedName>
    <definedName name="TRNR_dca9981ec06c433ea710f6f150cbc4b9_98_0" hidden="1">#REF!</definedName>
    <definedName name="TRNR_dcb3c767593244ddbc80d260503343a1_305_10" localSheetId="24" hidden="1">#REF!</definedName>
    <definedName name="TRNR_dcb3c767593244ddbc80d260503343a1_305_10" hidden="1">#REF!</definedName>
    <definedName name="TRNR_dcb97c9414074ffc8f0173e033c52b8e_98_0" localSheetId="24" hidden="1">#REF!</definedName>
    <definedName name="TRNR_dcb97c9414074ffc8f0173e033c52b8e_98_0" hidden="1">#REF!</definedName>
    <definedName name="TRNR_dd03783a904c4194b6d9e20ac6831437_287_9" localSheetId="24" hidden="1">#REF!</definedName>
    <definedName name="TRNR_dd03783a904c4194b6d9e20ac6831437_287_9" hidden="1">#REF!</definedName>
    <definedName name="TRNR_ddbdbeb0b48e4faf992796bfc5d0a8d7_130_8" localSheetId="24" hidden="1">#REF!</definedName>
    <definedName name="TRNR_ddbdbeb0b48e4faf992796bfc5d0a8d7_130_8" hidden="1">#REF!</definedName>
    <definedName name="TRNR_ddc3c77d8f0242da937c601b56dedb37_186_8" localSheetId="24" hidden="1">#REF!</definedName>
    <definedName name="TRNR_ddc3c77d8f0242da937c601b56dedb37_186_8" hidden="1">#REF!</definedName>
    <definedName name="TRNR_de0b9b24db054167b6ad73ffec2d09d4_199_8" localSheetId="24" hidden="1">#REF!</definedName>
    <definedName name="TRNR_de0b9b24db054167b6ad73ffec2d09d4_199_8" hidden="1">#REF!</definedName>
    <definedName name="TRNR_de4445355df040efa08a17f4b94ab546_406_1" localSheetId="24" hidden="1">#REF!</definedName>
    <definedName name="TRNR_de4445355df040efa08a17f4b94ab546_406_1" hidden="1">#REF!</definedName>
    <definedName name="TRNR_de7519975aaf4d11820bc8d1fae59da1_326_1" localSheetId="24" hidden="1">#REF!</definedName>
    <definedName name="TRNR_de7519975aaf4d11820bc8d1fae59da1_326_1" hidden="1">#REF!</definedName>
    <definedName name="TRNR_dee2a6351bad4c948d16569a9fae8101_288_9" localSheetId="24" hidden="1">#REF!</definedName>
    <definedName name="TRNR_dee2a6351bad4c948d16569a9fae8101_288_9" hidden="1">#REF!</definedName>
    <definedName name="TRNR_deed701d45ca445683efa29ef088d068_100_1" localSheetId="24" hidden="1">#REF!</definedName>
    <definedName name="TRNR_deed701d45ca445683efa29ef088d068_100_1" hidden="1">#REF!</definedName>
    <definedName name="TRNR_df1e4efcdcd14e1cbf06e9696cba5edd_330_1" localSheetId="24" hidden="1">#REF!</definedName>
    <definedName name="TRNR_df1e4efcdcd14e1cbf06e9696cba5edd_330_1" hidden="1">#REF!</definedName>
    <definedName name="TRNR_df73ed4366cd492db3eab55452dc5cf5_145_8" localSheetId="24" hidden="1">#REF!</definedName>
    <definedName name="TRNR_df73ed4366cd492db3eab55452dc5cf5_145_8" hidden="1">#REF!</definedName>
    <definedName name="TRNR_df7f1c873aaf462687bee2d06fba17f2_112_188" localSheetId="24" hidden="1">#REF!</definedName>
    <definedName name="TRNR_df7f1c873aaf462687bee2d06fba17f2_112_188" hidden="1">#REF!</definedName>
    <definedName name="TRNR_df88efa3a28c4f678b0e3539c295fbbc_285_6" localSheetId="24" hidden="1">#REF!</definedName>
    <definedName name="TRNR_df88efa3a28c4f678b0e3539c295fbbc_285_6" hidden="1">#REF!</definedName>
    <definedName name="TRNR_dfdbb6410c964b0c8caa9b507ee50648_725_2" localSheetId="24" hidden="1">#REF!</definedName>
    <definedName name="TRNR_dfdbb6410c964b0c8caa9b507ee50648_725_2" hidden="1">#REF!</definedName>
    <definedName name="TRNR_dfe68b4010794d38969c083753fbbfe8_291_9" localSheetId="24" hidden="1">#REF!</definedName>
    <definedName name="TRNR_dfe68b4010794d38969c083753fbbfe8_291_9" hidden="1">#REF!</definedName>
    <definedName name="TRNR_e01c2655ebb24b45a2fcca724bff50e1_148_8" localSheetId="24" hidden="1">#REF!</definedName>
    <definedName name="TRNR_e01c2655ebb24b45a2fcca724bff50e1_148_8" hidden="1">#REF!</definedName>
    <definedName name="TRNR_e0466355a9ad474485016b497df0cb08_285_6" localSheetId="24" hidden="1">#REF!</definedName>
    <definedName name="TRNR_e0466355a9ad474485016b497df0cb08_285_6" hidden="1">#REF!</definedName>
    <definedName name="TRNR_e06543428af2493da0baea3da4c79783_326_1" localSheetId="24" hidden="1">#REF!</definedName>
    <definedName name="TRNR_e06543428af2493da0baea3da4c79783_326_1" hidden="1">#REF!</definedName>
    <definedName name="TRNR_e088a4107ba940f198064a5e7230f183_588_1" localSheetId="24" hidden="1">#REF!</definedName>
    <definedName name="TRNR_e088a4107ba940f198064a5e7230f183_588_1" hidden="1">#REF!</definedName>
    <definedName name="TRNR_e128f8fd4ede458fbaa2757db43db5d0_717_1" localSheetId="24" hidden="1">#REF!</definedName>
    <definedName name="TRNR_e128f8fd4ede458fbaa2757db43db5d0_717_1" hidden="1">#REF!</definedName>
    <definedName name="TRNR_e1ac9ac3280c4f4796b9dbf312accd91_285_7" localSheetId="24" hidden="1">#REF!</definedName>
    <definedName name="TRNR_e1ac9ac3280c4f4796b9dbf312accd91_285_7" hidden="1">#REF!</definedName>
    <definedName name="TRNR_e1aead008cce4390a51ff12c0ac1dff1_100_0" localSheetId="24" hidden="1">#REF!</definedName>
    <definedName name="TRNR_e1aead008cce4390a51ff12c0ac1dff1_100_0" hidden="1">#REF!</definedName>
    <definedName name="TRNR_e21786cc6fa04f1da9becc54805e6bd2_98_0" localSheetId="24" hidden="1">#REF!</definedName>
    <definedName name="TRNR_e21786cc6fa04f1da9becc54805e6bd2_98_0" hidden="1">#REF!</definedName>
    <definedName name="TRNR_e2816e6a819d4ceabb78eb83eebcdde3_100_0" localSheetId="24" hidden="1">#REF!</definedName>
    <definedName name="TRNR_e2816e6a819d4ceabb78eb83eebcdde3_100_0" hidden="1">#REF!</definedName>
    <definedName name="TRNR_e2b1478666174f47afa50ed4a6c1ba6b_97_0" localSheetId="24" hidden="1">#REF!</definedName>
    <definedName name="TRNR_e2b1478666174f47afa50ed4a6c1ba6b_97_0" hidden="1">#REF!</definedName>
    <definedName name="TRNR_e30b5cdc4c7b42d0ba18da23b724bdbe_288_9" localSheetId="24" hidden="1">#REF!</definedName>
    <definedName name="TRNR_e30b5cdc4c7b42d0ba18da23b724bdbe_288_9" hidden="1">#REF!</definedName>
    <definedName name="TRNR_e3795762572949dfb31fe9fc59e2037b_100_0" localSheetId="24" hidden="1">#REF!</definedName>
    <definedName name="TRNR_e3795762572949dfb31fe9fc59e2037b_100_0" hidden="1">#REF!</definedName>
    <definedName name="TRNR_e37d947b848c459381a3c5088cdee919_305_10" localSheetId="24" hidden="1">#REF!</definedName>
    <definedName name="TRNR_e37d947b848c459381a3c5088cdee919_305_10" hidden="1">#REF!</definedName>
    <definedName name="TRNR_e38d14e442674ffd849dff3f37c8d4be_326_1" localSheetId="24" hidden="1">#REF!</definedName>
    <definedName name="TRNR_e38d14e442674ffd849dff3f37c8d4be_326_1" hidden="1">#REF!</definedName>
    <definedName name="TRNR_e3d070af8ad341ad8c61a277d6d17d7a_97_0" localSheetId="24" hidden="1">#REF!</definedName>
    <definedName name="TRNR_e3d070af8ad341ad8c61a277d6d17d7a_97_0" hidden="1">#REF!</definedName>
    <definedName name="TRNR_e3f0883d458549f0a3c75f54e1c75868_285_7" localSheetId="24" hidden="1">#REF!</definedName>
    <definedName name="TRNR_e3f0883d458549f0a3c75f54e1c75868_285_7" hidden="1">#REF!</definedName>
    <definedName name="TRNR_e4538e58dbb341deb57f1d338e0c3726_112_190" localSheetId="24" hidden="1">#REF!</definedName>
    <definedName name="TRNR_e4538e58dbb341deb57f1d338e0c3726_112_190" hidden="1">#REF!</definedName>
    <definedName name="TRNR_e481762c90a44583a7b50bbf1f9b27fb_408_7" localSheetId="24" hidden="1">#REF!</definedName>
    <definedName name="TRNR_e481762c90a44583a7b50bbf1f9b27fb_408_7" hidden="1">#REF!</definedName>
    <definedName name="TRNR_e4891adc1a4448eb99ece0cf94cf2644_285_7" localSheetId="24" hidden="1">#REF!</definedName>
    <definedName name="TRNR_e4891adc1a4448eb99ece0cf94cf2644_285_7" hidden="1">#REF!</definedName>
    <definedName name="TRNR_e4d79c395cfc4c118436ef9565abacfe_97_0" localSheetId="24" hidden="1">#REF!</definedName>
    <definedName name="TRNR_e4d79c395cfc4c118436ef9565abacfe_97_0" hidden="1">#REF!</definedName>
    <definedName name="TRNR_e4e024f22ad247b78d5b15a7090acd10_197_8" localSheetId="24" hidden="1">#REF!</definedName>
    <definedName name="TRNR_e4e024f22ad247b78d5b15a7090acd10_197_8" hidden="1">#REF!</definedName>
    <definedName name="TRNR_e4f0d0254e054dc9b27e9784a6bd9206_311_7" localSheetId="24" hidden="1">#REF!</definedName>
    <definedName name="TRNR_e4f0d0254e054dc9b27e9784a6bd9206_311_7" hidden="1">#REF!</definedName>
    <definedName name="TRNR_e5937374e72e4b2796612100232ab67a_286_7" localSheetId="24" hidden="1">#REF!</definedName>
    <definedName name="TRNR_e5937374e72e4b2796612100232ab67a_286_7" hidden="1">#REF!</definedName>
    <definedName name="TRNR_e5b0c1659ed74946ad479892711c0ba0_291_9" localSheetId="24" hidden="1">#REF!</definedName>
    <definedName name="TRNR_e5b0c1659ed74946ad479892711c0ba0_291_9" hidden="1">#REF!</definedName>
    <definedName name="TRNR_e5c6adc2bb0340f699bd16856de399c0_98_0" localSheetId="24" hidden="1">#REF!</definedName>
    <definedName name="TRNR_e5c6adc2bb0340f699bd16856de399c0_98_0" hidden="1">#REF!</definedName>
    <definedName name="TRNR_e5da5010394d484c80b36d0f195d6087_287_9" localSheetId="24" hidden="1">#REF!</definedName>
    <definedName name="TRNR_e5da5010394d484c80b36d0f195d6087_287_9" hidden="1">#REF!</definedName>
    <definedName name="TRNR_e5f7e424be5c4a2eb166f693677d3b5c_446_1" localSheetId="24" hidden="1">#REF!</definedName>
    <definedName name="TRNR_e5f7e424be5c4a2eb166f693677d3b5c_446_1" hidden="1">#REF!</definedName>
    <definedName name="TRNR_e623b84850b24c6aa37a3547fa040af9_282_9" localSheetId="24" hidden="1">#REF!</definedName>
    <definedName name="TRNR_e623b84850b24c6aa37a3547fa040af9_282_9" hidden="1">#REF!</definedName>
    <definedName name="TRNR_e666509946c74f528157aa470e99691b_289_9" localSheetId="24" hidden="1">#REF!</definedName>
    <definedName name="TRNR_e666509946c74f528157aa470e99691b_289_9" hidden="1">#REF!</definedName>
    <definedName name="TRNR_e7242cc34ea748f09b9f462c06ce9db1_98_0" localSheetId="24" hidden="1">#REF!</definedName>
    <definedName name="TRNR_e7242cc34ea748f09b9f462c06ce9db1_98_0" hidden="1">#REF!</definedName>
    <definedName name="TRNR_e7515cbee2ef4a8a80598d086589be2a_112_183" localSheetId="24" hidden="1">#REF!</definedName>
    <definedName name="TRNR_e7515cbee2ef4a8a80598d086589be2a_112_183" hidden="1">#REF!</definedName>
    <definedName name="TRNR_e75eef480fa64e0587ea56acf01a0b3b_322_1" localSheetId="24" hidden="1">#REF!</definedName>
    <definedName name="TRNR_e75eef480fa64e0587ea56acf01a0b3b_322_1" hidden="1">#REF!</definedName>
    <definedName name="TRNR_e76235956b494e218dfad2012f488224_719_2" localSheetId="24" hidden="1">#REF!</definedName>
    <definedName name="TRNR_e76235956b494e218dfad2012f488224_719_2" hidden="1">#REF!</definedName>
    <definedName name="TRNR_e7a2be67c323459aabb1cdf850829880_320_1" localSheetId="24" hidden="1">#REF!</definedName>
    <definedName name="TRNR_e7a2be67c323459aabb1cdf850829880_320_1" hidden="1">#REF!</definedName>
    <definedName name="TRNR_e8056e1bbfd546b09bd350c0205dfec0_721_2" localSheetId="24" hidden="1">#REF!</definedName>
    <definedName name="TRNR_e8056e1bbfd546b09bd350c0205dfec0_721_2" hidden="1">#REF!</definedName>
    <definedName name="TRNR_e84bc457b2394b22a102fb752bbda8e0_99_0" localSheetId="24" hidden="1">#REF!</definedName>
    <definedName name="TRNR_e84bc457b2394b22a102fb752bbda8e0_99_0" hidden="1">#REF!</definedName>
    <definedName name="TRNR_e8608c67e9184903b8451fff873f38ad_283_7" localSheetId="24" hidden="1">#REF!</definedName>
    <definedName name="TRNR_e8608c67e9184903b8451fff873f38ad_283_7" hidden="1">#REF!</definedName>
    <definedName name="TRNR_e89ca8aa8141435eb161629544381ec1_278_7" localSheetId="24" hidden="1">#REF!</definedName>
    <definedName name="TRNR_e89ca8aa8141435eb161629544381ec1_278_7" hidden="1">#REF!</definedName>
    <definedName name="TRNR_e8c7d992aa344994acca814ebf67ad8c_98_0" localSheetId="24" hidden="1">#REF!</definedName>
    <definedName name="TRNR_e8c7d992aa344994acca814ebf67ad8c_98_0" hidden="1">#REF!</definedName>
    <definedName name="TRNR_e8ca034e99814e11b4777c338efa5542_335_1" localSheetId="24" hidden="1">#REF!</definedName>
    <definedName name="TRNR_e8ca034e99814e11b4777c338efa5542_335_1" hidden="1">#REF!</definedName>
    <definedName name="TRNR_e91e2b3fa0ac45a9a805410e76a1de7e_702_1" localSheetId="24" hidden="1">#REF!</definedName>
    <definedName name="TRNR_e91e2b3fa0ac45a9a805410e76a1de7e_702_1" hidden="1">#REF!</definedName>
    <definedName name="TRNR_e921797bb6c14357ae658eb9d965e3cf_717_2" localSheetId="24" hidden="1">#REF!</definedName>
    <definedName name="TRNR_e921797bb6c14357ae658eb9d965e3cf_717_2" hidden="1">#REF!</definedName>
    <definedName name="TRNR_e944c7251fa3482fa9977d5457c7080f_329_1" localSheetId="24" hidden="1">#REF!</definedName>
    <definedName name="TRNR_e944c7251fa3482fa9977d5457c7080f_329_1" hidden="1">#REF!</definedName>
    <definedName name="TRNR_e95716b560984585982a28da2995f5db_329_1" localSheetId="24" hidden="1">#REF!</definedName>
    <definedName name="TRNR_e95716b560984585982a28da2995f5db_329_1" hidden="1">#REF!</definedName>
    <definedName name="TRNR_e9bbba062d50403981d9069bf7f709bb_307_9" localSheetId="24" hidden="1">#REF!</definedName>
    <definedName name="TRNR_e9bbba062d50403981d9069bf7f709bb_307_9" hidden="1">#REF!</definedName>
    <definedName name="TRNR_e9bd8e3872404f98995e55d107d68063_302_10" localSheetId="24" hidden="1">#REF!</definedName>
    <definedName name="TRNR_e9bd8e3872404f98995e55d107d68063_302_10" hidden="1">#REF!</definedName>
    <definedName name="TRNR_ea03ea19c4374cd6bed42a83e6023982_663_1" localSheetId="24" hidden="1">#REF!</definedName>
    <definedName name="TRNR_ea03ea19c4374cd6bed42a83e6023982_663_1" hidden="1">#REF!</definedName>
    <definedName name="TRNR_ea28e96a31f04a21af8a9e8b2708657f_99_0" localSheetId="24" hidden="1">#REF!</definedName>
    <definedName name="TRNR_ea28e96a31f04a21af8a9e8b2708657f_99_0" hidden="1">#REF!</definedName>
    <definedName name="TRNR_ea2fc633f1ff495aa3f7e84fd529aaaa_326_1" localSheetId="24" hidden="1">#REF!</definedName>
    <definedName name="TRNR_ea2fc633f1ff495aa3f7e84fd529aaaa_326_1" hidden="1">#REF!</definedName>
    <definedName name="TRNR_eb098552faef45dab6d77ceeb55e814c_286_7" localSheetId="24" hidden="1">#REF!</definedName>
    <definedName name="TRNR_eb098552faef45dab6d77ceeb55e814c_286_7" hidden="1">#REF!</definedName>
    <definedName name="TRNR_eb19b91ef274425088d0985ea9665789_330_1" localSheetId="24" hidden="1">#REF!</definedName>
    <definedName name="TRNR_eb19b91ef274425088d0985ea9665789_330_1" hidden="1">#REF!</definedName>
    <definedName name="TRNR_eb415100d8e04adc803b4a984eb38ac6_290_10" localSheetId="24" hidden="1">#REF!</definedName>
    <definedName name="TRNR_eb415100d8e04adc803b4a984eb38ac6_290_10" hidden="1">#REF!</definedName>
    <definedName name="TRNR_eb90d7c136f7416fb0c07495b8f92d1d_299_10" localSheetId="24" hidden="1">#REF!</definedName>
    <definedName name="TRNR_eb90d7c136f7416fb0c07495b8f92d1d_299_10" hidden="1">#REF!</definedName>
    <definedName name="TRNR_ebc4f9c9cc744032942d957b408762fa_320_1" localSheetId="24" hidden="1">#REF!</definedName>
    <definedName name="TRNR_ebc4f9c9cc744032942d957b408762fa_320_1" hidden="1">#REF!</definedName>
    <definedName name="TRNR_ebd4d718914d4a6f819299abd560eac5_321_1" localSheetId="24" hidden="1">#REF!</definedName>
    <definedName name="TRNR_ebd4d718914d4a6f819299abd560eac5_321_1" hidden="1">#REF!</definedName>
    <definedName name="TRNR_ec5855de2bc8436c94705323e8df1362_171_8" localSheetId="24" hidden="1">#REF!</definedName>
    <definedName name="TRNR_ec5855de2bc8436c94705323e8df1362_171_8" hidden="1">#REF!</definedName>
    <definedName name="TRNR_ed0b238c45554e888dc114abf986c4c2_409_7" localSheetId="24" hidden="1">#REF!</definedName>
    <definedName name="TRNR_ed0b238c45554e888dc114abf986c4c2_409_7" hidden="1">#REF!</definedName>
    <definedName name="TRNR_ed0b570d9baa4815a29f232c2811146c_181_8" localSheetId="24" hidden="1">#REF!</definedName>
    <definedName name="TRNR_ed0b570d9baa4815a29f232c2811146c_181_8" hidden="1">#REF!</definedName>
    <definedName name="TRNR_ed0ea9385ba640a5a967ce21e2fd1347_290_9" localSheetId="24" hidden="1">#REF!</definedName>
    <definedName name="TRNR_ed0ea9385ba640a5a967ce21e2fd1347_290_9" hidden="1">#REF!</definedName>
    <definedName name="TRNR_ed1cf277b1da48e5bd7f943ebaeb18c4_599_1" localSheetId="24" hidden="1">#REF!</definedName>
    <definedName name="TRNR_ed1cf277b1da48e5bd7f943ebaeb18c4_599_1" hidden="1">#REF!</definedName>
    <definedName name="TRNR_ed5d274df48e42a3b39fab97863fb104_329_1" localSheetId="24" hidden="1">#REF!</definedName>
    <definedName name="TRNR_ed5d274df48e42a3b39fab97863fb104_329_1" hidden="1">#REF!</definedName>
    <definedName name="TRNR_ed6ec5fb7f0e485b844d6d84ac3687c5_287_9" localSheetId="24" hidden="1">#REF!</definedName>
    <definedName name="TRNR_ed6ec5fb7f0e485b844d6d84ac3687c5_287_9" hidden="1">#REF!</definedName>
    <definedName name="TRNR_ed7a3547896b432ea4a448eeb566cdcd_97_0" localSheetId="24" hidden="1">#REF!</definedName>
    <definedName name="TRNR_ed7a3547896b432ea4a448eeb566cdcd_97_0" hidden="1">#REF!</definedName>
    <definedName name="TRNR_ed7b09615f4e41c1af9b96ee257a90de_310_7" localSheetId="24" hidden="1">#REF!</definedName>
    <definedName name="TRNR_ed7b09615f4e41c1af9b96ee257a90de_310_7" hidden="1">#REF!</definedName>
    <definedName name="TRNR_eda75043308043ac8feb8b29c9b5ee8a_279_9" localSheetId="24" hidden="1">#REF!</definedName>
    <definedName name="TRNR_eda75043308043ac8feb8b29c9b5ee8a_279_9" hidden="1">#REF!</definedName>
    <definedName name="TRNR_edd75e2f067d4f5cae27d9ba8f184ea4_281_7" localSheetId="24" hidden="1">#REF!</definedName>
    <definedName name="TRNR_edd75e2f067d4f5cae27d9ba8f184ea4_281_7" hidden="1">#REF!</definedName>
    <definedName name="TRNR_ee5d4b1f30d94ffc87824274396ed8b9_329_1" localSheetId="24" hidden="1">#REF!</definedName>
    <definedName name="TRNR_ee5d4b1f30d94ffc87824274396ed8b9_329_1" hidden="1">#REF!</definedName>
    <definedName name="TRNR_ee72680fcc00486f9aa7993bfdb69a83_112_191" localSheetId="24" hidden="1">#REF!</definedName>
    <definedName name="TRNR_ee72680fcc00486f9aa7993bfdb69a83_112_191" hidden="1">#REF!</definedName>
    <definedName name="TRNR_eea43a61bdf84f0c807d1613d66cb2d4_704_1" localSheetId="24" hidden="1">#REF!</definedName>
    <definedName name="TRNR_eea43a61bdf84f0c807d1613d66cb2d4_704_1" hidden="1">#REF!</definedName>
    <definedName name="TRNR_eec461feff7a4d0a9e09a6776797d7ba_98_0" localSheetId="24" hidden="1">#REF!</definedName>
    <definedName name="TRNR_eec461feff7a4d0a9e09a6776797d7ba_98_0" hidden="1">#REF!</definedName>
    <definedName name="TRNR_eec5435ba5cd44428bf3b039665cf3f4_334_1" localSheetId="24" hidden="1">#REF!</definedName>
    <definedName name="TRNR_eec5435ba5cd44428bf3b039665cf3f4_334_1" hidden="1">#REF!</definedName>
    <definedName name="TRNR_ef42713f2d3e41c19af69b56bd2b86c6_282_7" localSheetId="24" hidden="1">#REF!</definedName>
    <definedName name="TRNR_ef42713f2d3e41c19af69b56bd2b86c6_282_7" hidden="1">#REF!</definedName>
    <definedName name="TRNR_ef4b1001af884622a0cbee0cb268d3fd_291_10" localSheetId="24" hidden="1">#REF!</definedName>
    <definedName name="TRNR_ef4b1001af884622a0cbee0cb268d3fd_291_10" hidden="1">#REF!</definedName>
    <definedName name="TRNR_f08b6ea18ac44015a06c16a0e8a0ba5d_310_7" localSheetId="24" hidden="1">#REF!</definedName>
    <definedName name="TRNR_f08b6ea18ac44015a06c16a0e8a0ba5d_310_7" hidden="1">#REF!</definedName>
    <definedName name="TRNR_f0b1b94ef08b4219bb61b17cd6e904d1_288_7" localSheetId="24" hidden="1">#REF!</definedName>
    <definedName name="TRNR_f0b1b94ef08b4219bb61b17cd6e904d1_288_7" hidden="1">#REF!</definedName>
    <definedName name="TRNR_f0b755eeadba4d71853f034ff74f9a3b_326_1" localSheetId="24" hidden="1">#REF!</definedName>
    <definedName name="TRNR_f0b755eeadba4d71853f034ff74f9a3b_326_1" hidden="1">#REF!</definedName>
    <definedName name="TRNR_f0d0e750e34e45e1a61b31601bf0f789_302_9" localSheetId="24" hidden="1">#REF!</definedName>
    <definedName name="TRNR_f0d0e750e34e45e1a61b31601bf0f789_302_9" hidden="1">#REF!</definedName>
    <definedName name="TRNR_f0dcb3a1227c4ca29ee5b7d2f6edee58_329_1" localSheetId="24" hidden="1">#REF!</definedName>
    <definedName name="TRNR_f0dcb3a1227c4ca29ee5b7d2f6edee58_329_1" hidden="1">#REF!</definedName>
    <definedName name="TRNR_f116bb4426c94c7398ad834b84485d9d_149_8" localSheetId="24" hidden="1">#REF!</definedName>
    <definedName name="TRNR_f116bb4426c94c7398ad834b84485d9d_149_8" hidden="1">#REF!</definedName>
    <definedName name="TRNR_f1855904f5284aa5aed13dfa60d5ff85_329_1" localSheetId="24" hidden="1">#REF!</definedName>
    <definedName name="TRNR_f1855904f5284aa5aed13dfa60d5ff85_329_1" hidden="1">#REF!</definedName>
    <definedName name="TRNR_f1a5019585e949c8ae7cc8840f12c423_444_1" localSheetId="24" hidden="1">#REF!</definedName>
    <definedName name="TRNR_f1a5019585e949c8ae7cc8840f12c423_444_1" hidden="1">#REF!</definedName>
    <definedName name="TRNR_f224807b876e464d80453e7b715359eb_310_7" localSheetId="24" hidden="1">#REF!</definedName>
    <definedName name="TRNR_f224807b876e464d80453e7b715359eb_310_7" hidden="1">#REF!</definedName>
    <definedName name="TRNR_f23ec8e4b3aa410796578d6bdb0bd83a_134_8" localSheetId="24" hidden="1">#REF!</definedName>
    <definedName name="TRNR_f23ec8e4b3aa410796578d6bdb0bd83a_134_8" hidden="1">#REF!</definedName>
    <definedName name="TRNR_f2ec309ed975472cbe2b822e3a943e3c_321_1" localSheetId="24" hidden="1">#REF!</definedName>
    <definedName name="TRNR_f2ec309ed975472cbe2b822e3a943e3c_321_1" hidden="1">#REF!</definedName>
    <definedName name="TRNR_f31fc68b9d504cd6b57ea3e95e94bd35_325_2" localSheetId="24" hidden="1">#REF!</definedName>
    <definedName name="TRNR_f31fc68b9d504cd6b57ea3e95e94bd35_325_2" hidden="1">#REF!</definedName>
    <definedName name="TRNR_f35d89935b8a4db7a5e8e1feab186bbc_97_0" localSheetId="24" hidden="1">#REF!</definedName>
    <definedName name="TRNR_f35d89935b8a4db7a5e8e1feab186bbc_97_0" hidden="1">#REF!</definedName>
    <definedName name="TRNR_f3d67dfdb408469dbc10764324ad326f_112_128" localSheetId="24" hidden="1">#REF!</definedName>
    <definedName name="TRNR_f3d67dfdb408469dbc10764324ad326f_112_128" hidden="1">#REF!</definedName>
    <definedName name="TRNR_f3fbc9c0127a4f73a38e54d091c967d2_201_8" localSheetId="24" hidden="1">#REF!</definedName>
    <definedName name="TRNR_f3fbc9c0127a4f73a38e54d091c967d2_201_8" hidden="1">#REF!</definedName>
    <definedName name="TRNR_f4052bef0bf64e59baf29ea3635d8133_285_7" localSheetId="24" hidden="1">#REF!</definedName>
    <definedName name="TRNR_f4052bef0bf64e59baf29ea3635d8133_285_7" hidden="1">#REF!</definedName>
    <definedName name="TRNR_f45a145abfd249d38bb6be277f3cd5e0_310_7" localSheetId="24" hidden="1">#REF!</definedName>
    <definedName name="TRNR_f45a145abfd249d38bb6be277f3cd5e0_310_7" hidden="1">#REF!</definedName>
    <definedName name="TRNR_f47f44e0c9514690be6d2d00d368326a_315_8" localSheetId="24" hidden="1">#REF!</definedName>
    <definedName name="TRNR_f47f44e0c9514690be6d2d00d368326a_315_8" hidden="1">#REF!</definedName>
    <definedName name="TRNR_f537c8d3f42d45108ca929b90c316704_97_1" localSheetId="24" hidden="1">#REF!</definedName>
    <definedName name="TRNR_f537c8d3f42d45108ca929b90c316704_97_1" hidden="1">#REF!</definedName>
    <definedName name="TRNR_f58b3fd9f8c64fd3ae13ac8a19b0daaa_97_0" localSheetId="24" hidden="1">#REF!</definedName>
    <definedName name="TRNR_f58b3fd9f8c64fd3ae13ac8a19b0daaa_97_0" hidden="1">#REF!</definedName>
    <definedName name="TRNR_f5c0cfd13e3e4a36a21dba5995be3e4d_279_7" localSheetId="24" hidden="1">#REF!</definedName>
    <definedName name="TRNR_f5c0cfd13e3e4a36a21dba5995be3e4d_279_7" hidden="1">#REF!</definedName>
    <definedName name="TRNR_f5c846a404814ef4ada504650c6ea3bf_285_7" localSheetId="24" hidden="1">#REF!</definedName>
    <definedName name="TRNR_f5c846a404814ef4ada504650c6ea3bf_285_7" hidden="1">#REF!</definedName>
    <definedName name="TRNR_f5dc711bd11844feb0dbf5f643e89840_289_9" localSheetId="24" hidden="1">#REF!</definedName>
    <definedName name="TRNR_f5dc711bd11844feb0dbf5f643e89840_289_9" hidden="1">#REF!</definedName>
    <definedName name="TRNR_f661b40710c14cf6b152da61fb096b5a_334_1" localSheetId="24" hidden="1">#REF!</definedName>
    <definedName name="TRNR_f661b40710c14cf6b152da61fb096b5a_334_1" hidden="1">#REF!</definedName>
    <definedName name="TRNR_f6e29ca6032a44c19f16a17b5b603031_100_1" localSheetId="24" hidden="1">#REF!</definedName>
    <definedName name="TRNR_f6e29ca6032a44c19f16a17b5b603031_100_1" hidden="1">#REF!</definedName>
    <definedName name="TRNR_f6ef3bec5771465db23691b1696a31a5_99_0" localSheetId="24" hidden="1">#REF!</definedName>
    <definedName name="TRNR_f6ef3bec5771465db23691b1696a31a5_99_0" hidden="1">#REF!</definedName>
    <definedName name="TRNR_f80b180a34c94893aff8720c72b7962b_172_6" localSheetId="24" hidden="1">#REF!</definedName>
    <definedName name="TRNR_f80b180a34c94893aff8720c72b7962b_172_6" hidden="1">#REF!</definedName>
    <definedName name="TRNR_f8253d9db38e4217b5a38c9d31553d20_99_0" localSheetId="24" hidden="1">#REF!</definedName>
    <definedName name="TRNR_f8253d9db38e4217b5a38c9d31553d20_99_0" hidden="1">#REF!</definedName>
    <definedName name="TRNR_f84cfbbfe053471c95fcdff4516b1ea2_285_9" localSheetId="24" hidden="1">#REF!</definedName>
    <definedName name="TRNR_f84cfbbfe053471c95fcdff4516b1ea2_285_9" hidden="1">#REF!</definedName>
    <definedName name="TRNR_f8514fdce17c4600a3d834475667ea8e_98_0" localSheetId="24" hidden="1">#REF!</definedName>
    <definedName name="TRNR_f8514fdce17c4600a3d834475667ea8e_98_0" hidden="1">#REF!</definedName>
    <definedName name="TRNR_f8531e962f484ea58d5647b98316e9e1_135_8" localSheetId="24" hidden="1">#REF!</definedName>
    <definedName name="TRNR_f8531e962f484ea58d5647b98316e9e1_135_8" hidden="1">#REF!</definedName>
    <definedName name="TRNR_f859688cdfcb4d6fac73e6e43bf94689_129_8" localSheetId="24" hidden="1">#REF!</definedName>
    <definedName name="TRNR_f859688cdfcb4d6fac73e6e43bf94689_129_8" hidden="1">#REF!</definedName>
    <definedName name="TRNR_f862e35349404d01bd7a56b332c81065_331_1" localSheetId="24" hidden="1">#REF!</definedName>
    <definedName name="TRNR_f862e35349404d01bd7a56b332c81065_331_1" hidden="1">#REF!</definedName>
    <definedName name="TRNR_f863ee52d6c549c9aead3bccb58ac4e6_97_0" localSheetId="24" hidden="1">#REF!</definedName>
    <definedName name="TRNR_f863ee52d6c549c9aead3bccb58ac4e6_97_0" hidden="1">#REF!</definedName>
    <definedName name="TRNR_f869a783ce71424b8dfff2171d0ae22c_100_0" localSheetId="24" hidden="1">#REF!</definedName>
    <definedName name="TRNR_f869a783ce71424b8dfff2171d0ae22c_100_0" hidden="1">#REF!</definedName>
    <definedName name="TRNR_f892cefaab3b4bc1b995305a945cbb32_100_0" localSheetId="24" hidden="1">#REF!</definedName>
    <definedName name="TRNR_f892cefaab3b4bc1b995305a945cbb32_100_0" hidden="1">#REF!</definedName>
    <definedName name="TRNR_f8edb7825f7547d0a2ac9179d04cda7a_315_10" localSheetId="24" hidden="1">#REF!</definedName>
    <definedName name="TRNR_f8edb7825f7547d0a2ac9179d04cda7a_315_10" hidden="1">#REF!</definedName>
    <definedName name="TRNR_f8fe39879ced47c3a5c472600a590536_288_9" localSheetId="24" hidden="1">#REF!</definedName>
    <definedName name="TRNR_f8fe39879ced47c3a5c472600a590536_288_9" hidden="1">#REF!</definedName>
    <definedName name="TRNR_f9d58d55e3cd455ebd5ee454518952a6_302_6" localSheetId="24" hidden="1">#REF!</definedName>
    <definedName name="TRNR_f9d58d55e3cd455ebd5ee454518952a6_302_6" hidden="1">#REF!</definedName>
    <definedName name="TRNR_f9e391a3005b426883db105d49431747_41_16" localSheetId="24" hidden="1">#REF!</definedName>
    <definedName name="TRNR_f9e391a3005b426883db105d49431747_41_16" hidden="1">#REF!</definedName>
    <definedName name="TRNR_f9ebf7143fca4d3d839d7983485850eb_98_0" localSheetId="24" hidden="1">#REF!</definedName>
    <definedName name="TRNR_f9ebf7143fca4d3d839d7983485850eb_98_0" hidden="1">#REF!</definedName>
    <definedName name="TRNR_fa5941c56d534fa9b9238ca7f406e7f9_310_9" localSheetId="24" hidden="1">#REF!</definedName>
    <definedName name="TRNR_fa5941c56d534fa9b9238ca7f406e7f9_310_9" hidden="1">#REF!</definedName>
    <definedName name="TRNR_faa04832bd24487ba426f1b1769ea6c6_381_1" localSheetId="24" hidden="1">#REF!</definedName>
    <definedName name="TRNR_faa04832bd24487ba426f1b1769ea6c6_381_1" hidden="1">#REF!</definedName>
    <definedName name="TRNR_faa8d879b7274ea394d3eeb57cfe1b0e_392_1" localSheetId="24" hidden="1">#REF!</definedName>
    <definedName name="TRNR_faa8d879b7274ea394d3eeb57cfe1b0e_392_1" hidden="1">#REF!</definedName>
    <definedName name="TRNR_fab6dc251994465baa9f3d0ce48968a1_283_7" localSheetId="24" hidden="1">#REF!</definedName>
    <definedName name="TRNR_fab6dc251994465baa9f3d0ce48968a1_283_7" hidden="1">#REF!</definedName>
    <definedName name="TRNR_fbad745966c0469aa229f1e80438fde5_280_7" localSheetId="24" hidden="1">#REF!</definedName>
    <definedName name="TRNR_fbad745966c0469aa229f1e80438fde5_280_7" hidden="1">#REF!</definedName>
    <definedName name="TRNR_fbf0c6810c9147b997162bb3b280c16d_335_1" localSheetId="24" hidden="1">#REF!</definedName>
    <definedName name="TRNR_fbf0c6810c9147b997162bb3b280c16d_335_1" hidden="1">#REF!</definedName>
    <definedName name="TRNR_fbfca71792f94155b6d78e7427713323_89_41" localSheetId="24" hidden="1">#REF!</definedName>
    <definedName name="TRNR_fbfca71792f94155b6d78e7427713323_89_41" hidden="1">#REF!</definedName>
    <definedName name="TRNR_fc4c095bc7cc4cf390aba26448a90113_97_0" localSheetId="24" hidden="1">#REF!</definedName>
    <definedName name="TRNR_fc4c095bc7cc4cf390aba26448a90113_97_0" hidden="1">#REF!</definedName>
    <definedName name="TRNR_fc60c10b2ee5491dae183eba96670b53_181_8" localSheetId="24" hidden="1">#REF!</definedName>
    <definedName name="TRNR_fc60c10b2ee5491dae183eba96670b53_181_8" hidden="1">#REF!</definedName>
    <definedName name="TRNR_fd5fb0c04cad45dd81c78381208dc79d_698_1" localSheetId="24" hidden="1">#REF!</definedName>
    <definedName name="TRNR_fd5fb0c04cad45dd81c78381208dc79d_698_1" hidden="1">#REF!</definedName>
    <definedName name="TRNR_fd65caac9b614f7facfe9ee766d16283_657_1" localSheetId="24" hidden="1">#REF!</definedName>
    <definedName name="TRNR_fd65caac9b614f7facfe9ee766d16283_657_1" hidden="1">#REF!</definedName>
    <definedName name="TRNR_fdc0d8e8ed6f4923b7125cc3bcb4e7c6_156_11" localSheetId="24" hidden="1">#REF!</definedName>
    <definedName name="TRNR_fdc0d8e8ed6f4923b7125cc3bcb4e7c6_156_11" hidden="1">#REF!</definedName>
    <definedName name="TRNR_fde751bd1c894cd286ecbca7217e65eb_391_1" localSheetId="24" hidden="1">#REF!</definedName>
    <definedName name="TRNR_fde751bd1c894cd286ecbca7217e65eb_391_1" hidden="1">#REF!</definedName>
    <definedName name="TRNR_fdf5b1c2094e430596062172e1654d29_306_10" localSheetId="24" hidden="1">#REF!</definedName>
    <definedName name="TRNR_fdf5b1c2094e430596062172e1654d29_306_10" hidden="1">#REF!</definedName>
    <definedName name="TRNR_fe112d94a93c41cc94822ea31d97c891_127_8" localSheetId="24" hidden="1">#REF!</definedName>
    <definedName name="TRNR_fe112d94a93c41cc94822ea31d97c891_127_8" hidden="1">#REF!</definedName>
    <definedName name="TRNR_fe62ba7c4390471e82e866de424f4c4a_287_9" localSheetId="24" hidden="1">#REF!</definedName>
    <definedName name="TRNR_fe62ba7c4390471e82e866de424f4c4a_287_9" hidden="1">#REF!</definedName>
    <definedName name="TRNR_fe8846b0f020452e851778a78f848521_310_7" localSheetId="24" hidden="1">#REF!</definedName>
    <definedName name="TRNR_fe8846b0f020452e851778a78f848521_310_7" hidden="1">#REF!</definedName>
    <definedName name="TRNR_febfa3a17ccb40f189f272c489b66cfb_98_0" localSheetId="24" hidden="1">#REF!</definedName>
    <definedName name="TRNR_febfa3a17ccb40f189f272c489b66cfb_98_0" hidden="1">#REF!</definedName>
    <definedName name="TRNR_ff65267a183f41a4afa49882419efbfb_290_9" localSheetId="24" hidden="1">#REF!</definedName>
    <definedName name="TRNR_ff65267a183f41a4afa49882419efbfb_290_9" hidden="1">#REF!</definedName>
    <definedName name="TRNR_ff8a662699ac41b28d19531a52365bc3_157_11" localSheetId="24" hidden="1">#REF!</definedName>
    <definedName name="TRNR_ff8a662699ac41b28d19531a52365bc3_157_11" hidden="1">#REF!</definedName>
    <definedName name="TRNR_ffc2fc75dfbe46dabdb054faf21089dd_712_1" localSheetId="24" hidden="1">#REF!</definedName>
    <definedName name="TRNR_ffc2fc75dfbe46dabdb054faf21089dd_712_1" hidden="1">#REF!</definedName>
    <definedName name="TRNR_fff94229ce9e428e883ae4629c82e66d_290_9" localSheetId="24" hidden="1">#REF!</definedName>
    <definedName name="TRNR_fff94229ce9e428e883ae4629c82e66d_290_9" hidden="1">#REF!</definedName>
    <definedName name="TYNE_WEAR">#REF!</definedName>
    <definedName name="UfilL98">OFFSET(#REF!,0,0,COUNTA(#REF!)-53)</definedName>
    <definedName name="UK">#REF!</definedName>
    <definedName name="UK_Trade_Weight">#REF!</definedName>
    <definedName name="UniqueRange_0">#REF!</definedName>
    <definedName name="UniqueRange_1">#REF!</definedName>
    <definedName name="UniqueRange_10">#REF!</definedName>
    <definedName name="UniqueRange_11">#REF!</definedName>
    <definedName name="UniqueRange_12">#REF!</definedName>
    <definedName name="UniqueRange_13">#REF!</definedName>
    <definedName name="UniqueRange_14">#REF!</definedName>
    <definedName name="UniqueRange_15">#REF!</definedName>
    <definedName name="UniqueRange_16">#REF!</definedName>
    <definedName name="UniqueRange_17">#REF!</definedName>
    <definedName name="UniqueRange_18">#REF!</definedName>
    <definedName name="UniqueRange_19">#REF!</definedName>
    <definedName name="UniqueRange_2">#REF!</definedName>
    <definedName name="UniqueRange_21">#REF!</definedName>
    <definedName name="UniqueRange_22">#REF!</definedName>
    <definedName name="UniqueRange_23">#REF!</definedName>
    <definedName name="UniqueRange_24">#REF!</definedName>
    <definedName name="UniqueRange_25">#REF!</definedName>
    <definedName name="UniqueRange_26">#REF!</definedName>
    <definedName name="UniqueRange_27">#REF!</definedName>
    <definedName name="UniqueRange_28">#REF!</definedName>
    <definedName name="UniqueRange_29">#REF!</definedName>
    <definedName name="UniqueRange_3">#REF!</definedName>
    <definedName name="UniqueRange_30">#REF!</definedName>
    <definedName name="UniqueRange_31">#REF!</definedName>
    <definedName name="UniqueRange_4">#REF!</definedName>
    <definedName name="UniqueRange_5">#REF!</definedName>
    <definedName name="UniqueRange_6">#REF!</definedName>
    <definedName name="UniqueRange_7">#REF!</definedName>
    <definedName name="UniqueRange_8">#REF!</definedName>
    <definedName name="UniqueRange_9">#REF!</definedName>
    <definedName name="VALID_FORMATS">#REF!</definedName>
    <definedName name="vcop1" localSheetId="24">#REF!</definedName>
    <definedName name="vcop1">#REF!</definedName>
    <definedName name="vcop2" localSheetId="24">#REF!</definedName>
    <definedName name="vcop2">#REF!</definedName>
    <definedName name="vcop3" localSheetId="24">#REF!</definedName>
    <definedName name="vcop3">#REF!</definedName>
    <definedName name="vcop4" localSheetId="24">#REF!</definedName>
    <definedName name="vcop4">#REF!</definedName>
    <definedName name="vintage_list">#REF!</definedName>
    <definedName name="W_GLAM">#REF!</definedName>
    <definedName name="W_MIDS">#REF!</definedName>
    <definedName name="W_SUSSEX">#REF!</definedName>
    <definedName name="W_YORKS">#REF!</definedName>
    <definedName name="WARWICKS">#REF!</definedName>
    <definedName name="WILTS">#REF!</definedName>
    <definedName name="WorkerFlows">#REF!</definedName>
    <definedName name="wrn.table1." localSheetId="24" hidden="1">{#N/A,#N/A,FALSE,"CGBR95C"}</definedName>
    <definedName name="wrn.table1." hidden="1">{#N/A,#N/A,FALSE,"CGBR95C"}</definedName>
    <definedName name="wrn.table2." localSheetId="24" hidden="1">{#N/A,#N/A,FALSE,"CGBR95C"}</definedName>
    <definedName name="wrn.table2." hidden="1">{#N/A,#N/A,FALSE,"CGBR95C"}</definedName>
    <definedName name="wrn.tablea." localSheetId="24" hidden="1">{#N/A,#N/A,FALSE,"CGBR95C"}</definedName>
    <definedName name="wrn.tablea." hidden="1">{#N/A,#N/A,FALSE,"CGBR95C"}</definedName>
    <definedName name="wrn.tableb." localSheetId="24" hidden="1">{#N/A,#N/A,FALSE,"CGBR95C"}</definedName>
    <definedName name="wrn.tableb." hidden="1">{#N/A,#N/A,FALSE,"CGBR95C"}</definedName>
    <definedName name="wrn.tableq." localSheetId="24" hidden="1">{#N/A,#N/A,FALSE,"CGBR95C"}</definedName>
    <definedName name="wrn.tableq." hidden="1">{#N/A,#N/A,FALSE,"CGBR95C"}</definedName>
    <definedName name="wrn.TMCOMP." localSheetId="24" hidden="1">{#N/A,#N/A,FALSE,"TMCOMP96";#N/A,#N/A,FALSE,"MAT96";#N/A,#N/A,FALSE,"FANDA96";#N/A,#N/A,FALSE,"INTRAN96";#N/A,#N/A,FALSE,"NAA9697";#N/A,#N/A,FALSE,"ECWEBB";#N/A,#N/A,FALSE,"MFT96";#N/A,#N/A,FALSE,"CTrecon"}</definedName>
    <definedName name="wrn.TMCOMP." hidden="1">{#N/A,#N/A,FALSE,"TMCOMP96";#N/A,#N/A,FALSE,"MAT96";#N/A,#N/A,FALSE,"FANDA96";#N/A,#N/A,FALSE,"INTRAN96";#N/A,#N/A,FALSE,"NAA9697";#N/A,#N/A,FALSE,"ECWEBB";#N/A,#N/A,FALSE,"MFT96";#N/A,#N/A,FALSE,"CTrecon"}</definedName>
    <definedName name="Y_ON_Y">#REF!</definedName>
    <definedName name="YesNo">#REF!</definedName>
    <definedName name="ZERO">ZEROs:ZEROe</definedName>
    <definedName name="Zero_Line">OFFSET(#REF!,0,0,COUNTA(#REF!)-1)</definedName>
    <definedName name="ZEROcol">#REF!</definedName>
    <definedName name="ZEROe">ChEnd ZEROcol</definedName>
    <definedName name="ZeroM00">OFFSET(#REF!,0,0,COUNTA(#REF!)-86)</definedName>
    <definedName name="ZeroM01">OFFSET(#REF!,0,0,COUNTA(#REF!)-98)</definedName>
    <definedName name="ZeroM03">OFFSET(#REF!,0,0,COUNTA(#REF!)-122)</definedName>
    <definedName name="ZEROs">ChStart ZEROcol</definedName>
    <definedName name="ZEROSq00">OFFSET(#REF!,0,0,COUNTA(#REF!)-34)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38" i="6" l="1"/>
  <c r="B838" i="6" s="1"/>
  <c r="E838" i="6" s="1"/>
  <c r="A839" i="6"/>
  <c r="C839" i="6" s="1"/>
  <c r="Z75" i="1"/>
  <c r="AA75" i="1"/>
  <c r="AB75" i="1"/>
  <c r="AC75" i="1"/>
  <c r="Z76" i="1"/>
  <c r="AA76" i="1"/>
  <c r="AB76" i="1"/>
  <c r="AC76" i="1"/>
  <c r="Z77" i="1"/>
  <c r="AA77" i="1"/>
  <c r="AB77" i="1"/>
  <c r="AC77" i="1"/>
  <c r="T75" i="1"/>
  <c r="U75" i="1"/>
  <c r="V75" i="1"/>
  <c r="W75" i="1"/>
  <c r="T76" i="1"/>
  <c r="U76" i="1"/>
  <c r="V76" i="1"/>
  <c r="W76" i="1"/>
  <c r="T77" i="1"/>
  <c r="U77" i="1"/>
  <c r="V77" i="1"/>
  <c r="W77" i="1"/>
  <c r="M11" i="1"/>
  <c r="O24" i="1"/>
  <c r="N23" i="1"/>
  <c r="N24" i="1"/>
  <c r="B40" i="1"/>
  <c r="J51" i="1"/>
  <c r="J48" i="1"/>
  <c r="J45" i="1"/>
  <c r="J42" i="1"/>
  <c r="J39" i="1"/>
  <c r="B839" i="6" l="1"/>
  <c r="E839" i="6" s="1"/>
  <c r="F839" i="6" s="1"/>
  <c r="C838" i="6"/>
  <c r="I37" i="1"/>
  <c r="I38" i="1"/>
  <c r="I39" i="1"/>
  <c r="A812" i="6"/>
  <c r="B812" i="6" s="1"/>
  <c r="E812" i="6" s="1"/>
  <c r="A813" i="6"/>
  <c r="C813" i="6" s="1"/>
  <c r="B813" i="6"/>
  <c r="E813" i="6" s="1"/>
  <c r="A814" i="6"/>
  <c r="B814" i="6" s="1"/>
  <c r="C814" i="6"/>
  <c r="A815" i="6"/>
  <c r="B815" i="6" s="1"/>
  <c r="E815" i="6" s="1"/>
  <c r="F815" i="6" s="1"/>
  <c r="C815" i="6"/>
  <c r="A816" i="6"/>
  <c r="B816" i="6" s="1"/>
  <c r="E816" i="6" s="1"/>
  <c r="A817" i="6"/>
  <c r="C817" i="6" s="1"/>
  <c r="B817" i="6"/>
  <c r="E817" i="6" s="1"/>
  <c r="A819" i="6"/>
  <c r="B819" i="6" s="1"/>
  <c r="E819" i="6" s="1"/>
  <c r="F819" i="6" s="1"/>
  <c r="C819" i="6"/>
  <c r="D819" i="6" s="1"/>
  <c r="A820" i="6"/>
  <c r="B820" i="6" s="1"/>
  <c r="E820" i="6" s="1"/>
  <c r="A821" i="6"/>
  <c r="C821" i="6" s="1"/>
  <c r="B821" i="6"/>
  <c r="E821" i="6" s="1"/>
  <c r="A824" i="6"/>
  <c r="B824" i="6" s="1"/>
  <c r="E824" i="6" s="1"/>
  <c r="A825" i="6"/>
  <c r="C825" i="6" s="1"/>
  <c r="B825" i="6"/>
  <c r="E825" i="6" s="1"/>
  <c r="A829" i="6"/>
  <c r="C829" i="6" s="1"/>
  <c r="B829" i="6"/>
  <c r="E829" i="6" s="1"/>
  <c r="F41" i="1"/>
  <c r="F42" i="1"/>
  <c r="F43" i="1"/>
  <c r="F44" i="1"/>
  <c r="F45" i="1"/>
  <c r="F40" i="1"/>
  <c r="D838" i="6" l="1"/>
  <c r="F838" i="6"/>
  <c r="D839" i="6"/>
  <c r="E814" i="6"/>
  <c r="F814" i="6" s="1"/>
  <c r="D814" i="6"/>
  <c r="D815" i="6"/>
  <c r="D813" i="6"/>
  <c r="F813" i="6"/>
  <c r="D821" i="6"/>
  <c r="F821" i="6"/>
  <c r="D829" i="6"/>
  <c r="F829" i="6"/>
  <c r="D825" i="6"/>
  <c r="F825" i="6"/>
  <c r="D817" i="6"/>
  <c r="F817" i="6"/>
  <c r="A834" i="6"/>
  <c r="A830" i="6"/>
  <c r="A826" i="6"/>
  <c r="A822" i="6"/>
  <c r="A818" i="6"/>
  <c r="C824" i="6"/>
  <c r="C820" i="6"/>
  <c r="C816" i="6"/>
  <c r="C812" i="6"/>
  <c r="A811" i="6"/>
  <c r="B811" i="6" s="1"/>
  <c r="E811" i="6" s="1"/>
  <c r="D824" i="6" l="1"/>
  <c r="F824" i="6"/>
  <c r="C818" i="6"/>
  <c r="A823" i="6"/>
  <c r="B818" i="6"/>
  <c r="E818" i="6" s="1"/>
  <c r="C822" i="6"/>
  <c r="A827" i="6"/>
  <c r="B822" i="6"/>
  <c r="E822" i="6" s="1"/>
  <c r="C826" i="6"/>
  <c r="A831" i="6"/>
  <c r="B826" i="6"/>
  <c r="E826" i="6" s="1"/>
  <c r="D816" i="6"/>
  <c r="F816" i="6"/>
  <c r="D812" i="6"/>
  <c r="F812" i="6"/>
  <c r="C830" i="6"/>
  <c r="A835" i="6"/>
  <c r="B830" i="6"/>
  <c r="E830" i="6" s="1"/>
  <c r="D820" i="6"/>
  <c r="F820" i="6"/>
  <c r="C834" i="6"/>
  <c r="B834" i="6"/>
  <c r="E834" i="6" s="1"/>
  <c r="C811" i="6"/>
  <c r="A810" i="6"/>
  <c r="C810" i="6" s="1"/>
  <c r="B810" i="6"/>
  <c r="E810" i="6" s="1"/>
  <c r="BC66" i="7"/>
  <c r="BD66" i="7"/>
  <c r="BE66" i="7"/>
  <c r="BF66" i="7"/>
  <c r="BG66" i="7"/>
  <c r="BH66" i="7"/>
  <c r="BI66" i="7"/>
  <c r="BI68" i="7" s="1"/>
  <c r="BB66" i="7"/>
  <c r="C1" i="11"/>
  <c r="D1" i="11" s="1"/>
  <c r="E1" i="11" s="1"/>
  <c r="F1" i="11" s="1"/>
  <c r="G1" i="11" s="1"/>
  <c r="B1" i="11"/>
  <c r="BC56" i="7"/>
  <c r="BD56" i="7"/>
  <c r="BE56" i="7"/>
  <c r="BF56" i="7"/>
  <c r="BG56" i="7"/>
  <c r="BH56" i="7"/>
  <c r="BI56" i="7"/>
  <c r="BJ56" i="7"/>
  <c r="BK56" i="7"/>
  <c r="BL56" i="7"/>
  <c r="BM56" i="7"/>
  <c r="BN56" i="7"/>
  <c r="BO56" i="7"/>
  <c r="BP56" i="7"/>
  <c r="BQ56" i="7"/>
  <c r="BR56" i="7"/>
  <c r="BS56" i="7"/>
  <c r="BT56" i="7"/>
  <c r="BU56" i="7"/>
  <c r="BV56" i="7"/>
  <c r="BW56" i="7"/>
  <c r="BX56" i="7"/>
  <c r="BY56" i="7"/>
  <c r="BZ56" i="7"/>
  <c r="CA56" i="7"/>
  <c r="CB56" i="7"/>
  <c r="CC56" i="7"/>
  <c r="CD56" i="7"/>
  <c r="CE56" i="7"/>
  <c r="CF56" i="7"/>
  <c r="CG56" i="7"/>
  <c r="CH56" i="7"/>
  <c r="CI56" i="7"/>
  <c r="CJ56" i="7"/>
  <c r="CK56" i="7"/>
  <c r="CL56" i="7"/>
  <c r="CM56" i="7"/>
  <c r="CN56" i="7"/>
  <c r="CO56" i="7"/>
  <c r="CP56" i="7"/>
  <c r="CQ56" i="7"/>
  <c r="CR56" i="7"/>
  <c r="CS56" i="7"/>
  <c r="CT56" i="7"/>
  <c r="CU56" i="7"/>
  <c r="CV56" i="7"/>
  <c r="CW56" i="7"/>
  <c r="CX56" i="7"/>
  <c r="CY56" i="7"/>
  <c r="CZ56" i="7"/>
  <c r="DA56" i="7"/>
  <c r="DB56" i="7"/>
  <c r="DC56" i="7"/>
  <c r="DD56" i="7"/>
  <c r="DE56" i="7"/>
  <c r="DF56" i="7"/>
  <c r="DG56" i="7"/>
  <c r="DH56" i="7"/>
  <c r="DI56" i="7"/>
  <c r="BB56" i="7"/>
  <c r="C1" i="4"/>
  <c r="D1" i="4" s="1"/>
  <c r="E1" i="4" s="1"/>
  <c r="F1" i="4" s="1"/>
  <c r="G1" i="4" s="1"/>
  <c r="H1" i="4" s="1"/>
  <c r="I1" i="4" s="1"/>
  <c r="J1" i="4" s="1"/>
  <c r="K1" i="4" s="1"/>
  <c r="L1" i="4" s="1"/>
  <c r="M1" i="4" s="1"/>
  <c r="N1" i="4" s="1"/>
  <c r="B1" i="4"/>
  <c r="F818" i="6" l="1"/>
  <c r="D818" i="6"/>
  <c r="F822" i="6"/>
  <c r="D822" i="6"/>
  <c r="A832" i="6"/>
  <c r="B827" i="6"/>
  <c r="E827" i="6" s="1"/>
  <c r="C827" i="6"/>
  <c r="A828" i="6"/>
  <c r="B823" i="6"/>
  <c r="E823" i="6" s="1"/>
  <c r="C823" i="6"/>
  <c r="F826" i="6"/>
  <c r="D826" i="6"/>
  <c r="F834" i="6"/>
  <c r="D834" i="6"/>
  <c r="A836" i="6"/>
  <c r="B831" i="6"/>
  <c r="E831" i="6" s="1"/>
  <c r="C831" i="6"/>
  <c r="B835" i="6"/>
  <c r="E835" i="6" s="1"/>
  <c r="C835" i="6"/>
  <c r="F830" i="6"/>
  <c r="D830" i="6"/>
  <c r="D811" i="6"/>
  <c r="F811" i="6"/>
  <c r="D810" i="6"/>
  <c r="F810" i="6"/>
  <c r="S4" i="53"/>
  <c r="Q4" i="53"/>
  <c r="P4" i="53"/>
  <c r="P2" i="53"/>
  <c r="Q2" i="53"/>
  <c r="R2" i="53"/>
  <c r="S2" i="53"/>
  <c r="P3" i="53"/>
  <c r="Q3" i="53"/>
  <c r="R3" i="53"/>
  <c r="S3" i="53"/>
  <c r="O3" i="53"/>
  <c r="O2" i="53"/>
  <c r="F4" i="53"/>
  <c r="D4" i="53"/>
  <c r="C4" i="53"/>
  <c r="C3" i="53"/>
  <c r="D3" i="53"/>
  <c r="E3" i="53"/>
  <c r="F3" i="53"/>
  <c r="B2" i="53"/>
  <c r="B3" i="53"/>
  <c r="P54" i="53"/>
  <c r="N1" i="53"/>
  <c r="N49" i="53" s="1"/>
  <c r="A1" i="53"/>
  <c r="A49" i="53" s="1"/>
  <c r="GC1" i="6"/>
  <c r="GD1" i="6" s="1"/>
  <c r="GE1" i="6" s="1"/>
  <c r="FR808" i="6"/>
  <c r="FR809" i="6"/>
  <c r="F835" i="6" l="1"/>
  <c r="D835" i="6"/>
  <c r="F823" i="6"/>
  <c r="D823" i="6"/>
  <c r="B836" i="6"/>
  <c r="E836" i="6" s="1"/>
  <c r="C836" i="6"/>
  <c r="B832" i="6"/>
  <c r="E832" i="6" s="1"/>
  <c r="A837" i="6"/>
  <c r="C832" i="6"/>
  <c r="F831" i="6"/>
  <c r="D831" i="6"/>
  <c r="B828" i="6"/>
  <c r="E828" i="6" s="1"/>
  <c r="A833" i="6"/>
  <c r="C828" i="6"/>
  <c r="F827" i="6"/>
  <c r="D827" i="6"/>
  <c r="C2" i="53"/>
  <c r="N55" i="53"/>
  <c r="N56" i="53"/>
  <c r="Q54" i="53"/>
  <c r="C837" i="6" l="1"/>
  <c r="B837" i="6"/>
  <c r="E837" i="6" s="1"/>
  <c r="D836" i="6"/>
  <c r="F836" i="6"/>
  <c r="D828" i="6"/>
  <c r="F828" i="6"/>
  <c r="C833" i="6"/>
  <c r="B833" i="6"/>
  <c r="E833" i="6" s="1"/>
  <c r="D832" i="6"/>
  <c r="F832" i="6"/>
  <c r="D2" i="53"/>
  <c r="R54" i="53"/>
  <c r="D833" i="6" l="1"/>
  <c r="F833" i="6"/>
  <c r="D837" i="6"/>
  <c r="F837" i="6"/>
  <c r="E2" i="53"/>
  <c r="S54" i="53"/>
  <c r="F2" i="53" l="1"/>
  <c r="T54" i="53"/>
  <c r="U54" i="53" l="1"/>
  <c r="V54" i="53" l="1"/>
  <c r="W54" i="53" l="1"/>
  <c r="X54" i="53" l="1"/>
  <c r="Y54" i="53" l="1"/>
  <c r="Z54" i="53" l="1"/>
  <c r="AA54" i="53" l="1"/>
  <c r="AB54" i="53" l="1"/>
  <c r="AC54" i="53" l="1"/>
  <c r="AD54" i="53" l="1"/>
  <c r="AE54" i="53" l="1"/>
  <c r="AF54" i="53" l="1"/>
  <c r="AG54" i="53" l="1"/>
  <c r="AH54" i="53" l="1"/>
  <c r="B39" i="1"/>
  <c r="B38" i="1"/>
  <c r="FR774" i="6"/>
  <c r="FR775" i="6"/>
  <c r="FR776" i="6"/>
  <c r="FR777" i="6"/>
  <c r="FR778" i="6"/>
  <c r="FR779" i="6"/>
  <c r="FR780" i="6"/>
  <c r="FR781" i="6"/>
  <c r="FR782" i="6"/>
  <c r="FR783" i="6"/>
  <c r="FR784" i="6"/>
  <c r="FR785" i="6"/>
  <c r="FR786" i="6"/>
  <c r="FR787" i="6"/>
  <c r="FR788" i="6"/>
  <c r="FR789" i="6"/>
  <c r="FR790" i="6"/>
  <c r="FR791" i="6"/>
  <c r="FR792" i="6"/>
  <c r="FR793" i="6"/>
  <c r="FR794" i="6"/>
  <c r="FR795" i="6"/>
  <c r="FR796" i="6"/>
  <c r="FR797" i="6"/>
  <c r="FR798" i="6"/>
  <c r="FR799" i="6"/>
  <c r="FR800" i="6"/>
  <c r="FR801" i="6"/>
  <c r="FR802" i="6"/>
  <c r="FR803" i="6"/>
  <c r="FR804" i="6"/>
  <c r="FR805" i="6"/>
  <c r="FR806" i="6"/>
  <c r="FR807" i="6"/>
  <c r="I36" i="1" l="1"/>
  <c r="B37" i="1"/>
  <c r="D34" i="1"/>
  <c r="E38" i="1"/>
  <c r="E39" i="1"/>
  <c r="E40" i="1"/>
  <c r="E41" i="1"/>
  <c r="E42" i="1"/>
  <c r="E37" i="1"/>
  <c r="Z73" i="1" l="1"/>
  <c r="AA73" i="1"/>
  <c r="AB73" i="1"/>
  <c r="AC73" i="1"/>
  <c r="Z74" i="1"/>
  <c r="AA74" i="1"/>
  <c r="AB74" i="1"/>
  <c r="AC74" i="1"/>
  <c r="T73" i="1"/>
  <c r="U73" i="1"/>
  <c r="V73" i="1"/>
  <c r="W73" i="1"/>
  <c r="T74" i="1"/>
  <c r="U74" i="1"/>
  <c r="V74" i="1"/>
  <c r="W74" i="1"/>
  <c r="FR745" i="6"/>
  <c r="FR746" i="6"/>
  <c r="FR747" i="6"/>
  <c r="FR748" i="6"/>
  <c r="FR749" i="6"/>
  <c r="FR750" i="6"/>
  <c r="FR751" i="6"/>
  <c r="FR752" i="6"/>
  <c r="FR753" i="6"/>
  <c r="FR754" i="6"/>
  <c r="FR755" i="6"/>
  <c r="FR756" i="6"/>
  <c r="FR757" i="6"/>
  <c r="FR758" i="6"/>
  <c r="FR759" i="6"/>
  <c r="FR760" i="6"/>
  <c r="FR761" i="6"/>
  <c r="FR762" i="6"/>
  <c r="FR763" i="6"/>
  <c r="FR764" i="6"/>
  <c r="FR765" i="6"/>
  <c r="FR766" i="6"/>
  <c r="FR767" i="6"/>
  <c r="FR768" i="6"/>
  <c r="FR769" i="6"/>
  <c r="FR770" i="6"/>
  <c r="FR771" i="6"/>
  <c r="FR772" i="6"/>
  <c r="FR773" i="6"/>
  <c r="FR744" i="6" l="1"/>
  <c r="I3" i="43"/>
  <c r="J3" i="43"/>
  <c r="K3" i="43"/>
  <c r="H3" i="43"/>
  <c r="B3" i="43"/>
  <c r="C3" i="43"/>
  <c r="D3" i="43"/>
  <c r="E3" i="43"/>
  <c r="CX3" i="7"/>
  <c r="BC3" i="7"/>
  <c r="BD3" i="7"/>
  <c r="BE3" i="7"/>
  <c r="BF3" i="7"/>
  <c r="BG3" i="7"/>
  <c r="BH3" i="7"/>
  <c r="BI3" i="7"/>
  <c r="BJ3" i="7"/>
  <c r="BK3" i="7"/>
  <c r="BL3" i="7"/>
  <c r="BM3" i="7"/>
  <c r="BN3" i="7"/>
  <c r="BO3" i="7"/>
  <c r="BP3" i="7"/>
  <c r="BQ3" i="7"/>
  <c r="BR3" i="7"/>
  <c r="BS3" i="7"/>
  <c r="BT3" i="7"/>
  <c r="BU3" i="7"/>
  <c r="BV3" i="7"/>
  <c r="BW3" i="7"/>
  <c r="BX3" i="7"/>
  <c r="BY3" i="7"/>
  <c r="BZ3" i="7"/>
  <c r="CA3" i="7"/>
  <c r="CB3" i="7"/>
  <c r="CC3" i="7"/>
  <c r="CD3" i="7"/>
  <c r="CE3" i="7"/>
  <c r="CF3" i="7"/>
  <c r="CG3" i="7"/>
  <c r="CH3" i="7"/>
  <c r="CI3" i="7"/>
  <c r="CJ3" i="7"/>
  <c r="CK3" i="7"/>
  <c r="CL3" i="7"/>
  <c r="CM3" i="7"/>
  <c r="CN3" i="7"/>
  <c r="CO3" i="7"/>
  <c r="CP3" i="7"/>
  <c r="CQ3" i="7"/>
  <c r="CR3" i="7"/>
  <c r="CS3" i="7"/>
  <c r="CT3" i="7"/>
  <c r="CU3" i="7"/>
  <c r="CV3" i="7"/>
  <c r="CW3" i="7"/>
  <c r="BB3" i="7"/>
  <c r="B1" i="6"/>
  <c r="C1" i="6" s="1"/>
  <c r="D1" i="6" s="1"/>
  <c r="J4" i="43"/>
  <c r="D4" i="43"/>
  <c r="E4" i="43" s="1"/>
  <c r="G1" i="43"/>
  <c r="A1" i="43"/>
  <c r="BB3" i="39"/>
  <c r="BC3" i="39"/>
  <c r="BD3" i="39"/>
  <c r="BE3" i="39"/>
  <c r="BF3" i="39"/>
  <c r="BG3" i="39"/>
  <c r="BH3" i="39"/>
  <c r="BI3" i="39"/>
  <c r="BJ3" i="39"/>
  <c r="BK3" i="39"/>
  <c r="BL3" i="39"/>
  <c r="BM3" i="39"/>
  <c r="BN3" i="39"/>
  <c r="BO3" i="39"/>
  <c r="BP3" i="39"/>
  <c r="BQ3" i="39"/>
  <c r="BR3" i="39"/>
  <c r="BS3" i="39"/>
  <c r="BT3" i="39"/>
  <c r="BU3" i="39"/>
  <c r="BV3" i="39"/>
  <c r="BW3" i="39"/>
  <c r="BX3" i="39"/>
  <c r="BY3" i="39"/>
  <c r="BZ3" i="39"/>
  <c r="CA3" i="39"/>
  <c r="CB3" i="39"/>
  <c r="CC3" i="39"/>
  <c r="CD3" i="39"/>
  <c r="CE3" i="39"/>
  <c r="CF3" i="39"/>
  <c r="CG3" i="39"/>
  <c r="CH3" i="39"/>
  <c r="CI3" i="39"/>
  <c r="CJ3" i="39"/>
  <c r="CK3" i="39"/>
  <c r="CL3" i="39"/>
  <c r="CM3" i="39"/>
  <c r="CN3" i="39"/>
  <c r="CO3" i="39"/>
  <c r="CP3" i="39"/>
  <c r="CQ3" i="39"/>
  <c r="CR3" i="39"/>
  <c r="CS3" i="39"/>
  <c r="CT3" i="39"/>
  <c r="CU3" i="39"/>
  <c r="CV3" i="39"/>
  <c r="BA3" i="39"/>
  <c r="C3" i="39"/>
  <c r="D3" i="39"/>
  <c r="E3" i="39"/>
  <c r="F3" i="39"/>
  <c r="G3" i="39"/>
  <c r="H3" i="39"/>
  <c r="I3" i="39"/>
  <c r="J3" i="39"/>
  <c r="K3" i="39"/>
  <c r="L3" i="39"/>
  <c r="M3" i="39"/>
  <c r="N3" i="39"/>
  <c r="O3" i="39"/>
  <c r="P3" i="39"/>
  <c r="Q3" i="39"/>
  <c r="R3" i="39"/>
  <c r="S3" i="39"/>
  <c r="T3" i="39"/>
  <c r="U3" i="39"/>
  <c r="V3" i="39"/>
  <c r="W3" i="39"/>
  <c r="X3" i="39"/>
  <c r="Y3" i="39"/>
  <c r="Z3" i="39"/>
  <c r="AA3" i="39"/>
  <c r="AB3" i="39"/>
  <c r="AC3" i="39"/>
  <c r="AD3" i="39"/>
  <c r="AE3" i="39"/>
  <c r="AF3" i="39"/>
  <c r="AG3" i="39"/>
  <c r="AH3" i="39"/>
  <c r="AI3" i="39"/>
  <c r="AJ3" i="39"/>
  <c r="AK3" i="39"/>
  <c r="AL3" i="39"/>
  <c r="AM3" i="39"/>
  <c r="AN3" i="39"/>
  <c r="AO3" i="39"/>
  <c r="AP3" i="39"/>
  <c r="AQ3" i="39"/>
  <c r="AR3" i="39"/>
  <c r="AS3" i="39"/>
  <c r="AT3" i="39"/>
  <c r="AU3" i="39"/>
  <c r="AV3" i="39"/>
  <c r="AW3" i="39"/>
  <c r="B3" i="39"/>
  <c r="BB62" i="39"/>
  <c r="BB54" i="39"/>
  <c r="DH53" i="39"/>
  <c r="DG53" i="39"/>
  <c r="DF53" i="39"/>
  <c r="DE53" i="39"/>
  <c r="DD53" i="39"/>
  <c r="DC53" i="39"/>
  <c r="DB53" i="39"/>
  <c r="DA53" i="39"/>
  <c r="CZ53" i="39"/>
  <c r="CY53" i="39"/>
  <c r="CX53" i="39"/>
  <c r="CW53" i="39"/>
  <c r="CV53" i="39"/>
  <c r="CU53" i="39"/>
  <c r="CT53" i="39"/>
  <c r="CS53" i="39"/>
  <c r="CR53" i="39"/>
  <c r="CQ53" i="39"/>
  <c r="CP53" i="39"/>
  <c r="CO53" i="39"/>
  <c r="CN53" i="39"/>
  <c r="CM53" i="39"/>
  <c r="CL53" i="39"/>
  <c r="CK53" i="39"/>
  <c r="CJ53" i="39"/>
  <c r="CI53" i="39"/>
  <c r="CH53" i="39"/>
  <c r="CG53" i="39"/>
  <c r="CF53" i="39"/>
  <c r="CE53" i="39"/>
  <c r="CD53" i="39"/>
  <c r="CC53" i="39"/>
  <c r="CB53" i="39"/>
  <c r="CA53" i="39"/>
  <c r="BZ53" i="39"/>
  <c r="BY53" i="39"/>
  <c r="BX53" i="39"/>
  <c r="BW53" i="39"/>
  <c r="BV53" i="39"/>
  <c r="BU53" i="39"/>
  <c r="BT53" i="39"/>
  <c r="BS53" i="39"/>
  <c r="BR53" i="39"/>
  <c r="BQ53" i="39"/>
  <c r="BP53" i="39"/>
  <c r="BO53" i="39"/>
  <c r="BN53" i="39"/>
  <c r="BM53" i="39"/>
  <c r="BL53" i="39"/>
  <c r="BK53" i="39"/>
  <c r="BJ53" i="39"/>
  <c r="BI53" i="39"/>
  <c r="BH53" i="39"/>
  <c r="BG53" i="39"/>
  <c r="BF53" i="39"/>
  <c r="BE53" i="39"/>
  <c r="BD53" i="39"/>
  <c r="BC53" i="39"/>
  <c r="BB53" i="39"/>
  <c r="BA53" i="39"/>
  <c r="BC4" i="39"/>
  <c r="D4" i="39"/>
  <c r="E4" i="39" s="1"/>
  <c r="F4" i="39" s="1"/>
  <c r="AZ1" i="39"/>
  <c r="AZ49" i="39" s="1"/>
  <c r="A1" i="39"/>
  <c r="A49" i="39" s="1"/>
  <c r="AZ1" i="35"/>
  <c r="AZ49" i="35" s="1"/>
  <c r="A1" i="35"/>
  <c r="BA1" i="7"/>
  <c r="A1" i="7"/>
  <c r="E9" i="36"/>
  <c r="B9" i="36"/>
  <c r="BB3" i="35"/>
  <c r="BC3" i="35"/>
  <c r="BD3" i="35"/>
  <c r="BE3" i="35"/>
  <c r="BF3" i="35"/>
  <c r="BG3" i="35"/>
  <c r="BH3" i="35"/>
  <c r="BI3" i="35"/>
  <c r="BJ3" i="35"/>
  <c r="BK3" i="35"/>
  <c r="BL3" i="35"/>
  <c r="BM3" i="35"/>
  <c r="BN3" i="35"/>
  <c r="BO3" i="35"/>
  <c r="BP3" i="35"/>
  <c r="BQ3" i="35"/>
  <c r="BR3" i="35"/>
  <c r="BS3" i="35"/>
  <c r="BT3" i="35"/>
  <c r="BU3" i="35"/>
  <c r="BV3" i="35"/>
  <c r="BW3" i="35"/>
  <c r="BX3" i="35"/>
  <c r="BY3" i="35"/>
  <c r="BZ3" i="35"/>
  <c r="CA3" i="35"/>
  <c r="CB3" i="35"/>
  <c r="CC3" i="35"/>
  <c r="CD3" i="35"/>
  <c r="CE3" i="35"/>
  <c r="CF3" i="35"/>
  <c r="CG3" i="35"/>
  <c r="CH3" i="35"/>
  <c r="CI3" i="35"/>
  <c r="CJ3" i="35"/>
  <c r="CK3" i="35"/>
  <c r="CL3" i="35"/>
  <c r="CM3" i="35"/>
  <c r="CN3" i="35"/>
  <c r="CO3" i="35"/>
  <c r="CP3" i="35"/>
  <c r="CQ3" i="35"/>
  <c r="CR3" i="35"/>
  <c r="CS3" i="35"/>
  <c r="CT3" i="35"/>
  <c r="CU3" i="35"/>
  <c r="CV3" i="35"/>
  <c r="BA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R3" i="35"/>
  <c r="S3" i="35"/>
  <c r="T3" i="35"/>
  <c r="U3" i="35"/>
  <c r="V3" i="35"/>
  <c r="W3" i="35"/>
  <c r="X3" i="35"/>
  <c r="Y3" i="35"/>
  <c r="Z3" i="35"/>
  <c r="AA3" i="35"/>
  <c r="AB3" i="35"/>
  <c r="AC3" i="35"/>
  <c r="AD3" i="35"/>
  <c r="AE3" i="35"/>
  <c r="AF3" i="35"/>
  <c r="AG3" i="35"/>
  <c r="AH3" i="35"/>
  <c r="AI3" i="35"/>
  <c r="AJ3" i="35"/>
  <c r="AK3" i="35"/>
  <c r="AL3" i="35"/>
  <c r="AM3" i="35"/>
  <c r="AN3" i="35"/>
  <c r="AO3" i="35"/>
  <c r="AP3" i="35"/>
  <c r="AQ3" i="35"/>
  <c r="AR3" i="35"/>
  <c r="AS3" i="35"/>
  <c r="AT3" i="35"/>
  <c r="AU3" i="35"/>
  <c r="AV3" i="35"/>
  <c r="AW3" i="35"/>
  <c r="B3" i="35"/>
  <c r="BB62" i="35"/>
  <c r="BC62" i="35" s="1"/>
  <c r="DH53" i="35"/>
  <c r="DG53" i="35"/>
  <c r="DF53" i="35"/>
  <c r="DE53" i="35"/>
  <c r="DD53" i="35"/>
  <c r="DC53" i="35"/>
  <c r="DB53" i="35"/>
  <c r="DA53" i="35"/>
  <c r="CZ53" i="35"/>
  <c r="CY53" i="35"/>
  <c r="CX53" i="35"/>
  <c r="CW53" i="35"/>
  <c r="CV53" i="35"/>
  <c r="CU53" i="35"/>
  <c r="CT53" i="35"/>
  <c r="CS53" i="35"/>
  <c r="CR53" i="35"/>
  <c r="CQ53" i="35"/>
  <c r="CP53" i="35"/>
  <c r="CO53" i="35"/>
  <c r="CN53" i="35"/>
  <c r="CM53" i="35"/>
  <c r="CL53" i="35"/>
  <c r="CK53" i="35"/>
  <c r="CJ53" i="35"/>
  <c r="CI53" i="35"/>
  <c r="CH53" i="35"/>
  <c r="CG53" i="35"/>
  <c r="CF53" i="35"/>
  <c r="CE53" i="35"/>
  <c r="CD53" i="35"/>
  <c r="CC53" i="35"/>
  <c r="CB53" i="35"/>
  <c r="CA53" i="35"/>
  <c r="BZ53" i="35"/>
  <c r="BY53" i="35"/>
  <c r="BX53" i="35"/>
  <c r="BW53" i="35"/>
  <c r="BV53" i="35"/>
  <c r="BU53" i="35"/>
  <c r="BT53" i="35"/>
  <c r="BS53" i="35"/>
  <c r="BR53" i="35"/>
  <c r="BQ53" i="35"/>
  <c r="BP53" i="35"/>
  <c r="BO53" i="35"/>
  <c r="BN53" i="35"/>
  <c r="BM53" i="35"/>
  <c r="BL53" i="35"/>
  <c r="BK53" i="35"/>
  <c r="BJ53" i="35"/>
  <c r="BI53" i="35"/>
  <c r="BH53" i="35"/>
  <c r="BG53" i="35"/>
  <c r="BF53" i="35"/>
  <c r="BE53" i="35"/>
  <c r="BD53" i="35"/>
  <c r="BC53" i="35"/>
  <c r="BB53" i="35"/>
  <c r="BB54" i="35" s="1"/>
  <c r="BA53" i="35"/>
  <c r="A49" i="35"/>
  <c r="AZ63" i="35" s="1"/>
  <c r="BC4" i="35"/>
  <c r="BD4" i="35" s="1"/>
  <c r="D4" i="35"/>
  <c r="FR10" i="6"/>
  <c r="FR11" i="6"/>
  <c r="FR12" i="6"/>
  <c r="FR13" i="6"/>
  <c r="FR14" i="6"/>
  <c r="FR15" i="6"/>
  <c r="FR16" i="6"/>
  <c r="FR17" i="6"/>
  <c r="FR18" i="6"/>
  <c r="FR19" i="6"/>
  <c r="FR20" i="6"/>
  <c r="FR21" i="6"/>
  <c r="FR22" i="6"/>
  <c r="FR23" i="6"/>
  <c r="FR24" i="6"/>
  <c r="FR25" i="6"/>
  <c r="FR26" i="6"/>
  <c r="FR27" i="6"/>
  <c r="FR28" i="6"/>
  <c r="FR29" i="6"/>
  <c r="FR30" i="6"/>
  <c r="FR31" i="6"/>
  <c r="FR32" i="6"/>
  <c r="FR33" i="6"/>
  <c r="FR34" i="6"/>
  <c r="FR35" i="6"/>
  <c r="FR36" i="6"/>
  <c r="FR37" i="6"/>
  <c r="FR38" i="6"/>
  <c r="FR39" i="6"/>
  <c r="FR40" i="6"/>
  <c r="FR41" i="6"/>
  <c r="FR42" i="6"/>
  <c r="FR43" i="6"/>
  <c r="FR44" i="6"/>
  <c r="FR45" i="6"/>
  <c r="FR46" i="6"/>
  <c r="FR47" i="6"/>
  <c r="FR48" i="6"/>
  <c r="FR49" i="6"/>
  <c r="FR50" i="6"/>
  <c r="FR51" i="6"/>
  <c r="FR52" i="6"/>
  <c r="FR53" i="6"/>
  <c r="FR54" i="6"/>
  <c r="FR55" i="6"/>
  <c r="FR56" i="6"/>
  <c r="FR57" i="6"/>
  <c r="FR58" i="6"/>
  <c r="FR59" i="6"/>
  <c r="FR60" i="6"/>
  <c r="FR61" i="6"/>
  <c r="FR62" i="6"/>
  <c r="FR63" i="6"/>
  <c r="FR64" i="6"/>
  <c r="FR65" i="6"/>
  <c r="FR66" i="6"/>
  <c r="FR67" i="6"/>
  <c r="FR68" i="6"/>
  <c r="FR69" i="6"/>
  <c r="FR70" i="6"/>
  <c r="FR71" i="6"/>
  <c r="FR72" i="6"/>
  <c r="FR73" i="6"/>
  <c r="FR74" i="6"/>
  <c r="FR75" i="6"/>
  <c r="FR76" i="6"/>
  <c r="FR77" i="6"/>
  <c r="FR78" i="6"/>
  <c r="FR79" i="6"/>
  <c r="FR80" i="6"/>
  <c r="FR81" i="6"/>
  <c r="FR82" i="6"/>
  <c r="FR83" i="6"/>
  <c r="FR84" i="6"/>
  <c r="FR85" i="6"/>
  <c r="FR86" i="6"/>
  <c r="FR87" i="6"/>
  <c r="FR88" i="6"/>
  <c r="FR89" i="6"/>
  <c r="FR90" i="6"/>
  <c r="FR91" i="6"/>
  <c r="FR92" i="6"/>
  <c r="FR93" i="6"/>
  <c r="FR94" i="6"/>
  <c r="FR95" i="6"/>
  <c r="FR96" i="6"/>
  <c r="FR97" i="6"/>
  <c r="FR98" i="6"/>
  <c r="FR99" i="6"/>
  <c r="FR100" i="6"/>
  <c r="FR101" i="6"/>
  <c r="FR102" i="6"/>
  <c r="FR103" i="6"/>
  <c r="FR104" i="6"/>
  <c r="FR105" i="6"/>
  <c r="FR106" i="6"/>
  <c r="FR107" i="6"/>
  <c r="FR108" i="6"/>
  <c r="FR109" i="6"/>
  <c r="FR110" i="6"/>
  <c r="FR111" i="6"/>
  <c r="FR112" i="6"/>
  <c r="FR113" i="6"/>
  <c r="FR114" i="6"/>
  <c r="FR115" i="6"/>
  <c r="FR116" i="6"/>
  <c r="FR117" i="6"/>
  <c r="FR118" i="6"/>
  <c r="FR119" i="6"/>
  <c r="FR120" i="6"/>
  <c r="FR121" i="6"/>
  <c r="FR122" i="6"/>
  <c r="FR123" i="6"/>
  <c r="FR124" i="6"/>
  <c r="FR125" i="6"/>
  <c r="FR126" i="6"/>
  <c r="FR127" i="6"/>
  <c r="FR128" i="6"/>
  <c r="FR129" i="6"/>
  <c r="FR130" i="6"/>
  <c r="FR131" i="6"/>
  <c r="FR132" i="6"/>
  <c r="FR133" i="6"/>
  <c r="FR134" i="6"/>
  <c r="FR135" i="6"/>
  <c r="FR136" i="6"/>
  <c r="FR137" i="6"/>
  <c r="FR138" i="6"/>
  <c r="FR139" i="6"/>
  <c r="FR140" i="6"/>
  <c r="FR141" i="6"/>
  <c r="FR142" i="6"/>
  <c r="FR143" i="6"/>
  <c r="FR144" i="6"/>
  <c r="FR145" i="6"/>
  <c r="FR146" i="6"/>
  <c r="FR147" i="6"/>
  <c r="FR148" i="6"/>
  <c r="FR149" i="6"/>
  <c r="FR150" i="6"/>
  <c r="FR151" i="6"/>
  <c r="FR152" i="6"/>
  <c r="FR153" i="6"/>
  <c r="FR154" i="6"/>
  <c r="FR155" i="6"/>
  <c r="FR156" i="6"/>
  <c r="FR157" i="6"/>
  <c r="FR158" i="6"/>
  <c r="FR159" i="6"/>
  <c r="FR160" i="6"/>
  <c r="FR161" i="6"/>
  <c r="FR162" i="6"/>
  <c r="FR163" i="6"/>
  <c r="FR164" i="6"/>
  <c r="FR165" i="6"/>
  <c r="FR166" i="6"/>
  <c r="FR167" i="6"/>
  <c r="FR168" i="6"/>
  <c r="FR169" i="6"/>
  <c r="FR170" i="6"/>
  <c r="FR171" i="6"/>
  <c r="FR172" i="6"/>
  <c r="FR173" i="6"/>
  <c r="FR174" i="6"/>
  <c r="FR175" i="6"/>
  <c r="FR176" i="6"/>
  <c r="FR177" i="6"/>
  <c r="FR178" i="6"/>
  <c r="FR179" i="6"/>
  <c r="FR180" i="6"/>
  <c r="FR181" i="6"/>
  <c r="FR182" i="6"/>
  <c r="FR183" i="6"/>
  <c r="FR184" i="6"/>
  <c r="FR185" i="6"/>
  <c r="FR186" i="6"/>
  <c r="FR187" i="6"/>
  <c r="FR188" i="6"/>
  <c r="FR189" i="6"/>
  <c r="FR190" i="6"/>
  <c r="FR191" i="6"/>
  <c r="FR192" i="6"/>
  <c r="FR193" i="6"/>
  <c r="FR194" i="6"/>
  <c r="FR195" i="6"/>
  <c r="FR196" i="6"/>
  <c r="FR197" i="6"/>
  <c r="FR198" i="6"/>
  <c r="FR199" i="6"/>
  <c r="FR200" i="6"/>
  <c r="FR201" i="6"/>
  <c r="FR202" i="6"/>
  <c r="FR203" i="6"/>
  <c r="FR204" i="6"/>
  <c r="FR205" i="6"/>
  <c r="FR206" i="6"/>
  <c r="FR207" i="6"/>
  <c r="FR208" i="6"/>
  <c r="FR209" i="6"/>
  <c r="FR210" i="6"/>
  <c r="FR211" i="6"/>
  <c r="FR212" i="6"/>
  <c r="FR213" i="6"/>
  <c r="FR214" i="6"/>
  <c r="FR215" i="6"/>
  <c r="FR216" i="6"/>
  <c r="FR217" i="6"/>
  <c r="FR218" i="6"/>
  <c r="FR219" i="6"/>
  <c r="FR220" i="6"/>
  <c r="FR221" i="6"/>
  <c r="FR222" i="6"/>
  <c r="FR223" i="6"/>
  <c r="FR224" i="6"/>
  <c r="FR225" i="6"/>
  <c r="FR226" i="6"/>
  <c r="FR227" i="6"/>
  <c r="FR228" i="6"/>
  <c r="FR229" i="6"/>
  <c r="FR230" i="6"/>
  <c r="FR231" i="6"/>
  <c r="FR232" i="6"/>
  <c r="FR233" i="6"/>
  <c r="FR234" i="6"/>
  <c r="FR235" i="6"/>
  <c r="FR236" i="6"/>
  <c r="FR237" i="6"/>
  <c r="FR238" i="6"/>
  <c r="FR239" i="6"/>
  <c r="FR240" i="6"/>
  <c r="FR241" i="6"/>
  <c r="FR242" i="6"/>
  <c r="FR243" i="6"/>
  <c r="FR244" i="6"/>
  <c r="FR245" i="6"/>
  <c r="FR246" i="6"/>
  <c r="FR247" i="6"/>
  <c r="FR248" i="6"/>
  <c r="FR249" i="6"/>
  <c r="FR250" i="6"/>
  <c r="FR251" i="6"/>
  <c r="FR252" i="6"/>
  <c r="FR253" i="6"/>
  <c r="FR254" i="6"/>
  <c r="FR255" i="6"/>
  <c r="FR256" i="6"/>
  <c r="FR257" i="6"/>
  <c r="FR258" i="6"/>
  <c r="FR259" i="6"/>
  <c r="FR260" i="6"/>
  <c r="FR261" i="6"/>
  <c r="FR262" i="6"/>
  <c r="FR263" i="6"/>
  <c r="FR264" i="6"/>
  <c r="FR265" i="6"/>
  <c r="FR266" i="6"/>
  <c r="FR267" i="6"/>
  <c r="FR268" i="6"/>
  <c r="FR269" i="6"/>
  <c r="FR270" i="6"/>
  <c r="FR271" i="6"/>
  <c r="FR272" i="6"/>
  <c r="FR273" i="6"/>
  <c r="FR274" i="6"/>
  <c r="FR275" i="6"/>
  <c r="FR276" i="6"/>
  <c r="FR277" i="6"/>
  <c r="FR278" i="6"/>
  <c r="FR279" i="6"/>
  <c r="FR280" i="6"/>
  <c r="FR281" i="6"/>
  <c r="FR282" i="6"/>
  <c r="FR283" i="6"/>
  <c r="FR284" i="6"/>
  <c r="FR285" i="6"/>
  <c r="FR286" i="6"/>
  <c r="FR287" i="6"/>
  <c r="FR288" i="6"/>
  <c r="FR289" i="6"/>
  <c r="FR290" i="6"/>
  <c r="FR291" i="6"/>
  <c r="FR292" i="6"/>
  <c r="FR293" i="6"/>
  <c r="FR294" i="6"/>
  <c r="FR295" i="6"/>
  <c r="FR296" i="6"/>
  <c r="FR297" i="6"/>
  <c r="FR298" i="6"/>
  <c r="FR299" i="6"/>
  <c r="FR300" i="6"/>
  <c r="FR301" i="6"/>
  <c r="FR302" i="6"/>
  <c r="FR303" i="6"/>
  <c r="FR304" i="6"/>
  <c r="FR305" i="6"/>
  <c r="FR306" i="6"/>
  <c r="FR307" i="6"/>
  <c r="FR308" i="6"/>
  <c r="FR309" i="6"/>
  <c r="FR310" i="6"/>
  <c r="FR311" i="6"/>
  <c r="FR312" i="6"/>
  <c r="FR313" i="6"/>
  <c r="FR314" i="6"/>
  <c r="FR315" i="6"/>
  <c r="FR316" i="6"/>
  <c r="FR317" i="6"/>
  <c r="FR318" i="6"/>
  <c r="FR319" i="6"/>
  <c r="FR320" i="6"/>
  <c r="FR321" i="6"/>
  <c r="FR322" i="6"/>
  <c r="FR323" i="6"/>
  <c r="FR324" i="6"/>
  <c r="FR325" i="6"/>
  <c r="FR326" i="6"/>
  <c r="FR327" i="6"/>
  <c r="FR328" i="6"/>
  <c r="FR329" i="6"/>
  <c r="FR330" i="6"/>
  <c r="FR331" i="6"/>
  <c r="FR332" i="6"/>
  <c r="FR333" i="6"/>
  <c r="FR334" i="6"/>
  <c r="FR335" i="6"/>
  <c r="FR336" i="6"/>
  <c r="FR337" i="6"/>
  <c r="FR338" i="6"/>
  <c r="FR339" i="6"/>
  <c r="FR340" i="6"/>
  <c r="FR341" i="6"/>
  <c r="FR342" i="6"/>
  <c r="FR343" i="6"/>
  <c r="FR344" i="6"/>
  <c r="FR345" i="6"/>
  <c r="FR346" i="6"/>
  <c r="FR347" i="6"/>
  <c r="FR348" i="6"/>
  <c r="FR349" i="6"/>
  <c r="FR350" i="6"/>
  <c r="FR351" i="6"/>
  <c r="FR352" i="6"/>
  <c r="FR353" i="6"/>
  <c r="FR354" i="6"/>
  <c r="FR355" i="6"/>
  <c r="FR356" i="6"/>
  <c r="FR357" i="6"/>
  <c r="FR358" i="6"/>
  <c r="FR359" i="6"/>
  <c r="FR360" i="6"/>
  <c r="FR361" i="6"/>
  <c r="FR362" i="6"/>
  <c r="FR363" i="6"/>
  <c r="FR364" i="6"/>
  <c r="FR365" i="6"/>
  <c r="FR366" i="6"/>
  <c r="FR367" i="6"/>
  <c r="FR368" i="6"/>
  <c r="FR369" i="6"/>
  <c r="FR370" i="6"/>
  <c r="FR371" i="6"/>
  <c r="FR372" i="6"/>
  <c r="FR373" i="6"/>
  <c r="FR374" i="6"/>
  <c r="FR375" i="6"/>
  <c r="FR376" i="6"/>
  <c r="FR377" i="6"/>
  <c r="FR378" i="6"/>
  <c r="FR379" i="6"/>
  <c r="FR380" i="6"/>
  <c r="FR381" i="6"/>
  <c r="FR382" i="6"/>
  <c r="FR383" i="6"/>
  <c r="FR384" i="6"/>
  <c r="FR385" i="6"/>
  <c r="FR386" i="6"/>
  <c r="FR387" i="6"/>
  <c r="FR388" i="6"/>
  <c r="FR389" i="6"/>
  <c r="FR390" i="6"/>
  <c r="FR391" i="6"/>
  <c r="FR392" i="6"/>
  <c r="FR393" i="6"/>
  <c r="FR394" i="6"/>
  <c r="FR395" i="6"/>
  <c r="FR396" i="6"/>
  <c r="FR397" i="6"/>
  <c r="FR398" i="6"/>
  <c r="FR399" i="6"/>
  <c r="FR400" i="6"/>
  <c r="FR401" i="6"/>
  <c r="FR402" i="6"/>
  <c r="FR403" i="6"/>
  <c r="FR404" i="6"/>
  <c r="FR405" i="6"/>
  <c r="FR406" i="6"/>
  <c r="FR407" i="6"/>
  <c r="FR408" i="6"/>
  <c r="FR409" i="6"/>
  <c r="FR410" i="6"/>
  <c r="FR411" i="6"/>
  <c r="FR412" i="6"/>
  <c r="FR413" i="6"/>
  <c r="FR414" i="6"/>
  <c r="FR415" i="6"/>
  <c r="FR416" i="6"/>
  <c r="FR417" i="6"/>
  <c r="FR418" i="6"/>
  <c r="FR419" i="6"/>
  <c r="FR420" i="6"/>
  <c r="FR421" i="6"/>
  <c r="FR422" i="6"/>
  <c r="FR423" i="6"/>
  <c r="FR424" i="6"/>
  <c r="FR425" i="6"/>
  <c r="FR426" i="6"/>
  <c r="FR427" i="6"/>
  <c r="FR428" i="6"/>
  <c r="FR429" i="6"/>
  <c r="FR430" i="6"/>
  <c r="FR431" i="6"/>
  <c r="FR432" i="6"/>
  <c r="FR433" i="6"/>
  <c r="FR434" i="6"/>
  <c r="FR435" i="6"/>
  <c r="FR436" i="6"/>
  <c r="FR437" i="6"/>
  <c r="FR438" i="6"/>
  <c r="FR439" i="6"/>
  <c r="FR440" i="6"/>
  <c r="FR441" i="6"/>
  <c r="FR442" i="6"/>
  <c r="FR443" i="6"/>
  <c r="FR444" i="6"/>
  <c r="FR445" i="6"/>
  <c r="FR446" i="6"/>
  <c r="FR447" i="6"/>
  <c r="FR448" i="6"/>
  <c r="FR449" i="6"/>
  <c r="FR450" i="6"/>
  <c r="FR451" i="6"/>
  <c r="FR452" i="6"/>
  <c r="FR453" i="6"/>
  <c r="FR454" i="6"/>
  <c r="FR455" i="6"/>
  <c r="FR456" i="6"/>
  <c r="FR457" i="6"/>
  <c r="FR458" i="6"/>
  <c r="FR459" i="6"/>
  <c r="FR460" i="6"/>
  <c r="FR461" i="6"/>
  <c r="FR462" i="6"/>
  <c r="FR463" i="6"/>
  <c r="FR464" i="6"/>
  <c r="FR465" i="6"/>
  <c r="FR466" i="6"/>
  <c r="FR467" i="6"/>
  <c r="FR468" i="6"/>
  <c r="FR469" i="6"/>
  <c r="FR470" i="6"/>
  <c r="FR471" i="6"/>
  <c r="FR472" i="6"/>
  <c r="FR473" i="6"/>
  <c r="FR474" i="6"/>
  <c r="FR475" i="6"/>
  <c r="FR476" i="6"/>
  <c r="FR477" i="6"/>
  <c r="FR478" i="6"/>
  <c r="FR479" i="6"/>
  <c r="FR480" i="6"/>
  <c r="FR481" i="6"/>
  <c r="FR482" i="6"/>
  <c r="FR483" i="6"/>
  <c r="FR484" i="6"/>
  <c r="FR485" i="6"/>
  <c r="FR486" i="6"/>
  <c r="FR487" i="6"/>
  <c r="FR488" i="6"/>
  <c r="FR489" i="6"/>
  <c r="FR490" i="6"/>
  <c r="FR491" i="6"/>
  <c r="FR492" i="6"/>
  <c r="FR493" i="6"/>
  <c r="FR494" i="6"/>
  <c r="FR495" i="6"/>
  <c r="FR496" i="6"/>
  <c r="FR497" i="6"/>
  <c r="FR498" i="6"/>
  <c r="FR499" i="6"/>
  <c r="FR500" i="6"/>
  <c r="FR501" i="6"/>
  <c r="FR502" i="6"/>
  <c r="FR503" i="6"/>
  <c r="FR504" i="6"/>
  <c r="FR505" i="6"/>
  <c r="FR506" i="6"/>
  <c r="FR507" i="6"/>
  <c r="FR508" i="6"/>
  <c r="FR509" i="6"/>
  <c r="FR510" i="6"/>
  <c r="FR511" i="6"/>
  <c r="FR512" i="6"/>
  <c r="FR513" i="6"/>
  <c r="FR514" i="6"/>
  <c r="FR515" i="6"/>
  <c r="FR516" i="6"/>
  <c r="FR517" i="6"/>
  <c r="FR518" i="6"/>
  <c r="FR519" i="6"/>
  <c r="FR520" i="6"/>
  <c r="FR521" i="6"/>
  <c r="FR522" i="6"/>
  <c r="FR523" i="6"/>
  <c r="FR524" i="6"/>
  <c r="FR525" i="6"/>
  <c r="FR526" i="6"/>
  <c r="FR527" i="6"/>
  <c r="FR528" i="6"/>
  <c r="FR529" i="6"/>
  <c r="FR530" i="6"/>
  <c r="FR531" i="6"/>
  <c r="FR532" i="6"/>
  <c r="FR533" i="6"/>
  <c r="FR534" i="6"/>
  <c r="FR535" i="6"/>
  <c r="FR536" i="6"/>
  <c r="FR537" i="6"/>
  <c r="FR538" i="6"/>
  <c r="FR539" i="6"/>
  <c r="FR540" i="6"/>
  <c r="FR541" i="6"/>
  <c r="FR542" i="6"/>
  <c r="FR543" i="6"/>
  <c r="FR544" i="6"/>
  <c r="FR545" i="6"/>
  <c r="FR546" i="6"/>
  <c r="FR547" i="6"/>
  <c r="FR548" i="6"/>
  <c r="FR549" i="6"/>
  <c r="FR550" i="6"/>
  <c r="FR551" i="6"/>
  <c r="FR552" i="6"/>
  <c r="FR553" i="6"/>
  <c r="FR554" i="6"/>
  <c r="FR555" i="6"/>
  <c r="FR556" i="6"/>
  <c r="FR557" i="6"/>
  <c r="FR558" i="6"/>
  <c r="FR559" i="6"/>
  <c r="FR560" i="6"/>
  <c r="FR561" i="6"/>
  <c r="FR562" i="6"/>
  <c r="FR563" i="6"/>
  <c r="FR564" i="6"/>
  <c r="FR565" i="6"/>
  <c r="FR566" i="6"/>
  <c r="FR567" i="6"/>
  <c r="FR568" i="6"/>
  <c r="FR569" i="6"/>
  <c r="FR570" i="6"/>
  <c r="FR571" i="6"/>
  <c r="FR572" i="6"/>
  <c r="FR573" i="6"/>
  <c r="FR574" i="6"/>
  <c r="FR575" i="6"/>
  <c r="FR576" i="6"/>
  <c r="FR577" i="6"/>
  <c r="FR578" i="6"/>
  <c r="FR579" i="6"/>
  <c r="FR580" i="6"/>
  <c r="FR581" i="6"/>
  <c r="FR582" i="6"/>
  <c r="FR583" i="6"/>
  <c r="FR584" i="6"/>
  <c r="FR585" i="6"/>
  <c r="FR586" i="6"/>
  <c r="FR587" i="6"/>
  <c r="FR588" i="6"/>
  <c r="FR589" i="6"/>
  <c r="FR590" i="6"/>
  <c r="FR591" i="6"/>
  <c r="FR592" i="6"/>
  <c r="FR593" i="6"/>
  <c r="FR594" i="6"/>
  <c r="FR595" i="6"/>
  <c r="FR596" i="6"/>
  <c r="FR597" i="6"/>
  <c r="FR598" i="6"/>
  <c r="FR599" i="6"/>
  <c r="FR600" i="6"/>
  <c r="FR601" i="6"/>
  <c r="FR602" i="6"/>
  <c r="FR603" i="6"/>
  <c r="FR604" i="6"/>
  <c r="FR605" i="6"/>
  <c r="FR606" i="6"/>
  <c r="FR607" i="6"/>
  <c r="FR608" i="6"/>
  <c r="FR609" i="6"/>
  <c r="FR610" i="6"/>
  <c r="FR611" i="6"/>
  <c r="FR612" i="6"/>
  <c r="FR613" i="6"/>
  <c r="FR614" i="6"/>
  <c r="FR615" i="6"/>
  <c r="FR616" i="6"/>
  <c r="FR617" i="6"/>
  <c r="FR618" i="6"/>
  <c r="FR619" i="6"/>
  <c r="FR620" i="6"/>
  <c r="FR621" i="6"/>
  <c r="FR622" i="6"/>
  <c r="FR623" i="6"/>
  <c r="FR624" i="6"/>
  <c r="FR625" i="6"/>
  <c r="FR626" i="6"/>
  <c r="FR627" i="6"/>
  <c r="FR628" i="6"/>
  <c r="FR629" i="6"/>
  <c r="FR630" i="6"/>
  <c r="FR631" i="6"/>
  <c r="FR632" i="6"/>
  <c r="FR633" i="6"/>
  <c r="FR634" i="6"/>
  <c r="FR635" i="6"/>
  <c r="FR636" i="6"/>
  <c r="FR637" i="6"/>
  <c r="FR638" i="6"/>
  <c r="FR639" i="6"/>
  <c r="FR640" i="6"/>
  <c r="FR641" i="6"/>
  <c r="FR642" i="6"/>
  <c r="FR643" i="6"/>
  <c r="FR644" i="6"/>
  <c r="FR645" i="6"/>
  <c r="FR646" i="6"/>
  <c r="FR647" i="6"/>
  <c r="FR648" i="6"/>
  <c r="FR649" i="6"/>
  <c r="FR650" i="6"/>
  <c r="FR651" i="6"/>
  <c r="FR652" i="6"/>
  <c r="FR653" i="6"/>
  <c r="FR654" i="6"/>
  <c r="FR655" i="6"/>
  <c r="FR656" i="6"/>
  <c r="FR657" i="6"/>
  <c r="FR658" i="6"/>
  <c r="FR659" i="6"/>
  <c r="FR660" i="6"/>
  <c r="FR661" i="6"/>
  <c r="FR662" i="6"/>
  <c r="FR663" i="6"/>
  <c r="FR664" i="6"/>
  <c r="FR665" i="6"/>
  <c r="FR666" i="6"/>
  <c r="FR667" i="6"/>
  <c r="FR668" i="6"/>
  <c r="FR669" i="6"/>
  <c r="FR670" i="6"/>
  <c r="FR671" i="6"/>
  <c r="FR672" i="6"/>
  <c r="FR673" i="6"/>
  <c r="FR674" i="6"/>
  <c r="FR675" i="6"/>
  <c r="FR676" i="6"/>
  <c r="FR677" i="6"/>
  <c r="FR678" i="6"/>
  <c r="FR679" i="6"/>
  <c r="FR680" i="6"/>
  <c r="FR681" i="6"/>
  <c r="FR682" i="6"/>
  <c r="FR683" i="6"/>
  <c r="FR684" i="6"/>
  <c r="FR685" i="6"/>
  <c r="FR686" i="6"/>
  <c r="FR687" i="6"/>
  <c r="FR688" i="6"/>
  <c r="FR689" i="6"/>
  <c r="FR690" i="6"/>
  <c r="FR691" i="6"/>
  <c r="FR692" i="6"/>
  <c r="FR693" i="6"/>
  <c r="FR694" i="6"/>
  <c r="FR695" i="6"/>
  <c r="FR696" i="6"/>
  <c r="FR697" i="6"/>
  <c r="FR698" i="6"/>
  <c r="FR699" i="6"/>
  <c r="FR700" i="6"/>
  <c r="FR701" i="6"/>
  <c r="FR702" i="6"/>
  <c r="FR703" i="6"/>
  <c r="FR704" i="6"/>
  <c r="FR705" i="6"/>
  <c r="FR706" i="6"/>
  <c r="FR707" i="6"/>
  <c r="FR708" i="6"/>
  <c r="FR709" i="6"/>
  <c r="FR710" i="6"/>
  <c r="FR711" i="6"/>
  <c r="FR712" i="6"/>
  <c r="FR713" i="6"/>
  <c r="FR714" i="6"/>
  <c r="FR715" i="6"/>
  <c r="FR716" i="6"/>
  <c r="FR717" i="6"/>
  <c r="FR718" i="6"/>
  <c r="FR719" i="6"/>
  <c r="FR720" i="6"/>
  <c r="FR721" i="6"/>
  <c r="FR722" i="6"/>
  <c r="FR723" i="6"/>
  <c r="FR724" i="6"/>
  <c r="FR725" i="6"/>
  <c r="FR726" i="6"/>
  <c r="FR727" i="6"/>
  <c r="FR728" i="6"/>
  <c r="FR729" i="6"/>
  <c r="FR730" i="6"/>
  <c r="FR731" i="6"/>
  <c r="FR732" i="6"/>
  <c r="FR733" i="6"/>
  <c r="FR734" i="6"/>
  <c r="FR735" i="6"/>
  <c r="FR736" i="6"/>
  <c r="FR737" i="6"/>
  <c r="FR738" i="6"/>
  <c r="FR739" i="6"/>
  <c r="FR740" i="6"/>
  <c r="FR741" i="6"/>
  <c r="FR742" i="6"/>
  <c r="FR743" i="6"/>
  <c r="FR9" i="6"/>
  <c r="A20" i="35" l="1"/>
  <c r="A20" i="53"/>
  <c r="D9" i="36"/>
  <c r="E8" i="36" s="1"/>
  <c r="N19" i="53" s="1"/>
  <c r="N20" i="53"/>
  <c r="E1" i="6"/>
  <c r="F1" i="6" s="1"/>
  <c r="G1" i="6" s="1"/>
  <c r="H1" i="6" s="1"/>
  <c r="I1" i="6" s="1"/>
  <c r="G20" i="43"/>
  <c r="G15" i="43" s="1"/>
  <c r="H15" i="43" s="1"/>
  <c r="AZ20" i="39"/>
  <c r="AZ37" i="39" s="1"/>
  <c r="BA20" i="7"/>
  <c r="AZ20" i="35"/>
  <c r="BD20" i="35" s="1"/>
  <c r="E11" i="36"/>
  <c r="D12" i="36" s="1"/>
  <c r="P1" i="53" s="1"/>
  <c r="A20" i="39"/>
  <c r="A15" i="39" s="1"/>
  <c r="A9" i="36"/>
  <c r="B8" i="36" s="1"/>
  <c r="B11" i="36"/>
  <c r="A12" i="36" s="1"/>
  <c r="B20" i="35"/>
  <c r="B41" i="35" s="1"/>
  <c r="A37" i="35"/>
  <c r="A15" i="35"/>
  <c r="A32" i="35" s="1"/>
  <c r="A20" i="43"/>
  <c r="A37" i="43" s="1"/>
  <c r="A20" i="7"/>
  <c r="A15" i="43"/>
  <c r="K4" i="43"/>
  <c r="I20" i="43"/>
  <c r="BD4" i="39"/>
  <c r="BE4" i="39" s="1"/>
  <c r="AZ63" i="39"/>
  <c r="AZ55" i="39"/>
  <c r="AZ64" i="39"/>
  <c r="AZ56" i="39"/>
  <c r="B20" i="39"/>
  <c r="G4" i="39"/>
  <c r="BA20" i="39"/>
  <c r="BC54" i="39"/>
  <c r="BD54" i="39"/>
  <c r="BE54" i="39" s="1"/>
  <c r="BC62" i="39"/>
  <c r="B15" i="35"/>
  <c r="C15" i="35" s="1"/>
  <c r="AZ55" i="35"/>
  <c r="A10" i="35"/>
  <c r="A27" i="35" s="1"/>
  <c r="E4" i="35"/>
  <c r="F4" i="35" s="1"/>
  <c r="BE4" i="35"/>
  <c r="D20" i="35"/>
  <c r="AZ64" i="35"/>
  <c r="AZ56" i="35"/>
  <c r="BC54" i="35"/>
  <c r="BD54" i="35" s="1"/>
  <c r="BD62" i="35"/>
  <c r="G37" i="43" l="1"/>
  <c r="J15" i="43"/>
  <c r="G32" i="43"/>
  <c r="H20" i="43"/>
  <c r="C20" i="35"/>
  <c r="C1" i="7"/>
  <c r="C1" i="53"/>
  <c r="B40" i="35"/>
  <c r="B43" i="35" s="1"/>
  <c r="B44" i="35" s="1"/>
  <c r="B48" i="35" s="1"/>
  <c r="A19" i="35"/>
  <c r="A19" i="53"/>
  <c r="A37" i="53"/>
  <c r="A15" i="53"/>
  <c r="B20" i="53"/>
  <c r="AZ19" i="35"/>
  <c r="AZ36" i="35" s="1"/>
  <c r="D8" i="36"/>
  <c r="E7" i="36" s="1"/>
  <c r="N18" i="53" s="1"/>
  <c r="G19" i="43"/>
  <c r="I19" i="43" s="1"/>
  <c r="BA19" i="7"/>
  <c r="AZ19" i="39"/>
  <c r="AZ14" i="39" s="1"/>
  <c r="AZ31" i="39" s="1"/>
  <c r="N37" i="53"/>
  <c r="N15" i="53"/>
  <c r="R20" i="53"/>
  <c r="O20" i="53"/>
  <c r="Q20" i="53"/>
  <c r="P20" i="53"/>
  <c r="S20" i="53"/>
  <c r="O19" i="53"/>
  <c r="Q19" i="53"/>
  <c r="N14" i="53"/>
  <c r="P19" i="53"/>
  <c r="S19" i="53"/>
  <c r="N36" i="53"/>
  <c r="R19" i="53"/>
  <c r="E20" i="35"/>
  <c r="E40" i="35" s="1"/>
  <c r="E43" i="35" s="1"/>
  <c r="J1" i="6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2" i="7"/>
  <c r="BB2" i="7"/>
  <c r="J20" i="43"/>
  <c r="G10" i="43"/>
  <c r="I10" i="43" s="1"/>
  <c r="BC19" i="39"/>
  <c r="I15" i="43"/>
  <c r="BC20" i="39"/>
  <c r="BC40" i="39" s="1"/>
  <c r="BC43" i="39" s="1"/>
  <c r="BB20" i="39"/>
  <c r="AZ15" i="39"/>
  <c r="BE15" i="39" s="1"/>
  <c r="AZ15" i="35"/>
  <c r="AZ37" i="35"/>
  <c r="BB20" i="35"/>
  <c r="BA20" i="35"/>
  <c r="AZ36" i="39"/>
  <c r="BA19" i="39"/>
  <c r="BC20" i="35"/>
  <c r="BC41" i="35" s="1"/>
  <c r="BB1" i="39"/>
  <c r="I1" i="43"/>
  <c r="BB1" i="35"/>
  <c r="BC1" i="7"/>
  <c r="BA19" i="35"/>
  <c r="A19" i="43"/>
  <c r="B19" i="43" s="1"/>
  <c r="E19" i="43" s="1"/>
  <c r="A37" i="39"/>
  <c r="C1" i="39"/>
  <c r="C1" i="35"/>
  <c r="A19" i="7"/>
  <c r="C1" i="43"/>
  <c r="A8" i="36"/>
  <c r="B7" i="36" s="1"/>
  <c r="A36" i="35"/>
  <c r="B20" i="43"/>
  <c r="C20" i="43" s="1"/>
  <c r="A19" i="39"/>
  <c r="A14" i="39" s="1"/>
  <c r="D19" i="43"/>
  <c r="B19" i="39"/>
  <c r="G19" i="39" s="1"/>
  <c r="K15" i="43"/>
  <c r="A32" i="43"/>
  <c r="B15" i="43"/>
  <c r="A10" i="43"/>
  <c r="BD20" i="39"/>
  <c r="BD41" i="39" s="1"/>
  <c r="BE19" i="39"/>
  <c r="K10" i="43"/>
  <c r="H10" i="43"/>
  <c r="K20" i="43"/>
  <c r="BE20" i="39"/>
  <c r="BE41" i="39" s="1"/>
  <c r="BD19" i="39"/>
  <c r="BF54" i="39"/>
  <c r="H4" i="39"/>
  <c r="BF4" i="39"/>
  <c r="BF14" i="39" s="1"/>
  <c r="A10" i="39"/>
  <c r="A32" i="39"/>
  <c r="B15" i="39"/>
  <c r="BC41" i="39"/>
  <c r="BA41" i="39"/>
  <c r="BA40" i="39"/>
  <c r="BA43" i="39" s="1"/>
  <c r="BD62" i="39"/>
  <c r="BA14" i="39"/>
  <c r="BE14" i="39"/>
  <c r="BD14" i="39"/>
  <c r="BC14" i="39"/>
  <c r="AZ9" i="39"/>
  <c r="AZ26" i="39" s="1"/>
  <c r="BB14" i="39"/>
  <c r="B41" i="39"/>
  <c r="B40" i="39"/>
  <c r="B43" i="39" s="1"/>
  <c r="G20" i="39"/>
  <c r="F20" i="39"/>
  <c r="E20" i="39"/>
  <c r="C20" i="39"/>
  <c r="D20" i="39"/>
  <c r="B10" i="35"/>
  <c r="F10" i="35" s="1"/>
  <c r="BE15" i="35"/>
  <c r="E15" i="35"/>
  <c r="D15" i="35"/>
  <c r="E10" i="35"/>
  <c r="B42" i="35"/>
  <c r="F20" i="35"/>
  <c r="G4" i="35"/>
  <c r="G10" i="35" s="1"/>
  <c r="F15" i="35"/>
  <c r="BD41" i="35"/>
  <c r="D40" i="35"/>
  <c r="D43" i="35" s="1"/>
  <c r="D41" i="35"/>
  <c r="E41" i="35"/>
  <c r="C41" i="35"/>
  <c r="C40" i="35"/>
  <c r="C43" i="35" s="1"/>
  <c r="BE62" i="35"/>
  <c r="BE54" i="35"/>
  <c r="BE20" i="35"/>
  <c r="BF4" i="35"/>
  <c r="BB19" i="35" l="1"/>
  <c r="BE19" i="35"/>
  <c r="AZ14" i="35"/>
  <c r="J10" i="43"/>
  <c r="K19" i="43"/>
  <c r="G14" i="43"/>
  <c r="K14" i="43" s="1"/>
  <c r="A10" i="53"/>
  <c r="A32" i="53"/>
  <c r="B15" i="53"/>
  <c r="A36" i="53"/>
  <c r="A14" i="53"/>
  <c r="B19" i="53"/>
  <c r="D20" i="43"/>
  <c r="B37" i="53"/>
  <c r="C37" i="53"/>
  <c r="D37" i="53"/>
  <c r="E37" i="53"/>
  <c r="F37" i="53"/>
  <c r="B19" i="35"/>
  <c r="A14" i="35"/>
  <c r="E20" i="43"/>
  <c r="A18" i="39"/>
  <c r="A18" i="53"/>
  <c r="B40" i="53"/>
  <c r="B43" i="53" s="1"/>
  <c r="E20" i="53"/>
  <c r="D20" i="53"/>
  <c r="B41" i="53"/>
  <c r="C20" i="53"/>
  <c r="F20" i="53"/>
  <c r="O15" i="53"/>
  <c r="P15" i="53"/>
  <c r="N32" i="53"/>
  <c r="Q15" i="53"/>
  <c r="N10" i="53"/>
  <c r="S15" i="53"/>
  <c r="R15" i="53"/>
  <c r="G27" i="43"/>
  <c r="O37" i="53"/>
  <c r="S37" i="53"/>
  <c r="P37" i="53"/>
  <c r="R37" i="53"/>
  <c r="Q37" i="53"/>
  <c r="O14" i="53"/>
  <c r="N9" i="53"/>
  <c r="S14" i="53"/>
  <c r="R14" i="53"/>
  <c r="Q14" i="53"/>
  <c r="P14" i="53"/>
  <c r="N31" i="53"/>
  <c r="BA18" i="7"/>
  <c r="R41" i="53"/>
  <c r="R40" i="53"/>
  <c r="R43" i="53" s="1"/>
  <c r="G18" i="43"/>
  <c r="K18" i="43" s="1"/>
  <c r="S40" i="53"/>
  <c r="S43" i="53" s="1"/>
  <c r="S41" i="53"/>
  <c r="AZ18" i="35"/>
  <c r="BE18" i="35" s="1"/>
  <c r="BE40" i="35" s="1"/>
  <c r="BE43" i="35" s="1"/>
  <c r="P41" i="53"/>
  <c r="P40" i="53"/>
  <c r="P43" i="53" s="1"/>
  <c r="G36" i="43"/>
  <c r="H19" i="43"/>
  <c r="J19" i="43"/>
  <c r="N35" i="53"/>
  <c r="N13" i="53"/>
  <c r="P18" i="53"/>
  <c r="R18" i="53"/>
  <c r="O18" i="53"/>
  <c r="S18" i="53"/>
  <c r="Q18" i="53"/>
  <c r="AZ18" i="39"/>
  <c r="BE18" i="39" s="1"/>
  <c r="O36" i="53"/>
  <c r="Q36" i="53"/>
  <c r="P36" i="53"/>
  <c r="R36" i="53"/>
  <c r="S36" i="53"/>
  <c r="Q40" i="53"/>
  <c r="Q43" i="53" s="1"/>
  <c r="Q41" i="53"/>
  <c r="D7" i="36"/>
  <c r="E6" i="36" s="1"/>
  <c r="N17" i="53" s="1"/>
  <c r="BB19" i="39"/>
  <c r="O40" i="53"/>
  <c r="O43" i="53" s="1"/>
  <c r="O41" i="53"/>
  <c r="BC19" i="35"/>
  <c r="BD19" i="35"/>
  <c r="BV1" i="6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BA2" i="35"/>
  <c r="BB2" i="35" s="1"/>
  <c r="BC2" i="35" s="1"/>
  <c r="BD2" i="35" s="1"/>
  <c r="BE2" i="35" s="1"/>
  <c r="BF2" i="35" s="1"/>
  <c r="BG2" i="35" s="1"/>
  <c r="B2" i="35"/>
  <c r="C2" i="35" s="1"/>
  <c r="D2" i="35" s="1"/>
  <c r="E2" i="35" s="1"/>
  <c r="BD18" i="39"/>
  <c r="AZ32" i="39"/>
  <c r="BC15" i="39"/>
  <c r="AZ10" i="39"/>
  <c r="BF10" i="39" s="1"/>
  <c r="BA15" i="39"/>
  <c r="BB15" i="39"/>
  <c r="BD15" i="39"/>
  <c r="BB41" i="39"/>
  <c r="BB40" i="39"/>
  <c r="BB43" i="39" s="1"/>
  <c r="BB18" i="35"/>
  <c r="BB40" i="35" s="1"/>
  <c r="BB43" i="35" s="1"/>
  <c r="BC18" i="35"/>
  <c r="BC40" i="35" s="1"/>
  <c r="BC43" i="35" s="1"/>
  <c r="BC44" i="35" s="1"/>
  <c r="AZ35" i="35"/>
  <c r="BB18" i="39"/>
  <c r="BC18" i="39"/>
  <c r="BA18" i="39"/>
  <c r="BD40" i="39"/>
  <c r="BD43" i="39" s="1"/>
  <c r="BD44" i="39" s="1"/>
  <c r="AZ17" i="39"/>
  <c r="BA17" i="7"/>
  <c r="BB14" i="35"/>
  <c r="AZ31" i="35"/>
  <c r="BA14" i="35"/>
  <c r="BD14" i="35"/>
  <c r="AZ9" i="35"/>
  <c r="BF9" i="35" s="1"/>
  <c r="BC14" i="35"/>
  <c r="I14" i="43"/>
  <c r="J14" i="43"/>
  <c r="G9" i="43"/>
  <c r="BE14" i="35"/>
  <c r="BA41" i="35"/>
  <c r="BB41" i="35"/>
  <c r="G13" i="43"/>
  <c r="G35" i="43"/>
  <c r="H18" i="43"/>
  <c r="AZ10" i="35"/>
  <c r="BB15" i="35"/>
  <c r="BC15" i="35"/>
  <c r="BA15" i="35"/>
  <c r="BD15" i="35"/>
  <c r="AZ32" i="35"/>
  <c r="A18" i="43"/>
  <c r="A35" i="43" s="1"/>
  <c r="A36" i="39"/>
  <c r="C10" i="35"/>
  <c r="D10" i="35"/>
  <c r="A14" i="43"/>
  <c r="B14" i="43" s="1"/>
  <c r="A18" i="7"/>
  <c r="A36" i="43"/>
  <c r="A18" i="35"/>
  <c r="B18" i="35" s="1"/>
  <c r="G18" i="35" s="1"/>
  <c r="A7" i="36"/>
  <c r="B6" i="36" s="1"/>
  <c r="C19" i="43"/>
  <c r="A31" i="39"/>
  <c r="A9" i="39"/>
  <c r="B14" i="39"/>
  <c r="A35" i="35"/>
  <c r="E19" i="39"/>
  <c r="D19" i="39"/>
  <c r="C19" i="39"/>
  <c r="F19" i="39"/>
  <c r="A35" i="39"/>
  <c r="A13" i="39"/>
  <c r="B18" i="39"/>
  <c r="A13" i="43"/>
  <c r="A27" i="43"/>
  <c r="B10" i="43"/>
  <c r="D15" i="43"/>
  <c r="C15" i="43"/>
  <c r="E15" i="43"/>
  <c r="BE40" i="39"/>
  <c r="BE43" i="39" s="1"/>
  <c r="BE44" i="39" s="1"/>
  <c r="H14" i="39"/>
  <c r="H20" i="39"/>
  <c r="H40" i="39" s="1"/>
  <c r="H43" i="39" s="1"/>
  <c r="F41" i="39"/>
  <c r="F40" i="39"/>
  <c r="F43" i="39" s="1"/>
  <c r="BC9" i="39"/>
  <c r="BB9" i="39"/>
  <c r="BA9" i="39"/>
  <c r="BF9" i="39"/>
  <c r="BD9" i="39"/>
  <c r="BE9" i="39"/>
  <c r="BE62" i="39"/>
  <c r="D41" i="39"/>
  <c r="D40" i="39"/>
  <c r="D43" i="39" s="1"/>
  <c r="E40" i="39"/>
  <c r="E43" i="39" s="1"/>
  <c r="E41" i="39"/>
  <c r="BC44" i="39"/>
  <c r="BC42" i="39"/>
  <c r="H15" i="39"/>
  <c r="G15" i="39"/>
  <c r="E15" i="39"/>
  <c r="D15" i="39"/>
  <c r="F15" i="39"/>
  <c r="C15" i="39"/>
  <c r="I4" i="39"/>
  <c r="H19" i="39"/>
  <c r="C41" i="39"/>
  <c r="C40" i="39"/>
  <c r="C43" i="39" s="1"/>
  <c r="BG54" i="39"/>
  <c r="BG4" i="39"/>
  <c r="BF20" i="39"/>
  <c r="BF15" i="39"/>
  <c r="BF19" i="39"/>
  <c r="B44" i="39"/>
  <c r="B48" i="39" s="1"/>
  <c r="B42" i="39"/>
  <c r="BA42" i="39"/>
  <c r="BA44" i="39"/>
  <c r="BA48" i="39" s="1"/>
  <c r="B10" i="39"/>
  <c r="A27" i="39"/>
  <c r="G41" i="39"/>
  <c r="G40" i="39"/>
  <c r="G43" i="39" s="1"/>
  <c r="C44" i="35"/>
  <c r="C42" i="35"/>
  <c r="BF62" i="35"/>
  <c r="D44" i="35"/>
  <c r="D42" i="35"/>
  <c r="C48" i="35"/>
  <c r="H4" i="35"/>
  <c r="G20" i="35"/>
  <c r="G15" i="35"/>
  <c r="G19" i="35"/>
  <c r="F41" i="35"/>
  <c r="F40" i="35"/>
  <c r="F43" i="35" s="1"/>
  <c r="BF20" i="35"/>
  <c r="BF19" i="35"/>
  <c r="BF14" i="35"/>
  <c r="BG4" i="35"/>
  <c r="BF15" i="35"/>
  <c r="BF10" i="35"/>
  <c r="BF18" i="35"/>
  <c r="BF40" i="35" s="1"/>
  <c r="BF54" i="35"/>
  <c r="E44" i="35"/>
  <c r="E42" i="35"/>
  <c r="BE41" i="35"/>
  <c r="F2" i="35"/>
  <c r="G31" i="43" l="1"/>
  <c r="AZ13" i="39"/>
  <c r="BF13" i="39" s="1"/>
  <c r="H14" i="43"/>
  <c r="AZ35" i="39"/>
  <c r="G17" i="43"/>
  <c r="K17" i="43" s="1"/>
  <c r="AZ13" i="35"/>
  <c r="BF13" i="35" s="1"/>
  <c r="D40" i="53"/>
  <c r="D43" i="53" s="1"/>
  <c r="D41" i="53"/>
  <c r="E40" i="53"/>
  <c r="E43" i="53" s="1"/>
  <c r="E41" i="53"/>
  <c r="A35" i="53"/>
  <c r="A13" i="53"/>
  <c r="B18" i="53"/>
  <c r="A31" i="43"/>
  <c r="A9" i="43"/>
  <c r="F41" i="53"/>
  <c r="F40" i="53"/>
  <c r="F43" i="53" s="1"/>
  <c r="C40" i="53"/>
  <c r="C43" i="53" s="1"/>
  <c r="C41" i="53"/>
  <c r="A31" i="35"/>
  <c r="B14" i="35"/>
  <c r="A9" i="35"/>
  <c r="D19" i="53"/>
  <c r="C19" i="53"/>
  <c r="E19" i="53"/>
  <c r="F19" i="53"/>
  <c r="A13" i="35"/>
  <c r="A17" i="39"/>
  <c r="A17" i="53"/>
  <c r="B44" i="53"/>
  <c r="B48" i="53" s="1"/>
  <c r="B42" i="53"/>
  <c r="C19" i="35"/>
  <c r="D19" i="35"/>
  <c r="F19" i="35"/>
  <c r="E19" i="35"/>
  <c r="B14" i="53"/>
  <c r="A31" i="53"/>
  <c r="A9" i="53"/>
  <c r="B36" i="53"/>
  <c r="C36" i="53"/>
  <c r="D36" i="53"/>
  <c r="E36" i="53"/>
  <c r="F36" i="53"/>
  <c r="E15" i="53"/>
  <c r="D15" i="53"/>
  <c r="F15" i="53"/>
  <c r="C15" i="53"/>
  <c r="C32" i="53"/>
  <c r="D32" i="53"/>
  <c r="B32" i="53"/>
  <c r="E32" i="53"/>
  <c r="F32" i="53"/>
  <c r="A27" i="53"/>
  <c r="B10" i="53"/>
  <c r="BD42" i="39"/>
  <c r="P35" i="53"/>
  <c r="O35" i="53"/>
  <c r="S35" i="53"/>
  <c r="Q35" i="53"/>
  <c r="R35" i="53"/>
  <c r="BC42" i="35"/>
  <c r="N34" i="53"/>
  <c r="Q17" i="53"/>
  <c r="R17" i="53"/>
  <c r="P17" i="53"/>
  <c r="N12" i="53"/>
  <c r="O17" i="53"/>
  <c r="S17" i="53"/>
  <c r="I18" i="43"/>
  <c r="AZ17" i="35"/>
  <c r="BF17" i="35" s="1"/>
  <c r="BD18" i="35"/>
  <c r="BD40" i="35" s="1"/>
  <c r="BD43" i="35" s="1"/>
  <c r="BD44" i="35" s="1"/>
  <c r="Q44" i="53"/>
  <c r="Q42" i="53"/>
  <c r="S9" i="53"/>
  <c r="Q9" i="53"/>
  <c r="R9" i="53"/>
  <c r="N26" i="53"/>
  <c r="P9" i="53"/>
  <c r="O9" i="53"/>
  <c r="BF18" i="39"/>
  <c r="J18" i="43"/>
  <c r="D6" i="36"/>
  <c r="E5" i="36" s="1"/>
  <c r="N16" i="53" s="1"/>
  <c r="BA18" i="35"/>
  <c r="BA40" i="35" s="1"/>
  <c r="BA43" i="35" s="1"/>
  <c r="R42" i="53"/>
  <c r="R44" i="53"/>
  <c r="O10" i="53"/>
  <c r="P10" i="53"/>
  <c r="Q10" i="53"/>
  <c r="R10" i="53"/>
  <c r="S10" i="53"/>
  <c r="N27" i="53"/>
  <c r="P42" i="53"/>
  <c r="P44" i="53"/>
  <c r="R31" i="53"/>
  <c r="S31" i="53"/>
  <c r="O31" i="53"/>
  <c r="P31" i="53"/>
  <c r="Q31" i="53"/>
  <c r="P32" i="53"/>
  <c r="S32" i="53"/>
  <c r="Q32" i="53"/>
  <c r="R32" i="53"/>
  <c r="O32" i="53"/>
  <c r="N30" i="53"/>
  <c r="Q13" i="53"/>
  <c r="R13" i="53"/>
  <c r="O13" i="53"/>
  <c r="P13" i="53"/>
  <c r="N8" i="53"/>
  <c r="S13" i="53"/>
  <c r="S42" i="53"/>
  <c r="S44" i="53"/>
  <c r="O44" i="53"/>
  <c r="O48" i="53" s="1"/>
  <c r="P48" i="53" s="1"/>
  <c r="Q48" i="53" s="1"/>
  <c r="R48" i="53" s="1"/>
  <c r="S48" i="53" s="1"/>
  <c r="T48" i="53" s="1"/>
  <c r="U48" i="53" s="1"/>
  <c r="V48" i="53" s="1"/>
  <c r="W48" i="53" s="1"/>
  <c r="O42" i="53"/>
  <c r="BD42" i="35"/>
  <c r="DS1" i="6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BA2" i="39"/>
  <c r="BB2" i="39" s="1"/>
  <c r="BC2" i="39" s="1"/>
  <c r="BD2" i="39" s="1"/>
  <c r="BE2" i="39" s="1"/>
  <c r="BF2" i="39" s="1"/>
  <c r="BG2" i="39" s="1"/>
  <c r="BH2" i="39" s="1"/>
  <c r="BI2" i="39" s="1"/>
  <c r="BJ2" i="39" s="1"/>
  <c r="BK2" i="39" s="1"/>
  <c r="BL2" i="39" s="1"/>
  <c r="BM2" i="39" s="1"/>
  <c r="BN2" i="39" s="1"/>
  <c r="BO2" i="39" s="1"/>
  <c r="BP2" i="39" s="1"/>
  <c r="BQ2" i="39" s="1"/>
  <c r="BR2" i="39" s="1"/>
  <c r="BS2" i="39" s="1"/>
  <c r="BT2" i="39" s="1"/>
  <c r="BU2" i="39" s="1"/>
  <c r="BV2" i="39" s="1"/>
  <c r="BW2" i="39" s="1"/>
  <c r="BX2" i="39" s="1"/>
  <c r="BY2" i="39" s="1"/>
  <c r="BZ2" i="39" s="1"/>
  <c r="CA2" i="39" s="1"/>
  <c r="CB2" i="39" s="1"/>
  <c r="CC2" i="39" s="1"/>
  <c r="CD2" i="39" s="1"/>
  <c r="CE2" i="39" s="1"/>
  <c r="CF2" i="39" s="1"/>
  <c r="CG2" i="39" s="1"/>
  <c r="CH2" i="39" s="1"/>
  <c r="CI2" i="39" s="1"/>
  <c r="CJ2" i="39" s="1"/>
  <c r="CK2" i="39" s="1"/>
  <c r="CL2" i="39" s="1"/>
  <c r="CM2" i="39" s="1"/>
  <c r="CN2" i="39" s="1"/>
  <c r="CO2" i="39" s="1"/>
  <c r="CP2" i="39" s="1"/>
  <c r="CQ2" i="39" s="1"/>
  <c r="CR2" i="39" s="1"/>
  <c r="CS2" i="39" s="1"/>
  <c r="CT2" i="39" s="1"/>
  <c r="CU2" i="39" s="1"/>
  <c r="CV2" i="39" s="1"/>
  <c r="B2" i="39"/>
  <c r="C2" i="39" s="1"/>
  <c r="D2" i="39" s="1"/>
  <c r="E2" i="39" s="1"/>
  <c r="F2" i="39" s="1"/>
  <c r="G2" i="39" s="1"/>
  <c r="H2" i="39" s="1"/>
  <c r="BB42" i="39"/>
  <c r="BB44" i="39"/>
  <c r="AZ27" i="39"/>
  <c r="BA10" i="39"/>
  <c r="BE10" i="39"/>
  <c r="BB10" i="39"/>
  <c r="BC10" i="39"/>
  <c r="BD10" i="39"/>
  <c r="BA42" i="35"/>
  <c r="BA44" i="35"/>
  <c r="BA48" i="35" s="1"/>
  <c r="BB48" i="35" s="1"/>
  <c r="BC48" i="35" s="1"/>
  <c r="AZ34" i="39"/>
  <c r="BC17" i="39"/>
  <c r="BB17" i="39"/>
  <c r="BA17" i="39"/>
  <c r="AZ12" i="39"/>
  <c r="BG12" i="39" s="1"/>
  <c r="BD17" i="39"/>
  <c r="BE17" i="39"/>
  <c r="BF17" i="39"/>
  <c r="BB9" i="35"/>
  <c r="BC9" i="35"/>
  <c r="BD9" i="35"/>
  <c r="BA9" i="35"/>
  <c r="AZ26" i="35"/>
  <c r="BE9" i="35"/>
  <c r="G8" i="43"/>
  <c r="H13" i="43"/>
  <c r="I13" i="43"/>
  <c r="J13" i="43"/>
  <c r="G30" i="43"/>
  <c r="K13" i="43"/>
  <c r="J9" i="43"/>
  <c r="G26" i="43"/>
  <c r="H9" i="43"/>
  <c r="I9" i="43"/>
  <c r="K9" i="43"/>
  <c r="BE42" i="39"/>
  <c r="BC10" i="35"/>
  <c r="BA10" i="35"/>
  <c r="AZ27" i="35"/>
  <c r="BD10" i="35"/>
  <c r="BB10" i="35"/>
  <c r="BE10" i="35"/>
  <c r="BB44" i="35"/>
  <c r="BB42" i="35"/>
  <c r="G34" i="43"/>
  <c r="H17" i="43"/>
  <c r="I17" i="43"/>
  <c r="G12" i="43"/>
  <c r="AZ30" i="39"/>
  <c r="BB13" i="39"/>
  <c r="AZ8" i="39"/>
  <c r="BA13" i="39"/>
  <c r="BC13" i="39"/>
  <c r="BD13" i="39"/>
  <c r="BE13" i="39"/>
  <c r="AZ30" i="35"/>
  <c r="A17" i="7"/>
  <c r="A6" i="36"/>
  <c r="B5" i="36" s="1"/>
  <c r="B18" i="43"/>
  <c r="E18" i="43" s="1"/>
  <c r="A17" i="35"/>
  <c r="A12" i="35" s="1"/>
  <c r="A17" i="43"/>
  <c r="A34" i="39"/>
  <c r="B17" i="39"/>
  <c r="I17" i="39" s="1"/>
  <c r="A12" i="39"/>
  <c r="G14" i="39"/>
  <c r="F14" i="39"/>
  <c r="D14" i="39"/>
  <c r="E14" i="39"/>
  <c r="C14" i="39"/>
  <c r="A30" i="39"/>
  <c r="A8" i="39"/>
  <c r="B13" i="39"/>
  <c r="A30" i="35"/>
  <c r="B13" i="35"/>
  <c r="A8" i="35"/>
  <c r="A26" i="39"/>
  <c r="B9" i="39"/>
  <c r="I9" i="39" s="1"/>
  <c r="D18" i="35"/>
  <c r="C18" i="35"/>
  <c r="F18" i="35"/>
  <c r="E18" i="35"/>
  <c r="H41" i="39"/>
  <c r="H44" i="39" s="1"/>
  <c r="A8" i="43"/>
  <c r="A30" i="43"/>
  <c r="B13" i="43"/>
  <c r="B17" i="35"/>
  <c r="H17" i="35" s="1"/>
  <c r="A34" i="35"/>
  <c r="E14" i="43"/>
  <c r="C14" i="43"/>
  <c r="D14" i="43"/>
  <c r="C18" i="39"/>
  <c r="D18" i="39"/>
  <c r="F18" i="39"/>
  <c r="E18" i="39"/>
  <c r="G18" i="39"/>
  <c r="H18" i="39"/>
  <c r="A34" i="43"/>
  <c r="A12" i="43"/>
  <c r="B17" i="43"/>
  <c r="B9" i="43"/>
  <c r="A26" i="43"/>
  <c r="D10" i="43"/>
  <c r="C10" i="43"/>
  <c r="E10" i="43"/>
  <c r="BB48" i="39"/>
  <c r="BH54" i="39"/>
  <c r="BF62" i="39"/>
  <c r="E44" i="39"/>
  <c r="E42" i="39"/>
  <c r="BG20" i="39"/>
  <c r="BH4" i="39"/>
  <c r="BG13" i="39"/>
  <c r="BG19" i="39"/>
  <c r="BG15" i="39"/>
  <c r="BG17" i="39"/>
  <c r="BG18" i="39"/>
  <c r="BG14" i="39"/>
  <c r="BG8" i="39"/>
  <c r="BG10" i="39"/>
  <c r="I2" i="39"/>
  <c r="BG9" i="39"/>
  <c r="C10" i="39"/>
  <c r="I10" i="39"/>
  <c r="G10" i="39"/>
  <c r="F10" i="39"/>
  <c r="H10" i="39"/>
  <c r="E10" i="39"/>
  <c r="D10" i="39"/>
  <c r="G44" i="39"/>
  <c r="G42" i="39"/>
  <c r="C48" i="39"/>
  <c r="J4" i="39"/>
  <c r="I18" i="39"/>
  <c r="I19" i="39"/>
  <c r="I13" i="39"/>
  <c r="I20" i="39"/>
  <c r="I14" i="39"/>
  <c r="D44" i="39"/>
  <c r="D42" i="39"/>
  <c r="F44" i="39"/>
  <c r="F42" i="39"/>
  <c r="BF41" i="39"/>
  <c r="BF40" i="39"/>
  <c r="BF43" i="39" s="1"/>
  <c r="C44" i="39"/>
  <c r="C42" i="39"/>
  <c r="I15" i="39"/>
  <c r="BE42" i="35"/>
  <c r="BE44" i="35"/>
  <c r="G2" i="35"/>
  <c r="BF41" i="35"/>
  <c r="BF43" i="35"/>
  <c r="BG62" i="35"/>
  <c r="D48" i="35"/>
  <c r="F44" i="35"/>
  <c r="F42" i="35"/>
  <c r="G40" i="35"/>
  <c r="G43" i="35" s="1"/>
  <c r="G41" i="35"/>
  <c r="H15" i="35"/>
  <c r="H19" i="35"/>
  <c r="I4" i="35"/>
  <c r="H18" i="35"/>
  <c r="H20" i="35"/>
  <c r="H10" i="35"/>
  <c r="BH2" i="35"/>
  <c r="BG54" i="35"/>
  <c r="BG20" i="35"/>
  <c r="BG15" i="35"/>
  <c r="BG18" i="35"/>
  <c r="BG40" i="35" s="1"/>
  <c r="BG19" i="35"/>
  <c r="BG14" i="35"/>
  <c r="BH4" i="35"/>
  <c r="BG9" i="35"/>
  <c r="BG10" i="35"/>
  <c r="BG17" i="35" l="1"/>
  <c r="BE13" i="35"/>
  <c r="BB17" i="35"/>
  <c r="BC13" i="35"/>
  <c r="J17" i="43"/>
  <c r="BA17" i="35"/>
  <c r="BD13" i="35"/>
  <c r="BG13" i="35"/>
  <c r="AZ8" i="35"/>
  <c r="BG8" i="35" s="1"/>
  <c r="BB13" i="35"/>
  <c r="BA13" i="35"/>
  <c r="AZ16" i="35"/>
  <c r="BG16" i="35" s="1"/>
  <c r="D5" i="36"/>
  <c r="AZ16" i="39"/>
  <c r="BG16" i="39" s="1"/>
  <c r="A16" i="35"/>
  <c r="A16" i="53"/>
  <c r="D27" i="53"/>
  <c r="C27" i="53"/>
  <c r="E27" i="53"/>
  <c r="B27" i="53"/>
  <c r="F27" i="53"/>
  <c r="D31" i="53"/>
  <c r="B31" i="53"/>
  <c r="C31" i="53"/>
  <c r="E31" i="53"/>
  <c r="F31" i="53"/>
  <c r="A34" i="53"/>
  <c r="A12" i="53"/>
  <c r="B17" i="53"/>
  <c r="E14" i="35"/>
  <c r="C14" i="35"/>
  <c r="F14" i="35"/>
  <c r="D14" i="35"/>
  <c r="G14" i="35"/>
  <c r="D18" i="53"/>
  <c r="C18" i="53"/>
  <c r="E18" i="53"/>
  <c r="F18" i="53"/>
  <c r="A16" i="7"/>
  <c r="D18" i="43"/>
  <c r="E14" i="53"/>
  <c r="D14" i="53"/>
  <c r="C14" i="53"/>
  <c r="F14" i="53"/>
  <c r="B13" i="53"/>
  <c r="A30" i="53"/>
  <c r="A8" i="53"/>
  <c r="B9" i="53"/>
  <c r="A26" i="53"/>
  <c r="C18" i="43"/>
  <c r="C44" i="53"/>
  <c r="C42" i="53"/>
  <c r="B35" i="53"/>
  <c r="C35" i="53"/>
  <c r="D35" i="53"/>
  <c r="E35" i="53"/>
  <c r="F35" i="53"/>
  <c r="D10" i="53"/>
  <c r="E10" i="53"/>
  <c r="C10" i="53"/>
  <c r="F10" i="53"/>
  <c r="A5" i="36"/>
  <c r="E42" i="53"/>
  <c r="E44" i="53"/>
  <c r="T55" i="53"/>
  <c r="U55" i="53"/>
  <c r="P55" i="53"/>
  <c r="AG55" i="53"/>
  <c r="O55" i="53"/>
  <c r="S55" i="53"/>
  <c r="Q55" i="53"/>
  <c r="AH55" i="53"/>
  <c r="C48" i="53"/>
  <c r="D48" i="53" s="1"/>
  <c r="E48" i="53" s="1"/>
  <c r="F48" i="53" s="1"/>
  <c r="G48" i="53" s="1"/>
  <c r="H48" i="53" s="1"/>
  <c r="I48" i="53" s="1"/>
  <c r="J48" i="53" s="1"/>
  <c r="A16" i="39"/>
  <c r="A33" i="39" s="1"/>
  <c r="B9" i="35"/>
  <c r="A26" i="35"/>
  <c r="F42" i="53"/>
  <c r="F44" i="53"/>
  <c r="D42" i="53"/>
  <c r="D44" i="53"/>
  <c r="H14" i="35"/>
  <c r="S34" i="53"/>
  <c r="P34" i="53"/>
  <c r="R34" i="53"/>
  <c r="Q34" i="53"/>
  <c r="O34" i="53"/>
  <c r="BE17" i="35"/>
  <c r="N25" i="53"/>
  <c r="O8" i="53"/>
  <c r="Q8" i="53"/>
  <c r="P8" i="53"/>
  <c r="S8" i="53"/>
  <c r="R8" i="53"/>
  <c r="Q26" i="53"/>
  <c r="R26" i="53"/>
  <c r="P26" i="53"/>
  <c r="O26" i="53"/>
  <c r="S26" i="53"/>
  <c r="AZ12" i="35"/>
  <c r="BG12" i="35" s="1"/>
  <c r="O27" i="53"/>
  <c r="P27" i="53"/>
  <c r="S27" i="53"/>
  <c r="R27" i="53"/>
  <c r="Q27" i="53"/>
  <c r="N33" i="53"/>
  <c r="P16" i="53"/>
  <c r="O16" i="53"/>
  <c r="R16" i="53"/>
  <c r="Q16" i="53"/>
  <c r="N11" i="53"/>
  <c r="S16" i="53"/>
  <c r="N29" i="53"/>
  <c r="Q12" i="53"/>
  <c r="P12" i="53"/>
  <c r="O12" i="53"/>
  <c r="S12" i="53"/>
  <c r="N7" i="53"/>
  <c r="R12" i="53"/>
  <c r="BA16" i="7"/>
  <c r="BD17" i="35"/>
  <c r="BC17" i="35"/>
  <c r="O30" i="53"/>
  <c r="P30" i="53"/>
  <c r="S30" i="53"/>
  <c r="Q30" i="53"/>
  <c r="R30" i="53"/>
  <c r="G16" i="43"/>
  <c r="AZ34" i="35"/>
  <c r="FP1" i="6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H2" i="43"/>
  <c r="I2" i="43" s="1"/>
  <c r="J2" i="43" s="1"/>
  <c r="K2" i="43" s="1"/>
  <c r="B2" i="43"/>
  <c r="C2" i="43" s="1"/>
  <c r="D2" i="43" s="1"/>
  <c r="E2" i="43" s="1"/>
  <c r="BB16" i="39"/>
  <c r="BC16" i="39"/>
  <c r="AZ29" i="39"/>
  <c r="BD12" i="39"/>
  <c r="BB12" i="39"/>
  <c r="BE12" i="39"/>
  <c r="BC12" i="39"/>
  <c r="BA12" i="39"/>
  <c r="AZ7" i="39"/>
  <c r="BH7" i="39" s="1"/>
  <c r="BF12" i="39"/>
  <c r="H12" i="43"/>
  <c r="G29" i="43"/>
  <c r="J12" i="43"/>
  <c r="K12" i="43"/>
  <c r="G7" i="43"/>
  <c r="I12" i="43"/>
  <c r="AZ7" i="35"/>
  <c r="BH7" i="35" s="1"/>
  <c r="BF12" i="35"/>
  <c r="BC12" i="35"/>
  <c r="BB12" i="35"/>
  <c r="AZ29" i="35"/>
  <c r="BD12" i="35"/>
  <c r="BE12" i="35"/>
  <c r="BA12" i="35"/>
  <c r="I16" i="43"/>
  <c r="G33" i="43"/>
  <c r="G11" i="43"/>
  <c r="H16" i="43"/>
  <c r="J16" i="43"/>
  <c r="K16" i="43"/>
  <c r="BB8" i="35"/>
  <c r="BE8" i="35"/>
  <c r="BD8" i="35"/>
  <c r="BA8" i="35"/>
  <c r="BC8" i="35"/>
  <c r="AZ25" i="35"/>
  <c r="BF8" i="35"/>
  <c r="AZ25" i="39"/>
  <c r="BD8" i="39"/>
  <c r="BA8" i="39"/>
  <c r="BB8" i="39"/>
  <c r="BC8" i="39"/>
  <c r="BE8" i="39"/>
  <c r="BF8" i="39"/>
  <c r="J8" i="43"/>
  <c r="I8" i="43"/>
  <c r="G25" i="43"/>
  <c r="H8" i="43"/>
  <c r="K8" i="43"/>
  <c r="BE16" i="35"/>
  <c r="BB16" i="35"/>
  <c r="AZ11" i="35"/>
  <c r="BH11" i="35" s="1"/>
  <c r="BF16" i="35"/>
  <c r="BD16" i="35"/>
  <c r="BC16" i="35"/>
  <c r="BA16" i="35"/>
  <c r="AZ33" i="35"/>
  <c r="A16" i="43"/>
  <c r="A11" i="43" s="1"/>
  <c r="E13" i="35"/>
  <c r="F13" i="35"/>
  <c r="C13" i="35"/>
  <c r="D13" i="35"/>
  <c r="G13" i="35"/>
  <c r="C9" i="43"/>
  <c r="E9" i="43"/>
  <c r="D9" i="43"/>
  <c r="E17" i="43"/>
  <c r="D17" i="43"/>
  <c r="C17" i="43"/>
  <c r="E13" i="39"/>
  <c r="F13" i="39"/>
  <c r="D13" i="39"/>
  <c r="C13" i="39"/>
  <c r="G13" i="39"/>
  <c r="H13" i="39"/>
  <c r="B12" i="39"/>
  <c r="A29" i="39"/>
  <c r="A7" i="39"/>
  <c r="H13" i="35"/>
  <c r="A29" i="43"/>
  <c r="A7" i="43"/>
  <c r="B12" i="43"/>
  <c r="B12" i="35"/>
  <c r="I12" i="35" s="1"/>
  <c r="A29" i="35"/>
  <c r="A7" i="35"/>
  <c r="A25" i="39"/>
  <c r="B8" i="39"/>
  <c r="F17" i="39"/>
  <c r="D17" i="39"/>
  <c r="E17" i="39"/>
  <c r="C17" i="39"/>
  <c r="G17" i="39"/>
  <c r="H17" i="39"/>
  <c r="D17" i="35"/>
  <c r="C17" i="35"/>
  <c r="E17" i="35"/>
  <c r="F17" i="35"/>
  <c r="G17" i="35"/>
  <c r="E13" i="43"/>
  <c r="D13" i="43"/>
  <c r="C13" i="43"/>
  <c r="C9" i="39"/>
  <c r="E9" i="39"/>
  <c r="D9" i="39"/>
  <c r="F9" i="39"/>
  <c r="G9" i="39"/>
  <c r="H9" i="39"/>
  <c r="H42" i="39"/>
  <c r="A25" i="43"/>
  <c r="B8" i="43"/>
  <c r="A25" i="35"/>
  <c r="B8" i="35"/>
  <c r="I8" i="35" s="1"/>
  <c r="A11" i="35"/>
  <c r="A33" i="35"/>
  <c r="B16" i="35"/>
  <c r="I16" i="35" s="1"/>
  <c r="J9" i="39"/>
  <c r="K4" i="39"/>
  <c r="J13" i="39"/>
  <c r="J19" i="39"/>
  <c r="J17" i="39"/>
  <c r="J18" i="39"/>
  <c r="J20" i="39"/>
  <c r="J12" i="39"/>
  <c r="J14" i="39"/>
  <c r="J8" i="39"/>
  <c r="J15" i="39"/>
  <c r="BI54" i="39"/>
  <c r="I41" i="39"/>
  <c r="I40" i="39"/>
  <c r="I43" i="39" s="1"/>
  <c r="J10" i="39"/>
  <c r="BI4" i="39"/>
  <c r="BH17" i="39"/>
  <c r="BH19" i="39"/>
  <c r="BH18" i="39"/>
  <c r="BH20" i="39"/>
  <c r="BH13" i="39"/>
  <c r="BH15" i="39"/>
  <c r="BH14" i="39"/>
  <c r="BH12" i="39"/>
  <c r="BH8" i="39"/>
  <c r="BH10" i="39"/>
  <c r="BH9" i="39"/>
  <c r="BF44" i="39"/>
  <c r="BF42" i="39"/>
  <c r="D48" i="39"/>
  <c r="BG41" i="39"/>
  <c r="BG40" i="39"/>
  <c r="BG43" i="39" s="1"/>
  <c r="BC48" i="39"/>
  <c r="BG62" i="39"/>
  <c r="J2" i="39"/>
  <c r="BF42" i="35"/>
  <c r="BF44" i="35"/>
  <c r="BG41" i="35"/>
  <c r="BG43" i="35"/>
  <c r="BI2" i="35"/>
  <c r="BH20" i="35"/>
  <c r="BH19" i="35"/>
  <c r="BH14" i="35"/>
  <c r="BH15" i="35"/>
  <c r="BI4" i="35"/>
  <c r="BH9" i="35"/>
  <c r="BH18" i="35"/>
  <c r="BH40" i="35" s="1"/>
  <c r="BH10" i="35"/>
  <c r="BH13" i="35"/>
  <c r="BH17" i="35"/>
  <c r="BH8" i="35"/>
  <c r="BH12" i="35"/>
  <c r="BH16" i="35"/>
  <c r="BH54" i="35"/>
  <c r="BD48" i="35"/>
  <c r="H41" i="35"/>
  <c r="H40" i="35"/>
  <c r="H43" i="35" s="1"/>
  <c r="E48" i="35"/>
  <c r="G44" i="35"/>
  <c r="G42" i="35"/>
  <c r="J4" i="35"/>
  <c r="I18" i="35"/>
  <c r="I20" i="35"/>
  <c r="I19" i="35"/>
  <c r="I15" i="35"/>
  <c r="I13" i="35"/>
  <c r="I14" i="35"/>
  <c r="I10" i="35"/>
  <c r="I17" i="35"/>
  <c r="BH62" i="35"/>
  <c r="H2" i="35"/>
  <c r="BA16" i="39" l="1"/>
  <c r="AZ11" i="39"/>
  <c r="BH11" i="39" s="1"/>
  <c r="BF16" i="39"/>
  <c r="AZ33" i="39"/>
  <c r="BH16" i="39"/>
  <c r="BD16" i="39"/>
  <c r="BE16" i="39"/>
  <c r="D13" i="53"/>
  <c r="C13" i="53"/>
  <c r="E13" i="53"/>
  <c r="F13" i="53"/>
  <c r="E17" i="53"/>
  <c r="D17" i="53"/>
  <c r="C17" i="53"/>
  <c r="F17" i="53"/>
  <c r="B16" i="43"/>
  <c r="AF55" i="53"/>
  <c r="A7" i="53"/>
  <c r="A29" i="53"/>
  <c r="B12" i="53"/>
  <c r="B30" i="53"/>
  <c r="D30" i="53"/>
  <c r="C30" i="53"/>
  <c r="E30" i="53"/>
  <c r="F30" i="53"/>
  <c r="A33" i="43"/>
  <c r="R55" i="53"/>
  <c r="B34" i="53"/>
  <c r="C34" i="53"/>
  <c r="D34" i="53"/>
  <c r="E34" i="53"/>
  <c r="F34" i="53"/>
  <c r="B16" i="39"/>
  <c r="J16" i="39" s="1"/>
  <c r="B26" i="53"/>
  <c r="D26" i="53"/>
  <c r="C26" i="53"/>
  <c r="E26" i="53"/>
  <c r="F26" i="53"/>
  <c r="G9" i="35"/>
  <c r="F9" i="35"/>
  <c r="E9" i="35"/>
  <c r="D9" i="35"/>
  <c r="C9" i="35"/>
  <c r="H9" i="35"/>
  <c r="A11" i="39"/>
  <c r="A28" i="39" s="1"/>
  <c r="C9" i="53"/>
  <c r="D9" i="53"/>
  <c r="E9" i="53"/>
  <c r="F9" i="53"/>
  <c r="A33" i="53"/>
  <c r="A11" i="53"/>
  <c r="B16" i="53"/>
  <c r="I9" i="35"/>
  <c r="A25" i="53"/>
  <c r="B8" i="53"/>
  <c r="Q29" i="53"/>
  <c r="O29" i="53"/>
  <c r="P29" i="53"/>
  <c r="R29" i="53"/>
  <c r="S29" i="53"/>
  <c r="O25" i="53"/>
  <c r="R25" i="53"/>
  <c r="S25" i="53"/>
  <c r="Q25" i="53"/>
  <c r="P25" i="53"/>
  <c r="N28" i="53"/>
  <c r="R11" i="53"/>
  <c r="O11" i="53"/>
  <c r="Q11" i="53"/>
  <c r="N6" i="53"/>
  <c r="S11" i="53"/>
  <c r="P11" i="53"/>
  <c r="Q7" i="53"/>
  <c r="R7" i="53"/>
  <c r="O7" i="53"/>
  <c r="P7" i="53"/>
  <c r="N24" i="53"/>
  <c r="S7" i="53"/>
  <c r="P33" i="53"/>
  <c r="O33" i="53"/>
  <c r="Q33" i="53"/>
  <c r="S33" i="53"/>
  <c r="R33" i="53"/>
  <c r="GB1" i="6"/>
  <c r="BE11" i="35"/>
  <c r="BD11" i="35"/>
  <c r="BG11" i="35"/>
  <c r="BF11" i="35"/>
  <c r="BC11" i="35"/>
  <c r="BB11" i="35"/>
  <c r="AZ28" i="35"/>
  <c r="BA11" i="35"/>
  <c r="AZ6" i="35"/>
  <c r="BI6" i="35" s="1"/>
  <c r="AZ24" i="39"/>
  <c r="BA7" i="39"/>
  <c r="BC7" i="39"/>
  <c r="BF7" i="39"/>
  <c r="BE7" i="39"/>
  <c r="BB7" i="39"/>
  <c r="BD7" i="39"/>
  <c r="BG7" i="39"/>
  <c r="AZ28" i="39"/>
  <c r="BA11" i="39"/>
  <c r="AZ6" i="39"/>
  <c r="BI6" i="39" s="1"/>
  <c r="BB11" i="39"/>
  <c r="BC11" i="39"/>
  <c r="BE11" i="39"/>
  <c r="BD11" i="39"/>
  <c r="BF11" i="39"/>
  <c r="BG11" i="39"/>
  <c r="J11" i="43"/>
  <c r="I11" i="43"/>
  <c r="G6" i="43"/>
  <c r="G28" i="43"/>
  <c r="K11" i="43"/>
  <c r="H11" i="43"/>
  <c r="BE7" i="35"/>
  <c r="BD7" i="35"/>
  <c r="BF7" i="35"/>
  <c r="BC7" i="35"/>
  <c r="BB7" i="35"/>
  <c r="AZ24" i="35"/>
  <c r="BA7" i="35"/>
  <c r="BG7" i="35"/>
  <c r="K7" i="43"/>
  <c r="J7" i="43"/>
  <c r="I7" i="43"/>
  <c r="H7" i="43"/>
  <c r="G24" i="43"/>
  <c r="C8" i="43"/>
  <c r="D8" i="43"/>
  <c r="E8" i="43"/>
  <c r="G16" i="35"/>
  <c r="H16" i="35"/>
  <c r="E16" i="35"/>
  <c r="F16" i="35"/>
  <c r="D16" i="35"/>
  <c r="C16" i="35"/>
  <c r="B11" i="43"/>
  <c r="A28" i="43"/>
  <c r="A6" i="43"/>
  <c r="A24" i="35"/>
  <c r="B7" i="35"/>
  <c r="B7" i="39"/>
  <c r="K7" i="39" s="1"/>
  <c r="A24" i="39"/>
  <c r="E16" i="43"/>
  <c r="C16" i="43"/>
  <c r="D16" i="43"/>
  <c r="A24" i="43"/>
  <c r="B7" i="43"/>
  <c r="A6" i="35"/>
  <c r="B11" i="35"/>
  <c r="A28" i="35"/>
  <c r="G12" i="35"/>
  <c r="E12" i="35"/>
  <c r="C12" i="35"/>
  <c r="D12" i="35"/>
  <c r="F12" i="35"/>
  <c r="H12" i="35"/>
  <c r="F12" i="39"/>
  <c r="E12" i="39"/>
  <c r="C12" i="39"/>
  <c r="D12" i="39"/>
  <c r="G12" i="39"/>
  <c r="H12" i="39"/>
  <c r="I12" i="39"/>
  <c r="C8" i="39"/>
  <c r="E8" i="39"/>
  <c r="D8" i="39"/>
  <c r="G8" i="39"/>
  <c r="F8" i="39"/>
  <c r="H8" i="39"/>
  <c r="I8" i="39"/>
  <c r="D8" i="35"/>
  <c r="C8" i="35"/>
  <c r="F8" i="35"/>
  <c r="G8" i="35"/>
  <c r="E8" i="35"/>
  <c r="H8" i="35"/>
  <c r="G16" i="39"/>
  <c r="F16" i="39"/>
  <c r="D16" i="39"/>
  <c r="E16" i="39"/>
  <c r="C16" i="39"/>
  <c r="H16" i="39"/>
  <c r="I16" i="39"/>
  <c r="E12" i="43"/>
  <c r="D12" i="43"/>
  <c r="C12" i="43"/>
  <c r="BD48" i="39"/>
  <c r="BH40" i="39"/>
  <c r="BH43" i="39" s="1"/>
  <c r="BH41" i="39"/>
  <c r="L4" i="39"/>
  <c r="K17" i="39"/>
  <c r="K19" i="39"/>
  <c r="K13" i="39"/>
  <c r="K18" i="39"/>
  <c r="K9" i="39"/>
  <c r="K12" i="39"/>
  <c r="K14" i="39"/>
  <c r="K8" i="39"/>
  <c r="K16" i="39"/>
  <c r="K20" i="39"/>
  <c r="K15" i="39"/>
  <c r="K10" i="39"/>
  <c r="BJ54" i="39"/>
  <c r="K2" i="39"/>
  <c r="I44" i="39"/>
  <c r="I42" i="39"/>
  <c r="E48" i="39"/>
  <c r="BG44" i="39"/>
  <c r="BG42" i="39"/>
  <c r="J41" i="39"/>
  <c r="J40" i="39"/>
  <c r="J43" i="39" s="1"/>
  <c r="BH62" i="39"/>
  <c r="BJ4" i="39"/>
  <c r="BI11" i="39"/>
  <c r="BI16" i="39"/>
  <c r="BI20" i="39"/>
  <c r="BI13" i="39"/>
  <c r="BI18" i="39"/>
  <c r="BI17" i="39"/>
  <c r="BI15" i="39"/>
  <c r="BI19" i="39"/>
  <c r="BI12" i="39"/>
  <c r="BI10" i="39"/>
  <c r="BI14" i="39"/>
  <c r="BI8" i="39"/>
  <c r="BI9" i="39"/>
  <c r="BI7" i="39"/>
  <c r="J20" i="35"/>
  <c r="K4" i="35"/>
  <c r="J15" i="35"/>
  <c r="J19" i="35"/>
  <c r="J18" i="35"/>
  <c r="J7" i="35"/>
  <c r="J17" i="35"/>
  <c r="J14" i="35"/>
  <c r="J16" i="35"/>
  <c r="J11" i="35"/>
  <c r="J12" i="35"/>
  <c r="J13" i="35"/>
  <c r="J10" i="35"/>
  <c r="J9" i="35"/>
  <c r="J8" i="35"/>
  <c r="BJ2" i="35"/>
  <c r="F48" i="35"/>
  <c r="BI19" i="35"/>
  <c r="BJ4" i="35"/>
  <c r="BI15" i="35"/>
  <c r="BI20" i="35"/>
  <c r="BI13" i="35"/>
  <c r="BI10" i="35"/>
  <c r="BI9" i="35"/>
  <c r="BI14" i="35"/>
  <c r="BI18" i="35"/>
  <c r="BI40" i="35" s="1"/>
  <c r="BI17" i="35"/>
  <c r="BI8" i="35"/>
  <c r="BI12" i="35"/>
  <c r="BI16" i="35"/>
  <c r="BI7" i="35"/>
  <c r="BI11" i="35"/>
  <c r="BI62" i="35"/>
  <c r="I2" i="35"/>
  <c r="H42" i="35"/>
  <c r="H44" i="35"/>
  <c r="BE48" i="35"/>
  <c r="BG44" i="35"/>
  <c r="BG42" i="35"/>
  <c r="I41" i="35"/>
  <c r="I40" i="35"/>
  <c r="I43" i="35" s="1"/>
  <c r="BI54" i="35"/>
  <c r="BH41" i="35"/>
  <c r="BH43" i="35"/>
  <c r="C12" i="53" l="1"/>
  <c r="E12" i="53"/>
  <c r="D12" i="53"/>
  <c r="F12" i="53"/>
  <c r="B29" i="53"/>
  <c r="C29" i="53"/>
  <c r="D29" i="53"/>
  <c r="E29" i="53"/>
  <c r="F29" i="53"/>
  <c r="A6" i="39"/>
  <c r="E16" i="53"/>
  <c r="D16" i="53"/>
  <c r="C16" i="53"/>
  <c r="F16" i="53"/>
  <c r="B11" i="39"/>
  <c r="K11" i="39" s="1"/>
  <c r="B11" i="53"/>
  <c r="A6" i="53"/>
  <c r="A28" i="53"/>
  <c r="B33" i="53"/>
  <c r="C33" i="53"/>
  <c r="D33" i="53"/>
  <c r="E33" i="53"/>
  <c r="F33" i="53"/>
  <c r="A24" i="53"/>
  <c r="B7" i="53"/>
  <c r="D8" i="53"/>
  <c r="E8" i="53"/>
  <c r="C8" i="53"/>
  <c r="F8" i="53"/>
  <c r="D25" i="53"/>
  <c r="E25" i="53"/>
  <c r="B25" i="53"/>
  <c r="C25" i="53"/>
  <c r="F25" i="53"/>
  <c r="P6" i="53"/>
  <c r="N23" i="53"/>
  <c r="Q6" i="53"/>
  <c r="O6" i="53"/>
  <c r="S6" i="53"/>
  <c r="R6" i="53"/>
  <c r="R24" i="53"/>
  <c r="P24" i="53"/>
  <c r="S24" i="53"/>
  <c r="Q24" i="53"/>
  <c r="O24" i="53"/>
  <c r="Q28" i="53"/>
  <c r="R28" i="53"/>
  <c r="S28" i="53"/>
  <c r="O28" i="53"/>
  <c r="P28" i="53"/>
  <c r="BD6" i="39"/>
  <c r="BB6" i="39"/>
  <c r="AZ23" i="39"/>
  <c r="BC6" i="39"/>
  <c r="BE6" i="39"/>
  <c r="BA6" i="39"/>
  <c r="BF6" i="39"/>
  <c r="BG6" i="39"/>
  <c r="BH6" i="39"/>
  <c r="K6" i="43"/>
  <c r="G23" i="43"/>
  <c r="J6" i="43"/>
  <c r="I6" i="43"/>
  <c r="H6" i="43"/>
  <c r="BB6" i="35"/>
  <c r="BC6" i="35"/>
  <c r="BH6" i="35"/>
  <c r="BG6" i="35"/>
  <c r="BE6" i="35"/>
  <c r="AZ23" i="35"/>
  <c r="BF6" i="35"/>
  <c r="BD6" i="35"/>
  <c r="BA6" i="35"/>
  <c r="H7" i="35"/>
  <c r="I7" i="35"/>
  <c r="C7" i="35"/>
  <c r="E7" i="35"/>
  <c r="F7" i="35"/>
  <c r="G7" i="35"/>
  <c r="D7" i="35"/>
  <c r="B6" i="43"/>
  <c r="A23" i="43"/>
  <c r="D7" i="43"/>
  <c r="E7" i="43"/>
  <c r="C7" i="43"/>
  <c r="B6" i="39"/>
  <c r="L6" i="39" s="1"/>
  <c r="A23" i="39"/>
  <c r="H11" i="35"/>
  <c r="C11" i="35"/>
  <c r="E11" i="35"/>
  <c r="I11" i="35"/>
  <c r="F11" i="35"/>
  <c r="G11" i="35"/>
  <c r="D11" i="35"/>
  <c r="I11" i="39"/>
  <c r="E11" i="39"/>
  <c r="C11" i="39"/>
  <c r="H11" i="39"/>
  <c r="G11" i="39"/>
  <c r="D11" i="39"/>
  <c r="F11" i="39"/>
  <c r="J11" i="39"/>
  <c r="E11" i="43"/>
  <c r="D11" i="43"/>
  <c r="C11" i="43"/>
  <c r="G7" i="39"/>
  <c r="C7" i="39"/>
  <c r="H7" i="39"/>
  <c r="D7" i="39"/>
  <c r="E7" i="39"/>
  <c r="F7" i="39"/>
  <c r="I7" i="39"/>
  <c r="J7" i="39"/>
  <c r="A23" i="35"/>
  <c r="B6" i="35"/>
  <c r="K6" i="35" s="1"/>
  <c r="J42" i="39"/>
  <c r="J44" i="39"/>
  <c r="BK54" i="39"/>
  <c r="K41" i="39"/>
  <c r="K40" i="39"/>
  <c r="K43" i="39" s="1"/>
  <c r="BE48" i="39"/>
  <c r="M4" i="39"/>
  <c r="L18" i="39"/>
  <c r="L19" i="39"/>
  <c r="L9" i="39"/>
  <c r="L17" i="39"/>
  <c r="L13" i="39"/>
  <c r="L20" i="39"/>
  <c r="L14" i="39"/>
  <c r="L12" i="39"/>
  <c r="L16" i="39"/>
  <c r="L8" i="39"/>
  <c r="L15" i="39"/>
  <c r="L7" i="39"/>
  <c r="L11" i="39"/>
  <c r="L10" i="39"/>
  <c r="BK4" i="39"/>
  <c r="BJ20" i="39"/>
  <c r="BJ18" i="39"/>
  <c r="BJ16" i="39"/>
  <c r="BJ19" i="39"/>
  <c r="BJ13" i="39"/>
  <c r="BJ15" i="39"/>
  <c r="BJ17" i="39"/>
  <c r="BJ11" i="39"/>
  <c r="BJ8" i="39"/>
  <c r="BJ6" i="39"/>
  <c r="BJ10" i="39"/>
  <c r="BJ14" i="39"/>
  <c r="BJ12" i="39"/>
  <c r="BJ7" i="39"/>
  <c r="BJ9" i="39"/>
  <c r="BI62" i="39"/>
  <c r="F48" i="39"/>
  <c r="BI41" i="39"/>
  <c r="BI40" i="39"/>
  <c r="BI43" i="39" s="1"/>
  <c r="BH44" i="39"/>
  <c r="BH42" i="39"/>
  <c r="L2" i="39"/>
  <c r="I44" i="35"/>
  <c r="I42" i="35"/>
  <c r="BJ19" i="35"/>
  <c r="BJ20" i="35"/>
  <c r="BK4" i="35"/>
  <c r="BJ14" i="35"/>
  <c r="BJ18" i="35"/>
  <c r="BJ40" i="35" s="1"/>
  <c r="BJ15" i="35"/>
  <c r="BJ13" i="35"/>
  <c r="BJ10" i="35"/>
  <c r="BJ9" i="35"/>
  <c r="BJ17" i="35"/>
  <c r="BJ8" i="35"/>
  <c r="BJ16" i="35"/>
  <c r="BJ12" i="35"/>
  <c r="BJ7" i="35"/>
  <c r="BJ11" i="35"/>
  <c r="BJ6" i="35"/>
  <c r="J2" i="35"/>
  <c r="G48" i="35"/>
  <c r="BI41" i="35"/>
  <c r="BI43" i="35"/>
  <c r="BH42" i="35"/>
  <c r="BH44" i="35"/>
  <c r="K20" i="35"/>
  <c r="L4" i="35"/>
  <c r="K7" i="35"/>
  <c r="K15" i="35"/>
  <c r="K18" i="35"/>
  <c r="K19" i="35"/>
  <c r="K14" i="35"/>
  <c r="K10" i="35"/>
  <c r="K17" i="35"/>
  <c r="K12" i="35"/>
  <c r="K13" i="35"/>
  <c r="K11" i="35"/>
  <c r="K16" i="35"/>
  <c r="K8" i="35"/>
  <c r="K9" i="35"/>
  <c r="J41" i="35"/>
  <c r="J40" i="35"/>
  <c r="J43" i="35" s="1"/>
  <c r="BJ54" i="35"/>
  <c r="BJ62" i="35"/>
  <c r="BF48" i="35"/>
  <c r="BK2" i="35"/>
  <c r="B24" i="53" l="1"/>
  <c r="C24" i="53"/>
  <c r="D24" i="53"/>
  <c r="E24" i="53"/>
  <c r="F24" i="53"/>
  <c r="E11" i="53"/>
  <c r="F11" i="53"/>
  <c r="C11" i="53"/>
  <c r="D11" i="53"/>
  <c r="B28" i="53"/>
  <c r="C28" i="53"/>
  <c r="D28" i="53"/>
  <c r="E28" i="53"/>
  <c r="F28" i="53"/>
  <c r="F7" i="53"/>
  <c r="D7" i="53"/>
  <c r="C7" i="53"/>
  <c r="E7" i="53"/>
  <c r="B6" i="53"/>
  <c r="A23" i="53"/>
  <c r="P23" i="53"/>
  <c r="P45" i="53" s="1"/>
  <c r="S23" i="53"/>
  <c r="S45" i="53" s="1"/>
  <c r="Q23" i="53"/>
  <c r="Q45" i="53" s="1"/>
  <c r="O23" i="53"/>
  <c r="O45" i="53" s="1"/>
  <c r="R23" i="53"/>
  <c r="R45" i="53" s="1"/>
  <c r="E6" i="43"/>
  <c r="D6" i="43"/>
  <c r="C6" i="43"/>
  <c r="F6" i="39"/>
  <c r="H6" i="39"/>
  <c r="E6" i="39"/>
  <c r="G6" i="39"/>
  <c r="D6" i="39"/>
  <c r="C6" i="39"/>
  <c r="I6" i="39"/>
  <c r="J6" i="39"/>
  <c r="K6" i="39"/>
  <c r="I6" i="35"/>
  <c r="E6" i="35"/>
  <c r="C6" i="35"/>
  <c r="F6" i="35"/>
  <c r="J6" i="35"/>
  <c r="G6" i="35"/>
  <c r="H6" i="35"/>
  <c r="D6" i="35"/>
  <c r="BF48" i="39"/>
  <c r="G48" i="39"/>
  <c r="BJ62" i="39"/>
  <c r="L41" i="39"/>
  <c r="L40" i="39"/>
  <c r="L43" i="39" s="1"/>
  <c r="BJ41" i="39"/>
  <c r="BJ40" i="39"/>
  <c r="BJ43" i="39" s="1"/>
  <c r="BK18" i="39"/>
  <c r="BL4" i="39"/>
  <c r="BK17" i="39"/>
  <c r="BK11" i="39"/>
  <c r="BK19" i="39"/>
  <c r="BK13" i="39"/>
  <c r="BK15" i="39"/>
  <c r="BK16" i="39"/>
  <c r="BK20" i="39"/>
  <c r="BK8" i="39"/>
  <c r="BK12" i="39"/>
  <c r="BK14" i="39"/>
  <c r="BK10" i="39"/>
  <c r="BK6" i="39"/>
  <c r="BK9" i="39"/>
  <c r="BK7" i="39"/>
  <c r="BI44" i="39"/>
  <c r="BI42" i="39"/>
  <c r="N4" i="39"/>
  <c r="M18" i="39"/>
  <c r="M19" i="39"/>
  <c r="M9" i="39"/>
  <c r="M17" i="39"/>
  <c r="M13" i="39"/>
  <c r="M12" i="39"/>
  <c r="M8" i="39"/>
  <c r="M16" i="39"/>
  <c r="M20" i="39"/>
  <c r="M14" i="39"/>
  <c r="M11" i="39"/>
  <c r="M15" i="39"/>
  <c r="M7" i="39"/>
  <c r="M10" i="39"/>
  <c r="M6" i="39"/>
  <c r="K44" i="39"/>
  <c r="K42" i="39"/>
  <c r="M2" i="39"/>
  <c r="BL54" i="39"/>
  <c r="BK20" i="35"/>
  <c r="BK19" i="35"/>
  <c r="BK15" i="35"/>
  <c r="BL4" i="35"/>
  <c r="BK13" i="35"/>
  <c r="BK10" i="35"/>
  <c r="BK9" i="35"/>
  <c r="BK14" i="35"/>
  <c r="BK18" i="35"/>
  <c r="BK40" i="35" s="1"/>
  <c r="BK8" i="35"/>
  <c r="BK17" i="35"/>
  <c r="BK12" i="35"/>
  <c r="BK16" i="35"/>
  <c r="BK11" i="35"/>
  <c r="BK7" i="35"/>
  <c r="BK6" i="35"/>
  <c r="BK62" i="35"/>
  <c r="L15" i="35"/>
  <c r="L18" i="35"/>
  <c r="M4" i="35"/>
  <c r="L20" i="35"/>
  <c r="L7" i="35"/>
  <c r="L19" i="35"/>
  <c r="L10" i="35"/>
  <c r="L6" i="35"/>
  <c r="L13" i="35"/>
  <c r="L17" i="35"/>
  <c r="L12" i="35"/>
  <c r="L11" i="35"/>
  <c r="L14" i="35"/>
  <c r="L16" i="35"/>
  <c r="L8" i="35"/>
  <c r="L9" i="35"/>
  <c r="K2" i="35"/>
  <c r="BL2" i="35"/>
  <c r="H48" i="35"/>
  <c r="J42" i="35"/>
  <c r="J44" i="35"/>
  <c r="BJ43" i="35"/>
  <c r="BJ41" i="35"/>
  <c r="K41" i="35"/>
  <c r="K40" i="35"/>
  <c r="K43" i="35" s="1"/>
  <c r="BI44" i="35"/>
  <c r="BI42" i="35"/>
  <c r="BG48" i="35"/>
  <c r="BK54" i="35"/>
  <c r="D23" i="53" l="1"/>
  <c r="D45" i="53" s="1"/>
  <c r="C23" i="53"/>
  <c r="C45" i="53" s="1"/>
  <c r="E23" i="53"/>
  <c r="E45" i="53" s="1"/>
  <c r="B23" i="53"/>
  <c r="B45" i="53" s="1"/>
  <c r="F23" i="53"/>
  <c r="F45" i="53" s="1"/>
  <c r="J49" i="53" s="1"/>
  <c r="F6" i="53"/>
  <c r="D6" i="53"/>
  <c r="C6" i="53"/>
  <c r="E6" i="53"/>
  <c r="BK41" i="39"/>
  <c r="BK40" i="39"/>
  <c r="BK43" i="39" s="1"/>
  <c r="BL18" i="39"/>
  <c r="BM4" i="39"/>
  <c r="BL19" i="39"/>
  <c r="BL20" i="39"/>
  <c r="BL17" i="39"/>
  <c r="BL13" i="39"/>
  <c r="BL16" i="39"/>
  <c r="BL15" i="39"/>
  <c r="BL11" i="39"/>
  <c r="BL6" i="39"/>
  <c r="BL8" i="39"/>
  <c r="BL14" i="39"/>
  <c r="BL12" i="39"/>
  <c r="BL10" i="39"/>
  <c r="BL9" i="39"/>
  <c r="BL7" i="39"/>
  <c r="BK62" i="39"/>
  <c r="BJ44" i="39"/>
  <c r="BJ42" i="39"/>
  <c r="M41" i="39"/>
  <c r="M40" i="39"/>
  <c r="M43" i="39" s="1"/>
  <c r="N17" i="39"/>
  <c r="N9" i="39"/>
  <c r="O4" i="39"/>
  <c r="N13" i="39"/>
  <c r="N18" i="39"/>
  <c r="N19" i="39"/>
  <c r="N12" i="39"/>
  <c r="N8" i="39"/>
  <c r="N16" i="39"/>
  <c r="N14" i="39"/>
  <c r="N20" i="39"/>
  <c r="N7" i="39"/>
  <c r="N15" i="39"/>
  <c r="N11" i="39"/>
  <c r="N6" i="39"/>
  <c r="N10" i="39"/>
  <c r="BM54" i="39"/>
  <c r="BG48" i="39"/>
  <c r="L44" i="39"/>
  <c r="L42" i="39"/>
  <c r="H48" i="39"/>
  <c r="N2" i="39"/>
  <c r="L40" i="35"/>
  <c r="L43" i="35" s="1"/>
  <c r="L41" i="35"/>
  <c r="I48" i="35"/>
  <c r="BM2" i="35"/>
  <c r="K44" i="35"/>
  <c r="K42" i="35"/>
  <c r="BL19" i="35"/>
  <c r="BL20" i="35"/>
  <c r="BL15" i="35"/>
  <c r="BM4" i="35"/>
  <c r="BL14" i="35"/>
  <c r="BL13" i="35"/>
  <c r="BL9" i="35"/>
  <c r="BL10" i="35"/>
  <c r="BL18" i="35"/>
  <c r="BL40" i="35" s="1"/>
  <c r="BL8" i="35"/>
  <c r="BL17" i="35"/>
  <c r="BL12" i="35"/>
  <c r="BL16" i="35"/>
  <c r="BL11" i="35"/>
  <c r="BL7" i="35"/>
  <c r="BL6" i="35"/>
  <c r="L2" i="35"/>
  <c r="BJ44" i="35"/>
  <c r="BJ42" i="35"/>
  <c r="BL54" i="35"/>
  <c r="BH48" i="35"/>
  <c r="BL62" i="35"/>
  <c r="BK43" i="35"/>
  <c r="BK41" i="35"/>
  <c r="M15" i="35"/>
  <c r="M18" i="35"/>
  <c r="N4" i="35"/>
  <c r="M19" i="35"/>
  <c r="M7" i="35"/>
  <c r="M20" i="35"/>
  <c r="M14" i="35"/>
  <c r="M16" i="35"/>
  <c r="M11" i="35"/>
  <c r="M17" i="35"/>
  <c r="M10" i="35"/>
  <c r="M13" i="35"/>
  <c r="M6" i="35"/>
  <c r="M12" i="35"/>
  <c r="M9" i="35"/>
  <c r="M8" i="35"/>
  <c r="AE55" i="53" l="1"/>
  <c r="M44" i="39"/>
  <c r="M42" i="39"/>
  <c r="BH48" i="39"/>
  <c r="I48" i="39"/>
  <c r="BK44" i="39"/>
  <c r="BK42" i="39"/>
  <c r="BN54" i="39"/>
  <c r="P4" i="39"/>
  <c r="O17" i="39"/>
  <c r="O9" i="39"/>
  <c r="O13" i="39"/>
  <c r="O19" i="39"/>
  <c r="O18" i="39"/>
  <c r="O14" i="39"/>
  <c r="O20" i="39"/>
  <c r="O12" i="39"/>
  <c r="O8" i="39"/>
  <c r="O16" i="39"/>
  <c r="O15" i="39"/>
  <c r="O11" i="39"/>
  <c r="O7" i="39"/>
  <c r="O6" i="39"/>
  <c r="O10" i="39"/>
  <c r="N41" i="39"/>
  <c r="N40" i="39"/>
  <c r="N43" i="39" s="1"/>
  <c r="BL40" i="39"/>
  <c r="BL43" i="39" s="1"/>
  <c r="BL41" i="39"/>
  <c r="O2" i="39"/>
  <c r="BL62" i="39"/>
  <c r="BN4" i="39"/>
  <c r="BM17" i="39"/>
  <c r="BM16" i="39"/>
  <c r="BM11" i="39"/>
  <c r="BM18" i="39"/>
  <c r="BM20" i="39"/>
  <c r="BM13" i="39"/>
  <c r="BM19" i="39"/>
  <c r="BM15" i="39"/>
  <c r="BM10" i="39"/>
  <c r="BM6" i="39"/>
  <c r="BM8" i="39"/>
  <c r="BM14" i="39"/>
  <c r="BM12" i="39"/>
  <c r="BM9" i="39"/>
  <c r="BM7" i="39"/>
  <c r="M2" i="35"/>
  <c r="BM20" i="35"/>
  <c r="BM19" i="35"/>
  <c r="BM14" i="35"/>
  <c r="BN4" i="35"/>
  <c r="BM15" i="35"/>
  <c r="BM18" i="35"/>
  <c r="BM40" i="35" s="1"/>
  <c r="BM13" i="35"/>
  <c r="BM10" i="35"/>
  <c r="BM9" i="35"/>
  <c r="BM8" i="35"/>
  <c r="BM17" i="35"/>
  <c r="BM16" i="35"/>
  <c r="BM12" i="35"/>
  <c r="BM7" i="35"/>
  <c r="BM11" i="35"/>
  <c r="BM6" i="35"/>
  <c r="J48" i="35"/>
  <c r="BM62" i="35"/>
  <c r="BL41" i="35"/>
  <c r="BL43" i="35"/>
  <c r="L44" i="35"/>
  <c r="L42" i="35"/>
  <c r="BI48" i="35"/>
  <c r="N15" i="35"/>
  <c r="O4" i="35"/>
  <c r="N19" i="35"/>
  <c r="N20" i="35"/>
  <c r="N7" i="35"/>
  <c r="N18" i="35"/>
  <c r="N17" i="35"/>
  <c r="N12" i="35"/>
  <c r="N16" i="35"/>
  <c r="N13" i="35"/>
  <c r="N14" i="35"/>
  <c r="N10" i="35"/>
  <c r="N11" i="35"/>
  <c r="N6" i="35"/>
  <c r="N8" i="35"/>
  <c r="N9" i="35"/>
  <c r="BK44" i="35"/>
  <c r="BK42" i="35"/>
  <c r="BN2" i="35"/>
  <c r="M40" i="35"/>
  <c r="M43" i="35" s="1"/>
  <c r="M41" i="35"/>
  <c r="BM54" i="35"/>
  <c r="BM62" i="39" l="1"/>
  <c r="Q4" i="39"/>
  <c r="P18" i="39"/>
  <c r="P9" i="39"/>
  <c r="P17" i="39"/>
  <c r="P19" i="39"/>
  <c r="P13" i="39"/>
  <c r="P12" i="39"/>
  <c r="P16" i="39"/>
  <c r="P20" i="39"/>
  <c r="P14" i="39"/>
  <c r="P8" i="39"/>
  <c r="P7" i="39"/>
  <c r="P15" i="39"/>
  <c r="P11" i="39"/>
  <c r="P6" i="39"/>
  <c r="P10" i="39"/>
  <c r="J48" i="39"/>
  <c r="P2" i="39"/>
  <c r="O41" i="39"/>
  <c r="O40" i="39"/>
  <c r="O43" i="39" s="1"/>
  <c r="BO54" i="39"/>
  <c r="BM40" i="39"/>
  <c r="BM43" i="39" s="1"/>
  <c r="BM41" i="39"/>
  <c r="BL44" i="39"/>
  <c r="BL42" i="39"/>
  <c r="BI48" i="39"/>
  <c r="BO4" i="39"/>
  <c r="BN18" i="39"/>
  <c r="BN20" i="39"/>
  <c r="BN16" i="39"/>
  <c r="BN15" i="39"/>
  <c r="BN17" i="39"/>
  <c r="BN11" i="39"/>
  <c r="BN13" i="39"/>
  <c r="BN19" i="39"/>
  <c r="BN8" i="39"/>
  <c r="BN14" i="39"/>
  <c r="BN6" i="39"/>
  <c r="BN10" i="39"/>
  <c r="BN12" i="39"/>
  <c r="BN7" i="39"/>
  <c r="BN9" i="39"/>
  <c r="N44" i="39"/>
  <c r="N42" i="39"/>
  <c r="BN62" i="35"/>
  <c r="BN20" i="35"/>
  <c r="BN19" i="35"/>
  <c r="BN18" i="35"/>
  <c r="BN40" i="35" s="1"/>
  <c r="BO4" i="35"/>
  <c r="BN10" i="35"/>
  <c r="BN15" i="35"/>
  <c r="BN9" i="35"/>
  <c r="BN13" i="35"/>
  <c r="BN14" i="35"/>
  <c r="BN17" i="35"/>
  <c r="BN8" i="35"/>
  <c r="BN16" i="35"/>
  <c r="BN12" i="35"/>
  <c r="BN11" i="35"/>
  <c r="BN7" i="35"/>
  <c r="BN6" i="35"/>
  <c r="N41" i="35"/>
  <c r="N40" i="35"/>
  <c r="N43" i="35" s="1"/>
  <c r="K48" i="35"/>
  <c r="N2" i="35"/>
  <c r="BJ48" i="35"/>
  <c r="M44" i="35"/>
  <c r="M42" i="35"/>
  <c r="BO2" i="35"/>
  <c r="O15" i="35"/>
  <c r="P4" i="35"/>
  <c r="O18" i="35"/>
  <c r="O19" i="35"/>
  <c r="O20" i="35"/>
  <c r="O7" i="35"/>
  <c r="O11" i="35"/>
  <c r="O17" i="35"/>
  <c r="O12" i="35"/>
  <c r="O13" i="35"/>
  <c r="O16" i="35"/>
  <c r="O10" i="35"/>
  <c r="O6" i="35"/>
  <c r="O14" i="35"/>
  <c r="O9" i="35"/>
  <c r="O8" i="35"/>
  <c r="BM41" i="35"/>
  <c r="BM43" i="35"/>
  <c r="BL44" i="35"/>
  <c r="BL42" i="35"/>
  <c r="BN54" i="35"/>
  <c r="P41" i="39" l="1"/>
  <c r="P40" i="39"/>
  <c r="P43" i="39" s="1"/>
  <c r="R4" i="39"/>
  <c r="Q19" i="39"/>
  <c r="Q13" i="39"/>
  <c r="Q18" i="39"/>
  <c r="Q9" i="39"/>
  <c r="Q17" i="39"/>
  <c r="Q20" i="39"/>
  <c r="Q14" i="39"/>
  <c r="Q8" i="39"/>
  <c r="Q12" i="39"/>
  <c r="Q16" i="39"/>
  <c r="Q11" i="39"/>
  <c r="Q7" i="39"/>
  <c r="Q15" i="39"/>
  <c r="Q10" i="39"/>
  <c r="Q6" i="39"/>
  <c r="BN62" i="39"/>
  <c r="BP54" i="39"/>
  <c r="BM44" i="39"/>
  <c r="BM42" i="39"/>
  <c r="BN41" i="39"/>
  <c r="BN40" i="39"/>
  <c r="BN43" i="39" s="1"/>
  <c r="BJ48" i="39"/>
  <c r="O44" i="39"/>
  <c r="O42" i="39"/>
  <c r="Q2" i="39"/>
  <c r="BO20" i="39"/>
  <c r="BP4" i="39"/>
  <c r="BO16" i="39"/>
  <c r="BO19" i="39"/>
  <c r="BO15" i="39"/>
  <c r="BO17" i="39"/>
  <c r="BO18" i="39"/>
  <c r="BO11" i="39"/>
  <c r="BO13" i="39"/>
  <c r="BO14" i="39"/>
  <c r="BO12" i="39"/>
  <c r="BO10" i="39"/>
  <c r="BO8" i="39"/>
  <c r="BO6" i="39"/>
  <c r="BO7" i="39"/>
  <c r="BO9" i="39"/>
  <c r="K48" i="39"/>
  <c r="L48" i="35"/>
  <c r="BP2" i="35"/>
  <c r="O41" i="35"/>
  <c r="O40" i="35"/>
  <c r="O43" i="35" s="1"/>
  <c r="BO19" i="35"/>
  <c r="BO20" i="35"/>
  <c r="BP4" i="35"/>
  <c r="BO18" i="35"/>
  <c r="BO40" i="35" s="1"/>
  <c r="BO14" i="35"/>
  <c r="BO9" i="35"/>
  <c r="BO13" i="35"/>
  <c r="BO10" i="35"/>
  <c r="BO15" i="35"/>
  <c r="BO8" i="35"/>
  <c r="BO17" i="35"/>
  <c r="BO16" i="35"/>
  <c r="BO12" i="35"/>
  <c r="BO7" i="35"/>
  <c r="BO11" i="35"/>
  <c r="BO6" i="35"/>
  <c r="BO54" i="35"/>
  <c r="N44" i="35"/>
  <c r="N42" i="35"/>
  <c r="BN41" i="35"/>
  <c r="BN43" i="35"/>
  <c r="O2" i="35"/>
  <c r="BM44" i="35"/>
  <c r="BM42" i="35"/>
  <c r="P15" i="35"/>
  <c r="Q4" i="35"/>
  <c r="P20" i="35"/>
  <c r="P7" i="35"/>
  <c r="P19" i="35"/>
  <c r="P18" i="35"/>
  <c r="P12" i="35"/>
  <c r="P14" i="35"/>
  <c r="P6" i="35"/>
  <c r="P10" i="35"/>
  <c r="P17" i="35"/>
  <c r="P16" i="35"/>
  <c r="P13" i="35"/>
  <c r="P11" i="35"/>
  <c r="P8" i="35"/>
  <c r="P9" i="35"/>
  <c r="BO62" i="35"/>
  <c r="BK48" i="35"/>
  <c r="R2" i="39" l="1"/>
  <c r="S4" i="39"/>
  <c r="R9" i="39"/>
  <c r="R17" i="39"/>
  <c r="R13" i="39"/>
  <c r="R18" i="39"/>
  <c r="R19" i="39"/>
  <c r="R12" i="39"/>
  <c r="R14" i="39"/>
  <c r="R8" i="39"/>
  <c r="R16" i="39"/>
  <c r="R20" i="39"/>
  <c r="R11" i="39"/>
  <c r="R15" i="39"/>
  <c r="R7" i="39"/>
  <c r="R10" i="39"/>
  <c r="R6" i="39"/>
  <c r="BN44" i="39"/>
  <c r="BN42" i="39"/>
  <c r="Q40" i="39"/>
  <c r="Q43" i="39" s="1"/>
  <c r="Q41" i="39"/>
  <c r="P44" i="39"/>
  <c r="P42" i="39"/>
  <c r="BO62" i="39"/>
  <c r="L48" i="39"/>
  <c r="BQ4" i="39"/>
  <c r="BP17" i="39"/>
  <c r="BP15" i="39"/>
  <c r="BP13" i="39"/>
  <c r="BP11" i="39"/>
  <c r="BP18" i="39"/>
  <c r="BP20" i="39"/>
  <c r="BP19" i="39"/>
  <c r="BP16" i="39"/>
  <c r="BP6" i="39"/>
  <c r="BP14" i="39"/>
  <c r="BP8" i="39"/>
  <c r="BP10" i="39"/>
  <c r="BP12" i="39"/>
  <c r="BP9" i="39"/>
  <c r="BP7" i="39"/>
  <c r="BQ54" i="39"/>
  <c r="BO41" i="39"/>
  <c r="BO40" i="39"/>
  <c r="BO43" i="39" s="1"/>
  <c r="BK48" i="39"/>
  <c r="BL48" i="35"/>
  <c r="BQ2" i="35"/>
  <c r="BN44" i="35"/>
  <c r="BN42" i="35"/>
  <c r="O42" i="35"/>
  <c r="O44" i="35"/>
  <c r="BO41" i="35"/>
  <c r="BO43" i="35"/>
  <c r="P2" i="35"/>
  <c r="BP15" i="35"/>
  <c r="BQ4" i="35"/>
  <c r="BP14" i="35"/>
  <c r="BP20" i="35"/>
  <c r="BP19" i="35"/>
  <c r="BP9" i="35"/>
  <c r="BP10" i="35"/>
  <c r="BP13" i="35"/>
  <c r="BP18" i="35"/>
  <c r="BP40" i="35" s="1"/>
  <c r="BP17" i="35"/>
  <c r="BP8" i="35"/>
  <c r="BP12" i="35"/>
  <c r="BP16" i="35"/>
  <c r="BP11" i="35"/>
  <c r="BP7" i="35"/>
  <c r="BP6" i="35"/>
  <c r="P41" i="35"/>
  <c r="P40" i="35"/>
  <c r="P43" i="35" s="1"/>
  <c r="M48" i="35"/>
  <c r="BP62" i="35"/>
  <c r="R4" i="35"/>
  <c r="Q20" i="35"/>
  <c r="Q18" i="35"/>
  <c r="Q7" i="35"/>
  <c r="Q19" i="35"/>
  <c r="Q15" i="35"/>
  <c r="Q10" i="35"/>
  <c r="Q13" i="35"/>
  <c r="Q16" i="35"/>
  <c r="Q6" i="35"/>
  <c r="Q14" i="35"/>
  <c r="Q11" i="35"/>
  <c r="Q17" i="35"/>
  <c r="Q12" i="35"/>
  <c r="Q9" i="35"/>
  <c r="Q8" i="35"/>
  <c r="BP54" i="35"/>
  <c r="BR4" i="39" l="1"/>
  <c r="BQ15" i="39"/>
  <c r="BQ13" i="39"/>
  <c r="BQ16" i="39"/>
  <c r="BQ20" i="39"/>
  <c r="BQ18" i="39"/>
  <c r="BQ17" i="39"/>
  <c r="BQ11" i="39"/>
  <c r="BQ19" i="39"/>
  <c r="BQ12" i="39"/>
  <c r="BQ6" i="39"/>
  <c r="BQ14" i="39"/>
  <c r="BQ8" i="39"/>
  <c r="BQ10" i="39"/>
  <c r="BQ9" i="39"/>
  <c r="BQ7" i="39"/>
  <c r="R41" i="39"/>
  <c r="R40" i="39"/>
  <c r="R43" i="39" s="1"/>
  <c r="M48" i="39"/>
  <c r="BP40" i="39"/>
  <c r="BP43" i="39" s="1"/>
  <c r="BP41" i="39"/>
  <c r="T4" i="39"/>
  <c r="S17" i="39"/>
  <c r="S13" i="39"/>
  <c r="S19" i="39"/>
  <c r="S9" i="39"/>
  <c r="S18" i="39"/>
  <c r="S20" i="39"/>
  <c r="S12" i="39"/>
  <c r="S16" i="39"/>
  <c r="S8" i="39"/>
  <c r="S14" i="39"/>
  <c r="S15" i="39"/>
  <c r="S7" i="39"/>
  <c r="S11" i="39"/>
  <c r="S6" i="39"/>
  <c r="S10" i="39"/>
  <c r="S2" i="39"/>
  <c r="BO44" i="39"/>
  <c r="BO42" i="39"/>
  <c r="BP62" i="39"/>
  <c r="BR54" i="39"/>
  <c r="BL48" i="39"/>
  <c r="Q44" i="39"/>
  <c r="Q42" i="39"/>
  <c r="BP41" i="35"/>
  <c r="BP43" i="35"/>
  <c r="BR2" i="35"/>
  <c r="BM48" i="35"/>
  <c r="N48" i="35"/>
  <c r="BO44" i="35"/>
  <c r="BO42" i="35"/>
  <c r="BQ62" i="35"/>
  <c r="BQ20" i="35"/>
  <c r="BQ15" i="35"/>
  <c r="BR4" i="35"/>
  <c r="BQ19" i="35"/>
  <c r="BQ10" i="35"/>
  <c r="BQ9" i="35"/>
  <c r="BQ18" i="35"/>
  <c r="BQ40" i="35" s="1"/>
  <c r="BQ14" i="35"/>
  <c r="BQ13" i="35"/>
  <c r="BQ17" i="35"/>
  <c r="BQ8" i="35"/>
  <c r="BQ16" i="35"/>
  <c r="BQ12" i="35"/>
  <c r="BQ11" i="35"/>
  <c r="BQ7" i="35"/>
  <c r="BQ6" i="35"/>
  <c r="BQ54" i="35"/>
  <c r="Q2" i="35"/>
  <c r="Q41" i="35"/>
  <c r="Q40" i="35"/>
  <c r="Q43" i="35" s="1"/>
  <c r="P42" i="35"/>
  <c r="P44" i="35"/>
  <c r="S4" i="35"/>
  <c r="R15" i="35"/>
  <c r="R18" i="35"/>
  <c r="R7" i="35"/>
  <c r="R19" i="35"/>
  <c r="R20" i="35"/>
  <c r="R13" i="35"/>
  <c r="R11" i="35"/>
  <c r="R14" i="35"/>
  <c r="R10" i="35"/>
  <c r="R6" i="35"/>
  <c r="R17" i="35"/>
  <c r="R12" i="35"/>
  <c r="R16" i="35"/>
  <c r="R8" i="35"/>
  <c r="R9" i="35"/>
  <c r="N48" i="39" l="1"/>
  <c r="BQ41" i="39"/>
  <c r="BQ40" i="39"/>
  <c r="BQ43" i="39" s="1"/>
  <c r="BS54" i="39"/>
  <c r="T2" i="39"/>
  <c r="U4" i="39"/>
  <c r="T18" i="39"/>
  <c r="T17" i="39"/>
  <c r="T13" i="39"/>
  <c r="T19" i="39"/>
  <c r="T9" i="39"/>
  <c r="T8" i="39"/>
  <c r="T14" i="39"/>
  <c r="T12" i="39"/>
  <c r="T20" i="39"/>
  <c r="T16" i="39"/>
  <c r="T7" i="39"/>
  <c r="T11" i="39"/>
  <c r="T15" i="39"/>
  <c r="T10" i="39"/>
  <c r="T6" i="39"/>
  <c r="R42" i="39"/>
  <c r="R44" i="39"/>
  <c r="BM48" i="39"/>
  <c r="BP44" i="39"/>
  <c r="BP42" i="39"/>
  <c r="BS4" i="39"/>
  <c r="BR16" i="39"/>
  <c r="BR18" i="39"/>
  <c r="BR20" i="39"/>
  <c r="BR19" i="39"/>
  <c r="BR13" i="39"/>
  <c r="BR15" i="39"/>
  <c r="BR17" i="39"/>
  <c r="BR11" i="39"/>
  <c r="BR6" i="39"/>
  <c r="BR8" i="39"/>
  <c r="BR10" i="39"/>
  <c r="BR14" i="39"/>
  <c r="BR12" i="39"/>
  <c r="BR7" i="39"/>
  <c r="BR9" i="39"/>
  <c r="BQ62" i="39"/>
  <c r="S41" i="39"/>
  <c r="S40" i="39"/>
  <c r="S43" i="39" s="1"/>
  <c r="R41" i="35"/>
  <c r="R40" i="35"/>
  <c r="R43" i="35" s="1"/>
  <c r="Q44" i="35"/>
  <c r="Q42" i="35"/>
  <c r="BN48" i="35"/>
  <c r="BS2" i="35"/>
  <c r="BR54" i="35"/>
  <c r="BR62" i="35"/>
  <c r="BQ41" i="35"/>
  <c r="BQ43" i="35"/>
  <c r="S15" i="35"/>
  <c r="S20" i="35"/>
  <c r="T4" i="35"/>
  <c r="S18" i="35"/>
  <c r="S19" i="35"/>
  <c r="S7" i="35"/>
  <c r="S11" i="35"/>
  <c r="S17" i="35"/>
  <c r="S14" i="35"/>
  <c r="S13" i="35"/>
  <c r="S6" i="35"/>
  <c r="S12" i="35"/>
  <c r="S10" i="35"/>
  <c r="S16" i="35"/>
  <c r="S9" i="35"/>
  <c r="S8" i="35"/>
  <c r="BR20" i="35"/>
  <c r="BR19" i="35"/>
  <c r="BR14" i="35"/>
  <c r="BR15" i="35"/>
  <c r="BS4" i="35"/>
  <c r="BR18" i="35"/>
  <c r="BR40" i="35" s="1"/>
  <c r="BR13" i="35"/>
  <c r="BR9" i="35"/>
  <c r="BR10" i="35"/>
  <c r="BR8" i="35"/>
  <c r="BR17" i="35"/>
  <c r="BR16" i="35"/>
  <c r="BR12" i="35"/>
  <c r="BR7" i="35"/>
  <c r="BR11" i="35"/>
  <c r="BR6" i="35"/>
  <c r="BP42" i="35"/>
  <c r="BP44" i="35"/>
  <c r="R2" i="35"/>
  <c r="O48" i="35"/>
  <c r="BQ44" i="39" l="1"/>
  <c r="BQ42" i="39"/>
  <c r="T41" i="39"/>
  <c r="T40" i="39"/>
  <c r="T43" i="39" s="1"/>
  <c r="U2" i="39"/>
  <c r="O48" i="39"/>
  <c r="BS18" i="39"/>
  <c r="BT4" i="39"/>
  <c r="BS19" i="39"/>
  <c r="BS13" i="39"/>
  <c r="BS15" i="39"/>
  <c r="BS17" i="39"/>
  <c r="BS16" i="39"/>
  <c r="BS20" i="39"/>
  <c r="BS11" i="39"/>
  <c r="BS8" i="39"/>
  <c r="BS14" i="39"/>
  <c r="BS12" i="39"/>
  <c r="BS10" i="39"/>
  <c r="BS6" i="39"/>
  <c r="BS9" i="39"/>
  <c r="BS7" i="39"/>
  <c r="V4" i="39"/>
  <c r="U18" i="39"/>
  <c r="U19" i="39"/>
  <c r="U9" i="39"/>
  <c r="U17" i="39"/>
  <c r="U13" i="39"/>
  <c r="U14" i="39"/>
  <c r="U12" i="39"/>
  <c r="U8" i="39"/>
  <c r="U16" i="39"/>
  <c r="U20" i="39"/>
  <c r="U15" i="39"/>
  <c r="U11" i="39"/>
  <c r="U7" i="39"/>
  <c r="U10" i="39"/>
  <c r="U6" i="39"/>
  <c r="S44" i="39"/>
  <c r="S42" i="39"/>
  <c r="BR41" i="39"/>
  <c r="BR40" i="39"/>
  <c r="BR43" i="39" s="1"/>
  <c r="BR62" i="39"/>
  <c r="BN48" i="39"/>
  <c r="BT54" i="39"/>
  <c r="S2" i="35"/>
  <c r="BR43" i="35"/>
  <c r="BR41" i="35"/>
  <c r="T19" i="35"/>
  <c r="U4" i="35"/>
  <c r="T18" i="35"/>
  <c r="T15" i="35"/>
  <c r="T7" i="35"/>
  <c r="T20" i="35"/>
  <c r="T10" i="35"/>
  <c r="T12" i="35"/>
  <c r="T16" i="35"/>
  <c r="T13" i="35"/>
  <c r="T6" i="35"/>
  <c r="T11" i="35"/>
  <c r="T17" i="35"/>
  <c r="T14" i="35"/>
  <c r="T9" i="35"/>
  <c r="T8" i="35"/>
  <c r="S41" i="35"/>
  <c r="S40" i="35"/>
  <c r="S43" i="35" s="1"/>
  <c r="BS62" i="35"/>
  <c r="P48" i="35"/>
  <c r="BS20" i="35"/>
  <c r="BS19" i="35"/>
  <c r="BS14" i="35"/>
  <c r="BS15" i="35"/>
  <c r="BT4" i="35"/>
  <c r="BS10" i="35"/>
  <c r="BS18" i="35"/>
  <c r="BS40" i="35" s="1"/>
  <c r="BS13" i="35"/>
  <c r="BS9" i="35"/>
  <c r="BS8" i="35"/>
  <c r="BS17" i="35"/>
  <c r="BS12" i="35"/>
  <c r="BS16" i="35"/>
  <c r="BS7" i="35"/>
  <c r="BS11" i="35"/>
  <c r="BS6" i="35"/>
  <c r="BQ44" i="35"/>
  <c r="BQ42" i="35"/>
  <c r="BS54" i="35"/>
  <c r="BT2" i="35"/>
  <c r="R42" i="35"/>
  <c r="R44" i="35"/>
  <c r="BO48" i="35"/>
  <c r="V2" i="39" l="1"/>
  <c r="BS41" i="39"/>
  <c r="BS40" i="39"/>
  <c r="BS43" i="39" s="1"/>
  <c r="BS62" i="39"/>
  <c r="U40" i="39"/>
  <c r="U43" i="39" s="1"/>
  <c r="U41" i="39"/>
  <c r="T44" i="39"/>
  <c r="T42" i="39"/>
  <c r="BU54" i="39"/>
  <c r="BT18" i="39"/>
  <c r="BT15" i="39"/>
  <c r="BU4" i="39"/>
  <c r="BT17" i="39"/>
  <c r="BT11" i="39"/>
  <c r="BT20" i="39"/>
  <c r="BT13" i="39"/>
  <c r="BT16" i="39"/>
  <c r="BT19" i="39"/>
  <c r="BT6" i="39"/>
  <c r="BT8" i="39"/>
  <c r="BT14" i="39"/>
  <c r="BT12" i="39"/>
  <c r="BT10" i="39"/>
  <c r="BT7" i="39"/>
  <c r="BT9" i="39"/>
  <c r="P48" i="39"/>
  <c r="BO48" i="39"/>
  <c r="BR44" i="39"/>
  <c r="BR42" i="39"/>
  <c r="V17" i="39"/>
  <c r="V9" i="39"/>
  <c r="V19" i="39"/>
  <c r="W4" i="39"/>
  <c r="V13" i="39"/>
  <c r="V18" i="39"/>
  <c r="V12" i="39"/>
  <c r="V8" i="39"/>
  <c r="V16" i="39"/>
  <c r="V20" i="39"/>
  <c r="V14" i="39"/>
  <c r="V15" i="39"/>
  <c r="V11" i="39"/>
  <c r="V7" i="39"/>
  <c r="V10" i="39"/>
  <c r="V6" i="39"/>
  <c r="BP48" i="35"/>
  <c r="BT62" i="35"/>
  <c r="U15" i="35"/>
  <c r="U19" i="35"/>
  <c r="V4" i="35"/>
  <c r="U7" i="35"/>
  <c r="U18" i="35"/>
  <c r="U20" i="35"/>
  <c r="U13" i="35"/>
  <c r="U17" i="35"/>
  <c r="U10" i="35"/>
  <c r="U12" i="35"/>
  <c r="U6" i="35"/>
  <c r="U16" i="35"/>
  <c r="U11" i="35"/>
  <c r="U14" i="35"/>
  <c r="U9" i="35"/>
  <c r="U8" i="35"/>
  <c r="BS41" i="35"/>
  <c r="BS43" i="35"/>
  <c r="S44" i="35"/>
  <c r="S42" i="35"/>
  <c r="BU2" i="35"/>
  <c r="BR44" i="35"/>
  <c r="BR42" i="35"/>
  <c r="BT54" i="35"/>
  <c r="BT19" i="35"/>
  <c r="BT20" i="35"/>
  <c r="BT14" i="35"/>
  <c r="BU4" i="35"/>
  <c r="BT13" i="35"/>
  <c r="BT10" i="35"/>
  <c r="BT9" i="35"/>
  <c r="BT18" i="35"/>
  <c r="BT40" i="35" s="1"/>
  <c r="BT15" i="35"/>
  <c r="BT17" i="35"/>
  <c r="BT8" i="35"/>
  <c r="BT12" i="35"/>
  <c r="BT16" i="35"/>
  <c r="BT11" i="35"/>
  <c r="BT7" i="35"/>
  <c r="BT6" i="35"/>
  <c r="Q48" i="35"/>
  <c r="T2" i="35"/>
  <c r="T40" i="35"/>
  <c r="T43" i="35" s="1"/>
  <c r="T41" i="35"/>
  <c r="V40" i="39" l="1"/>
  <c r="V43" i="39" s="1"/>
  <c r="V41" i="39"/>
  <c r="BV4" i="39"/>
  <c r="BU13" i="39"/>
  <c r="BU17" i="39"/>
  <c r="BU16" i="39"/>
  <c r="BU11" i="39"/>
  <c r="BU18" i="39"/>
  <c r="BU20" i="39"/>
  <c r="BU19" i="39"/>
  <c r="BU15" i="39"/>
  <c r="BU10" i="39"/>
  <c r="BU6" i="39"/>
  <c r="BU8" i="39"/>
  <c r="BU14" i="39"/>
  <c r="BU12" i="39"/>
  <c r="BU9" i="39"/>
  <c r="BU7" i="39"/>
  <c r="U44" i="39"/>
  <c r="U42" i="39"/>
  <c r="W2" i="39"/>
  <c r="BS44" i="39"/>
  <c r="BS42" i="39"/>
  <c r="BV54" i="39"/>
  <c r="BP48" i="39"/>
  <c r="BT62" i="39"/>
  <c r="BT40" i="39"/>
  <c r="BT43" i="39" s="1"/>
  <c r="BT41" i="39"/>
  <c r="Q48" i="39"/>
  <c r="X4" i="39"/>
  <c r="W17" i="39"/>
  <c r="W19" i="39"/>
  <c r="W9" i="39"/>
  <c r="W13" i="39"/>
  <c r="W18" i="39"/>
  <c r="W14" i="39"/>
  <c r="W12" i="39"/>
  <c r="W8" i="39"/>
  <c r="W16" i="39"/>
  <c r="W20" i="39"/>
  <c r="W15" i="39"/>
  <c r="W11" i="39"/>
  <c r="W7" i="39"/>
  <c r="W6" i="39"/>
  <c r="W10" i="39"/>
  <c r="U41" i="35"/>
  <c r="U40" i="35"/>
  <c r="U43" i="35" s="1"/>
  <c r="BV2" i="35"/>
  <c r="BS44" i="35"/>
  <c r="BS42" i="35"/>
  <c r="T44" i="35"/>
  <c r="T42" i="35"/>
  <c r="BU54" i="35"/>
  <c r="U2" i="35"/>
  <c r="BU19" i="35"/>
  <c r="BU20" i="35"/>
  <c r="BU15" i="35"/>
  <c r="BV4" i="35"/>
  <c r="BU10" i="35"/>
  <c r="BU13" i="35"/>
  <c r="BU18" i="35"/>
  <c r="BU40" i="35" s="1"/>
  <c r="BU14" i="35"/>
  <c r="BU9" i="35"/>
  <c r="BU8" i="35"/>
  <c r="BU17" i="35"/>
  <c r="BU16" i="35"/>
  <c r="BU12" i="35"/>
  <c r="BU11" i="35"/>
  <c r="BU7" i="35"/>
  <c r="BU6" i="35"/>
  <c r="V20" i="35"/>
  <c r="W4" i="35"/>
  <c r="V15" i="35"/>
  <c r="V7" i="35"/>
  <c r="V18" i="35"/>
  <c r="V19" i="35"/>
  <c r="V16" i="35"/>
  <c r="V17" i="35"/>
  <c r="V11" i="35"/>
  <c r="V10" i="35"/>
  <c r="V13" i="35"/>
  <c r="V14" i="35"/>
  <c r="V6" i="35"/>
  <c r="V12" i="35"/>
  <c r="V8" i="35"/>
  <c r="V9" i="35"/>
  <c r="R48" i="35"/>
  <c r="BT41" i="35"/>
  <c r="BT43" i="35"/>
  <c r="BT44" i="39" l="1"/>
  <c r="BT42" i="39"/>
  <c r="X2" i="39"/>
  <c r="BW54" i="39"/>
  <c r="W41" i="39"/>
  <c r="W40" i="39"/>
  <c r="W43" i="39" s="1"/>
  <c r="BW4" i="39"/>
  <c r="BV20" i="39"/>
  <c r="BV16" i="39"/>
  <c r="BV18" i="39"/>
  <c r="BV11" i="39"/>
  <c r="BV13" i="39"/>
  <c r="BV15" i="39"/>
  <c r="BV19" i="39"/>
  <c r="BV17" i="39"/>
  <c r="BV8" i="39"/>
  <c r="BV14" i="39"/>
  <c r="BV12" i="39"/>
  <c r="BV6" i="39"/>
  <c r="BV10" i="39"/>
  <c r="BV9" i="39"/>
  <c r="BV7" i="39"/>
  <c r="V44" i="39"/>
  <c r="V42" i="39"/>
  <c r="Y4" i="39"/>
  <c r="X18" i="39"/>
  <c r="X9" i="39"/>
  <c r="X17" i="39"/>
  <c r="X19" i="39"/>
  <c r="X13" i="39"/>
  <c r="X20" i="39"/>
  <c r="X8" i="39"/>
  <c r="X16" i="39"/>
  <c r="X12" i="39"/>
  <c r="X14" i="39"/>
  <c r="X15" i="39"/>
  <c r="X11" i="39"/>
  <c r="X7" i="39"/>
  <c r="X6" i="39"/>
  <c r="X10" i="39"/>
  <c r="BU41" i="39"/>
  <c r="BU40" i="39"/>
  <c r="BU43" i="39" s="1"/>
  <c r="R48" i="39"/>
  <c r="V41" i="35"/>
  <c r="V40" i="35"/>
  <c r="V43" i="35" s="1"/>
  <c r="BV20" i="35"/>
  <c r="BV19" i="35"/>
  <c r="BV14" i="35"/>
  <c r="BW4" i="35"/>
  <c r="BV10" i="35"/>
  <c r="BV9" i="35"/>
  <c r="BV13" i="35"/>
  <c r="BV15" i="35"/>
  <c r="BV18" i="35"/>
  <c r="BV40" i="35" s="1"/>
  <c r="BV8" i="35"/>
  <c r="BV17" i="35"/>
  <c r="BV16" i="35"/>
  <c r="BV12" i="35"/>
  <c r="BV7" i="35"/>
  <c r="BV11" i="35"/>
  <c r="BV6" i="35"/>
  <c r="BT44" i="35"/>
  <c r="BT42" i="35"/>
  <c r="BU43" i="35"/>
  <c r="BU41" i="35"/>
  <c r="V2" i="35"/>
  <c r="W15" i="35"/>
  <c r="W20" i="35"/>
  <c r="X4" i="35"/>
  <c r="W19" i="35"/>
  <c r="W18" i="35"/>
  <c r="W7" i="35"/>
  <c r="W14" i="35"/>
  <c r="W16" i="35"/>
  <c r="W10" i="35"/>
  <c r="W12" i="35"/>
  <c r="W17" i="35"/>
  <c r="W6" i="35"/>
  <c r="W11" i="35"/>
  <c r="W13" i="35"/>
  <c r="W8" i="35"/>
  <c r="W9" i="35"/>
  <c r="U44" i="35"/>
  <c r="U42" i="35"/>
  <c r="BW2" i="35"/>
  <c r="BV54" i="35"/>
  <c r="BU44" i="39" l="1"/>
  <c r="BU42" i="39"/>
  <c r="Z4" i="39"/>
  <c r="Y18" i="39"/>
  <c r="Y9" i="39"/>
  <c r="Y19" i="39"/>
  <c r="Y13" i="39"/>
  <c r="Y17" i="39"/>
  <c r="Y8" i="39"/>
  <c r="Y14" i="39"/>
  <c r="Y12" i="39"/>
  <c r="Y20" i="39"/>
  <c r="Y16" i="39"/>
  <c r="Y7" i="39"/>
  <c r="Y11" i="39"/>
  <c r="Y15" i="39"/>
  <c r="Y10" i="39"/>
  <c r="Y6" i="39"/>
  <c r="W44" i="39"/>
  <c r="W42" i="39"/>
  <c r="X41" i="39"/>
  <c r="X40" i="39"/>
  <c r="X43" i="39" s="1"/>
  <c r="BX54" i="39"/>
  <c r="BV41" i="39"/>
  <c r="BV40" i="39"/>
  <c r="BV43" i="39" s="1"/>
  <c r="Y2" i="39"/>
  <c r="BW20" i="39"/>
  <c r="BX4" i="39"/>
  <c r="BW16" i="39"/>
  <c r="BW18" i="39"/>
  <c r="BW15" i="39"/>
  <c r="BW17" i="39"/>
  <c r="BW11" i="39"/>
  <c r="BW19" i="39"/>
  <c r="BW13" i="39"/>
  <c r="BW8" i="39"/>
  <c r="BW12" i="39"/>
  <c r="BW10" i="39"/>
  <c r="BW6" i="39"/>
  <c r="BW14" i="39"/>
  <c r="BW7" i="39"/>
  <c r="BW9" i="39"/>
  <c r="Y4" i="35"/>
  <c r="X15" i="35"/>
  <c r="X20" i="35"/>
  <c r="X19" i="35"/>
  <c r="X7" i="35"/>
  <c r="X18" i="35"/>
  <c r="X17" i="35"/>
  <c r="X11" i="35"/>
  <c r="X13" i="35"/>
  <c r="X6" i="35"/>
  <c r="X10" i="35"/>
  <c r="X12" i="35"/>
  <c r="X14" i="35"/>
  <c r="X16" i="35"/>
  <c r="X8" i="35"/>
  <c r="X9" i="35"/>
  <c r="W2" i="35"/>
  <c r="W40" i="35"/>
  <c r="W43" i="35" s="1"/>
  <c r="W41" i="35"/>
  <c r="BW20" i="35"/>
  <c r="BW19" i="35"/>
  <c r="BX4" i="35"/>
  <c r="BW15" i="35"/>
  <c r="BW18" i="35"/>
  <c r="BW40" i="35" s="1"/>
  <c r="BW13" i="35"/>
  <c r="BW14" i="35"/>
  <c r="BW9" i="35"/>
  <c r="BW10" i="35"/>
  <c r="BW17" i="35"/>
  <c r="BW8" i="35"/>
  <c r="BW16" i="35"/>
  <c r="BW12" i="35"/>
  <c r="BW7" i="35"/>
  <c r="BW11" i="35"/>
  <c r="BW6" i="35"/>
  <c r="BU44" i="35"/>
  <c r="BU42" i="35"/>
  <c r="BV41" i="35"/>
  <c r="BV43" i="35"/>
  <c r="BW54" i="35"/>
  <c r="V44" i="35"/>
  <c r="V42" i="35"/>
  <c r="BX2" i="35"/>
  <c r="Z2" i="39" l="1"/>
  <c r="BV44" i="39"/>
  <c r="BV42" i="39"/>
  <c r="BW41" i="39"/>
  <c r="BW40" i="39"/>
  <c r="BW43" i="39" s="1"/>
  <c r="Y41" i="39"/>
  <c r="Y40" i="39"/>
  <c r="Y43" i="39" s="1"/>
  <c r="BY54" i="39"/>
  <c r="X44" i="39"/>
  <c r="X42" i="39"/>
  <c r="AA4" i="39"/>
  <c r="Z9" i="39"/>
  <c r="Z13" i="39"/>
  <c r="Z17" i="39"/>
  <c r="Z19" i="39"/>
  <c r="Z18" i="39"/>
  <c r="Z12" i="39"/>
  <c r="Z14" i="39"/>
  <c r="Z8" i="39"/>
  <c r="Z16" i="39"/>
  <c r="Z20" i="39"/>
  <c r="Z11" i="39"/>
  <c r="Z7" i="39"/>
  <c r="Z15" i="39"/>
  <c r="Z10" i="39"/>
  <c r="Z6" i="39"/>
  <c r="BY4" i="39"/>
  <c r="BX13" i="39"/>
  <c r="BX11" i="39"/>
  <c r="BX19" i="39"/>
  <c r="BX18" i="39"/>
  <c r="BX20" i="39"/>
  <c r="BX15" i="39"/>
  <c r="BX17" i="39"/>
  <c r="BX16" i="39"/>
  <c r="BX14" i="39"/>
  <c r="BX6" i="39"/>
  <c r="BX8" i="39"/>
  <c r="BX10" i="39"/>
  <c r="BX12" i="39"/>
  <c r="BX7" i="39"/>
  <c r="BX9" i="39"/>
  <c r="BY2" i="35"/>
  <c r="BV42" i="35"/>
  <c r="BV44" i="35"/>
  <c r="BX14" i="35"/>
  <c r="BX20" i="35"/>
  <c r="BX19" i="35"/>
  <c r="BX18" i="35"/>
  <c r="BX40" i="35" s="1"/>
  <c r="BY4" i="35"/>
  <c r="BX9" i="35"/>
  <c r="BX10" i="35"/>
  <c r="BX13" i="35"/>
  <c r="BX15" i="35"/>
  <c r="BX17" i="35"/>
  <c r="BX8" i="35"/>
  <c r="BX12" i="35"/>
  <c r="BX16" i="35"/>
  <c r="BX11" i="35"/>
  <c r="BX7" i="35"/>
  <c r="BX6" i="35"/>
  <c r="BW41" i="35"/>
  <c r="BW43" i="35"/>
  <c r="X41" i="35"/>
  <c r="X40" i="35"/>
  <c r="X43" i="35" s="1"/>
  <c r="W44" i="35"/>
  <c r="W42" i="35"/>
  <c r="BX54" i="35"/>
  <c r="X2" i="35"/>
  <c r="Z4" i="35"/>
  <c r="Y15" i="35"/>
  <c r="Y7" i="35"/>
  <c r="Y18" i="35"/>
  <c r="Y20" i="35"/>
  <c r="Y19" i="35"/>
  <c r="Y6" i="35"/>
  <c r="Y11" i="35"/>
  <c r="Y17" i="35"/>
  <c r="Y12" i="35"/>
  <c r="Y16" i="35"/>
  <c r="Y10" i="35"/>
  <c r="Y13" i="35"/>
  <c r="Y14" i="35"/>
  <c r="Y9" i="35"/>
  <c r="Y8" i="35"/>
  <c r="BW44" i="39" l="1"/>
  <c r="BW42" i="39"/>
  <c r="BZ54" i="39"/>
  <c r="BZ4" i="39"/>
  <c r="BY11" i="39"/>
  <c r="BY17" i="39"/>
  <c r="BY16" i="39"/>
  <c r="BY20" i="39"/>
  <c r="BY18" i="39"/>
  <c r="BY19" i="39"/>
  <c r="BY15" i="39"/>
  <c r="BY13" i="39"/>
  <c r="BY6" i="39"/>
  <c r="BY14" i="39"/>
  <c r="BY8" i="39"/>
  <c r="BY10" i="39"/>
  <c r="BY12" i="39"/>
  <c r="BY9" i="39"/>
  <c r="BY7" i="39"/>
  <c r="Z41" i="39"/>
  <c r="Z40" i="39"/>
  <c r="Z43" i="39" s="1"/>
  <c r="BX41" i="39"/>
  <c r="BX40" i="39"/>
  <c r="BX43" i="39" s="1"/>
  <c r="AA2" i="39"/>
  <c r="AA19" i="39"/>
  <c r="AB4" i="39"/>
  <c r="AA13" i="39"/>
  <c r="AA9" i="39"/>
  <c r="AA18" i="39"/>
  <c r="AA17" i="39"/>
  <c r="AA20" i="39"/>
  <c r="AA12" i="39"/>
  <c r="AA14" i="39"/>
  <c r="AA8" i="39"/>
  <c r="AA16" i="39"/>
  <c r="AA7" i="39"/>
  <c r="AA11" i="39"/>
  <c r="AA15" i="39"/>
  <c r="AA10" i="39"/>
  <c r="AA6" i="39"/>
  <c r="Y42" i="39"/>
  <c r="Y44" i="39"/>
  <c r="X44" i="35"/>
  <c r="X42" i="35"/>
  <c r="Y2" i="35"/>
  <c r="BY54" i="35"/>
  <c r="BW44" i="35"/>
  <c r="BW42" i="35"/>
  <c r="BX41" i="35"/>
  <c r="BX43" i="35"/>
  <c r="BY20" i="35"/>
  <c r="BY19" i="35"/>
  <c r="BY18" i="35"/>
  <c r="BY40" i="35" s="1"/>
  <c r="BZ4" i="35"/>
  <c r="BY10" i="35"/>
  <c r="BY9" i="35"/>
  <c r="BY14" i="35"/>
  <c r="BY15" i="35"/>
  <c r="BY13" i="35"/>
  <c r="BY17" i="35"/>
  <c r="BY8" i="35"/>
  <c r="BY16" i="35"/>
  <c r="BY12" i="35"/>
  <c r="BY11" i="35"/>
  <c r="BY7" i="35"/>
  <c r="BY6" i="35"/>
  <c r="Z15" i="35"/>
  <c r="AA4" i="35"/>
  <c r="Z19" i="35"/>
  <c r="Z7" i="35"/>
  <c r="Z20" i="35"/>
  <c r="Z18" i="35"/>
  <c r="Z12" i="35"/>
  <c r="Z16" i="35"/>
  <c r="Z11" i="35"/>
  <c r="Z6" i="35"/>
  <c r="Z17" i="35"/>
  <c r="Z10" i="35"/>
  <c r="Z13" i="35"/>
  <c r="Z14" i="35"/>
  <c r="Z9" i="35"/>
  <c r="Z8" i="35"/>
  <c r="Y41" i="35"/>
  <c r="Y40" i="35"/>
  <c r="Y43" i="35" s="1"/>
  <c r="BZ2" i="35"/>
  <c r="CA54" i="39" l="1"/>
  <c r="Z44" i="39"/>
  <c r="Z42" i="39"/>
  <c r="AB2" i="39"/>
  <c r="BY41" i="39"/>
  <c r="BY40" i="39"/>
  <c r="BY43" i="39" s="1"/>
  <c r="AC4" i="39"/>
  <c r="AB18" i="39"/>
  <c r="AB17" i="39"/>
  <c r="AB13" i="39"/>
  <c r="AB19" i="39"/>
  <c r="AB9" i="39"/>
  <c r="AB12" i="39"/>
  <c r="AB16" i="39"/>
  <c r="AB14" i="39"/>
  <c r="AB8" i="39"/>
  <c r="AB20" i="39"/>
  <c r="AB7" i="39"/>
  <c r="AB15" i="39"/>
  <c r="AB11" i="39"/>
  <c r="AB10" i="39"/>
  <c r="AB6" i="39"/>
  <c r="AA41" i="39"/>
  <c r="AA40" i="39"/>
  <c r="AA43" i="39" s="1"/>
  <c r="BX44" i="39"/>
  <c r="BX42" i="39"/>
  <c r="CA4" i="39"/>
  <c r="BZ18" i="39"/>
  <c r="BZ16" i="39"/>
  <c r="BZ20" i="39"/>
  <c r="BZ13" i="39"/>
  <c r="BZ15" i="39"/>
  <c r="BZ19" i="39"/>
  <c r="BZ17" i="39"/>
  <c r="BZ11" i="39"/>
  <c r="BZ8" i="39"/>
  <c r="BZ12" i="39"/>
  <c r="BZ10" i="39"/>
  <c r="BZ14" i="39"/>
  <c r="BZ6" i="39"/>
  <c r="BZ7" i="39"/>
  <c r="BZ9" i="39"/>
  <c r="CA2" i="35"/>
  <c r="Z41" i="35"/>
  <c r="Z40" i="35"/>
  <c r="Z43" i="35" s="1"/>
  <c r="BY41" i="35"/>
  <c r="BY43" i="35"/>
  <c r="BZ19" i="35"/>
  <c r="CA4" i="35"/>
  <c r="BZ20" i="35"/>
  <c r="BZ15" i="35"/>
  <c r="BZ14" i="35"/>
  <c r="BZ9" i="35"/>
  <c r="BZ10" i="35"/>
  <c r="BZ13" i="35"/>
  <c r="BZ18" i="35"/>
  <c r="BZ40" i="35" s="1"/>
  <c r="BZ8" i="35"/>
  <c r="BZ17" i="35"/>
  <c r="BZ12" i="35"/>
  <c r="BZ16" i="35"/>
  <c r="BZ7" i="35"/>
  <c r="BZ11" i="35"/>
  <c r="BZ6" i="35"/>
  <c r="BX42" i="35"/>
  <c r="BX44" i="35"/>
  <c r="BZ54" i="35"/>
  <c r="AA15" i="35"/>
  <c r="AB4" i="35"/>
  <c r="AA19" i="35"/>
  <c r="AA7" i="35"/>
  <c r="AA18" i="35"/>
  <c r="AA20" i="35"/>
  <c r="AA17" i="35"/>
  <c r="AA14" i="35"/>
  <c r="AA10" i="35"/>
  <c r="AA6" i="35"/>
  <c r="AA16" i="35"/>
  <c r="AA11" i="35"/>
  <c r="AA13" i="35"/>
  <c r="AA12" i="35"/>
  <c r="AA9" i="35"/>
  <c r="AA8" i="35"/>
  <c r="Y44" i="35"/>
  <c r="Y42" i="35"/>
  <c r="Z2" i="35"/>
  <c r="AB41" i="39" l="1"/>
  <c r="AB40" i="39"/>
  <c r="AB43" i="39" s="1"/>
  <c r="CB54" i="39"/>
  <c r="BZ41" i="39"/>
  <c r="BZ40" i="39"/>
  <c r="BZ43" i="39" s="1"/>
  <c r="AA44" i="39"/>
  <c r="AA42" i="39"/>
  <c r="AD4" i="39"/>
  <c r="AC18" i="39"/>
  <c r="AC19" i="39"/>
  <c r="AC9" i="39"/>
  <c r="AC17" i="39"/>
  <c r="AC13" i="39"/>
  <c r="AC12" i="39"/>
  <c r="AC8" i="39"/>
  <c r="AC16" i="39"/>
  <c r="AC14" i="39"/>
  <c r="AC20" i="39"/>
  <c r="AC7" i="39"/>
  <c r="AC11" i="39"/>
  <c r="AC15" i="39"/>
  <c r="AC6" i="39"/>
  <c r="AC10" i="39"/>
  <c r="CB4" i="39"/>
  <c r="CA18" i="39"/>
  <c r="CA19" i="39"/>
  <c r="CA13" i="39"/>
  <c r="CA15" i="39"/>
  <c r="CA20" i="39"/>
  <c r="CA16" i="39"/>
  <c r="CA17" i="39"/>
  <c r="CA11" i="39"/>
  <c r="CA12" i="39"/>
  <c r="CA10" i="39"/>
  <c r="CA8" i="39"/>
  <c r="CA6" i="39"/>
  <c r="CA14" i="39"/>
  <c r="CA7" i="39"/>
  <c r="CA9" i="39"/>
  <c r="BY42" i="39"/>
  <c r="BY44" i="39"/>
  <c r="AC2" i="39"/>
  <c r="AA41" i="35"/>
  <c r="AA40" i="35"/>
  <c r="AA43" i="35" s="1"/>
  <c r="CA20" i="35"/>
  <c r="CA15" i="35"/>
  <c r="CA19" i="35"/>
  <c r="CA14" i="35"/>
  <c r="CB4" i="35"/>
  <c r="CA9" i="35"/>
  <c r="CA10" i="35"/>
  <c r="CA18" i="35"/>
  <c r="CA40" i="35" s="1"/>
  <c r="CA13" i="35"/>
  <c r="CA8" i="35"/>
  <c r="CA17" i="35"/>
  <c r="CA16" i="35"/>
  <c r="CA12" i="35"/>
  <c r="CA7" i="35"/>
  <c r="CA11" i="35"/>
  <c r="CA6" i="35"/>
  <c r="BZ43" i="35"/>
  <c r="BZ41" i="35"/>
  <c r="Z44" i="35"/>
  <c r="Z42" i="35"/>
  <c r="AB15" i="35"/>
  <c r="AC4" i="35"/>
  <c r="AB18" i="35"/>
  <c r="AB20" i="35"/>
  <c r="AB19" i="35"/>
  <c r="AB7" i="35"/>
  <c r="AB14" i="35"/>
  <c r="AB6" i="35"/>
  <c r="AB13" i="35"/>
  <c r="AB11" i="35"/>
  <c r="AB17" i="35"/>
  <c r="AB10" i="35"/>
  <c r="AB12" i="35"/>
  <c r="AB16" i="35"/>
  <c r="AB8" i="35"/>
  <c r="AB9" i="35"/>
  <c r="AA2" i="35"/>
  <c r="CA54" i="35"/>
  <c r="BY44" i="35"/>
  <c r="BY42" i="35"/>
  <c r="CB2" i="35"/>
  <c r="AC41" i="39" l="1"/>
  <c r="AC40" i="39"/>
  <c r="AC43" i="39" s="1"/>
  <c r="CC54" i="39"/>
  <c r="CA41" i="39"/>
  <c r="CA40" i="39"/>
  <c r="CA43" i="39" s="1"/>
  <c r="AD9" i="39"/>
  <c r="AE4" i="39"/>
  <c r="AD17" i="39"/>
  <c r="AD18" i="39"/>
  <c r="AD13" i="39"/>
  <c r="AD19" i="39"/>
  <c r="AD12" i="39"/>
  <c r="AD8" i="39"/>
  <c r="AD16" i="39"/>
  <c r="AD20" i="39"/>
  <c r="AD14" i="39"/>
  <c r="AD15" i="39"/>
  <c r="AD11" i="39"/>
  <c r="AD7" i="39"/>
  <c r="AD10" i="39"/>
  <c r="AD6" i="39"/>
  <c r="CC4" i="39"/>
  <c r="CB19" i="39"/>
  <c r="CB17" i="39"/>
  <c r="CB11" i="39"/>
  <c r="CB16" i="39"/>
  <c r="CB20" i="39"/>
  <c r="CB13" i="39"/>
  <c r="CB18" i="39"/>
  <c r="CB15" i="39"/>
  <c r="CB6" i="39"/>
  <c r="CB8" i="39"/>
  <c r="CB14" i="39"/>
  <c r="CB12" i="39"/>
  <c r="CB10" i="39"/>
  <c r="CB9" i="39"/>
  <c r="CB7" i="39"/>
  <c r="AD2" i="39"/>
  <c r="AB44" i="39"/>
  <c r="AB42" i="39"/>
  <c r="BZ44" i="39"/>
  <c r="BZ42" i="39"/>
  <c r="CB54" i="35"/>
  <c r="AB2" i="35"/>
  <c r="CA43" i="35"/>
  <c r="CA41" i="35"/>
  <c r="AD4" i="35"/>
  <c r="AC19" i="35"/>
  <c r="AC20" i="35"/>
  <c r="AC18" i="35"/>
  <c r="AC7" i="35"/>
  <c r="AC15" i="35"/>
  <c r="AC12" i="35"/>
  <c r="AC11" i="35"/>
  <c r="AC10" i="35"/>
  <c r="AC13" i="35"/>
  <c r="AC16" i="35"/>
  <c r="AC17" i="35"/>
  <c r="AC14" i="35"/>
  <c r="AC6" i="35"/>
  <c r="AC8" i="35"/>
  <c r="AC9" i="35"/>
  <c r="AB40" i="35"/>
  <c r="AB43" i="35" s="1"/>
  <c r="AB41" i="35"/>
  <c r="BZ44" i="35"/>
  <c r="BZ42" i="35"/>
  <c r="AA44" i="35"/>
  <c r="AA42" i="35"/>
  <c r="CC2" i="35"/>
  <c r="CB19" i="35"/>
  <c r="CB20" i="35"/>
  <c r="CB14" i="35"/>
  <c r="CB15" i="35"/>
  <c r="CC4" i="35"/>
  <c r="CB10" i="35"/>
  <c r="CB18" i="35"/>
  <c r="CB40" i="35" s="1"/>
  <c r="CB9" i="35"/>
  <c r="CB13" i="35"/>
  <c r="CB17" i="35"/>
  <c r="CB8" i="35"/>
  <c r="CB16" i="35"/>
  <c r="CB12" i="35"/>
  <c r="CB7" i="35"/>
  <c r="CB11" i="35"/>
  <c r="CB6" i="35"/>
  <c r="O49" i="53" l="1"/>
  <c r="W56" i="53" s="1"/>
  <c r="P49" i="53"/>
  <c r="X56" i="53" s="1"/>
  <c r="Q49" i="53"/>
  <c r="S49" i="53"/>
  <c r="W49" i="53"/>
  <c r="AE56" i="53" s="1"/>
  <c r="AE58" i="53" s="1"/>
  <c r="AF56" i="53"/>
  <c r="AF58" i="53" s="1"/>
  <c r="AG56" i="53"/>
  <c r="AG58" i="53" s="1"/>
  <c r="AH56" i="53"/>
  <c r="AH58" i="53" s="1"/>
  <c r="CA44" i="39"/>
  <c r="CA42" i="39"/>
  <c r="CD54" i="39"/>
  <c r="CB41" i="39"/>
  <c r="CB40" i="39"/>
  <c r="CB43" i="39" s="1"/>
  <c r="AE2" i="39"/>
  <c r="AD41" i="39"/>
  <c r="AD40" i="39"/>
  <c r="AD43" i="39" s="1"/>
  <c r="AF4" i="39"/>
  <c r="AE9" i="39"/>
  <c r="AE13" i="39"/>
  <c r="AE17" i="39"/>
  <c r="AE19" i="39"/>
  <c r="AE18" i="39"/>
  <c r="AE14" i="39"/>
  <c r="AE12" i="39"/>
  <c r="AE8" i="39"/>
  <c r="AE16" i="39"/>
  <c r="AE20" i="39"/>
  <c r="AE11" i="39"/>
  <c r="AE15" i="39"/>
  <c r="AE7" i="39"/>
  <c r="AE6" i="39"/>
  <c r="AE10" i="39"/>
  <c r="AC44" i="39"/>
  <c r="AC42" i="39"/>
  <c r="CD4" i="39"/>
  <c r="CC17" i="39"/>
  <c r="CC11" i="39"/>
  <c r="CC20" i="39"/>
  <c r="CC16" i="39"/>
  <c r="CC13" i="39"/>
  <c r="CC19" i="39"/>
  <c r="CC18" i="39"/>
  <c r="CC15" i="39"/>
  <c r="CC6" i="39"/>
  <c r="CC8" i="39"/>
  <c r="CC14" i="39"/>
  <c r="CC10" i="39"/>
  <c r="CC12" i="39"/>
  <c r="CC7" i="39"/>
  <c r="CC9" i="39"/>
  <c r="AC2" i="35"/>
  <c r="CB41" i="35"/>
  <c r="CB43" i="35"/>
  <c r="CA44" i="35"/>
  <c r="CA42" i="35"/>
  <c r="AB44" i="35"/>
  <c r="AB42" i="35"/>
  <c r="AD15" i="35"/>
  <c r="AE4" i="35"/>
  <c r="AD20" i="35"/>
  <c r="AD7" i="35"/>
  <c r="AD18" i="35"/>
  <c r="AD19" i="35"/>
  <c r="AD10" i="35"/>
  <c r="AD12" i="35"/>
  <c r="AD17" i="35"/>
  <c r="AD11" i="35"/>
  <c r="AD16" i="35"/>
  <c r="AD6" i="35"/>
  <c r="AD14" i="35"/>
  <c r="AD13" i="35"/>
  <c r="AD9" i="35"/>
  <c r="AD8" i="35"/>
  <c r="CC54" i="35"/>
  <c r="CD2" i="35"/>
  <c r="CC19" i="35"/>
  <c r="CC20" i="35"/>
  <c r="CC14" i="35"/>
  <c r="CC15" i="35"/>
  <c r="CD4" i="35"/>
  <c r="CC18" i="35"/>
  <c r="CC40" i="35" s="1"/>
  <c r="CC9" i="35"/>
  <c r="CC13" i="35"/>
  <c r="CC10" i="35"/>
  <c r="CC17" i="35"/>
  <c r="CC8" i="35"/>
  <c r="CC12" i="35"/>
  <c r="CC16" i="35"/>
  <c r="CC11" i="35"/>
  <c r="CC7" i="35"/>
  <c r="CC6" i="35"/>
  <c r="AC40" i="35"/>
  <c r="AC43" i="35" s="1"/>
  <c r="AC41" i="35"/>
  <c r="AA56" i="53" l="1"/>
  <c r="T49" i="53"/>
  <c r="Y56" i="53"/>
  <c r="R49" i="53"/>
  <c r="Z56" i="53" s="1"/>
  <c r="R56" i="53"/>
  <c r="P56" i="53"/>
  <c r="S56" i="53"/>
  <c r="T56" i="53"/>
  <c r="Q56" i="53"/>
  <c r="O56" i="53"/>
  <c r="V56" i="53"/>
  <c r="U56" i="53"/>
  <c r="U58" i="53" s="1"/>
  <c r="CB44" i="39"/>
  <c r="CB42" i="39"/>
  <c r="CE54" i="39"/>
  <c r="CE4" i="39"/>
  <c r="CD16" i="39"/>
  <c r="CD20" i="39"/>
  <c r="CD18" i="39"/>
  <c r="CD11" i="39"/>
  <c r="CD13" i="39"/>
  <c r="CD19" i="39"/>
  <c r="CD15" i="39"/>
  <c r="CD17" i="39"/>
  <c r="CD12" i="39"/>
  <c r="CD14" i="39"/>
  <c r="CD6" i="39"/>
  <c r="CD10" i="39"/>
  <c r="CD8" i="39"/>
  <c r="CD9" i="39"/>
  <c r="CD7" i="39"/>
  <c r="AE41" i="39"/>
  <c r="AE40" i="39"/>
  <c r="AE43" i="39" s="1"/>
  <c r="AG4" i="39"/>
  <c r="AF18" i="39"/>
  <c r="AF9" i="39"/>
  <c r="AF17" i="39"/>
  <c r="AF19" i="39"/>
  <c r="AF13" i="39"/>
  <c r="AF8" i="39"/>
  <c r="AF16" i="39"/>
  <c r="AF14" i="39"/>
  <c r="AF20" i="39"/>
  <c r="AF12" i="39"/>
  <c r="AF15" i="39"/>
  <c r="AF11" i="39"/>
  <c r="AF7" i="39"/>
  <c r="AF10" i="39"/>
  <c r="AF6" i="39"/>
  <c r="AF2" i="39"/>
  <c r="CC41" i="39"/>
  <c r="CC40" i="39"/>
  <c r="CC43" i="39" s="1"/>
  <c r="AD44" i="39"/>
  <c r="AD42" i="39"/>
  <c r="CD20" i="35"/>
  <c r="CD18" i="35"/>
  <c r="CD40" i="35" s="1"/>
  <c r="CD19" i="35"/>
  <c r="CD14" i="35"/>
  <c r="CE4" i="35"/>
  <c r="CD15" i="35"/>
  <c r="CD13" i="35"/>
  <c r="CD10" i="35"/>
  <c r="CD9" i="35"/>
  <c r="CD17" i="35"/>
  <c r="CD8" i="35"/>
  <c r="CD16" i="35"/>
  <c r="CD12" i="35"/>
  <c r="CD11" i="35"/>
  <c r="CD7" i="35"/>
  <c r="CD6" i="35"/>
  <c r="CE2" i="35"/>
  <c r="AF4" i="35"/>
  <c r="AE15" i="35"/>
  <c r="AE20" i="35"/>
  <c r="AE7" i="35"/>
  <c r="AE18" i="35"/>
  <c r="AE19" i="35"/>
  <c r="AE12" i="35"/>
  <c r="AE17" i="35"/>
  <c r="AE13" i="35"/>
  <c r="AE6" i="35"/>
  <c r="AE14" i="35"/>
  <c r="AE10" i="35"/>
  <c r="AE16" i="35"/>
  <c r="AE11" i="35"/>
  <c r="AE8" i="35"/>
  <c r="AE9" i="35"/>
  <c r="AC44" i="35"/>
  <c r="AC42" i="35"/>
  <c r="CC41" i="35"/>
  <c r="CC43" i="35"/>
  <c r="AD2" i="35"/>
  <c r="CD54" i="35"/>
  <c r="AD41" i="35"/>
  <c r="AD40" i="35"/>
  <c r="AD43" i="35" s="1"/>
  <c r="CB44" i="35"/>
  <c r="CB42" i="35"/>
  <c r="U49" i="53" l="1"/>
  <c r="AB56" i="53"/>
  <c r="C49" i="53"/>
  <c r="B49" i="53"/>
  <c r="D49" i="53"/>
  <c r="X55" i="53" s="1"/>
  <c r="X58" i="53" s="1"/>
  <c r="F49" i="53"/>
  <c r="AF57" i="53"/>
  <c r="AE57" i="53"/>
  <c r="AG57" i="53"/>
  <c r="AH57" i="53"/>
  <c r="CE16" i="39"/>
  <c r="CE20" i="39"/>
  <c r="CF4" i="39"/>
  <c r="CE15" i="39"/>
  <c r="CE17" i="39"/>
  <c r="CE18" i="39"/>
  <c r="CE11" i="39"/>
  <c r="CE13" i="39"/>
  <c r="CE19" i="39"/>
  <c r="CE10" i="39"/>
  <c r="CE12" i="39"/>
  <c r="CE8" i="39"/>
  <c r="CE6" i="39"/>
  <c r="CE14" i="39"/>
  <c r="CE9" i="39"/>
  <c r="CE7" i="39"/>
  <c r="CF54" i="39"/>
  <c r="AE44" i="39"/>
  <c r="AE42" i="39"/>
  <c r="AF41" i="39"/>
  <c r="AF40" i="39"/>
  <c r="AF43" i="39" s="1"/>
  <c r="CC44" i="39"/>
  <c r="CC42" i="39"/>
  <c r="AG2" i="39"/>
  <c r="AH4" i="39"/>
  <c r="AG9" i="39"/>
  <c r="AG18" i="39"/>
  <c r="AG17" i="39"/>
  <c r="AG19" i="39"/>
  <c r="AG13" i="39"/>
  <c r="AG20" i="39"/>
  <c r="AG14" i="39"/>
  <c r="AG8" i="39"/>
  <c r="AG12" i="39"/>
  <c r="AG16" i="39"/>
  <c r="AG7" i="39"/>
  <c r="AG15" i="39"/>
  <c r="AG11" i="39"/>
  <c r="AG6" i="39"/>
  <c r="AG10" i="39"/>
  <c r="CD41" i="39"/>
  <c r="CD40" i="39"/>
  <c r="CD43" i="39" s="1"/>
  <c r="AE2" i="35"/>
  <c r="CE19" i="35"/>
  <c r="CE20" i="35"/>
  <c r="CF4" i="35"/>
  <c r="CE15" i="35"/>
  <c r="CE9" i="35"/>
  <c r="CE10" i="35"/>
  <c r="CE13" i="35"/>
  <c r="CE14" i="35"/>
  <c r="CE18" i="35"/>
  <c r="CE40" i="35" s="1"/>
  <c r="CE8" i="35"/>
  <c r="CE17" i="35"/>
  <c r="CE16" i="35"/>
  <c r="CE12" i="35"/>
  <c r="CE7" i="35"/>
  <c r="CE11" i="35"/>
  <c r="CE6" i="35"/>
  <c r="AD44" i="35"/>
  <c r="AD42" i="35"/>
  <c r="CC42" i="35"/>
  <c r="CC44" i="35"/>
  <c r="AE41" i="35"/>
  <c r="AE40" i="35"/>
  <c r="AE43" i="35" s="1"/>
  <c r="CF2" i="35"/>
  <c r="CE54" i="35"/>
  <c r="AF19" i="35"/>
  <c r="AF15" i="35"/>
  <c r="AG4" i="35"/>
  <c r="AF18" i="35"/>
  <c r="AF20" i="35"/>
  <c r="AF7" i="35"/>
  <c r="AF10" i="35"/>
  <c r="AF14" i="35"/>
  <c r="AF16" i="35"/>
  <c r="AF11" i="35"/>
  <c r="AF13" i="35"/>
  <c r="AF12" i="35"/>
  <c r="AF6" i="35"/>
  <c r="AF17" i="35"/>
  <c r="AF8" i="35"/>
  <c r="AF9" i="35"/>
  <c r="CD41" i="35"/>
  <c r="CD43" i="35"/>
  <c r="W55" i="53" l="1"/>
  <c r="W58" i="53" s="1"/>
  <c r="V55" i="53"/>
  <c r="V58" i="53" s="1"/>
  <c r="G49" i="53"/>
  <c r="X57" i="53"/>
  <c r="E49" i="53"/>
  <c r="Z55" i="53" s="1"/>
  <c r="V49" i="53"/>
  <c r="AD56" i="53" s="1"/>
  <c r="AC56" i="53"/>
  <c r="U57" i="53"/>
  <c r="AH2" i="39"/>
  <c r="AF44" i="39"/>
  <c r="AF42" i="39"/>
  <c r="CD44" i="39"/>
  <c r="CD42" i="39"/>
  <c r="AH17" i="39"/>
  <c r="AH9" i="39"/>
  <c r="AI4" i="39"/>
  <c r="AH13" i="39"/>
  <c r="AH19" i="39"/>
  <c r="AH18" i="39"/>
  <c r="AH12" i="39"/>
  <c r="AH14" i="39"/>
  <c r="AH8" i="39"/>
  <c r="AH16" i="39"/>
  <c r="AH20" i="39"/>
  <c r="AH11" i="39"/>
  <c r="AH7" i="39"/>
  <c r="AH15" i="39"/>
  <c r="AH10" i="39"/>
  <c r="AH6" i="39"/>
  <c r="CG54" i="39"/>
  <c r="CG4" i="39"/>
  <c r="CF11" i="39"/>
  <c r="CF15" i="39"/>
  <c r="CF16" i="39"/>
  <c r="CF17" i="39"/>
  <c r="CF18" i="39"/>
  <c r="CF13" i="39"/>
  <c r="CF19" i="39"/>
  <c r="CF20" i="39"/>
  <c r="CF14" i="39"/>
  <c r="CF8" i="39"/>
  <c r="CF10" i="39"/>
  <c r="CF12" i="39"/>
  <c r="CF6" i="39"/>
  <c r="CF7" i="39"/>
  <c r="CF9" i="39"/>
  <c r="CE41" i="39"/>
  <c r="CE40" i="39"/>
  <c r="CE43" i="39" s="1"/>
  <c r="AG41" i="39"/>
  <c r="AG40" i="39"/>
  <c r="AG43" i="39" s="1"/>
  <c r="AF41" i="35"/>
  <c r="AF40" i="35"/>
  <c r="AF43" i="35" s="1"/>
  <c r="AH4" i="35"/>
  <c r="AG18" i="35"/>
  <c r="AG7" i="35"/>
  <c r="AG20" i="35"/>
  <c r="AG15" i="35"/>
  <c r="AG19" i="35"/>
  <c r="AG16" i="35"/>
  <c r="AG11" i="35"/>
  <c r="AG6" i="35"/>
  <c r="AG14" i="35"/>
  <c r="AG17" i="35"/>
  <c r="AG12" i="35"/>
  <c r="AG10" i="35"/>
  <c r="AG13" i="35"/>
  <c r="AG8" i="35"/>
  <c r="AG9" i="35"/>
  <c r="AE42" i="35"/>
  <c r="AE44" i="35"/>
  <c r="CG2" i="35"/>
  <c r="CF20" i="35"/>
  <c r="CF19" i="35"/>
  <c r="CF15" i="35"/>
  <c r="CG4" i="35"/>
  <c r="CF13" i="35"/>
  <c r="CF18" i="35"/>
  <c r="CF40" i="35" s="1"/>
  <c r="CF10" i="35"/>
  <c r="CF9" i="35"/>
  <c r="CF14" i="35"/>
  <c r="CF17" i="35"/>
  <c r="CF8" i="35"/>
  <c r="CF12" i="35"/>
  <c r="CF16" i="35"/>
  <c r="CF7" i="35"/>
  <c r="CF11" i="35"/>
  <c r="CF6" i="35"/>
  <c r="CD42" i="35"/>
  <c r="CD44" i="35"/>
  <c r="CF54" i="35"/>
  <c r="CE41" i="35"/>
  <c r="CE43" i="35"/>
  <c r="AF2" i="35"/>
  <c r="Z58" i="53" l="1"/>
  <c r="Z57" i="53"/>
  <c r="H49" i="53"/>
  <c r="AA55" i="53"/>
  <c r="V57" i="53"/>
  <c r="Y55" i="53"/>
  <c r="Y58" i="53" s="1"/>
  <c r="W57" i="53"/>
  <c r="CH4" i="39"/>
  <c r="CG19" i="39"/>
  <c r="CG17" i="39"/>
  <c r="CG16" i="39"/>
  <c r="CG20" i="39"/>
  <c r="CG18" i="39"/>
  <c r="CG11" i="39"/>
  <c r="CG15" i="39"/>
  <c r="CG13" i="39"/>
  <c r="CG14" i="39"/>
  <c r="CG8" i="39"/>
  <c r="CG10" i="39"/>
  <c r="CG12" i="39"/>
  <c r="CG6" i="39"/>
  <c r="CG9" i="39"/>
  <c r="CG7" i="39"/>
  <c r="CH54" i="39"/>
  <c r="AH41" i="39"/>
  <c r="AH40" i="39"/>
  <c r="AH43" i="39" s="1"/>
  <c r="AG44" i="39"/>
  <c r="AG42" i="39"/>
  <c r="AJ4" i="39"/>
  <c r="AI18" i="39"/>
  <c r="AI9" i="39"/>
  <c r="AI19" i="39"/>
  <c r="AI13" i="39"/>
  <c r="AI17" i="39"/>
  <c r="AI12" i="39"/>
  <c r="AI14" i="39"/>
  <c r="AI8" i="39"/>
  <c r="AI16" i="39"/>
  <c r="AI20" i="39"/>
  <c r="AI11" i="39"/>
  <c r="AI15" i="39"/>
  <c r="AI7" i="39"/>
  <c r="AI10" i="39"/>
  <c r="AI6" i="39"/>
  <c r="CF40" i="39"/>
  <c r="CF43" i="39" s="1"/>
  <c r="CF41" i="39"/>
  <c r="CE44" i="39"/>
  <c r="CE42" i="39"/>
  <c r="AI2" i="39"/>
  <c r="AG41" i="35"/>
  <c r="AG40" i="35"/>
  <c r="AG43" i="35" s="1"/>
  <c r="AG2" i="35"/>
  <c r="CF41" i="35"/>
  <c r="CF43" i="35"/>
  <c r="CH2" i="35"/>
  <c r="AH15" i="35"/>
  <c r="AI4" i="35"/>
  <c r="AH19" i="35"/>
  <c r="AH20" i="35"/>
  <c r="AH18" i="35"/>
  <c r="AH7" i="35"/>
  <c r="AH17" i="35"/>
  <c r="AH16" i="35"/>
  <c r="AH11" i="35"/>
  <c r="AH6" i="35"/>
  <c r="AH10" i="35"/>
  <c r="AH13" i="35"/>
  <c r="AH12" i="35"/>
  <c r="AH14" i="35"/>
  <c r="AH9" i="35"/>
  <c r="AH8" i="35"/>
  <c r="CE44" i="35"/>
  <c r="CE42" i="35"/>
  <c r="CG54" i="35"/>
  <c r="CG19" i="35"/>
  <c r="CG20" i="35"/>
  <c r="CH4" i="35"/>
  <c r="CG9" i="35"/>
  <c r="CG18" i="35"/>
  <c r="CG40" i="35" s="1"/>
  <c r="CG15" i="35"/>
  <c r="CG13" i="35"/>
  <c r="CG10" i="35"/>
  <c r="CG14" i="35"/>
  <c r="CG8" i="35"/>
  <c r="CG17" i="35"/>
  <c r="CG12" i="35"/>
  <c r="CG16" i="35"/>
  <c r="CG11" i="35"/>
  <c r="CG7" i="35"/>
  <c r="CG6" i="35"/>
  <c r="AF42" i="35"/>
  <c r="AF44" i="35"/>
  <c r="Y57" i="53" l="1"/>
  <c r="AA57" i="53"/>
  <c r="AA58" i="53"/>
  <c r="I49" i="53"/>
  <c r="AB55" i="53"/>
  <c r="AI41" i="39"/>
  <c r="AI40" i="39"/>
  <c r="AI43" i="39" s="1"/>
  <c r="CF44" i="39"/>
  <c r="CF42" i="39"/>
  <c r="AK4" i="39"/>
  <c r="AJ18" i="39"/>
  <c r="AJ17" i="39"/>
  <c r="AJ13" i="39"/>
  <c r="AJ19" i="39"/>
  <c r="AJ9" i="39"/>
  <c r="AJ12" i="39"/>
  <c r="AJ16" i="39"/>
  <c r="AJ8" i="39"/>
  <c r="AJ20" i="39"/>
  <c r="AJ14" i="39"/>
  <c r="AJ15" i="39"/>
  <c r="AJ11" i="39"/>
  <c r="AJ7" i="39"/>
  <c r="AJ6" i="39"/>
  <c r="AJ10" i="39"/>
  <c r="CG41" i="39"/>
  <c r="CG40" i="39"/>
  <c r="CG43" i="39" s="1"/>
  <c r="AJ2" i="39"/>
  <c r="AH44" i="39"/>
  <c r="AH42" i="39"/>
  <c r="CI4" i="39"/>
  <c r="CH18" i="39"/>
  <c r="CH20" i="39"/>
  <c r="CH16" i="39"/>
  <c r="CH13" i="39"/>
  <c r="CH15" i="39"/>
  <c r="CH17" i="39"/>
  <c r="CH11" i="39"/>
  <c r="CH19" i="39"/>
  <c r="CH8" i="39"/>
  <c r="CH12" i="39"/>
  <c r="CH10" i="39"/>
  <c r="CH14" i="39"/>
  <c r="CH6" i="39"/>
  <c r="CH7" i="39"/>
  <c r="CH9" i="39"/>
  <c r="CI54" i="39"/>
  <c r="CH20" i="35"/>
  <c r="CH15" i="35"/>
  <c r="CI4" i="35"/>
  <c r="CH19" i="35"/>
  <c r="CH14" i="35"/>
  <c r="CH9" i="35"/>
  <c r="CH18" i="35"/>
  <c r="CH40" i="35" s="1"/>
  <c r="CH13" i="35"/>
  <c r="CH10" i="35"/>
  <c r="CH17" i="35"/>
  <c r="CH8" i="35"/>
  <c r="CH16" i="35"/>
  <c r="CH12" i="35"/>
  <c r="CH11" i="35"/>
  <c r="CH7" i="35"/>
  <c r="CH6" i="35"/>
  <c r="AI15" i="35"/>
  <c r="AJ4" i="35"/>
  <c r="AI18" i="35"/>
  <c r="AI7" i="35"/>
  <c r="AI19" i="35"/>
  <c r="AI20" i="35"/>
  <c r="AI16" i="35"/>
  <c r="AI11" i="35"/>
  <c r="AI12" i="35"/>
  <c r="AI6" i="35"/>
  <c r="AI14" i="35"/>
  <c r="AI17" i="35"/>
  <c r="AI10" i="35"/>
  <c r="AI13" i="35"/>
  <c r="AI9" i="35"/>
  <c r="AI8" i="35"/>
  <c r="CG41" i="35"/>
  <c r="CG43" i="35"/>
  <c r="CI2" i="35"/>
  <c r="CH54" i="35"/>
  <c r="CF42" i="35"/>
  <c r="CF44" i="35"/>
  <c r="AH2" i="35"/>
  <c r="AH41" i="35"/>
  <c r="AH40" i="35"/>
  <c r="AH43" i="35" s="1"/>
  <c r="AG44" i="35"/>
  <c r="AG42" i="35"/>
  <c r="AC55" i="53" l="1"/>
  <c r="AC58" i="53" s="1"/>
  <c r="AD55" i="53"/>
  <c r="AB58" i="53"/>
  <c r="AB57" i="53"/>
  <c r="AI44" i="39"/>
  <c r="AI42" i="39"/>
  <c r="AK2" i="39"/>
  <c r="CJ4" i="39"/>
  <c r="CI18" i="39"/>
  <c r="CI19" i="39"/>
  <c r="CI16" i="39"/>
  <c r="CI20" i="39"/>
  <c r="CI13" i="39"/>
  <c r="CI15" i="39"/>
  <c r="CI17" i="39"/>
  <c r="CI11" i="39"/>
  <c r="CI14" i="39"/>
  <c r="CI6" i="39"/>
  <c r="CI10" i="39"/>
  <c r="CI12" i="39"/>
  <c r="CI8" i="39"/>
  <c r="CI7" i="39"/>
  <c r="CI9" i="39"/>
  <c r="AJ41" i="39"/>
  <c r="AJ40" i="39"/>
  <c r="AJ43" i="39" s="1"/>
  <c r="AL4" i="39"/>
  <c r="AK18" i="39"/>
  <c r="AK17" i="39"/>
  <c r="AK13" i="39"/>
  <c r="AK19" i="39"/>
  <c r="AK9" i="39"/>
  <c r="AK20" i="39"/>
  <c r="AK12" i="39"/>
  <c r="AK16" i="39"/>
  <c r="AK14" i="39"/>
  <c r="AK8" i="39"/>
  <c r="AK7" i="39"/>
  <c r="AK11" i="39"/>
  <c r="AK15" i="39"/>
  <c r="AK6" i="39"/>
  <c r="AK10" i="39"/>
  <c r="CG44" i="39"/>
  <c r="CG42" i="39"/>
  <c r="CJ54" i="39"/>
  <c r="CH41" i="39"/>
  <c r="CH40" i="39"/>
  <c r="CH43" i="39" s="1"/>
  <c r="AI41" i="35"/>
  <c r="AI40" i="35"/>
  <c r="AI43" i="35" s="1"/>
  <c r="AI2" i="35"/>
  <c r="CI54" i="35"/>
  <c r="CJ2" i="35"/>
  <c r="CI20" i="35"/>
  <c r="CI14" i="35"/>
  <c r="CI19" i="35"/>
  <c r="CI9" i="35"/>
  <c r="CI18" i="35"/>
  <c r="CI40" i="35" s="1"/>
  <c r="CJ4" i="35"/>
  <c r="CI15" i="35"/>
  <c r="CI13" i="35"/>
  <c r="CI10" i="35"/>
  <c r="CI17" i="35"/>
  <c r="CI8" i="35"/>
  <c r="CI16" i="35"/>
  <c r="CI12" i="35"/>
  <c r="CI7" i="35"/>
  <c r="CI11" i="35"/>
  <c r="CI6" i="35"/>
  <c r="AH42" i="35"/>
  <c r="AH44" i="35"/>
  <c r="AJ15" i="35"/>
  <c r="AK4" i="35"/>
  <c r="AJ19" i="35"/>
  <c r="AJ20" i="35"/>
  <c r="AJ7" i="35"/>
  <c r="AJ18" i="35"/>
  <c r="AJ10" i="35"/>
  <c r="AJ17" i="35"/>
  <c r="AJ14" i="35"/>
  <c r="AJ11" i="35"/>
  <c r="AJ13" i="35"/>
  <c r="AJ16" i="35"/>
  <c r="AJ6" i="35"/>
  <c r="AJ12" i="35"/>
  <c r="AJ8" i="35"/>
  <c r="AJ9" i="35"/>
  <c r="CG44" i="35"/>
  <c r="CG42" i="35"/>
  <c r="CH43" i="35"/>
  <c r="CH41" i="35"/>
  <c r="AC57" i="53" l="1"/>
  <c r="AD57" i="53"/>
  <c r="AD58" i="53"/>
  <c r="CI41" i="39"/>
  <c r="CI40" i="39"/>
  <c r="CI43" i="39" s="1"/>
  <c r="AK40" i="39"/>
  <c r="AK43" i="39" s="1"/>
  <c r="AK41" i="39"/>
  <c r="AJ44" i="39"/>
  <c r="AJ42" i="39"/>
  <c r="AL2" i="39"/>
  <c r="CK54" i="39"/>
  <c r="AL9" i="39"/>
  <c r="AM4" i="39"/>
  <c r="AL17" i="39"/>
  <c r="AL13" i="39"/>
  <c r="AL19" i="39"/>
  <c r="AL18" i="39"/>
  <c r="AL12" i="39"/>
  <c r="AL8" i="39"/>
  <c r="AL16" i="39"/>
  <c r="AL20" i="39"/>
  <c r="AL14" i="39"/>
  <c r="AL7" i="39"/>
  <c r="AL15" i="39"/>
  <c r="AL11" i="39"/>
  <c r="AL10" i="39"/>
  <c r="AL6" i="39"/>
  <c r="CH44" i="39"/>
  <c r="CH42" i="39"/>
  <c r="CJ17" i="39"/>
  <c r="CK4" i="39"/>
  <c r="CJ19" i="39"/>
  <c r="CJ15" i="39"/>
  <c r="CJ18" i="39"/>
  <c r="CJ11" i="39"/>
  <c r="CJ16" i="39"/>
  <c r="CJ20" i="39"/>
  <c r="CJ13" i="39"/>
  <c r="CJ8" i="39"/>
  <c r="CJ14" i="39"/>
  <c r="CJ12" i="39"/>
  <c r="CJ10" i="39"/>
  <c r="CJ6" i="39"/>
  <c r="CJ7" i="39"/>
  <c r="CJ9" i="39"/>
  <c r="CI41" i="35"/>
  <c r="CI43" i="35"/>
  <c r="CK2" i="35"/>
  <c r="CJ54" i="35"/>
  <c r="CH44" i="35"/>
  <c r="CH42" i="35"/>
  <c r="AJ40" i="35"/>
  <c r="AJ43" i="35" s="1"/>
  <c r="AJ41" i="35"/>
  <c r="AJ2" i="35"/>
  <c r="CJ19" i="35"/>
  <c r="CJ20" i="35"/>
  <c r="CJ14" i="35"/>
  <c r="CK4" i="35"/>
  <c r="CJ13" i="35"/>
  <c r="CJ15" i="35"/>
  <c r="CJ10" i="35"/>
  <c r="CJ9" i="35"/>
  <c r="CJ18" i="35"/>
  <c r="CJ40" i="35" s="1"/>
  <c r="CJ8" i="35"/>
  <c r="CJ17" i="35"/>
  <c r="CJ12" i="35"/>
  <c r="CJ16" i="35"/>
  <c r="CJ7" i="35"/>
  <c r="CJ11" i="35"/>
  <c r="CJ6" i="35"/>
  <c r="AK19" i="35"/>
  <c r="AK15" i="35"/>
  <c r="AL4" i="35"/>
  <c r="AK18" i="35"/>
  <c r="AK7" i="35"/>
  <c r="AK20" i="35"/>
  <c r="AK14" i="35"/>
  <c r="AK10" i="35"/>
  <c r="AK13" i="35"/>
  <c r="AK17" i="35"/>
  <c r="AK6" i="35"/>
  <c r="AK12" i="35"/>
  <c r="AK11" i="35"/>
  <c r="AK16" i="35"/>
  <c r="AK9" i="35"/>
  <c r="AK8" i="35"/>
  <c r="AI44" i="35"/>
  <c r="AI42" i="35"/>
  <c r="CL54" i="39" l="1"/>
  <c r="AM2" i="39"/>
  <c r="CL4" i="39"/>
  <c r="CK17" i="39"/>
  <c r="CK20" i="39"/>
  <c r="CK11" i="39"/>
  <c r="CK19" i="39"/>
  <c r="CK16" i="39"/>
  <c r="CK15" i="39"/>
  <c r="CK18" i="39"/>
  <c r="CK13" i="39"/>
  <c r="CK6" i="39"/>
  <c r="CK8" i="39"/>
  <c r="CK14" i="39"/>
  <c r="CK12" i="39"/>
  <c r="CK10" i="39"/>
  <c r="CK7" i="39"/>
  <c r="CK9" i="39"/>
  <c r="AK44" i="39"/>
  <c r="AK42" i="39"/>
  <c r="CI44" i="39"/>
  <c r="CI42" i="39"/>
  <c r="CJ40" i="39"/>
  <c r="CJ43" i="39" s="1"/>
  <c r="CJ41" i="39"/>
  <c r="AL40" i="39"/>
  <c r="AL43" i="39" s="1"/>
  <c r="AL41" i="39"/>
  <c r="AN4" i="39"/>
  <c r="AM9" i="39"/>
  <c r="AM13" i="39"/>
  <c r="AM19" i="39"/>
  <c r="AM18" i="39"/>
  <c r="AM17" i="39"/>
  <c r="AM12" i="39"/>
  <c r="AM8" i="39"/>
  <c r="AM16" i="39"/>
  <c r="AM20" i="39"/>
  <c r="AM14" i="39"/>
  <c r="AM15" i="39"/>
  <c r="AM11" i="39"/>
  <c r="AM7" i="39"/>
  <c r="AM10" i="39"/>
  <c r="AM6" i="39"/>
  <c r="CK20" i="35"/>
  <c r="CK15" i="35"/>
  <c r="CK19" i="35"/>
  <c r="CK14" i="35"/>
  <c r="CL4" i="35"/>
  <c r="CK10" i="35"/>
  <c r="CK13" i="35"/>
  <c r="CK9" i="35"/>
  <c r="CK18" i="35"/>
  <c r="CK40" i="35" s="1"/>
  <c r="CK17" i="35"/>
  <c r="CK8" i="35"/>
  <c r="CK12" i="35"/>
  <c r="CK16" i="35"/>
  <c r="CK11" i="35"/>
  <c r="CK7" i="35"/>
  <c r="CK6" i="35"/>
  <c r="AL18" i="35"/>
  <c r="AM4" i="35"/>
  <c r="AL7" i="35"/>
  <c r="AL15" i="35"/>
  <c r="AL20" i="35"/>
  <c r="AL19" i="35"/>
  <c r="AL13" i="35"/>
  <c r="AL11" i="35"/>
  <c r="AL6" i="35"/>
  <c r="AL12" i="35"/>
  <c r="AL10" i="35"/>
  <c r="AL14" i="35"/>
  <c r="AL16" i="35"/>
  <c r="AL17" i="35"/>
  <c r="AL9" i="35"/>
  <c r="AL8" i="35"/>
  <c r="CK54" i="35"/>
  <c r="CJ41" i="35"/>
  <c r="CJ43" i="35"/>
  <c r="CL2" i="35"/>
  <c r="AK2" i="35"/>
  <c r="AJ44" i="35"/>
  <c r="AJ42" i="35"/>
  <c r="AK41" i="35"/>
  <c r="AK40" i="35"/>
  <c r="AK43" i="35" s="1"/>
  <c r="CI44" i="35"/>
  <c r="CI42" i="35"/>
  <c r="AM41" i="39" l="1"/>
  <c r="AM40" i="39"/>
  <c r="AM43" i="39" s="1"/>
  <c r="CK40" i="39"/>
  <c r="CK43" i="39" s="1"/>
  <c r="CK41" i="39"/>
  <c r="AL44" i="39"/>
  <c r="AL42" i="39"/>
  <c r="CM4" i="39"/>
  <c r="CL20" i="39"/>
  <c r="CL18" i="39"/>
  <c r="CL16" i="39"/>
  <c r="CL11" i="39"/>
  <c r="CL13" i="39"/>
  <c r="CL19" i="39"/>
  <c r="CL15" i="39"/>
  <c r="CL17" i="39"/>
  <c r="CL12" i="39"/>
  <c r="CL8" i="39"/>
  <c r="CL14" i="39"/>
  <c r="CL6" i="39"/>
  <c r="CL10" i="39"/>
  <c r="CL7" i="39"/>
  <c r="CL9" i="39"/>
  <c r="AO4" i="39"/>
  <c r="AN18" i="39"/>
  <c r="AN17" i="39"/>
  <c r="AN19" i="39"/>
  <c r="AN13" i="39"/>
  <c r="AN9" i="39"/>
  <c r="AN12" i="39"/>
  <c r="AN14" i="39"/>
  <c r="AN20" i="39"/>
  <c r="AN16" i="39"/>
  <c r="AN8" i="39"/>
  <c r="AN15" i="39"/>
  <c r="AN11" i="39"/>
  <c r="AN7" i="39"/>
  <c r="AN10" i="39"/>
  <c r="AN6" i="39"/>
  <c r="AN2" i="39"/>
  <c r="CJ44" i="39"/>
  <c r="CJ42" i="39"/>
  <c r="CM54" i="39"/>
  <c r="AL41" i="35"/>
  <c r="AL40" i="35"/>
  <c r="AL43" i="35" s="1"/>
  <c r="CL19" i="35"/>
  <c r="CL20" i="35"/>
  <c r="CL14" i="35"/>
  <c r="CM4" i="35"/>
  <c r="CL13" i="35"/>
  <c r="CL9" i="35"/>
  <c r="CL15" i="35"/>
  <c r="CL10" i="35"/>
  <c r="CL18" i="35"/>
  <c r="CL40" i="35" s="1"/>
  <c r="CL17" i="35"/>
  <c r="CL8" i="35"/>
  <c r="CL12" i="35"/>
  <c r="CL16" i="35"/>
  <c r="CL11" i="35"/>
  <c r="CL7" i="35"/>
  <c r="CL6" i="35"/>
  <c r="CJ44" i="35"/>
  <c r="CJ42" i="35"/>
  <c r="CL54" i="35"/>
  <c r="AN4" i="35"/>
  <c r="AM15" i="35"/>
  <c r="AM19" i="35"/>
  <c r="AM20" i="35"/>
  <c r="AM7" i="35"/>
  <c r="AM18" i="35"/>
  <c r="AM13" i="35"/>
  <c r="AM12" i="35"/>
  <c r="AM17" i="35"/>
  <c r="AM6" i="35"/>
  <c r="AM11" i="35"/>
  <c r="AM14" i="35"/>
  <c r="AM16" i="35"/>
  <c r="AM10" i="35"/>
  <c r="AM8" i="35"/>
  <c r="AM9" i="35"/>
  <c r="AK44" i="35"/>
  <c r="AK42" i="35"/>
  <c r="AL2" i="35"/>
  <c r="CM2" i="35"/>
  <c r="CK43" i="35"/>
  <c r="CK41" i="35"/>
  <c r="CL41" i="39" l="1"/>
  <c r="CL40" i="39"/>
  <c r="CL43" i="39" s="1"/>
  <c r="AN41" i="39"/>
  <c r="AN40" i="39"/>
  <c r="AN43" i="39" s="1"/>
  <c r="AP4" i="39"/>
  <c r="AO9" i="39"/>
  <c r="AO17" i="39"/>
  <c r="AO18" i="39"/>
  <c r="AO19" i="39"/>
  <c r="AO13" i="39"/>
  <c r="AO14" i="39"/>
  <c r="AO12" i="39"/>
  <c r="AO20" i="39"/>
  <c r="AO8" i="39"/>
  <c r="AO16" i="39"/>
  <c r="AO15" i="39"/>
  <c r="AO11" i="39"/>
  <c r="AO7" i="39"/>
  <c r="AO6" i="39"/>
  <c r="AO10" i="39"/>
  <c r="CM16" i="39"/>
  <c r="CN4" i="39"/>
  <c r="CM20" i="39"/>
  <c r="CM11" i="39"/>
  <c r="CM18" i="39"/>
  <c r="CM13" i="39"/>
  <c r="CM17" i="39"/>
  <c r="CM19" i="39"/>
  <c r="CM15" i="39"/>
  <c r="CM8" i="39"/>
  <c r="CM10" i="39"/>
  <c r="CM6" i="39"/>
  <c r="CM14" i="39"/>
  <c r="CM12" i="39"/>
  <c r="CM9" i="39"/>
  <c r="CM7" i="39"/>
  <c r="AM44" i="39"/>
  <c r="AM42" i="39"/>
  <c r="CN54" i="39"/>
  <c r="AO2" i="39"/>
  <c r="CK44" i="39"/>
  <c r="CK42" i="39"/>
  <c r="CM19" i="35"/>
  <c r="CM14" i="35"/>
  <c r="CN4" i="35"/>
  <c r="CM20" i="35"/>
  <c r="CM15" i="35"/>
  <c r="CM18" i="35"/>
  <c r="CM40" i="35" s="1"/>
  <c r="CM9" i="35"/>
  <c r="CM10" i="35"/>
  <c r="CM13" i="35"/>
  <c r="CM17" i="35"/>
  <c r="CM8" i="35"/>
  <c r="CM16" i="35"/>
  <c r="CM12" i="35"/>
  <c r="CM7" i="35"/>
  <c r="CM11" i="35"/>
  <c r="CM6" i="35"/>
  <c r="CN2" i="35"/>
  <c r="CK44" i="35"/>
  <c r="CK42" i="35"/>
  <c r="AM2" i="35"/>
  <c r="AM40" i="35"/>
  <c r="AM43" i="35" s="1"/>
  <c r="AM41" i="35"/>
  <c r="CL41" i="35"/>
  <c r="CL43" i="35"/>
  <c r="AN15" i="35"/>
  <c r="AO4" i="35"/>
  <c r="AN18" i="35"/>
  <c r="AN20" i="35"/>
  <c r="AN7" i="35"/>
  <c r="AN19" i="35"/>
  <c r="AN12" i="35"/>
  <c r="AN13" i="35"/>
  <c r="AN17" i="35"/>
  <c r="AN16" i="35"/>
  <c r="AN6" i="35"/>
  <c r="AN10" i="35"/>
  <c r="AN14" i="35"/>
  <c r="AN11" i="35"/>
  <c r="AN8" i="35"/>
  <c r="AN9" i="35"/>
  <c r="AL44" i="35"/>
  <c r="AL42" i="35"/>
  <c r="CM54" i="35"/>
  <c r="CM41" i="39" l="1"/>
  <c r="CM40" i="39"/>
  <c r="CM43" i="39" s="1"/>
  <c r="CL44" i="39"/>
  <c r="CL42" i="39"/>
  <c r="CO4" i="39"/>
  <c r="CN17" i="39"/>
  <c r="CN15" i="39"/>
  <c r="CN13" i="39"/>
  <c r="CN16" i="39"/>
  <c r="CN19" i="39"/>
  <c r="CN18" i="39"/>
  <c r="CN11" i="39"/>
  <c r="CN20" i="39"/>
  <c r="CN8" i="39"/>
  <c r="CN10" i="39"/>
  <c r="CN12" i="39"/>
  <c r="CN6" i="39"/>
  <c r="CN14" i="39"/>
  <c r="CN9" i="39"/>
  <c r="CN7" i="39"/>
  <c r="CO54" i="39"/>
  <c r="AQ4" i="39"/>
  <c r="AP17" i="39"/>
  <c r="AP9" i="39"/>
  <c r="AP19" i="39"/>
  <c r="AP13" i="39"/>
  <c r="AP18" i="39"/>
  <c r="AP12" i="39"/>
  <c r="AP14" i="39"/>
  <c r="AP8" i="39"/>
  <c r="AP16" i="39"/>
  <c r="AP20" i="39"/>
  <c r="AP15" i="39"/>
  <c r="AP11" i="39"/>
  <c r="AP7" i="39"/>
  <c r="AP10" i="39"/>
  <c r="AP6" i="39"/>
  <c r="AP2" i="39"/>
  <c r="AO40" i="39"/>
  <c r="AO43" i="39" s="1"/>
  <c r="AO41" i="39"/>
  <c r="AN44" i="39"/>
  <c r="AN42" i="39"/>
  <c r="AM42" i="35"/>
  <c r="AM44" i="35"/>
  <c r="AN2" i="35"/>
  <c r="CM41" i="35"/>
  <c r="CM43" i="35"/>
  <c r="AN41" i="35"/>
  <c r="AN40" i="35"/>
  <c r="AN43" i="35" s="1"/>
  <c r="CN19" i="35"/>
  <c r="CO4" i="35"/>
  <c r="CN15" i="35"/>
  <c r="CN18" i="35"/>
  <c r="CN40" i="35" s="1"/>
  <c r="CN14" i="35"/>
  <c r="CN20" i="35"/>
  <c r="CN10" i="35"/>
  <c r="CN9" i="35"/>
  <c r="CN13" i="35"/>
  <c r="CN8" i="35"/>
  <c r="CN17" i="35"/>
  <c r="CN16" i="35"/>
  <c r="CN12" i="35"/>
  <c r="CN11" i="35"/>
  <c r="CN7" i="35"/>
  <c r="CN6" i="35"/>
  <c r="CO2" i="35"/>
  <c r="CN54" i="35"/>
  <c r="AP4" i="35"/>
  <c r="AO20" i="35"/>
  <c r="AO7" i="35"/>
  <c r="AO18" i="35"/>
  <c r="AO15" i="35"/>
  <c r="AO19" i="35"/>
  <c r="AO11" i="35"/>
  <c r="AO13" i="35"/>
  <c r="AO14" i="35"/>
  <c r="AO12" i="35"/>
  <c r="AO16" i="35"/>
  <c r="AO17" i="35"/>
  <c r="AO10" i="35"/>
  <c r="AO6" i="35"/>
  <c r="AO9" i="35"/>
  <c r="AO8" i="35"/>
  <c r="CL44" i="35"/>
  <c r="CL42" i="35"/>
  <c r="AR4" i="39" l="1"/>
  <c r="AQ18" i="39"/>
  <c r="AQ9" i="39"/>
  <c r="AQ17" i="39"/>
  <c r="AQ19" i="39"/>
  <c r="AQ13" i="39"/>
  <c r="AQ12" i="39"/>
  <c r="AQ14" i="39"/>
  <c r="AQ8" i="39"/>
  <c r="AQ16" i="39"/>
  <c r="AQ20" i="39"/>
  <c r="AQ11" i="39"/>
  <c r="AQ7" i="39"/>
  <c r="AQ15" i="39"/>
  <c r="AQ10" i="39"/>
  <c r="AQ6" i="39"/>
  <c r="AQ2" i="39"/>
  <c r="CM44" i="39"/>
  <c r="CM42" i="39"/>
  <c r="CP54" i="39"/>
  <c r="CN40" i="39"/>
  <c r="CN43" i="39" s="1"/>
  <c r="CN41" i="39"/>
  <c r="CP4" i="39"/>
  <c r="CO19" i="39"/>
  <c r="CO15" i="39"/>
  <c r="CO17" i="39"/>
  <c r="CO11" i="39"/>
  <c r="CO18" i="39"/>
  <c r="CO16" i="39"/>
  <c r="CO20" i="39"/>
  <c r="CO13" i="39"/>
  <c r="CO14" i="39"/>
  <c r="CO8" i="39"/>
  <c r="CO10" i="39"/>
  <c r="CO12" i="39"/>
  <c r="CO6" i="39"/>
  <c r="CO9" i="39"/>
  <c r="CO7" i="39"/>
  <c r="AP41" i="39"/>
  <c r="AP40" i="39"/>
  <c r="AP43" i="39" s="1"/>
  <c r="AO42" i="39"/>
  <c r="AO44" i="39"/>
  <c r="AN42" i="35"/>
  <c r="AN44" i="35"/>
  <c r="CN41" i="35"/>
  <c r="CN43" i="35"/>
  <c r="CM44" i="35"/>
  <c r="CM42" i="35"/>
  <c r="AO2" i="35"/>
  <c r="AQ4" i="35"/>
  <c r="AP20" i="35"/>
  <c r="AP15" i="35"/>
  <c r="AP19" i="35"/>
  <c r="AP7" i="35"/>
  <c r="AP18" i="35"/>
  <c r="AP6" i="35"/>
  <c r="AP17" i="35"/>
  <c r="AP14" i="35"/>
  <c r="AP16" i="35"/>
  <c r="AP10" i="35"/>
  <c r="AP12" i="35"/>
  <c r="AP11" i="35"/>
  <c r="AP13" i="35"/>
  <c r="AP9" i="35"/>
  <c r="AP8" i="35"/>
  <c r="CO54" i="35"/>
  <c r="AO41" i="35"/>
  <c r="AO40" i="35"/>
  <c r="AO43" i="35" s="1"/>
  <c r="CP2" i="35"/>
  <c r="CO20" i="35"/>
  <c r="CO19" i="35"/>
  <c r="CP4" i="35"/>
  <c r="CO13" i="35"/>
  <c r="CO15" i="35"/>
  <c r="CO14" i="35"/>
  <c r="CO10" i="35"/>
  <c r="CO9" i="35"/>
  <c r="CO18" i="35"/>
  <c r="CO40" i="35" s="1"/>
  <c r="CO8" i="35"/>
  <c r="CO17" i="35"/>
  <c r="CO12" i="35"/>
  <c r="CO16" i="35"/>
  <c r="CO11" i="35"/>
  <c r="CO7" i="35"/>
  <c r="CO6" i="35"/>
  <c r="CO41" i="39" l="1"/>
  <c r="CO40" i="39"/>
  <c r="CO43" i="39" s="1"/>
  <c r="CN44" i="39"/>
  <c r="CN42" i="39"/>
  <c r="CQ54" i="39"/>
  <c r="AR2" i="39"/>
  <c r="AS4" i="39"/>
  <c r="AR18" i="39"/>
  <c r="AR13" i="39"/>
  <c r="AR19" i="39"/>
  <c r="AR9" i="39"/>
  <c r="AR17" i="39"/>
  <c r="AR14" i="39"/>
  <c r="AR20" i="39"/>
  <c r="AR8" i="39"/>
  <c r="AR12" i="39"/>
  <c r="AR16" i="39"/>
  <c r="AR15" i="39"/>
  <c r="AR11" i="39"/>
  <c r="AR7" i="39"/>
  <c r="AR10" i="39"/>
  <c r="AR6" i="39"/>
  <c r="CQ4" i="39"/>
  <c r="CP18" i="39"/>
  <c r="CP20" i="39"/>
  <c r="CP16" i="39"/>
  <c r="CP17" i="39"/>
  <c r="CP11" i="39"/>
  <c r="CP13" i="39"/>
  <c r="CP15" i="39"/>
  <c r="CP19" i="39"/>
  <c r="CP10" i="39"/>
  <c r="CP14" i="39"/>
  <c r="CP8" i="39"/>
  <c r="CP6" i="39"/>
  <c r="CP12" i="39"/>
  <c r="CP9" i="39"/>
  <c r="CP7" i="39"/>
  <c r="AP42" i="39"/>
  <c r="AP44" i="39"/>
  <c r="AQ41" i="39"/>
  <c r="AQ40" i="39"/>
  <c r="AQ43" i="39" s="1"/>
  <c r="CO41" i="35"/>
  <c r="CO43" i="35"/>
  <c r="AQ15" i="35"/>
  <c r="AR4" i="35"/>
  <c r="AQ19" i="35"/>
  <c r="AQ7" i="35"/>
  <c r="AQ18" i="35"/>
  <c r="AQ20" i="35"/>
  <c r="AQ6" i="35"/>
  <c r="AQ16" i="35"/>
  <c r="AQ10" i="35"/>
  <c r="AQ13" i="35"/>
  <c r="AQ14" i="35"/>
  <c r="AQ12" i="35"/>
  <c r="AQ17" i="35"/>
  <c r="AQ11" i="35"/>
  <c r="AQ8" i="35"/>
  <c r="AQ9" i="35"/>
  <c r="AO44" i="35"/>
  <c r="AO42" i="35"/>
  <c r="CN44" i="35"/>
  <c r="CN42" i="35"/>
  <c r="CP54" i="35"/>
  <c r="CQ2" i="35"/>
  <c r="CP20" i="35"/>
  <c r="CP19" i="35"/>
  <c r="CQ4" i="35"/>
  <c r="CP9" i="35"/>
  <c r="CP10" i="35"/>
  <c r="CP15" i="35"/>
  <c r="CP18" i="35"/>
  <c r="CP40" i="35" s="1"/>
  <c r="CP14" i="35"/>
  <c r="CP13" i="35"/>
  <c r="CP8" i="35"/>
  <c r="CP17" i="35"/>
  <c r="CP12" i="35"/>
  <c r="CP16" i="35"/>
  <c r="CP7" i="35"/>
  <c r="CP11" i="35"/>
  <c r="CP6" i="35"/>
  <c r="AP41" i="35"/>
  <c r="AP40" i="35"/>
  <c r="AP43" i="35" s="1"/>
  <c r="AP2" i="35"/>
  <c r="CR54" i="39" l="1"/>
  <c r="AS2" i="39"/>
  <c r="CQ18" i="39"/>
  <c r="CR4" i="39"/>
  <c r="CQ13" i="39"/>
  <c r="CQ15" i="39"/>
  <c r="CQ16" i="39"/>
  <c r="CQ20" i="39"/>
  <c r="CQ17" i="39"/>
  <c r="CQ11" i="39"/>
  <c r="CQ19" i="39"/>
  <c r="CQ14" i="39"/>
  <c r="CQ6" i="39"/>
  <c r="CQ8" i="39"/>
  <c r="CQ10" i="39"/>
  <c r="CQ12" i="39"/>
  <c r="CQ7" i="39"/>
  <c r="CQ9" i="39"/>
  <c r="AR41" i="39"/>
  <c r="AR40" i="39"/>
  <c r="AR43" i="39" s="1"/>
  <c r="CO44" i="39"/>
  <c r="CO42" i="39"/>
  <c r="AT4" i="39"/>
  <c r="AS18" i="39"/>
  <c r="AS17" i="39"/>
  <c r="AS13" i="39"/>
  <c r="AS19" i="39"/>
  <c r="AS9" i="39"/>
  <c r="AS14" i="39"/>
  <c r="AS12" i="39"/>
  <c r="AS8" i="39"/>
  <c r="AS16" i="39"/>
  <c r="AS20" i="39"/>
  <c r="AS15" i="39"/>
  <c r="AS11" i="39"/>
  <c r="AS7" i="39"/>
  <c r="AS6" i="39"/>
  <c r="AS10" i="39"/>
  <c r="AQ44" i="39"/>
  <c r="AQ42" i="39"/>
  <c r="CP41" i="39"/>
  <c r="CP40" i="39"/>
  <c r="CP43" i="39" s="1"/>
  <c r="CQ20" i="35"/>
  <c r="CQ19" i="35"/>
  <c r="CQ15" i="35"/>
  <c r="CQ9" i="35"/>
  <c r="CR4" i="35"/>
  <c r="CQ18" i="35"/>
  <c r="CQ40" i="35" s="1"/>
  <c r="CQ13" i="35"/>
  <c r="CQ10" i="35"/>
  <c r="CQ14" i="35"/>
  <c r="CQ8" i="35"/>
  <c r="CQ17" i="35"/>
  <c r="CQ16" i="35"/>
  <c r="CQ12" i="35"/>
  <c r="CQ11" i="35"/>
  <c r="CQ7" i="35"/>
  <c r="CQ6" i="35"/>
  <c r="AQ2" i="35"/>
  <c r="AP42" i="35"/>
  <c r="AP44" i="35"/>
  <c r="AR15" i="35"/>
  <c r="AR18" i="35"/>
  <c r="AS4" i="35"/>
  <c r="AR19" i="35"/>
  <c r="AR20" i="35"/>
  <c r="AR7" i="35"/>
  <c r="AR6" i="35"/>
  <c r="AR14" i="35"/>
  <c r="AR12" i="35"/>
  <c r="AR16" i="35"/>
  <c r="AR17" i="35"/>
  <c r="AR11" i="35"/>
  <c r="AR10" i="35"/>
  <c r="AR13" i="35"/>
  <c r="AR9" i="35"/>
  <c r="AR8" i="35"/>
  <c r="CP43" i="35"/>
  <c r="CP41" i="35"/>
  <c r="CR2" i="35"/>
  <c r="CQ54" i="35"/>
  <c r="AQ41" i="35"/>
  <c r="AQ40" i="35"/>
  <c r="AQ43" i="35" s="1"/>
  <c r="CO44" i="35"/>
  <c r="CO42" i="35"/>
  <c r="AT2" i="39" l="1"/>
  <c r="CR11" i="39"/>
  <c r="CS4" i="39"/>
  <c r="CR17" i="39"/>
  <c r="CR13" i="39"/>
  <c r="CR15" i="39"/>
  <c r="CR18" i="39"/>
  <c r="CR16" i="39"/>
  <c r="CR20" i="39"/>
  <c r="CR19" i="39"/>
  <c r="CR12" i="39"/>
  <c r="CR8" i="39"/>
  <c r="CR14" i="39"/>
  <c r="CR10" i="39"/>
  <c r="CR6" i="39"/>
  <c r="CR9" i="39"/>
  <c r="CR7" i="39"/>
  <c r="CP44" i="39"/>
  <c r="CP42" i="39"/>
  <c r="AS40" i="39"/>
  <c r="AS43" i="39" s="1"/>
  <c r="AS41" i="39"/>
  <c r="AU4" i="39"/>
  <c r="AT17" i="39"/>
  <c r="AT19" i="39"/>
  <c r="AT9" i="39"/>
  <c r="AT13" i="39"/>
  <c r="AT18" i="39"/>
  <c r="AT12" i="39"/>
  <c r="AT8" i="39"/>
  <c r="AT16" i="39"/>
  <c r="AT20" i="39"/>
  <c r="AT14" i="39"/>
  <c r="AT7" i="39"/>
  <c r="AT15" i="39"/>
  <c r="AT11" i="39"/>
  <c r="AT10" i="39"/>
  <c r="AT6" i="39"/>
  <c r="AR44" i="39"/>
  <c r="AR42" i="39"/>
  <c r="CQ41" i="39"/>
  <c r="CQ40" i="39"/>
  <c r="CQ43" i="39" s="1"/>
  <c r="CS54" i="39"/>
  <c r="AR40" i="35"/>
  <c r="AR43" i="35" s="1"/>
  <c r="AR41" i="35"/>
  <c r="CS2" i="35"/>
  <c r="AS18" i="35"/>
  <c r="AS15" i="35"/>
  <c r="AS19" i="35"/>
  <c r="AT4" i="35"/>
  <c r="AS20" i="35"/>
  <c r="AS7" i="35"/>
  <c r="AS10" i="35"/>
  <c r="AS14" i="35"/>
  <c r="AS16" i="35"/>
  <c r="AS12" i="35"/>
  <c r="AS11" i="35"/>
  <c r="AS6" i="35"/>
  <c r="AS17" i="35"/>
  <c r="AS13" i="35"/>
  <c r="AS8" i="35"/>
  <c r="AS9" i="35"/>
  <c r="CR19" i="35"/>
  <c r="CR20" i="35"/>
  <c r="CR15" i="35"/>
  <c r="CR18" i="35"/>
  <c r="CR40" i="35" s="1"/>
  <c r="CS4" i="35"/>
  <c r="CR14" i="35"/>
  <c r="CR10" i="35"/>
  <c r="CR9" i="35"/>
  <c r="CR13" i="35"/>
  <c r="CR17" i="35"/>
  <c r="CR8" i="35"/>
  <c r="CR12" i="35"/>
  <c r="CR16" i="35"/>
  <c r="CR7" i="35"/>
  <c r="CR11" i="35"/>
  <c r="CR6" i="35"/>
  <c r="CR54" i="35"/>
  <c r="CP44" i="35"/>
  <c r="CP42" i="35"/>
  <c r="AR2" i="35"/>
  <c r="AQ44" i="35"/>
  <c r="AQ42" i="35"/>
  <c r="CQ43" i="35"/>
  <c r="CQ41" i="35"/>
  <c r="CR41" i="39" l="1"/>
  <c r="CR40" i="39"/>
  <c r="CR43" i="39" s="1"/>
  <c r="AS44" i="39"/>
  <c r="AS42" i="39"/>
  <c r="CQ44" i="39"/>
  <c r="CQ42" i="39"/>
  <c r="CT54" i="39"/>
  <c r="AV4" i="39"/>
  <c r="AU9" i="39"/>
  <c r="AU17" i="39"/>
  <c r="AU19" i="39"/>
  <c r="AU18" i="39"/>
  <c r="AU13" i="39"/>
  <c r="AU12" i="39"/>
  <c r="AU8" i="39"/>
  <c r="AU16" i="39"/>
  <c r="AU20" i="39"/>
  <c r="AU14" i="39"/>
  <c r="AU7" i="39"/>
  <c r="AU11" i="39"/>
  <c r="AU15" i="39"/>
  <c r="AU10" i="39"/>
  <c r="AU6" i="39"/>
  <c r="CT4" i="39"/>
  <c r="CS13" i="39"/>
  <c r="CS16" i="39"/>
  <c r="CS19" i="39"/>
  <c r="CS15" i="39"/>
  <c r="CS18" i="39"/>
  <c r="CS17" i="39"/>
  <c r="CS20" i="39"/>
  <c r="CS11" i="39"/>
  <c r="CS6" i="39"/>
  <c r="CS8" i="39"/>
  <c r="CS14" i="39"/>
  <c r="CS12" i="39"/>
  <c r="CS10" i="39"/>
  <c r="CS7" i="39"/>
  <c r="CS9" i="39"/>
  <c r="AT40" i="39"/>
  <c r="AT43" i="39" s="1"/>
  <c r="AT41" i="39"/>
  <c r="AU2" i="39"/>
  <c r="AS40" i="35"/>
  <c r="AS43" i="35" s="1"/>
  <c r="AS41" i="35"/>
  <c r="AT15" i="35"/>
  <c r="AU4" i="35"/>
  <c r="AT7" i="35"/>
  <c r="AT18" i="35"/>
  <c r="AT19" i="35"/>
  <c r="AT20" i="35"/>
  <c r="AT10" i="35"/>
  <c r="AT6" i="35"/>
  <c r="AT13" i="35"/>
  <c r="AT12" i="35"/>
  <c r="AT14" i="35"/>
  <c r="AT16" i="35"/>
  <c r="AT17" i="35"/>
  <c r="AT11" i="35"/>
  <c r="AT9" i="35"/>
  <c r="AT8" i="35"/>
  <c r="CS54" i="35"/>
  <c r="CQ44" i="35"/>
  <c r="CQ42" i="35"/>
  <c r="CR41" i="35"/>
  <c r="CR43" i="35"/>
  <c r="CT2" i="35"/>
  <c r="CS14" i="35"/>
  <c r="CS19" i="35"/>
  <c r="CS20" i="35"/>
  <c r="CS10" i="35"/>
  <c r="CT4" i="35"/>
  <c r="CS9" i="35"/>
  <c r="CS13" i="35"/>
  <c r="CS15" i="35"/>
  <c r="CS18" i="35"/>
  <c r="CS40" i="35" s="1"/>
  <c r="CS17" i="35"/>
  <c r="CS8" i="35"/>
  <c r="CS16" i="35"/>
  <c r="CS12" i="35"/>
  <c r="CS7" i="35"/>
  <c r="CS11" i="35"/>
  <c r="CS6" i="35"/>
  <c r="AS2" i="35"/>
  <c r="AR44" i="35"/>
  <c r="AR42" i="35"/>
  <c r="AV2" i="39" l="1"/>
  <c r="AT44" i="39"/>
  <c r="AT42" i="39"/>
  <c r="AU41" i="39"/>
  <c r="AU40" i="39"/>
  <c r="AU43" i="39" s="1"/>
  <c r="CU4" i="39"/>
  <c r="CT20" i="39"/>
  <c r="CT18" i="39"/>
  <c r="CT16" i="39"/>
  <c r="CT13" i="39"/>
  <c r="CT19" i="39"/>
  <c r="CT15" i="39"/>
  <c r="CT17" i="39"/>
  <c r="CT11" i="39"/>
  <c r="CT6" i="39"/>
  <c r="CT10" i="39"/>
  <c r="CT8" i="39"/>
  <c r="CT12" i="39"/>
  <c r="CT14" i="39"/>
  <c r="CT7" i="39"/>
  <c r="CT9" i="39"/>
  <c r="AW4" i="39"/>
  <c r="AV18" i="39"/>
  <c r="AV17" i="39"/>
  <c r="AV19" i="39"/>
  <c r="AV13" i="39"/>
  <c r="AV9" i="39"/>
  <c r="AV12" i="39"/>
  <c r="AV20" i="39"/>
  <c r="AV8" i="39"/>
  <c r="AV16" i="39"/>
  <c r="AV14" i="39"/>
  <c r="AV11" i="39"/>
  <c r="AV15" i="39"/>
  <c r="AV7" i="39"/>
  <c r="AV6" i="39"/>
  <c r="AV10" i="39"/>
  <c r="CS41" i="39"/>
  <c r="CS40" i="39"/>
  <c r="CS43" i="39" s="1"/>
  <c r="CU54" i="39"/>
  <c r="CR44" i="39"/>
  <c r="CR42" i="39"/>
  <c r="CT20" i="35"/>
  <c r="CT18" i="35"/>
  <c r="CT40" i="35" s="1"/>
  <c r="CT14" i="35"/>
  <c r="CU4" i="35"/>
  <c r="CT10" i="35"/>
  <c r="CT19" i="35"/>
  <c r="CT9" i="35"/>
  <c r="CT15" i="35"/>
  <c r="CT13" i="35"/>
  <c r="CT8" i="35"/>
  <c r="CT17" i="35"/>
  <c r="CT12" i="35"/>
  <c r="CT16" i="35"/>
  <c r="CT7" i="35"/>
  <c r="CT11" i="35"/>
  <c r="CT6" i="35"/>
  <c r="AT2" i="35"/>
  <c r="CS41" i="35"/>
  <c r="CS43" i="35"/>
  <c r="CT54" i="35"/>
  <c r="AV4" i="35"/>
  <c r="AU7" i="35"/>
  <c r="AU18" i="35"/>
  <c r="AU20" i="35"/>
  <c r="AU15" i="35"/>
  <c r="AU19" i="35"/>
  <c r="AU13" i="35"/>
  <c r="AU11" i="35"/>
  <c r="AU6" i="35"/>
  <c r="AU17" i="35"/>
  <c r="AU10" i="35"/>
  <c r="AU14" i="35"/>
  <c r="AU12" i="35"/>
  <c r="AU16" i="35"/>
  <c r="AU8" i="35"/>
  <c r="AU9" i="35"/>
  <c r="CU2" i="35"/>
  <c r="CR44" i="35"/>
  <c r="CR42" i="35"/>
  <c r="AS44" i="35"/>
  <c r="AS42" i="35"/>
  <c r="AT41" i="35"/>
  <c r="AT40" i="35"/>
  <c r="AT43" i="35" s="1"/>
  <c r="AU44" i="39" l="1"/>
  <c r="AU42" i="39"/>
  <c r="CT41" i="39"/>
  <c r="CT40" i="39"/>
  <c r="CT43" i="39" s="1"/>
  <c r="AV41" i="39"/>
  <c r="AV40" i="39"/>
  <c r="AV43" i="39" s="1"/>
  <c r="CV54" i="39"/>
  <c r="CS44" i="39"/>
  <c r="CS42" i="39"/>
  <c r="AW9" i="39"/>
  <c r="AW17" i="39"/>
  <c r="AW19" i="39"/>
  <c r="AW13" i="39"/>
  <c r="AW18" i="39"/>
  <c r="AW12" i="39"/>
  <c r="AW20" i="39"/>
  <c r="AW8" i="39"/>
  <c r="AW14" i="39"/>
  <c r="AW16" i="39"/>
  <c r="AW15" i="39"/>
  <c r="AW11" i="39"/>
  <c r="AW7" i="39"/>
  <c r="AW6" i="39"/>
  <c r="AW10" i="39"/>
  <c r="CU16" i="39"/>
  <c r="CV4" i="39"/>
  <c r="CU20" i="39"/>
  <c r="CU11" i="39"/>
  <c r="CU13" i="39"/>
  <c r="CU18" i="39"/>
  <c r="CU19" i="39"/>
  <c r="CU15" i="39"/>
  <c r="CU17" i="39"/>
  <c r="CU8" i="39"/>
  <c r="CU6" i="39"/>
  <c r="CU12" i="39"/>
  <c r="CU14" i="39"/>
  <c r="CU10" i="39"/>
  <c r="CU7" i="39"/>
  <c r="CU9" i="39"/>
  <c r="AW2" i="39"/>
  <c r="CU54" i="35"/>
  <c r="AU2" i="35"/>
  <c r="CU19" i="35"/>
  <c r="CU20" i="35"/>
  <c r="CU15" i="35"/>
  <c r="CV4" i="35"/>
  <c r="CU14" i="35"/>
  <c r="CU13" i="35"/>
  <c r="CU9" i="35"/>
  <c r="CU18" i="35"/>
  <c r="CU40" i="35" s="1"/>
  <c r="CU10" i="35"/>
  <c r="CU8" i="35"/>
  <c r="CU17" i="35"/>
  <c r="CU16" i="35"/>
  <c r="CU12" i="35"/>
  <c r="CU7" i="35"/>
  <c r="CU11" i="35"/>
  <c r="CU6" i="35"/>
  <c r="CV2" i="35"/>
  <c r="AV20" i="35"/>
  <c r="AW4" i="35"/>
  <c r="AV15" i="35"/>
  <c r="AV18" i="35"/>
  <c r="AV7" i="35"/>
  <c r="AV19" i="35"/>
  <c r="AV17" i="35"/>
  <c r="AV11" i="35"/>
  <c r="AV13" i="35"/>
  <c r="AV6" i="35"/>
  <c r="AV16" i="35"/>
  <c r="AV14" i="35"/>
  <c r="AV10" i="35"/>
  <c r="AV12" i="35"/>
  <c r="AV9" i="35"/>
  <c r="AV8" i="35"/>
  <c r="AU41" i="35"/>
  <c r="AU40" i="35"/>
  <c r="AU43" i="35" s="1"/>
  <c r="CS42" i="35"/>
  <c r="CS44" i="35"/>
  <c r="CT41" i="35"/>
  <c r="CT43" i="35"/>
  <c r="AT44" i="35"/>
  <c r="AT42" i="35"/>
  <c r="CU41" i="39" l="1"/>
  <c r="CU40" i="39"/>
  <c r="CU43" i="39" s="1"/>
  <c r="AV44" i="39"/>
  <c r="AV42" i="39"/>
  <c r="CV17" i="39"/>
  <c r="CV11" i="39"/>
  <c r="CV13" i="39"/>
  <c r="CV15" i="39"/>
  <c r="CV16" i="39"/>
  <c r="CV20" i="39"/>
  <c r="CV19" i="39"/>
  <c r="CV18" i="39"/>
  <c r="CV8" i="39"/>
  <c r="CV10" i="39"/>
  <c r="CV12" i="39"/>
  <c r="CV6" i="39"/>
  <c r="CV14" i="39"/>
  <c r="CV9" i="39"/>
  <c r="CV7" i="39"/>
  <c r="CT44" i="39"/>
  <c r="CT42" i="39"/>
  <c r="AW41" i="39"/>
  <c r="AW40" i="39"/>
  <c r="AW43" i="39" s="1"/>
  <c r="CW54" i="39"/>
  <c r="AU44" i="35"/>
  <c r="AU42" i="35"/>
  <c r="AV41" i="35"/>
  <c r="AV40" i="35"/>
  <c r="AV43" i="35" s="1"/>
  <c r="AV2" i="35"/>
  <c r="AW19" i="35"/>
  <c r="AW20" i="35"/>
  <c r="AW18" i="35"/>
  <c r="AW7" i="35"/>
  <c r="AW15" i="35"/>
  <c r="AW12" i="35"/>
  <c r="AW16" i="35"/>
  <c r="AW10" i="35"/>
  <c r="AW14" i="35"/>
  <c r="AW11" i="35"/>
  <c r="AW6" i="35"/>
  <c r="AW17" i="35"/>
  <c r="AW13" i="35"/>
  <c r="AW8" i="35"/>
  <c r="AW9" i="35"/>
  <c r="CV54" i="35"/>
  <c r="CU41" i="35"/>
  <c r="CU43" i="35"/>
  <c r="CT42" i="35"/>
  <c r="CT44" i="35"/>
  <c r="CV20" i="35"/>
  <c r="CV15" i="35"/>
  <c r="CV19" i="35"/>
  <c r="CV14" i="35"/>
  <c r="CV9" i="35"/>
  <c r="CV18" i="35"/>
  <c r="CV40" i="35" s="1"/>
  <c r="CV13" i="35"/>
  <c r="CV10" i="35"/>
  <c r="CV8" i="35"/>
  <c r="CV17" i="35"/>
  <c r="CV12" i="35"/>
  <c r="CV16" i="35"/>
  <c r="CV11" i="35"/>
  <c r="CV7" i="35"/>
  <c r="CV6" i="35"/>
  <c r="AW44" i="39" l="1"/>
  <c r="AW42" i="39"/>
  <c r="CV41" i="39"/>
  <c r="CV40" i="39"/>
  <c r="CV43" i="39" s="1"/>
  <c r="CX54" i="39"/>
  <c r="CU44" i="39"/>
  <c r="CU42" i="39"/>
  <c r="CW54" i="35"/>
  <c r="CV41" i="35"/>
  <c r="CV43" i="35"/>
  <c r="AV44" i="35"/>
  <c r="AV42" i="35"/>
  <c r="AW41" i="35"/>
  <c r="AW40" i="35"/>
  <c r="AW43" i="35" s="1"/>
  <c r="CU44" i="35"/>
  <c r="CU42" i="35"/>
  <c r="AW2" i="35"/>
  <c r="CY54" i="39" l="1"/>
  <c r="CV44" i="39"/>
  <c r="CV42" i="39"/>
  <c r="BF55" i="39"/>
  <c r="BI55" i="39"/>
  <c r="BE55" i="39"/>
  <c r="BB55" i="39"/>
  <c r="BD55" i="39"/>
  <c r="BC55" i="39"/>
  <c r="BA55" i="39"/>
  <c r="BG55" i="39"/>
  <c r="BH55" i="39"/>
  <c r="BM55" i="39"/>
  <c r="BK55" i="39"/>
  <c r="BJ55" i="39"/>
  <c r="BN55" i="39"/>
  <c r="BL55" i="39"/>
  <c r="BQ55" i="39"/>
  <c r="BO55" i="39"/>
  <c r="BR55" i="39"/>
  <c r="BP55" i="39"/>
  <c r="R49" i="39"/>
  <c r="CV42" i="35"/>
  <c r="BA56" i="35" s="1"/>
  <c r="CV44" i="35"/>
  <c r="CX54" i="35"/>
  <c r="AW44" i="35"/>
  <c r="AW42" i="35"/>
  <c r="BC63" i="39" l="1"/>
  <c r="BB63" i="39"/>
  <c r="BA63" i="39"/>
  <c r="BE63" i="39"/>
  <c r="BD63" i="39"/>
  <c r="BF63" i="39"/>
  <c r="BH56" i="39"/>
  <c r="BC56" i="39"/>
  <c r="BE56" i="39"/>
  <c r="BF56" i="39"/>
  <c r="BB56" i="39"/>
  <c r="BD56" i="39"/>
  <c r="BA56" i="39"/>
  <c r="BG56" i="39"/>
  <c r="BI56" i="39"/>
  <c r="BJ56" i="39"/>
  <c r="BM56" i="39"/>
  <c r="BK56" i="39"/>
  <c r="BL56" i="39"/>
  <c r="BQ56" i="39"/>
  <c r="BQ57" i="39" s="1"/>
  <c r="BN56" i="39"/>
  <c r="BO56" i="39"/>
  <c r="BP56" i="39"/>
  <c r="BP57" i="39" s="1"/>
  <c r="BR56" i="39"/>
  <c r="BR57" i="39" s="1"/>
  <c r="BS56" i="39"/>
  <c r="BT56" i="39"/>
  <c r="BU56" i="39"/>
  <c r="CZ54" i="39"/>
  <c r="BP56" i="35"/>
  <c r="BO56" i="35"/>
  <c r="BG56" i="35"/>
  <c r="BE56" i="35"/>
  <c r="BN56" i="35"/>
  <c r="BF56" i="35"/>
  <c r="BU56" i="35"/>
  <c r="BH56" i="35"/>
  <c r="BR56" i="35"/>
  <c r="BM56" i="35"/>
  <c r="BD56" i="35"/>
  <c r="BS56" i="35"/>
  <c r="BJ56" i="35"/>
  <c r="BB56" i="35"/>
  <c r="BL56" i="35"/>
  <c r="BQ56" i="35"/>
  <c r="BI56" i="35"/>
  <c r="BC56" i="35"/>
  <c r="CY54" i="35"/>
  <c r="BT56" i="35"/>
  <c r="BK56" i="35"/>
  <c r="DA54" i="39" l="1"/>
  <c r="BC64" i="39"/>
  <c r="BD64" i="39"/>
  <c r="BB64" i="39"/>
  <c r="BF64" i="39"/>
  <c r="BE64" i="39"/>
  <c r="BA64" i="39"/>
  <c r="BG64" i="39"/>
  <c r="BB64" i="35"/>
  <c r="BC64" i="35"/>
  <c r="BA64" i="35"/>
  <c r="BD64" i="35"/>
  <c r="BE64" i="35"/>
  <c r="BF64" i="35"/>
  <c r="CZ54" i="35"/>
  <c r="DB54" i="39" l="1"/>
  <c r="BE63" i="35"/>
  <c r="BB63" i="35"/>
  <c r="BD63" i="35"/>
  <c r="BA63" i="35"/>
  <c r="BC63" i="35"/>
  <c r="BA55" i="35"/>
  <c r="BD55" i="35"/>
  <c r="BC55" i="35"/>
  <c r="BE55" i="35"/>
  <c r="BB55" i="35"/>
  <c r="BF55" i="35"/>
  <c r="BG55" i="35"/>
  <c r="BH55" i="35"/>
  <c r="BI55" i="35"/>
  <c r="BJ55" i="35"/>
  <c r="BK55" i="35"/>
  <c r="BL55" i="35"/>
  <c r="BM55" i="35"/>
  <c r="BO55" i="35"/>
  <c r="BN55" i="35"/>
  <c r="BP55" i="35"/>
  <c r="BP57" i="35" s="1"/>
  <c r="BR55" i="35"/>
  <c r="BR57" i="35" s="1"/>
  <c r="BQ55" i="35"/>
  <c r="BQ57" i="35" s="1"/>
  <c r="DA54" i="35"/>
  <c r="DC54" i="39" l="1"/>
  <c r="DB54" i="35"/>
  <c r="DD54" i="39" l="1"/>
  <c r="DC54" i="35"/>
  <c r="DE54" i="39" l="1"/>
  <c r="DD54" i="35"/>
  <c r="DF54" i="39" l="1"/>
  <c r="DE54" i="35"/>
  <c r="DG54" i="39" l="1"/>
  <c r="DF54" i="35"/>
  <c r="DH54" i="39" l="1"/>
  <c r="DG54" i="35"/>
  <c r="DH54" i="35" l="1"/>
  <c r="C32" i="1" l="1"/>
  <c r="C33" i="1"/>
  <c r="C34" i="1"/>
  <c r="C35" i="1"/>
  <c r="C36" i="1"/>
  <c r="C31" i="1"/>
  <c r="D35" i="1" l="1"/>
  <c r="D36" i="1"/>
  <c r="D37" i="1"/>
  <c r="D38" i="1"/>
  <c r="D39" i="1"/>
  <c r="Z72" i="1" l="1"/>
  <c r="AA72" i="1"/>
  <c r="AB72" i="1"/>
  <c r="AC72" i="1"/>
  <c r="T72" i="1"/>
  <c r="U72" i="1"/>
  <c r="V72" i="1"/>
  <c r="W72" i="1"/>
  <c r="M10" i="1"/>
  <c r="B36" i="1"/>
  <c r="I35" i="1"/>
  <c r="I34" i="1"/>
  <c r="B35" i="1"/>
  <c r="Z5" i="1" l="1"/>
  <c r="AA5" i="1"/>
  <c r="AB5" i="1"/>
  <c r="AC5" i="1"/>
  <c r="Z6" i="1"/>
  <c r="AA6" i="1"/>
  <c r="AB6" i="1"/>
  <c r="AC6" i="1"/>
  <c r="Z7" i="1"/>
  <c r="AA7" i="1"/>
  <c r="AB7" i="1"/>
  <c r="AC7" i="1"/>
  <c r="Z8" i="1"/>
  <c r="AA8" i="1"/>
  <c r="AB8" i="1"/>
  <c r="AC8" i="1"/>
  <c r="Z9" i="1"/>
  <c r="AA9" i="1"/>
  <c r="AB9" i="1"/>
  <c r="AC9" i="1"/>
  <c r="Z10" i="1"/>
  <c r="AA10" i="1"/>
  <c r="AB10" i="1"/>
  <c r="AC10" i="1"/>
  <c r="Z11" i="1"/>
  <c r="AA11" i="1"/>
  <c r="AB11" i="1"/>
  <c r="AC11" i="1"/>
  <c r="Z12" i="1"/>
  <c r="AA12" i="1"/>
  <c r="AB12" i="1"/>
  <c r="AC12" i="1"/>
  <c r="Z13" i="1"/>
  <c r="AA13" i="1"/>
  <c r="AB13" i="1"/>
  <c r="AC13" i="1"/>
  <c r="Z14" i="1"/>
  <c r="AA14" i="1"/>
  <c r="AB14" i="1"/>
  <c r="AC14" i="1"/>
  <c r="Z15" i="1"/>
  <c r="AA15" i="1"/>
  <c r="AB15" i="1"/>
  <c r="AC15" i="1"/>
  <c r="Z16" i="1"/>
  <c r="AA16" i="1"/>
  <c r="AB16" i="1"/>
  <c r="AC16" i="1"/>
  <c r="Z17" i="1"/>
  <c r="AA17" i="1"/>
  <c r="AB17" i="1"/>
  <c r="AC17" i="1"/>
  <c r="Z18" i="1"/>
  <c r="AA18" i="1"/>
  <c r="AB18" i="1"/>
  <c r="AC18" i="1"/>
  <c r="Z19" i="1"/>
  <c r="AA19" i="1"/>
  <c r="AB19" i="1"/>
  <c r="AC19" i="1"/>
  <c r="Z20" i="1"/>
  <c r="AA20" i="1"/>
  <c r="AB20" i="1"/>
  <c r="AC20" i="1"/>
  <c r="Z21" i="1"/>
  <c r="AA21" i="1"/>
  <c r="AB21" i="1"/>
  <c r="AC21" i="1"/>
  <c r="Z22" i="1"/>
  <c r="AA22" i="1"/>
  <c r="AB22" i="1"/>
  <c r="AC22" i="1"/>
  <c r="Z23" i="1"/>
  <c r="AA23" i="1"/>
  <c r="AB23" i="1"/>
  <c r="AC23" i="1"/>
  <c r="Z24" i="1"/>
  <c r="AA24" i="1"/>
  <c r="AB24" i="1"/>
  <c r="AC24" i="1"/>
  <c r="Z25" i="1"/>
  <c r="AA25" i="1"/>
  <c r="AB25" i="1"/>
  <c r="AC25" i="1"/>
  <c r="Z26" i="1"/>
  <c r="AA26" i="1"/>
  <c r="AB26" i="1"/>
  <c r="AC26" i="1"/>
  <c r="Z27" i="1"/>
  <c r="AA27" i="1"/>
  <c r="AB27" i="1"/>
  <c r="AC27" i="1"/>
  <c r="Z28" i="1"/>
  <c r="AA28" i="1"/>
  <c r="AB28" i="1"/>
  <c r="AC28" i="1"/>
  <c r="Z29" i="1"/>
  <c r="AA29" i="1"/>
  <c r="AB29" i="1"/>
  <c r="AC29" i="1"/>
  <c r="Z30" i="1"/>
  <c r="AA30" i="1"/>
  <c r="AB30" i="1"/>
  <c r="AC30" i="1"/>
  <c r="Z31" i="1"/>
  <c r="AA31" i="1"/>
  <c r="AB31" i="1"/>
  <c r="AC31" i="1"/>
  <c r="Z32" i="1"/>
  <c r="AA32" i="1"/>
  <c r="AB32" i="1"/>
  <c r="AC32" i="1"/>
  <c r="Z33" i="1"/>
  <c r="AA33" i="1"/>
  <c r="AB33" i="1"/>
  <c r="AC33" i="1"/>
  <c r="Z34" i="1"/>
  <c r="AA34" i="1"/>
  <c r="AB34" i="1"/>
  <c r="AC34" i="1"/>
  <c r="Z35" i="1"/>
  <c r="AA35" i="1"/>
  <c r="AB35" i="1"/>
  <c r="AC35" i="1"/>
  <c r="Z36" i="1"/>
  <c r="AA36" i="1"/>
  <c r="AB36" i="1"/>
  <c r="AC36" i="1"/>
  <c r="Z37" i="1"/>
  <c r="AA37" i="1"/>
  <c r="AB37" i="1"/>
  <c r="AC37" i="1"/>
  <c r="Z38" i="1"/>
  <c r="AA38" i="1"/>
  <c r="AB38" i="1"/>
  <c r="AC38" i="1"/>
  <c r="Z39" i="1"/>
  <c r="AA39" i="1"/>
  <c r="AB39" i="1"/>
  <c r="AC39" i="1"/>
  <c r="Z40" i="1"/>
  <c r="AA40" i="1"/>
  <c r="AB40" i="1"/>
  <c r="AC40" i="1"/>
  <c r="Z41" i="1"/>
  <c r="AA41" i="1"/>
  <c r="AB41" i="1"/>
  <c r="AC41" i="1"/>
  <c r="Z42" i="1"/>
  <c r="AA42" i="1"/>
  <c r="AB42" i="1"/>
  <c r="AC42" i="1"/>
  <c r="Z43" i="1"/>
  <c r="AA43" i="1"/>
  <c r="AB43" i="1"/>
  <c r="AC43" i="1"/>
  <c r="Z44" i="1"/>
  <c r="AA44" i="1"/>
  <c r="AB44" i="1"/>
  <c r="AC44" i="1"/>
  <c r="Z45" i="1"/>
  <c r="AA45" i="1"/>
  <c r="AB45" i="1"/>
  <c r="AC45" i="1"/>
  <c r="Z46" i="1"/>
  <c r="AA46" i="1"/>
  <c r="AB46" i="1"/>
  <c r="AC46" i="1"/>
  <c r="Z47" i="1"/>
  <c r="AA47" i="1"/>
  <c r="AB47" i="1"/>
  <c r="AC47" i="1"/>
  <c r="Z48" i="1"/>
  <c r="AA48" i="1"/>
  <c r="AB48" i="1"/>
  <c r="AC48" i="1"/>
  <c r="Z49" i="1"/>
  <c r="AA49" i="1"/>
  <c r="AB49" i="1"/>
  <c r="AC49" i="1"/>
  <c r="Z50" i="1"/>
  <c r="AA50" i="1"/>
  <c r="AB50" i="1"/>
  <c r="AC50" i="1"/>
  <c r="Z51" i="1"/>
  <c r="AA51" i="1"/>
  <c r="AB51" i="1"/>
  <c r="AC51" i="1"/>
  <c r="Z52" i="1"/>
  <c r="AA52" i="1"/>
  <c r="AB52" i="1"/>
  <c r="AC52" i="1"/>
  <c r="Z53" i="1"/>
  <c r="AA53" i="1"/>
  <c r="AB53" i="1"/>
  <c r="AC53" i="1"/>
  <c r="Z54" i="1"/>
  <c r="AA54" i="1"/>
  <c r="AB54" i="1"/>
  <c r="AC54" i="1"/>
  <c r="Z55" i="1"/>
  <c r="AA55" i="1"/>
  <c r="AB55" i="1"/>
  <c r="AC55" i="1"/>
  <c r="Z56" i="1"/>
  <c r="AA56" i="1"/>
  <c r="AB56" i="1"/>
  <c r="AC56" i="1"/>
  <c r="Z57" i="1"/>
  <c r="AA57" i="1"/>
  <c r="AB57" i="1"/>
  <c r="AC57" i="1"/>
  <c r="Z58" i="1"/>
  <c r="AA58" i="1"/>
  <c r="AB58" i="1"/>
  <c r="AC58" i="1"/>
  <c r="Z59" i="1"/>
  <c r="AA59" i="1"/>
  <c r="AB59" i="1"/>
  <c r="AC59" i="1"/>
  <c r="Z60" i="1"/>
  <c r="AA60" i="1"/>
  <c r="AB60" i="1"/>
  <c r="AC60" i="1"/>
  <c r="Z61" i="1"/>
  <c r="AA61" i="1"/>
  <c r="AB61" i="1"/>
  <c r="AC61" i="1"/>
  <c r="Z62" i="1"/>
  <c r="AA62" i="1"/>
  <c r="AB62" i="1"/>
  <c r="AC62" i="1"/>
  <c r="Z63" i="1"/>
  <c r="AA63" i="1"/>
  <c r="AB63" i="1"/>
  <c r="AC63" i="1"/>
  <c r="Z64" i="1"/>
  <c r="AA64" i="1"/>
  <c r="AB64" i="1"/>
  <c r="AC64" i="1"/>
  <c r="Z65" i="1"/>
  <c r="AA65" i="1"/>
  <c r="AB65" i="1"/>
  <c r="AC65" i="1"/>
  <c r="Z66" i="1"/>
  <c r="AA66" i="1"/>
  <c r="AB66" i="1"/>
  <c r="AC66" i="1"/>
  <c r="Z67" i="1"/>
  <c r="AA67" i="1"/>
  <c r="AB67" i="1"/>
  <c r="AC67" i="1"/>
  <c r="Z68" i="1"/>
  <c r="AA68" i="1"/>
  <c r="AB68" i="1"/>
  <c r="AC68" i="1"/>
  <c r="Z69" i="1"/>
  <c r="AA69" i="1"/>
  <c r="AB69" i="1"/>
  <c r="AC69" i="1"/>
  <c r="Z70" i="1"/>
  <c r="AA70" i="1"/>
  <c r="AB70" i="1"/>
  <c r="AC70" i="1"/>
  <c r="Z71" i="1"/>
  <c r="AA71" i="1"/>
  <c r="AB71" i="1"/>
  <c r="AC71" i="1"/>
  <c r="AA4" i="1"/>
  <c r="AB4" i="1"/>
  <c r="AC4" i="1"/>
  <c r="Z4" i="1"/>
  <c r="T5" i="1"/>
  <c r="U5" i="1"/>
  <c r="V5" i="1"/>
  <c r="W5" i="1"/>
  <c r="T6" i="1"/>
  <c r="U6" i="1"/>
  <c r="V6" i="1"/>
  <c r="W6" i="1"/>
  <c r="T7" i="1"/>
  <c r="U7" i="1"/>
  <c r="V7" i="1"/>
  <c r="W7" i="1"/>
  <c r="T8" i="1"/>
  <c r="U8" i="1"/>
  <c r="V8" i="1"/>
  <c r="W8" i="1"/>
  <c r="T9" i="1"/>
  <c r="U9" i="1"/>
  <c r="V9" i="1"/>
  <c r="W9" i="1"/>
  <c r="T10" i="1"/>
  <c r="U10" i="1"/>
  <c r="V10" i="1"/>
  <c r="W10" i="1"/>
  <c r="T11" i="1"/>
  <c r="U11" i="1"/>
  <c r="V11" i="1"/>
  <c r="W11" i="1"/>
  <c r="T12" i="1"/>
  <c r="U12" i="1"/>
  <c r="V12" i="1"/>
  <c r="W12" i="1"/>
  <c r="T13" i="1"/>
  <c r="U13" i="1"/>
  <c r="V13" i="1"/>
  <c r="W13" i="1"/>
  <c r="T14" i="1"/>
  <c r="U14" i="1"/>
  <c r="V14" i="1"/>
  <c r="W14" i="1"/>
  <c r="T15" i="1"/>
  <c r="U15" i="1"/>
  <c r="V15" i="1"/>
  <c r="W15" i="1"/>
  <c r="T16" i="1"/>
  <c r="U16" i="1"/>
  <c r="V16" i="1"/>
  <c r="W16" i="1"/>
  <c r="T17" i="1"/>
  <c r="U17" i="1"/>
  <c r="V17" i="1"/>
  <c r="W17" i="1"/>
  <c r="T18" i="1"/>
  <c r="U18" i="1"/>
  <c r="V18" i="1"/>
  <c r="W18" i="1"/>
  <c r="T19" i="1"/>
  <c r="U19" i="1"/>
  <c r="V19" i="1"/>
  <c r="W19" i="1"/>
  <c r="T20" i="1"/>
  <c r="U20" i="1"/>
  <c r="V20" i="1"/>
  <c r="W20" i="1"/>
  <c r="T21" i="1"/>
  <c r="U21" i="1"/>
  <c r="V21" i="1"/>
  <c r="W21" i="1"/>
  <c r="T22" i="1"/>
  <c r="U22" i="1"/>
  <c r="V22" i="1"/>
  <c r="W22" i="1"/>
  <c r="T23" i="1"/>
  <c r="U23" i="1"/>
  <c r="V23" i="1"/>
  <c r="W23" i="1"/>
  <c r="T24" i="1"/>
  <c r="U24" i="1"/>
  <c r="V24" i="1"/>
  <c r="W24" i="1"/>
  <c r="T25" i="1"/>
  <c r="U25" i="1"/>
  <c r="V25" i="1"/>
  <c r="W25" i="1"/>
  <c r="T26" i="1"/>
  <c r="U26" i="1"/>
  <c r="V26" i="1"/>
  <c r="W26" i="1"/>
  <c r="T27" i="1"/>
  <c r="U27" i="1"/>
  <c r="V27" i="1"/>
  <c r="W27" i="1"/>
  <c r="T28" i="1"/>
  <c r="U28" i="1"/>
  <c r="V28" i="1"/>
  <c r="W28" i="1"/>
  <c r="T29" i="1"/>
  <c r="U29" i="1"/>
  <c r="V29" i="1"/>
  <c r="W29" i="1"/>
  <c r="T30" i="1"/>
  <c r="U30" i="1"/>
  <c r="V30" i="1"/>
  <c r="W30" i="1"/>
  <c r="T31" i="1"/>
  <c r="U31" i="1"/>
  <c r="V31" i="1"/>
  <c r="W31" i="1"/>
  <c r="T32" i="1"/>
  <c r="U32" i="1"/>
  <c r="V32" i="1"/>
  <c r="W32" i="1"/>
  <c r="T33" i="1"/>
  <c r="U33" i="1"/>
  <c r="V33" i="1"/>
  <c r="W33" i="1"/>
  <c r="T34" i="1"/>
  <c r="U34" i="1"/>
  <c r="V34" i="1"/>
  <c r="W34" i="1"/>
  <c r="T35" i="1"/>
  <c r="U35" i="1"/>
  <c r="V35" i="1"/>
  <c r="W35" i="1"/>
  <c r="T36" i="1"/>
  <c r="U36" i="1"/>
  <c r="V36" i="1"/>
  <c r="W36" i="1"/>
  <c r="T37" i="1"/>
  <c r="U37" i="1"/>
  <c r="V37" i="1"/>
  <c r="W37" i="1"/>
  <c r="T38" i="1"/>
  <c r="U38" i="1"/>
  <c r="V38" i="1"/>
  <c r="W38" i="1"/>
  <c r="T39" i="1"/>
  <c r="U39" i="1"/>
  <c r="V39" i="1"/>
  <c r="W39" i="1"/>
  <c r="T40" i="1"/>
  <c r="U40" i="1"/>
  <c r="V40" i="1"/>
  <c r="W40" i="1"/>
  <c r="T41" i="1"/>
  <c r="U41" i="1"/>
  <c r="V41" i="1"/>
  <c r="W41" i="1"/>
  <c r="T42" i="1"/>
  <c r="U42" i="1"/>
  <c r="V42" i="1"/>
  <c r="W42" i="1"/>
  <c r="T43" i="1"/>
  <c r="U43" i="1"/>
  <c r="V43" i="1"/>
  <c r="W43" i="1"/>
  <c r="T44" i="1"/>
  <c r="U44" i="1"/>
  <c r="V44" i="1"/>
  <c r="W44" i="1"/>
  <c r="T45" i="1"/>
  <c r="U45" i="1"/>
  <c r="V45" i="1"/>
  <c r="W45" i="1"/>
  <c r="T46" i="1"/>
  <c r="U46" i="1"/>
  <c r="V46" i="1"/>
  <c r="W46" i="1"/>
  <c r="T47" i="1"/>
  <c r="U47" i="1"/>
  <c r="V47" i="1"/>
  <c r="W47" i="1"/>
  <c r="T48" i="1"/>
  <c r="U48" i="1"/>
  <c r="V48" i="1"/>
  <c r="W48" i="1"/>
  <c r="T49" i="1"/>
  <c r="U49" i="1"/>
  <c r="V49" i="1"/>
  <c r="W49" i="1"/>
  <c r="T50" i="1"/>
  <c r="U50" i="1"/>
  <c r="V50" i="1"/>
  <c r="W50" i="1"/>
  <c r="T51" i="1"/>
  <c r="U51" i="1"/>
  <c r="V51" i="1"/>
  <c r="W51" i="1"/>
  <c r="T52" i="1"/>
  <c r="U52" i="1"/>
  <c r="V52" i="1"/>
  <c r="W52" i="1"/>
  <c r="T53" i="1"/>
  <c r="U53" i="1"/>
  <c r="V53" i="1"/>
  <c r="W53" i="1"/>
  <c r="T54" i="1"/>
  <c r="U54" i="1"/>
  <c r="V54" i="1"/>
  <c r="W54" i="1"/>
  <c r="T55" i="1"/>
  <c r="U55" i="1"/>
  <c r="V55" i="1"/>
  <c r="W55" i="1"/>
  <c r="T56" i="1"/>
  <c r="U56" i="1"/>
  <c r="V56" i="1"/>
  <c r="W56" i="1"/>
  <c r="T57" i="1"/>
  <c r="U57" i="1"/>
  <c r="V57" i="1"/>
  <c r="W57" i="1"/>
  <c r="T58" i="1"/>
  <c r="U58" i="1"/>
  <c r="V58" i="1"/>
  <c r="W58" i="1"/>
  <c r="T59" i="1"/>
  <c r="U59" i="1"/>
  <c r="V59" i="1"/>
  <c r="W59" i="1"/>
  <c r="T60" i="1"/>
  <c r="U60" i="1"/>
  <c r="V60" i="1"/>
  <c r="W60" i="1"/>
  <c r="T61" i="1"/>
  <c r="U61" i="1"/>
  <c r="V61" i="1"/>
  <c r="W61" i="1"/>
  <c r="T62" i="1"/>
  <c r="U62" i="1"/>
  <c r="V62" i="1"/>
  <c r="W62" i="1"/>
  <c r="T63" i="1"/>
  <c r="U63" i="1"/>
  <c r="V63" i="1"/>
  <c r="W63" i="1"/>
  <c r="T64" i="1"/>
  <c r="U64" i="1"/>
  <c r="V64" i="1"/>
  <c r="W64" i="1"/>
  <c r="T65" i="1"/>
  <c r="U65" i="1"/>
  <c r="V65" i="1"/>
  <c r="W65" i="1"/>
  <c r="T66" i="1"/>
  <c r="U66" i="1"/>
  <c r="V66" i="1"/>
  <c r="W66" i="1"/>
  <c r="T67" i="1"/>
  <c r="U67" i="1"/>
  <c r="V67" i="1"/>
  <c r="W67" i="1"/>
  <c r="T68" i="1"/>
  <c r="U68" i="1"/>
  <c r="V68" i="1"/>
  <c r="W68" i="1"/>
  <c r="T69" i="1"/>
  <c r="U69" i="1"/>
  <c r="V69" i="1"/>
  <c r="W69" i="1"/>
  <c r="T70" i="1"/>
  <c r="U70" i="1"/>
  <c r="V70" i="1"/>
  <c r="W70" i="1"/>
  <c r="T71" i="1"/>
  <c r="U71" i="1"/>
  <c r="V71" i="1"/>
  <c r="W71" i="1"/>
  <c r="U4" i="1"/>
  <c r="V4" i="1"/>
  <c r="W4" i="1"/>
  <c r="T4" i="1"/>
  <c r="I33" i="1" l="1"/>
  <c r="B34" i="1"/>
  <c r="N22" i="1"/>
  <c r="M9" i="1"/>
  <c r="I32" i="1" l="1"/>
  <c r="B33" i="1"/>
  <c r="N21" i="1"/>
  <c r="B32" i="1"/>
  <c r="I31" i="1"/>
  <c r="I30" i="1" l="1"/>
  <c r="B31" i="1"/>
  <c r="O9" i="1" l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8" i="1"/>
  <c r="N12" i="1"/>
  <c r="N13" i="1"/>
  <c r="N14" i="1"/>
  <c r="N15" i="1"/>
  <c r="N16" i="1"/>
  <c r="N17" i="1"/>
  <c r="N18" i="1"/>
  <c r="N19" i="1"/>
  <c r="N20" i="1"/>
  <c r="M5" i="1"/>
  <c r="M6" i="1"/>
  <c r="M7" i="1"/>
  <c r="M8" i="1"/>
  <c r="M4" i="1"/>
  <c r="BC55" i="7"/>
  <c r="BD54" i="7"/>
  <c r="BE54" i="7"/>
  <c r="BF54" i="7"/>
  <c r="BG54" i="7"/>
  <c r="BH54" i="7"/>
  <c r="BI54" i="7"/>
  <c r="BJ54" i="7"/>
  <c r="BK54" i="7"/>
  <c r="BL54" i="7"/>
  <c r="BM54" i="7"/>
  <c r="BN54" i="7"/>
  <c r="BO54" i="7"/>
  <c r="BP54" i="7"/>
  <c r="BQ54" i="7"/>
  <c r="BR54" i="7"/>
  <c r="BS54" i="7"/>
  <c r="BT54" i="7"/>
  <c r="BU54" i="7"/>
  <c r="BV54" i="7"/>
  <c r="BW54" i="7"/>
  <c r="BX54" i="7"/>
  <c r="BY54" i="7"/>
  <c r="BZ54" i="7"/>
  <c r="CA54" i="7"/>
  <c r="CB54" i="7"/>
  <c r="CC54" i="7"/>
  <c r="CD54" i="7"/>
  <c r="CE54" i="7"/>
  <c r="CF54" i="7"/>
  <c r="CG54" i="7"/>
  <c r="CH54" i="7"/>
  <c r="CI54" i="7"/>
  <c r="CJ54" i="7"/>
  <c r="CK54" i="7"/>
  <c r="CL54" i="7"/>
  <c r="CM54" i="7"/>
  <c r="CN54" i="7"/>
  <c r="CO54" i="7"/>
  <c r="CP54" i="7"/>
  <c r="CQ54" i="7"/>
  <c r="CR54" i="7"/>
  <c r="CS54" i="7"/>
  <c r="CT54" i="7"/>
  <c r="CU54" i="7"/>
  <c r="CV54" i="7"/>
  <c r="CW54" i="7"/>
  <c r="CX54" i="7"/>
  <c r="CY54" i="7"/>
  <c r="CZ54" i="7"/>
  <c r="DA54" i="7"/>
  <c r="DB54" i="7"/>
  <c r="DC54" i="7"/>
  <c r="DD54" i="7"/>
  <c r="DE54" i="7"/>
  <c r="DF54" i="7"/>
  <c r="DG54" i="7"/>
  <c r="DH54" i="7"/>
  <c r="DI54" i="7"/>
  <c r="BC54" i="7"/>
  <c r="BB54" i="7"/>
  <c r="BD55" i="7" l="1"/>
  <c r="BE55" i="7" s="1"/>
  <c r="B10" i="6"/>
  <c r="C10" i="6"/>
  <c r="B11" i="6"/>
  <c r="E11" i="6" s="1"/>
  <c r="C11" i="6"/>
  <c r="B12" i="6"/>
  <c r="E12" i="6" s="1"/>
  <c r="C12" i="6"/>
  <c r="B13" i="6"/>
  <c r="E13" i="6" s="1"/>
  <c r="C13" i="6"/>
  <c r="C9" i="6"/>
  <c r="B9" i="6"/>
  <c r="E9" i="6" s="1"/>
  <c r="BC65" i="7"/>
  <c r="BD65" i="7" s="1"/>
  <c r="BE65" i="7" s="1"/>
  <c r="BF65" i="7" s="1"/>
  <c r="BG65" i="7" s="1"/>
  <c r="BC18" i="7"/>
  <c r="BC40" i="7" s="1"/>
  <c r="BC20" i="7"/>
  <c r="BA50" i="7"/>
  <c r="BA37" i="7"/>
  <c r="BA35" i="7"/>
  <c r="BB20" i="7"/>
  <c r="BA36" i="7"/>
  <c r="BB18" i="7"/>
  <c r="BB40" i="7" s="1"/>
  <c r="BA15" i="7"/>
  <c r="BA13" i="7"/>
  <c r="BD4" i="7"/>
  <c r="BD18" i="7" s="1"/>
  <c r="BD40" i="7" s="1"/>
  <c r="BC2" i="7"/>
  <c r="A50" i="7"/>
  <c r="BC36" i="7" l="1"/>
  <c r="BB36" i="7"/>
  <c r="BD36" i="7"/>
  <c r="BC37" i="7"/>
  <c r="BD37" i="7"/>
  <c r="BB37" i="7"/>
  <c r="BB35" i="7"/>
  <c r="BC35" i="7"/>
  <c r="BD35" i="7"/>
  <c r="BH65" i="7"/>
  <c r="BC13" i="7"/>
  <c r="D10" i="6"/>
  <c r="F9" i="6"/>
  <c r="D9" i="6"/>
  <c r="F12" i="6"/>
  <c r="F11" i="6"/>
  <c r="D12" i="6"/>
  <c r="BA68" i="7"/>
  <c r="BA58" i="7"/>
  <c r="BF55" i="7"/>
  <c r="BA67" i="7"/>
  <c r="BA57" i="7"/>
  <c r="D11" i="6"/>
  <c r="D13" i="6"/>
  <c r="F13" i="6"/>
  <c r="E10" i="6"/>
  <c r="F10" i="6" s="1"/>
  <c r="BC19" i="7"/>
  <c r="BC15" i="7"/>
  <c r="BD13" i="7"/>
  <c r="BA34" i="7"/>
  <c r="BC17" i="7"/>
  <c r="BD17" i="7"/>
  <c r="BA30" i="7"/>
  <c r="BB13" i="7"/>
  <c r="BA8" i="7"/>
  <c r="BA32" i="7"/>
  <c r="BD15" i="7"/>
  <c r="BA10" i="7"/>
  <c r="BB15" i="7"/>
  <c r="BD19" i="7"/>
  <c r="BD20" i="7"/>
  <c r="BA12" i="7"/>
  <c r="BB16" i="7"/>
  <c r="BA14" i="7"/>
  <c r="BD2" i="7"/>
  <c r="BE4" i="7"/>
  <c r="BE17" i="7" s="1"/>
  <c r="BB17" i="7"/>
  <c r="BB19" i="7"/>
  <c r="BB41" i="7"/>
  <c r="BB43" i="7"/>
  <c r="BC41" i="7"/>
  <c r="BC43" i="7"/>
  <c r="BB30" i="7" l="1"/>
  <c r="BC30" i="7"/>
  <c r="BD30" i="7"/>
  <c r="BD34" i="7"/>
  <c r="BB34" i="7"/>
  <c r="BC34" i="7"/>
  <c r="BB32" i="7"/>
  <c r="BC32" i="7"/>
  <c r="BD32" i="7"/>
  <c r="BI65" i="7"/>
  <c r="BJ65" i="7" s="1"/>
  <c r="BK65" i="7" s="1"/>
  <c r="BL65" i="7" s="1"/>
  <c r="BM65" i="7" s="1"/>
  <c r="BN65" i="7" s="1"/>
  <c r="BO65" i="7" s="1"/>
  <c r="BP65" i="7" s="1"/>
  <c r="BQ65" i="7" s="1"/>
  <c r="BR65" i="7" s="1"/>
  <c r="BS65" i="7" s="1"/>
  <c r="BT65" i="7" s="1"/>
  <c r="BU65" i="7" s="1"/>
  <c r="BA27" i="7"/>
  <c r="BG55" i="7"/>
  <c r="BB10" i="7"/>
  <c r="BE13" i="7"/>
  <c r="BE15" i="7"/>
  <c r="BD12" i="7"/>
  <c r="BE12" i="7"/>
  <c r="BC12" i="7"/>
  <c r="BA33" i="7"/>
  <c r="BA25" i="7"/>
  <c r="BE8" i="7"/>
  <c r="BC8" i="7"/>
  <c r="BD8" i="7"/>
  <c r="BE18" i="7"/>
  <c r="BE40" i="7" s="1"/>
  <c r="BE20" i="7"/>
  <c r="BB8" i="7"/>
  <c r="BD14" i="7"/>
  <c r="BC14" i="7"/>
  <c r="BE14" i="7"/>
  <c r="BE19" i="7"/>
  <c r="BC10" i="7"/>
  <c r="BD10" i="7"/>
  <c r="BE10" i="7"/>
  <c r="BA11" i="7"/>
  <c r="BE16" i="7"/>
  <c r="BC16" i="7"/>
  <c r="BD16" i="7"/>
  <c r="BA29" i="7"/>
  <c r="BA7" i="7"/>
  <c r="BB12" i="7"/>
  <c r="BA31" i="7"/>
  <c r="BB14" i="7"/>
  <c r="BA9" i="7"/>
  <c r="BC44" i="7"/>
  <c r="BC42" i="7"/>
  <c r="BF4" i="7"/>
  <c r="BF16" i="7" s="1"/>
  <c r="BD41" i="7"/>
  <c r="BD43" i="7"/>
  <c r="BE2" i="7"/>
  <c r="BB44" i="7"/>
  <c r="BB49" i="7" s="1"/>
  <c r="BB42" i="7"/>
  <c r="A35" i="7"/>
  <c r="A37" i="7"/>
  <c r="B20" i="7"/>
  <c r="B18" i="7"/>
  <c r="C18" i="7" s="1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AG3" i="7"/>
  <c r="AH3" i="7"/>
  <c r="AI3" i="7"/>
  <c r="AJ3" i="7"/>
  <c r="AK3" i="7"/>
  <c r="AL3" i="7"/>
  <c r="AM3" i="7"/>
  <c r="AN3" i="7"/>
  <c r="AO3" i="7"/>
  <c r="AP3" i="7"/>
  <c r="AQ3" i="7"/>
  <c r="AR3" i="7"/>
  <c r="AS3" i="7"/>
  <c r="AT3" i="7"/>
  <c r="AU3" i="7"/>
  <c r="AV3" i="7"/>
  <c r="AW3" i="7"/>
  <c r="AX3" i="7"/>
  <c r="B3" i="7"/>
  <c r="A13" i="7"/>
  <c r="A8" i="7" s="1"/>
  <c r="B8" i="7" s="1"/>
  <c r="A15" i="7"/>
  <c r="A10" i="7" s="1"/>
  <c r="B10" i="7" s="1"/>
  <c r="A14" i="7"/>
  <c r="A9" i="7" s="1"/>
  <c r="B9" i="7" s="1"/>
  <c r="A12" i="7"/>
  <c r="D4" i="7"/>
  <c r="E4" i="7" s="1"/>
  <c r="F4" i="7" s="1"/>
  <c r="C2" i="7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BC29" i="7" l="1"/>
  <c r="BD29" i="7"/>
  <c r="BB29" i="7"/>
  <c r="BB31" i="7"/>
  <c r="BC31" i="7"/>
  <c r="BD31" i="7"/>
  <c r="BB25" i="7"/>
  <c r="BC25" i="7"/>
  <c r="BD25" i="7"/>
  <c r="BB33" i="7"/>
  <c r="BC33" i="7"/>
  <c r="BD33" i="7"/>
  <c r="BB27" i="7"/>
  <c r="BC27" i="7"/>
  <c r="BD27" i="7"/>
  <c r="W2" i="7"/>
  <c r="X2" i="7" s="1"/>
  <c r="Y2" i="7" s="1"/>
  <c r="Z2" i="7" s="1"/>
  <c r="AA2" i="7" s="1"/>
  <c r="AB2" i="7" s="1"/>
  <c r="AC2" i="7" s="1"/>
  <c r="AD2" i="7" s="1"/>
  <c r="AE2" i="7" s="1"/>
  <c r="AF2" i="7" s="1"/>
  <c r="AG2" i="7" s="1"/>
  <c r="AH2" i="7" s="1"/>
  <c r="AI2" i="7" s="1"/>
  <c r="AJ2" i="7" s="1"/>
  <c r="AK2" i="7" s="1"/>
  <c r="AL2" i="7" s="1"/>
  <c r="AM2" i="7" s="1"/>
  <c r="AN2" i="7" s="1"/>
  <c r="AO2" i="7" s="1"/>
  <c r="AP2" i="7" s="1"/>
  <c r="AQ2" i="7" s="1"/>
  <c r="AR2" i="7" s="1"/>
  <c r="AS2" i="7" s="1"/>
  <c r="AT2" i="7" s="1"/>
  <c r="AU2" i="7" s="1"/>
  <c r="AV2" i="7" s="1"/>
  <c r="AW2" i="7" s="1"/>
  <c r="AX2" i="7" s="1"/>
  <c r="BA6" i="7"/>
  <c r="BH55" i="7"/>
  <c r="BF9" i="7"/>
  <c r="BC9" i="7"/>
  <c r="BE9" i="7"/>
  <c r="BD9" i="7"/>
  <c r="BD11" i="7"/>
  <c r="BE11" i="7"/>
  <c r="BF11" i="7"/>
  <c r="BC11" i="7"/>
  <c r="BB11" i="7"/>
  <c r="BF18" i="7"/>
  <c r="BF40" i="7" s="1"/>
  <c r="BF20" i="7"/>
  <c r="BF19" i="7"/>
  <c r="BF15" i="7"/>
  <c r="BF13" i="7"/>
  <c r="BF17" i="7"/>
  <c r="BD7" i="7"/>
  <c r="BE7" i="7"/>
  <c r="BF7" i="7"/>
  <c r="BC7" i="7"/>
  <c r="B40" i="7"/>
  <c r="B43" i="7" s="1"/>
  <c r="B41" i="7"/>
  <c r="BF12" i="7"/>
  <c r="BC6" i="7"/>
  <c r="BA28" i="7"/>
  <c r="BF14" i="7"/>
  <c r="BF10" i="7"/>
  <c r="BF8" i="7"/>
  <c r="BB7" i="7"/>
  <c r="BA24" i="7"/>
  <c r="BA26" i="7"/>
  <c r="BB9" i="7"/>
  <c r="BG4" i="7"/>
  <c r="BF2" i="7"/>
  <c r="BE41" i="7"/>
  <c r="BE43" i="7"/>
  <c r="BC49" i="7"/>
  <c r="BD44" i="7"/>
  <c r="BD42" i="7"/>
  <c r="A7" i="7"/>
  <c r="A29" i="7"/>
  <c r="G4" i="7"/>
  <c r="G8" i="7" s="1"/>
  <c r="A30" i="7"/>
  <c r="F18" i="7"/>
  <c r="C9" i="7"/>
  <c r="D9" i="7"/>
  <c r="E9" i="7"/>
  <c r="F9" i="7"/>
  <c r="C10" i="7"/>
  <c r="D10" i="7"/>
  <c r="E10" i="7"/>
  <c r="F10" i="7"/>
  <c r="E18" i="7"/>
  <c r="B12" i="7"/>
  <c r="A36" i="7"/>
  <c r="D18" i="7"/>
  <c r="B17" i="7"/>
  <c r="A27" i="7"/>
  <c r="A34" i="7"/>
  <c r="A26" i="7"/>
  <c r="B13" i="7"/>
  <c r="A25" i="7"/>
  <c r="B14" i="7"/>
  <c r="A32" i="7"/>
  <c r="B15" i="7"/>
  <c r="C20" i="7"/>
  <c r="B19" i="7"/>
  <c r="A31" i="7"/>
  <c r="F20" i="7"/>
  <c r="E20" i="7"/>
  <c r="D20" i="7"/>
  <c r="F8" i="7"/>
  <c r="E8" i="7"/>
  <c r="D8" i="7"/>
  <c r="C8" i="7"/>
  <c r="BD26" i="7" l="1"/>
  <c r="BB26" i="7"/>
  <c r="BC26" i="7"/>
  <c r="BB28" i="7"/>
  <c r="BC28" i="7"/>
  <c r="BD28" i="7"/>
  <c r="BB24" i="7"/>
  <c r="BC24" i="7"/>
  <c r="BD24" i="7"/>
  <c r="BG6" i="7"/>
  <c r="BF6" i="7"/>
  <c r="BA23" i="7"/>
  <c r="BE6" i="7"/>
  <c r="BB6" i="7"/>
  <c r="BD6" i="7"/>
  <c r="BI55" i="7"/>
  <c r="G12" i="7"/>
  <c r="G20" i="7"/>
  <c r="G41" i="7" s="1"/>
  <c r="BG7" i="7"/>
  <c r="G10" i="7"/>
  <c r="G9" i="7"/>
  <c r="BG9" i="7"/>
  <c r="BG11" i="7"/>
  <c r="E40" i="7"/>
  <c r="E43" i="7" s="1"/>
  <c r="E41" i="7"/>
  <c r="C40" i="7"/>
  <c r="C43" i="7" s="1"/>
  <c r="C41" i="7"/>
  <c r="F40" i="7"/>
  <c r="F43" i="7" s="1"/>
  <c r="F41" i="7"/>
  <c r="B44" i="7"/>
  <c r="B42" i="7"/>
  <c r="BG18" i="7"/>
  <c r="BG40" i="7" s="1"/>
  <c r="BG19" i="7"/>
  <c r="BG20" i="7"/>
  <c r="BG17" i="7"/>
  <c r="BG15" i="7"/>
  <c r="BG13" i="7"/>
  <c r="BG16" i="7"/>
  <c r="BG10" i="7"/>
  <c r="BG12" i="7"/>
  <c r="BG8" i="7"/>
  <c r="BG14" i="7"/>
  <c r="D40" i="7"/>
  <c r="D43" i="7" s="1"/>
  <c r="D41" i="7"/>
  <c r="BE42" i="7"/>
  <c r="BE44" i="7"/>
  <c r="BG2" i="7"/>
  <c r="BH4" i="7"/>
  <c r="BD49" i="7"/>
  <c r="BF41" i="7"/>
  <c r="BF43" i="7"/>
  <c r="G14" i="7"/>
  <c r="F13" i="7"/>
  <c r="G13" i="7"/>
  <c r="F15" i="7"/>
  <c r="F14" i="7"/>
  <c r="E14" i="7"/>
  <c r="D14" i="7"/>
  <c r="H4" i="7"/>
  <c r="H13" i="7" s="1"/>
  <c r="G18" i="7"/>
  <c r="A24" i="7"/>
  <c r="B7" i="7"/>
  <c r="A11" i="7"/>
  <c r="A33" i="7"/>
  <c r="B16" i="7"/>
  <c r="F19" i="7"/>
  <c r="C17" i="7"/>
  <c r="G17" i="7"/>
  <c r="F17" i="7"/>
  <c r="E17" i="7"/>
  <c r="E12" i="7"/>
  <c r="F12" i="7"/>
  <c r="D12" i="7"/>
  <c r="C12" i="7"/>
  <c r="E15" i="7"/>
  <c r="C14" i="7"/>
  <c r="E19" i="7"/>
  <c r="C19" i="7"/>
  <c r="D19" i="7"/>
  <c r="D17" i="7"/>
  <c r="D15" i="7"/>
  <c r="C15" i="7"/>
  <c r="G15" i="7"/>
  <c r="G19" i="7"/>
  <c r="D13" i="7"/>
  <c r="C13" i="7"/>
  <c r="E13" i="7"/>
  <c r="BB23" i="7" l="1"/>
  <c r="BC23" i="7"/>
  <c r="BD23" i="7"/>
  <c r="G40" i="7"/>
  <c r="G43" i="7" s="1"/>
  <c r="G44" i="7" s="1"/>
  <c r="BJ55" i="7"/>
  <c r="H15" i="7"/>
  <c r="C42" i="7"/>
  <c r="C44" i="7"/>
  <c r="D42" i="7"/>
  <c r="D44" i="7"/>
  <c r="B49" i="7"/>
  <c r="E44" i="7"/>
  <c r="E42" i="7"/>
  <c r="BH18" i="7"/>
  <c r="BH40" i="7" s="1"/>
  <c r="BH19" i="7"/>
  <c r="BH20" i="7"/>
  <c r="BH17" i="7"/>
  <c r="BH13" i="7"/>
  <c r="BH15" i="7"/>
  <c r="BH14" i="7"/>
  <c r="BH10" i="7"/>
  <c r="BH16" i="7"/>
  <c r="BH12" i="7"/>
  <c r="BH8" i="7"/>
  <c r="BH11" i="7"/>
  <c r="BH6" i="7"/>
  <c r="BH9" i="7"/>
  <c r="BH7" i="7"/>
  <c r="F42" i="7"/>
  <c r="F44" i="7"/>
  <c r="BG41" i="7"/>
  <c r="BG43" i="7"/>
  <c r="BE49" i="7"/>
  <c r="BF42" i="7"/>
  <c r="BF44" i="7"/>
  <c r="BI4" i="7"/>
  <c r="BH2" i="7"/>
  <c r="H17" i="7"/>
  <c r="H14" i="7"/>
  <c r="I4" i="7"/>
  <c r="I7" i="7" s="1"/>
  <c r="H9" i="7"/>
  <c r="H8" i="7"/>
  <c r="H10" i="7"/>
  <c r="H18" i="7"/>
  <c r="H20" i="7"/>
  <c r="H12" i="7"/>
  <c r="H19" i="7"/>
  <c r="C7" i="7"/>
  <c r="G7" i="7"/>
  <c r="F7" i="7"/>
  <c r="E7" i="7"/>
  <c r="H7" i="7"/>
  <c r="D7" i="7"/>
  <c r="G16" i="7"/>
  <c r="E16" i="7"/>
  <c r="F16" i="7"/>
  <c r="C16" i="7"/>
  <c r="D16" i="7"/>
  <c r="H16" i="7"/>
  <c r="A6" i="7"/>
  <c r="B11" i="7"/>
  <c r="A28" i="7"/>
  <c r="G42" i="7" l="1"/>
  <c r="BK55" i="7"/>
  <c r="I16" i="7"/>
  <c r="C49" i="7"/>
  <c r="H40" i="7"/>
  <c r="H43" i="7" s="1"/>
  <c r="H41" i="7"/>
  <c r="BI18" i="7"/>
  <c r="BI40" i="7" s="1"/>
  <c r="BI20" i="7"/>
  <c r="BI17" i="7"/>
  <c r="BI15" i="7"/>
  <c r="BI13" i="7"/>
  <c r="BI19" i="7"/>
  <c r="BI12" i="7"/>
  <c r="BI16" i="7"/>
  <c r="BI10" i="7"/>
  <c r="BI8" i="7"/>
  <c r="BI14" i="7"/>
  <c r="BI9" i="7"/>
  <c r="BI7" i="7"/>
  <c r="BI11" i="7"/>
  <c r="BI6" i="7"/>
  <c r="BG44" i="7"/>
  <c r="BG42" i="7"/>
  <c r="BI2" i="7"/>
  <c r="BJ4" i="7"/>
  <c r="BF49" i="7"/>
  <c r="BH43" i="7"/>
  <c r="BH41" i="7"/>
  <c r="J4" i="7"/>
  <c r="J11" i="7" s="1"/>
  <c r="I10" i="7"/>
  <c r="I8" i="7"/>
  <c r="I9" i="7"/>
  <c r="I20" i="7"/>
  <c r="I18" i="7"/>
  <c r="I12" i="7"/>
  <c r="I13" i="7"/>
  <c r="I15" i="7"/>
  <c r="I17" i="7"/>
  <c r="I19" i="7"/>
  <c r="I14" i="7"/>
  <c r="H11" i="7"/>
  <c r="F11" i="7"/>
  <c r="G11" i="7"/>
  <c r="C11" i="7"/>
  <c r="D11" i="7"/>
  <c r="E11" i="7"/>
  <c r="I11" i="7"/>
  <c r="A23" i="7"/>
  <c r="B6" i="7"/>
  <c r="BL55" i="7" l="1"/>
  <c r="I40" i="7"/>
  <c r="I43" i="7" s="1"/>
  <c r="I41" i="7"/>
  <c r="D49" i="7"/>
  <c r="BJ20" i="7"/>
  <c r="BJ18" i="7"/>
  <c r="BJ40" i="7" s="1"/>
  <c r="BJ19" i="7"/>
  <c r="BJ17" i="7"/>
  <c r="BJ15" i="7"/>
  <c r="BJ13" i="7"/>
  <c r="BJ16" i="7"/>
  <c r="BJ10" i="7"/>
  <c r="BJ12" i="7"/>
  <c r="BJ8" i="7"/>
  <c r="BJ14" i="7"/>
  <c r="BJ9" i="7"/>
  <c r="BJ7" i="7"/>
  <c r="BJ11" i="7"/>
  <c r="BJ6" i="7"/>
  <c r="H42" i="7"/>
  <c r="H44" i="7"/>
  <c r="BH44" i="7"/>
  <c r="BH42" i="7"/>
  <c r="BG49" i="7"/>
  <c r="BI41" i="7"/>
  <c r="BI43" i="7"/>
  <c r="BK4" i="7"/>
  <c r="BJ2" i="7"/>
  <c r="K4" i="7"/>
  <c r="J9" i="7"/>
  <c r="J18" i="7"/>
  <c r="J10" i="7"/>
  <c r="J8" i="7"/>
  <c r="J20" i="7"/>
  <c r="J13" i="7"/>
  <c r="J12" i="7"/>
  <c r="J17" i="7"/>
  <c r="J14" i="7"/>
  <c r="J15" i="7"/>
  <c r="J19" i="7"/>
  <c r="J16" i="7"/>
  <c r="J7" i="7"/>
  <c r="I6" i="7"/>
  <c r="G6" i="7"/>
  <c r="J6" i="7"/>
  <c r="C6" i="7"/>
  <c r="D6" i="7"/>
  <c r="E6" i="7"/>
  <c r="H6" i="7"/>
  <c r="F6" i="7"/>
  <c r="BM55" i="7" l="1"/>
  <c r="E49" i="7"/>
  <c r="J41" i="7"/>
  <c r="J40" i="7"/>
  <c r="BK18" i="7"/>
  <c r="BK40" i="7" s="1"/>
  <c r="BK20" i="7"/>
  <c r="BK15" i="7"/>
  <c r="BK19" i="7"/>
  <c r="BK17" i="7"/>
  <c r="BK13" i="7"/>
  <c r="BK12" i="7"/>
  <c r="BK14" i="7"/>
  <c r="BK8" i="7"/>
  <c r="BK10" i="7"/>
  <c r="BK16" i="7"/>
  <c r="BK6" i="7"/>
  <c r="BK9" i="7"/>
  <c r="BK7" i="7"/>
  <c r="BK11" i="7"/>
  <c r="I44" i="7"/>
  <c r="I42" i="7"/>
  <c r="BJ41" i="7"/>
  <c r="BJ43" i="7"/>
  <c r="BK2" i="7"/>
  <c r="BL4" i="7"/>
  <c r="BI44" i="7"/>
  <c r="BI42" i="7"/>
  <c r="BH49" i="7"/>
  <c r="L4" i="7"/>
  <c r="K20" i="7"/>
  <c r="K18" i="7"/>
  <c r="K10" i="7"/>
  <c r="K9" i="7"/>
  <c r="K8" i="7"/>
  <c r="K14" i="7"/>
  <c r="K12" i="7"/>
  <c r="K17" i="7"/>
  <c r="K19" i="7"/>
  <c r="K15" i="7"/>
  <c r="K13" i="7"/>
  <c r="K16" i="7"/>
  <c r="K7" i="7"/>
  <c r="K11" i="7"/>
  <c r="K6" i="7"/>
  <c r="BN55" i="7" l="1"/>
  <c r="K40" i="7"/>
  <c r="K43" i="7" s="1"/>
  <c r="K41" i="7"/>
  <c r="BL20" i="7"/>
  <c r="BL18" i="7"/>
  <c r="BL40" i="7" s="1"/>
  <c r="BL13" i="7"/>
  <c r="BL17" i="7"/>
  <c r="BL15" i="7"/>
  <c r="BL19" i="7"/>
  <c r="BL16" i="7"/>
  <c r="BL10" i="7"/>
  <c r="BL14" i="7"/>
  <c r="BL8" i="7"/>
  <c r="BL12" i="7"/>
  <c r="BL6" i="7"/>
  <c r="BL7" i="7"/>
  <c r="BL11" i="7"/>
  <c r="BL9" i="7"/>
  <c r="F49" i="7"/>
  <c r="J42" i="7"/>
  <c r="J43" i="7"/>
  <c r="J44" i="7" s="1"/>
  <c r="BI49" i="7"/>
  <c r="BK41" i="7"/>
  <c r="BK43" i="7"/>
  <c r="BJ44" i="7"/>
  <c r="BJ42" i="7"/>
  <c r="BM4" i="7"/>
  <c r="BL2" i="7"/>
  <c r="M4" i="7"/>
  <c r="L18" i="7"/>
  <c r="L9" i="7"/>
  <c r="L10" i="7"/>
  <c r="L20" i="7"/>
  <c r="L8" i="7"/>
  <c r="L12" i="7"/>
  <c r="L14" i="7"/>
  <c r="L19" i="7"/>
  <c r="L15" i="7"/>
  <c r="L13" i="7"/>
  <c r="L17" i="7"/>
  <c r="L16" i="7"/>
  <c r="L7" i="7"/>
  <c r="L11" i="7"/>
  <c r="L6" i="7"/>
  <c r="BO55" i="7" l="1"/>
  <c r="G49" i="7"/>
  <c r="BM18" i="7"/>
  <c r="BM40" i="7" s="1"/>
  <c r="BM20" i="7"/>
  <c r="BM19" i="7"/>
  <c r="BM17" i="7"/>
  <c r="BM13" i="7"/>
  <c r="BM15" i="7"/>
  <c r="BM14" i="7"/>
  <c r="BM8" i="7"/>
  <c r="BM16" i="7"/>
  <c r="BM12" i="7"/>
  <c r="BM10" i="7"/>
  <c r="BM11" i="7"/>
  <c r="BM7" i="7"/>
  <c r="BM9" i="7"/>
  <c r="BM6" i="7"/>
  <c r="K44" i="7"/>
  <c r="K42" i="7"/>
  <c r="L40" i="7"/>
  <c r="L43" i="7" s="1"/>
  <c r="L41" i="7"/>
  <c r="BL41" i="7"/>
  <c r="BL43" i="7"/>
  <c r="BM2" i="7"/>
  <c r="BK44" i="7"/>
  <c r="BK42" i="7"/>
  <c r="BN4" i="7"/>
  <c r="BJ49" i="7"/>
  <c r="N4" i="7"/>
  <c r="M9" i="7"/>
  <c r="M18" i="7"/>
  <c r="M10" i="7"/>
  <c r="M12" i="7"/>
  <c r="M20" i="7"/>
  <c r="M8" i="7"/>
  <c r="M15" i="7"/>
  <c r="M17" i="7"/>
  <c r="M19" i="7"/>
  <c r="M14" i="7"/>
  <c r="M13" i="7"/>
  <c r="M16" i="7"/>
  <c r="M7" i="7"/>
  <c r="M11" i="7"/>
  <c r="M6" i="7"/>
  <c r="BP55" i="7" l="1"/>
  <c r="L44" i="7"/>
  <c r="L42" i="7"/>
  <c r="M40" i="7"/>
  <c r="M43" i="7" s="1"/>
  <c r="M41" i="7"/>
  <c r="BN20" i="7"/>
  <c r="BN18" i="7"/>
  <c r="BN40" i="7" s="1"/>
  <c r="BN19" i="7"/>
  <c r="BN13" i="7"/>
  <c r="BN15" i="7"/>
  <c r="BN17" i="7"/>
  <c r="BN8" i="7"/>
  <c r="BN14" i="7"/>
  <c r="BN10" i="7"/>
  <c r="BN16" i="7"/>
  <c r="BN12" i="7"/>
  <c r="BN9" i="7"/>
  <c r="BN11" i="7"/>
  <c r="BN7" i="7"/>
  <c r="BN6" i="7"/>
  <c r="H49" i="7"/>
  <c r="BK49" i="7"/>
  <c r="BL44" i="7"/>
  <c r="BL42" i="7"/>
  <c r="BO4" i="7"/>
  <c r="BM41" i="7"/>
  <c r="BM43" i="7"/>
  <c r="BN2" i="7"/>
  <c r="O4" i="7"/>
  <c r="N18" i="7"/>
  <c r="N9" i="7"/>
  <c r="N10" i="7"/>
  <c r="N8" i="7"/>
  <c r="N13" i="7"/>
  <c r="N20" i="7"/>
  <c r="N15" i="7"/>
  <c r="N14" i="7"/>
  <c r="N17" i="7"/>
  <c r="N12" i="7"/>
  <c r="N19" i="7"/>
  <c r="N7" i="7"/>
  <c r="N16" i="7"/>
  <c r="N11" i="7"/>
  <c r="N6" i="7"/>
  <c r="BQ55" i="7" l="1"/>
  <c r="M42" i="7"/>
  <c r="M44" i="7"/>
  <c r="I49" i="7"/>
  <c r="BO18" i="7"/>
  <c r="BO40" i="7" s="1"/>
  <c r="BO20" i="7"/>
  <c r="BO19" i="7"/>
  <c r="BO13" i="7"/>
  <c r="BO17" i="7"/>
  <c r="BO15" i="7"/>
  <c r="BO8" i="7"/>
  <c r="BO16" i="7"/>
  <c r="BO14" i="7"/>
  <c r="BO12" i="7"/>
  <c r="BO10" i="7"/>
  <c r="BO9" i="7"/>
  <c r="BO7" i="7"/>
  <c r="BO11" i="7"/>
  <c r="BO6" i="7"/>
  <c r="N40" i="7"/>
  <c r="N43" i="7" s="1"/>
  <c r="N41" i="7"/>
  <c r="BM42" i="7"/>
  <c r="BM44" i="7"/>
  <c r="BP4" i="7"/>
  <c r="BO2" i="7"/>
  <c r="BN41" i="7"/>
  <c r="BN43" i="7"/>
  <c r="BL49" i="7"/>
  <c r="P4" i="7"/>
  <c r="O18" i="7"/>
  <c r="O8" i="7"/>
  <c r="O20" i="7"/>
  <c r="O10" i="7"/>
  <c r="O9" i="7"/>
  <c r="O12" i="7"/>
  <c r="O15" i="7"/>
  <c r="O19" i="7"/>
  <c r="O13" i="7"/>
  <c r="O17" i="7"/>
  <c r="O14" i="7"/>
  <c r="O7" i="7"/>
  <c r="O16" i="7"/>
  <c r="O11" i="7"/>
  <c r="O6" i="7"/>
  <c r="BR55" i="7" l="1"/>
  <c r="O40" i="7"/>
  <c r="O43" i="7" s="1"/>
  <c r="O41" i="7"/>
  <c r="BP18" i="7"/>
  <c r="BP40" i="7" s="1"/>
  <c r="BP20" i="7"/>
  <c r="BP13" i="7"/>
  <c r="BP19" i="7"/>
  <c r="BP17" i="7"/>
  <c r="BP15" i="7"/>
  <c r="BP8" i="7"/>
  <c r="BP14" i="7"/>
  <c r="BP12" i="7"/>
  <c r="BP10" i="7"/>
  <c r="BP16" i="7"/>
  <c r="BP6" i="7"/>
  <c r="BP11" i="7"/>
  <c r="BP9" i="7"/>
  <c r="BP7" i="7"/>
  <c r="J49" i="7"/>
  <c r="N42" i="7"/>
  <c r="N44" i="7"/>
  <c r="BM49" i="7"/>
  <c r="BP2" i="7"/>
  <c r="BO41" i="7"/>
  <c r="BO43" i="7"/>
  <c r="BN42" i="7"/>
  <c r="BN44" i="7"/>
  <c r="BQ4" i="7"/>
  <c r="Q4" i="7"/>
  <c r="P10" i="7"/>
  <c r="P20" i="7"/>
  <c r="P9" i="7"/>
  <c r="P8" i="7"/>
  <c r="P18" i="7"/>
  <c r="P12" i="7"/>
  <c r="P17" i="7"/>
  <c r="P15" i="7"/>
  <c r="P19" i="7"/>
  <c r="P14" i="7"/>
  <c r="P13" i="7"/>
  <c r="P16" i="7"/>
  <c r="P7" i="7"/>
  <c r="P11" i="7"/>
  <c r="P6" i="7"/>
  <c r="BS55" i="7" l="1"/>
  <c r="P40" i="7"/>
  <c r="P43" i="7" s="1"/>
  <c r="P41" i="7"/>
  <c r="BQ18" i="7"/>
  <c r="BQ40" i="7" s="1"/>
  <c r="BQ20" i="7"/>
  <c r="BQ13" i="7"/>
  <c r="BQ17" i="7"/>
  <c r="BQ15" i="7"/>
  <c r="BQ19" i="7"/>
  <c r="BQ12" i="7"/>
  <c r="BQ16" i="7"/>
  <c r="BQ10" i="7"/>
  <c r="BQ14" i="7"/>
  <c r="BQ8" i="7"/>
  <c r="BQ11" i="7"/>
  <c r="BQ9" i="7"/>
  <c r="BQ6" i="7"/>
  <c r="BQ7" i="7"/>
  <c r="K49" i="7"/>
  <c r="O42" i="7"/>
  <c r="O44" i="7"/>
  <c r="BR4" i="7"/>
  <c r="BO44" i="7"/>
  <c r="BO42" i="7"/>
  <c r="BP43" i="7"/>
  <c r="BP41" i="7"/>
  <c r="BQ2" i="7"/>
  <c r="BN49" i="7"/>
  <c r="R4" i="7"/>
  <c r="Q10" i="7"/>
  <c r="Q9" i="7"/>
  <c r="Q20" i="7"/>
  <c r="Q18" i="7"/>
  <c r="Q14" i="7"/>
  <c r="Q13" i="7"/>
  <c r="Q8" i="7"/>
  <c r="Q12" i="7"/>
  <c r="Q17" i="7"/>
  <c r="Q19" i="7"/>
  <c r="Q15" i="7"/>
  <c r="Q7" i="7"/>
  <c r="Q16" i="7"/>
  <c r="Q11" i="7"/>
  <c r="Q6" i="7"/>
  <c r="BT55" i="7" l="1"/>
  <c r="L49" i="7"/>
  <c r="Q40" i="7"/>
  <c r="Q43" i="7" s="1"/>
  <c r="Q41" i="7"/>
  <c r="P42" i="7"/>
  <c r="P44" i="7"/>
  <c r="BR20" i="7"/>
  <c r="BR18" i="7"/>
  <c r="BR40" i="7" s="1"/>
  <c r="BR19" i="7"/>
  <c r="BR17" i="7"/>
  <c r="BR13" i="7"/>
  <c r="BR15" i="7"/>
  <c r="BR10" i="7"/>
  <c r="BR14" i="7"/>
  <c r="BR8" i="7"/>
  <c r="BR16" i="7"/>
  <c r="BR12" i="7"/>
  <c r="BR9" i="7"/>
  <c r="BR6" i="7"/>
  <c r="BR11" i="7"/>
  <c r="BR7" i="7"/>
  <c r="BO49" i="7"/>
  <c r="BS4" i="7"/>
  <c r="BP44" i="7"/>
  <c r="BP42" i="7"/>
  <c r="BR2" i="7"/>
  <c r="BQ41" i="7"/>
  <c r="BQ43" i="7"/>
  <c r="S4" i="7"/>
  <c r="R10" i="7"/>
  <c r="R9" i="7"/>
  <c r="R20" i="7"/>
  <c r="R18" i="7"/>
  <c r="R8" i="7"/>
  <c r="R13" i="7"/>
  <c r="R14" i="7"/>
  <c r="R17" i="7"/>
  <c r="R15" i="7"/>
  <c r="R12" i="7"/>
  <c r="R19" i="7"/>
  <c r="R16" i="7"/>
  <c r="R7" i="7"/>
  <c r="R11" i="7"/>
  <c r="R6" i="7"/>
  <c r="BU55" i="7" l="1"/>
  <c r="Q42" i="7"/>
  <c r="Q44" i="7"/>
  <c r="R40" i="7"/>
  <c r="R43" i="7" s="1"/>
  <c r="R41" i="7"/>
  <c r="BS18" i="7"/>
  <c r="BS40" i="7" s="1"/>
  <c r="BS20" i="7"/>
  <c r="BS15" i="7"/>
  <c r="BS19" i="7"/>
  <c r="BS17" i="7"/>
  <c r="BS13" i="7"/>
  <c r="BS16" i="7"/>
  <c r="BS12" i="7"/>
  <c r="BS10" i="7"/>
  <c r="BS8" i="7"/>
  <c r="BS14" i="7"/>
  <c r="BS7" i="7"/>
  <c r="BS9" i="7"/>
  <c r="BS6" i="7"/>
  <c r="BS11" i="7"/>
  <c r="M49" i="7"/>
  <c r="BR41" i="7"/>
  <c r="BR43" i="7"/>
  <c r="BQ44" i="7"/>
  <c r="BQ42" i="7"/>
  <c r="BS2" i="7"/>
  <c r="BT4" i="7"/>
  <c r="BP49" i="7"/>
  <c r="T4" i="7"/>
  <c r="S20" i="7"/>
  <c r="S18" i="7"/>
  <c r="S10" i="7"/>
  <c r="S9" i="7"/>
  <c r="S8" i="7"/>
  <c r="S15" i="7"/>
  <c r="S12" i="7"/>
  <c r="S14" i="7"/>
  <c r="S17" i="7"/>
  <c r="S19" i="7"/>
  <c r="S13" i="7"/>
  <c r="S16" i="7"/>
  <c r="S7" i="7"/>
  <c r="S11" i="7"/>
  <c r="S6" i="7"/>
  <c r="BV55" i="7" l="1"/>
  <c r="N49" i="7"/>
  <c r="R42" i="7"/>
  <c r="R44" i="7"/>
  <c r="BT20" i="7"/>
  <c r="BT18" i="7"/>
  <c r="BT40" i="7" s="1"/>
  <c r="BT15" i="7"/>
  <c r="BT17" i="7"/>
  <c r="BT13" i="7"/>
  <c r="BT19" i="7"/>
  <c r="BT12" i="7"/>
  <c r="BT14" i="7"/>
  <c r="BT16" i="7"/>
  <c r="BT8" i="7"/>
  <c r="BT10" i="7"/>
  <c r="BT6" i="7"/>
  <c r="BT9" i="7"/>
  <c r="BT7" i="7"/>
  <c r="BT11" i="7"/>
  <c r="S40" i="7"/>
  <c r="S43" i="7" s="1"/>
  <c r="S41" i="7"/>
  <c r="BQ49" i="7"/>
  <c r="BS41" i="7"/>
  <c r="BS43" i="7"/>
  <c r="BT2" i="7"/>
  <c r="BU4" i="7"/>
  <c r="BR44" i="7"/>
  <c r="BR42" i="7"/>
  <c r="U4" i="7"/>
  <c r="T10" i="7"/>
  <c r="T9" i="7"/>
  <c r="T18" i="7"/>
  <c r="T20" i="7"/>
  <c r="T8" i="7"/>
  <c r="T15" i="7"/>
  <c r="T13" i="7"/>
  <c r="T12" i="7"/>
  <c r="T19" i="7"/>
  <c r="T14" i="7"/>
  <c r="T17" i="7"/>
  <c r="T16" i="7"/>
  <c r="T7" i="7"/>
  <c r="T11" i="7"/>
  <c r="T6" i="7"/>
  <c r="BW55" i="7" l="1"/>
  <c r="S42" i="7"/>
  <c r="S44" i="7"/>
  <c r="BU20" i="7"/>
  <c r="BU18" i="7"/>
  <c r="BU40" i="7" s="1"/>
  <c r="BU17" i="7"/>
  <c r="BU15" i="7"/>
  <c r="BU19" i="7"/>
  <c r="BU13" i="7"/>
  <c r="BU16" i="7"/>
  <c r="BU10" i="7"/>
  <c r="BU8" i="7"/>
  <c r="BU12" i="7"/>
  <c r="BU14" i="7"/>
  <c r="BU9" i="7"/>
  <c r="BU11" i="7"/>
  <c r="BU6" i="7"/>
  <c r="BU7" i="7"/>
  <c r="T40" i="7"/>
  <c r="T43" i="7" s="1"/>
  <c r="T41" i="7"/>
  <c r="O49" i="7"/>
  <c r="BT41" i="7"/>
  <c r="BT43" i="7"/>
  <c r="BU2" i="7"/>
  <c r="BS44" i="7"/>
  <c r="BS42" i="7"/>
  <c r="BV4" i="7"/>
  <c r="V4" i="7"/>
  <c r="U10" i="7"/>
  <c r="U20" i="7"/>
  <c r="U9" i="7"/>
  <c r="U18" i="7"/>
  <c r="U8" i="7"/>
  <c r="U12" i="7"/>
  <c r="U14" i="7"/>
  <c r="U15" i="7"/>
  <c r="U13" i="7"/>
  <c r="U17" i="7"/>
  <c r="U19" i="7"/>
  <c r="U16" i="7"/>
  <c r="U7" i="7"/>
  <c r="U11" i="7"/>
  <c r="U6" i="7"/>
  <c r="BX55" i="7" l="1"/>
  <c r="P49" i="7"/>
  <c r="BV20" i="7"/>
  <c r="BV19" i="7"/>
  <c r="BV18" i="7"/>
  <c r="BV40" i="7" s="1"/>
  <c r="BV15" i="7"/>
  <c r="BV13" i="7"/>
  <c r="BV17" i="7"/>
  <c r="BV10" i="7"/>
  <c r="BV8" i="7"/>
  <c r="BV14" i="7"/>
  <c r="BV12" i="7"/>
  <c r="BV16" i="7"/>
  <c r="BV9" i="7"/>
  <c r="BV7" i="7"/>
  <c r="BV11" i="7"/>
  <c r="BV6" i="7"/>
  <c r="T42" i="7"/>
  <c r="T44" i="7"/>
  <c r="U40" i="7"/>
  <c r="U43" i="7" s="1"/>
  <c r="U41" i="7"/>
  <c r="BU41" i="7"/>
  <c r="BU43" i="7"/>
  <c r="BW4" i="7"/>
  <c r="BT44" i="7"/>
  <c r="BT42" i="7"/>
  <c r="BV2" i="7"/>
  <c r="W4" i="7"/>
  <c r="V18" i="7"/>
  <c r="V9" i="7"/>
  <c r="V10" i="7"/>
  <c r="V8" i="7"/>
  <c r="V20" i="7"/>
  <c r="V13" i="7"/>
  <c r="V14" i="7"/>
  <c r="V17" i="7"/>
  <c r="V12" i="7"/>
  <c r="V19" i="7"/>
  <c r="V15" i="7"/>
  <c r="V16" i="7"/>
  <c r="V7" i="7"/>
  <c r="V11" i="7"/>
  <c r="V6" i="7"/>
  <c r="BY55" i="7" l="1"/>
  <c r="V40" i="7"/>
  <c r="V43" i="7" s="1"/>
  <c r="V41" i="7"/>
  <c r="U42" i="7"/>
  <c r="U44" i="7"/>
  <c r="BW18" i="7"/>
  <c r="BW40" i="7" s="1"/>
  <c r="BW19" i="7"/>
  <c r="BW20" i="7"/>
  <c r="BW13" i="7"/>
  <c r="BW17" i="7"/>
  <c r="BW15" i="7"/>
  <c r="BW12" i="7"/>
  <c r="BW8" i="7"/>
  <c r="BW10" i="7"/>
  <c r="BW14" i="7"/>
  <c r="BW16" i="7"/>
  <c r="BW9" i="7"/>
  <c r="BW7" i="7"/>
  <c r="BW11" i="7"/>
  <c r="BW6" i="7"/>
  <c r="Q49" i="7"/>
  <c r="BV41" i="7"/>
  <c r="BV43" i="7"/>
  <c r="BW2" i="7"/>
  <c r="BU42" i="7"/>
  <c r="BU44" i="7"/>
  <c r="BX4" i="7"/>
  <c r="X4" i="7"/>
  <c r="W18" i="7"/>
  <c r="W9" i="7"/>
  <c r="W8" i="7"/>
  <c r="W10" i="7"/>
  <c r="W13" i="7"/>
  <c r="W12" i="7"/>
  <c r="W20" i="7"/>
  <c r="W19" i="7"/>
  <c r="W15" i="7"/>
  <c r="W14" i="7"/>
  <c r="W17" i="7"/>
  <c r="W7" i="7"/>
  <c r="W16" i="7"/>
  <c r="W11" i="7"/>
  <c r="W6" i="7"/>
  <c r="BZ55" i="7" l="1"/>
  <c r="W40" i="7"/>
  <c r="W43" i="7" s="1"/>
  <c r="W41" i="7"/>
  <c r="R49" i="7"/>
  <c r="V42" i="7"/>
  <c r="V44" i="7"/>
  <c r="BX18" i="7"/>
  <c r="BX40" i="7" s="1"/>
  <c r="BX19" i="7"/>
  <c r="BX20" i="7"/>
  <c r="BX13" i="7"/>
  <c r="BX15" i="7"/>
  <c r="BX17" i="7"/>
  <c r="BX8" i="7"/>
  <c r="BX14" i="7"/>
  <c r="BX12" i="7"/>
  <c r="BX10" i="7"/>
  <c r="BX16" i="7"/>
  <c r="BX7" i="7"/>
  <c r="BX11" i="7"/>
  <c r="BX6" i="7"/>
  <c r="BX9" i="7"/>
  <c r="BV42" i="7"/>
  <c r="BV44" i="7"/>
  <c r="BY4" i="7"/>
  <c r="BW41" i="7"/>
  <c r="BW43" i="7"/>
  <c r="BX2" i="7"/>
  <c r="Y4" i="7"/>
  <c r="X10" i="7"/>
  <c r="X8" i="7"/>
  <c r="X9" i="7"/>
  <c r="X18" i="7"/>
  <c r="X12" i="7"/>
  <c r="X20" i="7"/>
  <c r="X14" i="7"/>
  <c r="X13" i="7"/>
  <c r="X17" i="7"/>
  <c r="X19" i="7"/>
  <c r="X15" i="7"/>
  <c r="X16" i="7"/>
  <c r="X7" i="7"/>
  <c r="X11" i="7"/>
  <c r="X6" i="7"/>
  <c r="CA55" i="7" l="1"/>
  <c r="X40" i="7"/>
  <c r="X43" i="7" s="1"/>
  <c r="X41" i="7"/>
  <c r="BY18" i="7"/>
  <c r="BY40" i="7" s="1"/>
  <c r="BY20" i="7"/>
  <c r="BY13" i="7"/>
  <c r="BY17" i="7"/>
  <c r="BY19" i="7"/>
  <c r="BY15" i="7"/>
  <c r="BY12" i="7"/>
  <c r="BY14" i="7"/>
  <c r="BY16" i="7"/>
  <c r="BY10" i="7"/>
  <c r="BY8" i="7"/>
  <c r="BY11" i="7"/>
  <c r="BY9" i="7"/>
  <c r="BY7" i="7"/>
  <c r="BY6" i="7"/>
  <c r="W42" i="7"/>
  <c r="W44" i="7"/>
  <c r="BX43" i="7"/>
  <c r="BX41" i="7"/>
  <c r="BY2" i="7"/>
  <c r="BW44" i="7"/>
  <c r="BW42" i="7"/>
  <c r="BZ4" i="7"/>
  <c r="Z4" i="7"/>
  <c r="Y10" i="7"/>
  <c r="Y8" i="7"/>
  <c r="Y20" i="7"/>
  <c r="Y18" i="7"/>
  <c r="Y12" i="7"/>
  <c r="Y13" i="7"/>
  <c r="Y9" i="7"/>
  <c r="Y19" i="7"/>
  <c r="Y14" i="7"/>
  <c r="Y17" i="7"/>
  <c r="Y15" i="7"/>
  <c r="Y16" i="7"/>
  <c r="Y7" i="7"/>
  <c r="Y11" i="7"/>
  <c r="Y6" i="7"/>
  <c r="CB55" i="7" l="1"/>
  <c r="Y40" i="7"/>
  <c r="Y43" i="7" s="1"/>
  <c r="Y41" i="7"/>
  <c r="X42" i="7"/>
  <c r="X44" i="7"/>
  <c r="BZ20" i="7"/>
  <c r="BZ18" i="7"/>
  <c r="BZ40" i="7" s="1"/>
  <c r="BZ19" i="7"/>
  <c r="BZ13" i="7"/>
  <c r="BZ17" i="7"/>
  <c r="BZ15" i="7"/>
  <c r="BZ12" i="7"/>
  <c r="BZ8" i="7"/>
  <c r="BZ16" i="7"/>
  <c r="BZ14" i="7"/>
  <c r="BZ10" i="7"/>
  <c r="BZ9" i="7"/>
  <c r="BZ11" i="7"/>
  <c r="BZ6" i="7"/>
  <c r="BZ7" i="7"/>
  <c r="BY41" i="7"/>
  <c r="BY43" i="7"/>
  <c r="BZ2" i="7"/>
  <c r="CA4" i="7"/>
  <c r="BX44" i="7"/>
  <c r="BX42" i="7"/>
  <c r="AA4" i="7"/>
  <c r="Z10" i="7"/>
  <c r="Z8" i="7"/>
  <c r="Z18" i="7"/>
  <c r="Z9" i="7"/>
  <c r="Z20" i="7"/>
  <c r="Z17" i="7"/>
  <c r="Z14" i="7"/>
  <c r="Z15" i="7"/>
  <c r="Z13" i="7"/>
  <c r="Z12" i="7"/>
  <c r="Z19" i="7"/>
  <c r="Z7" i="7"/>
  <c r="Z16" i="7"/>
  <c r="Z11" i="7"/>
  <c r="Z6" i="7"/>
  <c r="CC55" i="7" l="1"/>
  <c r="Z40" i="7"/>
  <c r="Z43" i="7" s="1"/>
  <c r="Z41" i="7"/>
  <c r="CA18" i="7"/>
  <c r="CA40" i="7" s="1"/>
  <c r="CA20" i="7"/>
  <c r="CA15" i="7"/>
  <c r="CA17" i="7"/>
  <c r="CA19" i="7"/>
  <c r="CA13" i="7"/>
  <c r="CA8" i="7"/>
  <c r="CA12" i="7"/>
  <c r="CA16" i="7"/>
  <c r="CA10" i="7"/>
  <c r="CA14" i="7"/>
  <c r="CA11" i="7"/>
  <c r="CA9" i="7"/>
  <c r="CA7" i="7"/>
  <c r="CA6" i="7"/>
  <c r="Y42" i="7"/>
  <c r="Y44" i="7"/>
  <c r="BZ41" i="7"/>
  <c r="BZ43" i="7"/>
  <c r="CA2" i="7"/>
  <c r="CB4" i="7"/>
  <c r="BY44" i="7"/>
  <c r="BY42" i="7"/>
  <c r="AB4" i="7"/>
  <c r="AA20" i="7"/>
  <c r="AA18" i="7"/>
  <c r="AA10" i="7"/>
  <c r="AA9" i="7"/>
  <c r="AA8" i="7"/>
  <c r="AA15" i="7"/>
  <c r="AA19" i="7"/>
  <c r="AA14" i="7"/>
  <c r="AA12" i="7"/>
  <c r="AA17" i="7"/>
  <c r="AA13" i="7"/>
  <c r="AA16" i="7"/>
  <c r="AA7" i="7"/>
  <c r="AA11" i="7"/>
  <c r="AA6" i="7"/>
  <c r="CD55" i="7" l="1"/>
  <c r="AA40" i="7"/>
  <c r="AA43" i="7" s="1"/>
  <c r="AA41" i="7"/>
  <c r="CB20" i="7"/>
  <c r="CB18" i="7"/>
  <c r="CB40" i="7" s="1"/>
  <c r="CB13" i="7"/>
  <c r="CB17" i="7"/>
  <c r="CB15" i="7"/>
  <c r="CB19" i="7"/>
  <c r="CB12" i="7"/>
  <c r="CB8" i="7"/>
  <c r="CB16" i="7"/>
  <c r="CB14" i="7"/>
  <c r="CB10" i="7"/>
  <c r="CB6" i="7"/>
  <c r="CB11" i="7"/>
  <c r="CB9" i="7"/>
  <c r="CB7" i="7"/>
  <c r="Z44" i="7"/>
  <c r="Z42" i="7"/>
  <c r="CC4" i="7"/>
  <c r="BZ44" i="7"/>
  <c r="BZ42" i="7"/>
  <c r="CA41" i="7"/>
  <c r="CA43" i="7"/>
  <c r="CB2" i="7"/>
  <c r="AC4" i="7"/>
  <c r="AB18" i="7"/>
  <c r="AB10" i="7"/>
  <c r="AB9" i="7"/>
  <c r="AB8" i="7"/>
  <c r="AB20" i="7"/>
  <c r="AB14" i="7"/>
  <c r="AB19" i="7"/>
  <c r="AB12" i="7"/>
  <c r="AB15" i="7"/>
  <c r="AB13" i="7"/>
  <c r="AB17" i="7"/>
  <c r="AB16" i="7"/>
  <c r="AB7" i="7"/>
  <c r="AB11" i="7"/>
  <c r="AB6" i="7"/>
  <c r="CE55" i="7" l="1"/>
  <c r="CC20" i="7"/>
  <c r="CC18" i="7"/>
  <c r="CC40" i="7" s="1"/>
  <c r="CC15" i="7"/>
  <c r="CC13" i="7"/>
  <c r="CC19" i="7"/>
  <c r="CC17" i="7"/>
  <c r="CC16" i="7"/>
  <c r="CC8" i="7"/>
  <c r="CC10" i="7"/>
  <c r="CC12" i="7"/>
  <c r="CC14" i="7"/>
  <c r="CC6" i="7"/>
  <c r="CC9" i="7"/>
  <c r="CC11" i="7"/>
  <c r="CC7" i="7"/>
  <c r="AA44" i="7"/>
  <c r="AA42" i="7"/>
  <c r="AB40" i="7"/>
  <c r="AB43" i="7" s="1"/>
  <c r="AB41" i="7"/>
  <c r="CD4" i="7"/>
  <c r="CC2" i="7"/>
  <c r="CB41" i="7"/>
  <c r="CB43" i="7"/>
  <c r="CA44" i="7"/>
  <c r="CA42" i="7"/>
  <c r="AD4" i="7"/>
  <c r="AC10" i="7"/>
  <c r="AC8" i="7"/>
  <c r="AC18" i="7"/>
  <c r="AC9" i="7"/>
  <c r="AC12" i="7"/>
  <c r="AC20" i="7"/>
  <c r="AC14" i="7"/>
  <c r="AC19" i="7"/>
  <c r="AC15" i="7"/>
  <c r="AC13" i="7"/>
  <c r="AC17" i="7"/>
  <c r="AC7" i="7"/>
  <c r="AC16" i="7"/>
  <c r="AC11" i="7"/>
  <c r="AC6" i="7"/>
  <c r="CF55" i="7" l="1"/>
  <c r="CD20" i="7"/>
  <c r="CD18" i="7"/>
  <c r="CD40" i="7" s="1"/>
  <c r="CD19" i="7"/>
  <c r="CD17" i="7"/>
  <c r="CD15" i="7"/>
  <c r="CD13" i="7"/>
  <c r="CD12" i="7"/>
  <c r="CD16" i="7"/>
  <c r="CD14" i="7"/>
  <c r="CD8" i="7"/>
  <c r="CD10" i="7"/>
  <c r="CD6" i="7"/>
  <c r="CD9" i="7"/>
  <c r="CD7" i="7"/>
  <c r="CD11" i="7"/>
  <c r="AC40" i="7"/>
  <c r="AC43" i="7" s="1"/>
  <c r="AC41" i="7"/>
  <c r="AB44" i="7"/>
  <c r="AB42" i="7"/>
  <c r="CB44" i="7"/>
  <c r="CB42" i="7"/>
  <c r="CD2" i="7"/>
  <c r="CC41" i="7"/>
  <c r="CC43" i="7"/>
  <c r="CE4" i="7"/>
  <c r="AE4" i="7"/>
  <c r="AD18" i="7"/>
  <c r="AD9" i="7"/>
  <c r="AD10" i="7"/>
  <c r="AD8" i="7"/>
  <c r="AD20" i="7"/>
  <c r="AD15" i="7"/>
  <c r="AD17" i="7"/>
  <c r="AD14" i="7"/>
  <c r="AD13" i="7"/>
  <c r="AD12" i="7"/>
  <c r="AD19" i="7"/>
  <c r="AD7" i="7"/>
  <c r="AD16" i="7"/>
  <c r="AD11" i="7"/>
  <c r="AD6" i="7"/>
  <c r="CG55" i="7" l="1"/>
  <c r="CE20" i="7"/>
  <c r="CE18" i="7"/>
  <c r="CE40" i="7" s="1"/>
  <c r="CE19" i="7"/>
  <c r="CE13" i="7"/>
  <c r="CE17" i="7"/>
  <c r="CE15" i="7"/>
  <c r="CE10" i="7"/>
  <c r="CE8" i="7"/>
  <c r="CE16" i="7"/>
  <c r="CE12" i="7"/>
  <c r="CE14" i="7"/>
  <c r="CE9" i="7"/>
  <c r="CE7" i="7"/>
  <c r="CE11" i="7"/>
  <c r="CE6" i="7"/>
  <c r="AC42" i="7"/>
  <c r="AC44" i="7"/>
  <c r="AD40" i="7"/>
  <c r="AD43" i="7" s="1"/>
  <c r="AD41" i="7"/>
  <c r="CD41" i="7"/>
  <c r="CD43" i="7"/>
  <c r="CF4" i="7"/>
  <c r="CC42" i="7"/>
  <c r="CC44" i="7"/>
  <c r="CE2" i="7"/>
  <c r="AF4" i="7"/>
  <c r="AE18" i="7"/>
  <c r="AE20" i="7"/>
  <c r="AE9" i="7"/>
  <c r="AE12" i="7"/>
  <c r="AE10" i="7"/>
  <c r="AE8" i="7"/>
  <c r="AE13" i="7"/>
  <c r="AE19" i="7"/>
  <c r="AE14" i="7"/>
  <c r="AE17" i="7"/>
  <c r="AE15" i="7"/>
  <c r="AE7" i="7"/>
  <c r="AE16" i="7"/>
  <c r="AE11" i="7"/>
  <c r="AE6" i="7"/>
  <c r="CH55" i="7" l="1"/>
  <c r="AD42" i="7"/>
  <c r="AD44" i="7"/>
  <c r="AE40" i="7"/>
  <c r="AE43" i="7" s="1"/>
  <c r="AE41" i="7"/>
  <c r="CF18" i="7"/>
  <c r="CF40" i="7" s="1"/>
  <c r="CF19" i="7"/>
  <c r="CF20" i="7"/>
  <c r="CF17" i="7"/>
  <c r="CF13" i="7"/>
  <c r="CF15" i="7"/>
  <c r="CF8" i="7"/>
  <c r="CF10" i="7"/>
  <c r="CF14" i="7"/>
  <c r="CF12" i="7"/>
  <c r="CF16" i="7"/>
  <c r="CF7" i="7"/>
  <c r="CF6" i="7"/>
  <c r="CF11" i="7"/>
  <c r="CF9" i="7"/>
  <c r="CG4" i="7"/>
  <c r="CD42" i="7"/>
  <c r="CD44" i="7"/>
  <c r="CE41" i="7"/>
  <c r="CE43" i="7"/>
  <c r="CF2" i="7"/>
  <c r="AG4" i="7"/>
  <c r="AF8" i="7"/>
  <c r="AF9" i="7"/>
  <c r="AF10" i="7"/>
  <c r="AF18" i="7"/>
  <c r="AF19" i="7"/>
  <c r="AF13" i="7"/>
  <c r="AF20" i="7"/>
  <c r="AF12" i="7"/>
  <c r="AF14" i="7"/>
  <c r="AF17" i="7"/>
  <c r="AF15" i="7"/>
  <c r="AF16" i="7"/>
  <c r="AF7" i="7"/>
  <c r="AF11" i="7"/>
  <c r="AF6" i="7"/>
  <c r="CI55" i="7" l="1"/>
  <c r="CG15" i="7"/>
  <c r="CG20" i="7"/>
  <c r="CG18" i="7"/>
  <c r="CG40" i="7" s="1"/>
  <c r="CG13" i="7"/>
  <c r="CG19" i="7"/>
  <c r="CG17" i="7"/>
  <c r="CG8" i="7"/>
  <c r="CG14" i="7"/>
  <c r="CG12" i="7"/>
  <c r="CG16" i="7"/>
  <c r="CG10" i="7"/>
  <c r="CG7" i="7"/>
  <c r="CG11" i="7"/>
  <c r="CG9" i="7"/>
  <c r="CG6" i="7"/>
  <c r="AE42" i="7"/>
  <c r="AE44" i="7"/>
  <c r="AF40" i="7"/>
  <c r="AF43" i="7" s="1"/>
  <c r="AF41" i="7"/>
  <c r="CH4" i="7"/>
  <c r="CG2" i="7"/>
  <c r="CE44" i="7"/>
  <c r="CE42" i="7"/>
  <c r="CF43" i="7"/>
  <c r="CF41" i="7"/>
  <c r="AH4" i="7"/>
  <c r="AG20" i="7"/>
  <c r="AG10" i="7"/>
  <c r="AG8" i="7"/>
  <c r="AG18" i="7"/>
  <c r="AG9" i="7"/>
  <c r="AG12" i="7"/>
  <c r="AG13" i="7"/>
  <c r="AG14" i="7"/>
  <c r="AG17" i="7"/>
  <c r="AG19" i="7"/>
  <c r="AG15" i="7"/>
  <c r="AG16" i="7"/>
  <c r="AG7" i="7"/>
  <c r="AG11" i="7"/>
  <c r="AG6" i="7"/>
  <c r="CJ55" i="7" l="1"/>
  <c r="AG40" i="7"/>
  <c r="AG43" i="7" s="1"/>
  <c r="AG41" i="7"/>
  <c r="AF42" i="7"/>
  <c r="AF44" i="7"/>
  <c r="CH20" i="7"/>
  <c r="CH18" i="7"/>
  <c r="CH40" i="7" s="1"/>
  <c r="CH19" i="7"/>
  <c r="CH15" i="7"/>
  <c r="CH13" i="7"/>
  <c r="CH17" i="7"/>
  <c r="CH12" i="7"/>
  <c r="CH8" i="7"/>
  <c r="CH14" i="7"/>
  <c r="CH10" i="7"/>
  <c r="CH16" i="7"/>
  <c r="CH7" i="7"/>
  <c r="CH6" i="7"/>
  <c r="CH9" i="7"/>
  <c r="CH11" i="7"/>
  <c r="CH2" i="7"/>
  <c r="CI4" i="7"/>
  <c r="CF44" i="7"/>
  <c r="CF42" i="7"/>
  <c r="CG41" i="7"/>
  <c r="CG43" i="7"/>
  <c r="AI4" i="7"/>
  <c r="AH20" i="7"/>
  <c r="AH18" i="7"/>
  <c r="AH10" i="7"/>
  <c r="AH8" i="7"/>
  <c r="AH9" i="7"/>
  <c r="AH12" i="7"/>
  <c r="AH19" i="7"/>
  <c r="AH15" i="7"/>
  <c r="AH14" i="7"/>
  <c r="AH17" i="7"/>
  <c r="AH13" i="7"/>
  <c r="AH16" i="7"/>
  <c r="AH7" i="7"/>
  <c r="AH11" i="7"/>
  <c r="AH6" i="7"/>
  <c r="CK55" i="7" l="1"/>
  <c r="CI18" i="7"/>
  <c r="CI40" i="7" s="1"/>
  <c r="CI20" i="7"/>
  <c r="CI13" i="7"/>
  <c r="CI17" i="7"/>
  <c r="CI15" i="7"/>
  <c r="CI19" i="7"/>
  <c r="CI16" i="7"/>
  <c r="CI12" i="7"/>
  <c r="CI10" i="7"/>
  <c r="CI8" i="7"/>
  <c r="CI14" i="7"/>
  <c r="CI11" i="7"/>
  <c r="CI9" i="7"/>
  <c r="CI6" i="7"/>
  <c r="CI7" i="7"/>
  <c r="AH40" i="7"/>
  <c r="AH43" i="7" s="1"/>
  <c r="AH41" i="7"/>
  <c r="AG42" i="7"/>
  <c r="AG44" i="7"/>
  <c r="CJ4" i="7"/>
  <c r="CI2" i="7"/>
  <c r="CG44" i="7"/>
  <c r="CG42" i="7"/>
  <c r="CH41" i="7"/>
  <c r="CH43" i="7"/>
  <c r="AJ4" i="7"/>
  <c r="AI10" i="7"/>
  <c r="AI18" i="7"/>
  <c r="AI9" i="7"/>
  <c r="AI20" i="7"/>
  <c r="AI8" i="7"/>
  <c r="AI19" i="7"/>
  <c r="AI15" i="7"/>
  <c r="AI12" i="7"/>
  <c r="AI13" i="7"/>
  <c r="AI14" i="7"/>
  <c r="AI17" i="7"/>
  <c r="AI7" i="7"/>
  <c r="AI16" i="7"/>
  <c r="AI11" i="7"/>
  <c r="AI6" i="7"/>
  <c r="CL55" i="7" l="1"/>
  <c r="AH42" i="7"/>
  <c r="AH44" i="7"/>
  <c r="AI40" i="7"/>
  <c r="AI43" i="7" s="1"/>
  <c r="AI41" i="7"/>
  <c r="CJ20" i="7"/>
  <c r="CJ18" i="7"/>
  <c r="CJ40" i="7" s="1"/>
  <c r="CJ13" i="7"/>
  <c r="CJ17" i="7"/>
  <c r="CJ15" i="7"/>
  <c r="CJ19" i="7"/>
  <c r="CJ12" i="7"/>
  <c r="CJ8" i="7"/>
  <c r="CJ10" i="7"/>
  <c r="CJ16" i="7"/>
  <c r="CJ14" i="7"/>
  <c r="CJ11" i="7"/>
  <c r="CJ6" i="7"/>
  <c r="CJ9" i="7"/>
  <c r="CJ7" i="7"/>
  <c r="CI41" i="7"/>
  <c r="CI43" i="7"/>
  <c r="CJ2" i="7"/>
  <c r="CH44" i="7"/>
  <c r="CH42" i="7"/>
  <c r="CK4" i="7"/>
  <c r="AK4" i="7"/>
  <c r="AJ10" i="7"/>
  <c r="AJ18" i="7"/>
  <c r="AJ14" i="7"/>
  <c r="AJ8" i="7"/>
  <c r="AJ13" i="7"/>
  <c r="AJ20" i="7"/>
  <c r="AJ9" i="7"/>
  <c r="AJ17" i="7"/>
  <c r="AJ12" i="7"/>
  <c r="AJ19" i="7"/>
  <c r="AJ15" i="7"/>
  <c r="AJ16" i="7"/>
  <c r="AJ7" i="7"/>
  <c r="AJ11" i="7"/>
  <c r="AJ6" i="7"/>
  <c r="CM55" i="7" l="1"/>
  <c r="AJ40" i="7"/>
  <c r="AJ43" i="7" s="1"/>
  <c r="AJ41" i="7"/>
  <c r="CK20" i="7"/>
  <c r="CK18" i="7"/>
  <c r="CK40" i="7" s="1"/>
  <c r="CK15" i="7"/>
  <c r="CK17" i="7"/>
  <c r="CK13" i="7"/>
  <c r="CK19" i="7"/>
  <c r="CK12" i="7"/>
  <c r="CK10" i="7"/>
  <c r="CK16" i="7"/>
  <c r="CK14" i="7"/>
  <c r="CK8" i="7"/>
  <c r="CK11" i="7"/>
  <c r="CK9" i="7"/>
  <c r="CK6" i="7"/>
  <c r="CK7" i="7"/>
  <c r="AI42" i="7"/>
  <c r="AI44" i="7"/>
  <c r="CL4" i="7"/>
  <c r="CI44" i="7"/>
  <c r="CI42" i="7"/>
  <c r="CJ41" i="7"/>
  <c r="CJ43" i="7"/>
  <c r="CK2" i="7"/>
  <c r="AL4" i="7"/>
  <c r="AK10" i="7"/>
  <c r="AK18" i="7"/>
  <c r="AK8" i="7"/>
  <c r="AK12" i="7"/>
  <c r="AK9" i="7"/>
  <c r="AK20" i="7"/>
  <c r="AK15" i="7"/>
  <c r="AK17" i="7"/>
  <c r="AK13" i="7"/>
  <c r="AK14" i="7"/>
  <c r="AK19" i="7"/>
  <c r="AK7" i="7"/>
  <c r="AK16" i="7"/>
  <c r="AK11" i="7"/>
  <c r="AK6" i="7"/>
  <c r="CN55" i="7" l="1"/>
  <c r="AK40" i="7"/>
  <c r="AK43" i="7" s="1"/>
  <c r="AK41" i="7"/>
  <c r="CL20" i="7"/>
  <c r="CL19" i="7"/>
  <c r="CL18" i="7"/>
  <c r="CL40" i="7" s="1"/>
  <c r="CL17" i="7"/>
  <c r="CL13" i="7"/>
  <c r="CL15" i="7"/>
  <c r="CL16" i="7"/>
  <c r="CL12" i="7"/>
  <c r="CL10" i="7"/>
  <c r="CL8" i="7"/>
  <c r="CL14" i="7"/>
  <c r="CL6" i="7"/>
  <c r="CL9" i="7"/>
  <c r="CL11" i="7"/>
  <c r="CL7" i="7"/>
  <c r="AJ44" i="7"/>
  <c r="AJ42" i="7"/>
  <c r="CM4" i="7"/>
  <c r="CJ44" i="7"/>
  <c r="CJ42" i="7"/>
  <c r="CL2" i="7"/>
  <c r="CK41" i="7"/>
  <c r="CK43" i="7"/>
  <c r="AM4" i="7"/>
  <c r="AL18" i="7"/>
  <c r="AL10" i="7"/>
  <c r="AL9" i="7"/>
  <c r="AL20" i="7"/>
  <c r="AL15" i="7"/>
  <c r="AL8" i="7"/>
  <c r="AL13" i="7"/>
  <c r="AL19" i="7"/>
  <c r="AL12" i="7"/>
  <c r="AL14" i="7"/>
  <c r="AL17" i="7"/>
  <c r="AL16" i="7"/>
  <c r="AL7" i="7"/>
  <c r="AL11" i="7"/>
  <c r="AL6" i="7"/>
  <c r="CO55" i="7" l="1"/>
  <c r="CM19" i="7"/>
  <c r="CM20" i="7"/>
  <c r="CM18" i="7"/>
  <c r="CM40" i="7" s="1"/>
  <c r="CM15" i="7"/>
  <c r="CM17" i="7"/>
  <c r="CM13" i="7"/>
  <c r="CM10" i="7"/>
  <c r="CM14" i="7"/>
  <c r="CM12" i="7"/>
  <c r="CM8" i="7"/>
  <c r="CM16" i="7"/>
  <c r="CM11" i="7"/>
  <c r="CM6" i="7"/>
  <c r="CM9" i="7"/>
  <c r="CM7" i="7"/>
  <c r="AL40" i="7"/>
  <c r="AL43" i="7" s="1"/>
  <c r="AL41" i="7"/>
  <c r="AK42" i="7"/>
  <c r="AK44" i="7"/>
  <c r="CM2" i="7"/>
  <c r="CL41" i="7"/>
  <c r="CL43" i="7"/>
  <c r="CK42" i="7"/>
  <c r="CK44" i="7"/>
  <c r="CN4" i="7"/>
  <c r="AN4" i="7"/>
  <c r="AM18" i="7"/>
  <c r="AM9" i="7"/>
  <c r="AM8" i="7"/>
  <c r="AM10" i="7"/>
  <c r="AM13" i="7"/>
  <c r="AM20" i="7"/>
  <c r="AM12" i="7"/>
  <c r="AM14" i="7"/>
  <c r="AM19" i="7"/>
  <c r="AM15" i="7"/>
  <c r="AM17" i="7"/>
  <c r="AM7" i="7"/>
  <c r="AM16" i="7"/>
  <c r="AM11" i="7"/>
  <c r="AM6" i="7"/>
  <c r="CP55" i="7" l="1"/>
  <c r="CN18" i="7"/>
  <c r="CN40" i="7" s="1"/>
  <c r="CN20" i="7"/>
  <c r="CN19" i="7"/>
  <c r="CN13" i="7"/>
  <c r="CN15" i="7"/>
  <c r="CN17" i="7"/>
  <c r="CN10" i="7"/>
  <c r="CN8" i="7"/>
  <c r="CN14" i="7"/>
  <c r="CN16" i="7"/>
  <c r="CN12" i="7"/>
  <c r="CN7" i="7"/>
  <c r="CN9" i="7"/>
  <c r="CN11" i="7"/>
  <c r="CN6" i="7"/>
  <c r="AM40" i="7"/>
  <c r="AM43" i="7" s="1"/>
  <c r="AM41" i="7"/>
  <c r="AL44" i="7"/>
  <c r="AL42" i="7"/>
  <c r="CN2" i="7"/>
  <c r="CO4" i="7"/>
  <c r="CM41" i="7"/>
  <c r="CM43" i="7"/>
  <c r="CL42" i="7"/>
  <c r="CL44" i="7"/>
  <c r="AO4" i="7"/>
  <c r="AN8" i="7"/>
  <c r="AN9" i="7"/>
  <c r="AN10" i="7"/>
  <c r="AN18" i="7"/>
  <c r="AN20" i="7"/>
  <c r="AN13" i="7"/>
  <c r="AN12" i="7"/>
  <c r="AN19" i="7"/>
  <c r="AN17" i="7"/>
  <c r="AN15" i="7"/>
  <c r="AN14" i="7"/>
  <c r="AN7" i="7"/>
  <c r="AN16" i="7"/>
  <c r="AN11" i="7"/>
  <c r="AN6" i="7"/>
  <c r="CQ55" i="7" l="1"/>
  <c r="AN40" i="7"/>
  <c r="AN43" i="7" s="1"/>
  <c r="AN41" i="7"/>
  <c r="CO18" i="7"/>
  <c r="CO40" i="7" s="1"/>
  <c r="CO20" i="7"/>
  <c r="CO13" i="7"/>
  <c r="CO19" i="7"/>
  <c r="CO17" i="7"/>
  <c r="CO15" i="7"/>
  <c r="CO8" i="7"/>
  <c r="CO10" i="7"/>
  <c r="CO16" i="7"/>
  <c r="CO12" i="7"/>
  <c r="CO14" i="7"/>
  <c r="CO11" i="7"/>
  <c r="CO9" i="7"/>
  <c r="CO6" i="7"/>
  <c r="CO7" i="7"/>
  <c r="AM42" i="7"/>
  <c r="AM44" i="7"/>
  <c r="CP4" i="7"/>
  <c r="CN43" i="7"/>
  <c r="CN41" i="7"/>
  <c r="CM44" i="7"/>
  <c r="CM42" i="7"/>
  <c r="CO2" i="7"/>
  <c r="AP4" i="7"/>
  <c r="AO9" i="7"/>
  <c r="AO18" i="7"/>
  <c r="AO12" i="7"/>
  <c r="AO10" i="7"/>
  <c r="AO8" i="7"/>
  <c r="AO20" i="7"/>
  <c r="AO13" i="7"/>
  <c r="AO14" i="7"/>
  <c r="AO19" i="7"/>
  <c r="AO15" i="7"/>
  <c r="AO17" i="7"/>
  <c r="AO7" i="7"/>
  <c r="AO16" i="7"/>
  <c r="AO11" i="7"/>
  <c r="AO6" i="7"/>
  <c r="CR55" i="7" l="1"/>
  <c r="CP20" i="7"/>
  <c r="CP18" i="7"/>
  <c r="CP40" i="7" s="1"/>
  <c r="CP19" i="7"/>
  <c r="CP13" i="7"/>
  <c r="CP15" i="7"/>
  <c r="CP17" i="7"/>
  <c r="CP14" i="7"/>
  <c r="CP12" i="7"/>
  <c r="CP8" i="7"/>
  <c r="CP16" i="7"/>
  <c r="CP10" i="7"/>
  <c r="CP7" i="7"/>
  <c r="CP9" i="7"/>
  <c r="CP11" i="7"/>
  <c r="CP6" i="7"/>
  <c r="AO41" i="7"/>
  <c r="AO40" i="7"/>
  <c r="AO43" i="7" s="1"/>
  <c r="AN42" i="7"/>
  <c r="AN44" i="7"/>
  <c r="CQ4" i="7"/>
  <c r="CP2" i="7"/>
  <c r="CN44" i="7"/>
  <c r="CN42" i="7"/>
  <c r="CO41" i="7"/>
  <c r="CO43" i="7"/>
  <c r="AQ4" i="7"/>
  <c r="AP9" i="7"/>
  <c r="AP18" i="7"/>
  <c r="AP8" i="7"/>
  <c r="AP10" i="7"/>
  <c r="AP20" i="7"/>
  <c r="AP14" i="7"/>
  <c r="AP15" i="7"/>
  <c r="AP13" i="7"/>
  <c r="AP17" i="7"/>
  <c r="AP12" i="7"/>
  <c r="AP19" i="7"/>
  <c r="AP16" i="7"/>
  <c r="AP7" i="7"/>
  <c r="AP11" i="7"/>
  <c r="AP6" i="7"/>
  <c r="CS55" i="7" l="1"/>
  <c r="AP40" i="7"/>
  <c r="AP43" i="7" s="1"/>
  <c r="AP41" i="7"/>
  <c r="CQ18" i="7"/>
  <c r="CQ40" i="7" s="1"/>
  <c r="CQ20" i="7"/>
  <c r="CQ15" i="7"/>
  <c r="CQ13" i="7"/>
  <c r="CQ19" i="7"/>
  <c r="CQ17" i="7"/>
  <c r="CQ14" i="7"/>
  <c r="CQ12" i="7"/>
  <c r="CQ8" i="7"/>
  <c r="CQ16" i="7"/>
  <c r="CQ10" i="7"/>
  <c r="CQ11" i="7"/>
  <c r="CQ7" i="7"/>
  <c r="CQ6" i="7"/>
  <c r="CQ9" i="7"/>
  <c r="AO42" i="7"/>
  <c r="AO44" i="7"/>
  <c r="CR4" i="7"/>
  <c r="CQ2" i="7"/>
  <c r="CO44" i="7"/>
  <c r="CO42" i="7"/>
  <c r="CP41" i="7"/>
  <c r="CP43" i="7"/>
  <c r="AR4" i="7"/>
  <c r="AQ10" i="7"/>
  <c r="AQ18" i="7"/>
  <c r="AQ20" i="7"/>
  <c r="AQ9" i="7"/>
  <c r="AQ8" i="7"/>
  <c r="AQ17" i="7"/>
  <c r="AQ19" i="7"/>
  <c r="AQ13" i="7"/>
  <c r="AQ14" i="7"/>
  <c r="AQ12" i="7"/>
  <c r="AQ15" i="7"/>
  <c r="AQ16" i="7"/>
  <c r="AQ7" i="7"/>
  <c r="AQ11" i="7"/>
  <c r="AQ6" i="7"/>
  <c r="CT55" i="7" l="1"/>
  <c r="AQ41" i="7"/>
  <c r="AQ40" i="7"/>
  <c r="AQ43" i="7" s="1"/>
  <c r="CR20" i="7"/>
  <c r="CR18" i="7"/>
  <c r="CR40" i="7" s="1"/>
  <c r="CR13" i="7"/>
  <c r="CR17" i="7"/>
  <c r="CR15" i="7"/>
  <c r="CR19" i="7"/>
  <c r="CR14" i="7"/>
  <c r="CR12" i="7"/>
  <c r="CR16" i="7"/>
  <c r="CR8" i="7"/>
  <c r="CR10" i="7"/>
  <c r="CR9" i="7"/>
  <c r="CR11" i="7"/>
  <c r="CR7" i="7"/>
  <c r="CR6" i="7"/>
  <c r="AP44" i="7"/>
  <c r="AP42" i="7"/>
  <c r="CS4" i="7"/>
  <c r="CR2" i="7"/>
  <c r="CP44" i="7"/>
  <c r="CP42" i="7"/>
  <c r="CQ41" i="7"/>
  <c r="CQ43" i="7"/>
  <c r="AS4" i="7"/>
  <c r="AR10" i="7"/>
  <c r="AR18" i="7"/>
  <c r="AR9" i="7"/>
  <c r="AR20" i="7"/>
  <c r="AR8" i="7"/>
  <c r="AR13" i="7"/>
  <c r="AR15" i="7"/>
  <c r="AR17" i="7"/>
  <c r="AR12" i="7"/>
  <c r="AR19" i="7"/>
  <c r="AR14" i="7"/>
  <c r="AR7" i="7"/>
  <c r="AR16" i="7"/>
  <c r="AR11" i="7"/>
  <c r="AR6" i="7"/>
  <c r="CU55" i="7" l="1"/>
  <c r="CS20" i="7"/>
  <c r="CS18" i="7"/>
  <c r="CS40" i="7" s="1"/>
  <c r="CS13" i="7"/>
  <c r="CS15" i="7"/>
  <c r="CS19" i="7"/>
  <c r="CS17" i="7"/>
  <c r="CS12" i="7"/>
  <c r="CS14" i="7"/>
  <c r="CS10" i="7"/>
  <c r="CS16" i="7"/>
  <c r="CS8" i="7"/>
  <c r="CS9" i="7"/>
  <c r="CS11" i="7"/>
  <c r="CS6" i="7"/>
  <c r="CS7" i="7"/>
  <c r="AR40" i="7"/>
  <c r="AR43" i="7" s="1"/>
  <c r="AR41" i="7"/>
  <c r="AQ44" i="7"/>
  <c r="AQ42" i="7"/>
  <c r="CS2" i="7"/>
  <c r="CT4" i="7"/>
  <c r="CQ44" i="7"/>
  <c r="CQ42" i="7"/>
  <c r="CR41" i="7"/>
  <c r="CR43" i="7"/>
  <c r="AT4" i="7"/>
  <c r="AS18" i="7"/>
  <c r="AS10" i="7"/>
  <c r="AS12" i="7"/>
  <c r="AS9" i="7"/>
  <c r="AS20" i="7"/>
  <c r="AS8" i="7"/>
  <c r="AS19" i="7"/>
  <c r="AS17" i="7"/>
  <c r="AS15" i="7"/>
  <c r="AS13" i="7"/>
  <c r="AS14" i="7"/>
  <c r="AS7" i="7"/>
  <c r="AS16" i="7"/>
  <c r="AS11" i="7"/>
  <c r="AS6" i="7"/>
  <c r="CV55" i="7" l="1"/>
  <c r="AS40" i="7"/>
  <c r="AS43" i="7" s="1"/>
  <c r="AS41" i="7"/>
  <c r="CT20" i="7"/>
  <c r="CT18" i="7"/>
  <c r="CT40" i="7" s="1"/>
  <c r="CT19" i="7"/>
  <c r="CT17" i="7"/>
  <c r="CT15" i="7"/>
  <c r="CT13" i="7"/>
  <c r="CT12" i="7"/>
  <c r="CT16" i="7"/>
  <c r="CT10" i="7"/>
  <c r="CT8" i="7"/>
  <c r="CT14" i="7"/>
  <c r="CT6" i="7"/>
  <c r="CT11" i="7"/>
  <c r="CT9" i="7"/>
  <c r="CT7" i="7"/>
  <c r="AR42" i="7"/>
  <c r="AR44" i="7"/>
  <c r="CT2" i="7"/>
  <c r="CU4" i="7"/>
  <c r="CS41" i="7"/>
  <c r="CS43" i="7"/>
  <c r="CR44" i="7"/>
  <c r="CR42" i="7"/>
  <c r="AU4" i="7"/>
  <c r="AT18" i="7"/>
  <c r="AT20" i="7"/>
  <c r="AT10" i="7"/>
  <c r="AT8" i="7"/>
  <c r="AT9" i="7"/>
  <c r="AT14" i="7"/>
  <c r="AT13" i="7"/>
  <c r="AT17" i="7"/>
  <c r="AT15" i="7"/>
  <c r="AT12" i="7"/>
  <c r="AT19" i="7"/>
  <c r="AT16" i="7"/>
  <c r="AT7" i="7"/>
  <c r="AT11" i="7"/>
  <c r="AT6" i="7"/>
  <c r="CW55" i="7" l="1"/>
  <c r="CU20" i="7"/>
  <c r="CU19" i="7"/>
  <c r="CU18" i="7"/>
  <c r="CU40" i="7" s="1"/>
  <c r="CU13" i="7"/>
  <c r="CU17" i="7"/>
  <c r="CU15" i="7"/>
  <c r="CU16" i="7"/>
  <c r="CU10" i="7"/>
  <c r="CU12" i="7"/>
  <c r="CU8" i="7"/>
  <c r="CU14" i="7"/>
  <c r="CU6" i="7"/>
  <c r="CU9" i="7"/>
  <c r="CU7" i="7"/>
  <c r="CU11" i="7"/>
  <c r="AT40" i="7"/>
  <c r="AT43" i="7" s="1"/>
  <c r="AT41" i="7"/>
  <c r="AS42" i="7"/>
  <c r="AS44" i="7"/>
  <c r="CS42" i="7"/>
  <c r="CS44" i="7"/>
  <c r="CV4" i="7"/>
  <c r="CT41" i="7"/>
  <c r="CT43" i="7"/>
  <c r="CU2" i="7"/>
  <c r="AV4" i="7"/>
  <c r="AU18" i="7"/>
  <c r="AU9" i="7"/>
  <c r="AU10" i="7"/>
  <c r="AU20" i="7"/>
  <c r="AU13" i="7"/>
  <c r="AU12" i="7"/>
  <c r="AU19" i="7"/>
  <c r="AU8" i="7"/>
  <c r="AU17" i="7"/>
  <c r="AU14" i="7"/>
  <c r="AU15" i="7"/>
  <c r="AU16" i="7"/>
  <c r="AU7" i="7"/>
  <c r="AU11" i="7"/>
  <c r="AU6" i="7"/>
  <c r="CX55" i="7" l="1"/>
  <c r="CV18" i="7"/>
  <c r="CV40" i="7" s="1"/>
  <c r="CV20" i="7"/>
  <c r="CV13" i="7"/>
  <c r="CV19" i="7"/>
  <c r="CV15" i="7"/>
  <c r="CV17" i="7"/>
  <c r="CV12" i="7"/>
  <c r="CV10" i="7"/>
  <c r="CV16" i="7"/>
  <c r="CV8" i="7"/>
  <c r="CV14" i="7"/>
  <c r="CV7" i="7"/>
  <c r="CV9" i="7"/>
  <c r="CV11" i="7"/>
  <c r="CV6" i="7"/>
  <c r="AU40" i="7"/>
  <c r="AU43" i="7" s="1"/>
  <c r="AU41" i="7"/>
  <c r="AT42" i="7"/>
  <c r="AT44" i="7"/>
  <c r="CW4" i="7"/>
  <c r="CX4" i="7" s="1"/>
  <c r="CT42" i="7"/>
  <c r="CT44" i="7"/>
  <c r="CU41" i="7"/>
  <c r="CU43" i="7"/>
  <c r="CV2" i="7"/>
  <c r="AW4" i="7"/>
  <c r="AV9" i="7"/>
  <c r="AV18" i="7"/>
  <c r="AV8" i="7"/>
  <c r="AV12" i="7"/>
  <c r="AV10" i="7"/>
  <c r="AV20" i="7"/>
  <c r="AV17" i="7"/>
  <c r="AV15" i="7"/>
  <c r="AV14" i="7"/>
  <c r="AV13" i="7"/>
  <c r="AV19" i="7"/>
  <c r="AV7" i="7"/>
  <c r="AV16" i="7"/>
  <c r="AV11" i="7"/>
  <c r="AV6" i="7"/>
  <c r="CX20" i="7" l="1"/>
  <c r="CX19" i="7"/>
  <c r="CX18" i="7"/>
  <c r="CX40" i="7" s="1"/>
  <c r="CX17" i="7"/>
  <c r="CX16" i="7"/>
  <c r="CX15" i="7"/>
  <c r="CX13" i="7"/>
  <c r="CX14" i="7"/>
  <c r="CX8" i="7"/>
  <c r="CX12" i="7"/>
  <c r="CX10" i="7"/>
  <c r="CX9" i="7"/>
  <c r="CX11" i="7"/>
  <c r="CX7" i="7"/>
  <c r="CX6" i="7"/>
  <c r="CY55" i="7"/>
  <c r="CW20" i="7"/>
  <c r="CW18" i="7"/>
  <c r="CW40" i="7" s="1"/>
  <c r="CW19" i="7"/>
  <c r="CW13" i="7"/>
  <c r="CW15" i="7"/>
  <c r="CW17" i="7"/>
  <c r="CW14" i="7"/>
  <c r="CW12" i="7"/>
  <c r="CW8" i="7"/>
  <c r="CW10" i="7"/>
  <c r="CW16" i="7"/>
  <c r="CW11" i="7"/>
  <c r="CW6" i="7"/>
  <c r="CW9" i="7"/>
  <c r="CW7" i="7"/>
  <c r="AV40" i="7"/>
  <c r="AV43" i="7" s="1"/>
  <c r="AV41" i="7"/>
  <c r="AU42" i="7"/>
  <c r="AU44" i="7"/>
  <c r="CW2" i="7"/>
  <c r="CU44" i="7"/>
  <c r="CU42" i="7"/>
  <c r="CV43" i="7"/>
  <c r="CV41" i="7"/>
  <c r="AX4" i="7"/>
  <c r="AW18" i="7"/>
  <c r="AW12" i="7"/>
  <c r="AW9" i="7"/>
  <c r="AW10" i="7"/>
  <c r="AW8" i="7"/>
  <c r="AW13" i="7"/>
  <c r="AW20" i="7"/>
  <c r="AW15" i="7"/>
  <c r="AW14" i="7"/>
  <c r="AW19" i="7"/>
  <c r="AW17" i="7"/>
  <c r="AW7" i="7"/>
  <c r="AW16" i="7"/>
  <c r="AW11" i="7"/>
  <c r="AW6" i="7"/>
  <c r="CX2" i="7" l="1"/>
  <c r="CX43" i="7"/>
  <c r="CX41" i="7"/>
  <c r="CZ55" i="7"/>
  <c r="AW40" i="7"/>
  <c r="AW43" i="7" s="1"/>
  <c r="AW41" i="7"/>
  <c r="AV42" i="7"/>
  <c r="AV44" i="7"/>
  <c r="CV44" i="7"/>
  <c r="CV42" i="7"/>
  <c r="CW41" i="7"/>
  <c r="CW43" i="7"/>
  <c r="AX20" i="7"/>
  <c r="AX9" i="7"/>
  <c r="AX10" i="7"/>
  <c r="AX8" i="7"/>
  <c r="AX18" i="7"/>
  <c r="AX17" i="7"/>
  <c r="AX14" i="7"/>
  <c r="AX15" i="7"/>
  <c r="AX12" i="7"/>
  <c r="AX19" i="7"/>
  <c r="AX13" i="7"/>
  <c r="AX7" i="7"/>
  <c r="AX16" i="7"/>
  <c r="AX11" i="7"/>
  <c r="AX6" i="7"/>
  <c r="CX42" i="7" l="1"/>
  <c r="CX44" i="7"/>
  <c r="DA55" i="7"/>
  <c r="AX40" i="7"/>
  <c r="AX43" i="7" s="1"/>
  <c r="AX41" i="7"/>
  <c r="AW42" i="7"/>
  <c r="AW44" i="7"/>
  <c r="CW44" i="7"/>
  <c r="CW42" i="7"/>
  <c r="DB55" i="7" l="1"/>
  <c r="AX42" i="7"/>
  <c r="AX44" i="7"/>
  <c r="DC55" i="7" l="1"/>
  <c r="B30" i="1"/>
  <c r="I28" i="1"/>
  <c r="I29" i="1"/>
  <c r="B29" i="1"/>
  <c r="I25" i="1"/>
  <c r="I26" i="1"/>
  <c r="I27" i="1"/>
  <c r="B26" i="1"/>
  <c r="B27" i="1"/>
  <c r="B28" i="1"/>
  <c r="A15" i="6"/>
  <c r="A16" i="6"/>
  <c r="A17" i="6"/>
  <c r="A18" i="6"/>
  <c r="A14" i="6"/>
  <c r="B14" i="6" l="1"/>
  <c r="E14" i="6" s="1"/>
  <c r="C14" i="6"/>
  <c r="D14" i="6" s="1"/>
  <c r="A22" i="6"/>
  <c r="B17" i="6"/>
  <c r="E17" i="6" s="1"/>
  <c r="C17" i="6"/>
  <c r="A23" i="6"/>
  <c r="B18" i="6"/>
  <c r="C18" i="6"/>
  <c r="A21" i="6"/>
  <c r="B16" i="6"/>
  <c r="E16" i="6" s="1"/>
  <c r="C16" i="6"/>
  <c r="A20" i="6"/>
  <c r="B15" i="6"/>
  <c r="E15" i="6" s="1"/>
  <c r="C15" i="6"/>
  <c r="DD55" i="7"/>
  <c r="A19" i="6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4" i="1"/>
  <c r="A24" i="6" l="1"/>
  <c r="B19" i="6"/>
  <c r="E19" i="6" s="1"/>
  <c r="C19" i="6"/>
  <c r="A26" i="6"/>
  <c r="B21" i="6"/>
  <c r="E21" i="6" s="1"/>
  <c r="C21" i="6"/>
  <c r="D18" i="6"/>
  <c r="E18" i="6"/>
  <c r="F18" i="6" s="1"/>
  <c r="D15" i="6"/>
  <c r="F15" i="6"/>
  <c r="A28" i="6"/>
  <c r="C23" i="6"/>
  <c r="B23" i="6"/>
  <c r="E23" i="6" s="1"/>
  <c r="F14" i="6"/>
  <c r="F17" i="6"/>
  <c r="D17" i="6"/>
  <c r="A25" i="6"/>
  <c r="B20" i="6"/>
  <c r="E20" i="6" s="1"/>
  <c r="C20" i="6"/>
  <c r="F16" i="6"/>
  <c r="D16" i="6"/>
  <c r="A27" i="6"/>
  <c r="B22" i="6"/>
  <c r="E22" i="6" s="1"/>
  <c r="C22" i="6"/>
  <c r="DE55" i="7"/>
  <c r="F22" i="6" l="1"/>
  <c r="D23" i="6"/>
  <c r="F23" i="6"/>
  <c r="A33" i="6"/>
  <c r="B28" i="6"/>
  <c r="E28" i="6" s="1"/>
  <c r="C28" i="6"/>
  <c r="D22" i="6"/>
  <c r="A31" i="6"/>
  <c r="B26" i="6"/>
  <c r="C26" i="6"/>
  <c r="A30" i="6"/>
  <c r="B25" i="6"/>
  <c r="E25" i="6" s="1"/>
  <c r="C25" i="6"/>
  <c r="A32" i="6"/>
  <c r="B27" i="6"/>
  <c r="E27" i="6" s="1"/>
  <c r="C27" i="6"/>
  <c r="A29" i="6"/>
  <c r="B24" i="6"/>
  <c r="E24" i="6" s="1"/>
  <c r="C24" i="6"/>
  <c r="D20" i="6"/>
  <c r="F20" i="6"/>
  <c r="D21" i="6"/>
  <c r="F21" i="6"/>
  <c r="F19" i="6"/>
  <c r="D19" i="6"/>
  <c r="BU58" i="7"/>
  <c r="BT58" i="7"/>
  <c r="BV58" i="7"/>
  <c r="BR57" i="7"/>
  <c r="BQ57" i="7"/>
  <c r="BS57" i="7"/>
  <c r="BD58" i="7"/>
  <c r="BC58" i="7"/>
  <c r="BF58" i="7"/>
  <c r="BE58" i="7"/>
  <c r="BB58" i="7"/>
  <c r="BH58" i="7"/>
  <c r="BG58" i="7"/>
  <c r="BI58" i="7"/>
  <c r="BJ58" i="7"/>
  <c r="BK58" i="7"/>
  <c r="BL58" i="7"/>
  <c r="BN58" i="7"/>
  <c r="BM58" i="7"/>
  <c r="BP58" i="7"/>
  <c r="BO58" i="7"/>
  <c r="BF57" i="7"/>
  <c r="BH57" i="7"/>
  <c r="BD57" i="7"/>
  <c r="BI57" i="7"/>
  <c r="BK57" i="7"/>
  <c r="BE57" i="7"/>
  <c r="BC57" i="7"/>
  <c r="BG57" i="7"/>
  <c r="BB57" i="7"/>
  <c r="BJ57" i="7"/>
  <c r="BL57" i="7"/>
  <c r="BM57" i="7"/>
  <c r="DF55" i="7"/>
  <c r="BC67" i="7"/>
  <c r="BD67" i="7"/>
  <c r="BB67" i="7"/>
  <c r="BE67" i="7"/>
  <c r="D25" i="6" l="1"/>
  <c r="F25" i="6"/>
  <c r="F27" i="6"/>
  <c r="D27" i="6"/>
  <c r="A36" i="6"/>
  <c r="B31" i="6"/>
  <c r="E31" i="6" s="1"/>
  <c r="C31" i="6"/>
  <c r="A35" i="6"/>
  <c r="B30" i="6"/>
  <c r="E30" i="6" s="1"/>
  <c r="C30" i="6"/>
  <c r="A37" i="6"/>
  <c r="B32" i="6"/>
  <c r="E32" i="6" s="1"/>
  <c r="C32" i="6"/>
  <c r="D28" i="6"/>
  <c r="F28" i="6"/>
  <c r="D24" i="6"/>
  <c r="F24" i="6"/>
  <c r="A38" i="6"/>
  <c r="B33" i="6"/>
  <c r="E33" i="6" s="1"/>
  <c r="C33" i="6"/>
  <c r="A34" i="6"/>
  <c r="B29" i="6"/>
  <c r="E29" i="6" s="1"/>
  <c r="C29" i="6"/>
  <c r="D26" i="6"/>
  <c r="E26" i="6"/>
  <c r="F26" i="6" s="1"/>
  <c r="DG55" i="7"/>
  <c r="BB68" i="7"/>
  <c r="BE68" i="7"/>
  <c r="BF68" i="7"/>
  <c r="BC68" i="7"/>
  <c r="BD68" i="7"/>
  <c r="D30" i="6" l="1"/>
  <c r="D33" i="6"/>
  <c r="F33" i="6"/>
  <c r="A43" i="6"/>
  <c r="B38" i="6"/>
  <c r="E38" i="6" s="1"/>
  <c r="C38" i="6"/>
  <c r="A40" i="6"/>
  <c r="B35" i="6"/>
  <c r="E35" i="6" s="1"/>
  <c r="C35" i="6"/>
  <c r="F30" i="6"/>
  <c r="A42" i="6"/>
  <c r="C37" i="6"/>
  <c r="B37" i="6"/>
  <c r="E37" i="6" s="1"/>
  <c r="D31" i="6"/>
  <c r="F31" i="6"/>
  <c r="D32" i="6"/>
  <c r="F32" i="6"/>
  <c r="F29" i="6"/>
  <c r="D29" i="6"/>
  <c r="A41" i="6"/>
  <c r="B36" i="6"/>
  <c r="E36" i="6" s="1"/>
  <c r="C36" i="6"/>
  <c r="A39" i="6"/>
  <c r="C34" i="6"/>
  <c r="B34" i="6"/>
  <c r="DH55" i="7"/>
  <c r="F38" i="6" l="1"/>
  <c r="A46" i="6"/>
  <c r="B41" i="6"/>
  <c r="C41" i="6"/>
  <c r="A45" i="6"/>
  <c r="C40" i="6"/>
  <c r="B40" i="6"/>
  <c r="E40" i="6" s="1"/>
  <c r="A48" i="6"/>
  <c r="B43" i="6"/>
  <c r="E43" i="6" s="1"/>
  <c r="C43" i="6"/>
  <c r="D34" i="6"/>
  <c r="E34" i="6"/>
  <c r="F34" i="6" s="1"/>
  <c r="A44" i="6"/>
  <c r="B39" i="6"/>
  <c r="E39" i="6" s="1"/>
  <c r="C39" i="6"/>
  <c r="D37" i="6"/>
  <c r="F37" i="6"/>
  <c r="A47" i="6"/>
  <c r="B42" i="6"/>
  <c r="C42" i="6"/>
  <c r="F35" i="6"/>
  <c r="D35" i="6"/>
  <c r="D36" i="6"/>
  <c r="F36" i="6"/>
  <c r="D38" i="6"/>
  <c r="DI55" i="7"/>
  <c r="D41" i="6" l="1"/>
  <c r="E41" i="6"/>
  <c r="F41" i="6" s="1"/>
  <c r="D39" i="6"/>
  <c r="F39" i="6"/>
  <c r="F43" i="6"/>
  <c r="D43" i="6"/>
  <c r="A51" i="6"/>
  <c r="C46" i="6"/>
  <c r="D46" i="6" s="1"/>
  <c r="B46" i="6"/>
  <c r="E46" i="6" s="1"/>
  <c r="D42" i="6"/>
  <c r="E42" i="6"/>
  <c r="F42" i="6" s="1"/>
  <c r="A52" i="6"/>
  <c r="B47" i="6"/>
  <c r="E47" i="6" s="1"/>
  <c r="C47" i="6"/>
  <c r="A49" i="6"/>
  <c r="C44" i="6"/>
  <c r="B44" i="6"/>
  <c r="E44" i="6" s="1"/>
  <c r="A53" i="6"/>
  <c r="B48" i="6"/>
  <c r="E48" i="6" s="1"/>
  <c r="C48" i="6"/>
  <c r="A50" i="6"/>
  <c r="B45" i="6"/>
  <c r="E45" i="6" s="1"/>
  <c r="C45" i="6"/>
  <c r="F40" i="6"/>
  <c r="D40" i="6"/>
  <c r="A56" i="6" l="1"/>
  <c r="B51" i="6"/>
  <c r="E51" i="6" s="1"/>
  <c r="C51" i="6"/>
  <c r="D45" i="6"/>
  <c r="F45" i="6"/>
  <c r="D48" i="6"/>
  <c r="F48" i="6"/>
  <c r="A55" i="6"/>
  <c r="B50" i="6"/>
  <c r="C50" i="6"/>
  <c r="A58" i="6"/>
  <c r="B53" i="6"/>
  <c r="E53" i="6" s="1"/>
  <c r="C53" i="6"/>
  <c r="D44" i="6"/>
  <c r="F44" i="6"/>
  <c r="A57" i="6"/>
  <c r="B52" i="6"/>
  <c r="E52" i="6" s="1"/>
  <c r="C52" i="6"/>
  <c r="A54" i="6"/>
  <c r="C49" i="6"/>
  <c r="B49" i="6"/>
  <c r="E49" i="6" s="1"/>
  <c r="D47" i="6"/>
  <c r="F47" i="6"/>
  <c r="F46" i="6"/>
  <c r="D53" i="6" l="1"/>
  <c r="F53" i="6"/>
  <c r="A61" i="6"/>
  <c r="B56" i="6"/>
  <c r="E56" i="6" s="1"/>
  <c r="C56" i="6"/>
  <c r="D50" i="6"/>
  <c r="E50" i="6"/>
  <c r="F50" i="6" s="1"/>
  <c r="F51" i="6"/>
  <c r="D51" i="6"/>
  <c r="A59" i="6"/>
  <c r="B54" i="6"/>
  <c r="E54" i="6" s="1"/>
  <c r="C54" i="6"/>
  <c r="D54" i="6" s="1"/>
  <c r="A63" i="6"/>
  <c r="B58" i="6"/>
  <c r="C58" i="6"/>
  <c r="D49" i="6"/>
  <c r="F49" i="6"/>
  <c r="A60" i="6"/>
  <c r="B55" i="6"/>
  <c r="E55" i="6" s="1"/>
  <c r="C55" i="6"/>
  <c r="D52" i="6"/>
  <c r="F52" i="6"/>
  <c r="A62" i="6"/>
  <c r="B57" i="6"/>
  <c r="E57" i="6" s="1"/>
  <c r="C57" i="6"/>
  <c r="F54" i="6" l="1"/>
  <c r="D57" i="6"/>
  <c r="D56" i="6"/>
  <c r="F56" i="6"/>
  <c r="D55" i="6"/>
  <c r="F55" i="6"/>
  <c r="D58" i="6"/>
  <c r="E58" i="6"/>
  <c r="F58" i="6" s="1"/>
  <c r="A65" i="6"/>
  <c r="B60" i="6"/>
  <c r="E60" i="6" s="1"/>
  <c r="C60" i="6"/>
  <c r="A68" i="6"/>
  <c r="B63" i="6"/>
  <c r="E63" i="6" s="1"/>
  <c r="C63" i="6"/>
  <c r="A66" i="6"/>
  <c r="B61" i="6"/>
  <c r="E61" i="6" s="1"/>
  <c r="C61" i="6"/>
  <c r="A64" i="6"/>
  <c r="C59" i="6"/>
  <c r="B59" i="6"/>
  <c r="E59" i="6" s="1"/>
  <c r="F57" i="6"/>
  <c r="A67" i="6"/>
  <c r="C62" i="6"/>
  <c r="B62" i="6"/>
  <c r="E62" i="6" s="1"/>
  <c r="F62" i="6" s="1"/>
  <c r="D62" i="6" l="1"/>
  <c r="A70" i="6"/>
  <c r="C65" i="6"/>
  <c r="B65" i="6"/>
  <c r="E65" i="6" s="1"/>
  <c r="A71" i="6"/>
  <c r="B66" i="6"/>
  <c r="C66" i="6"/>
  <c r="D61" i="6"/>
  <c r="F61" i="6"/>
  <c r="D63" i="6"/>
  <c r="F63" i="6"/>
  <c r="A69" i="6"/>
  <c r="B64" i="6"/>
  <c r="E64" i="6" s="1"/>
  <c r="C64" i="6"/>
  <c r="A73" i="6"/>
  <c r="B68" i="6"/>
  <c r="E68" i="6" s="1"/>
  <c r="C68" i="6"/>
  <c r="A72" i="6"/>
  <c r="B67" i="6"/>
  <c r="E67" i="6" s="1"/>
  <c r="C67" i="6"/>
  <c r="F59" i="6"/>
  <c r="D59" i="6"/>
  <c r="D60" i="6"/>
  <c r="F60" i="6"/>
  <c r="D68" i="6" l="1"/>
  <c r="F68" i="6"/>
  <c r="F64" i="6"/>
  <c r="D64" i="6"/>
  <c r="A76" i="6"/>
  <c r="B71" i="6"/>
  <c r="E71" i="6" s="1"/>
  <c r="C71" i="6"/>
  <c r="A78" i="6"/>
  <c r="B73" i="6"/>
  <c r="E73" i="6" s="1"/>
  <c r="C73" i="6"/>
  <c r="D73" i="6" s="1"/>
  <c r="D66" i="6"/>
  <c r="E66" i="6"/>
  <c r="F66" i="6" s="1"/>
  <c r="D65" i="6"/>
  <c r="F65" i="6"/>
  <c r="F67" i="6"/>
  <c r="D67" i="6"/>
  <c r="A74" i="6"/>
  <c r="B69" i="6"/>
  <c r="E69" i="6" s="1"/>
  <c r="C69" i="6"/>
  <c r="A77" i="6"/>
  <c r="B72" i="6"/>
  <c r="E72" i="6" s="1"/>
  <c r="C72" i="6"/>
  <c r="A75" i="6"/>
  <c r="B70" i="6"/>
  <c r="E70" i="6" s="1"/>
  <c r="F70" i="6" s="1"/>
  <c r="C70" i="6"/>
  <c r="A83" i="6" l="1"/>
  <c r="B78" i="6"/>
  <c r="E78" i="6" s="1"/>
  <c r="C78" i="6"/>
  <c r="D78" i="6" s="1"/>
  <c r="A82" i="6"/>
  <c r="B77" i="6"/>
  <c r="E77" i="6" s="1"/>
  <c r="C77" i="6"/>
  <c r="D71" i="6"/>
  <c r="F71" i="6"/>
  <c r="A81" i="6"/>
  <c r="B76" i="6"/>
  <c r="E76" i="6" s="1"/>
  <c r="C76" i="6"/>
  <c r="D69" i="6"/>
  <c r="F69" i="6"/>
  <c r="A80" i="6"/>
  <c r="B75" i="6"/>
  <c r="E75" i="6" s="1"/>
  <c r="C75" i="6"/>
  <c r="D72" i="6"/>
  <c r="F72" i="6"/>
  <c r="D70" i="6"/>
  <c r="A79" i="6"/>
  <c r="B74" i="6"/>
  <c r="C74" i="6"/>
  <c r="F73" i="6"/>
  <c r="D74" i="6" l="1"/>
  <c r="E74" i="6"/>
  <c r="F74" i="6" s="1"/>
  <c r="A84" i="6"/>
  <c r="C79" i="6"/>
  <c r="B79" i="6"/>
  <c r="E79" i="6" s="1"/>
  <c r="A87" i="6"/>
  <c r="B82" i="6"/>
  <c r="C82" i="6"/>
  <c r="D77" i="6"/>
  <c r="F77" i="6"/>
  <c r="D76" i="6"/>
  <c r="F76" i="6"/>
  <c r="F75" i="6"/>
  <c r="D75" i="6"/>
  <c r="A85" i="6"/>
  <c r="B80" i="6"/>
  <c r="E80" i="6" s="1"/>
  <c r="C80" i="6"/>
  <c r="F78" i="6"/>
  <c r="A86" i="6"/>
  <c r="B81" i="6"/>
  <c r="E81" i="6" s="1"/>
  <c r="C81" i="6"/>
  <c r="D81" i="6" s="1"/>
  <c r="A88" i="6"/>
  <c r="B83" i="6"/>
  <c r="E83" i="6" s="1"/>
  <c r="C83" i="6"/>
  <c r="D82" i="6" l="1"/>
  <c r="E82" i="6"/>
  <c r="F82" i="6" s="1"/>
  <c r="A92" i="6"/>
  <c r="B87" i="6"/>
  <c r="E87" i="6" s="1"/>
  <c r="C87" i="6"/>
  <c r="D79" i="6"/>
  <c r="F79" i="6"/>
  <c r="D83" i="6"/>
  <c r="F83" i="6"/>
  <c r="A90" i="6"/>
  <c r="B85" i="6"/>
  <c r="E85" i="6" s="1"/>
  <c r="C85" i="6"/>
  <c r="A91" i="6"/>
  <c r="C86" i="6"/>
  <c r="B86" i="6"/>
  <c r="E86" i="6" s="1"/>
  <c r="A89" i="6"/>
  <c r="C84" i="6"/>
  <c r="B84" i="6"/>
  <c r="E84" i="6" s="1"/>
  <c r="F84" i="6" s="1"/>
  <c r="F81" i="6"/>
  <c r="A93" i="6"/>
  <c r="B88" i="6"/>
  <c r="E88" i="6" s="1"/>
  <c r="C88" i="6"/>
  <c r="D80" i="6"/>
  <c r="F80" i="6"/>
  <c r="F86" i="6" l="1"/>
  <c r="F85" i="6"/>
  <c r="D85" i="6"/>
  <c r="D87" i="6"/>
  <c r="F87" i="6"/>
  <c r="A96" i="6"/>
  <c r="C91" i="6"/>
  <c r="B91" i="6"/>
  <c r="E91" i="6" s="1"/>
  <c r="F88" i="6"/>
  <c r="D88" i="6"/>
  <c r="A98" i="6"/>
  <c r="B93" i="6"/>
  <c r="E93" i="6" s="1"/>
  <c r="C93" i="6"/>
  <c r="A95" i="6"/>
  <c r="B90" i="6"/>
  <c r="C90" i="6"/>
  <c r="D86" i="6"/>
  <c r="A97" i="6"/>
  <c r="B92" i="6"/>
  <c r="E92" i="6" s="1"/>
  <c r="C92" i="6"/>
  <c r="D84" i="6"/>
  <c r="A94" i="6"/>
  <c r="C89" i="6"/>
  <c r="B89" i="6"/>
  <c r="E89" i="6" s="1"/>
  <c r="F89" i="6" s="1"/>
  <c r="D92" i="6" l="1"/>
  <c r="A101" i="6"/>
  <c r="B96" i="6"/>
  <c r="E96" i="6" s="1"/>
  <c r="C96" i="6"/>
  <c r="F91" i="6"/>
  <c r="D91" i="6"/>
  <c r="D89" i="6"/>
  <c r="A100" i="6"/>
  <c r="B95" i="6"/>
  <c r="E95" i="6" s="1"/>
  <c r="C95" i="6"/>
  <c r="F92" i="6"/>
  <c r="A103" i="6"/>
  <c r="B98" i="6"/>
  <c r="C98" i="6"/>
  <c r="D90" i="6"/>
  <c r="E90" i="6"/>
  <c r="F90" i="6" s="1"/>
  <c r="A99" i="6"/>
  <c r="C94" i="6"/>
  <c r="B94" i="6"/>
  <c r="E94" i="6" s="1"/>
  <c r="F94" i="6" s="1"/>
  <c r="D93" i="6"/>
  <c r="F93" i="6"/>
  <c r="A102" i="6"/>
  <c r="C97" i="6"/>
  <c r="B97" i="6"/>
  <c r="E97" i="6" s="1"/>
  <c r="D98" i="6" l="1"/>
  <c r="E98" i="6"/>
  <c r="F98" i="6" s="1"/>
  <c r="D96" i="6"/>
  <c r="F96" i="6"/>
  <c r="D97" i="6"/>
  <c r="F97" i="6"/>
  <c r="A108" i="6"/>
  <c r="C103" i="6"/>
  <c r="B103" i="6"/>
  <c r="E103" i="6" s="1"/>
  <c r="D94" i="6"/>
  <c r="D95" i="6"/>
  <c r="F95" i="6"/>
  <c r="A106" i="6"/>
  <c r="B101" i="6"/>
  <c r="E101" i="6" s="1"/>
  <c r="C101" i="6"/>
  <c r="A105" i="6"/>
  <c r="B100" i="6"/>
  <c r="E100" i="6" s="1"/>
  <c r="C100" i="6"/>
  <c r="A107" i="6"/>
  <c r="B102" i="6"/>
  <c r="E102" i="6" s="1"/>
  <c r="C102" i="6"/>
  <c r="A104" i="6"/>
  <c r="B99" i="6"/>
  <c r="E99" i="6" s="1"/>
  <c r="C99" i="6"/>
  <c r="A111" i="6" l="1"/>
  <c r="B106" i="6"/>
  <c r="E106" i="6" s="1"/>
  <c r="C106" i="6"/>
  <c r="D106" i="6" s="1"/>
  <c r="A109" i="6"/>
  <c r="B104" i="6"/>
  <c r="E104" i="6" s="1"/>
  <c r="C104" i="6"/>
  <c r="A110" i="6"/>
  <c r="B105" i="6"/>
  <c r="E105" i="6" s="1"/>
  <c r="F105" i="6" s="1"/>
  <c r="C105" i="6"/>
  <c r="A112" i="6"/>
  <c r="B107" i="6"/>
  <c r="E107" i="6" s="1"/>
  <c r="C107" i="6"/>
  <c r="D103" i="6"/>
  <c r="F103" i="6"/>
  <c r="A113" i="6"/>
  <c r="C108" i="6"/>
  <c r="D108" i="6" s="1"/>
  <c r="B108" i="6"/>
  <c r="E108" i="6" s="1"/>
  <c r="F102" i="6"/>
  <c r="D102" i="6"/>
  <c r="D100" i="6"/>
  <c r="F100" i="6"/>
  <c r="F99" i="6"/>
  <c r="D99" i="6"/>
  <c r="F101" i="6"/>
  <c r="D101" i="6"/>
  <c r="F106" i="6" l="1"/>
  <c r="A118" i="6"/>
  <c r="B113" i="6"/>
  <c r="E113" i="6" s="1"/>
  <c r="C113" i="6"/>
  <c r="D107" i="6"/>
  <c r="F107" i="6"/>
  <c r="A114" i="6"/>
  <c r="B109" i="6"/>
  <c r="E109" i="6" s="1"/>
  <c r="C109" i="6"/>
  <c r="F104" i="6"/>
  <c r="D104" i="6"/>
  <c r="A115" i="6"/>
  <c r="B110" i="6"/>
  <c r="E110" i="6" s="1"/>
  <c r="C110" i="6"/>
  <c r="D110" i="6" s="1"/>
  <c r="A117" i="6"/>
  <c r="C112" i="6"/>
  <c r="B112" i="6"/>
  <c r="E112" i="6" s="1"/>
  <c r="F108" i="6"/>
  <c r="D105" i="6"/>
  <c r="A116" i="6"/>
  <c r="C111" i="6"/>
  <c r="B111" i="6"/>
  <c r="E111" i="6" s="1"/>
  <c r="F110" i="6" l="1"/>
  <c r="D112" i="6"/>
  <c r="F112" i="6"/>
  <c r="A122" i="6"/>
  <c r="B117" i="6"/>
  <c r="E117" i="6" s="1"/>
  <c r="C117" i="6"/>
  <c r="A119" i="6"/>
  <c r="B114" i="6"/>
  <c r="E114" i="6" s="1"/>
  <c r="C114" i="6"/>
  <c r="D111" i="6"/>
  <c r="F111" i="6"/>
  <c r="A120" i="6"/>
  <c r="B115" i="6"/>
  <c r="E115" i="6" s="1"/>
  <c r="C115" i="6"/>
  <c r="D109" i="6"/>
  <c r="F109" i="6"/>
  <c r="A121" i="6"/>
  <c r="C116" i="6"/>
  <c r="B116" i="6"/>
  <c r="E116" i="6" s="1"/>
  <c r="F116" i="6" s="1"/>
  <c r="D113" i="6"/>
  <c r="F113" i="6"/>
  <c r="A123" i="6"/>
  <c r="B118" i="6"/>
  <c r="E118" i="6" s="1"/>
  <c r="C118" i="6"/>
  <c r="D114" i="6" l="1"/>
  <c r="D116" i="6"/>
  <c r="F115" i="6"/>
  <c r="D115" i="6"/>
  <c r="F117" i="6"/>
  <c r="D117" i="6"/>
  <c r="A126" i="6"/>
  <c r="C121" i="6"/>
  <c r="B121" i="6"/>
  <c r="E121" i="6" s="1"/>
  <c r="A124" i="6"/>
  <c r="B119" i="6"/>
  <c r="E119" i="6" s="1"/>
  <c r="C119" i="6"/>
  <c r="A125" i="6"/>
  <c r="B120" i="6"/>
  <c r="E120" i="6" s="1"/>
  <c r="C120" i="6"/>
  <c r="D120" i="6" s="1"/>
  <c r="A127" i="6"/>
  <c r="C122" i="6"/>
  <c r="B122" i="6"/>
  <c r="E122" i="6" s="1"/>
  <c r="F118" i="6"/>
  <c r="D118" i="6"/>
  <c r="A128" i="6"/>
  <c r="B123" i="6"/>
  <c r="E123" i="6" s="1"/>
  <c r="C123" i="6"/>
  <c r="F114" i="6"/>
  <c r="F122" i="6" l="1"/>
  <c r="F120" i="6"/>
  <c r="F121" i="6"/>
  <c r="D122" i="6"/>
  <c r="A131" i="6"/>
  <c r="B126" i="6"/>
  <c r="E126" i="6" s="1"/>
  <c r="C126" i="6"/>
  <c r="D126" i="6" s="1"/>
  <c r="D121" i="6"/>
  <c r="A133" i="6"/>
  <c r="B128" i="6"/>
  <c r="E128" i="6" s="1"/>
  <c r="C128" i="6"/>
  <c r="A130" i="6"/>
  <c r="C125" i="6"/>
  <c r="B125" i="6"/>
  <c r="E125" i="6" s="1"/>
  <c r="D119" i="6"/>
  <c r="F119" i="6"/>
  <c r="A129" i="6"/>
  <c r="B124" i="6"/>
  <c r="E124" i="6" s="1"/>
  <c r="C124" i="6"/>
  <c r="A132" i="6"/>
  <c r="B127" i="6"/>
  <c r="E127" i="6" s="1"/>
  <c r="C127" i="6"/>
  <c r="F123" i="6"/>
  <c r="D123" i="6"/>
  <c r="F124" i="6" l="1"/>
  <c r="D124" i="6"/>
  <c r="A138" i="6"/>
  <c r="B133" i="6"/>
  <c r="E133" i="6" s="1"/>
  <c r="C133" i="6"/>
  <c r="F126" i="6"/>
  <c r="D128" i="6"/>
  <c r="F128" i="6"/>
  <c r="A134" i="6"/>
  <c r="C129" i="6"/>
  <c r="B129" i="6"/>
  <c r="E129" i="6" s="1"/>
  <c r="D127" i="6"/>
  <c r="F127" i="6"/>
  <c r="A136" i="6"/>
  <c r="B131" i="6"/>
  <c r="E131" i="6" s="1"/>
  <c r="C131" i="6"/>
  <c r="D125" i="6"/>
  <c r="F125" i="6"/>
  <c r="A137" i="6"/>
  <c r="B132" i="6"/>
  <c r="E132" i="6" s="1"/>
  <c r="C132" i="6"/>
  <c r="A135" i="6"/>
  <c r="C130" i="6"/>
  <c r="B130" i="6"/>
  <c r="E130" i="6" s="1"/>
  <c r="F130" i="6" l="1"/>
  <c r="D132" i="6"/>
  <c r="F132" i="6"/>
  <c r="D130" i="6"/>
  <c r="A139" i="6"/>
  <c r="B134" i="6"/>
  <c r="E134" i="6" s="1"/>
  <c r="C134" i="6"/>
  <c r="A141" i="6"/>
  <c r="B136" i="6"/>
  <c r="E136" i="6" s="1"/>
  <c r="C136" i="6"/>
  <c r="F133" i="6"/>
  <c r="D133" i="6"/>
  <c r="D129" i="6"/>
  <c r="F129" i="6"/>
  <c r="D131" i="6"/>
  <c r="F131" i="6"/>
  <c r="A140" i="6"/>
  <c r="C135" i="6"/>
  <c r="B135" i="6"/>
  <c r="E135" i="6" s="1"/>
  <c r="A142" i="6"/>
  <c r="B137" i="6"/>
  <c r="E137" i="6" s="1"/>
  <c r="C137" i="6"/>
  <c r="A143" i="6"/>
  <c r="B138" i="6"/>
  <c r="E138" i="6" s="1"/>
  <c r="C138" i="6"/>
  <c r="D138" i="6" l="1"/>
  <c r="F138" i="6"/>
  <c r="F136" i="6"/>
  <c r="D137" i="6"/>
  <c r="D136" i="6"/>
  <c r="D135" i="6"/>
  <c r="F135" i="6"/>
  <c r="A146" i="6"/>
  <c r="B141" i="6"/>
  <c r="E141" i="6" s="1"/>
  <c r="C141" i="6"/>
  <c r="A145" i="6"/>
  <c r="B140" i="6"/>
  <c r="E140" i="6" s="1"/>
  <c r="C140" i="6"/>
  <c r="A148" i="6"/>
  <c r="C143" i="6"/>
  <c r="B143" i="6"/>
  <c r="E143" i="6" s="1"/>
  <c r="F134" i="6"/>
  <c r="D134" i="6"/>
  <c r="A144" i="6"/>
  <c r="B139" i="6"/>
  <c r="E139" i="6" s="1"/>
  <c r="C139" i="6"/>
  <c r="F137" i="6"/>
  <c r="A147" i="6"/>
  <c r="B142" i="6"/>
  <c r="E142" i="6" s="1"/>
  <c r="C142" i="6"/>
  <c r="D142" i="6" l="1"/>
  <c r="D140" i="6"/>
  <c r="A149" i="6"/>
  <c r="B144" i="6"/>
  <c r="E144" i="6" s="1"/>
  <c r="C144" i="6"/>
  <c r="D141" i="6"/>
  <c r="F141" i="6"/>
  <c r="F139" i="6"/>
  <c r="D139" i="6"/>
  <c r="A151" i="6"/>
  <c r="B146" i="6"/>
  <c r="E146" i="6" s="1"/>
  <c r="C146" i="6"/>
  <c r="D146" i="6" s="1"/>
  <c r="F142" i="6"/>
  <c r="A152" i="6"/>
  <c r="B147" i="6"/>
  <c r="E147" i="6" s="1"/>
  <c r="C147" i="6"/>
  <c r="F140" i="6"/>
  <c r="A150" i="6"/>
  <c r="B145" i="6"/>
  <c r="E145" i="6" s="1"/>
  <c r="C145" i="6"/>
  <c r="F143" i="6"/>
  <c r="D143" i="6"/>
  <c r="A153" i="6"/>
  <c r="C148" i="6"/>
  <c r="B148" i="6"/>
  <c r="E148" i="6" s="1"/>
  <c r="F148" i="6" l="1"/>
  <c r="A155" i="6"/>
  <c r="C150" i="6"/>
  <c r="B150" i="6"/>
  <c r="E150" i="6" s="1"/>
  <c r="F150" i="6" s="1"/>
  <c r="A156" i="6"/>
  <c r="B151" i="6"/>
  <c r="E151" i="6" s="1"/>
  <c r="C151" i="6"/>
  <c r="D147" i="6"/>
  <c r="F147" i="6"/>
  <c r="D144" i="6"/>
  <c r="F144" i="6"/>
  <c r="A157" i="6"/>
  <c r="B152" i="6"/>
  <c r="E152" i="6" s="1"/>
  <c r="C152" i="6"/>
  <c r="D152" i="6" s="1"/>
  <c r="D148" i="6"/>
  <c r="A158" i="6"/>
  <c r="B153" i="6"/>
  <c r="E153" i="6" s="1"/>
  <c r="C153" i="6"/>
  <c r="D145" i="6"/>
  <c r="F145" i="6"/>
  <c r="F146" i="6"/>
  <c r="A154" i="6"/>
  <c r="B149" i="6"/>
  <c r="E149" i="6" s="1"/>
  <c r="C149" i="6"/>
  <c r="F153" i="6" l="1"/>
  <c r="F152" i="6"/>
  <c r="D149" i="6"/>
  <c r="F149" i="6"/>
  <c r="A159" i="6"/>
  <c r="B154" i="6"/>
  <c r="E154" i="6" s="1"/>
  <c r="C154" i="6"/>
  <c r="D154" i="6" s="1"/>
  <c r="A161" i="6"/>
  <c r="B156" i="6"/>
  <c r="E156" i="6" s="1"/>
  <c r="C156" i="6"/>
  <c r="D151" i="6"/>
  <c r="F151" i="6"/>
  <c r="A162" i="6"/>
  <c r="B157" i="6"/>
  <c r="E157" i="6" s="1"/>
  <c r="C157" i="6"/>
  <c r="D150" i="6"/>
  <c r="A163" i="6"/>
  <c r="B158" i="6"/>
  <c r="E158" i="6" s="1"/>
  <c r="C158" i="6"/>
  <c r="D153" i="6"/>
  <c r="A160" i="6"/>
  <c r="B155" i="6"/>
  <c r="E155" i="6" s="1"/>
  <c r="C155" i="6"/>
  <c r="F158" i="6" l="1"/>
  <c r="A166" i="6"/>
  <c r="B161" i="6"/>
  <c r="E161" i="6" s="1"/>
  <c r="C161" i="6"/>
  <c r="D161" i="6" s="1"/>
  <c r="D157" i="6"/>
  <c r="F157" i="6"/>
  <c r="A167" i="6"/>
  <c r="B162" i="6"/>
  <c r="E162" i="6" s="1"/>
  <c r="C162" i="6"/>
  <c r="D156" i="6"/>
  <c r="F156" i="6"/>
  <c r="A165" i="6"/>
  <c r="B160" i="6"/>
  <c r="E160" i="6" s="1"/>
  <c r="C160" i="6"/>
  <c r="A168" i="6"/>
  <c r="B163" i="6"/>
  <c r="E163" i="6" s="1"/>
  <c r="C163" i="6"/>
  <c r="D155" i="6"/>
  <c r="F155" i="6"/>
  <c r="F154" i="6"/>
  <c r="A164" i="6"/>
  <c r="C159" i="6"/>
  <c r="B159" i="6"/>
  <c r="E159" i="6" s="1"/>
  <c r="D158" i="6"/>
  <c r="D162" i="6" l="1"/>
  <c r="F162" i="6"/>
  <c r="D160" i="6"/>
  <c r="F160" i="6"/>
  <c r="A173" i="6"/>
  <c r="C168" i="6"/>
  <c r="B168" i="6"/>
  <c r="E168" i="6" s="1"/>
  <c r="A170" i="6"/>
  <c r="B165" i="6"/>
  <c r="E165" i="6" s="1"/>
  <c r="C165" i="6"/>
  <c r="D163" i="6"/>
  <c r="F163" i="6"/>
  <c r="D159" i="6"/>
  <c r="F159" i="6"/>
  <c r="F161" i="6"/>
  <c r="A172" i="6"/>
  <c r="B167" i="6"/>
  <c r="E167" i="6" s="1"/>
  <c r="C167" i="6"/>
  <c r="A169" i="6"/>
  <c r="C164" i="6"/>
  <c r="B164" i="6"/>
  <c r="E164" i="6" s="1"/>
  <c r="F164" i="6" s="1"/>
  <c r="A171" i="6"/>
  <c r="C166" i="6"/>
  <c r="B166" i="6"/>
  <c r="E166" i="6" s="1"/>
  <c r="D164" i="6" l="1"/>
  <c r="D168" i="6"/>
  <c r="F168" i="6"/>
  <c r="D166" i="6"/>
  <c r="F166" i="6"/>
  <c r="A176" i="6"/>
  <c r="C171" i="6"/>
  <c r="B171" i="6"/>
  <c r="E171" i="6" s="1"/>
  <c r="A178" i="6"/>
  <c r="B173" i="6"/>
  <c r="E173" i="6" s="1"/>
  <c r="C173" i="6"/>
  <c r="A177" i="6"/>
  <c r="B172" i="6"/>
  <c r="E172" i="6" s="1"/>
  <c r="C172" i="6"/>
  <c r="D172" i="6" s="1"/>
  <c r="A175" i="6"/>
  <c r="B170" i="6"/>
  <c r="E170" i="6" s="1"/>
  <c r="C170" i="6"/>
  <c r="A174" i="6"/>
  <c r="B169" i="6"/>
  <c r="E169" i="6" s="1"/>
  <c r="C169" i="6"/>
  <c r="D167" i="6"/>
  <c r="F167" i="6"/>
  <c r="D165" i="6"/>
  <c r="F165" i="6"/>
  <c r="F172" i="6" l="1"/>
  <c r="D169" i="6"/>
  <c r="F169" i="6"/>
  <c r="D170" i="6"/>
  <c r="A183" i="6"/>
  <c r="B178" i="6"/>
  <c r="E178" i="6" s="1"/>
  <c r="C178" i="6"/>
  <c r="D178" i="6" s="1"/>
  <c r="A180" i="6"/>
  <c r="B175" i="6"/>
  <c r="E175" i="6" s="1"/>
  <c r="C175" i="6"/>
  <c r="A181" i="6"/>
  <c r="B176" i="6"/>
  <c r="E176" i="6" s="1"/>
  <c r="C176" i="6"/>
  <c r="F170" i="6"/>
  <c r="F171" i="6"/>
  <c r="D171" i="6"/>
  <c r="A182" i="6"/>
  <c r="B177" i="6"/>
  <c r="E177" i="6" s="1"/>
  <c r="C177" i="6"/>
  <c r="D173" i="6"/>
  <c r="F173" i="6"/>
  <c r="A179" i="6"/>
  <c r="B174" i="6"/>
  <c r="E174" i="6" s="1"/>
  <c r="C174" i="6"/>
  <c r="D177" i="6" l="1"/>
  <c r="F177" i="6"/>
  <c r="D175" i="6"/>
  <c r="F175" i="6"/>
  <c r="D174" i="6"/>
  <c r="F174" i="6"/>
  <c r="A186" i="6"/>
  <c r="B181" i="6"/>
  <c r="E181" i="6" s="1"/>
  <c r="C181" i="6"/>
  <c r="A187" i="6"/>
  <c r="C182" i="6"/>
  <c r="B182" i="6"/>
  <c r="E182" i="6" s="1"/>
  <c r="F178" i="6"/>
  <c r="A185" i="6"/>
  <c r="C180" i="6"/>
  <c r="B180" i="6"/>
  <c r="E180" i="6" s="1"/>
  <c r="F180" i="6" s="1"/>
  <c r="A184" i="6"/>
  <c r="C179" i="6"/>
  <c r="B179" i="6"/>
  <c r="E179" i="6" s="1"/>
  <c r="D176" i="6"/>
  <c r="F176" i="6"/>
  <c r="A188" i="6"/>
  <c r="B183" i="6"/>
  <c r="E183" i="6" s="1"/>
  <c r="C183" i="6"/>
  <c r="D180" i="6" l="1"/>
  <c r="A190" i="6"/>
  <c r="B185" i="6"/>
  <c r="E185" i="6" s="1"/>
  <c r="C185" i="6"/>
  <c r="F183" i="6"/>
  <c r="D183" i="6"/>
  <c r="A191" i="6"/>
  <c r="B186" i="6"/>
  <c r="E186" i="6" s="1"/>
  <c r="C186" i="6"/>
  <c r="A192" i="6"/>
  <c r="B187" i="6"/>
  <c r="E187" i="6" s="1"/>
  <c r="C187" i="6"/>
  <c r="A193" i="6"/>
  <c r="B188" i="6"/>
  <c r="E188" i="6" s="1"/>
  <c r="C188" i="6"/>
  <c r="D188" i="6" s="1"/>
  <c r="D182" i="6"/>
  <c r="F182" i="6"/>
  <c r="F179" i="6"/>
  <c r="D179" i="6"/>
  <c r="A189" i="6"/>
  <c r="C184" i="6"/>
  <c r="B184" i="6"/>
  <c r="E184" i="6" s="1"/>
  <c r="D181" i="6"/>
  <c r="F181" i="6"/>
  <c r="D185" i="6" l="1"/>
  <c r="F185" i="6"/>
  <c r="F188" i="6"/>
  <c r="D186" i="6"/>
  <c r="D184" i="6"/>
  <c r="F184" i="6"/>
  <c r="A194" i="6"/>
  <c r="B189" i="6"/>
  <c r="E189" i="6" s="1"/>
  <c r="C189" i="6"/>
  <c r="F186" i="6"/>
  <c r="A196" i="6"/>
  <c r="B191" i="6"/>
  <c r="E191" i="6" s="1"/>
  <c r="C191" i="6"/>
  <c r="A198" i="6"/>
  <c r="C193" i="6"/>
  <c r="B193" i="6"/>
  <c r="E193" i="6" s="1"/>
  <c r="F187" i="6"/>
  <c r="D187" i="6"/>
  <c r="A197" i="6"/>
  <c r="B192" i="6"/>
  <c r="E192" i="6" s="1"/>
  <c r="C192" i="6"/>
  <c r="A195" i="6"/>
  <c r="B190" i="6"/>
  <c r="E190" i="6" s="1"/>
  <c r="C190" i="6"/>
  <c r="D190" i="6" s="1"/>
  <c r="D189" i="6" l="1"/>
  <c r="F189" i="6"/>
  <c r="A202" i="6"/>
  <c r="B197" i="6"/>
  <c r="E197" i="6" s="1"/>
  <c r="C197" i="6"/>
  <c r="D193" i="6"/>
  <c r="F193" i="6"/>
  <c r="A199" i="6"/>
  <c r="B194" i="6"/>
  <c r="E194" i="6" s="1"/>
  <c r="C194" i="6"/>
  <c r="D194" i="6" s="1"/>
  <c r="A201" i="6"/>
  <c r="B196" i="6"/>
  <c r="E196" i="6" s="1"/>
  <c r="C196" i="6"/>
  <c r="A203" i="6"/>
  <c r="B198" i="6"/>
  <c r="E198" i="6" s="1"/>
  <c r="C198" i="6"/>
  <c r="F190" i="6"/>
  <c r="A200" i="6"/>
  <c r="B195" i="6"/>
  <c r="E195" i="6" s="1"/>
  <c r="C195" i="6"/>
  <c r="F192" i="6"/>
  <c r="D192" i="6"/>
  <c r="D191" i="6"/>
  <c r="F191" i="6"/>
  <c r="F196" i="6" l="1"/>
  <c r="A204" i="6"/>
  <c r="B199" i="6"/>
  <c r="E199" i="6" s="1"/>
  <c r="C199" i="6"/>
  <c r="D196" i="6"/>
  <c r="F197" i="6"/>
  <c r="D197" i="6"/>
  <c r="A206" i="6"/>
  <c r="C201" i="6"/>
  <c r="B201" i="6"/>
  <c r="E201" i="6" s="1"/>
  <c r="A207" i="6"/>
  <c r="B202" i="6"/>
  <c r="E202" i="6" s="1"/>
  <c r="C202" i="6"/>
  <c r="F198" i="6"/>
  <c r="D198" i="6"/>
  <c r="A208" i="6"/>
  <c r="B203" i="6"/>
  <c r="E203" i="6" s="1"/>
  <c r="C203" i="6"/>
  <c r="D195" i="6"/>
  <c r="F195" i="6"/>
  <c r="A205" i="6"/>
  <c r="B200" i="6"/>
  <c r="E200" i="6" s="1"/>
  <c r="C200" i="6"/>
  <c r="F194" i="6"/>
  <c r="F202" i="6" l="1"/>
  <c r="D200" i="6"/>
  <c r="D201" i="6"/>
  <c r="A211" i="6"/>
  <c r="B206" i="6"/>
  <c r="E206" i="6" s="1"/>
  <c r="C206" i="6"/>
  <c r="D206" i="6" s="1"/>
  <c r="A213" i="6"/>
  <c r="B208" i="6"/>
  <c r="E208" i="6" s="1"/>
  <c r="C208" i="6"/>
  <c r="D202" i="6"/>
  <c r="F200" i="6"/>
  <c r="A210" i="6"/>
  <c r="B205" i="6"/>
  <c r="E205" i="6" s="1"/>
  <c r="C205" i="6"/>
  <c r="F199" i="6"/>
  <c r="D199" i="6"/>
  <c r="A212" i="6"/>
  <c r="B207" i="6"/>
  <c r="E207" i="6" s="1"/>
  <c r="C207" i="6"/>
  <c r="F203" i="6"/>
  <c r="D203" i="6"/>
  <c r="F201" i="6"/>
  <c r="A209" i="6"/>
  <c r="B204" i="6"/>
  <c r="E204" i="6" s="1"/>
  <c r="C204" i="6"/>
  <c r="D204" i="6" l="1"/>
  <c r="D208" i="6"/>
  <c r="F208" i="6"/>
  <c r="A218" i="6"/>
  <c r="B213" i="6"/>
  <c r="E213" i="6" s="1"/>
  <c r="C213" i="6"/>
  <c r="A217" i="6"/>
  <c r="B212" i="6"/>
  <c r="E212" i="6" s="1"/>
  <c r="C212" i="6"/>
  <c r="F206" i="6"/>
  <c r="F207" i="6"/>
  <c r="D207" i="6"/>
  <c r="F204" i="6"/>
  <c r="A214" i="6"/>
  <c r="B209" i="6"/>
  <c r="E209" i="6" s="1"/>
  <c r="C209" i="6"/>
  <c r="D205" i="6"/>
  <c r="F205" i="6"/>
  <c r="A215" i="6"/>
  <c r="B210" i="6"/>
  <c r="E210" i="6" s="1"/>
  <c r="C210" i="6"/>
  <c r="D210" i="6" s="1"/>
  <c r="A216" i="6"/>
  <c r="B211" i="6"/>
  <c r="E211" i="6" s="1"/>
  <c r="C211" i="6"/>
  <c r="D212" i="6" l="1"/>
  <c r="F212" i="6"/>
  <c r="A222" i="6"/>
  <c r="B217" i="6"/>
  <c r="E217" i="6" s="1"/>
  <c r="C217" i="6"/>
  <c r="D213" i="6"/>
  <c r="F213" i="6"/>
  <c r="D209" i="6"/>
  <c r="F209" i="6"/>
  <c r="D211" i="6"/>
  <c r="F211" i="6"/>
  <c r="A219" i="6"/>
  <c r="B214" i="6"/>
  <c r="E214" i="6" s="1"/>
  <c r="C214" i="6"/>
  <c r="D214" i="6" s="1"/>
  <c r="A223" i="6"/>
  <c r="B218" i="6"/>
  <c r="E218" i="6" s="1"/>
  <c r="C218" i="6"/>
  <c r="A221" i="6"/>
  <c r="B216" i="6"/>
  <c r="E216" i="6" s="1"/>
  <c r="C216" i="6"/>
  <c r="F210" i="6"/>
  <c r="A220" i="6"/>
  <c r="B215" i="6"/>
  <c r="E215" i="6" s="1"/>
  <c r="C215" i="6"/>
  <c r="D218" i="6" l="1"/>
  <c r="F218" i="6"/>
  <c r="D217" i="6"/>
  <c r="F214" i="6"/>
  <c r="A225" i="6"/>
  <c r="B220" i="6"/>
  <c r="E220" i="6" s="1"/>
  <c r="C220" i="6"/>
  <c r="D220" i="6" s="1"/>
  <c r="D215" i="6"/>
  <c r="F215" i="6"/>
  <c r="F217" i="6"/>
  <c r="D216" i="6"/>
  <c r="F216" i="6"/>
  <c r="A224" i="6"/>
  <c r="B219" i="6"/>
  <c r="E219" i="6" s="1"/>
  <c r="C219" i="6"/>
  <c r="A227" i="6"/>
  <c r="B222" i="6"/>
  <c r="E222" i="6" s="1"/>
  <c r="C222" i="6"/>
  <c r="A228" i="6"/>
  <c r="B223" i="6"/>
  <c r="E223" i="6" s="1"/>
  <c r="C223" i="6"/>
  <c r="A226" i="6"/>
  <c r="B221" i="6"/>
  <c r="E221" i="6" s="1"/>
  <c r="C221" i="6"/>
  <c r="D222" i="6" l="1"/>
  <c r="F222" i="6"/>
  <c r="F220" i="6"/>
  <c r="A233" i="6"/>
  <c r="B228" i="6"/>
  <c r="E228" i="6" s="1"/>
  <c r="C228" i="6"/>
  <c r="F221" i="6"/>
  <c r="D221" i="6"/>
  <c r="A232" i="6"/>
  <c r="B227" i="6"/>
  <c r="E227" i="6" s="1"/>
  <c r="C227" i="6"/>
  <c r="D219" i="6"/>
  <c r="F219" i="6"/>
  <c r="A231" i="6"/>
  <c r="B226" i="6"/>
  <c r="E226" i="6" s="1"/>
  <c r="C226" i="6"/>
  <c r="D223" i="6"/>
  <c r="F223" i="6"/>
  <c r="A229" i="6"/>
  <c r="B224" i="6"/>
  <c r="E224" i="6" s="1"/>
  <c r="C224" i="6"/>
  <c r="A230" i="6"/>
  <c r="B225" i="6"/>
  <c r="E225" i="6" s="1"/>
  <c r="C225" i="6"/>
  <c r="D225" i="6" s="1"/>
  <c r="D226" i="6" l="1"/>
  <c r="D228" i="6"/>
  <c r="F225" i="6"/>
  <c r="A237" i="6"/>
  <c r="B232" i="6"/>
  <c r="E232" i="6" s="1"/>
  <c r="C232" i="6"/>
  <c r="F228" i="6"/>
  <c r="D224" i="6"/>
  <c r="F224" i="6"/>
  <c r="A238" i="6"/>
  <c r="C233" i="6"/>
  <c r="B233" i="6"/>
  <c r="E233" i="6" s="1"/>
  <c r="A236" i="6"/>
  <c r="B231" i="6"/>
  <c r="E231" i="6" s="1"/>
  <c r="C231" i="6"/>
  <c r="D227" i="6"/>
  <c r="F227" i="6"/>
  <c r="F226" i="6"/>
  <c r="A235" i="6"/>
  <c r="B230" i="6"/>
  <c r="E230" i="6" s="1"/>
  <c r="C230" i="6"/>
  <c r="A234" i="6"/>
  <c r="B229" i="6"/>
  <c r="E229" i="6" s="1"/>
  <c r="C229" i="6"/>
  <c r="D233" i="6" l="1"/>
  <c r="F229" i="6"/>
  <c r="D229" i="6"/>
  <c r="D231" i="6"/>
  <c r="F231" i="6"/>
  <c r="A239" i="6"/>
  <c r="B234" i="6"/>
  <c r="E234" i="6" s="1"/>
  <c r="C234" i="6"/>
  <c r="D232" i="6"/>
  <c r="F232" i="6"/>
  <c r="A240" i="6"/>
  <c r="B235" i="6"/>
  <c r="E235" i="6" s="1"/>
  <c r="C235" i="6"/>
  <c r="F230" i="6"/>
  <c r="D230" i="6"/>
  <c r="A243" i="6"/>
  <c r="B238" i="6"/>
  <c r="E238" i="6" s="1"/>
  <c r="C238" i="6"/>
  <c r="A241" i="6"/>
  <c r="B236" i="6"/>
  <c r="E236" i="6" s="1"/>
  <c r="C236" i="6"/>
  <c r="F233" i="6"/>
  <c r="A242" i="6"/>
  <c r="B237" i="6"/>
  <c r="E237" i="6" s="1"/>
  <c r="C237" i="6"/>
  <c r="D234" i="6" l="1"/>
  <c r="F234" i="6"/>
  <c r="F238" i="6"/>
  <c r="A244" i="6"/>
  <c r="B239" i="6"/>
  <c r="C239" i="6"/>
  <c r="A247" i="6"/>
  <c r="C242" i="6"/>
  <c r="B242" i="6"/>
  <c r="E242" i="6" s="1"/>
  <c r="D235" i="6"/>
  <c r="F235" i="6"/>
  <c r="D237" i="6"/>
  <c r="F237" i="6"/>
  <c r="A245" i="6"/>
  <c r="B240" i="6"/>
  <c r="E240" i="6" s="1"/>
  <c r="C240" i="6"/>
  <c r="A248" i="6"/>
  <c r="B243" i="6"/>
  <c r="E243" i="6" s="1"/>
  <c r="C243" i="6"/>
  <c r="D236" i="6"/>
  <c r="F236" i="6"/>
  <c r="A246" i="6"/>
  <c r="B241" i="6"/>
  <c r="E241" i="6" s="1"/>
  <c r="C241" i="6"/>
  <c r="D238" i="6"/>
  <c r="F242" i="6" l="1"/>
  <c r="D243" i="6"/>
  <c r="F243" i="6"/>
  <c r="D240" i="6"/>
  <c r="F240" i="6"/>
  <c r="A253" i="6"/>
  <c r="B248" i="6"/>
  <c r="E248" i="6" s="1"/>
  <c r="C248" i="6"/>
  <c r="D241" i="6"/>
  <c r="F241" i="6"/>
  <c r="D239" i="6"/>
  <c r="E239" i="6"/>
  <c r="F239" i="6" s="1"/>
  <c r="D242" i="6"/>
  <c r="A252" i="6"/>
  <c r="C247" i="6"/>
  <c r="B247" i="6"/>
  <c r="E247" i="6" s="1"/>
  <c r="A251" i="6"/>
  <c r="B246" i="6"/>
  <c r="E246" i="6" s="1"/>
  <c r="C246" i="6"/>
  <c r="D246" i="6" s="1"/>
  <c r="A250" i="6"/>
  <c r="B245" i="6"/>
  <c r="E245" i="6" s="1"/>
  <c r="C245" i="6"/>
  <c r="D245" i="6" s="1"/>
  <c r="A249" i="6"/>
  <c r="C244" i="6"/>
  <c r="B244" i="6"/>
  <c r="E244" i="6" s="1"/>
  <c r="F245" i="6" l="1"/>
  <c r="A257" i="6"/>
  <c r="B252" i="6"/>
  <c r="E252" i="6" s="1"/>
  <c r="C252" i="6"/>
  <c r="A258" i="6"/>
  <c r="B253" i="6"/>
  <c r="E253" i="6" s="1"/>
  <c r="C253" i="6"/>
  <c r="A255" i="6"/>
  <c r="B250" i="6"/>
  <c r="E250" i="6" s="1"/>
  <c r="C250" i="6"/>
  <c r="A256" i="6"/>
  <c r="B251" i="6"/>
  <c r="E251" i="6" s="1"/>
  <c r="C251" i="6"/>
  <c r="D248" i="6"/>
  <c r="F248" i="6"/>
  <c r="A254" i="6"/>
  <c r="B249" i="6"/>
  <c r="E249" i="6" s="1"/>
  <c r="C249" i="6"/>
  <c r="F247" i="6"/>
  <c r="D247" i="6"/>
  <c r="F244" i="6"/>
  <c r="D244" i="6"/>
  <c r="F246" i="6"/>
  <c r="A260" i="6" l="1"/>
  <c r="C255" i="6"/>
  <c r="B255" i="6"/>
  <c r="E255" i="6" s="1"/>
  <c r="D251" i="6"/>
  <c r="F251" i="6"/>
  <c r="D252" i="6"/>
  <c r="F252" i="6"/>
  <c r="A263" i="6"/>
  <c r="B258" i="6"/>
  <c r="E258" i="6" s="1"/>
  <c r="C258" i="6"/>
  <c r="A259" i="6"/>
  <c r="B254" i="6"/>
  <c r="E254" i="6" s="1"/>
  <c r="C254" i="6"/>
  <c r="D254" i="6" s="1"/>
  <c r="D253" i="6"/>
  <c r="F253" i="6"/>
  <c r="A261" i="6"/>
  <c r="B256" i="6"/>
  <c r="E256" i="6" s="1"/>
  <c r="C256" i="6"/>
  <c r="D249" i="6"/>
  <c r="F249" i="6"/>
  <c r="D250" i="6"/>
  <c r="F250" i="6"/>
  <c r="A262" i="6"/>
  <c r="B257" i="6"/>
  <c r="E257" i="6" s="1"/>
  <c r="F257" i="6" s="1"/>
  <c r="C257" i="6"/>
  <c r="A268" i="6" l="1"/>
  <c r="B263" i="6"/>
  <c r="E263" i="6" s="1"/>
  <c r="C263" i="6"/>
  <c r="F254" i="6"/>
  <c r="A267" i="6"/>
  <c r="B262" i="6"/>
  <c r="E262" i="6" s="1"/>
  <c r="C262" i="6"/>
  <c r="A264" i="6"/>
  <c r="B259" i="6"/>
  <c r="E259" i="6" s="1"/>
  <c r="C259" i="6"/>
  <c r="D256" i="6"/>
  <c r="F256" i="6"/>
  <c r="F258" i="6"/>
  <c r="D258" i="6"/>
  <c r="D255" i="6"/>
  <c r="F255" i="6"/>
  <c r="A266" i="6"/>
  <c r="B261" i="6"/>
  <c r="E261" i="6" s="1"/>
  <c r="C261" i="6"/>
  <c r="D261" i="6" s="1"/>
  <c r="D257" i="6"/>
  <c r="A265" i="6"/>
  <c r="B260" i="6"/>
  <c r="E260" i="6" s="1"/>
  <c r="C260" i="6"/>
  <c r="D262" i="6" l="1"/>
  <c r="F262" i="6"/>
  <c r="A270" i="6"/>
  <c r="B265" i="6"/>
  <c r="E265" i="6" s="1"/>
  <c r="C265" i="6"/>
  <c r="A272" i="6"/>
  <c r="B267" i="6"/>
  <c r="E267" i="6" s="1"/>
  <c r="C267" i="6"/>
  <c r="A269" i="6"/>
  <c r="B264" i="6"/>
  <c r="E264" i="6" s="1"/>
  <c r="C264" i="6"/>
  <c r="D263" i="6"/>
  <c r="F263" i="6"/>
  <c r="D260" i="6"/>
  <c r="F260" i="6"/>
  <c r="F261" i="6"/>
  <c r="D259" i="6"/>
  <c r="F259" i="6"/>
  <c r="A271" i="6"/>
  <c r="C266" i="6"/>
  <c r="B266" i="6"/>
  <c r="E266" i="6" s="1"/>
  <c r="A273" i="6"/>
  <c r="B268" i="6"/>
  <c r="E268" i="6" s="1"/>
  <c r="C268" i="6"/>
  <c r="A274" i="6" l="1"/>
  <c r="B269" i="6"/>
  <c r="E269" i="6" s="1"/>
  <c r="C269" i="6"/>
  <c r="D269" i="6" s="1"/>
  <c r="A277" i="6"/>
  <c r="B272" i="6"/>
  <c r="E272" i="6" s="1"/>
  <c r="C272" i="6"/>
  <c r="D267" i="6"/>
  <c r="F267" i="6"/>
  <c r="F265" i="6"/>
  <c r="D265" i="6"/>
  <c r="A278" i="6"/>
  <c r="B273" i="6"/>
  <c r="E273" i="6" s="1"/>
  <c r="C273" i="6"/>
  <c r="F268" i="6"/>
  <c r="D268" i="6"/>
  <c r="D266" i="6"/>
  <c r="F266" i="6"/>
  <c r="A276" i="6"/>
  <c r="C271" i="6"/>
  <c r="B271" i="6"/>
  <c r="E271" i="6" s="1"/>
  <c r="F271" i="6" s="1"/>
  <c r="D264" i="6"/>
  <c r="F264" i="6"/>
  <c r="A275" i="6"/>
  <c r="B270" i="6"/>
  <c r="E270" i="6" s="1"/>
  <c r="F270" i="6" s="1"/>
  <c r="C270" i="6"/>
  <c r="D273" i="6" l="1"/>
  <c r="F273" i="6"/>
  <c r="A282" i="6"/>
  <c r="B277" i="6"/>
  <c r="E277" i="6" s="1"/>
  <c r="C277" i="6"/>
  <c r="A281" i="6"/>
  <c r="C276" i="6"/>
  <c r="B276" i="6"/>
  <c r="E276" i="6" s="1"/>
  <c r="F269" i="6"/>
  <c r="A280" i="6"/>
  <c r="B275" i="6"/>
  <c r="E275" i="6" s="1"/>
  <c r="C275" i="6"/>
  <c r="D272" i="6"/>
  <c r="F272" i="6"/>
  <c r="D271" i="6"/>
  <c r="A283" i="6"/>
  <c r="B278" i="6"/>
  <c r="E278" i="6" s="1"/>
  <c r="C278" i="6"/>
  <c r="D278" i="6" s="1"/>
  <c r="D270" i="6"/>
  <c r="A279" i="6"/>
  <c r="C274" i="6"/>
  <c r="B274" i="6"/>
  <c r="E274" i="6" s="1"/>
  <c r="F274" i="6" s="1"/>
  <c r="F278" i="6" l="1"/>
  <c r="D277" i="6"/>
  <c r="F277" i="6"/>
  <c r="D274" i="6"/>
  <c r="A284" i="6"/>
  <c r="B279" i="6"/>
  <c r="C279" i="6"/>
  <c r="A287" i="6"/>
  <c r="B282" i="6"/>
  <c r="E282" i="6" s="1"/>
  <c r="C282" i="6"/>
  <c r="F276" i="6"/>
  <c r="D276" i="6"/>
  <c r="D275" i="6"/>
  <c r="F275" i="6"/>
  <c r="A285" i="6"/>
  <c r="B280" i="6"/>
  <c r="E280" i="6" s="1"/>
  <c r="C280" i="6"/>
  <c r="A288" i="6"/>
  <c r="B283" i="6"/>
  <c r="E283" i="6" s="1"/>
  <c r="C283" i="6"/>
  <c r="A286" i="6"/>
  <c r="B281" i="6"/>
  <c r="E281" i="6" s="1"/>
  <c r="C281" i="6"/>
  <c r="A291" i="6" l="1"/>
  <c r="B286" i="6"/>
  <c r="E286" i="6" s="1"/>
  <c r="C286" i="6"/>
  <c r="D286" i="6" s="1"/>
  <c r="A289" i="6"/>
  <c r="B284" i="6"/>
  <c r="E284" i="6" s="1"/>
  <c r="C284" i="6"/>
  <c r="F280" i="6"/>
  <c r="D280" i="6"/>
  <c r="A292" i="6"/>
  <c r="B287" i="6"/>
  <c r="E287" i="6" s="1"/>
  <c r="C287" i="6"/>
  <c r="A290" i="6"/>
  <c r="B285" i="6"/>
  <c r="E285" i="6" s="1"/>
  <c r="C285" i="6"/>
  <c r="D285" i="6" s="1"/>
  <c r="F281" i="6"/>
  <c r="D281" i="6"/>
  <c r="D279" i="6"/>
  <c r="E279" i="6"/>
  <c r="F279" i="6" s="1"/>
  <c r="D283" i="6"/>
  <c r="F283" i="6"/>
  <c r="A293" i="6"/>
  <c r="B288" i="6"/>
  <c r="E288" i="6" s="1"/>
  <c r="C288" i="6"/>
  <c r="D282" i="6"/>
  <c r="F282" i="6"/>
  <c r="F284" i="6" l="1"/>
  <c r="D284" i="6"/>
  <c r="A298" i="6"/>
  <c r="B293" i="6"/>
  <c r="E293" i="6" s="1"/>
  <c r="C293" i="6"/>
  <c r="D293" i="6" s="1"/>
  <c r="F286" i="6"/>
  <c r="F285" i="6"/>
  <c r="A295" i="6"/>
  <c r="B290" i="6"/>
  <c r="E290" i="6" s="1"/>
  <c r="C290" i="6"/>
  <c r="D287" i="6"/>
  <c r="F287" i="6"/>
  <c r="A296" i="6"/>
  <c r="B291" i="6"/>
  <c r="E291" i="6" s="1"/>
  <c r="C291" i="6"/>
  <c r="F288" i="6"/>
  <c r="D288" i="6"/>
  <c r="A294" i="6"/>
  <c r="B289" i="6"/>
  <c r="E289" i="6" s="1"/>
  <c r="C289" i="6"/>
  <c r="A297" i="6"/>
  <c r="B292" i="6"/>
  <c r="E292" i="6" s="1"/>
  <c r="C292" i="6"/>
  <c r="D291" i="6" l="1"/>
  <c r="F291" i="6"/>
  <c r="A302" i="6"/>
  <c r="B297" i="6"/>
  <c r="E297" i="6" s="1"/>
  <c r="C297" i="6"/>
  <c r="F289" i="6"/>
  <c r="D289" i="6"/>
  <c r="A303" i="6"/>
  <c r="B298" i="6"/>
  <c r="E298" i="6" s="1"/>
  <c r="C298" i="6"/>
  <c r="A300" i="6"/>
  <c r="C295" i="6"/>
  <c r="B295" i="6"/>
  <c r="E295" i="6" s="1"/>
  <c r="A301" i="6"/>
  <c r="B296" i="6"/>
  <c r="E296" i="6" s="1"/>
  <c r="C296" i="6"/>
  <c r="A299" i="6"/>
  <c r="B294" i="6"/>
  <c r="E294" i="6" s="1"/>
  <c r="C294" i="6"/>
  <c r="D294" i="6" s="1"/>
  <c r="D292" i="6"/>
  <c r="F292" i="6"/>
  <c r="F293" i="6"/>
  <c r="D290" i="6"/>
  <c r="F290" i="6"/>
  <c r="F294" i="6" l="1"/>
  <c r="D297" i="6"/>
  <c r="F297" i="6"/>
  <c r="D296" i="6"/>
  <c r="F296" i="6"/>
  <c r="F295" i="6"/>
  <c r="D295" i="6"/>
  <c r="A307" i="6"/>
  <c r="B302" i="6"/>
  <c r="E302" i="6" s="1"/>
  <c r="C302" i="6"/>
  <c r="A308" i="6"/>
  <c r="B303" i="6"/>
  <c r="C303" i="6"/>
  <c r="A306" i="6"/>
  <c r="B301" i="6"/>
  <c r="E301" i="6" s="1"/>
  <c r="C301" i="6"/>
  <c r="A305" i="6"/>
  <c r="B300" i="6"/>
  <c r="E300" i="6" s="1"/>
  <c r="C300" i="6"/>
  <c r="D298" i="6"/>
  <c r="F298" i="6"/>
  <c r="A304" i="6"/>
  <c r="B299" i="6"/>
  <c r="E299" i="6" s="1"/>
  <c r="C299" i="6"/>
  <c r="F302" i="6" l="1"/>
  <c r="F299" i="6"/>
  <c r="D299" i="6"/>
  <c r="A312" i="6"/>
  <c r="B307" i="6"/>
  <c r="E307" i="6" s="1"/>
  <c r="C307" i="6"/>
  <c r="A309" i="6"/>
  <c r="B304" i="6"/>
  <c r="E304" i="6" s="1"/>
  <c r="C304" i="6"/>
  <c r="A310" i="6"/>
  <c r="C305" i="6"/>
  <c r="B305" i="6"/>
  <c r="E305" i="6" s="1"/>
  <c r="F301" i="6"/>
  <c r="D301" i="6"/>
  <c r="D303" i="6"/>
  <c r="E303" i="6"/>
  <c r="F303" i="6" s="1"/>
  <c r="D300" i="6"/>
  <c r="F300" i="6"/>
  <c r="A313" i="6"/>
  <c r="B308" i="6"/>
  <c r="E308" i="6" s="1"/>
  <c r="C308" i="6"/>
  <c r="A311" i="6"/>
  <c r="B306" i="6"/>
  <c r="E306" i="6" s="1"/>
  <c r="C306" i="6"/>
  <c r="D306" i="6" s="1"/>
  <c r="D302" i="6"/>
  <c r="D304" i="6" l="1"/>
  <c r="F304" i="6"/>
  <c r="F307" i="6"/>
  <c r="D307" i="6"/>
  <c r="F306" i="6"/>
  <c r="A316" i="6"/>
  <c r="B311" i="6"/>
  <c r="E311" i="6" s="1"/>
  <c r="C311" i="6"/>
  <c r="F308" i="6"/>
  <c r="D308" i="6"/>
  <c r="A317" i="6"/>
  <c r="B312" i="6"/>
  <c r="E312" i="6" s="1"/>
  <c r="C312" i="6"/>
  <c r="D305" i="6"/>
  <c r="F305" i="6"/>
  <c r="A314" i="6"/>
  <c r="B309" i="6"/>
  <c r="E309" i="6" s="1"/>
  <c r="C309" i="6"/>
  <c r="D309" i="6" s="1"/>
  <c r="A318" i="6"/>
  <c r="B313" i="6"/>
  <c r="E313" i="6" s="1"/>
  <c r="C313" i="6"/>
  <c r="A315" i="6"/>
  <c r="B310" i="6"/>
  <c r="E310" i="6" s="1"/>
  <c r="C310" i="6"/>
  <c r="D310" i="6" l="1"/>
  <c r="D311" i="6"/>
  <c r="F309" i="6"/>
  <c r="A319" i="6"/>
  <c r="B314" i="6"/>
  <c r="E314" i="6" s="1"/>
  <c r="C314" i="6"/>
  <c r="D313" i="6"/>
  <c r="F313" i="6"/>
  <c r="F311" i="6"/>
  <c r="D312" i="6"/>
  <c r="F312" i="6"/>
  <c r="A323" i="6"/>
  <c r="B318" i="6"/>
  <c r="E318" i="6" s="1"/>
  <c r="C318" i="6"/>
  <c r="D318" i="6" s="1"/>
  <c r="F310" i="6"/>
  <c r="A320" i="6"/>
  <c r="B315" i="6"/>
  <c r="E315" i="6" s="1"/>
  <c r="C315" i="6"/>
  <c r="A321" i="6"/>
  <c r="B316" i="6"/>
  <c r="E316" i="6" s="1"/>
  <c r="C316" i="6"/>
  <c r="A322" i="6"/>
  <c r="B317" i="6"/>
  <c r="E317" i="6" s="1"/>
  <c r="C317" i="6"/>
  <c r="D315" i="6" l="1"/>
  <c r="F315" i="6"/>
  <c r="A326" i="6"/>
  <c r="B321" i="6"/>
  <c r="E321" i="6" s="1"/>
  <c r="C321" i="6"/>
  <c r="D321" i="6" s="1"/>
  <c r="D314" i="6"/>
  <c r="F314" i="6"/>
  <c r="D317" i="6"/>
  <c r="F317" i="6"/>
  <c r="A327" i="6"/>
  <c r="B322" i="6"/>
  <c r="E322" i="6" s="1"/>
  <c r="C322" i="6"/>
  <c r="F318" i="6"/>
  <c r="A325" i="6"/>
  <c r="B320" i="6"/>
  <c r="E320" i="6" s="1"/>
  <c r="C320" i="6"/>
  <c r="D316" i="6"/>
  <c r="F316" i="6"/>
  <c r="A328" i="6"/>
  <c r="B323" i="6"/>
  <c r="E323" i="6" s="1"/>
  <c r="C323" i="6"/>
  <c r="A324" i="6"/>
  <c r="B319" i="6"/>
  <c r="E319" i="6" s="1"/>
  <c r="C319" i="6"/>
  <c r="D320" i="6" l="1"/>
  <c r="F320" i="6"/>
  <c r="F322" i="6"/>
  <c r="D322" i="6"/>
  <c r="A331" i="6"/>
  <c r="B326" i="6"/>
  <c r="E326" i="6" s="1"/>
  <c r="C326" i="6"/>
  <c r="D326" i="6" s="1"/>
  <c r="D319" i="6"/>
  <c r="F319" i="6"/>
  <c r="A330" i="6"/>
  <c r="B325" i="6"/>
  <c r="E325" i="6" s="1"/>
  <c r="C325" i="6"/>
  <c r="F321" i="6"/>
  <c r="A333" i="6"/>
  <c r="B328" i="6"/>
  <c r="E328" i="6" s="1"/>
  <c r="C328" i="6"/>
  <c r="A332" i="6"/>
  <c r="B327" i="6"/>
  <c r="E327" i="6" s="1"/>
  <c r="C327" i="6"/>
  <c r="A329" i="6"/>
  <c r="B324" i="6"/>
  <c r="E324" i="6" s="1"/>
  <c r="C324" i="6"/>
  <c r="F323" i="6"/>
  <c r="D323" i="6"/>
  <c r="D325" i="6" l="1"/>
  <c r="A336" i="6"/>
  <c r="B331" i="6"/>
  <c r="E331" i="6" s="1"/>
  <c r="C331" i="6"/>
  <c r="D324" i="6"/>
  <c r="F324" i="6"/>
  <c r="F327" i="6"/>
  <c r="D327" i="6"/>
  <c r="F328" i="6"/>
  <c r="D328" i="6"/>
  <c r="A338" i="6"/>
  <c r="B333" i="6"/>
  <c r="E333" i="6" s="1"/>
  <c r="C333" i="6"/>
  <c r="A334" i="6"/>
  <c r="B329" i="6"/>
  <c r="E329" i="6" s="1"/>
  <c r="C329" i="6"/>
  <c r="F325" i="6"/>
  <c r="A335" i="6"/>
  <c r="B330" i="6"/>
  <c r="E330" i="6" s="1"/>
  <c r="C330" i="6"/>
  <c r="F326" i="6"/>
  <c r="A337" i="6"/>
  <c r="B332" i="6"/>
  <c r="E332" i="6" s="1"/>
  <c r="C332" i="6"/>
  <c r="D333" i="6" l="1"/>
  <c r="A339" i="6"/>
  <c r="C334" i="6"/>
  <c r="B334" i="6"/>
  <c r="E334" i="6" s="1"/>
  <c r="F334" i="6" s="1"/>
  <c r="F329" i="6"/>
  <c r="D329" i="6"/>
  <c r="F331" i="6"/>
  <c r="D331" i="6"/>
  <c r="F332" i="6"/>
  <c r="D332" i="6"/>
  <c r="A342" i="6"/>
  <c r="B337" i="6"/>
  <c r="E337" i="6" s="1"/>
  <c r="C337" i="6"/>
  <c r="D330" i="6"/>
  <c r="F330" i="6"/>
  <c r="F333" i="6"/>
  <c r="A343" i="6"/>
  <c r="B338" i="6"/>
  <c r="E338" i="6" s="1"/>
  <c r="C338" i="6"/>
  <c r="D338" i="6" s="1"/>
  <c r="A340" i="6"/>
  <c r="B335" i="6"/>
  <c r="E335" i="6" s="1"/>
  <c r="C335" i="6"/>
  <c r="A341" i="6"/>
  <c r="B336" i="6"/>
  <c r="E336" i="6" s="1"/>
  <c r="C336" i="6"/>
  <c r="D336" i="6" l="1"/>
  <c r="F336" i="6"/>
  <c r="A346" i="6"/>
  <c r="B341" i="6"/>
  <c r="E341" i="6" s="1"/>
  <c r="C341" i="6"/>
  <c r="F335" i="6"/>
  <c r="D335" i="6"/>
  <c r="A345" i="6"/>
  <c r="B340" i="6"/>
  <c r="E340" i="6" s="1"/>
  <c r="C340" i="6"/>
  <c r="A347" i="6"/>
  <c r="B342" i="6"/>
  <c r="E342" i="6" s="1"/>
  <c r="C342" i="6"/>
  <c r="D342" i="6" s="1"/>
  <c r="D334" i="6"/>
  <c r="A348" i="6"/>
  <c r="B343" i="6"/>
  <c r="C343" i="6"/>
  <c r="D337" i="6"/>
  <c r="F337" i="6"/>
  <c r="F338" i="6"/>
  <c r="A344" i="6"/>
  <c r="B339" i="6"/>
  <c r="E339" i="6" s="1"/>
  <c r="C339" i="6"/>
  <c r="A350" i="6" l="1"/>
  <c r="B345" i="6"/>
  <c r="E345" i="6" s="1"/>
  <c r="C345" i="6"/>
  <c r="D343" i="6"/>
  <c r="E343" i="6"/>
  <c r="F343" i="6" s="1"/>
  <c r="A352" i="6"/>
  <c r="B347" i="6"/>
  <c r="E347" i="6" s="1"/>
  <c r="C347" i="6"/>
  <c r="A351" i="6"/>
  <c r="B346" i="6"/>
  <c r="E346" i="6" s="1"/>
  <c r="C346" i="6"/>
  <c r="A353" i="6"/>
  <c r="C348" i="6"/>
  <c r="B348" i="6"/>
  <c r="E348" i="6" s="1"/>
  <c r="A349" i="6"/>
  <c r="B344" i="6"/>
  <c r="E344" i="6" s="1"/>
  <c r="C344" i="6"/>
  <c r="D341" i="6"/>
  <c r="F341" i="6"/>
  <c r="F340" i="6"/>
  <c r="D340" i="6"/>
  <c r="D339" i="6"/>
  <c r="F339" i="6"/>
  <c r="F342" i="6"/>
  <c r="A354" i="6" l="1"/>
  <c r="B349" i="6"/>
  <c r="E349" i="6" s="1"/>
  <c r="C349" i="6"/>
  <c r="F348" i="6"/>
  <c r="D348" i="6"/>
  <c r="D345" i="6"/>
  <c r="F345" i="6"/>
  <c r="D347" i="6"/>
  <c r="F347" i="6"/>
  <c r="A357" i="6"/>
  <c r="B352" i="6"/>
  <c r="E352" i="6" s="1"/>
  <c r="C352" i="6"/>
  <c r="A358" i="6"/>
  <c r="B353" i="6"/>
  <c r="E353" i="6" s="1"/>
  <c r="C353" i="6"/>
  <c r="D353" i="6" s="1"/>
  <c r="D346" i="6"/>
  <c r="F346" i="6"/>
  <c r="D344" i="6"/>
  <c r="F344" i="6"/>
  <c r="A356" i="6"/>
  <c r="B351" i="6"/>
  <c r="E351" i="6" s="1"/>
  <c r="C351" i="6"/>
  <c r="A355" i="6"/>
  <c r="B350" i="6"/>
  <c r="E350" i="6" s="1"/>
  <c r="F350" i="6" s="1"/>
  <c r="C350" i="6"/>
  <c r="F353" i="6" l="1"/>
  <c r="A361" i="6"/>
  <c r="B356" i="6"/>
  <c r="E356" i="6" s="1"/>
  <c r="C356" i="6"/>
  <c r="F351" i="6"/>
  <c r="D351" i="6"/>
  <c r="F349" i="6"/>
  <c r="D349" i="6"/>
  <c r="A360" i="6"/>
  <c r="B355" i="6"/>
  <c r="E355" i="6" s="1"/>
  <c r="C355" i="6"/>
  <c r="A363" i="6"/>
  <c r="B358" i="6"/>
  <c r="E358" i="6" s="1"/>
  <c r="C358" i="6"/>
  <c r="D358" i="6" s="1"/>
  <c r="D352" i="6"/>
  <c r="F352" i="6"/>
  <c r="A362" i="6"/>
  <c r="B357" i="6"/>
  <c r="C357" i="6"/>
  <c r="D350" i="6"/>
  <c r="A359" i="6"/>
  <c r="B354" i="6"/>
  <c r="E354" i="6" s="1"/>
  <c r="C354" i="6"/>
  <c r="D354" i="6" s="1"/>
  <c r="F358" i="6" l="1"/>
  <c r="D355" i="6"/>
  <c r="F354" i="6"/>
  <c r="A367" i="6"/>
  <c r="B362" i="6"/>
  <c r="E362" i="6" s="1"/>
  <c r="C362" i="6"/>
  <c r="D356" i="6"/>
  <c r="F356" i="6"/>
  <c r="A364" i="6"/>
  <c r="B359" i="6"/>
  <c r="E359" i="6" s="1"/>
  <c r="C359" i="6"/>
  <c r="A365" i="6"/>
  <c r="B360" i="6"/>
  <c r="E360" i="6" s="1"/>
  <c r="C360" i="6"/>
  <c r="A368" i="6"/>
  <c r="B363" i="6"/>
  <c r="C363" i="6"/>
  <c r="D357" i="6"/>
  <c r="E357" i="6"/>
  <c r="F357" i="6" s="1"/>
  <c r="F355" i="6"/>
  <c r="A366" i="6"/>
  <c r="B361" i="6"/>
  <c r="E361" i="6" s="1"/>
  <c r="C361" i="6"/>
  <c r="F359" i="6" l="1"/>
  <c r="A369" i="6"/>
  <c r="B364" i="6"/>
  <c r="E364" i="6" s="1"/>
  <c r="C364" i="6"/>
  <c r="A371" i="6"/>
  <c r="B366" i="6"/>
  <c r="E366" i="6" s="1"/>
  <c r="C366" i="6"/>
  <c r="A373" i="6"/>
  <c r="B368" i="6"/>
  <c r="E368" i="6" s="1"/>
  <c r="C368" i="6"/>
  <c r="D363" i="6"/>
  <c r="E363" i="6"/>
  <c r="F363" i="6" s="1"/>
  <c r="A372" i="6"/>
  <c r="B367" i="6"/>
  <c r="E367" i="6" s="1"/>
  <c r="C367" i="6"/>
  <c r="D361" i="6"/>
  <c r="F361" i="6"/>
  <c r="D360" i="6"/>
  <c r="F360" i="6"/>
  <c r="D362" i="6"/>
  <c r="F362" i="6"/>
  <c r="A370" i="6"/>
  <c r="B365" i="6"/>
  <c r="E365" i="6" s="1"/>
  <c r="C365" i="6"/>
  <c r="D359" i="6"/>
  <c r="D367" i="6" l="1"/>
  <c r="F367" i="6"/>
  <c r="A377" i="6"/>
  <c r="B372" i="6"/>
  <c r="E372" i="6" s="1"/>
  <c r="C372" i="6"/>
  <c r="A378" i="6"/>
  <c r="B373" i="6"/>
  <c r="E373" i="6" s="1"/>
  <c r="C373" i="6"/>
  <c r="D364" i="6"/>
  <c r="F364" i="6"/>
  <c r="D366" i="6"/>
  <c r="F366" i="6"/>
  <c r="A375" i="6"/>
  <c r="B370" i="6"/>
  <c r="E370" i="6" s="1"/>
  <c r="C370" i="6"/>
  <c r="A376" i="6"/>
  <c r="C371" i="6"/>
  <c r="B371" i="6"/>
  <c r="E371" i="6" s="1"/>
  <c r="F365" i="6"/>
  <c r="D365" i="6"/>
  <c r="D368" i="6"/>
  <c r="F368" i="6"/>
  <c r="A374" i="6"/>
  <c r="B369" i="6"/>
  <c r="E369" i="6" s="1"/>
  <c r="C369" i="6"/>
  <c r="F372" i="6" l="1"/>
  <c r="D372" i="6"/>
  <c r="F370" i="6"/>
  <c r="D370" i="6"/>
  <c r="F373" i="6"/>
  <c r="D373" i="6"/>
  <c r="A383" i="6"/>
  <c r="C378" i="6"/>
  <c r="B378" i="6"/>
  <c r="E378" i="6" s="1"/>
  <c r="A382" i="6"/>
  <c r="B377" i="6"/>
  <c r="E377" i="6" s="1"/>
  <c r="C377" i="6"/>
  <c r="D377" i="6" s="1"/>
  <c r="A379" i="6"/>
  <c r="B374" i="6"/>
  <c r="E374" i="6" s="1"/>
  <c r="C374" i="6"/>
  <c r="A381" i="6"/>
  <c r="C376" i="6"/>
  <c r="B376" i="6"/>
  <c r="E376" i="6" s="1"/>
  <c r="A380" i="6"/>
  <c r="B375" i="6"/>
  <c r="E375" i="6" s="1"/>
  <c r="C375" i="6"/>
  <c r="D375" i="6" s="1"/>
  <c r="F369" i="6"/>
  <c r="D369" i="6"/>
  <c r="D371" i="6"/>
  <c r="F371" i="6"/>
  <c r="F375" i="6" l="1"/>
  <c r="A386" i="6"/>
  <c r="B381" i="6"/>
  <c r="C381" i="6"/>
  <c r="A388" i="6"/>
  <c r="B383" i="6"/>
  <c r="E383" i="6" s="1"/>
  <c r="C383" i="6"/>
  <c r="D378" i="6"/>
  <c r="F378" i="6"/>
  <c r="A385" i="6"/>
  <c r="C380" i="6"/>
  <c r="B380" i="6"/>
  <c r="E380" i="6" s="1"/>
  <c r="A384" i="6"/>
  <c r="B379" i="6"/>
  <c r="E379" i="6" s="1"/>
  <c r="C379" i="6"/>
  <c r="A387" i="6"/>
  <c r="B382" i="6"/>
  <c r="E382" i="6" s="1"/>
  <c r="C382" i="6"/>
  <c r="F374" i="6"/>
  <c r="D374" i="6"/>
  <c r="F377" i="6"/>
  <c r="D376" i="6"/>
  <c r="F376" i="6"/>
  <c r="A392" i="6" l="1"/>
  <c r="B387" i="6"/>
  <c r="E387" i="6" s="1"/>
  <c r="C387" i="6"/>
  <c r="F379" i="6"/>
  <c r="D379" i="6"/>
  <c r="D383" i="6"/>
  <c r="F383" i="6"/>
  <c r="A389" i="6"/>
  <c r="B384" i="6"/>
  <c r="E384" i="6" s="1"/>
  <c r="C384" i="6"/>
  <c r="D384" i="6" s="1"/>
  <c r="A393" i="6"/>
  <c r="B388" i="6"/>
  <c r="E388" i="6" s="1"/>
  <c r="C388" i="6"/>
  <c r="D380" i="6"/>
  <c r="F380" i="6"/>
  <c r="D381" i="6"/>
  <c r="E381" i="6"/>
  <c r="F381" i="6" s="1"/>
  <c r="D382" i="6"/>
  <c r="F382" i="6"/>
  <c r="A390" i="6"/>
  <c r="B385" i="6"/>
  <c r="E385" i="6" s="1"/>
  <c r="C385" i="6"/>
  <c r="A391" i="6"/>
  <c r="C386" i="6"/>
  <c r="B386" i="6"/>
  <c r="E386" i="6" s="1"/>
  <c r="F386" i="6" l="1"/>
  <c r="D387" i="6"/>
  <c r="F387" i="6"/>
  <c r="D388" i="6"/>
  <c r="F388" i="6"/>
  <c r="F385" i="6"/>
  <c r="D385" i="6"/>
  <c r="A398" i="6"/>
  <c r="B393" i="6"/>
  <c r="E393" i="6" s="1"/>
  <c r="C393" i="6"/>
  <c r="F384" i="6"/>
  <c r="A397" i="6"/>
  <c r="B392" i="6"/>
  <c r="E392" i="6" s="1"/>
  <c r="C392" i="6"/>
  <c r="A396" i="6"/>
  <c r="C391" i="6"/>
  <c r="B391" i="6"/>
  <c r="E391" i="6" s="1"/>
  <c r="A395" i="6"/>
  <c r="B390" i="6"/>
  <c r="E390" i="6" s="1"/>
  <c r="C390" i="6"/>
  <c r="D386" i="6"/>
  <c r="A394" i="6"/>
  <c r="B389" i="6"/>
  <c r="C389" i="6"/>
  <c r="F391" i="6" l="1"/>
  <c r="D391" i="6"/>
  <c r="D392" i="6"/>
  <c r="F392" i="6"/>
  <c r="A399" i="6"/>
  <c r="B394" i="6"/>
  <c r="E394" i="6" s="1"/>
  <c r="C394" i="6"/>
  <c r="D389" i="6"/>
  <c r="E389" i="6"/>
  <c r="F390" i="6"/>
  <c r="D390" i="6"/>
  <c r="F389" i="6"/>
  <c r="A403" i="6"/>
  <c r="B398" i="6"/>
  <c r="E398" i="6" s="1"/>
  <c r="C398" i="6"/>
  <c r="A401" i="6"/>
  <c r="C396" i="6"/>
  <c r="B396" i="6"/>
  <c r="E396" i="6" s="1"/>
  <c r="A402" i="6"/>
  <c r="B397" i="6"/>
  <c r="C397" i="6"/>
  <c r="A400" i="6"/>
  <c r="B395" i="6"/>
  <c r="E395" i="6" s="1"/>
  <c r="C395" i="6"/>
  <c r="F393" i="6"/>
  <c r="D393" i="6"/>
  <c r="D395" i="6" l="1"/>
  <c r="F395" i="6"/>
  <c r="A406" i="6"/>
  <c r="B401" i="6"/>
  <c r="E401" i="6" s="1"/>
  <c r="C401" i="6"/>
  <c r="F398" i="6"/>
  <c r="D398" i="6"/>
  <c r="D397" i="6"/>
  <c r="E397" i="6"/>
  <c r="F397" i="6" s="1"/>
  <c r="A405" i="6"/>
  <c r="B400" i="6"/>
  <c r="E400" i="6" s="1"/>
  <c r="C400" i="6"/>
  <c r="D400" i="6" s="1"/>
  <c r="A408" i="6"/>
  <c r="B403" i="6"/>
  <c r="E403" i="6" s="1"/>
  <c r="C403" i="6"/>
  <c r="D394" i="6"/>
  <c r="F394" i="6"/>
  <c r="A404" i="6"/>
  <c r="C399" i="6"/>
  <c r="B399" i="6"/>
  <c r="E399" i="6" s="1"/>
  <c r="A407" i="6"/>
  <c r="B402" i="6"/>
  <c r="E402" i="6" s="1"/>
  <c r="C402" i="6"/>
  <c r="D402" i="6" s="1"/>
  <c r="D396" i="6"/>
  <c r="F396" i="6"/>
  <c r="F402" i="6" l="1"/>
  <c r="A410" i="6"/>
  <c r="B405" i="6"/>
  <c r="C405" i="6"/>
  <c r="A412" i="6"/>
  <c r="B407" i="6"/>
  <c r="E407" i="6" s="1"/>
  <c r="C407" i="6"/>
  <c r="F400" i="6"/>
  <c r="A409" i="6"/>
  <c r="B404" i="6"/>
  <c r="E404" i="6" s="1"/>
  <c r="C404" i="6"/>
  <c r="D403" i="6"/>
  <c r="F403" i="6"/>
  <c r="A413" i="6"/>
  <c r="B408" i="6"/>
  <c r="E408" i="6" s="1"/>
  <c r="C408" i="6"/>
  <c r="D401" i="6"/>
  <c r="F401" i="6"/>
  <c r="D399" i="6"/>
  <c r="F399" i="6"/>
  <c r="A411" i="6"/>
  <c r="B406" i="6"/>
  <c r="E406" i="6" s="1"/>
  <c r="C406" i="6"/>
  <c r="A414" i="6" l="1"/>
  <c r="B409" i="6"/>
  <c r="E409" i="6" s="1"/>
  <c r="C409" i="6"/>
  <c r="F407" i="6"/>
  <c r="D407" i="6"/>
  <c r="A418" i="6"/>
  <c r="B413" i="6"/>
  <c r="C413" i="6"/>
  <c r="D408" i="6"/>
  <c r="F408" i="6"/>
  <c r="D405" i="6"/>
  <c r="E405" i="6"/>
  <c r="F405" i="6" s="1"/>
  <c r="F406" i="6"/>
  <c r="D406" i="6"/>
  <c r="A416" i="6"/>
  <c r="B411" i="6"/>
  <c r="E411" i="6" s="1"/>
  <c r="C411" i="6"/>
  <c r="A417" i="6"/>
  <c r="B412" i="6"/>
  <c r="E412" i="6" s="1"/>
  <c r="C412" i="6"/>
  <c r="D404" i="6"/>
  <c r="F404" i="6"/>
  <c r="A415" i="6"/>
  <c r="B410" i="6"/>
  <c r="E410" i="6" s="1"/>
  <c r="C410" i="6"/>
  <c r="A420" i="6" l="1"/>
  <c r="B415" i="6"/>
  <c r="E415" i="6" s="1"/>
  <c r="C415" i="6"/>
  <c r="A421" i="6"/>
  <c r="B416" i="6"/>
  <c r="E416" i="6" s="1"/>
  <c r="C416" i="6"/>
  <c r="D416" i="6" s="1"/>
  <c r="D409" i="6"/>
  <c r="F409" i="6"/>
  <c r="D413" i="6"/>
  <c r="E413" i="6"/>
  <c r="A423" i="6"/>
  <c r="B418" i="6"/>
  <c r="E418" i="6" s="1"/>
  <c r="C418" i="6"/>
  <c r="D418" i="6" s="1"/>
  <c r="A422" i="6"/>
  <c r="B417" i="6"/>
  <c r="E417" i="6" s="1"/>
  <c r="C417" i="6"/>
  <c r="D411" i="6"/>
  <c r="F411" i="6"/>
  <c r="F413" i="6"/>
  <c r="D412" i="6"/>
  <c r="F412" i="6"/>
  <c r="D410" i="6"/>
  <c r="F410" i="6"/>
  <c r="A419" i="6"/>
  <c r="B414" i="6"/>
  <c r="E414" i="6" s="1"/>
  <c r="C414" i="6"/>
  <c r="F417" i="6" l="1"/>
  <c r="D417" i="6"/>
  <c r="A427" i="6"/>
  <c r="C422" i="6"/>
  <c r="B422" i="6"/>
  <c r="E422" i="6" s="1"/>
  <c r="D415" i="6"/>
  <c r="F415" i="6"/>
  <c r="A424" i="6"/>
  <c r="B419" i="6"/>
  <c r="E419" i="6" s="1"/>
  <c r="C419" i="6"/>
  <c r="F418" i="6"/>
  <c r="F414" i="6"/>
  <c r="D414" i="6"/>
  <c r="F416" i="6"/>
  <c r="A426" i="6"/>
  <c r="B421" i="6"/>
  <c r="C421" i="6"/>
  <c r="A428" i="6"/>
  <c r="B423" i="6"/>
  <c r="E423" i="6" s="1"/>
  <c r="C423" i="6"/>
  <c r="A425" i="6"/>
  <c r="C420" i="6"/>
  <c r="B420" i="6"/>
  <c r="E420" i="6" s="1"/>
  <c r="D421" i="6" l="1"/>
  <c r="E421" i="6"/>
  <c r="F422" i="6"/>
  <c r="D422" i="6"/>
  <c r="F423" i="6"/>
  <c r="D423" i="6"/>
  <c r="A432" i="6"/>
  <c r="B427" i="6"/>
  <c r="E427" i="6" s="1"/>
  <c r="C427" i="6"/>
  <c r="D420" i="6"/>
  <c r="F420" i="6"/>
  <c r="A433" i="6"/>
  <c r="B428" i="6"/>
  <c r="E428" i="6" s="1"/>
  <c r="C428" i="6"/>
  <c r="D419" i="6"/>
  <c r="F419" i="6"/>
  <c r="A429" i="6"/>
  <c r="B424" i="6"/>
  <c r="E424" i="6" s="1"/>
  <c r="C424" i="6"/>
  <c r="A431" i="6"/>
  <c r="B426" i="6"/>
  <c r="E426" i="6" s="1"/>
  <c r="C426" i="6"/>
  <c r="A430" i="6"/>
  <c r="B425" i="6"/>
  <c r="E425" i="6" s="1"/>
  <c r="C425" i="6"/>
  <c r="F421" i="6"/>
  <c r="D428" i="6" l="1"/>
  <c r="F428" i="6"/>
  <c r="D426" i="6"/>
  <c r="F426" i="6"/>
  <c r="A437" i="6"/>
  <c r="B432" i="6"/>
  <c r="E432" i="6" s="1"/>
  <c r="C432" i="6"/>
  <c r="A436" i="6"/>
  <c r="B431" i="6"/>
  <c r="E431" i="6" s="1"/>
  <c r="C431" i="6"/>
  <c r="D424" i="6"/>
  <c r="F424" i="6"/>
  <c r="A435" i="6"/>
  <c r="B430" i="6"/>
  <c r="E430" i="6" s="1"/>
  <c r="C430" i="6"/>
  <c r="A438" i="6"/>
  <c r="B433" i="6"/>
  <c r="E433" i="6" s="1"/>
  <c r="C433" i="6"/>
  <c r="F425" i="6"/>
  <c r="D425" i="6"/>
  <c r="A434" i="6"/>
  <c r="B429" i="6"/>
  <c r="C429" i="6"/>
  <c r="F427" i="6"/>
  <c r="D427" i="6"/>
  <c r="D432" i="6" l="1"/>
  <c r="A440" i="6"/>
  <c r="B435" i="6"/>
  <c r="E435" i="6" s="1"/>
  <c r="C435" i="6"/>
  <c r="A442" i="6"/>
  <c r="B437" i="6"/>
  <c r="E437" i="6" s="1"/>
  <c r="C437" i="6"/>
  <c r="A443" i="6"/>
  <c r="B438" i="6"/>
  <c r="E438" i="6" s="1"/>
  <c r="C438" i="6"/>
  <c r="F430" i="6"/>
  <c r="D430" i="6"/>
  <c r="D429" i="6"/>
  <c r="E429" i="6"/>
  <c r="F429" i="6" s="1"/>
  <c r="A439" i="6"/>
  <c r="B434" i="6"/>
  <c r="E434" i="6" s="1"/>
  <c r="C434" i="6"/>
  <c r="D433" i="6"/>
  <c r="F433" i="6"/>
  <c r="F431" i="6"/>
  <c r="D431" i="6"/>
  <c r="A441" i="6"/>
  <c r="C436" i="6"/>
  <c r="B436" i="6"/>
  <c r="E436" i="6" s="1"/>
  <c r="F432" i="6"/>
  <c r="F434" i="6" l="1"/>
  <c r="D437" i="6"/>
  <c r="F437" i="6"/>
  <c r="A447" i="6"/>
  <c r="B442" i="6"/>
  <c r="E442" i="6" s="1"/>
  <c r="C442" i="6"/>
  <c r="A444" i="6"/>
  <c r="B439" i="6"/>
  <c r="E439" i="6" s="1"/>
  <c r="C439" i="6"/>
  <c r="D436" i="6"/>
  <c r="F436" i="6"/>
  <c r="A446" i="6"/>
  <c r="B441" i="6"/>
  <c r="E441" i="6" s="1"/>
  <c r="C441" i="6"/>
  <c r="D435" i="6"/>
  <c r="F435" i="6"/>
  <c r="A448" i="6"/>
  <c r="C443" i="6"/>
  <c r="B443" i="6"/>
  <c r="E443" i="6" s="1"/>
  <c r="F438" i="6"/>
  <c r="D438" i="6"/>
  <c r="D434" i="6"/>
  <c r="A445" i="6"/>
  <c r="B440" i="6"/>
  <c r="E440" i="6" s="1"/>
  <c r="C440" i="6"/>
  <c r="D442" i="6" l="1"/>
  <c r="F442" i="6"/>
  <c r="F439" i="6"/>
  <c r="D439" i="6"/>
  <c r="A449" i="6"/>
  <c r="B444" i="6"/>
  <c r="E444" i="6" s="1"/>
  <c r="C444" i="6"/>
  <c r="A451" i="6"/>
  <c r="B446" i="6"/>
  <c r="E446" i="6" s="1"/>
  <c r="C446" i="6"/>
  <c r="D440" i="6"/>
  <c r="F440" i="6"/>
  <c r="A453" i="6"/>
  <c r="B448" i="6"/>
  <c r="E448" i="6" s="1"/>
  <c r="C448" i="6"/>
  <c r="D448" i="6" s="1"/>
  <c r="A450" i="6"/>
  <c r="B445" i="6"/>
  <c r="E445" i="6" s="1"/>
  <c r="C445" i="6"/>
  <c r="F441" i="6"/>
  <c r="D441" i="6"/>
  <c r="A452" i="6"/>
  <c r="B447" i="6"/>
  <c r="E447" i="6" s="1"/>
  <c r="C447" i="6"/>
  <c r="F443" i="6"/>
  <c r="D443" i="6"/>
  <c r="A454" i="6" l="1"/>
  <c r="B449" i="6"/>
  <c r="E449" i="6" s="1"/>
  <c r="C449" i="6"/>
  <c r="D444" i="6"/>
  <c r="F444" i="6"/>
  <c r="A458" i="6"/>
  <c r="B453" i="6"/>
  <c r="E453" i="6" s="1"/>
  <c r="C453" i="6"/>
  <c r="A456" i="6"/>
  <c r="B451" i="6"/>
  <c r="E451" i="6" s="1"/>
  <c r="C451" i="6"/>
  <c r="F448" i="6"/>
  <c r="A457" i="6"/>
  <c r="C452" i="6"/>
  <c r="B452" i="6"/>
  <c r="E452" i="6" s="1"/>
  <c r="D445" i="6"/>
  <c r="F445" i="6"/>
  <c r="F446" i="6"/>
  <c r="D446" i="6"/>
  <c r="A455" i="6"/>
  <c r="B450" i="6"/>
  <c r="E450" i="6" s="1"/>
  <c r="C450" i="6"/>
  <c r="F447" i="6"/>
  <c r="D447" i="6"/>
  <c r="D450" i="6" l="1"/>
  <c r="A462" i="6"/>
  <c r="B457" i="6"/>
  <c r="E457" i="6" s="1"/>
  <c r="C457" i="6"/>
  <c r="D449" i="6"/>
  <c r="F449" i="6"/>
  <c r="F450" i="6"/>
  <c r="A460" i="6"/>
  <c r="B455" i="6"/>
  <c r="E455" i="6" s="1"/>
  <c r="C455" i="6"/>
  <c r="D453" i="6"/>
  <c r="F453" i="6"/>
  <c r="D452" i="6"/>
  <c r="F452" i="6"/>
  <c r="A463" i="6"/>
  <c r="B458" i="6"/>
  <c r="E458" i="6" s="1"/>
  <c r="C458" i="6"/>
  <c r="D451" i="6"/>
  <c r="F451" i="6"/>
  <c r="A461" i="6"/>
  <c r="B456" i="6"/>
  <c r="E456" i="6" s="1"/>
  <c r="C456" i="6"/>
  <c r="A459" i="6"/>
  <c r="C454" i="6"/>
  <c r="B454" i="6"/>
  <c r="E454" i="6" s="1"/>
  <c r="A468" i="6" l="1"/>
  <c r="B463" i="6"/>
  <c r="E463" i="6" s="1"/>
  <c r="C463" i="6"/>
  <c r="A464" i="6"/>
  <c r="B459" i="6"/>
  <c r="E459" i="6" s="1"/>
  <c r="C459" i="6"/>
  <c r="F454" i="6"/>
  <c r="D454" i="6"/>
  <c r="D456" i="6"/>
  <c r="F456" i="6"/>
  <c r="D458" i="6"/>
  <c r="F458" i="6"/>
  <c r="A465" i="6"/>
  <c r="B460" i="6"/>
  <c r="E460" i="6" s="1"/>
  <c r="C460" i="6"/>
  <c r="A466" i="6"/>
  <c r="B461" i="6"/>
  <c r="E461" i="6" s="1"/>
  <c r="C461" i="6"/>
  <c r="D457" i="6"/>
  <c r="F457" i="6"/>
  <c r="F455" i="6"/>
  <c r="D455" i="6"/>
  <c r="A467" i="6"/>
  <c r="B462" i="6"/>
  <c r="E462" i="6" s="1"/>
  <c r="C462" i="6"/>
  <c r="A471" i="6" l="1"/>
  <c r="B466" i="6"/>
  <c r="E466" i="6" s="1"/>
  <c r="C466" i="6"/>
  <c r="D466" i="6" s="1"/>
  <c r="A470" i="6"/>
  <c r="B465" i="6"/>
  <c r="E465" i="6" s="1"/>
  <c r="C465" i="6"/>
  <c r="D460" i="6"/>
  <c r="F460" i="6"/>
  <c r="F463" i="6"/>
  <c r="D463" i="6"/>
  <c r="A469" i="6"/>
  <c r="B464" i="6"/>
  <c r="E464" i="6" s="1"/>
  <c r="C464" i="6"/>
  <c r="D464" i="6" s="1"/>
  <c r="A472" i="6"/>
  <c r="B467" i="6"/>
  <c r="E467" i="6" s="1"/>
  <c r="C467" i="6"/>
  <c r="D459" i="6"/>
  <c r="F459" i="6"/>
  <c r="D461" i="6"/>
  <c r="F461" i="6"/>
  <c r="D462" i="6"/>
  <c r="F462" i="6"/>
  <c r="A473" i="6"/>
  <c r="C468" i="6"/>
  <c r="B468" i="6"/>
  <c r="E468" i="6" s="1"/>
  <c r="F464" i="6" l="1"/>
  <c r="F465" i="6"/>
  <c r="D465" i="6"/>
  <c r="A475" i="6"/>
  <c r="B470" i="6"/>
  <c r="E470" i="6" s="1"/>
  <c r="C470" i="6"/>
  <c r="D468" i="6"/>
  <c r="F468" i="6"/>
  <c r="A477" i="6"/>
  <c r="B472" i="6"/>
  <c r="E472" i="6" s="1"/>
  <c r="C472" i="6"/>
  <c r="D467" i="6"/>
  <c r="F467" i="6"/>
  <c r="A478" i="6"/>
  <c r="B473" i="6"/>
  <c r="E473" i="6" s="1"/>
  <c r="C473" i="6"/>
  <c r="A474" i="6"/>
  <c r="B469" i="6"/>
  <c r="E469" i="6" s="1"/>
  <c r="C469" i="6"/>
  <c r="F466" i="6"/>
  <c r="A476" i="6"/>
  <c r="B471" i="6"/>
  <c r="E471" i="6" s="1"/>
  <c r="C471" i="6"/>
  <c r="D473" i="6" l="1"/>
  <c r="F473" i="6"/>
  <c r="A483" i="6"/>
  <c r="B478" i="6"/>
  <c r="E478" i="6" s="1"/>
  <c r="C478" i="6"/>
  <c r="A479" i="6"/>
  <c r="B474" i="6"/>
  <c r="E474" i="6" s="1"/>
  <c r="C474" i="6"/>
  <c r="A481" i="6"/>
  <c r="C476" i="6"/>
  <c r="B476" i="6"/>
  <c r="E476" i="6" s="1"/>
  <c r="A480" i="6"/>
  <c r="B475" i="6"/>
  <c r="E475" i="6" s="1"/>
  <c r="C475" i="6"/>
  <c r="F470" i="6"/>
  <c r="D470" i="6"/>
  <c r="D469" i="6"/>
  <c r="F469" i="6"/>
  <c r="D472" i="6"/>
  <c r="F472" i="6"/>
  <c r="A482" i="6"/>
  <c r="B477" i="6"/>
  <c r="E477" i="6" s="1"/>
  <c r="C477" i="6"/>
  <c r="F471" i="6"/>
  <c r="D471" i="6"/>
  <c r="D474" i="6" l="1"/>
  <c r="D477" i="6"/>
  <c r="F474" i="6"/>
  <c r="A484" i="6"/>
  <c r="C479" i="6"/>
  <c r="B479" i="6"/>
  <c r="E479" i="6" s="1"/>
  <c r="D475" i="6"/>
  <c r="F475" i="6"/>
  <c r="F477" i="6"/>
  <c r="A487" i="6"/>
  <c r="C482" i="6"/>
  <c r="B482" i="6"/>
  <c r="E482" i="6" s="1"/>
  <c r="D478" i="6"/>
  <c r="F478" i="6"/>
  <c r="A485" i="6"/>
  <c r="B480" i="6"/>
  <c r="E480" i="6" s="1"/>
  <c r="C480" i="6"/>
  <c r="A488" i="6"/>
  <c r="B483" i="6"/>
  <c r="E483" i="6" s="1"/>
  <c r="C483" i="6"/>
  <c r="D476" i="6"/>
  <c r="F476" i="6"/>
  <c r="A486" i="6"/>
  <c r="B481" i="6"/>
  <c r="E481" i="6" s="1"/>
  <c r="C481" i="6"/>
  <c r="D481" i="6" l="1"/>
  <c r="F481" i="6"/>
  <c r="D480" i="6"/>
  <c r="F480" i="6"/>
  <c r="A493" i="6"/>
  <c r="B488" i="6"/>
  <c r="E488" i="6" s="1"/>
  <c r="C488" i="6"/>
  <c r="A492" i="6"/>
  <c r="C487" i="6"/>
  <c r="B487" i="6"/>
  <c r="E487" i="6" s="1"/>
  <c r="A490" i="6"/>
  <c r="C485" i="6"/>
  <c r="B485" i="6"/>
  <c r="E485" i="6" s="1"/>
  <c r="F479" i="6"/>
  <c r="D479" i="6"/>
  <c r="A491" i="6"/>
  <c r="B486" i="6"/>
  <c r="E486" i="6" s="1"/>
  <c r="C486" i="6"/>
  <c r="A489" i="6"/>
  <c r="C484" i="6"/>
  <c r="B484" i="6"/>
  <c r="E484" i="6" s="1"/>
  <c r="F483" i="6"/>
  <c r="D483" i="6"/>
  <c r="D482" i="6"/>
  <c r="F482" i="6"/>
  <c r="F485" i="6" l="1"/>
  <c r="D486" i="6"/>
  <c r="F486" i="6"/>
  <c r="D488" i="6"/>
  <c r="F488" i="6"/>
  <c r="A498" i="6"/>
  <c r="C493" i="6"/>
  <c r="B493" i="6"/>
  <c r="E493" i="6" s="1"/>
  <c r="F493" i="6" s="1"/>
  <c r="F487" i="6"/>
  <c r="D487" i="6"/>
  <c r="A496" i="6"/>
  <c r="B491" i="6"/>
  <c r="E491" i="6" s="1"/>
  <c r="C491" i="6"/>
  <c r="D484" i="6"/>
  <c r="F484" i="6"/>
  <c r="A497" i="6"/>
  <c r="C492" i="6"/>
  <c r="B492" i="6"/>
  <c r="E492" i="6" s="1"/>
  <c r="D485" i="6"/>
  <c r="A494" i="6"/>
  <c r="B489" i="6"/>
  <c r="E489" i="6" s="1"/>
  <c r="C489" i="6"/>
  <c r="D489" i="6" s="1"/>
  <c r="A495" i="6"/>
  <c r="C490" i="6"/>
  <c r="B490" i="6"/>
  <c r="E490" i="6" s="1"/>
  <c r="D493" i="6" l="1"/>
  <c r="A501" i="6"/>
  <c r="B496" i="6"/>
  <c r="E496" i="6" s="1"/>
  <c r="C496" i="6"/>
  <c r="D492" i="6"/>
  <c r="F492" i="6"/>
  <c r="A503" i="6"/>
  <c r="C498" i="6"/>
  <c r="B498" i="6"/>
  <c r="E498" i="6" s="1"/>
  <c r="A502" i="6"/>
  <c r="B497" i="6"/>
  <c r="E497" i="6" s="1"/>
  <c r="C497" i="6"/>
  <c r="D497" i="6" s="1"/>
  <c r="F489" i="6"/>
  <c r="F491" i="6"/>
  <c r="D491" i="6"/>
  <c r="D490" i="6"/>
  <c r="F490" i="6"/>
  <c r="A500" i="6"/>
  <c r="B495" i="6"/>
  <c r="E495" i="6" s="1"/>
  <c r="C495" i="6"/>
  <c r="A499" i="6"/>
  <c r="B494" i="6"/>
  <c r="E494" i="6" s="1"/>
  <c r="C494" i="6"/>
  <c r="D494" i="6" s="1"/>
  <c r="F494" i="6" l="1"/>
  <c r="A504" i="6"/>
  <c r="B499" i="6"/>
  <c r="E499" i="6" s="1"/>
  <c r="C499" i="6"/>
  <c r="D498" i="6"/>
  <c r="F498" i="6"/>
  <c r="F495" i="6"/>
  <c r="D495" i="6"/>
  <c r="D496" i="6"/>
  <c r="F496" i="6"/>
  <c r="A508" i="6"/>
  <c r="B503" i="6"/>
  <c r="E503" i="6" s="1"/>
  <c r="C503" i="6"/>
  <c r="F497" i="6"/>
  <c r="A505" i="6"/>
  <c r="C500" i="6"/>
  <c r="B500" i="6"/>
  <c r="E500" i="6" s="1"/>
  <c r="A507" i="6"/>
  <c r="C502" i="6"/>
  <c r="B502" i="6"/>
  <c r="E502" i="6" s="1"/>
  <c r="F502" i="6" s="1"/>
  <c r="A506" i="6"/>
  <c r="C501" i="6"/>
  <c r="B501" i="6"/>
  <c r="E501" i="6" s="1"/>
  <c r="F501" i="6" l="1"/>
  <c r="D500" i="6"/>
  <c r="F500" i="6"/>
  <c r="F503" i="6"/>
  <c r="D503" i="6"/>
  <c r="A510" i="6"/>
  <c r="B505" i="6"/>
  <c r="E505" i="6" s="1"/>
  <c r="C505" i="6"/>
  <c r="D505" i="6" s="1"/>
  <c r="F499" i="6"/>
  <c r="D499" i="6"/>
  <c r="D501" i="6"/>
  <c r="A511" i="6"/>
  <c r="C506" i="6"/>
  <c r="B506" i="6"/>
  <c r="E506" i="6" s="1"/>
  <c r="D502" i="6"/>
  <c r="A513" i="6"/>
  <c r="C508" i="6"/>
  <c r="B508" i="6"/>
  <c r="E508" i="6" s="1"/>
  <c r="A512" i="6"/>
  <c r="B507" i="6"/>
  <c r="E507" i="6" s="1"/>
  <c r="C507" i="6"/>
  <c r="A509" i="6"/>
  <c r="B504" i="6"/>
  <c r="E504" i="6" s="1"/>
  <c r="C504" i="6"/>
  <c r="A518" i="6" l="1"/>
  <c r="B513" i="6"/>
  <c r="E513" i="6" s="1"/>
  <c r="C513" i="6"/>
  <c r="D504" i="6"/>
  <c r="F504" i="6"/>
  <c r="A514" i="6"/>
  <c r="B509" i="6"/>
  <c r="E509" i="6" s="1"/>
  <c r="C509" i="6"/>
  <c r="D506" i="6"/>
  <c r="F506" i="6"/>
  <c r="D508" i="6"/>
  <c r="F508" i="6"/>
  <c r="F505" i="6"/>
  <c r="A515" i="6"/>
  <c r="B510" i="6"/>
  <c r="E510" i="6" s="1"/>
  <c r="C510" i="6"/>
  <c r="D510" i="6" s="1"/>
  <c r="F507" i="6"/>
  <c r="D507" i="6"/>
  <c r="A516" i="6"/>
  <c r="B511" i="6"/>
  <c r="E511" i="6" s="1"/>
  <c r="C511" i="6"/>
  <c r="A517" i="6"/>
  <c r="B512" i="6"/>
  <c r="E512" i="6" s="1"/>
  <c r="C512" i="6"/>
  <c r="D513" i="6" l="1"/>
  <c r="F509" i="6"/>
  <c r="D509" i="6"/>
  <c r="A519" i="6"/>
  <c r="B514" i="6"/>
  <c r="E514" i="6" s="1"/>
  <c r="C514" i="6"/>
  <c r="F510" i="6"/>
  <c r="A520" i="6"/>
  <c r="B515" i="6"/>
  <c r="E515" i="6" s="1"/>
  <c r="C515" i="6"/>
  <c r="A522" i="6"/>
  <c r="B517" i="6"/>
  <c r="E517" i="6" s="1"/>
  <c r="C517" i="6"/>
  <c r="F511" i="6"/>
  <c r="D511" i="6"/>
  <c r="F513" i="6"/>
  <c r="F512" i="6"/>
  <c r="D512" i="6"/>
  <c r="A521" i="6"/>
  <c r="C516" i="6"/>
  <c r="B516" i="6"/>
  <c r="E516" i="6" s="1"/>
  <c r="A523" i="6"/>
  <c r="B518" i="6"/>
  <c r="E518" i="6" s="1"/>
  <c r="C518" i="6"/>
  <c r="D517" i="6" l="1"/>
  <c r="D518" i="6"/>
  <c r="F518" i="6"/>
  <c r="A525" i="6"/>
  <c r="B520" i="6"/>
  <c r="E520" i="6" s="1"/>
  <c r="C520" i="6"/>
  <c r="F515" i="6"/>
  <c r="D515" i="6"/>
  <c r="D514" i="6"/>
  <c r="F514" i="6"/>
  <c r="A526" i="6"/>
  <c r="B521" i="6"/>
  <c r="E521" i="6" s="1"/>
  <c r="C521" i="6"/>
  <c r="A528" i="6"/>
  <c r="C523" i="6"/>
  <c r="B523" i="6"/>
  <c r="E523" i="6" s="1"/>
  <c r="A527" i="6"/>
  <c r="B522" i="6"/>
  <c r="E522" i="6" s="1"/>
  <c r="C522" i="6"/>
  <c r="D516" i="6"/>
  <c r="F516" i="6"/>
  <c r="F517" i="6"/>
  <c r="A524" i="6"/>
  <c r="B519" i="6"/>
  <c r="E519" i="6" s="1"/>
  <c r="C519" i="6"/>
  <c r="F522" i="6" l="1"/>
  <c r="D522" i="6"/>
  <c r="F519" i="6"/>
  <c r="D519" i="6"/>
  <c r="D520" i="6"/>
  <c r="F520" i="6"/>
  <c r="A531" i="6"/>
  <c r="C526" i="6"/>
  <c r="B526" i="6"/>
  <c r="E526" i="6" s="1"/>
  <c r="A529" i="6"/>
  <c r="B524" i="6"/>
  <c r="E524" i="6" s="1"/>
  <c r="C524" i="6"/>
  <c r="A533" i="6"/>
  <c r="C528" i="6"/>
  <c r="B528" i="6"/>
  <c r="E528" i="6" s="1"/>
  <c r="D521" i="6"/>
  <c r="F521" i="6"/>
  <c r="A532" i="6"/>
  <c r="B527" i="6"/>
  <c r="E527" i="6" s="1"/>
  <c r="C527" i="6"/>
  <c r="F523" i="6"/>
  <c r="D523" i="6"/>
  <c r="A530" i="6"/>
  <c r="C525" i="6"/>
  <c r="B525" i="6"/>
  <c r="E525" i="6" s="1"/>
  <c r="A537" i="6" l="1"/>
  <c r="B532" i="6"/>
  <c r="E532" i="6" s="1"/>
  <c r="C532" i="6"/>
  <c r="A534" i="6"/>
  <c r="B529" i="6"/>
  <c r="E529" i="6" s="1"/>
  <c r="C529" i="6"/>
  <c r="F525" i="6"/>
  <c r="D525" i="6"/>
  <c r="A535" i="6"/>
  <c r="B530" i="6"/>
  <c r="E530" i="6" s="1"/>
  <c r="C530" i="6"/>
  <c r="D526" i="6"/>
  <c r="F526" i="6"/>
  <c r="A536" i="6"/>
  <c r="C531" i="6"/>
  <c r="B531" i="6"/>
  <c r="E531" i="6" s="1"/>
  <c r="A538" i="6"/>
  <c r="C533" i="6"/>
  <c r="B533" i="6"/>
  <c r="E533" i="6" s="1"/>
  <c r="F527" i="6"/>
  <c r="D527" i="6"/>
  <c r="F524" i="6"/>
  <c r="D524" i="6"/>
  <c r="D528" i="6"/>
  <c r="F528" i="6"/>
  <c r="D531" i="6" l="1"/>
  <c r="F531" i="6"/>
  <c r="D532" i="6"/>
  <c r="F532" i="6"/>
  <c r="F529" i="6"/>
  <c r="D529" i="6"/>
  <c r="A541" i="6"/>
  <c r="B536" i="6"/>
  <c r="E536" i="6" s="1"/>
  <c r="F536" i="6" s="1"/>
  <c r="C536" i="6"/>
  <c r="A539" i="6"/>
  <c r="B534" i="6"/>
  <c r="E534" i="6" s="1"/>
  <c r="C534" i="6"/>
  <c r="F530" i="6"/>
  <c r="D530" i="6"/>
  <c r="D533" i="6"/>
  <c r="F533" i="6"/>
  <c r="A543" i="6"/>
  <c r="C538" i="6"/>
  <c r="B538" i="6"/>
  <c r="E538" i="6" s="1"/>
  <c r="A540" i="6"/>
  <c r="C535" i="6"/>
  <c r="B535" i="6"/>
  <c r="E535" i="6" s="1"/>
  <c r="A542" i="6"/>
  <c r="B537" i="6"/>
  <c r="E537" i="6" s="1"/>
  <c r="C537" i="6"/>
  <c r="D535" i="6" l="1"/>
  <c r="A547" i="6"/>
  <c r="B542" i="6"/>
  <c r="E542" i="6" s="1"/>
  <c r="C542" i="6"/>
  <c r="D534" i="6"/>
  <c r="F534" i="6"/>
  <c r="A546" i="6"/>
  <c r="C541" i="6"/>
  <c r="B541" i="6"/>
  <c r="E541" i="6" s="1"/>
  <c r="A545" i="6"/>
  <c r="B540" i="6"/>
  <c r="E540" i="6" s="1"/>
  <c r="C540" i="6"/>
  <c r="F538" i="6"/>
  <c r="D538" i="6"/>
  <c r="A544" i="6"/>
  <c r="B539" i="6"/>
  <c r="E539" i="6" s="1"/>
  <c r="C539" i="6"/>
  <c r="F535" i="6"/>
  <c r="D537" i="6"/>
  <c r="F537" i="6"/>
  <c r="A548" i="6"/>
  <c r="C543" i="6"/>
  <c r="B543" i="6"/>
  <c r="E543" i="6" s="1"/>
  <c r="F543" i="6" s="1"/>
  <c r="D536" i="6"/>
  <c r="D539" i="6" l="1"/>
  <c r="A551" i="6"/>
  <c r="C546" i="6"/>
  <c r="B546" i="6"/>
  <c r="E546" i="6" s="1"/>
  <c r="D541" i="6"/>
  <c r="F541" i="6"/>
  <c r="D542" i="6"/>
  <c r="F542" i="6"/>
  <c r="D543" i="6"/>
  <c r="A553" i="6"/>
  <c r="B548" i="6"/>
  <c r="E548" i="6" s="1"/>
  <c r="C548" i="6"/>
  <c r="F539" i="6"/>
  <c r="A549" i="6"/>
  <c r="B544" i="6"/>
  <c r="E544" i="6" s="1"/>
  <c r="C544" i="6"/>
  <c r="D544" i="6" s="1"/>
  <c r="D540" i="6"/>
  <c r="F540" i="6"/>
  <c r="A550" i="6"/>
  <c r="B545" i="6"/>
  <c r="E545" i="6" s="1"/>
  <c r="C545" i="6"/>
  <c r="A552" i="6"/>
  <c r="B547" i="6"/>
  <c r="E547" i="6" s="1"/>
  <c r="C547" i="6"/>
  <c r="D547" i="6" l="1"/>
  <c r="A554" i="6"/>
  <c r="B549" i="6"/>
  <c r="E549" i="6" s="1"/>
  <c r="C549" i="6"/>
  <c r="D548" i="6"/>
  <c r="F548" i="6"/>
  <c r="F544" i="6"/>
  <c r="F547" i="6"/>
  <c r="A557" i="6"/>
  <c r="B552" i="6"/>
  <c r="E552" i="6" s="1"/>
  <c r="C552" i="6"/>
  <c r="D552" i="6" s="1"/>
  <c r="D545" i="6"/>
  <c r="F545" i="6"/>
  <c r="A555" i="6"/>
  <c r="B550" i="6"/>
  <c r="E550" i="6" s="1"/>
  <c r="C550" i="6"/>
  <c r="F546" i="6"/>
  <c r="D546" i="6"/>
  <c r="A558" i="6"/>
  <c r="B553" i="6"/>
  <c r="E553" i="6" s="1"/>
  <c r="C553" i="6"/>
  <c r="A556" i="6"/>
  <c r="C551" i="6"/>
  <c r="B551" i="6"/>
  <c r="E551" i="6" s="1"/>
  <c r="F551" i="6" s="1"/>
  <c r="A562" i="6" l="1"/>
  <c r="C557" i="6"/>
  <c r="B557" i="6"/>
  <c r="E557" i="6" s="1"/>
  <c r="D553" i="6"/>
  <c r="F553" i="6"/>
  <c r="D549" i="6"/>
  <c r="F549" i="6"/>
  <c r="A560" i="6"/>
  <c r="B555" i="6"/>
  <c r="E555" i="6" s="1"/>
  <c r="C555" i="6"/>
  <c r="D555" i="6" s="1"/>
  <c r="A563" i="6"/>
  <c r="B558" i="6"/>
  <c r="E558" i="6" s="1"/>
  <c r="C558" i="6"/>
  <c r="D550" i="6"/>
  <c r="F550" i="6"/>
  <c r="D551" i="6"/>
  <c r="A561" i="6"/>
  <c r="B556" i="6"/>
  <c r="E556" i="6" s="1"/>
  <c r="C556" i="6"/>
  <c r="F552" i="6"/>
  <c r="A559" i="6"/>
  <c r="B554" i="6"/>
  <c r="E554" i="6" s="1"/>
  <c r="C554" i="6"/>
  <c r="A565" i="6" l="1"/>
  <c r="B560" i="6"/>
  <c r="E560" i="6" s="1"/>
  <c r="C560" i="6"/>
  <c r="A564" i="6"/>
  <c r="C559" i="6"/>
  <c r="B559" i="6"/>
  <c r="E559" i="6" s="1"/>
  <c r="F559" i="6" s="1"/>
  <c r="F554" i="6"/>
  <c r="D554" i="6"/>
  <c r="D558" i="6"/>
  <c r="F558" i="6"/>
  <c r="D556" i="6"/>
  <c r="F556" i="6"/>
  <c r="D557" i="6"/>
  <c r="F557" i="6"/>
  <c r="A568" i="6"/>
  <c r="B563" i="6"/>
  <c r="E563" i="6" s="1"/>
  <c r="F563" i="6" s="1"/>
  <c r="C563" i="6"/>
  <c r="A566" i="6"/>
  <c r="B561" i="6"/>
  <c r="E561" i="6" s="1"/>
  <c r="C561" i="6"/>
  <c r="F555" i="6"/>
  <c r="A567" i="6"/>
  <c r="C562" i="6"/>
  <c r="B562" i="6"/>
  <c r="E562" i="6" s="1"/>
  <c r="D560" i="6" l="1"/>
  <c r="D559" i="6"/>
  <c r="A573" i="6"/>
  <c r="B568" i="6"/>
  <c r="E568" i="6" s="1"/>
  <c r="C568" i="6"/>
  <c r="D568" i="6" s="1"/>
  <c r="A572" i="6"/>
  <c r="C567" i="6"/>
  <c r="B567" i="6"/>
  <c r="E567" i="6" s="1"/>
  <c r="F567" i="6" s="1"/>
  <c r="F560" i="6"/>
  <c r="F562" i="6"/>
  <c r="D562" i="6"/>
  <c r="D561" i="6"/>
  <c r="F561" i="6"/>
  <c r="A569" i="6"/>
  <c r="B564" i="6"/>
  <c r="E564" i="6" s="1"/>
  <c r="C564" i="6"/>
  <c r="A571" i="6"/>
  <c r="B566" i="6"/>
  <c r="E566" i="6" s="1"/>
  <c r="C566" i="6"/>
  <c r="D563" i="6"/>
  <c r="A570" i="6"/>
  <c r="B565" i="6"/>
  <c r="E565" i="6" s="1"/>
  <c r="C565" i="6"/>
  <c r="F568" i="6" l="1"/>
  <c r="A577" i="6"/>
  <c r="B572" i="6"/>
  <c r="E572" i="6" s="1"/>
  <c r="C572" i="6"/>
  <c r="D564" i="6"/>
  <c r="F564" i="6"/>
  <c r="A575" i="6"/>
  <c r="B570" i="6"/>
  <c r="E570" i="6" s="1"/>
  <c r="C570" i="6"/>
  <c r="A576" i="6"/>
  <c r="B571" i="6"/>
  <c r="E571" i="6" s="1"/>
  <c r="C571" i="6"/>
  <c r="D571" i="6" s="1"/>
  <c r="D565" i="6"/>
  <c r="F565" i="6"/>
  <c r="D566" i="6"/>
  <c r="F566" i="6"/>
  <c r="A578" i="6"/>
  <c r="C573" i="6"/>
  <c r="B573" i="6"/>
  <c r="E573" i="6" s="1"/>
  <c r="D567" i="6"/>
  <c r="A574" i="6"/>
  <c r="B569" i="6"/>
  <c r="E569" i="6" s="1"/>
  <c r="C569" i="6"/>
  <c r="D569" i="6" l="1"/>
  <c r="F569" i="6"/>
  <c r="A583" i="6"/>
  <c r="C578" i="6"/>
  <c r="B578" i="6"/>
  <c r="E578" i="6" s="1"/>
  <c r="A580" i="6"/>
  <c r="C575" i="6"/>
  <c r="B575" i="6"/>
  <c r="E575" i="6" s="1"/>
  <c r="D572" i="6"/>
  <c r="F572" i="6"/>
  <c r="F570" i="6"/>
  <c r="D570" i="6"/>
  <c r="A579" i="6"/>
  <c r="B574" i="6"/>
  <c r="E574" i="6" s="1"/>
  <c r="C574" i="6"/>
  <c r="F571" i="6"/>
  <c r="D573" i="6"/>
  <c r="F573" i="6"/>
  <c r="A581" i="6"/>
  <c r="B576" i="6"/>
  <c r="E576" i="6" s="1"/>
  <c r="C576" i="6"/>
  <c r="A582" i="6"/>
  <c r="B577" i="6"/>
  <c r="E577" i="6" s="1"/>
  <c r="C577" i="6"/>
  <c r="F575" i="6" l="1"/>
  <c r="D575" i="6"/>
  <c r="F576" i="6"/>
  <c r="D577" i="6"/>
  <c r="F577" i="6"/>
  <c r="A584" i="6"/>
  <c r="B579" i="6"/>
  <c r="E579" i="6" s="1"/>
  <c r="C579" i="6"/>
  <c r="D579" i="6" s="1"/>
  <c r="D574" i="6"/>
  <c r="F574" i="6"/>
  <c r="A587" i="6"/>
  <c r="B582" i="6"/>
  <c r="E582" i="6" s="1"/>
  <c r="C582" i="6"/>
  <c r="A585" i="6"/>
  <c r="B580" i="6"/>
  <c r="E580" i="6" s="1"/>
  <c r="C580" i="6"/>
  <c r="A586" i="6"/>
  <c r="C581" i="6"/>
  <c r="B581" i="6"/>
  <c r="E581" i="6" s="1"/>
  <c r="F581" i="6" s="1"/>
  <c r="D576" i="6"/>
  <c r="F578" i="6"/>
  <c r="D578" i="6"/>
  <c r="A588" i="6"/>
  <c r="B583" i="6"/>
  <c r="E583" i="6" s="1"/>
  <c r="C583" i="6"/>
  <c r="D583" i="6" l="1"/>
  <c r="F583" i="6"/>
  <c r="A593" i="6"/>
  <c r="B588" i="6"/>
  <c r="E588" i="6" s="1"/>
  <c r="C588" i="6"/>
  <c r="A589" i="6"/>
  <c r="B584" i="6"/>
  <c r="E584" i="6" s="1"/>
  <c r="C584" i="6"/>
  <c r="D581" i="6"/>
  <c r="A591" i="6"/>
  <c r="B586" i="6"/>
  <c r="E586" i="6" s="1"/>
  <c r="C586" i="6"/>
  <c r="D580" i="6"/>
  <c r="F580" i="6"/>
  <c r="A590" i="6"/>
  <c r="B585" i="6"/>
  <c r="E585" i="6" s="1"/>
  <c r="C585" i="6"/>
  <c r="D582" i="6"/>
  <c r="F582" i="6"/>
  <c r="A592" i="6"/>
  <c r="C587" i="6"/>
  <c r="B587" i="6"/>
  <c r="F579" i="6"/>
  <c r="D585" i="6" l="1"/>
  <c r="F585" i="6"/>
  <c r="D587" i="6"/>
  <c r="E587" i="6"/>
  <c r="F587" i="6" s="1"/>
  <c r="A595" i="6"/>
  <c r="C590" i="6"/>
  <c r="B590" i="6"/>
  <c r="E590" i="6" s="1"/>
  <c r="D588" i="6"/>
  <c r="F588" i="6"/>
  <c r="A596" i="6"/>
  <c r="B591" i="6"/>
  <c r="E591" i="6" s="1"/>
  <c r="C591" i="6"/>
  <c r="A594" i="6"/>
  <c r="B589" i="6"/>
  <c r="E589" i="6" s="1"/>
  <c r="C589" i="6"/>
  <c r="F586" i="6"/>
  <c r="D586" i="6"/>
  <c r="F584" i="6"/>
  <c r="D584" i="6"/>
  <c r="A597" i="6"/>
  <c r="B592" i="6"/>
  <c r="E592" i="6" s="1"/>
  <c r="C592" i="6"/>
  <c r="A598" i="6"/>
  <c r="B593" i="6"/>
  <c r="E593" i="6" s="1"/>
  <c r="C593" i="6"/>
  <c r="D591" i="6" l="1"/>
  <c r="F591" i="6"/>
  <c r="D589" i="6"/>
  <c r="D590" i="6"/>
  <c r="F590" i="6"/>
  <c r="A603" i="6"/>
  <c r="C598" i="6"/>
  <c r="B598" i="6"/>
  <c r="E598" i="6" s="1"/>
  <c r="F592" i="6"/>
  <c r="D592" i="6"/>
  <c r="A599" i="6"/>
  <c r="B594" i="6"/>
  <c r="E594" i="6" s="1"/>
  <c r="C594" i="6"/>
  <c r="A601" i="6"/>
  <c r="C596" i="6"/>
  <c r="B596" i="6"/>
  <c r="E596" i="6" s="1"/>
  <c r="F589" i="6"/>
  <c r="A600" i="6"/>
  <c r="C595" i="6"/>
  <c r="B595" i="6"/>
  <c r="A602" i="6"/>
  <c r="B597" i="6"/>
  <c r="E597" i="6" s="1"/>
  <c r="C597" i="6"/>
  <c r="D597" i="6" s="1"/>
  <c r="D593" i="6"/>
  <c r="F593" i="6"/>
  <c r="D596" i="6" l="1"/>
  <c r="F596" i="6"/>
  <c r="A608" i="6"/>
  <c r="B603" i="6"/>
  <c r="C603" i="6"/>
  <c r="A604" i="6"/>
  <c r="C599" i="6"/>
  <c r="B599" i="6"/>
  <c r="E599" i="6" s="1"/>
  <c r="F599" i="6" s="1"/>
  <c r="D598" i="6"/>
  <c r="F598" i="6"/>
  <c r="A606" i="6"/>
  <c r="B601" i="6"/>
  <c r="E601" i="6" s="1"/>
  <c r="C601" i="6"/>
  <c r="A607" i="6"/>
  <c r="B602" i="6"/>
  <c r="E602" i="6" s="1"/>
  <c r="C602" i="6"/>
  <c r="F594" i="6"/>
  <c r="D594" i="6"/>
  <c r="A605" i="6"/>
  <c r="B600" i="6"/>
  <c r="E600" i="6" s="1"/>
  <c r="C600" i="6"/>
  <c r="F597" i="6"/>
  <c r="D595" i="6"/>
  <c r="E595" i="6"/>
  <c r="F595" i="6" s="1"/>
  <c r="F602" i="6" l="1"/>
  <c r="D602" i="6"/>
  <c r="A609" i="6"/>
  <c r="C604" i="6"/>
  <c r="B604" i="6"/>
  <c r="E604" i="6" s="1"/>
  <c r="D601" i="6"/>
  <c r="F601" i="6"/>
  <c r="A610" i="6"/>
  <c r="B605" i="6"/>
  <c r="E605" i="6" s="1"/>
  <c r="C605" i="6"/>
  <c r="D605" i="6" s="1"/>
  <c r="A612" i="6"/>
  <c r="C607" i="6"/>
  <c r="B607" i="6"/>
  <c r="E607" i="6" s="1"/>
  <c r="F607" i="6" s="1"/>
  <c r="D603" i="6"/>
  <c r="E603" i="6"/>
  <c r="F603" i="6" s="1"/>
  <c r="A613" i="6"/>
  <c r="B608" i="6"/>
  <c r="E608" i="6" s="1"/>
  <c r="C608" i="6"/>
  <c r="D599" i="6"/>
  <c r="F600" i="6"/>
  <c r="D600" i="6"/>
  <c r="A611" i="6"/>
  <c r="B606" i="6"/>
  <c r="E606" i="6" s="1"/>
  <c r="C606" i="6"/>
  <c r="F605" i="6" l="1"/>
  <c r="D604" i="6"/>
  <c r="F604" i="6"/>
  <c r="A616" i="6"/>
  <c r="B611" i="6"/>
  <c r="C611" i="6"/>
  <c r="A614" i="6"/>
  <c r="B609" i="6"/>
  <c r="E609" i="6" s="1"/>
  <c r="C609" i="6"/>
  <c r="D606" i="6"/>
  <c r="F606" i="6"/>
  <c r="A615" i="6"/>
  <c r="B610" i="6"/>
  <c r="E610" i="6" s="1"/>
  <c r="C610" i="6"/>
  <c r="A617" i="6"/>
  <c r="B612" i="6"/>
  <c r="E612" i="6" s="1"/>
  <c r="C612" i="6"/>
  <c r="F608" i="6"/>
  <c r="D608" i="6"/>
  <c r="A618" i="6"/>
  <c r="C613" i="6"/>
  <c r="B613" i="6"/>
  <c r="E613" i="6" s="1"/>
  <c r="F613" i="6" s="1"/>
  <c r="D607" i="6"/>
  <c r="D609" i="6" l="1"/>
  <c r="F609" i="6"/>
  <c r="D613" i="6"/>
  <c r="D612" i="6"/>
  <c r="F612" i="6"/>
  <c r="C614" i="6"/>
  <c r="A619" i="6"/>
  <c r="B614" i="6"/>
  <c r="E614" i="6" s="1"/>
  <c r="C615" i="6"/>
  <c r="A620" i="6"/>
  <c r="B615" i="6"/>
  <c r="E615" i="6" s="1"/>
  <c r="A622" i="6"/>
  <c r="B617" i="6"/>
  <c r="E617" i="6" s="1"/>
  <c r="C617" i="6"/>
  <c r="F610" i="6"/>
  <c r="D610" i="6"/>
  <c r="D611" i="6"/>
  <c r="E611" i="6"/>
  <c r="F611" i="6" s="1"/>
  <c r="B618" i="6"/>
  <c r="E618" i="6" s="1"/>
  <c r="A623" i="6"/>
  <c r="C618" i="6"/>
  <c r="B616" i="6"/>
  <c r="E616" i="6" s="1"/>
  <c r="A621" i="6"/>
  <c r="C616" i="6"/>
  <c r="C619" i="6" l="1"/>
  <c r="B619" i="6"/>
  <c r="E619" i="6" s="1"/>
  <c r="A624" i="6"/>
  <c r="D614" i="6"/>
  <c r="F614" i="6"/>
  <c r="D617" i="6"/>
  <c r="F617" i="6"/>
  <c r="B621" i="6"/>
  <c r="E621" i="6" s="1"/>
  <c r="F621" i="6" s="1"/>
  <c r="C621" i="6"/>
  <c r="A626" i="6"/>
  <c r="C623" i="6"/>
  <c r="B623" i="6"/>
  <c r="E623" i="6" s="1"/>
  <c r="A628" i="6"/>
  <c r="F616" i="6"/>
  <c r="D616" i="6"/>
  <c r="D618" i="6"/>
  <c r="F618" i="6"/>
  <c r="B622" i="6"/>
  <c r="E622" i="6" s="1"/>
  <c r="A627" i="6"/>
  <c r="C622" i="6"/>
  <c r="A625" i="6"/>
  <c r="B620" i="6"/>
  <c r="E620" i="6" s="1"/>
  <c r="C620" i="6"/>
  <c r="F615" i="6"/>
  <c r="D615" i="6"/>
  <c r="F620" i="6" l="1"/>
  <c r="D620" i="6"/>
  <c r="A633" i="6"/>
  <c r="B628" i="6"/>
  <c r="E628" i="6" s="1"/>
  <c r="C628" i="6"/>
  <c r="D622" i="6"/>
  <c r="F622" i="6"/>
  <c r="A630" i="6"/>
  <c r="B625" i="6"/>
  <c r="E625" i="6" s="1"/>
  <c r="C625" i="6"/>
  <c r="F623" i="6"/>
  <c r="D623" i="6"/>
  <c r="A629" i="6"/>
  <c r="B624" i="6"/>
  <c r="E624" i="6" s="1"/>
  <c r="C624" i="6"/>
  <c r="C627" i="6"/>
  <c r="B627" i="6"/>
  <c r="E627" i="6" s="1"/>
  <c r="A632" i="6"/>
  <c r="B626" i="6"/>
  <c r="E626" i="6" s="1"/>
  <c r="A631" i="6"/>
  <c r="C626" i="6"/>
  <c r="D621" i="6"/>
  <c r="D619" i="6"/>
  <c r="F619" i="6"/>
  <c r="D624" i="6" l="1"/>
  <c r="F624" i="6"/>
  <c r="F628" i="6"/>
  <c r="D628" i="6"/>
  <c r="B630" i="6"/>
  <c r="E630" i="6" s="1"/>
  <c r="C630" i="6"/>
  <c r="A635" i="6"/>
  <c r="C631" i="6"/>
  <c r="B631" i="6"/>
  <c r="E631" i="6" s="1"/>
  <c r="A636" i="6"/>
  <c r="F626" i="6"/>
  <c r="D626" i="6"/>
  <c r="B633" i="6"/>
  <c r="E633" i="6" s="1"/>
  <c r="C633" i="6"/>
  <c r="A638" i="6"/>
  <c r="D627" i="6"/>
  <c r="F627" i="6"/>
  <c r="C629" i="6"/>
  <c r="A634" i="6"/>
  <c r="B629" i="6"/>
  <c r="E629" i="6" s="1"/>
  <c r="A637" i="6"/>
  <c r="B632" i="6"/>
  <c r="E632" i="6" s="1"/>
  <c r="C632" i="6"/>
  <c r="F625" i="6"/>
  <c r="D625" i="6"/>
  <c r="D631" i="6" l="1"/>
  <c r="F631" i="6"/>
  <c r="F630" i="6"/>
  <c r="D630" i="6"/>
  <c r="B638" i="6"/>
  <c r="E638" i="6" s="1"/>
  <c r="C638" i="6"/>
  <c r="A643" i="6"/>
  <c r="C635" i="6"/>
  <c r="A640" i="6"/>
  <c r="B635" i="6"/>
  <c r="E635" i="6" s="1"/>
  <c r="B637" i="6"/>
  <c r="E637" i="6" s="1"/>
  <c r="A642" i="6"/>
  <c r="C637" i="6"/>
  <c r="D629" i="6"/>
  <c r="F629" i="6"/>
  <c r="C636" i="6"/>
  <c r="A641" i="6"/>
  <c r="B636" i="6"/>
  <c r="E636" i="6" s="1"/>
  <c r="F632" i="6"/>
  <c r="D632" i="6"/>
  <c r="D633" i="6"/>
  <c r="F633" i="6"/>
  <c r="A639" i="6"/>
  <c r="B634" i="6"/>
  <c r="E634" i="6" s="1"/>
  <c r="C634" i="6"/>
  <c r="D635" i="6" l="1"/>
  <c r="F635" i="6"/>
  <c r="D637" i="6"/>
  <c r="F637" i="6"/>
  <c r="F636" i="6"/>
  <c r="D636" i="6"/>
  <c r="A644" i="6"/>
  <c r="C639" i="6"/>
  <c r="B639" i="6"/>
  <c r="E639" i="6" s="1"/>
  <c r="A648" i="6"/>
  <c r="C643" i="6"/>
  <c r="B643" i="6"/>
  <c r="E643" i="6" s="1"/>
  <c r="D638" i="6"/>
  <c r="F638" i="6"/>
  <c r="A647" i="6"/>
  <c r="B642" i="6"/>
  <c r="E642" i="6" s="1"/>
  <c r="C642" i="6"/>
  <c r="D634" i="6"/>
  <c r="F634" i="6"/>
  <c r="A646" i="6"/>
  <c r="B641" i="6"/>
  <c r="E641" i="6" s="1"/>
  <c r="C641" i="6"/>
  <c r="A645" i="6"/>
  <c r="B640" i="6"/>
  <c r="E640" i="6" s="1"/>
  <c r="C640" i="6"/>
  <c r="C644" i="6" l="1"/>
  <c r="A649" i="6"/>
  <c r="B644" i="6"/>
  <c r="E644" i="6" s="1"/>
  <c r="D641" i="6"/>
  <c r="F641" i="6"/>
  <c r="A651" i="6"/>
  <c r="B646" i="6"/>
  <c r="E646" i="6" s="1"/>
  <c r="C646" i="6"/>
  <c r="A652" i="6"/>
  <c r="C647" i="6"/>
  <c r="B647" i="6"/>
  <c r="E647" i="6" s="1"/>
  <c r="D643" i="6"/>
  <c r="F643" i="6"/>
  <c r="A653" i="6"/>
  <c r="B648" i="6"/>
  <c r="E648" i="6" s="1"/>
  <c r="C648" i="6"/>
  <c r="D639" i="6"/>
  <c r="F639" i="6"/>
  <c r="A650" i="6"/>
  <c r="B645" i="6"/>
  <c r="C645" i="6"/>
  <c r="F640" i="6"/>
  <c r="D640" i="6"/>
  <c r="D642" i="6"/>
  <c r="F642" i="6"/>
  <c r="D646" i="6" l="1"/>
  <c r="F646" i="6"/>
  <c r="C653" i="6"/>
  <c r="A658" i="6"/>
  <c r="B653" i="6"/>
  <c r="E653" i="6" s="1"/>
  <c r="D648" i="6"/>
  <c r="F648" i="6"/>
  <c r="B651" i="6"/>
  <c r="E651" i="6" s="1"/>
  <c r="C651" i="6"/>
  <c r="A656" i="6"/>
  <c r="D645" i="6"/>
  <c r="E645" i="6"/>
  <c r="F645" i="6" s="1"/>
  <c r="A655" i="6"/>
  <c r="B650" i="6"/>
  <c r="E650" i="6" s="1"/>
  <c r="C650" i="6"/>
  <c r="F647" i="6"/>
  <c r="D647" i="6"/>
  <c r="C649" i="6"/>
  <c r="B649" i="6"/>
  <c r="E649" i="6" s="1"/>
  <c r="A654" i="6"/>
  <c r="B652" i="6"/>
  <c r="E652" i="6" s="1"/>
  <c r="C652" i="6"/>
  <c r="A657" i="6"/>
  <c r="F644" i="6"/>
  <c r="D644" i="6"/>
  <c r="F650" i="6" l="1"/>
  <c r="D650" i="6"/>
  <c r="A660" i="6"/>
  <c r="B655" i="6"/>
  <c r="E655" i="6" s="1"/>
  <c r="C655" i="6"/>
  <c r="A663" i="6"/>
  <c r="B658" i="6"/>
  <c r="E658" i="6" s="1"/>
  <c r="C658" i="6"/>
  <c r="A659" i="6"/>
  <c r="B654" i="6"/>
  <c r="E654" i="6" s="1"/>
  <c r="C654" i="6"/>
  <c r="F653" i="6"/>
  <c r="D653" i="6"/>
  <c r="F649" i="6"/>
  <c r="D649" i="6"/>
  <c r="A661" i="6"/>
  <c r="B656" i="6"/>
  <c r="E656" i="6" s="1"/>
  <c r="C656" i="6"/>
  <c r="C657" i="6"/>
  <c r="A662" i="6"/>
  <c r="B657" i="6"/>
  <c r="E657" i="6" s="1"/>
  <c r="F652" i="6"/>
  <c r="D652" i="6"/>
  <c r="F651" i="6"/>
  <c r="D651" i="6"/>
  <c r="C661" i="6" l="1"/>
  <c r="B661" i="6"/>
  <c r="E661" i="6" s="1"/>
  <c r="A666" i="6"/>
  <c r="F655" i="6"/>
  <c r="D655" i="6"/>
  <c r="C663" i="6"/>
  <c r="B663" i="6"/>
  <c r="E663" i="6" s="1"/>
  <c r="A668" i="6"/>
  <c r="F654" i="6"/>
  <c r="D654" i="6"/>
  <c r="C660" i="6"/>
  <c r="A665" i="6"/>
  <c r="B660" i="6"/>
  <c r="E660" i="6" s="1"/>
  <c r="F658" i="6"/>
  <c r="D658" i="6"/>
  <c r="A667" i="6"/>
  <c r="C662" i="6"/>
  <c r="B662" i="6"/>
  <c r="E662" i="6" s="1"/>
  <c r="D657" i="6"/>
  <c r="F657" i="6"/>
  <c r="D656" i="6"/>
  <c r="F656" i="6"/>
  <c r="C659" i="6"/>
  <c r="A664" i="6"/>
  <c r="B659" i="6"/>
  <c r="E659" i="6" s="1"/>
  <c r="A671" i="6" l="1"/>
  <c r="C666" i="6"/>
  <c r="B666" i="6"/>
  <c r="E666" i="6" s="1"/>
  <c r="D659" i="6"/>
  <c r="F659" i="6"/>
  <c r="D660" i="6"/>
  <c r="F660" i="6"/>
  <c r="F662" i="6"/>
  <c r="D662" i="6"/>
  <c r="D663" i="6"/>
  <c r="F663" i="6"/>
  <c r="A670" i="6"/>
  <c r="C665" i="6"/>
  <c r="B665" i="6"/>
  <c r="E665" i="6" s="1"/>
  <c r="B664" i="6"/>
  <c r="E664" i="6" s="1"/>
  <c r="C664" i="6"/>
  <c r="A669" i="6"/>
  <c r="A672" i="6"/>
  <c r="C667" i="6"/>
  <c r="B667" i="6"/>
  <c r="E667" i="6" s="1"/>
  <c r="A673" i="6"/>
  <c r="B668" i="6"/>
  <c r="E668" i="6" s="1"/>
  <c r="C668" i="6"/>
  <c r="D661" i="6"/>
  <c r="F661" i="6"/>
  <c r="D664" i="6" l="1"/>
  <c r="F664" i="6"/>
  <c r="F668" i="6"/>
  <c r="D668" i="6"/>
  <c r="D665" i="6"/>
  <c r="F665" i="6"/>
  <c r="B673" i="6"/>
  <c r="E673" i="6" s="1"/>
  <c r="A678" i="6"/>
  <c r="C673" i="6"/>
  <c r="D667" i="6"/>
  <c r="F667" i="6"/>
  <c r="D666" i="6"/>
  <c r="F666" i="6"/>
  <c r="B670" i="6"/>
  <c r="E670" i="6" s="1"/>
  <c r="A675" i="6"/>
  <c r="C670" i="6"/>
  <c r="B672" i="6"/>
  <c r="E672" i="6" s="1"/>
  <c r="A677" i="6"/>
  <c r="C672" i="6"/>
  <c r="A674" i="6"/>
  <c r="B669" i="6"/>
  <c r="E669" i="6" s="1"/>
  <c r="C669" i="6"/>
  <c r="C671" i="6"/>
  <c r="D671" i="6" s="1"/>
  <c r="A676" i="6"/>
  <c r="B671" i="6"/>
  <c r="E671" i="6" s="1"/>
  <c r="C674" i="6" l="1"/>
  <c r="A679" i="6"/>
  <c r="B674" i="6"/>
  <c r="E674" i="6" s="1"/>
  <c r="D669" i="6"/>
  <c r="F669" i="6"/>
  <c r="A680" i="6"/>
  <c r="B675" i="6"/>
  <c r="E675" i="6" s="1"/>
  <c r="C675" i="6"/>
  <c r="A683" i="6"/>
  <c r="C678" i="6"/>
  <c r="B678" i="6"/>
  <c r="E678" i="6" s="1"/>
  <c r="D672" i="6"/>
  <c r="F672" i="6"/>
  <c r="B677" i="6"/>
  <c r="E677" i="6" s="1"/>
  <c r="A682" i="6"/>
  <c r="C677" i="6"/>
  <c r="F671" i="6"/>
  <c r="B676" i="6"/>
  <c r="E676" i="6" s="1"/>
  <c r="A681" i="6"/>
  <c r="C676" i="6"/>
  <c r="D670" i="6"/>
  <c r="F670" i="6"/>
  <c r="F673" i="6"/>
  <c r="D673" i="6"/>
  <c r="D677" i="6" l="1"/>
  <c r="F677" i="6"/>
  <c r="F675" i="6"/>
  <c r="D675" i="6"/>
  <c r="A685" i="6"/>
  <c r="B680" i="6"/>
  <c r="E680" i="6" s="1"/>
  <c r="C680" i="6"/>
  <c r="D676" i="6"/>
  <c r="F676" i="6"/>
  <c r="A687" i="6"/>
  <c r="C682" i="6"/>
  <c r="B682" i="6"/>
  <c r="E682" i="6" s="1"/>
  <c r="B681" i="6"/>
  <c r="E681" i="6" s="1"/>
  <c r="A686" i="6"/>
  <c r="C681" i="6"/>
  <c r="D678" i="6"/>
  <c r="F678" i="6"/>
  <c r="B679" i="6"/>
  <c r="E679" i="6" s="1"/>
  <c r="A684" i="6"/>
  <c r="C679" i="6"/>
  <c r="C683" i="6"/>
  <c r="B683" i="6"/>
  <c r="E683" i="6" s="1"/>
  <c r="A688" i="6"/>
  <c r="D674" i="6"/>
  <c r="F674" i="6"/>
  <c r="F681" i="6" l="1"/>
  <c r="D681" i="6"/>
  <c r="C685" i="6"/>
  <c r="A690" i="6"/>
  <c r="B685" i="6"/>
  <c r="E685" i="6" s="1"/>
  <c r="F685" i="6" s="1"/>
  <c r="C688" i="6"/>
  <c r="B688" i="6"/>
  <c r="E688" i="6" s="1"/>
  <c r="A693" i="6"/>
  <c r="F680" i="6"/>
  <c r="D680" i="6"/>
  <c r="D683" i="6"/>
  <c r="F683" i="6"/>
  <c r="F682" i="6"/>
  <c r="D682" i="6"/>
  <c r="C686" i="6"/>
  <c r="A691" i="6"/>
  <c r="B686" i="6"/>
  <c r="E686" i="6" s="1"/>
  <c r="D679" i="6"/>
  <c r="F679" i="6"/>
  <c r="C684" i="6"/>
  <c r="B684" i="6"/>
  <c r="E684" i="6" s="1"/>
  <c r="A689" i="6"/>
  <c r="C687" i="6"/>
  <c r="B687" i="6"/>
  <c r="E687" i="6" s="1"/>
  <c r="A692" i="6"/>
  <c r="A696" i="6" l="1"/>
  <c r="C691" i="6"/>
  <c r="B691" i="6"/>
  <c r="D686" i="6"/>
  <c r="F686" i="6"/>
  <c r="F684" i="6"/>
  <c r="D684" i="6"/>
  <c r="D687" i="6"/>
  <c r="F687" i="6"/>
  <c r="D688" i="6"/>
  <c r="F688" i="6"/>
  <c r="C690" i="6"/>
  <c r="B690" i="6"/>
  <c r="E690" i="6" s="1"/>
  <c r="A695" i="6"/>
  <c r="A698" i="6"/>
  <c r="B693" i="6"/>
  <c r="E693" i="6" s="1"/>
  <c r="C693" i="6"/>
  <c r="C689" i="6"/>
  <c r="B689" i="6"/>
  <c r="E689" i="6" s="1"/>
  <c r="A694" i="6"/>
  <c r="D685" i="6"/>
  <c r="C692" i="6"/>
  <c r="B692" i="6"/>
  <c r="E692" i="6" s="1"/>
  <c r="A697" i="6"/>
  <c r="C697" i="6" l="1"/>
  <c r="A702" i="6"/>
  <c r="B697" i="6"/>
  <c r="E697" i="6" s="1"/>
  <c r="D692" i="6"/>
  <c r="F692" i="6"/>
  <c r="C698" i="6"/>
  <c r="A703" i="6"/>
  <c r="B698" i="6"/>
  <c r="E698" i="6" s="1"/>
  <c r="C695" i="6"/>
  <c r="A700" i="6"/>
  <c r="B695" i="6"/>
  <c r="D690" i="6"/>
  <c r="F690" i="6"/>
  <c r="D691" i="6"/>
  <c r="E691" i="6"/>
  <c r="F691" i="6" s="1"/>
  <c r="A699" i="6"/>
  <c r="B694" i="6"/>
  <c r="E694" i="6" s="1"/>
  <c r="C694" i="6"/>
  <c r="F689" i="6"/>
  <c r="D689" i="6"/>
  <c r="F693" i="6"/>
  <c r="D693" i="6"/>
  <c r="C696" i="6"/>
  <c r="B696" i="6"/>
  <c r="E696" i="6" s="1"/>
  <c r="A701" i="6"/>
  <c r="F696" i="6" l="1"/>
  <c r="D696" i="6"/>
  <c r="D698" i="6"/>
  <c r="F698" i="6"/>
  <c r="A708" i="6"/>
  <c r="B703" i="6"/>
  <c r="E703" i="6" s="1"/>
  <c r="C703" i="6"/>
  <c r="B699" i="6"/>
  <c r="E699" i="6" s="1"/>
  <c r="C699" i="6"/>
  <c r="A704" i="6"/>
  <c r="D695" i="6"/>
  <c r="E695" i="6"/>
  <c r="F695" i="6" s="1"/>
  <c r="F694" i="6"/>
  <c r="D694" i="6"/>
  <c r="C700" i="6"/>
  <c r="B700" i="6"/>
  <c r="E700" i="6" s="1"/>
  <c r="A705" i="6"/>
  <c r="A707" i="6"/>
  <c r="B702" i="6"/>
  <c r="E702" i="6" s="1"/>
  <c r="C702" i="6"/>
  <c r="A706" i="6"/>
  <c r="B701" i="6"/>
  <c r="E701" i="6" s="1"/>
  <c r="C701" i="6"/>
  <c r="D697" i="6"/>
  <c r="F697" i="6"/>
  <c r="D700" i="6" l="1"/>
  <c r="F700" i="6"/>
  <c r="A713" i="6"/>
  <c r="C708" i="6"/>
  <c r="B708" i="6"/>
  <c r="E708" i="6" s="1"/>
  <c r="F703" i="6"/>
  <c r="D703" i="6"/>
  <c r="D702" i="6"/>
  <c r="F702" i="6"/>
  <c r="F701" i="6"/>
  <c r="D701" i="6"/>
  <c r="A712" i="6"/>
  <c r="B707" i="6"/>
  <c r="E707" i="6" s="1"/>
  <c r="C707" i="6"/>
  <c r="A709" i="6"/>
  <c r="C704" i="6"/>
  <c r="B704" i="6"/>
  <c r="E704" i="6" s="1"/>
  <c r="A711" i="6"/>
  <c r="C706" i="6"/>
  <c r="B706" i="6"/>
  <c r="E706" i="6" s="1"/>
  <c r="A710" i="6"/>
  <c r="B705" i="6"/>
  <c r="E705" i="6" s="1"/>
  <c r="C705" i="6"/>
  <c r="D699" i="6"/>
  <c r="F699" i="6"/>
  <c r="F705" i="6" l="1"/>
  <c r="D705" i="6"/>
  <c r="B709" i="6"/>
  <c r="E709" i="6" s="1"/>
  <c r="A714" i="6"/>
  <c r="C709" i="6"/>
  <c r="F707" i="6"/>
  <c r="D707" i="6"/>
  <c r="A717" i="6"/>
  <c r="B712" i="6"/>
  <c r="E712" i="6" s="1"/>
  <c r="C712" i="6"/>
  <c r="B713" i="6"/>
  <c r="E713" i="6" s="1"/>
  <c r="C713" i="6"/>
  <c r="A718" i="6"/>
  <c r="C710" i="6"/>
  <c r="A715" i="6"/>
  <c r="B710" i="6"/>
  <c r="E710" i="6" s="1"/>
  <c r="F710" i="6" s="1"/>
  <c r="F706" i="6"/>
  <c r="D706" i="6"/>
  <c r="D708" i="6"/>
  <c r="F708" i="6"/>
  <c r="A716" i="6"/>
  <c r="C711" i="6"/>
  <c r="B711" i="6"/>
  <c r="E711" i="6" s="1"/>
  <c r="D704" i="6"/>
  <c r="F704" i="6"/>
  <c r="A720" i="6" l="1"/>
  <c r="B715" i="6"/>
  <c r="E715" i="6" s="1"/>
  <c r="C715" i="6"/>
  <c r="D710" i="6"/>
  <c r="F711" i="6"/>
  <c r="D711" i="6"/>
  <c r="A721" i="6"/>
  <c r="C716" i="6"/>
  <c r="B716" i="6"/>
  <c r="E716" i="6" s="1"/>
  <c r="B718" i="6"/>
  <c r="E718" i="6" s="1"/>
  <c r="C718" i="6"/>
  <c r="A723" i="6"/>
  <c r="D709" i="6"/>
  <c r="F709" i="6"/>
  <c r="B717" i="6"/>
  <c r="E717" i="6" s="1"/>
  <c r="A722" i="6"/>
  <c r="C717" i="6"/>
  <c r="D713" i="6"/>
  <c r="F713" i="6"/>
  <c r="B714" i="6"/>
  <c r="E714" i="6" s="1"/>
  <c r="C714" i="6"/>
  <c r="A719" i="6"/>
  <c r="D712" i="6"/>
  <c r="F712" i="6"/>
  <c r="A727" i="6" l="1"/>
  <c r="B722" i="6"/>
  <c r="E722" i="6" s="1"/>
  <c r="C722" i="6"/>
  <c r="D716" i="6"/>
  <c r="F716" i="6"/>
  <c r="C721" i="6"/>
  <c r="B721" i="6"/>
  <c r="E721" i="6" s="1"/>
  <c r="A726" i="6"/>
  <c r="A724" i="6"/>
  <c r="B719" i="6"/>
  <c r="E719" i="6" s="1"/>
  <c r="C719" i="6"/>
  <c r="D714" i="6"/>
  <c r="F714" i="6"/>
  <c r="F715" i="6"/>
  <c r="D715" i="6"/>
  <c r="B723" i="6"/>
  <c r="E723" i="6" s="1"/>
  <c r="A728" i="6"/>
  <c r="C723" i="6"/>
  <c r="D718" i="6"/>
  <c r="F718" i="6"/>
  <c r="D717" i="6"/>
  <c r="F717" i="6"/>
  <c r="C720" i="6"/>
  <c r="B720" i="6"/>
  <c r="E720" i="6" s="1"/>
  <c r="A725" i="6"/>
  <c r="A731" i="6" l="1"/>
  <c r="C726" i="6"/>
  <c r="B726" i="6"/>
  <c r="E726" i="6" s="1"/>
  <c r="D722" i="6"/>
  <c r="F722" i="6"/>
  <c r="F720" i="6"/>
  <c r="D720" i="6"/>
  <c r="F721" i="6"/>
  <c r="D721" i="6"/>
  <c r="F719" i="6"/>
  <c r="D719" i="6"/>
  <c r="F723" i="6"/>
  <c r="D723" i="6"/>
  <c r="B725" i="6"/>
  <c r="E725" i="6" s="1"/>
  <c r="C725" i="6"/>
  <c r="A730" i="6"/>
  <c r="C728" i="6"/>
  <c r="B728" i="6"/>
  <c r="E728" i="6" s="1"/>
  <c r="A733" i="6"/>
  <c r="B724" i="6"/>
  <c r="E724" i="6" s="1"/>
  <c r="C724" i="6"/>
  <c r="A729" i="6"/>
  <c r="A732" i="6"/>
  <c r="B727" i="6"/>
  <c r="E727" i="6" s="1"/>
  <c r="C727" i="6"/>
  <c r="D725" i="6" l="1"/>
  <c r="F725" i="6"/>
  <c r="B729" i="6"/>
  <c r="E729" i="6" s="1"/>
  <c r="C729" i="6"/>
  <c r="A734" i="6"/>
  <c r="F724" i="6"/>
  <c r="D724" i="6"/>
  <c r="B732" i="6"/>
  <c r="E732" i="6" s="1"/>
  <c r="C732" i="6"/>
  <c r="A737" i="6"/>
  <c r="A735" i="6"/>
  <c r="B730" i="6"/>
  <c r="E730" i="6" s="1"/>
  <c r="C730" i="6"/>
  <c r="B733" i="6"/>
  <c r="E733" i="6" s="1"/>
  <c r="A738" i="6"/>
  <c r="C733" i="6"/>
  <c r="F727" i="6"/>
  <c r="D727" i="6"/>
  <c r="F726" i="6"/>
  <c r="D726" i="6"/>
  <c r="D728" i="6"/>
  <c r="F728" i="6"/>
  <c r="C731" i="6"/>
  <c r="A736" i="6"/>
  <c r="B731" i="6"/>
  <c r="E731" i="6" s="1"/>
  <c r="C736" i="6" l="1"/>
  <c r="B736" i="6"/>
  <c r="E736" i="6" s="1"/>
  <c r="A741" i="6"/>
  <c r="A746" i="6" s="1"/>
  <c r="B734" i="6"/>
  <c r="E734" i="6" s="1"/>
  <c r="C734" i="6"/>
  <c r="A739" i="6"/>
  <c r="D733" i="6"/>
  <c r="F733" i="6"/>
  <c r="F731" i="6"/>
  <c r="D731" i="6"/>
  <c r="C738" i="6"/>
  <c r="A743" i="6"/>
  <c r="A748" i="6" s="1"/>
  <c r="B738" i="6"/>
  <c r="E738" i="6" s="1"/>
  <c r="D730" i="6"/>
  <c r="F730" i="6"/>
  <c r="D729" i="6"/>
  <c r="F729" i="6"/>
  <c r="C735" i="6"/>
  <c r="A740" i="6"/>
  <c r="B735" i="6"/>
  <c r="E735" i="6" s="1"/>
  <c r="C737" i="6"/>
  <c r="B737" i="6"/>
  <c r="E737" i="6" s="1"/>
  <c r="A742" i="6"/>
  <c r="A747" i="6" s="1"/>
  <c r="D732" i="6"/>
  <c r="F732" i="6"/>
  <c r="C747" i="6" l="1"/>
  <c r="B747" i="6"/>
  <c r="E747" i="6" s="1"/>
  <c r="A752" i="6"/>
  <c r="B746" i="6"/>
  <c r="E746" i="6" s="1"/>
  <c r="A751" i="6"/>
  <c r="C746" i="6"/>
  <c r="B748" i="6"/>
  <c r="E748" i="6" s="1"/>
  <c r="C748" i="6"/>
  <c r="A753" i="6"/>
  <c r="F737" i="6"/>
  <c r="D737" i="6"/>
  <c r="B739" i="6"/>
  <c r="E739" i="6" s="1"/>
  <c r="C739" i="6"/>
  <c r="A744" i="6"/>
  <c r="A749" i="6" s="1"/>
  <c r="B743" i="6"/>
  <c r="E743" i="6" s="1"/>
  <c r="C743" i="6"/>
  <c r="D734" i="6"/>
  <c r="F734" i="6"/>
  <c r="C740" i="6"/>
  <c r="A745" i="6"/>
  <c r="A750" i="6" s="1"/>
  <c r="B740" i="6"/>
  <c r="E740" i="6" s="1"/>
  <c r="D738" i="6"/>
  <c r="F738" i="6"/>
  <c r="B741" i="6"/>
  <c r="E741" i="6" s="1"/>
  <c r="C741" i="6"/>
  <c r="C742" i="6"/>
  <c r="B742" i="6"/>
  <c r="E742" i="6" s="1"/>
  <c r="F735" i="6"/>
  <c r="D735" i="6"/>
  <c r="D736" i="6"/>
  <c r="F736" i="6"/>
  <c r="D746" i="6" l="1"/>
  <c r="F746" i="6"/>
  <c r="C751" i="6"/>
  <c r="B751" i="6"/>
  <c r="E751" i="6" s="1"/>
  <c r="A756" i="6"/>
  <c r="F748" i="6"/>
  <c r="D748" i="6"/>
  <c r="B749" i="6"/>
  <c r="E749" i="6" s="1"/>
  <c r="A754" i="6"/>
  <c r="C749" i="6"/>
  <c r="B752" i="6"/>
  <c r="E752" i="6" s="1"/>
  <c r="A757" i="6"/>
  <c r="C752" i="6"/>
  <c r="B750" i="6"/>
  <c r="E750" i="6" s="1"/>
  <c r="A755" i="6"/>
  <c r="C750" i="6"/>
  <c r="B753" i="6"/>
  <c r="E753" i="6" s="1"/>
  <c r="A758" i="6"/>
  <c r="C753" i="6"/>
  <c r="D747" i="6"/>
  <c r="F747" i="6"/>
  <c r="D741" i="6"/>
  <c r="F741" i="6"/>
  <c r="F743" i="6"/>
  <c r="D743" i="6"/>
  <c r="C744" i="6"/>
  <c r="B744" i="6"/>
  <c r="E744" i="6" s="1"/>
  <c r="B745" i="6"/>
  <c r="E745" i="6" s="1"/>
  <c r="C745" i="6"/>
  <c r="F739" i="6"/>
  <c r="D739" i="6"/>
  <c r="D740" i="6"/>
  <c r="F740" i="6"/>
  <c r="D742" i="6"/>
  <c r="F742" i="6"/>
  <c r="D752" i="6" l="1"/>
  <c r="F752" i="6"/>
  <c r="C756" i="6"/>
  <c r="A761" i="6"/>
  <c r="B756" i="6"/>
  <c r="E756" i="6" s="1"/>
  <c r="D751" i="6"/>
  <c r="F751" i="6"/>
  <c r="B757" i="6"/>
  <c r="E757" i="6" s="1"/>
  <c r="A762" i="6"/>
  <c r="C757" i="6"/>
  <c r="D753" i="6"/>
  <c r="F753" i="6"/>
  <c r="B758" i="6"/>
  <c r="E758" i="6" s="1"/>
  <c r="A763" i="6"/>
  <c r="C758" i="6"/>
  <c r="D749" i="6"/>
  <c r="F749" i="6"/>
  <c r="F750" i="6"/>
  <c r="D750" i="6"/>
  <c r="C755" i="6"/>
  <c r="B755" i="6"/>
  <c r="E755" i="6" s="1"/>
  <c r="A760" i="6"/>
  <c r="B754" i="6"/>
  <c r="E754" i="6" s="1"/>
  <c r="A759" i="6"/>
  <c r="C754" i="6"/>
  <c r="D744" i="6"/>
  <c r="F744" i="6"/>
  <c r="D745" i="6"/>
  <c r="F745" i="6"/>
  <c r="C763" i="6" l="1"/>
  <c r="B763" i="6"/>
  <c r="E763" i="6" s="1"/>
  <c r="A768" i="6"/>
  <c r="C759" i="6"/>
  <c r="B759" i="6"/>
  <c r="E759" i="6" s="1"/>
  <c r="A764" i="6"/>
  <c r="A765" i="6"/>
  <c r="B760" i="6"/>
  <c r="E760" i="6" s="1"/>
  <c r="C760" i="6"/>
  <c r="D755" i="6"/>
  <c r="F755" i="6"/>
  <c r="B761" i="6"/>
  <c r="E761" i="6" s="1"/>
  <c r="C761" i="6"/>
  <c r="A766" i="6"/>
  <c r="D758" i="6"/>
  <c r="F758" i="6"/>
  <c r="F756" i="6"/>
  <c r="D756" i="6"/>
  <c r="D757" i="6"/>
  <c r="F757" i="6"/>
  <c r="F754" i="6"/>
  <c r="D754" i="6"/>
  <c r="C762" i="6"/>
  <c r="B762" i="6"/>
  <c r="E762" i="6" s="1"/>
  <c r="A767" i="6"/>
  <c r="M25" i="39"/>
  <c r="AB34" i="39"/>
  <c r="AR23" i="39"/>
  <c r="AM34" i="39"/>
  <c r="J34" i="39"/>
  <c r="AR27" i="39"/>
  <c r="AM35" i="39"/>
  <c r="C36" i="39"/>
  <c r="C34" i="39"/>
  <c r="I23" i="39"/>
  <c r="I37" i="39"/>
  <c r="AN26" i="39"/>
  <c r="X32" i="39"/>
  <c r="AA25" i="39"/>
  <c r="E35" i="39"/>
  <c r="I25" i="39"/>
  <c r="F29" i="39"/>
  <c r="Y28" i="39"/>
  <c r="L36" i="39"/>
  <c r="AB26" i="39"/>
  <c r="C35" i="39"/>
  <c r="X30" i="39"/>
  <c r="K26" i="39"/>
  <c r="Q34" i="39"/>
  <c r="S23" i="39"/>
  <c r="N28" i="39"/>
  <c r="AT23" i="39"/>
  <c r="V28" i="39"/>
  <c r="N26" i="39"/>
  <c r="AF23" i="39"/>
  <c r="Q25" i="39"/>
  <c r="W37" i="39"/>
  <c r="AU25" i="39"/>
  <c r="X31" i="39"/>
  <c r="V26" i="39"/>
  <c r="AU29" i="39"/>
  <c r="AV28" i="39"/>
  <c r="C28" i="39"/>
  <c r="AP35" i="39"/>
  <c r="AW29" i="39"/>
  <c r="AU30" i="39"/>
  <c r="M31" i="39"/>
  <c r="AD27" i="39"/>
  <c r="P29" i="39"/>
  <c r="N37" i="39"/>
  <c r="X24" i="39"/>
  <c r="P30" i="39"/>
  <c r="M35" i="39"/>
  <c r="K24" i="39"/>
  <c r="P31" i="39"/>
  <c r="L35" i="39"/>
  <c r="H24" i="39"/>
  <c r="AR33" i="39"/>
  <c r="M32" i="39"/>
  <c r="G23" i="39"/>
  <c r="Q27" i="39"/>
  <c r="F34" i="39"/>
  <c r="S30" i="39"/>
  <c r="Q28" i="39"/>
  <c r="N27" i="39"/>
  <c r="Y25" i="39"/>
  <c r="AF29" i="39"/>
  <c r="AW25" i="39"/>
  <c r="K30" i="39"/>
  <c r="AI27" i="39"/>
  <c r="AV33" i="39"/>
  <c r="I32" i="39"/>
  <c r="AQ29" i="39"/>
  <c r="K36" i="39"/>
  <c r="AI33" i="39"/>
  <c r="R25" i="39"/>
  <c r="Q33" i="39"/>
  <c r="AH36" i="39"/>
  <c r="AG36" i="39"/>
  <c r="AC26" i="39"/>
  <c r="G30" i="39"/>
  <c r="I29" i="39"/>
  <c r="Z36" i="39"/>
  <c r="U35" i="39"/>
  <c r="B32" i="39"/>
  <c r="U32" i="39"/>
  <c r="AL28" i="39"/>
  <c r="E29" i="39"/>
  <c r="X27" i="39"/>
  <c r="Y31" i="39"/>
  <c r="C31" i="39"/>
  <c r="K33" i="39"/>
  <c r="X26" i="39"/>
  <c r="AK32" i="39"/>
  <c r="AB31" i="39"/>
  <c r="L29" i="39"/>
  <c r="N31" i="39"/>
  <c r="E34" i="39"/>
  <c r="X36" i="39"/>
  <c r="V23" i="39"/>
  <c r="AO32" i="39"/>
  <c r="AM23" i="39"/>
  <c r="AG24" i="39"/>
  <c r="V35" i="39"/>
  <c r="AE36" i="39"/>
  <c r="AC30" i="39"/>
  <c r="AQ31" i="39"/>
  <c r="AL35" i="39"/>
  <c r="AP34" i="39"/>
  <c r="U24" i="39"/>
  <c r="K28" i="39"/>
  <c r="J29" i="39"/>
  <c r="AM36" i="39"/>
  <c r="X23" i="39"/>
  <c r="AR35" i="39"/>
  <c r="Y23" i="39"/>
  <c r="Z32" i="39"/>
  <c r="T25" i="39"/>
  <c r="T29" i="39"/>
  <c r="I33" i="39"/>
  <c r="W35" i="39"/>
  <c r="D31" i="39"/>
  <c r="R32" i="39"/>
  <c r="S34" i="39"/>
  <c r="L33" i="39"/>
  <c r="G28" i="39"/>
  <c r="E26" i="39"/>
  <c r="G31" i="39"/>
  <c r="AM30" i="39"/>
  <c r="L24" i="39"/>
  <c r="O35" i="39"/>
  <c r="L30" i="39"/>
  <c r="AJ35" i="39"/>
  <c r="AF35" i="39"/>
  <c r="AB27" i="39"/>
  <c r="F36" i="39"/>
  <c r="E27" i="39"/>
  <c r="W32" i="39"/>
  <c r="P33" i="39"/>
  <c r="W25" i="39"/>
  <c r="G34" i="39"/>
  <c r="AN30" i="39"/>
  <c r="AE24" i="39"/>
  <c r="U28" i="39"/>
  <c r="Z31" i="39"/>
  <c r="AU23" i="39"/>
  <c r="AV36" i="39"/>
  <c r="AI24" i="39"/>
  <c r="AJ32" i="39"/>
  <c r="AG30" i="39"/>
  <c r="AE34" i="39"/>
  <c r="N24" i="39"/>
  <c r="AB35" i="39"/>
  <c r="AL34" i="39"/>
  <c r="AF25" i="39"/>
  <c r="D33" i="39"/>
  <c r="E37" i="39"/>
  <c r="L26" i="39"/>
  <c r="R34" i="39"/>
  <c r="T33" i="39"/>
  <c r="G24" i="39"/>
  <c r="M34" i="39"/>
  <c r="H25" i="39"/>
  <c r="H29" i="39"/>
  <c r="L37" i="39"/>
  <c r="W27" i="39"/>
  <c r="O30" i="39"/>
  <c r="AH23" i="39"/>
  <c r="L28" i="39"/>
  <c r="J33" i="39"/>
  <c r="AS36" i="39"/>
  <c r="G26" i="39"/>
  <c r="AA26" i="39"/>
  <c r="I31" i="39"/>
  <c r="U33" i="39"/>
  <c r="AJ27" i="39"/>
  <c r="AP36" i="39"/>
  <c r="AJ26" i="39"/>
  <c r="AV35" i="39"/>
  <c r="AR31" i="39"/>
  <c r="L34" i="39"/>
  <c r="AP37" i="39"/>
  <c r="AB33" i="39"/>
  <c r="AT36" i="39"/>
  <c r="AS26" i="39"/>
  <c r="W33" i="39"/>
  <c r="U31" i="39"/>
  <c r="K29" i="39"/>
  <c r="AC36" i="39"/>
  <c r="Z25" i="39"/>
  <c r="AC28" i="39"/>
  <c r="Q23" i="39"/>
  <c r="O25" i="39"/>
  <c r="E28" i="39"/>
  <c r="E30" i="39"/>
  <c r="V33" i="39"/>
  <c r="S32" i="39"/>
  <c r="U34" i="39"/>
  <c r="D35" i="39"/>
  <c r="K34" i="39"/>
  <c r="H30" i="39"/>
  <c r="AR34" i="39"/>
  <c r="S36" i="39"/>
  <c r="Y27" i="39"/>
  <c r="R33" i="39"/>
  <c r="R29" i="39"/>
  <c r="AC35" i="39"/>
  <c r="T23" i="39"/>
  <c r="AA36" i="39"/>
  <c r="N23" i="39"/>
  <c r="Q35" i="39"/>
  <c r="O29" i="39"/>
  <c r="Y37" i="39"/>
  <c r="AU34" i="39"/>
  <c r="AS29" i="39"/>
  <c r="N32" i="39"/>
  <c r="X35" i="39"/>
  <c r="AA35" i="39"/>
  <c r="AQ35" i="39"/>
  <c r="AD37" i="39"/>
  <c r="S35" i="39"/>
  <c r="Y34" i="39"/>
  <c r="AL23" i="39"/>
  <c r="AK33" i="39"/>
  <c r="AM32" i="39"/>
  <c r="R35" i="39"/>
  <c r="N30" i="39"/>
  <c r="P23" i="39"/>
  <c r="J37" i="39"/>
  <c r="C27" i="39"/>
  <c r="V27" i="39"/>
  <c r="S31" i="39"/>
  <c r="O26" i="39"/>
  <c r="O28" i="39"/>
  <c r="AA30" i="39"/>
  <c r="M24" i="39"/>
  <c r="J24" i="39"/>
  <c r="T31" i="39"/>
  <c r="AO25" i="39"/>
  <c r="AO26" i="39"/>
  <c r="Y30" i="39"/>
  <c r="D28" i="39"/>
  <c r="AI31" i="39"/>
  <c r="AD34" i="39"/>
  <c r="AD31" i="39"/>
  <c r="V34" i="39"/>
  <c r="AE26" i="39"/>
  <c r="AJ28" i="39"/>
  <c r="AP25" i="39"/>
  <c r="AK27" i="39"/>
  <c r="T30" i="39"/>
  <c r="AE30" i="39"/>
  <c r="AK37" i="39"/>
  <c r="AT28" i="39"/>
  <c r="AI23" i="39"/>
  <c r="Z35" i="39"/>
  <c r="T36" i="39"/>
  <c r="D23" i="39"/>
  <c r="J32" i="39"/>
  <c r="W34" i="39"/>
  <c r="AO34" i="39"/>
  <c r="AT32" i="39"/>
  <c r="AU31" i="39"/>
  <c r="AM31" i="39"/>
  <c r="AG35" i="39"/>
  <c r="U37" i="39"/>
  <c r="AT37" i="39"/>
  <c r="Z33" i="39"/>
  <c r="Y33" i="39"/>
  <c r="AH30" i="39"/>
  <c r="AV27" i="39"/>
  <c r="O32" i="39"/>
  <c r="AK34" i="39"/>
  <c r="B36" i="39"/>
  <c r="C26" i="39"/>
  <c r="E31" i="39"/>
  <c r="O23" i="39"/>
  <c r="E24" i="39"/>
  <c r="AQ32" i="39"/>
  <c r="AE25" i="39"/>
  <c r="Y35" i="39"/>
  <c r="AJ30" i="39"/>
  <c r="AB36" i="39"/>
  <c r="AH31" i="39"/>
  <c r="P26" i="39"/>
  <c r="O24" i="39"/>
  <c r="W23" i="39"/>
  <c r="AK24" i="39"/>
  <c r="AK29" i="39"/>
  <c r="AL33" i="39"/>
  <c r="AQ33" i="39"/>
  <c r="AL37" i="39"/>
  <c r="AM26" i="39"/>
  <c r="AD24" i="39"/>
  <c r="T34" i="39"/>
  <c r="P36" i="39"/>
  <c r="AD33" i="39"/>
  <c r="AK28" i="39"/>
  <c r="H34" i="39"/>
  <c r="Z28" i="39"/>
  <c r="M23" i="39"/>
  <c r="AU37" i="39"/>
  <c r="AO28" i="39"/>
  <c r="AM29" i="39"/>
  <c r="AC24" i="39"/>
  <c r="AG28" i="39"/>
  <c r="AS23" i="39"/>
  <c r="R31" i="39"/>
  <c r="AB29" i="39"/>
  <c r="AC29" i="39"/>
  <c r="AQ27" i="39"/>
  <c r="AN23" i="39"/>
  <c r="AV30" i="39"/>
  <c r="AN27" i="39"/>
  <c r="M28" i="39"/>
  <c r="R23" i="39"/>
  <c r="I36" i="39"/>
  <c r="O37" i="39"/>
  <c r="D25" i="39"/>
  <c r="B34" i="39"/>
  <c r="AP27" i="39"/>
  <c r="AG34" i="39"/>
  <c r="AD23" i="39"/>
  <c r="AJ37" i="39"/>
  <c r="P35" i="39"/>
  <c r="S29" i="39"/>
  <c r="H28" i="39"/>
  <c r="AQ36" i="39"/>
  <c r="AI29" i="39"/>
  <c r="AS35" i="39"/>
  <c r="AJ33" i="39"/>
  <c r="AE28" i="39"/>
  <c r="Z24" i="39"/>
  <c r="R37" i="39"/>
  <c r="K23" i="39"/>
  <c r="L31" i="39"/>
  <c r="L32" i="39"/>
  <c r="AI36" i="39"/>
  <c r="AH28" i="39"/>
  <c r="Z30" i="39"/>
  <c r="AF37" i="39"/>
  <c r="T37" i="39"/>
  <c r="R26" i="39"/>
  <c r="D24" i="39"/>
  <c r="AU26" i="39"/>
  <c r="AG26" i="39"/>
  <c r="D30" i="39"/>
  <c r="K32" i="39"/>
  <c r="AL32" i="39"/>
  <c r="P37" i="39"/>
  <c r="AA33" i="39"/>
  <c r="AK23" i="39"/>
  <c r="P28" i="39"/>
  <c r="AB28" i="39"/>
  <c r="V32" i="39"/>
  <c r="AP32" i="39"/>
  <c r="Q31" i="39"/>
  <c r="Z26" i="39"/>
  <c r="Y29" i="39"/>
  <c r="AJ23" i="39"/>
  <c r="AJ25" i="39"/>
  <c r="AH26" i="39"/>
  <c r="AO33" i="39"/>
  <c r="X33" i="39"/>
  <c r="AE23" i="39"/>
  <c r="AF34" i="39"/>
  <c r="AD29" i="39"/>
  <c r="M30" i="39"/>
  <c r="L27" i="39"/>
  <c r="AF31" i="39"/>
  <c r="C32" i="39"/>
  <c r="AL29" i="39"/>
  <c r="AN35" i="39"/>
  <c r="AN34" i="39"/>
  <c r="O33" i="39"/>
  <c r="AS30" i="39"/>
  <c r="AR26" i="39"/>
  <c r="AC37" i="39"/>
  <c r="R24" i="39"/>
  <c r="AL25" i="39"/>
  <c r="AO23" i="39"/>
  <c r="AN25" i="39"/>
  <c r="AM25" i="39"/>
  <c r="N33" i="39"/>
  <c r="C37" i="39"/>
  <c r="AT24" i="39"/>
  <c r="B33" i="39"/>
  <c r="AB37" i="39"/>
  <c r="E32" i="39"/>
  <c r="I35" i="39"/>
  <c r="Z23" i="39"/>
  <c r="AC27" i="39"/>
  <c r="C24" i="39"/>
  <c r="AC34" i="39"/>
  <c r="AO31" i="39"/>
  <c r="AQ23" i="39"/>
  <c r="B28" i="39"/>
  <c r="F25" i="39"/>
  <c r="AA28" i="39"/>
  <c r="AH24" i="39"/>
  <c r="AM27" i="39"/>
  <c r="AW30" i="39"/>
  <c r="AP30" i="39"/>
  <c r="S33" i="39"/>
  <c r="Z29" i="39"/>
  <c r="Y32" i="39"/>
  <c r="W24" i="39"/>
  <c r="S27" i="39"/>
  <c r="AF30" i="39"/>
  <c r="X37" i="39"/>
  <c r="AQ34" i="39"/>
  <c r="AH35" i="39"/>
  <c r="M26" i="39"/>
  <c r="AN28" i="39"/>
  <c r="V31" i="39"/>
  <c r="AI32" i="39"/>
  <c r="AA34" i="39"/>
  <c r="F32" i="39"/>
  <c r="Q36" i="39"/>
  <c r="AL24" i="39"/>
  <c r="G33" i="39"/>
  <c r="N36" i="39"/>
  <c r="AK35" i="39"/>
  <c r="N35" i="39"/>
  <c r="AJ34" i="39"/>
  <c r="AL26" i="39"/>
  <c r="X34" i="39"/>
  <c r="AE27" i="39"/>
  <c r="AN31" i="39"/>
  <c r="AA31" i="39"/>
  <c r="AB24" i="39"/>
  <c r="AG37" i="39"/>
  <c r="W28" i="39"/>
  <c r="AD30" i="39"/>
  <c r="AI25" i="39"/>
  <c r="AF28" i="39"/>
  <c r="AT35" i="39"/>
  <c r="AD28" i="39"/>
  <c r="AG31" i="39"/>
  <c r="AO37" i="39"/>
  <c r="AV31" i="39"/>
  <c r="J25" i="39"/>
  <c r="AQ30" i="39"/>
  <c r="P27" i="39"/>
  <c r="AV25" i="39"/>
  <c r="AH29" i="39"/>
  <c r="AF36" i="39"/>
  <c r="M33" i="39"/>
  <c r="AS32" i="39"/>
  <c r="AR29" i="39"/>
  <c r="AS37" i="39"/>
  <c r="AO35" i="39"/>
  <c r="AD26" i="39"/>
  <c r="F23" i="39"/>
  <c r="K35" i="39"/>
  <c r="AA23" i="39"/>
  <c r="H26" i="39"/>
  <c r="AE29" i="39"/>
  <c r="AM28" i="39"/>
  <c r="AG33" i="39"/>
  <c r="AS25" i="39"/>
  <c r="C25" i="39"/>
  <c r="AO29" i="39"/>
  <c r="AF24" i="39"/>
  <c r="O34" i="39"/>
  <c r="Q24" i="39"/>
  <c r="AH25" i="39"/>
  <c r="AJ24" i="39"/>
  <c r="E36" i="39"/>
  <c r="AF33" i="39"/>
  <c r="V25" i="39"/>
  <c r="U30" i="39"/>
  <c r="AU36" i="39"/>
  <c r="AF32" i="39"/>
  <c r="AS24" i="39"/>
  <c r="R28" i="39"/>
  <c r="AQ24" i="39"/>
  <c r="Q26" i="39"/>
  <c r="U23" i="39"/>
  <c r="AO24" i="39"/>
  <c r="AP24" i="39"/>
  <c r="AJ36" i="39"/>
  <c r="X29" i="39"/>
  <c r="F30" i="39"/>
  <c r="H33" i="39"/>
  <c r="J31" i="39"/>
  <c r="Q29" i="39"/>
  <c r="AS34" i="39"/>
  <c r="AS33" i="39"/>
  <c r="AU35" i="39"/>
  <c r="D29" i="39"/>
  <c r="N29" i="39"/>
  <c r="AL36" i="39"/>
  <c r="S28" i="39"/>
  <c r="AH32" i="39"/>
  <c r="AJ31" i="39"/>
  <c r="T24" i="39"/>
  <c r="I30" i="39"/>
  <c r="AC31" i="39"/>
  <c r="AS27" i="39"/>
  <c r="AK31" i="39"/>
  <c r="O36" i="39"/>
  <c r="AI35" i="39"/>
  <c r="AF26" i="39"/>
  <c r="S26" i="39"/>
  <c r="AU32" i="39"/>
  <c r="AI34" i="39"/>
  <c r="AW33" i="39"/>
  <c r="AT25" i="39"/>
  <c r="T35" i="39"/>
  <c r="C33" i="39"/>
  <c r="AT26" i="39"/>
  <c r="AQ26" i="39"/>
  <c r="N25" i="39"/>
  <c r="J27" i="39"/>
  <c r="Z27" i="39"/>
  <c r="AC23" i="39"/>
  <c r="B29" i="39"/>
  <c r="AO30" i="39"/>
  <c r="Q37" i="39"/>
  <c r="AW37" i="39"/>
  <c r="B27" i="39"/>
  <c r="G37" i="39"/>
  <c r="D34" i="39"/>
  <c r="AU27" i="39"/>
  <c r="AS31" i="39"/>
  <c r="C29" i="39"/>
  <c r="K31" i="39"/>
  <c r="E33" i="39"/>
  <c r="AL30" i="39"/>
  <c r="J28" i="39"/>
  <c r="AP26" i="39"/>
  <c r="AM37" i="39"/>
  <c r="AM33" i="39"/>
  <c r="AW34" i="39"/>
  <c r="U26" i="39"/>
  <c r="AK26" i="39"/>
  <c r="AV23" i="39"/>
  <c r="AN29" i="39"/>
  <c r="AE35" i="39"/>
  <c r="AA29" i="39"/>
  <c r="F37" i="39"/>
  <c r="W29" i="39"/>
  <c r="AN33" i="39"/>
  <c r="U25" i="39"/>
  <c r="G36" i="39"/>
  <c r="AT29" i="39"/>
  <c r="AI26" i="39"/>
  <c r="AO36" i="39"/>
  <c r="H37" i="39"/>
  <c r="L23" i="39"/>
  <c r="AE33" i="39"/>
  <c r="AI28" i="39"/>
  <c r="B35" i="39"/>
  <c r="AC33" i="39"/>
  <c r="AP29" i="39"/>
  <c r="AT34" i="39"/>
  <c r="F35" i="39"/>
  <c r="B37" i="39"/>
  <c r="X25" i="39"/>
  <c r="I34" i="39"/>
  <c r="AT30" i="39"/>
  <c r="AO27" i="39"/>
  <c r="X28" i="39"/>
  <c r="AL27" i="39"/>
  <c r="AV24" i="39"/>
  <c r="AW28" i="39"/>
  <c r="C30" i="39"/>
  <c r="W26" i="39"/>
  <c r="AK30" i="39"/>
  <c r="AA32" i="39"/>
  <c r="AE37" i="39"/>
  <c r="H32" i="39"/>
  <c r="AQ25" i="39"/>
  <c r="D26" i="39"/>
  <c r="AU24" i="39"/>
  <c r="AR28" i="39"/>
  <c r="AC25" i="39"/>
  <c r="B24" i="39"/>
  <c r="AI37" i="39"/>
  <c r="H27" i="39"/>
  <c r="R30" i="39"/>
  <c r="AM24" i="39"/>
  <c r="AB32" i="39"/>
  <c r="N34" i="39"/>
  <c r="V36" i="39"/>
  <c r="L25" i="39"/>
  <c r="Y36" i="39"/>
  <c r="F27" i="39"/>
  <c r="G27" i="39"/>
  <c r="J36" i="39"/>
  <c r="T26" i="39"/>
  <c r="AG32" i="39"/>
  <c r="AR37" i="39"/>
  <c r="T32" i="39"/>
  <c r="Z37" i="39"/>
  <c r="H36" i="39"/>
  <c r="AI30" i="39"/>
  <c r="AR36" i="39"/>
  <c r="F33" i="39"/>
  <c r="AW35" i="39"/>
  <c r="AN24" i="39"/>
  <c r="AU28" i="39"/>
  <c r="AB30" i="39"/>
  <c r="B23" i="39"/>
  <c r="AD35" i="39"/>
  <c r="U27" i="39"/>
  <c r="AG27" i="39"/>
  <c r="AL31" i="39"/>
  <c r="AV29" i="39"/>
  <c r="K37" i="39"/>
  <c r="U29" i="39"/>
  <c r="AR32" i="39"/>
  <c r="F28" i="39"/>
  <c r="P24" i="39"/>
  <c r="M36" i="39"/>
  <c r="I26" i="39"/>
  <c r="T27" i="39"/>
  <c r="AD36" i="39"/>
  <c r="AG23" i="39"/>
  <c r="W31" i="39"/>
  <c r="Z34" i="39"/>
  <c r="AA37" i="39"/>
  <c r="AG29" i="39"/>
  <c r="AS28" i="39"/>
  <c r="AB23" i="39"/>
  <c r="D27" i="39"/>
  <c r="E25" i="39"/>
  <c r="H35" i="39"/>
  <c r="S24" i="39"/>
  <c r="AC32" i="39"/>
  <c r="AR24" i="39"/>
  <c r="B25" i="39"/>
  <c r="AQ28" i="39"/>
  <c r="AD32" i="39"/>
  <c r="AK25" i="39"/>
  <c r="P32" i="39"/>
  <c r="O31" i="39"/>
  <c r="W30" i="39"/>
  <c r="AA27" i="39"/>
  <c r="AV32" i="39"/>
  <c r="D36" i="39"/>
  <c r="R27" i="39"/>
  <c r="K25" i="39"/>
  <c r="G25" i="39"/>
  <c r="O27" i="39"/>
  <c r="AV34" i="39"/>
  <c r="AR30" i="39"/>
  <c r="AV37" i="39"/>
  <c r="AK36" i="39"/>
  <c r="AN32" i="39"/>
  <c r="AT27" i="39"/>
  <c r="I28" i="39"/>
  <c r="AR25" i="39"/>
  <c r="AN36" i="39"/>
  <c r="AJ29" i="39"/>
  <c r="AW24" i="39"/>
  <c r="J30" i="39"/>
  <c r="AD25" i="39"/>
  <c r="I24" i="39"/>
  <c r="AH37" i="39"/>
  <c r="H31" i="39"/>
  <c r="V24" i="39"/>
  <c r="Q32" i="39"/>
  <c r="F26" i="39"/>
  <c r="F31" i="39"/>
  <c r="V30" i="39"/>
  <c r="H23" i="39"/>
  <c r="B30" i="39"/>
  <c r="AH34" i="39"/>
  <c r="AF27" i="39"/>
  <c r="M29" i="39"/>
  <c r="U36" i="39"/>
  <c r="AW26" i="39"/>
  <c r="S25" i="39"/>
  <c r="AP23" i="39"/>
  <c r="G29" i="39"/>
  <c r="W36" i="39"/>
  <c r="AP33" i="39"/>
  <c r="AV26" i="39"/>
  <c r="AE32" i="39"/>
  <c r="AU33" i="39"/>
  <c r="Y26" i="39"/>
  <c r="R36" i="39"/>
  <c r="F24" i="39"/>
  <c r="I27" i="39"/>
  <c r="G35" i="39"/>
  <c r="D32" i="39"/>
  <c r="G32" i="39"/>
  <c r="P34" i="39"/>
  <c r="AP28" i="39"/>
  <c r="AB25" i="39"/>
  <c r="S37" i="39"/>
  <c r="Y24" i="39"/>
  <c r="B26" i="39"/>
  <c r="AN37" i="39"/>
  <c r="AW32" i="39"/>
  <c r="J23" i="39"/>
  <c r="AA24" i="39"/>
  <c r="M37" i="39"/>
  <c r="AQ37" i="39"/>
  <c r="C23" i="39"/>
  <c r="T28" i="39"/>
  <c r="K27" i="39"/>
  <c r="Q30" i="39"/>
  <c r="AG25" i="39"/>
  <c r="B31" i="39"/>
  <c r="V37" i="39"/>
  <c r="AP31" i="39"/>
  <c r="AH27" i="39"/>
  <c r="AE31" i="39"/>
  <c r="D37" i="39"/>
  <c r="AH33" i="39"/>
  <c r="J26" i="39"/>
  <c r="AT31" i="39"/>
  <c r="AT33" i="39"/>
  <c r="P25" i="39"/>
  <c r="E23" i="39"/>
  <c r="J35" i="39"/>
  <c r="V29" i="39"/>
  <c r="M27" i="39"/>
  <c r="AW31" i="39"/>
  <c r="AW36" i="39"/>
  <c r="AW23" i="39"/>
  <c r="AW27" i="39"/>
  <c r="AR30" i="35"/>
  <c r="AS37" i="35"/>
  <c r="AW36" i="35"/>
  <c r="F27" i="35"/>
  <c r="B37" i="35"/>
  <c r="AW31" i="35"/>
  <c r="E29" i="35"/>
  <c r="B31" i="35"/>
  <c r="B32" i="35"/>
  <c r="D26" i="35"/>
  <c r="B36" i="35"/>
  <c r="AW23" i="35"/>
  <c r="E33" i="35"/>
  <c r="B35" i="35"/>
  <c r="B27" i="35"/>
  <c r="V28" i="35"/>
  <c r="AL26" i="35"/>
  <c r="AP24" i="35"/>
  <c r="W35" i="35"/>
  <c r="AT26" i="35"/>
  <c r="AU29" i="35"/>
  <c r="C35" i="35"/>
  <c r="AO23" i="35"/>
  <c r="N30" i="35"/>
  <c r="P27" i="35"/>
  <c r="AJ26" i="35"/>
  <c r="AE23" i="35"/>
  <c r="G37" i="35"/>
  <c r="AT34" i="35"/>
  <c r="AB28" i="35"/>
  <c r="AK25" i="35"/>
  <c r="K24" i="35"/>
  <c r="AF27" i="35"/>
  <c r="AE32" i="35"/>
  <c r="D37" i="35"/>
  <c r="K27" i="35"/>
  <c r="AW25" i="35"/>
  <c r="AG25" i="35"/>
  <c r="L24" i="35"/>
  <c r="AM34" i="35"/>
  <c r="AL33" i="35"/>
  <c r="O34" i="35"/>
  <c r="Q23" i="35"/>
  <c r="AK34" i="35"/>
  <c r="AG23" i="35"/>
  <c r="J27" i="35"/>
  <c r="I26" i="35"/>
  <c r="AI23" i="35"/>
  <c r="S34" i="35"/>
  <c r="AB32" i="35"/>
  <c r="K31" i="35"/>
  <c r="R26" i="35"/>
  <c r="V27" i="35"/>
  <c r="AH30" i="35"/>
  <c r="AF33" i="35"/>
  <c r="AR28" i="35"/>
  <c r="C29" i="35"/>
  <c r="U27" i="35"/>
  <c r="N32" i="35"/>
  <c r="H31" i="35"/>
  <c r="AK37" i="35"/>
  <c r="O35" i="35"/>
  <c r="D24" i="35"/>
  <c r="AU37" i="35"/>
  <c r="AU35" i="35"/>
  <c r="AA33" i="35"/>
  <c r="O33" i="35"/>
  <c r="J36" i="35"/>
  <c r="AD32" i="35"/>
  <c r="AS23" i="35"/>
  <c r="E30" i="35"/>
  <c r="O31" i="35"/>
  <c r="AC33" i="35"/>
  <c r="Q33" i="35"/>
  <c r="N24" i="35"/>
  <c r="AH27" i="35"/>
  <c r="AE27" i="35"/>
  <c r="D35" i="35"/>
  <c r="U25" i="35"/>
  <c r="Z25" i="35"/>
  <c r="AK36" i="35"/>
  <c r="AF30" i="35"/>
  <c r="H36" i="35"/>
  <c r="W37" i="35"/>
  <c r="V32" i="35"/>
  <c r="AG27" i="35"/>
  <c r="G23" i="35"/>
  <c r="AP33" i="35"/>
  <c r="J26" i="35"/>
  <c r="AR23" i="35"/>
  <c r="AR32" i="35"/>
  <c r="AD28" i="35"/>
  <c r="Y27" i="35"/>
  <c r="T32" i="35"/>
  <c r="T30" i="35"/>
  <c r="AT24" i="35"/>
  <c r="V25" i="35"/>
  <c r="W31" i="35"/>
  <c r="L30" i="35"/>
  <c r="AE35" i="35"/>
  <c r="M32" i="35"/>
  <c r="AE26" i="35"/>
  <c r="AC28" i="35"/>
  <c r="W34" i="35"/>
  <c r="W29" i="35"/>
  <c r="AV32" i="35"/>
  <c r="I32" i="35"/>
  <c r="C25" i="35"/>
  <c r="Y37" i="35"/>
  <c r="AS29" i="35"/>
  <c r="AM31" i="35"/>
  <c r="L23" i="35"/>
  <c r="AW28" i="35"/>
  <c r="M36" i="35"/>
  <c r="AJ28" i="35"/>
  <c r="J29" i="35"/>
  <c r="R23" i="35"/>
  <c r="AJ33" i="35"/>
  <c r="I30" i="35"/>
  <c r="AF36" i="35"/>
  <c r="T23" i="35"/>
  <c r="AD26" i="35"/>
  <c r="AR31" i="35"/>
  <c r="AA28" i="35"/>
  <c r="AB34" i="35"/>
  <c r="I25" i="35"/>
  <c r="AW35" i="35"/>
  <c r="AJ34" i="35"/>
  <c r="M33" i="35"/>
  <c r="L26" i="35"/>
  <c r="O37" i="35"/>
  <c r="AB24" i="35"/>
  <c r="AS25" i="35"/>
  <c r="H29" i="35"/>
  <c r="E32" i="35"/>
  <c r="AO29" i="35"/>
  <c r="AQ32" i="35"/>
  <c r="P28" i="35"/>
  <c r="AP36" i="35"/>
  <c r="AQ34" i="35"/>
  <c r="H32" i="35"/>
  <c r="Z31" i="35"/>
  <c r="R27" i="35"/>
  <c r="AT33" i="35"/>
  <c r="P25" i="35"/>
  <c r="AQ31" i="35"/>
  <c r="AO35" i="35"/>
  <c r="H25" i="35"/>
  <c r="Y24" i="35"/>
  <c r="C27" i="35"/>
  <c r="AI30" i="35"/>
  <c r="F25" i="35"/>
  <c r="AD35" i="35"/>
  <c r="AU30" i="35"/>
  <c r="N29" i="35"/>
  <c r="AA32" i="35"/>
  <c r="AQ25" i="35"/>
  <c r="O36" i="35"/>
  <c r="AJ29" i="35"/>
  <c r="Z34" i="35"/>
  <c r="AR24" i="35"/>
  <c r="AJ27" i="35"/>
  <c r="AM24" i="35"/>
  <c r="AM35" i="35"/>
  <c r="P36" i="35"/>
  <c r="F36" i="35"/>
  <c r="B26" i="35"/>
  <c r="N27" i="35"/>
  <c r="Y32" i="35"/>
  <c r="AM29" i="35"/>
  <c r="AA31" i="35"/>
  <c r="E31" i="35"/>
  <c r="AC30" i="35"/>
  <c r="Z37" i="35"/>
  <c r="F33" i="35"/>
  <c r="AG29" i="35"/>
  <c r="I37" i="35"/>
  <c r="W23" i="35"/>
  <c r="AL34" i="35"/>
  <c r="J24" i="35"/>
  <c r="AP26" i="35"/>
  <c r="R28" i="35"/>
  <c r="S28" i="35"/>
  <c r="AV31" i="35"/>
  <c r="F23" i="35"/>
  <c r="C31" i="35"/>
  <c r="U26" i="35"/>
  <c r="I35" i="35"/>
  <c r="AE36" i="35"/>
  <c r="AW33" i="35"/>
  <c r="G31" i="35"/>
  <c r="AJ35" i="35"/>
  <c r="G36" i="35"/>
  <c r="F28" i="35"/>
  <c r="AM25" i="35"/>
  <c r="AL27" i="35"/>
  <c r="Y23" i="35"/>
  <c r="AT27" i="35"/>
  <c r="O23" i="35"/>
  <c r="S30" i="35"/>
  <c r="F29" i="35"/>
  <c r="AO26" i="35"/>
  <c r="AP28" i="35"/>
  <c r="Y26" i="35"/>
  <c r="D31" i="35"/>
  <c r="U23" i="35"/>
  <c r="AH28" i="35"/>
  <c r="AB37" i="35"/>
  <c r="E24" i="35"/>
  <c r="AE24" i="35"/>
  <c r="T26" i="35"/>
  <c r="AF28" i="35"/>
  <c r="T37" i="35"/>
  <c r="J32" i="35"/>
  <c r="AD23" i="35"/>
  <c r="AC31" i="35"/>
  <c r="G26" i="35"/>
  <c r="F34" i="35"/>
  <c r="AD25" i="35"/>
  <c r="H28" i="35"/>
  <c r="AO27" i="35"/>
  <c r="I36" i="35"/>
  <c r="B23" i="35"/>
  <c r="AS34" i="35"/>
  <c r="P34" i="35"/>
  <c r="AQ28" i="35"/>
  <c r="AQ33" i="35"/>
  <c r="W27" i="35"/>
  <c r="Q35" i="35"/>
  <c r="AC24" i="35"/>
  <c r="Z26" i="35"/>
  <c r="E37" i="35"/>
  <c r="AK23" i="35"/>
  <c r="AH34" i="35"/>
  <c r="R25" i="35"/>
  <c r="AF31" i="35"/>
  <c r="AP32" i="35"/>
  <c r="M35" i="35"/>
  <c r="H27" i="35"/>
  <c r="T28" i="35"/>
  <c r="AD30" i="35"/>
  <c r="AL37" i="35"/>
  <c r="L34" i="35"/>
  <c r="AU25" i="35"/>
  <c r="AV33" i="35"/>
  <c r="AN35" i="35"/>
  <c r="AJ23" i="35"/>
  <c r="AH35" i="35"/>
  <c r="E35" i="35"/>
  <c r="AK31" i="35"/>
  <c r="AD24" i="35"/>
  <c r="F31" i="35"/>
  <c r="L32" i="35"/>
  <c r="AG33" i="35"/>
  <c r="N37" i="35"/>
  <c r="N33" i="35"/>
  <c r="X26" i="35"/>
  <c r="Q29" i="35"/>
  <c r="T36" i="35"/>
  <c r="U24" i="35"/>
  <c r="S33" i="35"/>
  <c r="D29" i="35"/>
  <c r="E36" i="35"/>
  <c r="AN23" i="35"/>
  <c r="AG31" i="35"/>
  <c r="K30" i="35"/>
  <c r="AI24" i="35"/>
  <c r="AJ30" i="35"/>
  <c r="E23" i="35"/>
  <c r="AA29" i="35"/>
  <c r="AO34" i="35"/>
  <c r="J30" i="35"/>
  <c r="AE33" i="35"/>
  <c r="J33" i="35"/>
  <c r="S26" i="35"/>
  <c r="N35" i="35"/>
  <c r="Z32" i="35"/>
  <c r="X32" i="35"/>
  <c r="AH31" i="35"/>
  <c r="I28" i="35"/>
  <c r="AV26" i="35"/>
  <c r="T31" i="35"/>
  <c r="R35" i="35"/>
  <c r="AA35" i="35"/>
  <c r="U31" i="35"/>
  <c r="K35" i="35"/>
  <c r="V37" i="35"/>
  <c r="Y36" i="35"/>
  <c r="I31" i="35"/>
  <c r="C23" i="35"/>
  <c r="AK32" i="35"/>
  <c r="AJ37" i="35"/>
  <c r="X28" i="35"/>
  <c r="S36" i="35"/>
  <c r="AN34" i="35"/>
  <c r="AK29" i="35"/>
  <c r="M34" i="35"/>
  <c r="X36" i="35"/>
  <c r="C28" i="35"/>
  <c r="AN27" i="35"/>
  <c r="AR25" i="35"/>
  <c r="G29" i="35"/>
  <c r="Q27" i="35"/>
  <c r="AT23" i="35"/>
  <c r="D34" i="35"/>
  <c r="AM30" i="35"/>
  <c r="AW27" i="35"/>
  <c r="P32" i="35"/>
  <c r="X29" i="35"/>
  <c r="T34" i="35"/>
  <c r="AG37" i="35"/>
  <c r="AB30" i="35"/>
  <c r="AK30" i="35"/>
  <c r="D28" i="35"/>
  <c r="Y33" i="35"/>
  <c r="AK26" i="35"/>
  <c r="AD37" i="35"/>
  <c r="D25" i="35"/>
  <c r="M27" i="35"/>
  <c r="Y25" i="35"/>
  <c r="C30" i="35"/>
  <c r="AM33" i="35"/>
  <c r="AJ25" i="35"/>
  <c r="AK24" i="35"/>
  <c r="B28" i="35"/>
  <c r="AL30" i="35"/>
  <c r="K28" i="35"/>
  <c r="AL23" i="35"/>
  <c r="E25" i="35"/>
  <c r="L36" i="35"/>
  <c r="Q37" i="35"/>
  <c r="AQ24" i="35"/>
  <c r="AT32" i="35"/>
  <c r="AQ27" i="35"/>
  <c r="AP30" i="35"/>
  <c r="T24" i="35"/>
  <c r="AO30" i="35"/>
  <c r="AE31" i="35"/>
  <c r="AB26" i="35"/>
  <c r="W32" i="35"/>
  <c r="G27" i="35"/>
  <c r="AT30" i="35"/>
  <c r="X33" i="35"/>
  <c r="G28" i="35"/>
  <c r="AG32" i="35"/>
  <c r="Y30" i="35"/>
  <c r="Z24" i="35"/>
  <c r="E27" i="35"/>
  <c r="C32" i="35"/>
  <c r="L35" i="35"/>
  <c r="AC34" i="35"/>
  <c r="AO24" i="35"/>
  <c r="AU31" i="35"/>
  <c r="AV24" i="35"/>
  <c r="AT37" i="35"/>
  <c r="AF32" i="35"/>
  <c r="AC29" i="35"/>
  <c r="AE25" i="35"/>
  <c r="AT36" i="35"/>
  <c r="AM26" i="35"/>
  <c r="G34" i="35"/>
  <c r="O25" i="35"/>
  <c r="H24" i="35"/>
  <c r="V34" i="35"/>
  <c r="I24" i="35"/>
  <c r="H33" i="35"/>
  <c r="H23" i="35"/>
  <c r="Q30" i="35"/>
  <c r="AH33" i="35"/>
  <c r="L37" i="35"/>
  <c r="K23" i="35"/>
  <c r="M26" i="35"/>
  <c r="AO28" i="35"/>
  <c r="AE30" i="35"/>
  <c r="AO36" i="35"/>
  <c r="R30" i="35"/>
  <c r="Q31" i="35"/>
  <c r="AD31" i="35"/>
  <c r="E34" i="35"/>
  <c r="O29" i="35"/>
  <c r="AG28" i="35"/>
  <c r="Z30" i="35"/>
  <c r="K25" i="35"/>
  <c r="N26" i="35"/>
  <c r="M25" i="35"/>
  <c r="AT29" i="35"/>
  <c r="AR34" i="35"/>
  <c r="AS27" i="35"/>
  <c r="G25" i="35"/>
  <c r="AL28" i="35"/>
  <c r="AU23" i="35"/>
  <c r="X34" i="35"/>
  <c r="P33" i="35"/>
  <c r="AE28" i="35"/>
  <c r="O27" i="35"/>
  <c r="Q26" i="35"/>
  <c r="J28" i="35"/>
  <c r="AI27" i="35"/>
  <c r="AQ26" i="35"/>
  <c r="AO25" i="35"/>
  <c r="S24" i="35"/>
  <c r="U37" i="35"/>
  <c r="Z27" i="35"/>
  <c r="AJ36" i="35"/>
  <c r="AG24" i="35"/>
  <c r="R31" i="35"/>
  <c r="AI37" i="35"/>
  <c r="M37" i="35"/>
  <c r="L27" i="35"/>
  <c r="U28" i="35"/>
  <c r="AL32" i="35"/>
  <c r="V31" i="35"/>
  <c r="AM28" i="35"/>
  <c r="W30" i="35"/>
  <c r="Y35" i="35"/>
  <c r="T25" i="35"/>
  <c r="N23" i="35"/>
  <c r="AA27" i="35"/>
  <c r="AA25" i="35"/>
  <c r="L28" i="35"/>
  <c r="AD27" i="35"/>
  <c r="AH37" i="35"/>
  <c r="AI28" i="35"/>
  <c r="D36" i="35"/>
  <c r="V29" i="35"/>
  <c r="P30" i="35"/>
  <c r="B24" i="35"/>
  <c r="S25" i="35"/>
  <c r="J23" i="35"/>
  <c r="W25" i="35"/>
  <c r="AP31" i="35"/>
  <c r="AR33" i="35"/>
  <c r="AN28" i="35"/>
  <c r="X23" i="35"/>
  <c r="Q36" i="35"/>
  <c r="AH29" i="35"/>
  <c r="AC26" i="35"/>
  <c r="AN33" i="35"/>
  <c r="D30" i="35"/>
  <c r="AN24" i="35"/>
  <c r="AA30" i="35"/>
  <c r="AC35" i="35"/>
  <c r="AM32" i="35"/>
  <c r="AH24" i="35"/>
  <c r="K36" i="35"/>
  <c r="Y28" i="35"/>
  <c r="AP37" i="35"/>
  <c r="AA37" i="35"/>
  <c r="G32" i="35"/>
  <c r="AN29" i="35"/>
  <c r="B29" i="35"/>
  <c r="W28" i="35"/>
  <c r="I33" i="35"/>
  <c r="AF37" i="35"/>
  <c r="I27" i="35"/>
  <c r="H35" i="35"/>
  <c r="Y31" i="35"/>
  <c r="AG36" i="35"/>
  <c r="R24" i="35"/>
  <c r="AO37" i="35"/>
  <c r="AC36" i="35"/>
  <c r="AQ30" i="35"/>
  <c r="B34" i="35"/>
  <c r="M30" i="35"/>
  <c r="AD29" i="35"/>
  <c r="H30" i="35"/>
  <c r="E28" i="35"/>
  <c r="Z36" i="35"/>
  <c r="E26" i="35"/>
  <c r="C24" i="35"/>
  <c r="X30" i="35"/>
  <c r="T33" i="35"/>
  <c r="AM23" i="35"/>
  <c r="AL24" i="35"/>
  <c r="AI34" i="35"/>
  <c r="AU27" i="35"/>
  <c r="AH25" i="35"/>
  <c r="K32" i="35"/>
  <c r="AG34" i="35"/>
  <c r="AL31" i="35"/>
  <c r="S37" i="35"/>
  <c r="J37" i="35"/>
  <c r="AS36" i="35"/>
  <c r="F24" i="35"/>
  <c r="AV34" i="35"/>
  <c r="Z33" i="35"/>
  <c r="AL35" i="35"/>
  <c r="AI32" i="35"/>
  <c r="K29" i="35"/>
  <c r="AD34" i="35"/>
  <c r="AO33" i="35"/>
  <c r="AW32" i="35"/>
  <c r="X24" i="35"/>
  <c r="J31" i="35"/>
  <c r="V33" i="35"/>
  <c r="AC32" i="35"/>
  <c r="AB25" i="35"/>
  <c r="AH36" i="35"/>
  <c r="Z23" i="35"/>
  <c r="P24" i="35"/>
  <c r="AK35" i="35"/>
  <c r="AJ32" i="35"/>
  <c r="D27" i="35"/>
  <c r="S29" i="35"/>
  <c r="AE29" i="35"/>
  <c r="AI33" i="35"/>
  <c r="Y34" i="35"/>
  <c r="AS26" i="35"/>
  <c r="V23" i="35"/>
  <c r="AI29" i="35"/>
  <c r="M31" i="35"/>
  <c r="AA36" i="35"/>
  <c r="AP35" i="35"/>
  <c r="AQ36" i="35"/>
  <c r="F35" i="35"/>
  <c r="P37" i="35"/>
  <c r="W33" i="35"/>
  <c r="AR27" i="35"/>
  <c r="AF34" i="35"/>
  <c r="F32" i="35"/>
  <c r="AB29" i="35"/>
  <c r="AA23" i="35"/>
  <c r="AI25" i="35"/>
  <c r="AQ35" i="35"/>
  <c r="S27" i="35"/>
  <c r="AK27" i="35"/>
  <c r="AR36" i="35"/>
  <c r="O30" i="35"/>
  <c r="AC37" i="35"/>
  <c r="AC25" i="35"/>
  <c r="X31" i="35"/>
  <c r="Q28" i="35"/>
  <c r="P31" i="35"/>
  <c r="Z28" i="35"/>
  <c r="AG26" i="35"/>
  <c r="AP25" i="35"/>
  <c r="AQ29" i="35"/>
  <c r="AG30" i="35"/>
  <c r="AR29" i="35"/>
  <c r="H37" i="35"/>
  <c r="AD36" i="35"/>
  <c r="X35" i="35"/>
  <c r="O24" i="35"/>
  <c r="AV29" i="35"/>
  <c r="N28" i="35"/>
  <c r="AL36" i="35"/>
  <c r="X27" i="35"/>
  <c r="AF23" i="35"/>
  <c r="G35" i="35"/>
  <c r="U34" i="35"/>
  <c r="AP23" i="35"/>
  <c r="AT31" i="35"/>
  <c r="AW30" i="35"/>
  <c r="T35" i="35"/>
  <c r="X25" i="35"/>
  <c r="AB35" i="35"/>
  <c r="K37" i="35"/>
  <c r="Q24" i="35"/>
  <c r="AI31" i="35"/>
  <c r="AF24" i="35"/>
  <c r="AH26" i="35"/>
  <c r="I34" i="35"/>
  <c r="P26" i="35"/>
  <c r="AN36" i="35"/>
  <c r="AT25" i="35"/>
  <c r="AV37" i="35"/>
  <c r="L33" i="35"/>
  <c r="AV23" i="35"/>
  <c r="AF26" i="35"/>
  <c r="AB31" i="35"/>
  <c r="AM27" i="35"/>
  <c r="AF25" i="35"/>
  <c r="AR35" i="35"/>
  <c r="I29" i="35"/>
  <c r="AA24" i="35"/>
  <c r="V36" i="35"/>
  <c r="Z35" i="35"/>
  <c r="AF29" i="35"/>
  <c r="AI36" i="35"/>
  <c r="U32" i="35"/>
  <c r="AU28" i="35"/>
  <c r="AB33" i="35"/>
  <c r="AE37" i="35"/>
  <c r="AS32" i="35"/>
  <c r="K34" i="35"/>
  <c r="W36" i="35"/>
  <c r="AN37" i="35"/>
  <c r="AP29" i="35"/>
  <c r="P23" i="35"/>
  <c r="R32" i="35"/>
  <c r="AA26" i="35"/>
  <c r="AH32" i="35"/>
  <c r="U36" i="35"/>
  <c r="T29" i="35"/>
  <c r="X37" i="35"/>
  <c r="O28" i="35"/>
  <c r="S23" i="35"/>
  <c r="AL29" i="35"/>
  <c r="J25" i="35"/>
  <c r="C26" i="35"/>
  <c r="S31" i="35"/>
  <c r="D23" i="35"/>
  <c r="K33" i="35"/>
  <c r="M23" i="35"/>
  <c r="K26" i="35"/>
  <c r="I23" i="35"/>
  <c r="Q32" i="35"/>
  <c r="R34" i="35"/>
  <c r="D32" i="35"/>
  <c r="AK33" i="35"/>
  <c r="AF35" i="35"/>
  <c r="U33" i="35"/>
  <c r="AE34" i="35"/>
  <c r="P35" i="35"/>
  <c r="R33" i="35"/>
  <c r="AI35" i="35"/>
  <c r="R29" i="35"/>
  <c r="AS33" i="35"/>
  <c r="F30" i="35"/>
  <c r="AM37" i="35"/>
  <c r="AN25" i="35"/>
  <c r="L25" i="35"/>
  <c r="AB36" i="35"/>
  <c r="G30" i="35"/>
  <c r="J34" i="35"/>
  <c r="G24" i="35"/>
  <c r="M29" i="35"/>
  <c r="W26" i="35"/>
  <c r="N36" i="35"/>
  <c r="AW24" i="35"/>
  <c r="U30" i="35"/>
  <c r="S35" i="35"/>
  <c r="AU24" i="35"/>
  <c r="AN32" i="35"/>
  <c r="AU33" i="35"/>
  <c r="R37" i="35"/>
  <c r="AU26" i="35"/>
  <c r="G33" i="35"/>
  <c r="AM36" i="35"/>
  <c r="B33" i="35"/>
  <c r="AN26" i="35"/>
  <c r="AW26" i="35"/>
  <c r="C36" i="35"/>
  <c r="AA34" i="35"/>
  <c r="S32" i="35"/>
  <c r="V26" i="35"/>
  <c r="AQ23" i="35"/>
  <c r="Q34" i="35"/>
  <c r="AB23" i="35"/>
  <c r="AS30" i="35"/>
  <c r="Q25" i="35"/>
  <c r="N25" i="35"/>
  <c r="O32" i="35"/>
  <c r="AH23" i="35"/>
  <c r="AJ24" i="35"/>
  <c r="AB27" i="35"/>
  <c r="Z29" i="35"/>
  <c r="AU36" i="35"/>
  <c r="AV25" i="35"/>
  <c r="H26" i="35"/>
  <c r="V24" i="35"/>
  <c r="N34" i="35"/>
  <c r="AW37" i="35"/>
  <c r="AN30" i="35"/>
  <c r="V30" i="35"/>
  <c r="R36" i="35"/>
  <c r="AJ31" i="35"/>
  <c r="F26" i="35"/>
  <c r="AD33" i="35"/>
  <c r="AS35" i="35"/>
  <c r="T27" i="35"/>
  <c r="M28" i="35"/>
  <c r="B25" i="35"/>
  <c r="U35" i="35"/>
  <c r="AI26" i="35"/>
  <c r="N31" i="35"/>
  <c r="AW29" i="35"/>
  <c r="H34" i="35"/>
  <c r="V35" i="35"/>
  <c r="D33" i="35"/>
  <c r="P29" i="35"/>
  <c r="U29" i="35"/>
  <c r="AS28" i="35"/>
  <c r="O26" i="35"/>
  <c r="AV30" i="35"/>
  <c r="AU34" i="35"/>
  <c r="AU32" i="35"/>
  <c r="AV28" i="35"/>
  <c r="Y29" i="35"/>
  <c r="L31" i="35"/>
  <c r="B30" i="35"/>
  <c r="AR26" i="35"/>
  <c r="AL25" i="35"/>
  <c r="AT28" i="35"/>
  <c r="C34" i="35"/>
  <c r="AC27" i="35"/>
  <c r="AV35" i="35"/>
  <c r="AG35" i="35"/>
  <c r="AP27" i="35"/>
  <c r="AK28" i="35"/>
  <c r="AP34" i="35"/>
  <c r="AW34" i="35"/>
  <c r="AR37" i="35"/>
  <c r="AV36" i="35"/>
  <c r="W24" i="35"/>
  <c r="AO32" i="35"/>
  <c r="AC23" i="35"/>
  <c r="AO31" i="35"/>
  <c r="AS24" i="35"/>
  <c r="L29" i="35"/>
  <c r="AV27" i="35"/>
  <c r="AS31" i="35"/>
  <c r="F37" i="35"/>
  <c r="C37" i="35"/>
  <c r="AN31" i="35"/>
  <c r="J35" i="35"/>
  <c r="AT35" i="35"/>
  <c r="C33" i="35"/>
  <c r="M24" i="35"/>
  <c r="AQ37" i="35"/>
  <c r="R49" i="35"/>
  <c r="BF63" i="35" s="1"/>
  <c r="R28" i="7"/>
  <c r="K23" i="7"/>
  <c r="AW25" i="7"/>
  <c r="Y24" i="7"/>
  <c r="AC29" i="7"/>
  <c r="AA25" i="7"/>
  <c r="AF29" i="7"/>
  <c r="L30" i="7"/>
  <c r="N37" i="7"/>
  <c r="AO32" i="7"/>
  <c r="J36" i="7"/>
  <c r="AF23" i="7"/>
  <c r="F29" i="7"/>
  <c r="W25" i="7"/>
  <c r="N36" i="7"/>
  <c r="AT35" i="7"/>
  <c r="N30" i="7"/>
  <c r="AO28" i="7"/>
  <c r="AT29" i="7"/>
  <c r="Y29" i="7"/>
  <c r="K28" i="7"/>
  <c r="AG25" i="7"/>
  <c r="AI26" i="7"/>
  <c r="AF37" i="7"/>
  <c r="AL35" i="7"/>
  <c r="S32" i="7"/>
  <c r="Q31" i="7"/>
  <c r="X24" i="7"/>
  <c r="AA31" i="7"/>
  <c r="T32" i="7"/>
  <c r="O26" i="7"/>
  <c r="S24" i="7"/>
  <c r="AK36" i="7"/>
  <c r="I24" i="7"/>
  <c r="K29" i="7"/>
  <c r="H24" i="7"/>
  <c r="U37" i="7"/>
  <c r="H36" i="7"/>
  <c r="L29" i="7"/>
  <c r="AD23" i="7"/>
  <c r="AE27" i="7"/>
  <c r="AW26" i="7"/>
  <c r="AU23" i="7"/>
  <c r="AV25" i="7"/>
  <c r="AV29" i="7"/>
  <c r="AU36" i="7"/>
  <c r="AJ37" i="7"/>
  <c r="AK24" i="7"/>
  <c r="AP30" i="7"/>
  <c r="J34" i="7"/>
  <c r="F28" i="7"/>
  <c r="U34" i="7"/>
  <c r="AQ24" i="7"/>
  <c r="AV31" i="7"/>
  <c r="J25" i="7"/>
  <c r="AS30" i="7"/>
  <c r="M25" i="7"/>
  <c r="W31" i="7"/>
  <c r="AN33" i="7"/>
  <c r="E35" i="7"/>
  <c r="X33" i="7"/>
  <c r="F24" i="7"/>
  <c r="H29" i="7"/>
  <c r="AR30" i="7"/>
  <c r="AP31" i="7"/>
  <c r="AD31" i="7"/>
  <c r="F25" i="7"/>
  <c r="W34" i="7"/>
  <c r="Z35" i="7"/>
  <c r="T35" i="7"/>
  <c r="AL26" i="7"/>
  <c r="AP32" i="7"/>
  <c r="AD36" i="7"/>
  <c r="E32" i="7"/>
  <c r="O32" i="7"/>
  <c r="W26" i="7"/>
  <c r="T23" i="7"/>
  <c r="B35" i="7"/>
  <c r="U23" i="7"/>
  <c r="F35" i="7"/>
  <c r="AO34" i="7"/>
  <c r="AW37" i="7"/>
  <c r="AW31" i="7"/>
  <c r="AF30" i="7"/>
  <c r="AT37" i="7"/>
  <c r="AQ25" i="7"/>
  <c r="G36" i="7"/>
  <c r="K24" i="7"/>
  <c r="G23" i="7"/>
  <c r="AO31" i="7"/>
  <c r="T29" i="7"/>
  <c r="Z27" i="7"/>
  <c r="AX32" i="7"/>
  <c r="AJ33" i="7"/>
  <c r="AQ31" i="7"/>
  <c r="AK28" i="7"/>
  <c r="X23" i="7"/>
  <c r="AD25" i="7"/>
  <c r="T26" i="7"/>
  <c r="AW34" i="7"/>
  <c r="AI35" i="7"/>
  <c r="C28" i="7"/>
  <c r="AE23" i="7"/>
  <c r="AL32" i="7"/>
  <c r="AF24" i="7"/>
  <c r="AV34" i="7"/>
  <c r="AQ29" i="7"/>
  <c r="AU35" i="7"/>
  <c r="P34" i="7"/>
  <c r="AE34" i="7"/>
  <c r="AV24" i="7"/>
  <c r="N28" i="7"/>
  <c r="AG33" i="7"/>
  <c r="U26" i="7"/>
  <c r="B33" i="7"/>
  <c r="AE33" i="7"/>
  <c r="AB33" i="7"/>
  <c r="Z29" i="7"/>
  <c r="AK30" i="7"/>
  <c r="AH24" i="7"/>
  <c r="D27" i="7"/>
  <c r="J26" i="7"/>
  <c r="AH26" i="7"/>
  <c r="AQ35" i="7"/>
  <c r="W29" i="7"/>
  <c r="I28" i="7"/>
  <c r="AX36" i="7"/>
  <c r="J29" i="7"/>
  <c r="J23" i="7"/>
  <c r="AE32" i="7"/>
  <c r="AJ30" i="7"/>
  <c r="AJ24" i="7"/>
  <c r="V33" i="7"/>
  <c r="E33" i="7"/>
  <c r="D32" i="7"/>
  <c r="V35" i="7"/>
  <c r="S27" i="7"/>
  <c r="P32" i="7"/>
  <c r="N23" i="7"/>
  <c r="G30" i="7"/>
  <c r="AD33" i="7"/>
  <c r="M26" i="7"/>
  <c r="X37" i="7"/>
  <c r="Q23" i="7"/>
  <c r="AS33" i="7"/>
  <c r="I29" i="7"/>
  <c r="AD28" i="7"/>
  <c r="Y30" i="7"/>
  <c r="P33" i="7"/>
  <c r="M23" i="7"/>
  <c r="F36" i="7"/>
  <c r="AA37" i="7"/>
  <c r="AA23" i="7"/>
  <c r="AD27" i="7"/>
  <c r="K37" i="7"/>
  <c r="AH36" i="7"/>
  <c r="I32" i="7"/>
  <c r="AX23" i="7"/>
  <c r="X29" i="7"/>
  <c r="V34" i="7"/>
  <c r="U28" i="7"/>
  <c r="AX29" i="7"/>
  <c r="AL29" i="7"/>
  <c r="V24" i="7"/>
  <c r="B32" i="7"/>
  <c r="Q35" i="7"/>
  <c r="E23" i="7"/>
  <c r="AC36" i="7"/>
  <c r="C35" i="7"/>
  <c r="Z36" i="7"/>
  <c r="AP27" i="7"/>
  <c r="AH31" i="7"/>
  <c r="AI37" i="7"/>
  <c r="AD34" i="7"/>
  <c r="AR31" i="7"/>
  <c r="Q27" i="7"/>
  <c r="AE29" i="7"/>
  <c r="T30" i="7"/>
  <c r="AG35" i="7"/>
  <c r="M31" i="7"/>
  <c r="K36" i="7"/>
  <c r="Z26" i="7"/>
  <c r="S36" i="7"/>
  <c r="AT32" i="7"/>
  <c r="AD24" i="7"/>
  <c r="AX30" i="7"/>
  <c r="AM26" i="7"/>
  <c r="AG23" i="7"/>
  <c r="U29" i="7"/>
  <c r="O27" i="7"/>
  <c r="AW35" i="7"/>
  <c r="AL25" i="7"/>
  <c r="H23" i="7"/>
  <c r="AD30" i="7"/>
  <c r="T31" i="7"/>
  <c r="AK35" i="7"/>
  <c r="S31" i="7"/>
  <c r="D37" i="7"/>
  <c r="AO26" i="7"/>
  <c r="S35" i="7"/>
  <c r="P30" i="7"/>
  <c r="AC24" i="7"/>
  <c r="AB29" i="7"/>
  <c r="AD26" i="7"/>
  <c r="AX31" i="7"/>
  <c r="AJ31" i="7"/>
  <c r="AA28" i="7"/>
  <c r="Q36" i="7"/>
  <c r="AJ36" i="7"/>
  <c r="W27" i="7"/>
  <c r="L33" i="7"/>
  <c r="P37" i="7"/>
  <c r="Z37" i="7"/>
  <c r="C32" i="7"/>
  <c r="AR33" i="7"/>
  <c r="AH28" i="7"/>
  <c r="L34" i="7"/>
  <c r="T34" i="7"/>
  <c r="Y25" i="7"/>
  <c r="AX28" i="7"/>
  <c r="AB26" i="7"/>
  <c r="F33" i="7"/>
  <c r="C34" i="7"/>
  <c r="AM23" i="7"/>
  <c r="X30" i="7"/>
  <c r="AF36" i="7"/>
  <c r="AI33" i="7"/>
  <c r="AQ33" i="7"/>
  <c r="I33" i="7"/>
  <c r="C25" i="7"/>
  <c r="B28" i="7"/>
  <c r="AR37" i="7"/>
  <c r="AB35" i="7"/>
  <c r="AU31" i="7"/>
  <c r="P26" i="7"/>
  <c r="AI24" i="7"/>
  <c r="AI36" i="7"/>
  <c r="O34" i="7"/>
  <c r="T37" i="7"/>
  <c r="H34" i="7"/>
  <c r="AH34" i="7"/>
  <c r="AA27" i="7"/>
  <c r="AC37" i="7"/>
  <c r="H37" i="7"/>
  <c r="AO36" i="7"/>
  <c r="O31" i="7"/>
  <c r="AE24" i="7"/>
  <c r="AK29" i="7"/>
  <c r="AS31" i="7"/>
  <c r="V31" i="7"/>
  <c r="AS24" i="7"/>
  <c r="D25" i="7"/>
  <c r="AS27" i="7"/>
  <c r="E30" i="7"/>
  <c r="I37" i="7"/>
  <c r="E37" i="7"/>
  <c r="E26" i="7"/>
  <c r="T28" i="7"/>
  <c r="C26" i="7"/>
  <c r="X31" i="7"/>
  <c r="X32" i="7"/>
  <c r="AB28" i="7"/>
  <c r="C36" i="7"/>
  <c r="AQ27" i="7"/>
  <c r="AM31" i="7"/>
  <c r="S34" i="7"/>
  <c r="AA33" i="7"/>
  <c r="AF26" i="7"/>
  <c r="AS25" i="7"/>
  <c r="AV35" i="7"/>
  <c r="S33" i="7"/>
  <c r="AW29" i="7"/>
  <c r="AQ34" i="7"/>
  <c r="S26" i="7"/>
  <c r="AU29" i="7"/>
  <c r="AR24" i="7"/>
  <c r="Q25" i="7"/>
  <c r="G35" i="7"/>
  <c r="AO37" i="7"/>
  <c r="AT36" i="7"/>
  <c r="D23" i="7"/>
  <c r="V27" i="7"/>
  <c r="F23" i="7"/>
  <c r="U32" i="7"/>
  <c r="H25" i="7"/>
  <c r="AM28" i="7"/>
  <c r="AM35" i="7"/>
  <c r="L24" i="7"/>
  <c r="Q29" i="7"/>
  <c r="AC34" i="7"/>
  <c r="V37" i="7"/>
  <c r="R36" i="7"/>
  <c r="AG34" i="7"/>
  <c r="X27" i="7"/>
  <c r="R37" i="7"/>
  <c r="R27" i="7"/>
  <c r="AN30" i="7"/>
  <c r="P24" i="7"/>
  <c r="AE36" i="7"/>
  <c r="AN25" i="7"/>
  <c r="G28" i="7"/>
  <c r="AV37" i="7"/>
  <c r="Z24" i="7"/>
  <c r="D34" i="7"/>
  <c r="AW27" i="7"/>
  <c r="AR25" i="7"/>
  <c r="L31" i="7"/>
  <c r="M28" i="7"/>
  <c r="AW36" i="7"/>
  <c r="AN24" i="7"/>
  <c r="AM29" i="7"/>
  <c r="AQ37" i="7"/>
  <c r="Q37" i="7"/>
  <c r="AG32" i="7"/>
  <c r="AC32" i="7"/>
  <c r="AJ34" i="7"/>
  <c r="W32" i="7"/>
  <c r="AG26" i="7"/>
  <c r="L26" i="7"/>
  <c r="AP34" i="7"/>
  <c r="N33" i="7"/>
  <c r="J27" i="7"/>
  <c r="W33" i="7"/>
  <c r="AG27" i="7"/>
  <c r="AI32" i="7"/>
  <c r="P36" i="7"/>
  <c r="Z31" i="7"/>
  <c r="M30" i="7"/>
  <c r="AP35" i="7"/>
  <c r="AI25" i="7"/>
  <c r="D31" i="7"/>
  <c r="AL37" i="7"/>
  <c r="D26" i="7"/>
  <c r="V30" i="7"/>
  <c r="AG37" i="7"/>
  <c r="Y34" i="7"/>
  <c r="AV23" i="7"/>
  <c r="AR29" i="7"/>
  <c r="H26" i="7"/>
  <c r="K35" i="7"/>
  <c r="AL28" i="7"/>
  <c r="T27" i="7"/>
  <c r="Y37" i="7"/>
  <c r="AX37" i="7"/>
  <c r="R33" i="7"/>
  <c r="O37" i="7"/>
  <c r="AR26" i="7"/>
  <c r="F27" i="7"/>
  <c r="G29" i="7"/>
  <c r="AJ25" i="7"/>
  <c r="V28" i="7"/>
  <c r="AB23" i="7"/>
  <c r="AU33" i="7"/>
  <c r="AQ23" i="7"/>
  <c r="Y36" i="7"/>
  <c r="AO29" i="7"/>
  <c r="N29" i="7"/>
  <c r="R26" i="7"/>
  <c r="N34" i="7"/>
  <c r="AP24" i="7"/>
  <c r="R24" i="7"/>
  <c r="AP28" i="7"/>
  <c r="AU37" i="7"/>
  <c r="W24" i="7"/>
  <c r="AB30" i="7"/>
  <c r="AC27" i="7"/>
  <c r="B34" i="7"/>
  <c r="AP25" i="7"/>
  <c r="W28" i="7"/>
  <c r="AJ28" i="7"/>
  <c r="U25" i="7"/>
  <c r="D30" i="7"/>
  <c r="C31" i="7"/>
  <c r="AI31" i="7"/>
  <c r="AH32" i="7"/>
  <c r="AH35" i="7"/>
  <c r="Q33" i="7"/>
  <c r="Z34" i="7"/>
  <c r="AC26" i="7"/>
  <c r="AL27" i="7"/>
  <c r="P35" i="7"/>
  <c r="AO33" i="7"/>
  <c r="AO24" i="7"/>
  <c r="W30" i="7"/>
  <c r="AM33" i="7"/>
  <c r="AP36" i="7"/>
  <c r="J24" i="7"/>
  <c r="AN34" i="7"/>
  <c r="G25" i="7"/>
  <c r="AF27" i="7"/>
  <c r="AB31" i="7"/>
  <c r="AI29" i="7"/>
  <c r="C24" i="7"/>
  <c r="AK25" i="7"/>
  <c r="AS29" i="7"/>
  <c r="C37" i="7"/>
  <c r="E31" i="7"/>
  <c r="I31" i="7"/>
  <c r="AI23" i="7"/>
  <c r="AI30" i="7"/>
  <c r="B23" i="7"/>
  <c r="AN35" i="7"/>
  <c r="T33" i="7"/>
  <c r="AC28" i="7"/>
  <c r="AP37" i="7"/>
  <c r="AX26" i="7"/>
  <c r="O23" i="7"/>
  <c r="AM37" i="7"/>
  <c r="AR35" i="7"/>
  <c r="AK37" i="7"/>
  <c r="I23" i="7"/>
  <c r="E25" i="7"/>
  <c r="J35" i="7"/>
  <c r="AU34" i="7"/>
  <c r="L25" i="7"/>
  <c r="L37" i="7"/>
  <c r="U24" i="7"/>
  <c r="V29" i="7"/>
  <c r="Q26" i="7"/>
  <c r="V23" i="7"/>
  <c r="O36" i="7"/>
  <c r="Q32" i="7"/>
  <c r="AT25" i="7"/>
  <c r="AO25" i="7"/>
  <c r="AF35" i="7"/>
  <c r="AH30" i="7"/>
  <c r="D24" i="7"/>
  <c r="D33" i="7"/>
  <c r="R32" i="7"/>
  <c r="H33" i="7"/>
  <c r="AK27" i="7"/>
  <c r="P28" i="7"/>
  <c r="F37" i="7"/>
  <c r="AD37" i="7"/>
  <c r="T36" i="7"/>
  <c r="Z33" i="7"/>
  <c r="B31" i="7"/>
  <c r="AL34" i="7"/>
  <c r="R25" i="7"/>
  <c r="AF31" i="7"/>
  <c r="AI27" i="7"/>
  <c r="AT34" i="7"/>
  <c r="AH37" i="7"/>
  <c r="M37" i="7"/>
  <c r="H31" i="7"/>
  <c r="L36" i="7"/>
  <c r="AX35" i="7"/>
  <c r="AQ32" i="7"/>
  <c r="G26" i="7"/>
  <c r="I36" i="7"/>
  <c r="AV36" i="7"/>
  <c r="O33" i="7"/>
  <c r="L32" i="7"/>
  <c r="D28" i="7"/>
  <c r="M36" i="7"/>
  <c r="Y31" i="7"/>
  <c r="AS26" i="7"/>
  <c r="B26" i="7"/>
  <c r="AN29" i="7"/>
  <c r="G31" i="7"/>
  <c r="L35" i="7"/>
  <c r="P31" i="7"/>
  <c r="AA32" i="7"/>
  <c r="AC23" i="7"/>
  <c r="AG30" i="7"/>
  <c r="AO30" i="7"/>
  <c r="I34" i="7"/>
  <c r="AA34" i="7"/>
  <c r="AL31" i="7"/>
  <c r="AS36" i="7"/>
  <c r="N25" i="7"/>
  <c r="Q24" i="7"/>
  <c r="AK26" i="7"/>
  <c r="U27" i="7"/>
  <c r="U31" i="7"/>
  <c r="AM27" i="7"/>
  <c r="S23" i="7"/>
  <c r="AD35" i="7"/>
  <c r="K30" i="7"/>
  <c r="Y35" i="7"/>
  <c r="Z23" i="7"/>
  <c r="R30" i="7"/>
  <c r="F32" i="7"/>
  <c r="J37" i="7"/>
  <c r="AR36" i="7"/>
  <c r="AU28" i="7"/>
  <c r="AA30" i="7"/>
  <c r="AJ27" i="7"/>
  <c r="J33" i="7"/>
  <c r="M33" i="7"/>
  <c r="AX33" i="7"/>
  <c r="N35" i="7"/>
  <c r="AO27" i="7"/>
  <c r="X36" i="7"/>
  <c r="AR23" i="7"/>
  <c r="Y26" i="7"/>
  <c r="E24" i="7"/>
  <c r="B24" i="7"/>
  <c r="AA29" i="7"/>
  <c r="AP33" i="7"/>
  <c r="Y33" i="7"/>
  <c r="AV30" i="7"/>
  <c r="AK32" i="7"/>
  <c r="AC35" i="7"/>
  <c r="S30" i="7"/>
  <c r="AV32" i="7"/>
  <c r="J32" i="7"/>
  <c r="AE26" i="7"/>
  <c r="U36" i="7"/>
  <c r="AE31" i="7"/>
  <c r="H35" i="7"/>
  <c r="AO35" i="7"/>
  <c r="I27" i="7"/>
  <c r="AM34" i="7"/>
  <c r="AJ26" i="7"/>
  <c r="M32" i="7"/>
  <c r="AT27" i="7"/>
  <c r="K25" i="7"/>
  <c r="AN26" i="7"/>
  <c r="AM32" i="7"/>
  <c r="Z32" i="7"/>
  <c r="AJ23" i="7"/>
  <c r="F31" i="7"/>
  <c r="AT23" i="7"/>
  <c r="AV28" i="7"/>
  <c r="AX24" i="7"/>
  <c r="AB27" i="7"/>
  <c r="E34" i="7"/>
  <c r="O28" i="7"/>
  <c r="O29" i="7"/>
  <c r="B30" i="7"/>
  <c r="N31" i="7"/>
  <c r="AJ29" i="7"/>
  <c r="AF33" i="7"/>
  <c r="AT33" i="7"/>
  <c r="AC25" i="7"/>
  <c r="AM25" i="7"/>
  <c r="AU32" i="7"/>
  <c r="AL30" i="7"/>
  <c r="AO23" i="7"/>
  <c r="AJ35" i="7"/>
  <c r="AN23" i="7"/>
  <c r="AH25" i="7"/>
  <c r="R23" i="7"/>
  <c r="AM36" i="7"/>
  <c r="T24" i="7"/>
  <c r="D35" i="7"/>
  <c r="X34" i="7"/>
  <c r="P27" i="7"/>
  <c r="Y23" i="7"/>
  <c r="AK31" i="7"/>
  <c r="I25" i="7"/>
  <c r="AL23" i="7"/>
  <c r="AN36" i="7"/>
  <c r="S29" i="7"/>
  <c r="AX34" i="7"/>
  <c r="D29" i="7"/>
  <c r="AS28" i="7"/>
  <c r="K31" i="7"/>
  <c r="R29" i="7"/>
  <c r="W35" i="7"/>
  <c r="AU30" i="7"/>
  <c r="AE25" i="7"/>
  <c r="AS37" i="7"/>
  <c r="J31" i="7"/>
  <c r="AT26" i="7"/>
  <c r="AM24" i="7"/>
  <c r="Q28" i="7"/>
  <c r="N26" i="7"/>
  <c r="X35" i="7"/>
  <c r="Z25" i="7"/>
  <c r="AK33" i="7"/>
  <c r="B36" i="7"/>
  <c r="W37" i="7"/>
  <c r="Q34" i="7"/>
  <c r="U33" i="7"/>
  <c r="L23" i="7"/>
  <c r="N24" i="7"/>
  <c r="AB34" i="7"/>
  <c r="AA35" i="7"/>
  <c r="W23" i="7"/>
  <c r="V25" i="7"/>
  <c r="AU24" i="7"/>
  <c r="O25" i="7"/>
  <c r="J30" i="7"/>
  <c r="V26" i="7"/>
  <c r="AC31" i="7"/>
  <c r="AL33" i="7"/>
  <c r="M35" i="7"/>
  <c r="K34" i="7"/>
  <c r="AU26" i="7"/>
  <c r="G37" i="7"/>
  <c r="AG36" i="7"/>
  <c r="Y28" i="7"/>
  <c r="X28" i="7"/>
  <c r="E27" i="7"/>
  <c r="C33" i="7"/>
  <c r="AX27" i="7"/>
  <c r="AW28" i="7"/>
  <c r="AA26" i="7"/>
  <c r="AX25" i="7"/>
  <c r="AW32" i="7"/>
  <c r="AL36" i="7"/>
  <c r="W36" i="7"/>
  <c r="B29" i="7"/>
  <c r="B25" i="7"/>
  <c r="U35" i="7"/>
  <c r="L28" i="7"/>
  <c r="G33" i="7"/>
  <c r="AK23" i="7"/>
  <c r="AI28" i="7"/>
  <c r="AH29" i="7"/>
  <c r="Z30" i="7"/>
  <c r="AK34" i="7"/>
  <c r="AN27" i="7"/>
  <c r="C27" i="7"/>
  <c r="E28" i="7"/>
  <c r="C30" i="7"/>
  <c r="AS32" i="7"/>
  <c r="AR28" i="7"/>
  <c r="AB32" i="7"/>
  <c r="AG31" i="7"/>
  <c r="AN31" i="7"/>
  <c r="AQ30" i="7"/>
  <c r="AJ32" i="7"/>
  <c r="AV33" i="7"/>
  <c r="AA24" i="7"/>
  <c r="AH23" i="7"/>
  <c r="AG29" i="7"/>
  <c r="J28" i="7"/>
  <c r="M34" i="7"/>
  <c r="AE30" i="7"/>
  <c r="AS34" i="7"/>
  <c r="V32" i="7"/>
  <c r="AF28" i="7"/>
  <c r="AA36" i="7"/>
  <c r="R34" i="7"/>
  <c r="H30" i="7"/>
  <c r="AG24" i="7"/>
  <c r="H28" i="7"/>
  <c r="M29" i="7"/>
  <c r="AQ28" i="7"/>
  <c r="AD29" i="7"/>
  <c r="AN37" i="7"/>
  <c r="I30" i="7"/>
  <c r="B37" i="7"/>
  <c r="AH27" i="7"/>
  <c r="K27" i="7"/>
  <c r="AR34" i="7"/>
  <c r="V36" i="7"/>
  <c r="AM30" i="7"/>
  <c r="AT28" i="7"/>
  <c r="I26" i="7"/>
  <c r="AI34" i="7"/>
  <c r="S28" i="7"/>
  <c r="AT30" i="7"/>
  <c r="Q30" i="7"/>
  <c r="X26" i="7"/>
  <c r="G27" i="7"/>
  <c r="D36" i="7"/>
  <c r="AN28" i="7"/>
  <c r="AE35" i="7"/>
  <c r="K33" i="7"/>
  <c r="B27" i="7"/>
  <c r="AW24" i="7"/>
  <c r="AG28" i="7"/>
  <c r="O35" i="7"/>
  <c r="AV26" i="7"/>
  <c r="AF32" i="7"/>
  <c r="AW33" i="7"/>
  <c r="H27" i="7"/>
  <c r="AQ36" i="7"/>
  <c r="AE37" i="7"/>
  <c r="Y27" i="7"/>
  <c r="AB36" i="7"/>
  <c r="AB25" i="7"/>
  <c r="M24" i="7"/>
  <c r="C23" i="7"/>
  <c r="AN32" i="7"/>
  <c r="AC30" i="7"/>
  <c r="AP23" i="7"/>
  <c r="F26" i="7"/>
  <c r="C29" i="7"/>
  <c r="G32" i="7"/>
  <c r="O24" i="7"/>
  <c r="AU25" i="7"/>
  <c r="P25" i="7"/>
  <c r="M27" i="7"/>
  <c r="H32" i="7"/>
  <c r="AF25" i="7"/>
  <c r="I35" i="7"/>
  <c r="P29" i="7"/>
  <c r="K32" i="7"/>
  <c r="N27" i="7"/>
  <c r="R31" i="7"/>
  <c r="AD32" i="7"/>
  <c r="AP29" i="7"/>
  <c r="AQ26" i="7"/>
  <c r="N32" i="7"/>
  <c r="AL24" i="7"/>
  <c r="F30" i="7"/>
  <c r="AC33" i="7"/>
  <c r="T25" i="7"/>
  <c r="P23" i="7"/>
  <c r="AP26" i="7"/>
  <c r="Z28" i="7"/>
  <c r="K26" i="7"/>
  <c r="AU27" i="7"/>
  <c r="AE28" i="7"/>
  <c r="AB37" i="7"/>
  <c r="AW23" i="7"/>
  <c r="O30" i="7"/>
  <c r="AS35" i="7"/>
  <c r="F34" i="7"/>
  <c r="R35" i="7"/>
  <c r="E36" i="7"/>
  <c r="G34" i="7"/>
  <c r="S37" i="7"/>
  <c r="AR32" i="7"/>
  <c r="L27" i="7"/>
  <c r="AT24" i="7"/>
  <c r="AW30" i="7"/>
  <c r="S25" i="7"/>
  <c r="AB24" i="7"/>
  <c r="AT31" i="7"/>
  <c r="X25" i="7"/>
  <c r="AH33" i="7"/>
  <c r="G24" i="7"/>
  <c r="E29" i="7"/>
  <c r="Y32" i="7"/>
  <c r="U30" i="7"/>
  <c r="AR27" i="7"/>
  <c r="AS23" i="7"/>
  <c r="AV27" i="7"/>
  <c r="AF34" i="7"/>
  <c r="F762" i="6" l="1"/>
  <c r="D762" i="6"/>
  <c r="A770" i="6"/>
  <c r="B765" i="6"/>
  <c r="E765" i="6" s="1"/>
  <c r="C765" i="6"/>
  <c r="B766" i="6"/>
  <c r="E766" i="6" s="1"/>
  <c r="A771" i="6"/>
  <c r="C766" i="6"/>
  <c r="C764" i="6"/>
  <c r="B764" i="6"/>
  <c r="E764" i="6" s="1"/>
  <c r="A769" i="6"/>
  <c r="F761" i="6"/>
  <c r="D761" i="6"/>
  <c r="D759" i="6"/>
  <c r="F759" i="6"/>
  <c r="A773" i="6"/>
  <c r="B768" i="6"/>
  <c r="E768" i="6" s="1"/>
  <c r="C768" i="6"/>
  <c r="C767" i="6"/>
  <c r="B767" i="6"/>
  <c r="E767" i="6" s="1"/>
  <c r="A772" i="6"/>
  <c r="F760" i="6"/>
  <c r="D760" i="6"/>
  <c r="F763" i="6"/>
  <c r="D763" i="6"/>
  <c r="AV45" i="39"/>
  <c r="AW45" i="39"/>
  <c r="H45" i="39"/>
  <c r="C45" i="39"/>
  <c r="BT55" i="39" s="1"/>
  <c r="BT57" i="39" s="1"/>
  <c r="E45" i="39"/>
  <c r="J45" i="39"/>
  <c r="AB45" i="39"/>
  <c r="AG45" i="39"/>
  <c r="AI45" i="39"/>
  <c r="N45" i="39"/>
  <c r="AS45" i="39"/>
  <c r="M45" i="39"/>
  <c r="D45" i="39"/>
  <c r="BU55" i="39" s="1"/>
  <c r="BU57" i="39" s="1"/>
  <c r="P45" i="39"/>
  <c r="AL45" i="39"/>
  <c r="Y45" i="39"/>
  <c r="AP45" i="35"/>
  <c r="Y45" i="35"/>
  <c r="AM45" i="39"/>
  <c r="S45" i="39"/>
  <c r="AP45" i="39"/>
  <c r="L45" i="39"/>
  <c r="AQ45" i="39"/>
  <c r="Z45" i="39"/>
  <c r="AO45" i="39"/>
  <c r="AD45" i="39"/>
  <c r="W45" i="39"/>
  <c r="Q45" i="39"/>
  <c r="AF45" i="39"/>
  <c r="F45" i="39"/>
  <c r="AK45" i="39"/>
  <c r="R45" i="39"/>
  <c r="T45" i="39"/>
  <c r="X45" i="39"/>
  <c r="AT45" i="39"/>
  <c r="I45" i="39"/>
  <c r="AR45" i="39"/>
  <c r="B45" i="39"/>
  <c r="U45" i="39"/>
  <c r="AN45" i="39"/>
  <c r="AU45" i="39"/>
  <c r="AC45" i="39"/>
  <c r="AJ45" i="39"/>
  <c r="K45" i="39"/>
  <c r="O45" i="39"/>
  <c r="AH45" i="39"/>
  <c r="V45" i="39"/>
  <c r="AA45" i="39"/>
  <c r="AE45" i="39"/>
  <c r="G45" i="39"/>
  <c r="AR45" i="35"/>
  <c r="AN45" i="35"/>
  <c r="AS45" i="35"/>
  <c r="G45" i="35"/>
  <c r="AU45" i="35"/>
  <c r="AT45" i="35"/>
  <c r="AQ45" i="35"/>
  <c r="D45" i="35"/>
  <c r="BU55" i="35" s="1"/>
  <c r="BU57" i="35" s="1"/>
  <c r="AD45" i="35"/>
  <c r="AV45" i="35"/>
  <c r="AW45" i="35"/>
  <c r="AK45" i="35"/>
  <c r="AO45" i="35"/>
  <c r="H45" i="35"/>
  <c r="J45" i="35"/>
  <c r="AH45" i="35"/>
  <c r="Z45" i="35"/>
  <c r="I45" i="35"/>
  <c r="S45" i="35"/>
  <c r="AC45" i="35"/>
  <c r="C45" i="35"/>
  <c r="BT55" i="35" s="1"/>
  <c r="BT57" i="35" s="1"/>
  <c r="V45" i="35"/>
  <c r="AM45" i="35"/>
  <c r="AI45" i="35"/>
  <c r="L45" i="35"/>
  <c r="T45" i="35"/>
  <c r="W45" i="35"/>
  <c r="E45" i="35"/>
  <c r="Q45" i="35"/>
  <c r="F45" i="35"/>
  <c r="K45" i="35"/>
  <c r="B45" i="35"/>
  <c r="P45" i="35"/>
  <c r="AB45" i="35"/>
  <c r="U45" i="35"/>
  <c r="AL45" i="35"/>
  <c r="AF45" i="35"/>
  <c r="AA45" i="35"/>
  <c r="AJ45" i="35"/>
  <c r="AE45" i="35"/>
  <c r="O45" i="35"/>
  <c r="X45" i="35"/>
  <c r="AG45" i="35"/>
  <c r="N45" i="35"/>
  <c r="M45" i="35"/>
  <c r="R45" i="35"/>
  <c r="C45" i="7"/>
  <c r="BU57" i="7" s="1"/>
  <c r="W45" i="7"/>
  <c r="AJ45" i="7"/>
  <c r="S45" i="7"/>
  <c r="B45" i="7"/>
  <c r="BT57" i="7" s="1"/>
  <c r="AH45" i="7"/>
  <c r="AA45" i="7"/>
  <c r="U45" i="7"/>
  <c r="AF45" i="7"/>
  <c r="AW45" i="7"/>
  <c r="P45" i="7"/>
  <c r="Y45" i="7"/>
  <c r="AO45" i="7"/>
  <c r="V45" i="7"/>
  <c r="AB45" i="7"/>
  <c r="BS58" i="7"/>
  <c r="BS60" i="7" s="1"/>
  <c r="R45" i="7"/>
  <c r="F45" i="7"/>
  <c r="AM45" i="7"/>
  <c r="AG45" i="7"/>
  <c r="Q45" i="7"/>
  <c r="AE45" i="7"/>
  <c r="T45" i="7"/>
  <c r="BR58" i="7"/>
  <c r="BR60" i="7" s="1"/>
  <c r="AR45" i="7"/>
  <c r="AC45" i="7"/>
  <c r="AI45" i="7"/>
  <c r="N45" i="7"/>
  <c r="X45" i="7"/>
  <c r="BO57" i="7"/>
  <c r="I45" i="7"/>
  <c r="AP45" i="7"/>
  <c r="L45" i="7"/>
  <c r="AN45" i="7"/>
  <c r="AT45" i="7"/>
  <c r="O45" i="7"/>
  <c r="D45" i="7"/>
  <c r="H45" i="7"/>
  <c r="J45" i="7"/>
  <c r="G45" i="7"/>
  <c r="AD45" i="7"/>
  <c r="AX45" i="7"/>
  <c r="R50" i="7" s="1"/>
  <c r="AQ45" i="7"/>
  <c r="AV45" i="7"/>
  <c r="E45" i="7"/>
  <c r="AU45" i="7"/>
  <c r="AS45" i="7"/>
  <c r="AK45" i="7"/>
  <c r="AL45" i="7"/>
  <c r="Z45" i="7"/>
  <c r="BN57" i="7"/>
  <c r="M45" i="7"/>
  <c r="K45" i="7"/>
  <c r="BY55" i="39" l="1"/>
  <c r="BF67" i="7"/>
  <c r="BG67" i="7"/>
  <c r="CD55" i="35"/>
  <c r="BX57" i="7"/>
  <c r="CF55" i="39"/>
  <c r="CD55" i="39"/>
  <c r="DH57" i="7"/>
  <c r="F768" i="6"/>
  <c r="D768" i="6"/>
  <c r="BX55" i="35"/>
  <c r="CJ55" i="39"/>
  <c r="B773" i="6"/>
  <c r="E773" i="6" s="1"/>
  <c r="A778" i="6"/>
  <c r="C773" i="6"/>
  <c r="A774" i="6"/>
  <c r="B769" i="6"/>
  <c r="E769" i="6" s="1"/>
  <c r="C769" i="6"/>
  <c r="F765" i="6"/>
  <c r="D765" i="6"/>
  <c r="DE55" i="39"/>
  <c r="DA55" i="39"/>
  <c r="A777" i="6"/>
  <c r="C772" i="6"/>
  <c r="B772" i="6"/>
  <c r="E772" i="6" s="1"/>
  <c r="F764" i="6"/>
  <c r="D764" i="6"/>
  <c r="A775" i="6"/>
  <c r="B770" i="6"/>
  <c r="E770" i="6" s="1"/>
  <c r="C770" i="6"/>
  <c r="CV55" i="39"/>
  <c r="F766" i="6"/>
  <c r="D766" i="6"/>
  <c r="BX55" i="39"/>
  <c r="F767" i="6"/>
  <c r="D767" i="6"/>
  <c r="A776" i="6"/>
  <c r="C771" i="6"/>
  <c r="B771" i="6"/>
  <c r="E771" i="6" s="1"/>
  <c r="BW55" i="39"/>
  <c r="DG55" i="39"/>
  <c r="BT60" i="7"/>
  <c r="BU60" i="7"/>
  <c r="CF55" i="35"/>
  <c r="DB55" i="35"/>
  <c r="CR55" i="39"/>
  <c r="CG57" i="7"/>
  <c r="CV57" i="7"/>
  <c r="DH55" i="35"/>
  <c r="DE57" i="7"/>
  <c r="CW57" i="7"/>
  <c r="DB57" i="7"/>
  <c r="CQ57" i="7"/>
  <c r="CR55" i="35"/>
  <c r="CL55" i="35"/>
  <c r="CB57" i="7"/>
  <c r="BY58" i="7"/>
  <c r="BX56" i="35"/>
  <c r="DC57" i="7"/>
  <c r="CA57" i="7"/>
  <c r="CI55" i="35"/>
  <c r="CL55" i="39"/>
  <c r="DH55" i="39"/>
  <c r="CM55" i="35"/>
  <c r="CS55" i="35"/>
  <c r="CY55" i="39"/>
  <c r="BZ55" i="39"/>
  <c r="DF57" i="7"/>
  <c r="CX55" i="35"/>
  <c r="Q49" i="39"/>
  <c r="CG55" i="39"/>
  <c r="CP57" i="7"/>
  <c r="CS55" i="39"/>
  <c r="CH57" i="7"/>
  <c r="CZ57" i="7"/>
  <c r="CK57" i="7"/>
  <c r="BW55" i="35"/>
  <c r="CJ55" i="35"/>
  <c r="DF55" i="35"/>
  <c r="CA55" i="39"/>
  <c r="CP55" i="35"/>
  <c r="BV55" i="39"/>
  <c r="CY57" i="7"/>
  <c r="CV55" i="35"/>
  <c r="DG55" i="35"/>
  <c r="CO57" i="7"/>
  <c r="DA55" i="35"/>
  <c r="DD55" i="35"/>
  <c r="DE55" i="35"/>
  <c r="DD55" i="39"/>
  <c r="CM57" i="7"/>
  <c r="BZ55" i="35"/>
  <c r="CA55" i="35"/>
  <c r="CU55" i="35"/>
  <c r="CM55" i="39"/>
  <c r="CI55" i="39"/>
  <c r="CP55" i="39"/>
  <c r="BY57" i="7"/>
  <c r="DB55" i="39"/>
  <c r="CC55" i="39"/>
  <c r="CG55" i="35"/>
  <c r="CU55" i="39"/>
  <c r="CX55" i="39"/>
  <c r="CE57" i="7"/>
  <c r="DI57" i="7"/>
  <c r="CS57" i="7"/>
  <c r="CO55" i="35"/>
  <c r="CC55" i="35"/>
  <c r="CY55" i="35"/>
  <c r="CO55" i="39"/>
  <c r="P49" i="39"/>
  <c r="C49" i="39"/>
  <c r="P49" i="35"/>
  <c r="O49" i="39"/>
  <c r="DF55" i="39"/>
  <c r="CB55" i="39"/>
  <c r="E49" i="39"/>
  <c r="CH55" i="39"/>
  <c r="G49" i="39"/>
  <c r="CQ55" i="39"/>
  <c r="J49" i="39"/>
  <c r="BS55" i="39"/>
  <c r="BS57" i="39" s="1"/>
  <c r="B49" i="39"/>
  <c r="BG63" i="39" s="1"/>
  <c r="BG65" i="39" s="1"/>
  <c r="BR66" i="39" s="1"/>
  <c r="CK55" i="39"/>
  <c r="H49" i="39"/>
  <c r="BV56" i="39"/>
  <c r="CE55" i="39"/>
  <c r="F49" i="39"/>
  <c r="D49" i="39"/>
  <c r="CT55" i="39"/>
  <c r="K49" i="39"/>
  <c r="CW55" i="39"/>
  <c r="L49" i="39"/>
  <c r="CN55" i="39"/>
  <c r="I49" i="39"/>
  <c r="N49" i="39"/>
  <c r="DC55" i="39"/>
  <c r="M49" i="39"/>
  <c r="CZ55" i="39"/>
  <c r="O49" i="35"/>
  <c r="Q49" i="35"/>
  <c r="BS55" i="35"/>
  <c r="BS57" i="35" s="1"/>
  <c r="B49" i="35"/>
  <c r="BG63" i="35" s="1"/>
  <c r="BY55" i="35"/>
  <c r="D49" i="35"/>
  <c r="BV56" i="35"/>
  <c r="N49" i="35"/>
  <c r="DC55" i="35"/>
  <c r="CW55" i="35"/>
  <c r="L49" i="35"/>
  <c r="CB55" i="35"/>
  <c r="E49" i="35"/>
  <c r="CH55" i="35"/>
  <c r="G49" i="35"/>
  <c r="CN55" i="35"/>
  <c r="I49" i="35"/>
  <c r="CE55" i="35"/>
  <c r="F49" i="35"/>
  <c r="CK55" i="35"/>
  <c r="H49" i="35"/>
  <c r="M49" i="35"/>
  <c r="CZ55" i="35"/>
  <c r="CT55" i="35"/>
  <c r="K49" i="35"/>
  <c r="BV55" i="35"/>
  <c r="C49" i="35"/>
  <c r="CQ55" i="35"/>
  <c r="J49" i="35"/>
  <c r="I50" i="7"/>
  <c r="DD57" i="7"/>
  <c r="N50" i="7"/>
  <c r="Q50" i="7"/>
  <c r="CU57" i="7"/>
  <c r="K50" i="7"/>
  <c r="CL57" i="7"/>
  <c r="H50" i="7"/>
  <c r="CC57" i="7"/>
  <c r="E50" i="7"/>
  <c r="P50" i="7"/>
  <c r="CD57" i="7"/>
  <c r="CJ57" i="7"/>
  <c r="BQ58" i="7"/>
  <c r="BQ60" i="7" s="1"/>
  <c r="BW58" i="7"/>
  <c r="BP57" i="7"/>
  <c r="BV57" i="7"/>
  <c r="C50" i="7"/>
  <c r="BW57" i="7"/>
  <c r="B50" i="7"/>
  <c r="BH67" i="7" s="1"/>
  <c r="CR57" i="7"/>
  <c r="J50" i="7"/>
  <c r="G50" i="7"/>
  <c r="CI57" i="7"/>
  <c r="CN57" i="7"/>
  <c r="CT57" i="7"/>
  <c r="BZ57" i="7"/>
  <c r="D50" i="7"/>
  <c r="F50" i="7"/>
  <c r="CF57" i="7"/>
  <c r="O50" i="7"/>
  <c r="DG57" i="7"/>
  <c r="CX57" i="7"/>
  <c r="L50" i="7"/>
  <c r="M50" i="7"/>
  <c r="DA57" i="7"/>
  <c r="BX57" i="35" l="1"/>
  <c r="BK63" i="35"/>
  <c r="B775" i="6"/>
  <c r="E775" i="6" s="1"/>
  <c r="A780" i="6"/>
  <c r="C775" i="6"/>
  <c r="C776" i="6"/>
  <c r="B776" i="6"/>
  <c r="E776" i="6" s="1"/>
  <c r="A781" i="6"/>
  <c r="D769" i="6"/>
  <c r="F769" i="6"/>
  <c r="F772" i="6"/>
  <c r="D772" i="6"/>
  <c r="B777" i="6"/>
  <c r="E777" i="6" s="1"/>
  <c r="C777" i="6"/>
  <c r="A782" i="6"/>
  <c r="A779" i="6"/>
  <c r="C774" i="6"/>
  <c r="B774" i="6"/>
  <c r="E774" i="6" s="1"/>
  <c r="BO63" i="35"/>
  <c r="F770" i="6"/>
  <c r="D770" i="6"/>
  <c r="D773" i="6"/>
  <c r="F773" i="6"/>
  <c r="D771" i="6"/>
  <c r="F771" i="6"/>
  <c r="B778" i="6"/>
  <c r="E778" i="6" s="1"/>
  <c r="C778" i="6"/>
  <c r="A783" i="6"/>
  <c r="BN63" i="39"/>
  <c r="BR63" i="35"/>
  <c r="BV60" i="7"/>
  <c r="BH63" i="35"/>
  <c r="BP63" i="35"/>
  <c r="BI67" i="7"/>
  <c r="BJ63" i="35"/>
  <c r="BS67" i="7"/>
  <c r="BP63" i="39"/>
  <c r="BY60" i="7"/>
  <c r="BK63" i="39"/>
  <c r="BL67" i="7"/>
  <c r="BV57" i="39"/>
  <c r="BM63" i="35"/>
  <c r="BM63" i="39"/>
  <c r="BJ67" i="7"/>
  <c r="BT63" i="35"/>
  <c r="BI63" i="39"/>
  <c r="BK67" i="7"/>
  <c r="BQ63" i="39"/>
  <c r="BP67" i="7"/>
  <c r="BL63" i="35"/>
  <c r="BT67" i="7"/>
  <c r="BQ67" i="7"/>
  <c r="BO63" i="39"/>
  <c r="BR67" i="7"/>
  <c r="BM67" i="7"/>
  <c r="BQ63" i="35"/>
  <c r="BS63" i="35"/>
  <c r="BL63" i="39"/>
  <c r="BT63" i="39"/>
  <c r="BU67" i="7"/>
  <c r="BO67" i="7"/>
  <c r="BR63" i="39"/>
  <c r="BH63" i="39"/>
  <c r="BN63" i="35"/>
  <c r="BN67" i="7"/>
  <c r="BI63" i="35"/>
  <c r="BS63" i="39"/>
  <c r="BJ63" i="39"/>
  <c r="BV57" i="35"/>
  <c r="BW60" i="7"/>
  <c r="F778" i="6" l="1"/>
  <c r="D777" i="6"/>
  <c r="F777" i="6"/>
  <c r="D775" i="6"/>
  <c r="F775" i="6"/>
  <c r="C780" i="6"/>
  <c r="A785" i="6"/>
  <c r="B780" i="6"/>
  <c r="E780" i="6" s="1"/>
  <c r="A786" i="6"/>
  <c r="C781" i="6"/>
  <c r="B781" i="6"/>
  <c r="E781" i="6" s="1"/>
  <c r="F781" i="6" s="1"/>
  <c r="B783" i="6"/>
  <c r="E783" i="6" s="1"/>
  <c r="A788" i="6"/>
  <c r="C783" i="6"/>
  <c r="D774" i="6"/>
  <c r="F774" i="6"/>
  <c r="D778" i="6"/>
  <c r="B779" i="6"/>
  <c r="E779" i="6" s="1"/>
  <c r="A784" i="6"/>
  <c r="C779" i="6"/>
  <c r="B782" i="6"/>
  <c r="E782" i="6" s="1"/>
  <c r="C782" i="6"/>
  <c r="D782" i="6" s="1"/>
  <c r="A787" i="6"/>
  <c r="D776" i="6"/>
  <c r="F776" i="6"/>
  <c r="DB58" i="39"/>
  <c r="DB58" i="35"/>
  <c r="DC61" i="7"/>
  <c r="D781" i="6" l="1"/>
  <c r="C784" i="6"/>
  <c r="B784" i="6"/>
  <c r="E784" i="6" s="1"/>
  <c r="A789" i="6"/>
  <c r="C788" i="6"/>
  <c r="A793" i="6"/>
  <c r="B788" i="6"/>
  <c r="E788" i="6" s="1"/>
  <c r="F782" i="6"/>
  <c r="D779" i="6"/>
  <c r="F779" i="6"/>
  <c r="D783" i="6"/>
  <c r="F783" i="6"/>
  <c r="B786" i="6"/>
  <c r="E786" i="6" s="1"/>
  <c r="C786" i="6"/>
  <c r="A791" i="6"/>
  <c r="B787" i="6"/>
  <c r="E787" i="6" s="1"/>
  <c r="A792" i="6"/>
  <c r="C787" i="6"/>
  <c r="A790" i="6"/>
  <c r="C785" i="6"/>
  <c r="B785" i="6"/>
  <c r="E785" i="6" s="1"/>
  <c r="D780" i="6"/>
  <c r="F780" i="6"/>
  <c r="D785" i="6" l="1"/>
  <c r="A798" i="6"/>
  <c r="C793" i="6"/>
  <c r="B793" i="6"/>
  <c r="E793" i="6" s="1"/>
  <c r="F793" i="6" s="1"/>
  <c r="D788" i="6"/>
  <c r="F788" i="6"/>
  <c r="A795" i="6"/>
  <c r="B790" i="6"/>
  <c r="E790" i="6" s="1"/>
  <c r="C790" i="6"/>
  <c r="C791" i="6"/>
  <c r="A796" i="6"/>
  <c r="B791" i="6"/>
  <c r="E791" i="6" s="1"/>
  <c r="F786" i="6"/>
  <c r="D786" i="6"/>
  <c r="A794" i="6"/>
  <c r="C789" i="6"/>
  <c r="B789" i="6"/>
  <c r="E789" i="6" s="1"/>
  <c r="D784" i="6"/>
  <c r="F784" i="6"/>
  <c r="D787" i="6"/>
  <c r="F787" i="6"/>
  <c r="F785" i="6"/>
  <c r="C792" i="6"/>
  <c r="B792" i="6"/>
  <c r="E792" i="6" s="1"/>
  <c r="A797" i="6"/>
  <c r="F789" i="6" l="1"/>
  <c r="D793" i="6"/>
  <c r="B796" i="6"/>
  <c r="E796" i="6" s="1"/>
  <c r="C796" i="6"/>
  <c r="A801" i="6"/>
  <c r="F791" i="6"/>
  <c r="D791" i="6"/>
  <c r="A802" i="6"/>
  <c r="B797" i="6"/>
  <c r="E797" i="6" s="1"/>
  <c r="C797" i="6"/>
  <c r="D792" i="6"/>
  <c r="F792" i="6"/>
  <c r="D789" i="6"/>
  <c r="D790" i="6"/>
  <c r="F790" i="6"/>
  <c r="C798" i="6"/>
  <c r="B798" i="6"/>
  <c r="E798" i="6" s="1"/>
  <c r="A803" i="6"/>
  <c r="A799" i="6"/>
  <c r="B794" i="6"/>
  <c r="E794" i="6" s="1"/>
  <c r="C794" i="6"/>
  <c r="B795" i="6"/>
  <c r="E795" i="6" s="1"/>
  <c r="C795" i="6"/>
  <c r="A800" i="6"/>
  <c r="F795" i="6" l="1"/>
  <c r="D795" i="6"/>
  <c r="D794" i="6"/>
  <c r="F794" i="6"/>
  <c r="A806" i="6"/>
  <c r="B801" i="6"/>
  <c r="E801" i="6" s="1"/>
  <c r="C801" i="6"/>
  <c r="D796" i="6"/>
  <c r="F796" i="6"/>
  <c r="C799" i="6"/>
  <c r="A804" i="6"/>
  <c r="B799" i="6"/>
  <c r="E799" i="6" s="1"/>
  <c r="C803" i="6"/>
  <c r="A808" i="6"/>
  <c r="B803" i="6"/>
  <c r="E803" i="6" s="1"/>
  <c r="F797" i="6"/>
  <c r="D797" i="6"/>
  <c r="A805" i="6"/>
  <c r="B800" i="6"/>
  <c r="E800" i="6" s="1"/>
  <c r="C800" i="6"/>
  <c r="F798" i="6"/>
  <c r="D798" i="6"/>
  <c r="A807" i="6"/>
  <c r="B802" i="6"/>
  <c r="E802" i="6" s="1"/>
  <c r="C802" i="6"/>
  <c r="A809" i="6" l="1"/>
  <c r="C804" i="6"/>
  <c r="B804" i="6"/>
  <c r="E804" i="6" s="1"/>
  <c r="B805" i="6"/>
  <c r="E805" i="6" s="1"/>
  <c r="C805" i="6"/>
  <c r="F802" i="6"/>
  <c r="D802" i="6"/>
  <c r="B807" i="6"/>
  <c r="E807" i="6" s="1"/>
  <c r="C807" i="6"/>
  <c r="F801" i="6"/>
  <c r="D801" i="6"/>
  <c r="C808" i="6"/>
  <c r="B808" i="6"/>
  <c r="E808" i="6" s="1"/>
  <c r="F800" i="6"/>
  <c r="D800" i="6"/>
  <c r="D799" i="6"/>
  <c r="F799" i="6"/>
  <c r="D803" i="6"/>
  <c r="F803" i="6"/>
  <c r="C806" i="6"/>
  <c r="B806" i="6"/>
  <c r="E806" i="6" s="1"/>
  <c r="D805" i="6" l="1"/>
  <c r="F805" i="6"/>
  <c r="D808" i="6"/>
  <c r="F808" i="6"/>
  <c r="F806" i="6"/>
  <c r="D806" i="6"/>
  <c r="D804" i="6"/>
  <c r="F804" i="6"/>
  <c r="F807" i="6"/>
  <c r="D807" i="6"/>
  <c r="B809" i="6"/>
  <c r="E809" i="6" s="1"/>
  <c r="C809" i="6"/>
  <c r="D809" i="6" l="1"/>
  <c r="F809" i="6"/>
  <c r="BR33" i="7" l="1"/>
  <c r="CX31" i="7"/>
  <c r="CD27" i="7"/>
  <c r="BH23" i="7"/>
  <c r="CA33" i="35"/>
  <c r="CC26" i="7"/>
  <c r="BX31" i="7"/>
  <c r="BT32" i="7"/>
  <c r="BE34" i="7"/>
  <c r="B37" i="43"/>
  <c r="BG28" i="7"/>
  <c r="J23" i="43"/>
  <c r="BQ28" i="7"/>
  <c r="CG25" i="35"/>
  <c r="CR27" i="7"/>
  <c r="BS26" i="35"/>
  <c r="CI35" i="39"/>
  <c r="CO34" i="7"/>
  <c r="BR33" i="39"/>
  <c r="C36" i="43"/>
  <c r="CI29" i="35"/>
  <c r="CA30" i="39"/>
  <c r="B31" i="43"/>
  <c r="BH35" i="39"/>
  <c r="C28" i="43"/>
  <c r="BE32" i="39"/>
  <c r="BS33" i="39"/>
  <c r="K24" i="43"/>
  <c r="BT31" i="7"/>
  <c r="BV31" i="35"/>
  <c r="BN33" i="7"/>
  <c r="CC36" i="35"/>
  <c r="CD28" i="35"/>
  <c r="BP25" i="7"/>
  <c r="BY36" i="7"/>
  <c r="CM32" i="7"/>
  <c r="BB36" i="39"/>
  <c r="CS35" i="39"/>
  <c r="CE34" i="39"/>
  <c r="BK32" i="35"/>
  <c r="BA30" i="39"/>
  <c r="CN24" i="7"/>
  <c r="BF29" i="35"/>
  <c r="BT30" i="35"/>
  <c r="CE35" i="7"/>
  <c r="CE46" i="7" s="1"/>
  <c r="CS31" i="7"/>
  <c r="CT32" i="7"/>
  <c r="CK26" i="7"/>
  <c r="CF27" i="7"/>
  <c r="B23" i="43"/>
  <c r="CJ31" i="35"/>
  <c r="BN30" i="7"/>
  <c r="BM37" i="39"/>
  <c r="C26" i="43"/>
  <c r="CT35" i="39"/>
  <c r="CH31" i="35"/>
  <c r="BY27" i="39"/>
  <c r="BW31" i="35"/>
  <c r="BV23" i="7"/>
  <c r="CP27" i="35"/>
  <c r="CF24" i="35"/>
  <c r="C29" i="43"/>
  <c r="BO23" i="35"/>
  <c r="BH25" i="7"/>
  <c r="CH36" i="35"/>
  <c r="CM31" i="35"/>
  <c r="CQ29" i="35"/>
  <c r="CO33" i="35"/>
  <c r="C23" i="43"/>
  <c r="BB24" i="35"/>
  <c r="BB37" i="35"/>
  <c r="BF26" i="35"/>
  <c r="CV33" i="7"/>
  <c r="BL26" i="7"/>
  <c r="CS32" i="35"/>
  <c r="BO30" i="7"/>
  <c r="BV37" i="35"/>
  <c r="BI24" i="39"/>
  <c r="BH30" i="7"/>
  <c r="CB37" i="35"/>
  <c r="BJ31" i="7"/>
  <c r="E34" i="43"/>
  <c r="BP31" i="39"/>
  <c r="BG36" i="39"/>
  <c r="CJ29" i="7"/>
  <c r="BZ24" i="35"/>
  <c r="BF33" i="35"/>
  <c r="BF34" i="39"/>
  <c r="CM33" i="7"/>
  <c r="CV31" i="35"/>
  <c r="BO24" i="35"/>
  <c r="CQ30" i="35"/>
  <c r="CF31" i="39"/>
  <c r="BM34" i="7"/>
  <c r="BU32" i="35"/>
  <c r="BS36" i="39"/>
  <c r="BX33" i="35"/>
  <c r="BG37" i="39"/>
  <c r="CF33" i="7"/>
  <c r="CX27" i="7"/>
  <c r="BL24" i="7"/>
  <c r="CR33" i="7"/>
  <c r="CL26" i="35"/>
  <c r="CC27" i="39"/>
  <c r="BW25" i="7"/>
  <c r="BG31" i="39"/>
  <c r="BS31" i="7"/>
  <c r="BJ36" i="7"/>
  <c r="CM36" i="35"/>
  <c r="BY34" i="7"/>
  <c r="CL30" i="35"/>
  <c r="BP30" i="7"/>
  <c r="BL29" i="7"/>
  <c r="CU29" i="35"/>
  <c r="CD32" i="35"/>
  <c r="BF32" i="39"/>
  <c r="CV36" i="35"/>
  <c r="BG26" i="35"/>
  <c r="CP29" i="39"/>
  <c r="CL29" i="7"/>
  <c r="BV26" i="35"/>
  <c r="CV28" i="35"/>
  <c r="CG35" i="7"/>
  <c r="CG46" i="7" s="1"/>
  <c r="BW29" i="35"/>
  <c r="BO27" i="39"/>
  <c r="BU37" i="7"/>
  <c r="CG33" i="7"/>
  <c r="BR24" i="35"/>
  <c r="CI33" i="7"/>
  <c r="CC25" i="39"/>
  <c r="CC34" i="7"/>
  <c r="CB23" i="35"/>
  <c r="BW30" i="7"/>
  <c r="BZ28" i="39"/>
  <c r="BR25" i="7"/>
  <c r="BQ34" i="39"/>
  <c r="CO35" i="39"/>
  <c r="CT23" i="39"/>
  <c r="CI23" i="39"/>
  <c r="CL31" i="35"/>
  <c r="BC34" i="35"/>
  <c r="CN26" i="35"/>
  <c r="BX32" i="35"/>
  <c r="CV30" i="39"/>
  <c r="CS25" i="39"/>
  <c r="CI34" i="7"/>
  <c r="BT25" i="35"/>
  <c r="BB37" i="39"/>
  <c r="BL36" i="39"/>
  <c r="BR24" i="39"/>
  <c r="BF25" i="35"/>
  <c r="CO30" i="39"/>
  <c r="BW29" i="39"/>
  <c r="BW26" i="35"/>
  <c r="BM33" i="39"/>
  <c r="CF27" i="35"/>
  <c r="CO29" i="39"/>
  <c r="BY28" i="35"/>
  <c r="CJ34" i="7"/>
  <c r="CS34" i="39"/>
  <c r="CR25" i="35"/>
  <c r="BN26" i="39"/>
  <c r="BI33" i="39"/>
  <c r="BX33" i="7"/>
  <c r="CH28" i="39"/>
  <c r="I34" i="43"/>
  <c r="BW33" i="39"/>
  <c r="CM26" i="39"/>
  <c r="CC31" i="39"/>
  <c r="CJ30" i="39"/>
  <c r="BH28" i="39"/>
  <c r="CD24" i="35"/>
  <c r="CT36" i="35"/>
  <c r="BF37" i="7"/>
  <c r="BV28" i="35"/>
  <c r="BN26" i="35"/>
  <c r="CQ35" i="7"/>
  <c r="CQ46" i="7" s="1"/>
  <c r="CL28" i="35"/>
  <c r="BB27" i="35"/>
  <c r="BX25" i="7"/>
  <c r="BY23" i="39"/>
  <c r="CG30" i="35"/>
  <c r="CL29" i="35"/>
  <c r="BH24" i="7"/>
  <c r="BB46" i="7"/>
  <c r="BZ59" i="7" s="1"/>
  <c r="CS33" i="35"/>
  <c r="BG28" i="35"/>
  <c r="BQ26" i="35"/>
  <c r="CI27" i="35"/>
  <c r="BR28" i="7"/>
  <c r="CF24" i="7"/>
  <c r="CA31" i="7"/>
  <c r="CH31" i="7"/>
  <c r="CE24" i="35"/>
  <c r="BC30" i="39"/>
  <c r="CP29" i="7"/>
  <c r="BG33" i="39"/>
  <c r="CS32" i="39"/>
  <c r="CB36" i="39"/>
  <c r="CL23" i="35"/>
  <c r="BL37" i="7"/>
  <c r="CO34" i="35"/>
  <c r="BR25" i="35"/>
  <c r="BJ34" i="35"/>
  <c r="BN26" i="7"/>
  <c r="BY34" i="35"/>
  <c r="BM27" i="35"/>
  <c r="CF36" i="7"/>
  <c r="BQ33" i="35"/>
  <c r="CT37" i="7"/>
  <c r="BY35" i="7"/>
  <c r="BY46" i="7" s="1"/>
  <c r="CH35" i="39"/>
  <c r="BZ37" i="7"/>
  <c r="BI27" i="7"/>
  <c r="BH27" i="35"/>
  <c r="CU34" i="7"/>
  <c r="CA32" i="7"/>
  <c r="BD26" i="35"/>
  <c r="BN28" i="7"/>
  <c r="C32" i="43"/>
  <c r="BT24" i="7"/>
  <c r="CT29" i="7"/>
  <c r="CS37" i="39"/>
  <c r="BL35" i="39"/>
  <c r="BK37" i="35"/>
  <c r="BX35" i="7"/>
  <c r="BX46" i="7" s="1"/>
  <c r="BS30" i="7"/>
  <c r="CU35" i="7"/>
  <c r="CU46" i="7" s="1"/>
  <c r="CB36" i="35"/>
  <c r="BH32" i="7"/>
  <c r="BA37" i="39"/>
  <c r="BS37" i="7"/>
  <c r="BG31" i="35"/>
  <c r="CJ32" i="7"/>
  <c r="BF32" i="35"/>
  <c r="BW30" i="39"/>
  <c r="CT36" i="7"/>
  <c r="CT34" i="35"/>
  <c r="BS25" i="7"/>
  <c r="CG34" i="39"/>
  <c r="BF23" i="7"/>
  <c r="CV35" i="39"/>
  <c r="CQ30" i="7"/>
  <c r="BE30" i="39"/>
  <c r="CA36" i="39"/>
  <c r="BG32" i="7"/>
  <c r="BM30" i="35"/>
  <c r="BH37" i="39"/>
  <c r="BZ23" i="7"/>
  <c r="BU27" i="39"/>
  <c r="CM37" i="7"/>
  <c r="BI31" i="35"/>
  <c r="CR26" i="39"/>
  <c r="BE33" i="35"/>
  <c r="CX36" i="7"/>
  <c r="CT30" i="7"/>
  <c r="BU35" i="35"/>
  <c r="BI30" i="7"/>
  <c r="B33" i="43"/>
  <c r="B26" i="43"/>
  <c r="BO34" i="39"/>
  <c r="BP25" i="35"/>
  <c r="CN25" i="7"/>
  <c r="CJ27" i="7"/>
  <c r="BY32" i="35"/>
  <c r="BL23" i="35"/>
  <c r="BF27" i="7"/>
  <c r="BE24" i="7"/>
  <c r="BJ26" i="35"/>
  <c r="CU23" i="7"/>
  <c r="CV24" i="7"/>
  <c r="CA34" i="35"/>
  <c r="BE27" i="35"/>
  <c r="CV27" i="39"/>
  <c r="CC25" i="35"/>
  <c r="CD34" i="35"/>
  <c r="CI32" i="39"/>
  <c r="CG36" i="7"/>
  <c r="BL27" i="39"/>
  <c r="CC23" i="35"/>
  <c r="CT29" i="39"/>
  <c r="CN28" i="7"/>
  <c r="BD26" i="39"/>
  <c r="BE26" i="35"/>
  <c r="BI37" i="39"/>
  <c r="CV33" i="39"/>
  <c r="CP23" i="35"/>
  <c r="CK30" i="39"/>
  <c r="CE31" i="7"/>
  <c r="CD27" i="39"/>
  <c r="CD30" i="35"/>
  <c r="BY31" i="39"/>
  <c r="CU28" i="39"/>
  <c r="CA33" i="39"/>
  <c r="BC29" i="39"/>
  <c r="H37" i="43"/>
  <c r="BV35" i="7"/>
  <c r="BV46" i="7" s="1"/>
  <c r="BY33" i="35"/>
  <c r="BE37" i="7"/>
  <c r="BU27" i="7"/>
  <c r="BR31" i="39"/>
  <c r="BT24" i="39"/>
  <c r="BS23" i="35"/>
  <c r="BT26" i="39"/>
  <c r="BO30" i="35"/>
  <c r="K23" i="43"/>
  <c r="BB30" i="35"/>
  <c r="BH26" i="35"/>
  <c r="BG34" i="35"/>
  <c r="C33" i="43"/>
  <c r="BI35" i="7"/>
  <c r="BI46" i="7" s="1"/>
  <c r="CQ34" i="39"/>
  <c r="CV34" i="35"/>
  <c r="CJ37" i="7"/>
  <c r="CH34" i="35"/>
  <c r="BN37" i="7"/>
  <c r="CI23" i="7"/>
  <c r="BZ27" i="39"/>
  <c r="CL24" i="35"/>
  <c r="BO29" i="7"/>
  <c r="BM28" i="7"/>
  <c r="CG29" i="35"/>
  <c r="CA37" i="39"/>
  <c r="CG28" i="35"/>
  <c r="BR36" i="7"/>
  <c r="BC32" i="39"/>
  <c r="BT25" i="7"/>
  <c r="BR35" i="7"/>
  <c r="BR46" i="7" s="1"/>
  <c r="BX23" i="7"/>
  <c r="CU24" i="35"/>
  <c r="BL24" i="39"/>
  <c r="K33" i="43"/>
  <c r="BT30" i="7"/>
  <c r="CC23" i="39"/>
  <c r="CS24" i="35"/>
  <c r="CX29" i="7"/>
  <c r="B32" i="43"/>
  <c r="BP24" i="35"/>
  <c r="CQ34" i="35"/>
  <c r="BH34" i="39"/>
  <c r="BG28" i="39"/>
  <c r="CP34" i="7"/>
  <c r="BL29" i="35"/>
  <c r="BL35" i="7"/>
  <c r="BL46" i="7" s="1"/>
  <c r="BA33" i="35"/>
  <c r="CT25" i="7"/>
  <c r="B27" i="43"/>
  <c r="BG23" i="35"/>
  <c r="E33" i="43"/>
  <c r="BF31" i="35"/>
  <c r="BY30" i="7"/>
  <c r="J28" i="43"/>
  <c r="CH28" i="35"/>
  <c r="BC46" i="7"/>
  <c r="CA59" i="7" s="1"/>
  <c r="CL34" i="35"/>
  <c r="BA30" i="35"/>
  <c r="CI37" i="35"/>
  <c r="CN34" i="7"/>
  <c r="BR36" i="35"/>
  <c r="CH33" i="39"/>
  <c r="BS31" i="35"/>
  <c r="CH24" i="35"/>
  <c r="BT34" i="39"/>
  <c r="CC36" i="39"/>
  <c r="CF29" i="7"/>
  <c r="BN33" i="39"/>
  <c r="BB31" i="35"/>
  <c r="CT24" i="7"/>
  <c r="CO32" i="7"/>
  <c r="CV27" i="7"/>
  <c r="BL30" i="39"/>
  <c r="CR30" i="35"/>
  <c r="BZ30" i="35"/>
  <c r="BM31" i="7"/>
  <c r="CI33" i="35"/>
  <c r="D31" i="43"/>
  <c r="CK36" i="7"/>
  <c r="BY26" i="7"/>
  <c r="CG27" i="39"/>
  <c r="BF30" i="35"/>
  <c r="BH36" i="35"/>
  <c r="BY26" i="35"/>
  <c r="BW36" i="7"/>
  <c r="CK36" i="35"/>
  <c r="BF33" i="39"/>
  <c r="BM23" i="7"/>
  <c r="CP24" i="35"/>
  <c r="CP37" i="7"/>
  <c r="CE29" i="35"/>
  <c r="BC25" i="39"/>
  <c r="C24" i="43"/>
  <c r="CC30" i="7"/>
  <c r="CD35" i="35"/>
  <c r="CB28" i="39"/>
  <c r="CV25" i="7"/>
  <c r="CB37" i="7"/>
  <c r="CU25" i="35"/>
  <c r="CK37" i="7"/>
  <c r="CE35" i="35"/>
  <c r="BF26" i="39"/>
  <c r="CV37" i="7"/>
  <c r="CA27" i="39"/>
  <c r="BG36" i="7"/>
  <c r="CQ37" i="7"/>
  <c r="CR27" i="39"/>
  <c r="BW29" i="7"/>
  <c r="BX24" i="7"/>
  <c r="BP33" i="7"/>
  <c r="BQ23" i="35"/>
  <c r="H23" i="43"/>
  <c r="BP37" i="35"/>
  <c r="BC33" i="35"/>
  <c r="D36" i="43"/>
  <c r="CI30" i="35"/>
  <c r="BU28" i="39"/>
  <c r="BQ31" i="7"/>
  <c r="CK35" i="35"/>
  <c r="CR35" i="7"/>
  <c r="CR46" i="7" s="1"/>
  <c r="BV33" i="35"/>
  <c r="BY31" i="35"/>
  <c r="CH37" i="7"/>
  <c r="CL27" i="7"/>
  <c r="BF26" i="7"/>
  <c r="BO34" i="35"/>
  <c r="BN29" i="7"/>
  <c r="BP28" i="35"/>
  <c r="BM37" i="35"/>
  <c r="BE24" i="35"/>
  <c r="CR37" i="39"/>
  <c r="CJ36" i="35"/>
  <c r="E30" i="43"/>
  <c r="BS36" i="7"/>
  <c r="BX32" i="7"/>
  <c r="BQ35" i="35"/>
  <c r="BN32" i="7"/>
  <c r="CD37" i="35"/>
  <c r="CJ28" i="35"/>
  <c r="BX37" i="7"/>
  <c r="CS36" i="35"/>
  <c r="BF23" i="39"/>
  <c r="CO37" i="35"/>
  <c r="BG33" i="35"/>
  <c r="BQ37" i="7"/>
  <c r="CO29" i="7"/>
  <c r="CN23" i="7"/>
  <c r="BS25" i="39"/>
  <c r="BF25" i="39"/>
  <c r="CH27" i="39"/>
  <c r="CJ29" i="35"/>
  <c r="BF23" i="35"/>
  <c r="CF36" i="35"/>
  <c r="CV37" i="35"/>
  <c r="CL30" i="39"/>
  <c r="CS30" i="35"/>
  <c r="BV35" i="39"/>
  <c r="CL28" i="39"/>
  <c r="CU31" i="7"/>
  <c r="CM23" i="35"/>
  <c r="BZ35" i="7"/>
  <c r="BZ46" i="7" s="1"/>
  <c r="CO28" i="7"/>
  <c r="BF37" i="39"/>
  <c r="BL36" i="7"/>
  <c r="CR28" i="39"/>
  <c r="BV36" i="39"/>
  <c r="BU26" i="7"/>
  <c r="BU36" i="39"/>
  <c r="CH35" i="35"/>
  <c r="CM24" i="35"/>
  <c r="CF37" i="7"/>
  <c r="CQ26" i="39"/>
  <c r="CP26" i="35"/>
  <c r="CV26" i="7"/>
  <c r="BL31" i="7"/>
  <c r="CW32" i="7"/>
  <c r="BB28" i="35"/>
  <c r="BI35" i="39"/>
  <c r="CK26" i="35"/>
  <c r="BS34" i="35"/>
  <c r="CM30" i="7"/>
  <c r="K26" i="43"/>
  <c r="CO27" i="7"/>
  <c r="BT30" i="39"/>
  <c r="BM27" i="39"/>
  <c r="CG35" i="35"/>
  <c r="CW33" i="7"/>
  <c r="BJ33" i="35"/>
  <c r="BD37" i="39"/>
  <c r="CF33" i="39"/>
  <c r="CA26" i="35"/>
  <c r="CQ25" i="7"/>
  <c r="CN35" i="39"/>
  <c r="CM31" i="7"/>
  <c r="CQ23" i="39"/>
  <c r="CR32" i="35"/>
  <c r="CQ32" i="39"/>
  <c r="BZ33" i="39"/>
  <c r="BZ37" i="39"/>
  <c r="BU28" i="7"/>
  <c r="CG37" i="39"/>
  <c r="CJ33" i="35"/>
  <c r="CF37" i="35"/>
  <c r="CI35" i="35"/>
  <c r="CS31" i="35"/>
  <c r="BK27" i="35"/>
  <c r="BV32" i="7"/>
  <c r="CK35" i="7"/>
  <c r="CK46" i="7" s="1"/>
  <c r="BK27" i="39"/>
  <c r="BH24" i="35"/>
  <c r="BY27" i="7"/>
  <c r="BY36" i="39"/>
  <c r="CI26" i="35"/>
  <c r="BU34" i="7"/>
  <c r="CD36" i="7"/>
  <c r="BR32" i="35"/>
  <c r="CI25" i="35"/>
  <c r="BQ36" i="7"/>
  <c r="CE28" i="7"/>
  <c r="BR26" i="35"/>
  <c r="BW34" i="7"/>
  <c r="CQ23" i="7"/>
  <c r="BJ36" i="35"/>
  <c r="CI28" i="7"/>
  <c r="BR33" i="35"/>
  <c r="CR24" i="35"/>
  <c r="BQ24" i="35"/>
  <c r="CN25" i="35"/>
  <c r="CF31" i="35"/>
  <c r="BH25" i="35"/>
  <c r="BE25" i="7"/>
  <c r="BQ26" i="39"/>
  <c r="CX28" i="7"/>
  <c r="BF32" i="7"/>
  <c r="CM37" i="35"/>
  <c r="CN32" i="35"/>
  <c r="CC37" i="7"/>
  <c r="BR30" i="35"/>
  <c r="CO26" i="7"/>
  <c r="BR37" i="7"/>
  <c r="BB34" i="35"/>
  <c r="BQ35" i="7"/>
  <c r="BQ46" i="7" s="1"/>
  <c r="BN30" i="35"/>
  <c r="BN31" i="7"/>
  <c r="CR25" i="7"/>
  <c r="CO24" i="39"/>
  <c r="BA35" i="39"/>
  <c r="CI27" i="7"/>
  <c r="BK26" i="35"/>
  <c r="CN24" i="35"/>
  <c r="BM29" i="7"/>
  <c r="BI36" i="7"/>
  <c r="CH32" i="7"/>
  <c r="BS23" i="39"/>
  <c r="CS29" i="35"/>
  <c r="BE29" i="35"/>
  <c r="BT35" i="35"/>
  <c r="BE23" i="7"/>
  <c r="CM23" i="7"/>
  <c r="BD34" i="35"/>
  <c r="CM30" i="35"/>
  <c r="BV25" i="7"/>
  <c r="BK32" i="7"/>
  <c r="CT35" i="35"/>
  <c r="CF35" i="35"/>
  <c r="CJ25" i="7"/>
  <c r="CJ37" i="35"/>
  <c r="CJ30" i="7"/>
  <c r="BB33" i="35"/>
  <c r="E29" i="43"/>
  <c r="BS32" i="7"/>
  <c r="CA37" i="35"/>
  <c r="BG35" i="7"/>
  <c r="BG46" i="7" s="1"/>
  <c r="CT33" i="35"/>
  <c r="BJ34" i="39"/>
  <c r="CR30" i="7"/>
  <c r="BB34" i="39"/>
  <c r="BH31" i="35"/>
  <c r="BY29" i="35"/>
  <c r="BA28" i="35"/>
  <c r="BZ31" i="7"/>
  <c r="CX33" i="7"/>
  <c r="CB37" i="39"/>
  <c r="BO24" i="39"/>
  <c r="CP32" i="39"/>
  <c r="CN30" i="39"/>
  <c r="BQ36" i="35"/>
  <c r="BS28" i="7"/>
  <c r="CH26" i="7"/>
  <c r="CD33" i="39"/>
  <c r="BW37" i="7"/>
  <c r="B30" i="43"/>
  <c r="K29" i="43"/>
  <c r="BJ34" i="7"/>
  <c r="CT23" i="35"/>
  <c r="BH27" i="7"/>
  <c r="BV24" i="7"/>
  <c r="BJ35" i="35"/>
  <c r="CU36" i="35"/>
  <c r="BA23" i="39"/>
  <c r="BE27" i="7"/>
  <c r="BT36" i="39"/>
  <c r="CT36" i="39"/>
  <c r="CV28" i="7"/>
  <c r="CQ27" i="7"/>
  <c r="CJ32" i="35"/>
  <c r="CD36" i="35"/>
  <c r="CV24" i="35"/>
  <c r="CP23" i="7"/>
  <c r="CQ36" i="39"/>
  <c r="CJ37" i="39"/>
  <c r="CD24" i="39"/>
  <c r="CO27" i="39"/>
  <c r="CK27" i="35"/>
  <c r="BE34" i="39"/>
  <c r="CD29" i="39"/>
  <c r="BZ28" i="7"/>
  <c r="BR24" i="7"/>
  <c r="CA33" i="7"/>
  <c r="BU32" i="39"/>
  <c r="CC29" i="7"/>
  <c r="CC26" i="39"/>
  <c r="CT26" i="7"/>
  <c r="BK37" i="39"/>
  <c r="K32" i="43"/>
  <c r="CU24" i="7"/>
  <c r="BL23" i="39"/>
  <c r="BP26" i="39"/>
  <c r="CV26" i="39"/>
  <c r="BA31" i="39"/>
  <c r="BD32" i="39"/>
  <c r="BI25" i="39"/>
  <c r="BG29" i="7"/>
  <c r="CA30" i="35"/>
  <c r="BZ27" i="7"/>
  <c r="BO26" i="39"/>
  <c r="BK31" i="39"/>
  <c r="BU24" i="39"/>
  <c r="CB23" i="39"/>
  <c r="CM29" i="39"/>
  <c r="CS24" i="39"/>
  <c r="CM27" i="35"/>
  <c r="CS35" i="7"/>
  <c r="CS46" i="7" s="1"/>
  <c r="CJ36" i="39"/>
  <c r="CN31" i="35"/>
  <c r="BX37" i="39"/>
  <c r="CS30" i="39"/>
  <c r="BY34" i="39"/>
  <c r="CJ25" i="35"/>
  <c r="BZ34" i="39"/>
  <c r="CB32" i="39"/>
  <c r="CD32" i="39"/>
  <c r="CC31" i="35"/>
  <c r="CC33" i="39"/>
  <c r="BP35" i="7"/>
  <c r="BP46" i="7" s="1"/>
  <c r="CM23" i="39"/>
  <c r="BQ24" i="39"/>
  <c r="CV25" i="35"/>
  <c r="CP23" i="39"/>
  <c r="BR23" i="35"/>
  <c r="CH23" i="39"/>
  <c r="BE25" i="39"/>
  <c r="BN35" i="35"/>
  <c r="CR34" i="7"/>
  <c r="CP24" i="7"/>
  <c r="BQ29" i="7"/>
  <c r="BK30" i="35"/>
  <c r="BH36" i="7"/>
  <c r="BH30" i="39"/>
  <c r="BV31" i="7"/>
  <c r="CR37" i="35"/>
  <c r="CG31" i="35"/>
  <c r="CG33" i="35"/>
  <c r="BV23" i="35"/>
  <c r="BT35" i="39"/>
  <c r="BR30" i="7"/>
  <c r="BQ34" i="35"/>
  <c r="CV35" i="7"/>
  <c r="CV46" i="7" s="1"/>
  <c r="BJ30" i="35"/>
  <c r="BN36" i="7"/>
  <c r="BZ36" i="35"/>
  <c r="BP29" i="35"/>
  <c r="CU33" i="35"/>
  <c r="BE31" i="39"/>
  <c r="BH31" i="7"/>
  <c r="BI27" i="35"/>
  <c r="BL32" i="7"/>
  <c r="CQ36" i="35"/>
  <c r="CB30" i="35"/>
  <c r="BF33" i="7"/>
  <c r="CA34" i="7"/>
  <c r="BQ26" i="7"/>
  <c r="CF37" i="39"/>
  <c r="BS23" i="7"/>
  <c r="CA29" i="35"/>
  <c r="BL34" i="35"/>
  <c r="BU34" i="35"/>
  <c r="CT31" i="39"/>
  <c r="CC32" i="35"/>
  <c r="CN36" i="35"/>
  <c r="CB27" i="7"/>
  <c r="CH27" i="35"/>
  <c r="CW28" i="7"/>
  <c r="CN32" i="39"/>
  <c r="BM28" i="35"/>
  <c r="BZ26" i="7"/>
  <c r="BR32" i="7"/>
  <c r="CT27" i="7"/>
  <c r="CN37" i="7"/>
  <c r="CU28" i="35"/>
  <c r="BC26" i="39"/>
  <c r="BN24" i="35"/>
  <c r="BN35" i="39"/>
  <c r="BL27" i="7"/>
  <c r="BY37" i="7"/>
  <c r="J35" i="43"/>
  <c r="BQ27" i="35"/>
  <c r="CF23" i="7"/>
  <c r="BY23" i="35"/>
  <c r="BW35" i="7"/>
  <c r="BW46" i="7" s="1"/>
  <c r="BN28" i="35"/>
  <c r="CI37" i="7"/>
  <c r="BE28" i="35"/>
  <c r="CD23" i="7"/>
  <c r="CF36" i="39"/>
  <c r="CW34" i="7"/>
  <c r="CS37" i="7"/>
  <c r="BV24" i="35"/>
  <c r="BT29" i="35"/>
  <c r="CL37" i="35"/>
  <c r="CJ28" i="7"/>
  <c r="BX36" i="7"/>
  <c r="BG30" i="39"/>
  <c r="CL37" i="7"/>
  <c r="CI33" i="39"/>
  <c r="BT34" i="7"/>
  <c r="BX28" i="7"/>
  <c r="CV29" i="7"/>
  <c r="BP24" i="7"/>
  <c r="CO26" i="39"/>
  <c r="BW33" i="35"/>
  <c r="CF33" i="35"/>
  <c r="CD29" i="35"/>
  <c r="C37" i="43"/>
  <c r="BO32" i="35"/>
  <c r="CC37" i="39"/>
  <c r="BZ29" i="7"/>
  <c r="BT34" i="35"/>
  <c r="BG30" i="7"/>
  <c r="CN29" i="35"/>
  <c r="BG33" i="7"/>
  <c r="BQ29" i="35"/>
  <c r="CL25" i="7"/>
  <c r="BK28" i="7"/>
  <c r="BW32" i="35"/>
  <c r="CN29" i="39"/>
  <c r="CT32" i="35"/>
  <c r="CA28" i="35"/>
  <c r="BK33" i="39"/>
  <c r="BH24" i="39"/>
  <c r="CD31" i="35"/>
  <c r="D30" i="43"/>
  <c r="BE23" i="39"/>
  <c r="BG27" i="7"/>
  <c r="CO34" i="39"/>
  <c r="BK34" i="35"/>
  <c r="BI32" i="35"/>
  <c r="BA36" i="35"/>
  <c r="BC30" i="35"/>
  <c r="CI27" i="39"/>
  <c r="BO29" i="39"/>
  <c r="BS26" i="39"/>
  <c r="CB31" i="39"/>
  <c r="BC23" i="39"/>
  <c r="CH30" i="7"/>
  <c r="BT23" i="39"/>
  <c r="CM27" i="39"/>
  <c r="CR36" i="39"/>
  <c r="BQ29" i="39"/>
  <c r="CN31" i="39"/>
  <c r="CT26" i="39"/>
  <c r="BP36" i="39"/>
  <c r="BM26" i="35"/>
  <c r="CL37" i="39"/>
  <c r="CG37" i="35"/>
  <c r="CR34" i="39"/>
  <c r="CH26" i="39"/>
  <c r="BM36" i="39"/>
  <c r="CD36" i="39"/>
  <c r="BP27" i="35"/>
  <c r="BU23" i="35"/>
  <c r="BK34" i="39"/>
  <c r="CB32" i="7"/>
  <c r="BZ24" i="7"/>
  <c r="BX27" i="7"/>
  <c r="CN27" i="35"/>
  <c r="BP34" i="39"/>
  <c r="BM25" i="35"/>
  <c r="BO28" i="7"/>
  <c r="BO37" i="7"/>
  <c r="BS26" i="7"/>
  <c r="BR28" i="35"/>
  <c r="CJ27" i="35"/>
  <c r="BG25" i="35"/>
  <c r="E31" i="43"/>
  <c r="BY24" i="35"/>
  <c r="CG29" i="7"/>
  <c r="BL37" i="35"/>
  <c r="BX35" i="39"/>
  <c r="BY33" i="7"/>
  <c r="BV35" i="35"/>
  <c r="CA27" i="7"/>
  <c r="BK33" i="7"/>
  <c r="BA26" i="35"/>
  <c r="CG34" i="35"/>
  <c r="CR29" i="35"/>
  <c r="CJ26" i="7"/>
  <c r="CN34" i="39"/>
  <c r="CO28" i="39"/>
  <c r="CP32" i="35"/>
  <c r="CO23" i="35"/>
  <c r="BX31" i="35"/>
  <c r="CK33" i="35"/>
  <c r="BA29" i="39"/>
  <c r="J34" i="43"/>
  <c r="H36" i="43"/>
  <c r="BC36" i="35"/>
  <c r="CN35" i="35"/>
  <c r="BG32" i="39"/>
  <c r="BG30" i="35"/>
  <c r="BX36" i="35"/>
  <c r="BJ27" i="7"/>
  <c r="BK30" i="7"/>
  <c r="BE37" i="35"/>
  <c r="CP26" i="7"/>
  <c r="CP31" i="7"/>
  <c r="D37" i="43"/>
  <c r="CU37" i="35"/>
  <c r="BT26" i="7"/>
  <c r="BP36" i="7"/>
  <c r="CV30" i="35"/>
  <c r="CM35" i="7"/>
  <c r="CM46" i="7" s="1"/>
  <c r="CG33" i="39"/>
  <c r="CE31" i="39"/>
  <c r="CR24" i="7"/>
  <c r="BE28" i="39"/>
  <c r="BU33" i="7"/>
  <c r="CO26" i="35"/>
  <c r="BG37" i="35"/>
  <c r="BF27" i="39"/>
  <c r="BD37" i="35"/>
  <c r="BF31" i="39"/>
  <c r="CP28" i="7"/>
  <c r="BZ27" i="35"/>
  <c r="CS23" i="7"/>
  <c r="BA24" i="35"/>
  <c r="CI24" i="35"/>
  <c r="BG24" i="35"/>
  <c r="BA25" i="39"/>
  <c r="CO24" i="35"/>
  <c r="CU34" i="35"/>
  <c r="BG24" i="7"/>
  <c r="BF35" i="35"/>
  <c r="CR28" i="35"/>
  <c r="BS34" i="7"/>
  <c r="CA28" i="7"/>
  <c r="CA32" i="39"/>
  <c r="CG25" i="7"/>
  <c r="CD25" i="7"/>
  <c r="BN33" i="35"/>
  <c r="BR34" i="35"/>
  <c r="CH37" i="35"/>
  <c r="CH25" i="7"/>
  <c r="E36" i="43"/>
  <c r="CB28" i="35"/>
  <c r="BH34" i="35"/>
  <c r="CC35" i="35"/>
  <c r="CM26" i="7"/>
  <c r="CH23" i="7"/>
  <c r="CH32" i="35"/>
  <c r="CB24" i="35"/>
  <c r="BM36" i="7"/>
  <c r="BJ33" i="7"/>
  <c r="C30" i="43"/>
  <c r="BP36" i="35"/>
  <c r="BK32" i="39"/>
  <c r="CK35" i="39"/>
  <c r="BK28" i="35"/>
  <c r="CC28" i="35"/>
  <c r="BE23" i="35"/>
  <c r="CK32" i="39"/>
  <c r="BT28" i="39"/>
  <c r="CL32" i="35"/>
  <c r="BS27" i="35"/>
  <c r="BR23" i="7"/>
  <c r="BU26" i="35"/>
  <c r="CH29" i="7"/>
  <c r="BP35" i="35"/>
  <c r="BI24" i="35"/>
  <c r="CL26" i="7"/>
  <c r="CE36" i="39"/>
  <c r="BJ28" i="7"/>
  <c r="BP37" i="7"/>
  <c r="CE29" i="39"/>
  <c r="B24" i="43"/>
  <c r="BF37" i="35"/>
  <c r="CH34" i="7"/>
  <c r="CC33" i="7"/>
  <c r="CN27" i="39"/>
  <c r="CW36" i="7"/>
  <c r="CM32" i="35"/>
  <c r="BZ25" i="7"/>
  <c r="CP35" i="39"/>
  <c r="CA23" i="35"/>
  <c r="BX29" i="35"/>
  <c r="BW32" i="7"/>
  <c r="BQ23" i="7"/>
  <c r="BH35" i="35"/>
  <c r="BP27" i="7"/>
  <c r="C34" i="43"/>
  <c r="BL34" i="39"/>
  <c r="CS29" i="39"/>
  <c r="CD29" i="7"/>
  <c r="BO26" i="35"/>
  <c r="BJ37" i="35"/>
  <c r="BT23" i="7"/>
  <c r="BD30" i="39"/>
  <c r="BQ32" i="7"/>
  <c r="BT31" i="35"/>
  <c r="CB26" i="39"/>
  <c r="BJ35" i="39"/>
  <c r="BB32" i="39"/>
  <c r="BW32" i="39"/>
  <c r="BJ35" i="7"/>
  <c r="BJ46" i="7" s="1"/>
  <c r="BM27" i="7"/>
  <c r="BI28" i="35"/>
  <c r="CO29" i="35"/>
  <c r="BH26" i="39"/>
  <c r="CO33" i="7"/>
  <c r="BY35" i="35"/>
  <c r="CQ32" i="7"/>
  <c r="CC34" i="39"/>
  <c r="CQ24" i="7"/>
  <c r="CS25" i="35"/>
  <c r="CE30" i="35"/>
  <c r="CF26" i="7"/>
  <c r="BX24" i="35"/>
  <c r="CG31" i="7"/>
  <c r="CE23" i="7"/>
  <c r="BC28" i="35"/>
  <c r="J29" i="43"/>
  <c r="I27" i="43"/>
  <c r="BM25" i="39"/>
  <c r="BU36" i="7"/>
  <c r="BY36" i="35"/>
  <c r="CS34" i="7"/>
  <c r="BJ23" i="39"/>
  <c r="BA31" i="35"/>
  <c r="CP24" i="39"/>
  <c r="BI28" i="39"/>
  <c r="CS28" i="7"/>
  <c r="CD23" i="39"/>
  <c r="CN28" i="39"/>
  <c r="BY29" i="39"/>
  <c r="CQ25" i="39"/>
  <c r="CH33" i="7"/>
  <c r="H27" i="43"/>
  <c r="CA23" i="39"/>
  <c r="CH31" i="39"/>
  <c r="BV25" i="39"/>
  <c r="CH36" i="7"/>
  <c r="CQ33" i="7"/>
  <c r="CL27" i="35"/>
  <c r="CL29" i="39"/>
  <c r="CU30" i="39"/>
  <c r="CI37" i="39"/>
  <c r="CD30" i="7"/>
  <c r="BJ29" i="39"/>
  <c r="CP37" i="39"/>
  <c r="BX27" i="35"/>
  <c r="J25" i="43"/>
  <c r="CC27" i="7"/>
  <c r="BB33" i="39"/>
  <c r="H26" i="43"/>
  <c r="CF23" i="35"/>
  <c r="CJ31" i="7"/>
  <c r="BJ26" i="7"/>
  <c r="CH37" i="39"/>
  <c r="BW25" i="35"/>
  <c r="CC30" i="35"/>
  <c r="BD32" i="35"/>
  <c r="CD34" i="7"/>
  <c r="BE31" i="35"/>
  <c r="BB35" i="39"/>
  <c r="CA31" i="35"/>
  <c r="CU29" i="39"/>
  <c r="CS36" i="7"/>
  <c r="BH33" i="35"/>
  <c r="BK37" i="7"/>
  <c r="CF34" i="35"/>
  <c r="BA34" i="39"/>
  <c r="BE32" i="35"/>
  <c r="BU30" i="7"/>
  <c r="CF28" i="39"/>
  <c r="BO26" i="7"/>
  <c r="BY27" i="35"/>
  <c r="BT37" i="35"/>
  <c r="BQ30" i="7"/>
  <c r="D33" i="43"/>
  <c r="CB29" i="7"/>
  <c r="BU31" i="7"/>
  <c r="BZ35" i="39"/>
  <c r="BC27" i="39"/>
  <c r="CV33" i="35"/>
  <c r="CF30" i="35"/>
  <c r="BW23" i="7"/>
  <c r="CL33" i="35"/>
  <c r="CP36" i="7"/>
  <c r="CG32" i="35"/>
  <c r="CC24" i="7"/>
  <c r="CJ23" i="7"/>
  <c r="CK23" i="7"/>
  <c r="CE36" i="7"/>
  <c r="CK28" i="35"/>
  <c r="BY25" i="7"/>
  <c r="CG37" i="7"/>
  <c r="BQ24" i="7"/>
  <c r="CR31" i="39"/>
  <c r="CJ35" i="39"/>
  <c r="I35" i="43"/>
  <c r="BH32" i="39"/>
  <c r="CD37" i="39"/>
  <c r="BZ32" i="39"/>
  <c r="CA23" i="7"/>
  <c r="B28" i="43"/>
  <c r="BA34" i="35"/>
  <c r="CM25" i="35"/>
  <c r="CP29" i="35"/>
  <c r="BF35" i="39"/>
  <c r="CI31" i="35"/>
  <c r="BA36" i="39"/>
  <c r="CM36" i="7"/>
  <c r="BA25" i="35"/>
  <c r="CO23" i="7"/>
  <c r="K37" i="43"/>
  <c r="BI23" i="35"/>
  <c r="BM24" i="7"/>
  <c r="BU24" i="7"/>
  <c r="BP34" i="7"/>
  <c r="CX32" i="7"/>
  <c r="BH37" i="35"/>
  <c r="BI24" i="7"/>
  <c r="BL35" i="35"/>
  <c r="BK29" i="7"/>
  <c r="BX35" i="35"/>
  <c r="BX30" i="39"/>
  <c r="CR33" i="39"/>
  <c r="CJ24" i="7"/>
  <c r="CG31" i="39"/>
  <c r="BI37" i="35"/>
  <c r="CC29" i="35"/>
  <c r="CI26" i="7"/>
  <c r="CM33" i="35"/>
  <c r="CO25" i="35"/>
  <c r="CI32" i="35"/>
  <c r="BE30" i="7"/>
  <c r="BR34" i="39"/>
  <c r="BM34" i="35"/>
  <c r="BI33" i="35"/>
  <c r="BN29" i="35"/>
  <c r="BK35" i="35"/>
  <c r="BE26" i="7"/>
  <c r="BS36" i="35"/>
  <c r="CX24" i="7"/>
  <c r="BS27" i="39"/>
  <c r="CE25" i="35"/>
  <c r="BU24" i="35"/>
  <c r="BO24" i="7"/>
  <c r="BJ27" i="35"/>
  <c r="D35" i="43"/>
  <c r="BQ36" i="39"/>
  <c r="CB35" i="7"/>
  <c r="CB46" i="7" s="1"/>
  <c r="CC33" i="35"/>
  <c r="CR35" i="39"/>
  <c r="BL34" i="7"/>
  <c r="CU31" i="39"/>
  <c r="BB35" i="35"/>
  <c r="BQ31" i="35"/>
  <c r="CB33" i="7"/>
  <c r="BC37" i="35"/>
  <c r="BP31" i="35"/>
  <c r="CD33" i="7"/>
  <c r="BT32" i="39"/>
  <c r="BT25" i="39"/>
  <c r="CF34" i="39"/>
  <c r="BU37" i="39"/>
  <c r="CI28" i="35"/>
  <c r="CC34" i="35"/>
  <c r="CT37" i="35"/>
  <c r="I28" i="43"/>
  <c r="CE33" i="39"/>
  <c r="CX25" i="7"/>
  <c r="BC35" i="39"/>
  <c r="BW24" i="39"/>
  <c r="BZ29" i="39"/>
  <c r="CP25" i="39"/>
  <c r="K28" i="43"/>
  <c r="BP27" i="39"/>
  <c r="B36" i="43"/>
  <c r="CG23" i="39"/>
  <c r="CG29" i="39"/>
  <c r="BK25" i="39"/>
  <c r="BV26" i="39"/>
  <c r="BL26" i="39"/>
  <c r="BL33" i="39"/>
  <c r="BD33" i="35"/>
  <c r="CV31" i="7"/>
  <c r="CN23" i="35"/>
  <c r="CW29" i="7"/>
  <c r="H29" i="43"/>
  <c r="BJ26" i="39"/>
  <c r="BR36" i="39"/>
  <c r="CO25" i="39"/>
  <c r="CT32" i="39"/>
  <c r="CO27" i="35"/>
  <c r="J31" i="43"/>
  <c r="BQ31" i="39"/>
  <c r="BV27" i="35"/>
  <c r="BN23" i="7"/>
  <c r="D25" i="43"/>
  <c r="CO33" i="39"/>
  <c r="BG29" i="35"/>
  <c r="BQ34" i="7"/>
  <c r="BO37" i="35"/>
  <c r="BQ30" i="35"/>
  <c r="BM30" i="39"/>
  <c r="CD25" i="39"/>
  <c r="CP27" i="39"/>
  <c r="BN31" i="39"/>
  <c r="BS34" i="39"/>
  <c r="BI25" i="7"/>
  <c r="BY24" i="39"/>
  <c r="BU25" i="39"/>
  <c r="BP37" i="39"/>
  <c r="I29" i="43"/>
  <c r="BV36" i="7"/>
  <c r="BA23" i="35"/>
  <c r="CP26" i="39"/>
  <c r="CM29" i="35"/>
  <c r="BV34" i="35"/>
  <c r="BJ30" i="7"/>
  <c r="BH30" i="35"/>
  <c r="BQ33" i="39"/>
  <c r="CP27" i="7"/>
  <c r="CL28" i="7"/>
  <c r="BS32" i="35"/>
  <c r="CN37" i="35"/>
  <c r="BI34" i="7"/>
  <c r="BK27" i="7"/>
  <c r="CB28" i="7"/>
  <c r="CG27" i="7"/>
  <c r="BA28" i="39"/>
  <c r="BI33" i="7"/>
  <c r="BV30" i="39"/>
  <c r="CE34" i="7"/>
  <c r="CF28" i="7"/>
  <c r="BU23" i="7"/>
  <c r="CU28" i="7"/>
  <c r="BX25" i="35"/>
  <c r="BH26" i="7"/>
  <c r="BP23" i="35"/>
  <c r="CA35" i="39"/>
  <c r="D23" i="43"/>
  <c r="BH23" i="35"/>
  <c r="BF34" i="35"/>
  <c r="BA26" i="39"/>
  <c r="BU30" i="35"/>
  <c r="CH25" i="35"/>
  <c r="BA27" i="39"/>
  <c r="CA36" i="35"/>
  <c r="CL33" i="39"/>
  <c r="BU33" i="35"/>
  <c r="CP31" i="35"/>
  <c r="CN37" i="39"/>
  <c r="BF30" i="7"/>
  <c r="BQ33" i="7"/>
  <c r="CV36" i="7"/>
  <c r="CT31" i="7"/>
  <c r="BK36" i="35"/>
  <c r="BU27" i="35"/>
  <c r="CD31" i="7"/>
  <c r="BH37" i="7"/>
  <c r="CX26" i="7"/>
  <c r="BV30" i="7"/>
  <c r="BH31" i="39"/>
  <c r="BD36" i="39"/>
  <c r="BD30" i="35"/>
  <c r="BZ35" i="35"/>
  <c r="CX30" i="7"/>
  <c r="BV36" i="35"/>
  <c r="BF25" i="7"/>
  <c r="BW30" i="35"/>
  <c r="BU31" i="35"/>
  <c r="CW35" i="7"/>
  <c r="CW46" i="7" s="1"/>
  <c r="BU36" i="35"/>
  <c r="BW27" i="7"/>
  <c r="BT36" i="7"/>
  <c r="BV33" i="39"/>
  <c r="BJ37" i="7"/>
  <c r="CB33" i="35"/>
  <c r="BD31" i="39"/>
  <c r="BQ28" i="35"/>
  <c r="CP36" i="35"/>
  <c r="BH23" i="39"/>
  <c r="CQ28" i="7"/>
  <c r="CE23" i="35"/>
  <c r="CI28" i="39"/>
  <c r="CM25" i="39"/>
  <c r="CR33" i="35"/>
  <c r="CF35" i="39"/>
  <c r="CL31" i="7"/>
  <c r="CQ33" i="35"/>
  <c r="BI23" i="7"/>
  <c r="BZ32" i="35"/>
  <c r="BT37" i="39"/>
  <c r="B29" i="43"/>
  <c r="BB25" i="35"/>
  <c r="CS26" i="7"/>
  <c r="BK24" i="7"/>
  <c r="BJ24" i="7"/>
  <c r="CH27" i="7"/>
  <c r="BG35" i="35"/>
  <c r="CE37" i="35"/>
  <c r="BB36" i="35"/>
  <c r="BT28" i="7"/>
  <c r="CN26" i="7"/>
  <c r="CN31" i="7"/>
  <c r="BP34" i="35"/>
  <c r="CR26" i="35"/>
  <c r="BP28" i="7"/>
  <c r="BE35" i="7"/>
  <c r="BE46" i="7" s="1"/>
  <c r="CC59" i="7" s="1"/>
  <c r="CA27" i="35"/>
  <c r="BC35" i="35"/>
  <c r="CE33" i="7"/>
  <c r="BQ27" i="7"/>
  <c r="BR35" i="35"/>
  <c r="BT31" i="39"/>
  <c r="BK30" i="39"/>
  <c r="BO32" i="7"/>
  <c r="CE36" i="35"/>
  <c r="CT28" i="35"/>
  <c r="BT29" i="7"/>
  <c r="CS31" i="39"/>
  <c r="BX25" i="39"/>
  <c r="CL25" i="39"/>
  <c r="BV25" i="35"/>
  <c r="CD26" i="39"/>
  <c r="BM29" i="35"/>
  <c r="CB27" i="35"/>
  <c r="BU37" i="35"/>
  <c r="BM32" i="39"/>
  <c r="BC25" i="35"/>
  <c r="BE29" i="7"/>
  <c r="BV28" i="7"/>
  <c r="BT26" i="35"/>
  <c r="BU28" i="35"/>
  <c r="BG26" i="39"/>
  <c r="BF36" i="35"/>
  <c r="BY23" i="7"/>
  <c r="CG32" i="39"/>
  <c r="CO28" i="35"/>
  <c r="BB23" i="35"/>
  <c r="CM33" i="39"/>
  <c r="BI29" i="35"/>
  <c r="BM33" i="35"/>
  <c r="BG35" i="39"/>
  <c r="BK31" i="35"/>
  <c r="BT37" i="7"/>
  <c r="CU32" i="35"/>
  <c r="J37" i="43"/>
  <c r="BF35" i="7"/>
  <c r="BF46" i="7" s="1"/>
  <c r="CB31" i="7"/>
  <c r="BN31" i="35"/>
  <c r="CA26" i="7"/>
  <c r="BD27" i="39"/>
  <c r="BK25" i="7"/>
  <c r="CU29" i="7"/>
  <c r="CC35" i="7"/>
  <c r="CC46" i="7" s="1"/>
  <c r="CW24" i="7"/>
  <c r="CM31" i="39"/>
  <c r="BG34" i="39"/>
  <c r="CD24" i="7"/>
  <c r="C27" i="43"/>
  <c r="I31" i="43"/>
  <c r="CG28" i="39"/>
  <c r="E27" i="43"/>
  <c r="CR36" i="7"/>
  <c r="BF29" i="39"/>
  <c r="CN36" i="7"/>
  <c r="BP33" i="39"/>
  <c r="CK37" i="35"/>
  <c r="CQ34" i="7"/>
  <c r="BO28" i="35"/>
  <c r="CE24" i="39"/>
  <c r="BI36" i="35"/>
  <c r="CJ27" i="39"/>
  <c r="BZ24" i="39"/>
  <c r="CE30" i="39"/>
  <c r="C35" i="43"/>
  <c r="BC31" i="35"/>
  <c r="CR32" i="39"/>
  <c r="BH35" i="7"/>
  <c r="BH46" i="7" s="1"/>
  <c r="BN37" i="35"/>
  <c r="BE25" i="35"/>
  <c r="BW36" i="35"/>
  <c r="CR34" i="35"/>
  <c r="BG27" i="39"/>
  <c r="CI24" i="7"/>
  <c r="BT33" i="39"/>
  <c r="BR32" i="39"/>
  <c r="BI34" i="39"/>
  <c r="CB26" i="35"/>
  <c r="BH33" i="39"/>
  <c r="CJ34" i="35"/>
  <c r="CR27" i="35"/>
  <c r="BZ33" i="35"/>
  <c r="CK31" i="7"/>
  <c r="BM34" i="39"/>
  <c r="CL34" i="7"/>
  <c r="E32" i="43"/>
  <c r="CR29" i="7"/>
  <c r="CJ29" i="39"/>
  <c r="BU30" i="39"/>
  <c r="BI31" i="39"/>
  <c r="BB29" i="35"/>
  <c r="CG30" i="39"/>
  <c r="BZ33" i="7"/>
  <c r="BP28" i="39"/>
  <c r="BR28" i="39"/>
  <c r="CA29" i="39"/>
  <c r="CH34" i="39"/>
  <c r="BS27" i="7"/>
  <c r="BM31" i="39"/>
  <c r="CD27" i="35"/>
  <c r="CJ33" i="39"/>
  <c r="CQ24" i="35"/>
  <c r="CD34" i="39"/>
  <c r="BB30" i="39"/>
  <c r="BZ36" i="7"/>
  <c r="CR37" i="7"/>
  <c r="BP35" i="39"/>
  <c r="BU26" i="39"/>
  <c r="CU24" i="39"/>
  <c r="CO23" i="39"/>
  <c r="BJ25" i="39"/>
  <c r="CH25" i="39"/>
  <c r="H34" i="43"/>
  <c r="CL31" i="39"/>
  <c r="CA31" i="39"/>
  <c r="CB24" i="39"/>
  <c r="BQ32" i="39"/>
  <c r="BF28" i="39"/>
  <c r="CV29" i="39"/>
  <c r="BX34" i="39"/>
  <c r="CB23" i="7"/>
  <c r="BK36" i="39"/>
  <c r="BD24" i="35"/>
  <c r="D27" i="43"/>
  <c r="CS29" i="7"/>
  <c r="I32" i="43"/>
  <c r="BK24" i="35"/>
  <c r="BJ28" i="35"/>
  <c r="C25" i="43"/>
  <c r="BK35" i="39"/>
  <c r="BC23" i="35"/>
  <c r="CE26" i="35"/>
  <c r="BT23" i="35"/>
  <c r="CR23" i="35"/>
  <c r="BB28" i="39"/>
  <c r="CF28" i="35"/>
  <c r="K36" i="43"/>
  <c r="CM36" i="39"/>
  <c r="BJ32" i="7"/>
  <c r="BZ31" i="39"/>
  <c r="BG37" i="7"/>
  <c r="BW37" i="39"/>
  <c r="BR26" i="7"/>
  <c r="BF28" i="35"/>
  <c r="CK25" i="7"/>
  <c r="BF24" i="35"/>
  <c r="CO30" i="35"/>
  <c r="CH32" i="39"/>
  <c r="CD35" i="7"/>
  <c r="CD46" i="7" s="1"/>
  <c r="CI29" i="7"/>
  <c r="BW36" i="39"/>
  <c r="BW28" i="39"/>
  <c r="BI23" i="39"/>
  <c r="BM26" i="39"/>
  <c r="BK23" i="39"/>
  <c r="BL28" i="39"/>
  <c r="BF28" i="7"/>
  <c r="BZ23" i="35"/>
  <c r="BO31" i="7"/>
  <c r="BT27" i="39"/>
  <c r="CG24" i="35"/>
  <c r="BP30" i="35"/>
  <c r="CF30" i="39"/>
  <c r="BZ32" i="7"/>
  <c r="CV37" i="39"/>
  <c r="BY28" i="7"/>
  <c r="BF36" i="7"/>
  <c r="CQ26" i="35"/>
  <c r="BS33" i="7"/>
  <c r="CA35" i="7"/>
  <c r="CA46" i="7" s="1"/>
  <c r="BJ31" i="35"/>
  <c r="BW23" i="35"/>
  <c r="CO36" i="35"/>
  <c r="D28" i="43"/>
  <c r="CN33" i="7"/>
  <c r="BI30" i="35"/>
  <c r="BN27" i="7"/>
  <c r="CC27" i="35"/>
  <c r="BK29" i="35"/>
  <c r="CN35" i="7"/>
  <c r="CN46" i="7" s="1"/>
  <c r="CM30" i="39"/>
  <c r="CR25" i="39"/>
  <c r="CV32" i="35"/>
  <c r="CF32" i="7"/>
  <c r="CC28" i="7"/>
  <c r="BD34" i="39"/>
  <c r="CK28" i="7"/>
  <c r="CE31" i="35"/>
  <c r="CC26" i="35"/>
  <c r="CT28" i="39"/>
  <c r="CD30" i="39"/>
  <c r="BD27" i="35"/>
  <c r="BM35" i="39"/>
  <c r="BX30" i="7"/>
  <c r="CF26" i="35"/>
  <c r="BE36" i="39"/>
  <c r="CS23" i="35"/>
  <c r="CP28" i="39"/>
  <c r="BX33" i="39"/>
  <c r="CM28" i="39"/>
  <c r="CT34" i="7"/>
  <c r="BC26" i="35"/>
  <c r="CM24" i="39"/>
  <c r="K31" i="43"/>
  <c r="CT37" i="39"/>
  <c r="BB24" i="39"/>
  <c r="CV29" i="35"/>
  <c r="BD36" i="35"/>
  <c r="CW37" i="7"/>
  <c r="BM30" i="7"/>
  <c r="CX35" i="7"/>
  <c r="CX46" i="7" s="1"/>
  <c r="BK26" i="7"/>
  <c r="BT27" i="7"/>
  <c r="BO33" i="35"/>
  <c r="BG25" i="7"/>
  <c r="BV34" i="7"/>
  <c r="BB32" i="35"/>
  <c r="BT33" i="7"/>
  <c r="CJ30" i="35"/>
  <c r="CQ35" i="39"/>
  <c r="BQ35" i="39"/>
  <c r="CS33" i="7"/>
  <c r="CE25" i="39"/>
  <c r="BO33" i="7"/>
  <c r="BU23" i="39"/>
  <c r="BJ28" i="39"/>
  <c r="BE32" i="7"/>
  <c r="BL30" i="35"/>
  <c r="BX23" i="35"/>
  <c r="CU36" i="7"/>
  <c r="BL23" i="7"/>
  <c r="CI36" i="35"/>
  <c r="CI34" i="39"/>
  <c r="CS35" i="35"/>
  <c r="BH29" i="7"/>
  <c r="CL36" i="35"/>
  <c r="BL30" i="7"/>
  <c r="BD35" i="39"/>
  <c r="BL27" i="35"/>
  <c r="BB23" i="39"/>
  <c r="CJ31" i="39"/>
  <c r="CT24" i="35"/>
  <c r="BZ30" i="39"/>
  <c r="BQ30" i="39"/>
  <c r="BR31" i="35"/>
  <c r="CK28" i="39"/>
  <c r="BD28" i="35"/>
  <c r="BX29" i="39"/>
  <c r="BQ25" i="35"/>
  <c r="CU32" i="7"/>
  <c r="E35" i="43"/>
  <c r="CT30" i="35"/>
  <c r="BJ33" i="39"/>
  <c r="BI30" i="39"/>
  <c r="BV29" i="39"/>
  <c r="CC35" i="39"/>
  <c r="BK23" i="35"/>
  <c r="CI31" i="7"/>
  <c r="BC24" i="39"/>
  <c r="BS31" i="39"/>
  <c r="BQ23" i="39"/>
  <c r="BZ23" i="39"/>
  <c r="BX34" i="7"/>
  <c r="BL29" i="39"/>
  <c r="CA24" i="39"/>
  <c r="CB34" i="35"/>
  <c r="BM33" i="7"/>
  <c r="CU30" i="7"/>
  <c r="BS33" i="35"/>
  <c r="CV32" i="7"/>
  <c r="CQ36" i="7"/>
  <c r="CW25" i="7"/>
  <c r="CU25" i="7"/>
  <c r="CR23" i="7"/>
  <c r="BR25" i="39"/>
  <c r="BS35" i="35"/>
  <c r="CM34" i="7"/>
  <c r="CK30" i="7"/>
  <c r="BR37" i="35"/>
  <c r="CE23" i="39"/>
  <c r="CO32" i="35"/>
  <c r="CB29" i="35"/>
  <c r="BF31" i="7"/>
  <c r="CG36" i="35"/>
  <c r="BT28" i="35"/>
  <c r="BW35" i="35"/>
  <c r="CB35" i="35"/>
  <c r="CP25" i="35"/>
  <c r="BK35" i="7"/>
  <c r="BK46" i="7" s="1"/>
  <c r="CF25" i="7"/>
  <c r="BK23" i="7"/>
  <c r="CF32" i="35"/>
  <c r="BN24" i="7"/>
  <c r="BO34" i="7"/>
  <c r="BK28" i="39"/>
  <c r="BH25" i="39"/>
  <c r="BT35" i="7"/>
  <c r="BT46" i="7" s="1"/>
  <c r="BL26" i="35"/>
  <c r="CC36" i="7"/>
  <c r="BE37" i="39"/>
  <c r="CU30" i="35"/>
  <c r="BV31" i="39"/>
  <c r="BP32" i="35"/>
  <c r="CE28" i="35"/>
  <c r="CV23" i="39"/>
  <c r="BJ36" i="39"/>
  <c r="BV30" i="35"/>
  <c r="BO36" i="39"/>
  <c r="BY32" i="39"/>
  <c r="BK34" i="7"/>
  <c r="CC31" i="7"/>
  <c r="CB30" i="39"/>
  <c r="BV27" i="39"/>
  <c r="BB25" i="39"/>
  <c r="H32" i="43"/>
  <c r="BO35" i="39"/>
  <c r="CE27" i="35"/>
  <c r="BY28" i="39"/>
  <c r="CS27" i="35"/>
  <c r="BC37" i="39"/>
  <c r="BU33" i="39"/>
  <c r="CE32" i="35"/>
  <c r="CQ37" i="35"/>
  <c r="BS25" i="35"/>
  <c r="CQ31" i="7"/>
  <c r="I37" i="43"/>
  <c r="CM27" i="7"/>
  <c r="BO30" i="39"/>
  <c r="CP33" i="7"/>
  <c r="CT27" i="35"/>
  <c r="CB33" i="39"/>
  <c r="CD28" i="39"/>
  <c r="BS32" i="39"/>
  <c r="CE29" i="7"/>
  <c r="BI26" i="39"/>
  <c r="BN24" i="39"/>
  <c r="CK24" i="35"/>
  <c r="CN28" i="35"/>
  <c r="BD29" i="39"/>
  <c r="BN25" i="35"/>
  <c r="CI30" i="39"/>
  <c r="BC31" i="39"/>
  <c r="BO36" i="35"/>
  <c r="BI26" i="7"/>
  <c r="CE24" i="7"/>
  <c r="BN36" i="35"/>
  <c r="CL32" i="7"/>
  <c r="CU35" i="39"/>
  <c r="CH24" i="7"/>
  <c r="BG27" i="35"/>
  <c r="BW26" i="7"/>
  <c r="CK34" i="39"/>
  <c r="BQ28" i="39"/>
  <c r="BV26" i="7"/>
  <c r="BP25" i="39"/>
  <c r="BZ30" i="7"/>
  <c r="H28" i="43"/>
  <c r="BS37" i="39"/>
  <c r="CA36" i="7"/>
  <c r="CM25" i="7"/>
  <c r="CE27" i="39"/>
  <c r="CM28" i="35"/>
  <c r="BI29" i="7"/>
  <c r="BD35" i="35"/>
  <c r="CS27" i="7"/>
  <c r="J26" i="43"/>
  <c r="CX37" i="7"/>
  <c r="BO25" i="39"/>
  <c r="BJ24" i="39"/>
  <c r="CV34" i="39"/>
  <c r="BU29" i="39"/>
  <c r="CM32" i="39"/>
  <c r="BD33" i="39"/>
  <c r="CU37" i="7"/>
  <c r="I26" i="43"/>
  <c r="BO35" i="35"/>
  <c r="BZ26" i="39"/>
  <c r="BZ37" i="35"/>
  <c r="CA32" i="35"/>
  <c r="CU33" i="7"/>
  <c r="BU31" i="39"/>
  <c r="BX30" i="35"/>
  <c r="B34" i="43"/>
  <c r="BY37" i="35"/>
  <c r="CL35" i="7"/>
  <c r="CL46" i="7" s="1"/>
  <c r="BY24" i="7"/>
  <c r="CK25" i="35"/>
  <c r="CD35" i="39"/>
  <c r="CI36" i="39"/>
  <c r="CC30" i="39"/>
  <c r="BR37" i="39"/>
  <c r="BR27" i="39"/>
  <c r="CT28" i="7"/>
  <c r="CR23" i="39"/>
  <c r="BW31" i="39"/>
  <c r="I30" i="43"/>
  <c r="CB25" i="39"/>
  <c r="BO23" i="39"/>
  <c r="J32" i="43"/>
  <c r="BX27" i="39"/>
  <c r="BM29" i="39"/>
  <c r="BT27" i="35"/>
  <c r="BS24" i="7"/>
  <c r="CP35" i="7"/>
  <c r="CP46" i="7" s="1"/>
  <c r="CQ30" i="39"/>
  <c r="BW34" i="39"/>
  <c r="BL33" i="35"/>
  <c r="CB25" i="7"/>
  <c r="CC29" i="39"/>
  <c r="BW24" i="35"/>
  <c r="BL37" i="39"/>
  <c r="CI29" i="39"/>
  <c r="CU26" i="35"/>
  <c r="J33" i="43"/>
  <c r="CU31" i="35"/>
  <c r="BI32" i="7"/>
  <c r="BX32" i="39"/>
  <c r="BU32" i="7"/>
  <c r="BY26" i="39"/>
  <c r="CA34" i="39"/>
  <c r="K34" i="43"/>
  <c r="BR31" i="7"/>
  <c r="CD37" i="7"/>
  <c r="BF24" i="7"/>
  <c r="BH32" i="35"/>
  <c r="BE28" i="7"/>
  <c r="BG31" i="7"/>
  <c r="CC25" i="7"/>
  <c r="BB26" i="39"/>
  <c r="CF25" i="35"/>
  <c r="CU23" i="35"/>
  <c r="BH29" i="39"/>
  <c r="B35" i="43"/>
  <c r="CL24" i="7"/>
  <c r="BL24" i="35"/>
  <c r="BI29" i="39"/>
  <c r="CD25" i="35"/>
  <c r="CI32" i="7"/>
  <c r="BT29" i="39"/>
  <c r="BN23" i="35"/>
  <c r="CN25" i="39"/>
  <c r="BG24" i="39"/>
  <c r="E37" i="43"/>
  <c r="D26" i="43"/>
  <c r="CL36" i="7"/>
  <c r="BK24" i="39"/>
  <c r="CQ27" i="35"/>
  <c r="BU29" i="7"/>
  <c r="BJ31" i="39"/>
  <c r="BN29" i="39"/>
  <c r="CQ31" i="39"/>
  <c r="CH26" i="35"/>
  <c r="BU25" i="7"/>
  <c r="CK36" i="39"/>
  <c r="CE25" i="7"/>
  <c r="CT26" i="35"/>
  <c r="BW27" i="35"/>
  <c r="CA24" i="35"/>
  <c r="CP33" i="39"/>
  <c r="CE32" i="39"/>
  <c r="CN29" i="7"/>
  <c r="CG24" i="39"/>
  <c r="BJ37" i="39"/>
  <c r="CL26" i="39"/>
  <c r="B25" i="43"/>
  <c r="CJ33" i="7"/>
  <c r="BX28" i="39"/>
  <c r="BU34" i="39"/>
  <c r="CR24" i="39"/>
  <c r="CS27" i="39"/>
  <c r="CG36" i="39"/>
  <c r="BQ32" i="35"/>
  <c r="BL25" i="35"/>
  <c r="BM28" i="39"/>
  <c r="CN34" i="35"/>
  <c r="CX23" i="7"/>
  <c r="BQ25" i="39"/>
  <c r="CK23" i="39"/>
  <c r="BY33" i="39"/>
  <c r="CL24" i="39"/>
  <c r="BK29" i="39"/>
  <c r="CJ26" i="39"/>
  <c r="BZ34" i="7"/>
  <c r="BD23" i="35"/>
  <c r="CB31" i="35"/>
  <c r="CC32" i="7"/>
  <c r="CN26" i="39"/>
  <c r="BA32" i="35"/>
  <c r="D29" i="43"/>
  <c r="CA29" i="7"/>
  <c r="BY25" i="35"/>
  <c r="CF31" i="7"/>
  <c r="CL23" i="39"/>
  <c r="BL33" i="7"/>
  <c r="BR29" i="35"/>
  <c r="CE27" i="7"/>
  <c r="CD26" i="7"/>
  <c r="BB27" i="39"/>
  <c r="H30" i="43"/>
  <c r="CJ25" i="39"/>
  <c r="CP34" i="39"/>
  <c r="CP37" i="35"/>
  <c r="BZ26" i="35"/>
  <c r="BV28" i="39"/>
  <c r="BR30" i="39"/>
  <c r="BL36" i="35"/>
  <c r="CT31" i="35"/>
  <c r="BV37" i="7"/>
  <c r="BP31" i="7"/>
  <c r="BO33" i="39"/>
  <c r="BK25" i="35"/>
  <c r="CE30" i="7"/>
  <c r="CN30" i="35"/>
  <c r="BI31" i="7"/>
  <c r="D32" i="43"/>
  <c r="BF34" i="7"/>
  <c r="BX26" i="35"/>
  <c r="CJ28" i="39"/>
  <c r="BL28" i="7"/>
  <c r="CK30" i="35"/>
  <c r="BL25" i="7"/>
  <c r="BS29" i="35"/>
  <c r="CG24" i="7"/>
  <c r="BP23" i="7"/>
  <c r="BO31" i="35"/>
  <c r="BR27" i="7"/>
  <c r="CF29" i="35"/>
  <c r="CJ36" i="7"/>
  <c r="CH36" i="39"/>
  <c r="CI25" i="39"/>
  <c r="CT25" i="39"/>
  <c r="CJ26" i="35"/>
  <c r="BH29" i="35"/>
  <c r="CT29" i="35"/>
  <c r="CB34" i="7"/>
  <c r="CH30" i="39"/>
  <c r="CS33" i="39"/>
  <c r="BS29" i="39"/>
  <c r="CT34" i="39"/>
  <c r="BI25" i="35"/>
  <c r="E26" i="43"/>
  <c r="CU27" i="7"/>
  <c r="BP32" i="39"/>
  <c r="CA25" i="39"/>
  <c r="BI27" i="39"/>
  <c r="CU33" i="39"/>
  <c r="CU37" i="39"/>
  <c r="BK26" i="39"/>
  <c r="BB29" i="39"/>
  <c r="CO36" i="7"/>
  <c r="CH23" i="35"/>
  <c r="J30" i="43"/>
  <c r="BZ25" i="39"/>
  <c r="CL32" i="39"/>
  <c r="BP23" i="39"/>
  <c r="BI34" i="35"/>
  <c r="CD23" i="35"/>
  <c r="BA37" i="35"/>
  <c r="CO32" i="39"/>
  <c r="CS37" i="35"/>
  <c r="CP33" i="35"/>
  <c r="CG34" i="7"/>
  <c r="CH29" i="35"/>
  <c r="CR28" i="7"/>
  <c r="CD31" i="39"/>
  <c r="CI36" i="7"/>
  <c r="CX34" i="7"/>
  <c r="CN23" i="39"/>
  <c r="CT33" i="7"/>
  <c r="CO24" i="7"/>
  <c r="BA32" i="39"/>
  <c r="CU35" i="35"/>
  <c r="CS26" i="39"/>
  <c r="BJ23" i="35"/>
  <c r="CA26" i="39"/>
  <c r="CQ28" i="35"/>
  <c r="BO25" i="7"/>
  <c r="BY30" i="35"/>
  <c r="CE37" i="39"/>
  <c r="BI35" i="35"/>
  <c r="BL28" i="35"/>
  <c r="CH29" i="39"/>
  <c r="BR29" i="39"/>
  <c r="CK32" i="7"/>
  <c r="BD28" i="39"/>
  <c r="CC32" i="39"/>
  <c r="CP30" i="7"/>
  <c r="BU35" i="7"/>
  <c r="BU46" i="7" s="1"/>
  <c r="CS24" i="7"/>
  <c r="CK26" i="39"/>
  <c r="BE31" i="7"/>
  <c r="CT33" i="39"/>
  <c r="BG32" i="35"/>
  <c r="CK29" i="7"/>
  <c r="CF25" i="39"/>
  <c r="BM23" i="39"/>
  <c r="CC24" i="35"/>
  <c r="BN34" i="35"/>
  <c r="CK27" i="7"/>
  <c r="BW33" i="7"/>
  <c r="BC32" i="35"/>
  <c r="CB27" i="39"/>
  <c r="BZ25" i="35"/>
  <c r="CL23" i="7"/>
  <c r="CO37" i="39"/>
  <c r="BP30" i="39"/>
  <c r="CC24" i="39"/>
  <c r="BN25" i="39"/>
  <c r="I25" i="43"/>
  <c r="CP30" i="39"/>
  <c r="BI32" i="39"/>
  <c r="BM26" i="7"/>
  <c r="CD32" i="7"/>
  <c r="CO31" i="39"/>
  <c r="CU26" i="39"/>
  <c r="BV24" i="39"/>
  <c r="CQ33" i="39"/>
  <c r="BD46" i="7"/>
  <c r="CB59" i="7" s="1"/>
  <c r="BN35" i="7"/>
  <c r="BN46" i="7" s="1"/>
  <c r="CM24" i="7"/>
  <c r="BM35" i="35"/>
  <c r="CN27" i="7"/>
  <c r="CI24" i="39"/>
  <c r="BD24" i="39"/>
  <c r="CK24" i="7"/>
  <c r="BT24" i="35"/>
  <c r="BV34" i="39"/>
  <c r="BM32" i="7"/>
  <c r="BB31" i="39"/>
  <c r="K35" i="43"/>
  <c r="CK27" i="39"/>
  <c r="CS36" i="39"/>
  <c r="E23" i="43"/>
  <c r="BZ31" i="35"/>
  <c r="BG23" i="7"/>
  <c r="BP26" i="7"/>
  <c r="CF27" i="39"/>
  <c r="BM37" i="7"/>
  <c r="BS30" i="35"/>
  <c r="CB24" i="7"/>
  <c r="BW24" i="7"/>
  <c r="CP28" i="35"/>
  <c r="BE33" i="7"/>
  <c r="CQ35" i="35"/>
  <c r="BK33" i="35"/>
  <c r="CP30" i="35"/>
  <c r="CH33" i="35"/>
  <c r="CQ27" i="39"/>
  <c r="BO31" i="39"/>
  <c r="CB29" i="39"/>
  <c r="BJ24" i="35"/>
  <c r="BP29" i="39"/>
  <c r="BU25" i="35"/>
  <c r="BH28" i="35"/>
  <c r="BD31" i="35"/>
  <c r="CQ26" i="7"/>
  <c r="CS30" i="7"/>
  <c r="BN37" i="39"/>
  <c r="BS24" i="35"/>
  <c r="BM23" i="35"/>
  <c r="BF29" i="7"/>
  <c r="CB34" i="39"/>
  <c r="BY29" i="7"/>
  <c r="BR27" i="35"/>
  <c r="C31" i="43"/>
  <c r="CT23" i="7"/>
  <c r="CK29" i="39"/>
  <c r="I23" i="43"/>
  <c r="BH27" i="39"/>
  <c r="CG23" i="35"/>
  <c r="BG26" i="7"/>
  <c r="BX26" i="7"/>
  <c r="BL32" i="39"/>
  <c r="BY37" i="39"/>
  <c r="CC23" i="7"/>
  <c r="BN34" i="39"/>
  <c r="CV27" i="35"/>
  <c r="I33" i="43"/>
  <c r="CU27" i="39"/>
  <c r="BN32" i="39"/>
  <c r="BM24" i="35"/>
  <c r="CQ29" i="39"/>
  <c r="BW25" i="39"/>
  <c r="CR30" i="39"/>
  <c r="CP25" i="7"/>
  <c r="BN30" i="39"/>
  <c r="CV30" i="7"/>
  <c r="BF27" i="35"/>
  <c r="J24" i="43"/>
  <c r="BT32" i="35"/>
  <c r="BH28" i="7"/>
  <c r="BN34" i="7"/>
  <c r="CI35" i="7"/>
  <c r="CI46" i="7" s="1"/>
  <c r="BW35" i="39"/>
  <c r="CN33" i="39"/>
  <c r="K27" i="43"/>
  <c r="BQ27" i="39"/>
  <c r="BW28" i="7"/>
  <c r="CS23" i="39"/>
  <c r="BO32" i="39"/>
  <c r="CB35" i="39"/>
  <c r="I24" i="43"/>
  <c r="CO30" i="7"/>
  <c r="BC24" i="35"/>
  <c r="BY30" i="39"/>
  <c r="BD25" i="39"/>
  <c r="CL35" i="39"/>
  <c r="CI34" i="35"/>
  <c r="CB26" i="7"/>
  <c r="CK24" i="39"/>
  <c r="BC29" i="35"/>
  <c r="CP34" i="35"/>
  <c r="BJ32" i="35"/>
  <c r="CN30" i="7"/>
  <c r="BS28" i="39"/>
  <c r="CF24" i="39"/>
  <c r="BY25" i="39"/>
  <c r="CP31" i="39"/>
  <c r="CT27" i="39"/>
  <c r="CE28" i="39"/>
  <c r="CF34" i="7"/>
  <c r="CB32" i="35"/>
  <c r="CN33" i="35"/>
  <c r="CQ23" i="35"/>
  <c r="BS29" i="7"/>
  <c r="BI37" i="7"/>
  <c r="BL31" i="35"/>
  <c r="BM25" i="7"/>
  <c r="CG27" i="35"/>
  <c r="BS24" i="39"/>
  <c r="E25" i="43"/>
  <c r="BA35" i="35"/>
  <c r="BM31" i="35"/>
  <c r="CW27" i="7"/>
  <c r="BI36" i="39"/>
  <c r="BY35" i="39"/>
  <c r="BX31" i="39"/>
  <c r="CP36" i="39"/>
  <c r="BW28" i="35"/>
  <c r="CQ37" i="39"/>
  <c r="CV32" i="39"/>
  <c r="CL25" i="35"/>
  <c r="BR26" i="39"/>
  <c r="CV31" i="39"/>
  <c r="BP32" i="7"/>
  <c r="CJ24" i="35"/>
  <c r="CV24" i="39"/>
  <c r="D24" i="43"/>
  <c r="CH24" i="39"/>
  <c r="E24" i="43"/>
  <c r="CF35" i="7"/>
  <c r="CF46" i="7" s="1"/>
  <c r="CO31" i="7"/>
  <c r="CA37" i="7"/>
  <c r="CP35" i="35"/>
  <c r="BZ28" i="35"/>
  <c r="BE34" i="35"/>
  <c r="CV23" i="35"/>
  <c r="BK31" i="7"/>
  <c r="D34" i="43"/>
  <c r="CR31" i="7"/>
  <c r="CN24" i="39"/>
  <c r="BZ29" i="35"/>
  <c r="BD25" i="35"/>
  <c r="CU27" i="35"/>
  <c r="CK34" i="35"/>
  <c r="BO27" i="35"/>
  <c r="BJ32" i="39"/>
  <c r="BX23" i="39"/>
  <c r="CS25" i="7"/>
  <c r="BO25" i="35"/>
  <c r="CD28" i="7"/>
  <c r="BA33" i="39"/>
  <c r="BP26" i="35"/>
  <c r="CD33" i="35"/>
  <c r="CL30" i="7"/>
  <c r="BN28" i="39"/>
  <c r="CH28" i="7"/>
  <c r="CV36" i="39"/>
  <c r="BW31" i="7"/>
  <c r="BW27" i="39"/>
  <c r="BX36" i="39"/>
  <c r="CM26" i="35"/>
  <c r="CQ31" i="35"/>
  <c r="BC34" i="39"/>
  <c r="CE26" i="7"/>
  <c r="CI26" i="39"/>
  <c r="CR26" i="7"/>
  <c r="CS28" i="39"/>
  <c r="CS28" i="35"/>
  <c r="BN27" i="35"/>
  <c r="BE30" i="35"/>
  <c r="BU29" i="35"/>
  <c r="BS35" i="39"/>
  <c r="BW37" i="35"/>
  <c r="BL32" i="35"/>
  <c r="BE35" i="39"/>
  <c r="CE32" i="7"/>
  <c r="CT25" i="35"/>
  <c r="CQ32" i="35"/>
  <c r="BK36" i="7"/>
  <c r="BV32" i="35"/>
  <c r="BO35" i="7"/>
  <c r="BO46" i="7" s="1"/>
  <c r="BX37" i="35"/>
  <c r="BE36" i="7"/>
  <c r="BG29" i="39"/>
  <c r="H24" i="43"/>
  <c r="BW26" i="39"/>
  <c r="J27" i="43"/>
  <c r="CU34" i="39"/>
  <c r="CW23" i="7"/>
  <c r="CD26" i="35"/>
  <c r="BA27" i="35"/>
  <c r="CI23" i="35"/>
  <c r="BW34" i="35"/>
  <c r="BG23" i="39"/>
  <c r="BU35" i="39"/>
  <c r="BF30" i="39"/>
  <c r="CV25" i="39"/>
  <c r="CM35" i="35"/>
  <c r="BO29" i="35"/>
  <c r="CM37" i="39"/>
  <c r="BE36" i="35"/>
  <c r="CO37" i="7"/>
  <c r="CG32" i="7"/>
  <c r="CC28" i="39"/>
  <c r="BE24" i="39"/>
  <c r="CR35" i="35"/>
  <c r="CK37" i="39"/>
  <c r="BL25" i="39"/>
  <c r="H31" i="43"/>
  <c r="CF26" i="39"/>
  <c r="BJ23" i="7"/>
  <c r="BZ36" i="39"/>
  <c r="BJ29" i="7"/>
  <c r="CT30" i="39"/>
  <c r="BI28" i="7"/>
  <c r="BH34" i="7"/>
  <c r="CG26" i="39"/>
  <c r="CF32" i="39"/>
  <c r="BX34" i="35"/>
  <c r="BN23" i="39"/>
  <c r="CB25" i="35"/>
  <c r="CU32" i="39"/>
  <c r="CG25" i="39"/>
  <c r="BH33" i="7"/>
  <c r="BT36" i="35"/>
  <c r="CA24" i="7"/>
  <c r="BP24" i="39"/>
  <c r="BV23" i="39"/>
  <c r="CQ28" i="39"/>
  <c r="CL36" i="39"/>
  <c r="CO35" i="35"/>
  <c r="BS37" i="35"/>
  <c r="CM34" i="39"/>
  <c r="CL35" i="35"/>
  <c r="CF30" i="7"/>
  <c r="BL31" i="39"/>
  <c r="BN32" i="35"/>
  <c r="BM36" i="35"/>
  <c r="CA25" i="7"/>
  <c r="CA28" i="39"/>
  <c r="BI26" i="35"/>
  <c r="E28" i="43"/>
  <c r="CJ35" i="35"/>
  <c r="BO36" i="7"/>
  <c r="CU26" i="7"/>
  <c r="CH30" i="35"/>
  <c r="BX29" i="7"/>
  <c r="BG34" i="7"/>
  <c r="CM34" i="35"/>
  <c r="BS28" i="35"/>
  <c r="BM35" i="7"/>
  <c r="BM46" i="7" s="1"/>
  <c r="CK31" i="35"/>
  <c r="CN32" i="7"/>
  <c r="BJ25" i="35"/>
  <c r="BO23" i="7"/>
  <c r="CV34" i="7"/>
  <c r="BZ34" i="35"/>
  <c r="CG26" i="35"/>
  <c r="BS35" i="7"/>
  <c r="BS46" i="7" s="1"/>
  <c r="CE33" i="35"/>
  <c r="BE29" i="39"/>
  <c r="BD23" i="39"/>
  <c r="BQ37" i="35"/>
  <c r="BJ29" i="35"/>
  <c r="BE35" i="35"/>
  <c r="BV27" i="7"/>
  <c r="CM35" i="39"/>
  <c r="BX26" i="39"/>
  <c r="BX24" i="39"/>
  <c r="CN36" i="39"/>
  <c r="CK32" i="35"/>
  <c r="BE27" i="39"/>
  <c r="BC27" i="35"/>
  <c r="H25" i="43"/>
  <c r="BN27" i="39"/>
  <c r="BF36" i="39"/>
  <c r="CJ24" i="39"/>
  <c r="BO37" i="39"/>
  <c r="CU25" i="39"/>
  <c r="BA24" i="39"/>
  <c r="CK34" i="7"/>
  <c r="CF29" i="39"/>
  <c r="K30" i="43"/>
  <c r="CL27" i="39"/>
  <c r="J36" i="43"/>
  <c r="BE33" i="39"/>
  <c r="CR36" i="35"/>
  <c r="CS34" i="35"/>
  <c r="CW26" i="7"/>
  <c r="BP29" i="7"/>
  <c r="BV29" i="7"/>
  <c r="BR35" i="39"/>
  <c r="CW31" i="7"/>
  <c r="CR29" i="39"/>
  <c r="CM29" i="7"/>
  <c r="CU23" i="39"/>
  <c r="H35" i="43"/>
  <c r="CM28" i="7"/>
  <c r="BO28" i="39"/>
  <c r="CO25" i="7"/>
  <c r="CQ24" i="39"/>
  <c r="CI25" i="7"/>
  <c r="CK25" i="39"/>
  <c r="BC28" i="39"/>
  <c r="CJ23" i="35"/>
  <c r="BJ30" i="39"/>
  <c r="BC33" i="39"/>
  <c r="BR34" i="7"/>
  <c r="CR31" i="35"/>
  <c r="BB26" i="35"/>
  <c r="BA29" i="35"/>
  <c r="CQ29" i="7"/>
  <c r="BF24" i="39"/>
  <c r="CV23" i="7"/>
  <c r="CK23" i="35"/>
  <c r="CK33" i="39"/>
  <c r="BX28" i="35"/>
  <c r="BD29" i="35"/>
  <c r="CK33" i="7"/>
  <c r="BC36" i="39"/>
  <c r="CG23" i="7"/>
  <c r="CV28" i="39"/>
  <c r="BP33" i="35"/>
  <c r="CQ25" i="35"/>
  <c r="BQ25" i="7"/>
  <c r="CU36" i="39"/>
  <c r="CS26" i="35"/>
  <c r="BW23" i="39"/>
  <c r="CO31" i="35"/>
  <c r="BH36" i="39"/>
  <c r="BJ25" i="7"/>
  <c r="CT35" i="7"/>
  <c r="CT46" i="7" s="1"/>
  <c r="BN25" i="7"/>
  <c r="BY32" i="7"/>
  <c r="CE34" i="35"/>
  <c r="CG30" i="7"/>
  <c r="I36" i="43"/>
  <c r="CT24" i="39"/>
  <c r="BT33" i="35"/>
  <c r="BJ27" i="39"/>
  <c r="CI31" i="39"/>
  <c r="CP32" i="7"/>
  <c r="BM24" i="39"/>
  <c r="CO36" i="39"/>
  <c r="BS30" i="39"/>
  <c r="CE26" i="39"/>
  <c r="CJ34" i="39"/>
  <c r="CJ35" i="7"/>
  <c r="CJ46" i="7" s="1"/>
  <c r="K25" i="43"/>
  <c r="CC37" i="35"/>
  <c r="BN36" i="39"/>
  <c r="CG28" i="7"/>
  <c r="BG25" i="39"/>
  <c r="CI30" i="7"/>
  <c r="CF23" i="39"/>
  <c r="H33" i="43"/>
  <c r="BR23" i="39"/>
  <c r="CJ32" i="39"/>
  <c r="CE35" i="39"/>
  <c r="CJ23" i="39"/>
  <c r="BE26" i="39"/>
  <c r="BQ37" i="39"/>
  <c r="CG35" i="39"/>
  <c r="CK31" i="39"/>
  <c r="BV32" i="39"/>
  <c r="CL34" i="39"/>
  <c r="CB36" i="7"/>
  <c r="CA35" i="35"/>
  <c r="CH35" i="7"/>
  <c r="CH46" i="7" s="1"/>
  <c r="CK29" i="35"/>
  <c r="CO35" i="7"/>
  <c r="CO46" i="7" s="1"/>
  <c r="BM32" i="35"/>
  <c r="CA25" i="35"/>
  <c r="CE37" i="7"/>
  <c r="CA30" i="7"/>
  <c r="CS32" i="7"/>
  <c r="BG36" i="35"/>
  <c r="BO27" i="7"/>
  <c r="CV26" i="35"/>
  <c r="CL33" i="7"/>
  <c r="BY31" i="7"/>
  <c r="BR29" i="7"/>
  <c r="CG26" i="7"/>
  <c r="CB30" i="7"/>
  <c r="CR32" i="7"/>
  <c r="BV33" i="7"/>
  <c r="CW30" i="7"/>
  <c r="CV35" i="35"/>
  <c r="BV37" i="39"/>
  <c r="BV29" i="35"/>
  <c r="CE59" i="7" l="1"/>
  <c r="CD59" i="7"/>
  <c r="BX59" i="7"/>
  <c r="CH59" i="7"/>
  <c r="BC59" i="7"/>
  <c r="DF59" i="7"/>
  <c r="CO59" i="7"/>
  <c r="DD59" i="7"/>
  <c r="BD59" i="7"/>
  <c r="BQ59" i="7"/>
  <c r="CI59" i="7"/>
  <c r="BN59" i="7"/>
  <c r="BF59" i="7"/>
  <c r="CX59" i="7"/>
  <c r="BJ59" i="7"/>
  <c r="CS59" i="7"/>
  <c r="DH59" i="7"/>
  <c r="CL59" i="7"/>
  <c r="BK59" i="7"/>
  <c r="BR59" i="7"/>
  <c r="CR59" i="7"/>
  <c r="DC59" i="7"/>
  <c r="BT59" i="7"/>
  <c r="CU59" i="7"/>
  <c r="CQ59" i="7"/>
  <c r="DA59" i="7"/>
  <c r="CP59" i="7"/>
  <c r="DE59" i="7"/>
  <c r="BO59" i="7"/>
  <c r="BB59" i="7"/>
  <c r="BP59" i="7"/>
  <c r="DI59" i="7"/>
  <c r="BS59" i="7"/>
  <c r="CF59" i="7"/>
  <c r="CZ59" i="7"/>
  <c r="BV59" i="7"/>
  <c r="BI59" i="7"/>
  <c r="CJ59" i="7"/>
  <c r="BE59" i="7"/>
  <c r="BL59" i="7"/>
  <c r="CK59" i="7"/>
  <c r="CW59" i="7"/>
  <c r="DG59" i="7"/>
  <c r="BU59" i="7"/>
  <c r="CY59" i="7"/>
  <c r="CV59" i="7"/>
  <c r="CM59" i="7"/>
  <c r="BM59" i="7"/>
  <c r="BW59" i="7"/>
  <c r="BY59" i="7"/>
  <c r="CG59" i="7"/>
  <c r="CT59" i="7"/>
  <c r="BH59" i="7"/>
  <c r="DB59" i="7"/>
  <c r="BG59" i="7"/>
  <c r="CN59" i="7"/>
  <c r="BO45" i="7"/>
  <c r="CQ45" i="35"/>
  <c r="BD45" i="39"/>
  <c r="I38" i="43"/>
  <c r="BM45" i="35"/>
  <c r="CD45" i="35"/>
  <c r="CR45" i="7"/>
  <c r="BZ45" i="35"/>
  <c r="BP45" i="35"/>
  <c r="BC45" i="39"/>
  <c r="CM45" i="39"/>
  <c r="CV45" i="7"/>
  <c r="CK45" i="39"/>
  <c r="CR45" i="35"/>
  <c r="CO45" i="39"/>
  <c r="BI45" i="7"/>
  <c r="BA45" i="35"/>
  <c r="CS45" i="7"/>
  <c r="BX56" i="39"/>
  <c r="BX57" i="39" s="1"/>
  <c r="CF45" i="7"/>
  <c r="BA45" i="39"/>
  <c r="BX45" i="7"/>
  <c r="K38" i="43"/>
  <c r="BL45" i="35"/>
  <c r="BY45" i="39"/>
  <c r="CS45" i="39"/>
  <c r="CC45" i="7"/>
  <c r="BG45" i="7"/>
  <c r="CL45" i="7"/>
  <c r="BM45" i="39"/>
  <c r="BP45" i="7"/>
  <c r="CL45" i="39"/>
  <c r="BO45" i="39"/>
  <c r="CV45" i="39"/>
  <c r="BK45" i="35"/>
  <c r="CK56" i="35" s="1"/>
  <c r="CK57" i="35" s="1"/>
  <c r="CS45" i="35"/>
  <c r="BT45" i="35"/>
  <c r="BY45" i="7"/>
  <c r="BH45" i="39"/>
  <c r="CA45" i="7"/>
  <c r="CB45" i="39"/>
  <c r="CM45" i="7"/>
  <c r="CQ45" i="39"/>
  <c r="BO45" i="35"/>
  <c r="CM56" i="35" s="1"/>
  <c r="CM57" i="35" s="1"/>
  <c r="BR45" i="39"/>
  <c r="CW45" i="7"/>
  <c r="CT45" i="7"/>
  <c r="BP45" i="39"/>
  <c r="BD45" i="35"/>
  <c r="CX45" i="7"/>
  <c r="CE45" i="39"/>
  <c r="BB45" i="39"/>
  <c r="BZ56" i="39" s="1"/>
  <c r="BZ57" i="39" s="1"/>
  <c r="BU45" i="39"/>
  <c r="BW45" i="35"/>
  <c r="BN45" i="7"/>
  <c r="CD45" i="39"/>
  <c r="CA45" i="35"/>
  <c r="CD45" i="7"/>
  <c r="BS45" i="7"/>
  <c r="BE45" i="7"/>
  <c r="CN45" i="7"/>
  <c r="CC45" i="35"/>
  <c r="BZ45" i="7"/>
  <c r="BF45" i="7"/>
  <c r="CI45" i="39"/>
  <c r="CB45" i="35"/>
  <c r="BV45" i="39"/>
  <c r="BN45" i="39"/>
  <c r="E38" i="43"/>
  <c r="BL45" i="7"/>
  <c r="BK45" i="39"/>
  <c r="BC45" i="35"/>
  <c r="CA56" i="35" s="1"/>
  <c r="CA57" i="35" s="1"/>
  <c r="BW45" i="7"/>
  <c r="CF45" i="35"/>
  <c r="BE45" i="35"/>
  <c r="BE45" i="39"/>
  <c r="CH45" i="39"/>
  <c r="CC45" i="39"/>
  <c r="DB56" i="39" s="1"/>
  <c r="DB57" i="39" s="1"/>
  <c r="BS45" i="35"/>
  <c r="CP45" i="35"/>
  <c r="CT45" i="39"/>
  <c r="C38" i="43"/>
  <c r="CF45" i="39"/>
  <c r="CK45" i="35"/>
  <c r="BJ45" i="7"/>
  <c r="BX45" i="39"/>
  <c r="BZ45" i="39"/>
  <c r="BC45" i="7"/>
  <c r="BH45" i="35"/>
  <c r="BU45" i="7"/>
  <c r="CA45" i="39"/>
  <c r="BD45" i="7"/>
  <c r="BT45" i="39"/>
  <c r="BR45" i="35"/>
  <c r="CI45" i="7"/>
  <c r="CU45" i="7"/>
  <c r="CL45" i="35"/>
  <c r="J38" i="43"/>
  <c r="BH45" i="7"/>
  <c r="BG45" i="39"/>
  <c r="CN45" i="39"/>
  <c r="CR45" i="39"/>
  <c r="BQ45" i="39"/>
  <c r="BX45" i="35"/>
  <c r="BI45" i="39"/>
  <c r="CB45" i="7"/>
  <c r="CZ58" i="7" s="1"/>
  <c r="CZ60" i="7" s="1"/>
  <c r="BB45" i="7"/>
  <c r="D38" i="43"/>
  <c r="CN45" i="35"/>
  <c r="CG45" i="39"/>
  <c r="BI45" i="35"/>
  <c r="CK45" i="7"/>
  <c r="BR45" i="7"/>
  <c r="BU45" i="35"/>
  <c r="CP45" i="39"/>
  <c r="BL45" i="39"/>
  <c r="CT45" i="35"/>
  <c r="CM45" i="35"/>
  <c r="BF45" i="35"/>
  <c r="H38" i="43"/>
  <c r="BM45" i="7"/>
  <c r="BG45" i="35"/>
  <c r="BV45" i="7"/>
  <c r="CG45" i="7"/>
  <c r="CJ45" i="35"/>
  <c r="CG45" i="35"/>
  <c r="CH45" i="35"/>
  <c r="BN45" i="35"/>
  <c r="CL56" i="35" s="1"/>
  <c r="CL57" i="35" s="1"/>
  <c r="BB45" i="35"/>
  <c r="CJ45" i="7"/>
  <c r="BT45" i="7"/>
  <c r="CH45" i="7"/>
  <c r="CO45" i="35"/>
  <c r="BV45" i="35"/>
  <c r="BS45" i="39"/>
  <c r="CQ45" i="7"/>
  <c r="BQ45" i="35"/>
  <c r="B38" i="43"/>
  <c r="CJ45" i="39"/>
  <c r="BW45" i="39"/>
  <c r="CU56" i="39" s="1"/>
  <c r="CU57" i="39" s="1"/>
  <c r="CU45" i="39"/>
  <c r="CI45" i="35"/>
  <c r="DG56" i="35" s="1"/>
  <c r="DG57" i="35" s="1"/>
  <c r="CV45" i="35"/>
  <c r="BJ45" i="35"/>
  <c r="CU45" i="35"/>
  <c r="BK45" i="7"/>
  <c r="CE45" i="35"/>
  <c r="CO45" i="7"/>
  <c r="BJ45" i="39"/>
  <c r="CE45" i="7"/>
  <c r="DC58" i="7" s="1"/>
  <c r="DC60" i="7" s="1"/>
  <c r="BQ45" i="7"/>
  <c r="BY45" i="35"/>
  <c r="CP45" i="7"/>
  <c r="BF45" i="39"/>
  <c r="DA56" i="35" l="1"/>
  <c r="DA57" i="35" s="1"/>
  <c r="CD56" i="35"/>
  <c r="CD57" i="35" s="1"/>
  <c r="CO56" i="35"/>
  <c r="CO57" i="35" s="1"/>
  <c r="CD58" i="7"/>
  <c r="CD60" i="7" s="1"/>
  <c r="CG58" i="7"/>
  <c r="CG60" i="7" s="1"/>
  <c r="DH56" i="35"/>
  <c r="DH57" i="35" s="1"/>
  <c r="CH58" i="7"/>
  <c r="CH60" i="7" s="1"/>
  <c r="CS58" i="7"/>
  <c r="CS60" i="7" s="1"/>
  <c r="CS56" i="35"/>
  <c r="CS57" i="35" s="1"/>
  <c r="CB58" i="7"/>
  <c r="CB60" i="7" s="1"/>
  <c r="CV56" i="35"/>
  <c r="CV57" i="35" s="1"/>
  <c r="CY58" i="7"/>
  <c r="CY60" i="7" s="1"/>
  <c r="DD56" i="35"/>
  <c r="DD57" i="35" s="1"/>
  <c r="CJ56" i="35"/>
  <c r="CJ57" i="35" s="1"/>
  <c r="CG56" i="35"/>
  <c r="CG57" i="35" s="1"/>
  <c r="CP56" i="39"/>
  <c r="CP57" i="39" s="1"/>
  <c r="CN58" i="7"/>
  <c r="CN60" i="7" s="1"/>
  <c r="CX56" i="35"/>
  <c r="CX57" i="35" s="1"/>
  <c r="CN56" i="35"/>
  <c r="CN57" i="35" s="1"/>
  <c r="DE56" i="35"/>
  <c r="DE57" i="35" s="1"/>
  <c r="CP56" i="35"/>
  <c r="CP57" i="35" s="1"/>
  <c r="CJ58" i="7"/>
  <c r="CJ60" i="7" s="1"/>
  <c r="CU56" i="35"/>
  <c r="CU57" i="35" s="1"/>
  <c r="CW58" i="7"/>
  <c r="CW60" i="7" s="1"/>
  <c r="CV58" i="7"/>
  <c r="CV60" i="7" s="1"/>
  <c r="CS56" i="39"/>
  <c r="CS57" i="39" s="1"/>
  <c r="CR56" i="35"/>
  <c r="CR57" i="35" s="1"/>
  <c r="DB56" i="35"/>
  <c r="DB57" i="35" s="1"/>
  <c r="DE58" i="7"/>
  <c r="DE60" i="7" s="1"/>
  <c r="CL56" i="39"/>
  <c r="CL57" i="39" s="1"/>
  <c r="CE58" i="7"/>
  <c r="CE60" i="7" s="1"/>
  <c r="CT58" i="7"/>
  <c r="CT60" i="7" s="1"/>
  <c r="CC56" i="35"/>
  <c r="CC57" i="35" s="1"/>
  <c r="CQ58" i="7"/>
  <c r="CQ60" i="7" s="1"/>
  <c r="CI56" i="35"/>
  <c r="CI57" i="35" s="1"/>
  <c r="DH58" i="7"/>
  <c r="DH60" i="7" s="1"/>
  <c r="DB58" i="7"/>
  <c r="DB60" i="7" s="1"/>
  <c r="CK58" i="7"/>
  <c r="CK60" i="7" s="1"/>
  <c r="CG56" i="39"/>
  <c r="CG57" i="39" s="1"/>
  <c r="CF56" i="35"/>
  <c r="CF57" i="35" s="1"/>
  <c r="CY56" i="35"/>
  <c r="CY57" i="35" s="1"/>
  <c r="DA56" i="39"/>
  <c r="DA57" i="39" s="1"/>
  <c r="CB56" i="39"/>
  <c r="CB57" i="39" s="1"/>
  <c r="CO56" i="39"/>
  <c r="CO57" i="39" s="1"/>
  <c r="CY56" i="39"/>
  <c r="CY57" i="39" s="1"/>
  <c r="CX56" i="39"/>
  <c r="CX57" i="39" s="1"/>
  <c r="DH56" i="39"/>
  <c r="DH57" i="39" s="1"/>
  <c r="DG56" i="39"/>
  <c r="DG57" i="39" s="1"/>
  <c r="CD56" i="39"/>
  <c r="CD57" i="39" s="1"/>
  <c r="DE56" i="39"/>
  <c r="DE57" i="39" s="1"/>
  <c r="DD56" i="39"/>
  <c r="DD57" i="39" s="1"/>
  <c r="CC56" i="39"/>
  <c r="CC57" i="39" s="1"/>
  <c r="I40" i="43"/>
  <c r="BO49" i="35"/>
  <c r="BO49" i="39"/>
  <c r="BQ50" i="7"/>
  <c r="DF58" i="7"/>
  <c r="DF60" i="7" s="1"/>
  <c r="J40" i="43"/>
  <c r="BP50" i="7"/>
  <c r="DC56" i="35"/>
  <c r="DC57" i="35" s="1"/>
  <c r="BK49" i="35"/>
  <c r="BS64" i="35" s="1"/>
  <c r="BS65" i="35" s="1"/>
  <c r="CF58" i="7"/>
  <c r="CF60" i="7" s="1"/>
  <c r="BD50" i="7"/>
  <c r="CE56" i="35"/>
  <c r="CE57" i="35" s="1"/>
  <c r="BC49" i="35"/>
  <c r="BJ49" i="35"/>
  <c r="BR64" i="35" s="1"/>
  <c r="BR65" i="35" s="1"/>
  <c r="CZ56" i="35"/>
  <c r="CZ57" i="35" s="1"/>
  <c r="BB49" i="39"/>
  <c r="BJ64" i="39" s="1"/>
  <c r="BJ65" i="39" s="1"/>
  <c r="BW56" i="35"/>
  <c r="BW57" i="35" s="1"/>
  <c r="BZ56" i="35"/>
  <c r="BZ57" i="35" s="1"/>
  <c r="CM58" i="7"/>
  <c r="CM60" i="7" s="1"/>
  <c r="CP58" i="7"/>
  <c r="CP60" i="7" s="1"/>
  <c r="CH56" i="39"/>
  <c r="CH57" i="39" s="1"/>
  <c r="BD49" i="39"/>
  <c r="BP49" i="39"/>
  <c r="CU58" i="7"/>
  <c r="CU60" i="7" s="1"/>
  <c r="BI50" i="7"/>
  <c r="BQ68" i="7" s="1"/>
  <c r="BQ69" i="7" s="1"/>
  <c r="CB56" i="35"/>
  <c r="CB57" i="35" s="1"/>
  <c r="BB49" i="35"/>
  <c r="CJ56" i="39"/>
  <c r="CJ57" i="39" s="1"/>
  <c r="BF49" i="39"/>
  <c r="CN56" i="39"/>
  <c r="CN57" i="39" s="1"/>
  <c r="CW56" i="39"/>
  <c r="CW57" i="39" s="1"/>
  <c r="BI49" i="39"/>
  <c r="BQ64" i="39" s="1"/>
  <c r="BQ65" i="39" s="1"/>
  <c r="BB50" i="7"/>
  <c r="BZ58" i="7"/>
  <c r="BZ60" i="7" s="1"/>
  <c r="CZ56" i="39"/>
  <c r="CZ57" i="39" s="1"/>
  <c r="BJ49" i="39"/>
  <c r="BR64" i="39" s="1"/>
  <c r="BR65" i="39" s="1"/>
  <c r="BD49" i="35"/>
  <c r="BL64" i="35" s="1"/>
  <c r="BL65" i="35" s="1"/>
  <c r="CH56" i="35"/>
  <c r="CH57" i="35" s="1"/>
  <c r="BX58" i="7"/>
  <c r="BX60" i="7" s="1"/>
  <c r="CA58" i="7"/>
  <c r="CA60" i="7" s="1"/>
  <c r="BK49" i="39"/>
  <c r="BS64" i="39" s="1"/>
  <c r="BS65" i="39" s="1"/>
  <c r="DC56" i="39"/>
  <c r="DC57" i="39" s="1"/>
  <c r="BM49" i="39"/>
  <c r="H40" i="43"/>
  <c r="CO58" i="7"/>
  <c r="CO60" i="7" s="1"/>
  <c r="BG50" i="7"/>
  <c r="BM50" i="7"/>
  <c r="DG58" i="7"/>
  <c r="DG60" i="7" s="1"/>
  <c r="CQ56" i="35"/>
  <c r="CQ57" i="35" s="1"/>
  <c r="BG49" i="35"/>
  <c r="BO64" i="35" s="1"/>
  <c r="BO65" i="35" s="1"/>
  <c r="CF56" i="39"/>
  <c r="CF57" i="39" s="1"/>
  <c r="CX58" i="7"/>
  <c r="CX60" i="7" s="1"/>
  <c r="BJ50" i="7"/>
  <c r="BR68" i="7" s="1"/>
  <c r="BR69" i="7" s="1"/>
  <c r="BF50" i="7"/>
  <c r="CL58" i="7"/>
  <c r="CL60" i="7" s="1"/>
  <c r="K40" i="43"/>
  <c r="BY56" i="35"/>
  <c r="BY57" i="35" s="1"/>
  <c r="BA49" i="35"/>
  <c r="BE49" i="35"/>
  <c r="BM64" i="35" s="1"/>
  <c r="BM65" i="35" s="1"/>
  <c r="BE50" i="7"/>
  <c r="CI58" i="7"/>
  <c r="CI60" i="7" s="1"/>
  <c r="BI49" i="35"/>
  <c r="BQ64" i="35" s="1"/>
  <c r="BQ65" i="35" s="1"/>
  <c r="CW56" i="35"/>
  <c r="CW57" i="35" s="1"/>
  <c r="BL49" i="35"/>
  <c r="DF56" i="35"/>
  <c r="DF57" i="35" s="1"/>
  <c r="CT56" i="35"/>
  <c r="CT57" i="35" s="1"/>
  <c r="BH49" i="35"/>
  <c r="BP64" i="35" s="1"/>
  <c r="BP65" i="35" s="1"/>
  <c r="DF56" i="39"/>
  <c r="DF57" i="39" s="1"/>
  <c r="BL49" i="39"/>
  <c r="BT64" i="39" s="1"/>
  <c r="BT65" i="39" s="1"/>
  <c r="CK56" i="39"/>
  <c r="CK57" i="39" s="1"/>
  <c r="BE49" i="39"/>
  <c r="BM64" i="39" s="1"/>
  <c r="BM65" i="39" s="1"/>
  <c r="BK50" i="7"/>
  <c r="BS68" i="7" s="1"/>
  <c r="BS69" i="7" s="1"/>
  <c r="DA58" i="7"/>
  <c r="DA60" i="7" s="1"/>
  <c r="BP49" i="35"/>
  <c r="BG64" i="35" s="1"/>
  <c r="BG65" i="35" s="1"/>
  <c r="BR66" i="35" s="1"/>
  <c r="BN49" i="35"/>
  <c r="BN49" i="39"/>
  <c r="DI58" i="7"/>
  <c r="DI60" i="7" s="1"/>
  <c r="BH49" i="39"/>
  <c r="BP64" i="39" s="1"/>
  <c r="BP65" i="39" s="1"/>
  <c r="CT56" i="39"/>
  <c r="CT57" i="39" s="1"/>
  <c r="BG49" i="39"/>
  <c r="CQ56" i="39"/>
  <c r="CQ57" i="39" s="1"/>
  <c r="BN50" i="7"/>
  <c r="BA49" i="39"/>
  <c r="BY56" i="39"/>
  <c r="BY57" i="39" s="1"/>
  <c r="BF49" i="35"/>
  <c r="BN64" i="35" s="1"/>
  <c r="BN65" i="35" s="1"/>
  <c r="BH50" i="7"/>
  <c r="BP68" i="7" s="1"/>
  <c r="BP69" i="7" s="1"/>
  <c r="CR58" i="7"/>
  <c r="CR60" i="7" s="1"/>
  <c r="BC49" i="39"/>
  <c r="CE56" i="39"/>
  <c r="CE57" i="39" s="1"/>
  <c r="BO50" i="7"/>
  <c r="CR56" i="39"/>
  <c r="CR57" i="39" s="1"/>
  <c r="CV56" i="39"/>
  <c r="CV57" i="39" s="1"/>
  <c r="BM49" i="35"/>
  <c r="CI56" i="39"/>
  <c r="CI57" i="39" s="1"/>
  <c r="CM56" i="39"/>
  <c r="CM57" i="39" s="1"/>
  <c r="CC58" i="7"/>
  <c r="CC60" i="7" s="1"/>
  <c r="BC50" i="7"/>
  <c r="BK68" i="7" s="1"/>
  <c r="BK69" i="7" s="1"/>
  <c r="BW56" i="39"/>
  <c r="BW57" i="39" s="1"/>
  <c r="CA56" i="39"/>
  <c r="CA57" i="39" s="1"/>
  <c r="DD58" i="7"/>
  <c r="DD60" i="7" s="1"/>
  <c r="BL50" i="7"/>
  <c r="BG68" i="7" l="1"/>
  <c r="BH68" i="7"/>
  <c r="BH69" i="7" s="1"/>
  <c r="BS70" i="7" s="1"/>
  <c r="BT64" i="35"/>
  <c r="BT65" i="35" s="1"/>
  <c r="BN68" i="7"/>
  <c r="BN69" i="7" s="1"/>
  <c r="BO68" i="7"/>
  <c r="BO69" i="7" s="1"/>
  <c r="BK64" i="39"/>
  <c r="BK65" i="39" s="1"/>
  <c r="BL64" i="39"/>
  <c r="BL65" i="39" s="1"/>
  <c r="BT68" i="7"/>
  <c r="BT69" i="7" s="1"/>
  <c r="BU68" i="7"/>
  <c r="BU69" i="7" s="1"/>
  <c r="BJ64" i="35"/>
  <c r="BJ65" i="35" s="1"/>
  <c r="BK64" i="35"/>
  <c r="BK65" i="35" s="1"/>
  <c r="BL68" i="7"/>
  <c r="BL69" i="7" s="1"/>
  <c r="BM68" i="7"/>
  <c r="BM69" i="7" s="1"/>
  <c r="BH64" i="39"/>
  <c r="BH65" i="39" s="1"/>
  <c r="BI64" i="39"/>
  <c r="BI65" i="39" s="1"/>
  <c r="BH64" i="35"/>
  <c r="BH65" i="35" s="1"/>
  <c r="BI64" i="35"/>
  <c r="BI65" i="35" s="1"/>
  <c r="BI69" i="7"/>
  <c r="BJ68" i="7"/>
  <c r="BJ69" i="7" s="1"/>
  <c r="BN64" i="39"/>
  <c r="BN65" i="39" s="1"/>
  <c r="BO64" i="39"/>
  <c r="BO65" i="39" s="1"/>
</calcChain>
</file>

<file path=xl/sharedStrings.xml><?xml version="1.0" encoding="utf-8"?>
<sst xmlns="http://schemas.openxmlformats.org/spreadsheetml/2006/main" count="3310" uniqueCount="2094">
  <si>
    <t>Section 2: Current economic conditions</t>
  </si>
  <si>
    <t>Date</t>
  </si>
  <si>
    <t>Fuels and lubricants</t>
  </si>
  <si>
    <t>Other goods</t>
  </si>
  <si>
    <t>Services</t>
  </si>
  <si>
    <t>D7BT@UK</t>
  </si>
  <si>
    <t>KAJ4@UK</t>
  </si>
  <si>
    <t>201001 !M</t>
  </si>
  <si>
    <t>201001</t>
  </si>
  <si>
    <t>.DTLM</t>
  </si>
  <si>
    <t>.LSOURCE</t>
  </si>
  <si>
    <t>.TN</t>
  </si>
  <si>
    <t>.T1</t>
  </si>
  <si>
    <t>.DESC</t>
  </si>
  <si>
    <t>Office for National Statistics</t>
  </si>
  <si>
    <t>Jan-1988</t>
  </si>
  <si>
    <t>UK: Consumer Price Index: All Items (NSA, 2015=100)</t>
  </si>
  <si>
    <t>Mar-2001</t>
  </si>
  <si>
    <t>Great Britain: AWE, Regular Pay: Private Sector [3Mo Mvg Avg vs Yr Ago] (SA, %)</t>
  </si>
  <si>
    <t>201002</t>
  </si>
  <si>
    <t>201003</t>
  </si>
  <si>
    <t>201004</t>
  </si>
  <si>
    <t>201005</t>
  </si>
  <si>
    <t>201006</t>
  </si>
  <si>
    <t>201007</t>
  </si>
  <si>
    <t>201008</t>
  </si>
  <si>
    <t>201009</t>
  </si>
  <si>
    <t>201010</t>
  </si>
  <si>
    <t>201011</t>
  </si>
  <si>
    <t>201012</t>
  </si>
  <si>
    <t>201101</t>
  </si>
  <si>
    <t>201102</t>
  </si>
  <si>
    <t>201103</t>
  </si>
  <si>
    <t>201104</t>
  </si>
  <si>
    <t>201105</t>
  </si>
  <si>
    <t>201106</t>
  </si>
  <si>
    <t>201107</t>
  </si>
  <si>
    <t>201108</t>
  </si>
  <si>
    <t>201109</t>
  </si>
  <si>
    <t>201110</t>
  </si>
  <si>
    <t>201111</t>
  </si>
  <si>
    <t>201112</t>
  </si>
  <si>
    <t>201201</t>
  </si>
  <si>
    <t>201202</t>
  </si>
  <si>
    <t>201203</t>
  </si>
  <si>
    <t>201204</t>
  </si>
  <si>
    <t>201205</t>
  </si>
  <si>
    <t>201206</t>
  </si>
  <si>
    <t>201207</t>
  </si>
  <si>
    <t>201208</t>
  </si>
  <si>
    <t>201209</t>
  </si>
  <si>
    <t>201210</t>
  </si>
  <si>
    <t>201211</t>
  </si>
  <si>
    <t>201212</t>
  </si>
  <si>
    <t>201301</t>
  </si>
  <si>
    <t>201302</t>
  </si>
  <si>
    <t>201303</t>
  </si>
  <si>
    <t>201304</t>
  </si>
  <si>
    <t>201305</t>
  </si>
  <si>
    <t>201306</t>
  </si>
  <si>
    <t>201307</t>
  </si>
  <si>
    <t>201308</t>
  </si>
  <si>
    <t>201309</t>
  </si>
  <si>
    <t>201310</t>
  </si>
  <si>
    <t>201311</t>
  </si>
  <si>
    <t>201312</t>
  </si>
  <si>
    <t>201401</t>
  </si>
  <si>
    <t>201402</t>
  </si>
  <si>
    <t>201403</t>
  </si>
  <si>
    <t>201404</t>
  </si>
  <si>
    <t>201405</t>
  </si>
  <si>
    <t>201406</t>
  </si>
  <si>
    <t>201407</t>
  </si>
  <si>
    <t>201408</t>
  </si>
  <si>
    <t>201409</t>
  </si>
  <si>
    <t>201410</t>
  </si>
  <si>
    <t>201411</t>
  </si>
  <si>
    <t>201412</t>
  </si>
  <si>
    <t>201501</t>
  </si>
  <si>
    <t>201502</t>
  </si>
  <si>
    <t>201503</t>
  </si>
  <si>
    <t>201504</t>
  </si>
  <si>
    <t>201505</t>
  </si>
  <si>
    <t>201506</t>
  </si>
  <si>
    <t>201507</t>
  </si>
  <si>
    <t>201508</t>
  </si>
  <si>
    <t>201509</t>
  </si>
  <si>
    <t>201510</t>
  </si>
  <si>
    <t>201511</t>
  </si>
  <si>
    <t>201512</t>
  </si>
  <si>
    <t>201601</t>
  </si>
  <si>
    <t>201602</t>
  </si>
  <si>
    <t>201603</t>
  </si>
  <si>
    <t>201604</t>
  </si>
  <si>
    <t>201605</t>
  </si>
  <si>
    <t>201606</t>
  </si>
  <si>
    <t>201607</t>
  </si>
  <si>
    <t>201608</t>
  </si>
  <si>
    <t>201609</t>
  </si>
  <si>
    <t>201610</t>
  </si>
  <si>
    <t>201611</t>
  </si>
  <si>
    <t>201612</t>
  </si>
  <si>
    <t>201701</t>
  </si>
  <si>
    <t>201702</t>
  </si>
  <si>
    <t>201703</t>
  </si>
  <si>
    <t>201704</t>
  </si>
  <si>
    <t>201705</t>
  </si>
  <si>
    <t>201706</t>
  </si>
  <si>
    <t>201707</t>
  </si>
  <si>
    <t>201708</t>
  </si>
  <si>
    <t>201709</t>
  </si>
  <si>
    <t>201710</t>
  </si>
  <si>
    <t>201711</t>
  </si>
  <si>
    <t>201712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</si>
  <si>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</si>
  <si>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</si>
  <si>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</si>
  <si>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</si>
  <si>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</si>
  <si>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</si>
  <si>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</si>
  <si>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</si>
  <si>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</si>
  <si>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</si>
  <si>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</si>
  <si>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</si>
  <si>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</si>
  <si>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</si>
  <si>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</si>
  <si>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</si>
  <si>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</si>
  <si>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</si>
  <si>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</si>
  <si>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</si>
  <si>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</si>
  <si>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</si>
  <si>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</si>
  <si>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</si>
  <si>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</si>
  <si>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</si>
  <si>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</si>
  <si>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</si>
  <si>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</si>
  <si>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</si>
  <si>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</si>
  <si>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</si>
  <si>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</si>
  <si>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</si>
  <si>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</si>
  <si>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</si>
  <si>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</si>
  <si>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</si>
  <si>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</si>
  <si>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</si>
  <si>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</si>
  <si>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</si>
  <si>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</si>
  <si>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</si>
  <si>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</si>
  <si>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</si>
  <si>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</si>
  <si>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</si>
  <si>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</si>
  <si>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</si>
  <si>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</si>
  <si>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</si>
  <si>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</si>
  <si>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</si>
  <si>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</si>
  <si>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</si>
  <si>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</si>
  <si>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</si>
  <si>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</si>
  <si>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</si>
  <si>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</si>
  <si>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</si>
  <si>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</si>
  <si>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</si>
  <si>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</si>
  <si>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</si>
  <si>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</si>
  <si>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</si>
  <si>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</si>
  <si>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</si>
  <si>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D7F5@UK</t>
  </si>
  <si>
    <t>UK: Consumer Price Index: All Services (NSA, 2015=100)</t>
  </si>
  <si>
    <t>Outturn</t>
  </si>
  <si>
    <t>BoE forecast</t>
  </si>
  <si>
    <t>T112G2@INTDAILY</t>
  </si>
  <si>
    <t>T112GA@INTDAILY</t>
  </si>
  <si>
    <t>20220101 !D</t>
  </si>
  <si>
    <t>20220103</t>
  </si>
  <si>
    <t>London Stock Exchange Group</t>
  </si>
  <si>
    <t>26-Jan-1994</t>
  </si>
  <si>
    <t>UK: 2-Yr Government Bond Yield (%)</t>
  </si>
  <si>
    <t>UK: 10-Yr Government Bond Yield (%)</t>
  </si>
  <si>
    <t>20220104</t>
  </si>
  <si>
    <t>20220105</t>
  </si>
  <si>
    <t>20220106</t>
  </si>
  <si>
    <t>20220107</t>
  </si>
  <si>
    <t>20220110</t>
  </si>
  <si>
    <t>20220111</t>
  </si>
  <si>
    <t>20220112</t>
  </si>
  <si>
    <t>20220113</t>
  </si>
  <si>
    <t>20220114</t>
  </si>
  <si>
    <t>20220117</t>
  </si>
  <si>
    <t>20220118</t>
  </si>
  <si>
    <t>20220119</t>
  </si>
  <si>
    <t>20220120</t>
  </si>
  <si>
    <t>20220121</t>
  </si>
  <si>
    <t>20220124</t>
  </si>
  <si>
    <t>20220125</t>
  </si>
  <si>
    <t>20220126</t>
  </si>
  <si>
    <t>20220127</t>
  </si>
  <si>
    <t>20220128</t>
  </si>
  <si>
    <t>20220131</t>
  </si>
  <si>
    <t>20220201</t>
  </si>
  <si>
    <t>20220202</t>
  </si>
  <si>
    <t>20220203</t>
  </si>
  <si>
    <t>20220204</t>
  </si>
  <si>
    <t>20220207</t>
  </si>
  <si>
    <t>20220208</t>
  </si>
  <si>
    <t>20220209</t>
  </si>
  <si>
    <t>20220210</t>
  </si>
  <si>
    <t>20220211</t>
  </si>
  <si>
    <t>20220214</t>
  </si>
  <si>
    <t>20220215</t>
  </si>
  <si>
    <t>20220216</t>
  </si>
  <si>
    <t>20220217</t>
  </si>
  <si>
    <t>20220218</t>
  </si>
  <si>
    <t>20220221</t>
  </si>
  <si>
    <t>20220222</t>
  </si>
  <si>
    <t>20220223</t>
  </si>
  <si>
    <t>20220224</t>
  </si>
  <si>
    <t>20220225</t>
  </si>
  <si>
    <t>20220228</t>
  </si>
  <si>
    <t>20220301</t>
  </si>
  <si>
    <t>20220302</t>
  </si>
  <si>
    <t>20220303</t>
  </si>
  <si>
    <t>20220304</t>
  </si>
  <si>
    <t>20220307</t>
  </si>
  <si>
    <t>20220308</t>
  </si>
  <si>
    <t>20220309</t>
  </si>
  <si>
    <t>20220310</t>
  </si>
  <si>
    <t>20220311</t>
  </si>
  <si>
    <t>20220314</t>
  </si>
  <si>
    <t>20220315</t>
  </si>
  <si>
    <t>20220316</t>
  </si>
  <si>
    <t>20220317</t>
  </si>
  <si>
    <t>20220318</t>
  </si>
  <si>
    <t>20220321</t>
  </si>
  <si>
    <t>20220322</t>
  </si>
  <si>
    <t>20220323</t>
  </si>
  <si>
    <t>20220324</t>
  </si>
  <si>
    <t>20220325</t>
  </si>
  <si>
    <t>20220328</t>
  </si>
  <si>
    <t>20220329</t>
  </si>
  <si>
    <t>20220330</t>
  </si>
  <si>
    <t>20220331</t>
  </si>
  <si>
    <t>20220401</t>
  </si>
  <si>
    <t>20220404</t>
  </si>
  <si>
    <t>20220405</t>
  </si>
  <si>
    <t>20220406</t>
  </si>
  <si>
    <t>20220407</t>
  </si>
  <si>
    <t>20220408</t>
  </si>
  <si>
    <t>20220411</t>
  </si>
  <si>
    <t>20220412</t>
  </si>
  <si>
    <t>20220413</t>
  </si>
  <si>
    <t>20220414</t>
  </si>
  <si>
    <t>20220415</t>
  </si>
  <si>
    <t>20220418</t>
  </si>
  <si>
    <t>20220419</t>
  </si>
  <si>
    <t>20220420</t>
  </si>
  <si>
    <t>20220421</t>
  </si>
  <si>
    <t>20220422</t>
  </si>
  <si>
    <t>20220425</t>
  </si>
  <si>
    <t>20220426</t>
  </si>
  <si>
    <t>20220427</t>
  </si>
  <si>
    <t>20220428</t>
  </si>
  <si>
    <t>20220429</t>
  </si>
  <si>
    <t>20220502</t>
  </si>
  <si>
    <t>20220503</t>
  </si>
  <si>
    <t>20220504</t>
  </si>
  <si>
    <t>20220505</t>
  </si>
  <si>
    <t>20220506</t>
  </si>
  <si>
    <t>20220509</t>
  </si>
  <si>
    <t>20220510</t>
  </si>
  <si>
    <t>20220511</t>
  </si>
  <si>
    <t>20220512</t>
  </si>
  <si>
    <t>20220513</t>
  </si>
  <si>
    <t>20220516</t>
  </si>
  <si>
    <t>20220517</t>
  </si>
  <si>
    <t>20220518</t>
  </si>
  <si>
    <t>20220519</t>
  </si>
  <si>
    <t>20220520</t>
  </si>
  <si>
    <t>20220523</t>
  </si>
  <si>
    <t>20220524</t>
  </si>
  <si>
    <t>20220525</t>
  </si>
  <si>
    <t>20220526</t>
  </si>
  <si>
    <t>20220527</t>
  </si>
  <si>
    <t>20220530</t>
  </si>
  <si>
    <t>20220531</t>
  </si>
  <si>
    <t>20220601</t>
  </si>
  <si>
    <t>20220602</t>
  </si>
  <si>
    <t>20220603</t>
  </si>
  <si>
    <t>20220606</t>
  </si>
  <si>
    <t>20220607</t>
  </si>
  <si>
    <t>20220608</t>
  </si>
  <si>
    <t>20220609</t>
  </si>
  <si>
    <t>20220610</t>
  </si>
  <si>
    <t>20220613</t>
  </si>
  <si>
    <t>20220614</t>
  </si>
  <si>
    <t>20220615</t>
  </si>
  <si>
    <t>20220616</t>
  </si>
  <si>
    <t>20220617</t>
  </si>
  <si>
    <t>20220620</t>
  </si>
  <si>
    <t>20220621</t>
  </si>
  <si>
    <t>20220622</t>
  </si>
  <si>
    <t>20220623</t>
  </si>
  <si>
    <t>20220624</t>
  </si>
  <si>
    <t>20220627</t>
  </si>
  <si>
    <t>20220628</t>
  </si>
  <si>
    <t>20220629</t>
  </si>
  <si>
    <t>20220630</t>
  </si>
  <si>
    <t>20220701</t>
  </si>
  <si>
    <t>20220704</t>
  </si>
  <si>
    <t>20220705</t>
  </si>
  <si>
    <t>20220706</t>
  </si>
  <si>
    <t>20220707</t>
  </si>
  <si>
    <t>20220708</t>
  </si>
  <si>
    <t>20220711</t>
  </si>
  <si>
    <t>20220712</t>
  </si>
  <si>
    <t>20220713</t>
  </si>
  <si>
    <t>20220714</t>
  </si>
  <si>
    <t>20220715</t>
  </si>
  <si>
    <t>20220718</t>
  </si>
  <si>
    <t>20220719</t>
  </si>
  <si>
    <t>20220720</t>
  </si>
  <si>
    <t>20220721</t>
  </si>
  <si>
    <t>20220722</t>
  </si>
  <si>
    <t>20220725</t>
  </si>
  <si>
    <t>20220726</t>
  </si>
  <si>
    <t>20220727</t>
  </si>
  <si>
    <t>20220728</t>
  </si>
  <si>
    <t>20220729</t>
  </si>
  <si>
    <t>20220801</t>
  </si>
  <si>
    <t>20220802</t>
  </si>
  <si>
    <t>20220803</t>
  </si>
  <si>
    <t>20220804</t>
  </si>
  <si>
    <t>20220805</t>
  </si>
  <si>
    <t>20220808</t>
  </si>
  <si>
    <t>20220809</t>
  </si>
  <si>
    <t>20220810</t>
  </si>
  <si>
    <t>20220811</t>
  </si>
  <si>
    <t>20220812</t>
  </si>
  <si>
    <t>20220815</t>
  </si>
  <si>
    <t>20220816</t>
  </si>
  <si>
    <t>20220817</t>
  </si>
  <si>
    <t>20220818</t>
  </si>
  <si>
    <t>20220819</t>
  </si>
  <si>
    <t>20220822</t>
  </si>
  <si>
    <t>20220823</t>
  </si>
  <si>
    <t>20220824</t>
  </si>
  <si>
    <t>20220825</t>
  </si>
  <si>
    <t>20220826</t>
  </si>
  <si>
    <t>20220829</t>
  </si>
  <si>
    <t>20220830</t>
  </si>
  <si>
    <t>20220831</t>
  </si>
  <si>
    <t>20220901</t>
  </si>
  <si>
    <t>20220902</t>
  </si>
  <si>
    <t>20220905</t>
  </si>
  <si>
    <t>20220906</t>
  </si>
  <si>
    <t>20220907</t>
  </si>
  <si>
    <t>20220908</t>
  </si>
  <si>
    <t>20220909</t>
  </si>
  <si>
    <t>20220912</t>
  </si>
  <si>
    <t>20220913</t>
  </si>
  <si>
    <t>20220914</t>
  </si>
  <si>
    <t>20220915</t>
  </si>
  <si>
    <t>20220916</t>
  </si>
  <si>
    <t>20220919</t>
  </si>
  <si>
    <t>20220920</t>
  </si>
  <si>
    <t>20220921</t>
  </si>
  <si>
    <t>20220922</t>
  </si>
  <si>
    <t>20220923</t>
  </si>
  <si>
    <t>20220926</t>
  </si>
  <si>
    <t>20220927</t>
  </si>
  <si>
    <t>20220928</t>
  </si>
  <si>
    <t>20220929</t>
  </si>
  <si>
    <t>20220930</t>
  </si>
  <si>
    <t>20221003</t>
  </si>
  <si>
    <t>20221004</t>
  </si>
  <si>
    <t>20221005</t>
  </si>
  <si>
    <t>20221006</t>
  </si>
  <si>
    <t>20221007</t>
  </si>
  <si>
    <t>20221010</t>
  </si>
  <si>
    <t>20221011</t>
  </si>
  <si>
    <t>20221012</t>
  </si>
  <si>
    <t>20221013</t>
  </si>
  <si>
    <t>20221014</t>
  </si>
  <si>
    <t>20221017</t>
  </si>
  <si>
    <t>20221018</t>
  </si>
  <si>
    <t>20221019</t>
  </si>
  <si>
    <t>20221020</t>
  </si>
  <si>
    <t>20221021</t>
  </si>
  <si>
    <t>20221024</t>
  </si>
  <si>
    <t>20221025</t>
  </si>
  <si>
    <t>20221026</t>
  </si>
  <si>
    <t>20221027</t>
  </si>
  <si>
    <t>20221028</t>
  </si>
  <si>
    <t>20221031</t>
  </si>
  <si>
    <t>20221101</t>
  </si>
  <si>
    <t>20221102</t>
  </si>
  <si>
    <t>20221103</t>
  </si>
  <si>
    <t>20221104</t>
  </si>
  <si>
    <t>20221107</t>
  </si>
  <si>
    <t>20221108</t>
  </si>
  <si>
    <t>20221109</t>
  </si>
  <si>
    <t>20221110</t>
  </si>
  <si>
    <t>20221111</t>
  </si>
  <si>
    <t>20221114</t>
  </si>
  <si>
    <t>20221115</t>
  </si>
  <si>
    <t>20221116</t>
  </si>
  <si>
    <t>20221117</t>
  </si>
  <si>
    <t>20221118</t>
  </si>
  <si>
    <t>20221121</t>
  </si>
  <si>
    <t>20221122</t>
  </si>
  <si>
    <t>20221123</t>
  </si>
  <si>
    <t>20221124</t>
  </si>
  <si>
    <t>20221125</t>
  </si>
  <si>
    <t>20221128</t>
  </si>
  <si>
    <t>20221129</t>
  </si>
  <si>
    <t>20221130</t>
  </si>
  <si>
    <t>20221201</t>
  </si>
  <si>
    <t>20221202</t>
  </si>
  <si>
    <t>20221205</t>
  </si>
  <si>
    <t>20221206</t>
  </si>
  <si>
    <t>20221207</t>
  </si>
  <si>
    <t>20221208</t>
  </si>
  <si>
    <t>20221209</t>
  </si>
  <si>
    <t>20221212</t>
  </si>
  <si>
    <t>20221213</t>
  </si>
  <si>
    <t>20221214</t>
  </si>
  <si>
    <t>20221215</t>
  </si>
  <si>
    <t>20221216</t>
  </si>
  <si>
    <t>20221219</t>
  </si>
  <si>
    <t>20221220</t>
  </si>
  <si>
    <t>20221221</t>
  </si>
  <si>
    <t>20221222</t>
  </si>
  <si>
    <t>20221223</t>
  </si>
  <si>
    <t>20221226</t>
  </si>
  <si>
    <t>20221227</t>
  </si>
  <si>
    <t>20221228</t>
  </si>
  <si>
    <t>20221229</t>
  </si>
  <si>
    <t>20221230</t>
  </si>
  <si>
    <t>20230102</t>
  </si>
  <si>
    <t>20230103</t>
  </si>
  <si>
    <t>20230104</t>
  </si>
  <si>
    <t>20230105</t>
  </si>
  <si>
    <t>20230106</t>
  </si>
  <si>
    <t>20230109</t>
  </si>
  <si>
    <t>20230110</t>
  </si>
  <si>
    <t>20230111</t>
  </si>
  <si>
    <t>20230112</t>
  </si>
  <si>
    <t>20230113</t>
  </si>
  <si>
    <t>20230116</t>
  </si>
  <si>
    <t>20230117</t>
  </si>
  <si>
    <t>20230118</t>
  </si>
  <si>
    <t>20230119</t>
  </si>
  <si>
    <t>20230120</t>
  </si>
  <si>
    <t>20230123</t>
  </si>
  <si>
    <t>20230124</t>
  </si>
  <si>
    <t>20230125</t>
  </si>
  <si>
    <t>20230126</t>
  </si>
  <si>
    <t>20230127</t>
  </si>
  <si>
    <t>20230130</t>
  </si>
  <si>
    <t>20230131</t>
  </si>
  <si>
    <t>20230201</t>
  </si>
  <si>
    <t>20230202</t>
  </si>
  <si>
    <t>20230203</t>
  </si>
  <si>
    <t>20230206</t>
  </si>
  <si>
    <t>20230207</t>
  </si>
  <si>
    <t>20230208</t>
  </si>
  <si>
    <t>20230209</t>
  </si>
  <si>
    <t>20230210</t>
  </si>
  <si>
    <t>20230213</t>
  </si>
  <si>
    <t>20230214</t>
  </si>
  <si>
    <t>20230215</t>
  </si>
  <si>
    <t>20230216</t>
  </si>
  <si>
    <t>20230217</t>
  </si>
  <si>
    <t>20230220</t>
  </si>
  <si>
    <t>20230221</t>
  </si>
  <si>
    <t>20230222</t>
  </si>
  <si>
    <t>20230223</t>
  </si>
  <si>
    <t>20230224</t>
  </si>
  <si>
    <t>20230227</t>
  </si>
  <si>
    <t>20230228</t>
  </si>
  <si>
    <t>20230301</t>
  </si>
  <si>
    <t>20230302</t>
  </si>
  <si>
    <t>20230303</t>
  </si>
  <si>
    <t>20230306</t>
  </si>
  <si>
    <t>20230307</t>
  </si>
  <si>
    <t>20230308</t>
  </si>
  <si>
    <t>20230309</t>
  </si>
  <si>
    <t>20230310</t>
  </si>
  <si>
    <t>20230313</t>
  </si>
  <si>
    <t>20230314</t>
  </si>
  <si>
    <t>20230315</t>
  </si>
  <si>
    <t>20230316</t>
  </si>
  <si>
    <t>20230317</t>
  </si>
  <si>
    <t>20230320</t>
  </si>
  <si>
    <t>20230321</t>
  </si>
  <si>
    <t>20230322</t>
  </si>
  <si>
    <t>20230323</t>
  </si>
  <si>
    <t>20230324</t>
  </si>
  <si>
    <t>20230327</t>
  </si>
  <si>
    <t>20230328</t>
  </si>
  <si>
    <t>20230329</t>
  </si>
  <si>
    <t>20230330</t>
  </si>
  <si>
    <t>20230331</t>
  </si>
  <si>
    <t>20230403</t>
  </si>
  <si>
    <t>20230404</t>
  </si>
  <si>
    <t>20230405</t>
  </si>
  <si>
    <t>20230406</t>
  </si>
  <si>
    <t>20230407</t>
  </si>
  <si>
    <t>20230410</t>
  </si>
  <si>
    <t>20230411</t>
  </si>
  <si>
    <t>20230412</t>
  </si>
  <si>
    <t>20230413</t>
  </si>
  <si>
    <t>20230414</t>
  </si>
  <si>
    <t>20230417</t>
  </si>
  <si>
    <t>20230418</t>
  </si>
  <si>
    <t>20230419</t>
  </si>
  <si>
    <t>20230420</t>
  </si>
  <si>
    <t>20230421</t>
  </si>
  <si>
    <t>20230424</t>
  </si>
  <si>
    <t>20230425</t>
  </si>
  <si>
    <t>20230426</t>
  </si>
  <si>
    <t>20230427</t>
  </si>
  <si>
    <t>20230428</t>
  </si>
  <si>
    <t>20230501</t>
  </si>
  <si>
    <t>20230502</t>
  </si>
  <si>
    <t>20230503</t>
  </si>
  <si>
    <t>20230504</t>
  </si>
  <si>
    <t>20230505</t>
  </si>
  <si>
    <t>20230508</t>
  </si>
  <si>
    <t>20230509</t>
  </si>
  <si>
    <t>20230510</t>
  </si>
  <si>
    <t>20230511</t>
  </si>
  <si>
    <t>20230512</t>
  </si>
  <si>
    <t>20230515</t>
  </si>
  <si>
    <t>20230516</t>
  </si>
  <si>
    <t>20230517</t>
  </si>
  <si>
    <t>20230518</t>
  </si>
  <si>
    <t>20230519</t>
  </si>
  <si>
    <t>20230522</t>
  </si>
  <si>
    <t>20230523</t>
  </si>
  <si>
    <t>20230524</t>
  </si>
  <si>
    <t>20230525</t>
  </si>
  <si>
    <t>20230526</t>
  </si>
  <si>
    <t>20230529</t>
  </si>
  <si>
    <t>20230530</t>
  </si>
  <si>
    <t>20230531</t>
  </si>
  <si>
    <t>20230601</t>
  </si>
  <si>
    <t>20230602</t>
  </si>
  <si>
    <t>20230605</t>
  </si>
  <si>
    <t>20230606</t>
  </si>
  <si>
    <t>20230607</t>
  </si>
  <si>
    <t>20230608</t>
  </si>
  <si>
    <t>20230609</t>
  </si>
  <si>
    <t>20230612</t>
  </si>
  <si>
    <t>20230613</t>
  </si>
  <si>
    <t>20230614</t>
  </si>
  <si>
    <t>20230615</t>
  </si>
  <si>
    <t>20230616</t>
  </si>
  <si>
    <t>20230619</t>
  </si>
  <si>
    <t>20230620</t>
  </si>
  <si>
    <t>20230621</t>
  </si>
  <si>
    <t>20230622</t>
  </si>
  <si>
    <t>20230623</t>
  </si>
  <si>
    <t>20230626</t>
  </si>
  <si>
    <t>20230627</t>
  </si>
  <si>
    <t>20230628</t>
  </si>
  <si>
    <t>20230629</t>
  </si>
  <si>
    <t>20230630</t>
  </si>
  <si>
    <t>20230703</t>
  </si>
  <si>
    <t>20230704</t>
  </si>
  <si>
    <t>20230705</t>
  </si>
  <si>
    <t>20230706</t>
  </si>
  <si>
    <t>20230707</t>
  </si>
  <si>
    <t>20230710</t>
  </si>
  <si>
    <t>20230711</t>
  </si>
  <si>
    <t>20230712</t>
  </si>
  <si>
    <t>20230713</t>
  </si>
  <si>
    <t>20230714</t>
  </si>
  <si>
    <t>20230717</t>
  </si>
  <si>
    <t>20230718</t>
  </si>
  <si>
    <t>20230719</t>
  </si>
  <si>
    <t>20230720</t>
  </si>
  <si>
    <t>20230721</t>
  </si>
  <si>
    <t>20230724</t>
  </si>
  <si>
    <t>20230725</t>
  </si>
  <si>
    <t>20230726</t>
  </si>
  <si>
    <t>20230727</t>
  </si>
  <si>
    <t>20230728</t>
  </si>
  <si>
    <t>20230731</t>
  </si>
  <si>
    <t>20230801</t>
  </si>
  <si>
    <t>20230802</t>
  </si>
  <si>
    <t>20230803</t>
  </si>
  <si>
    <t>20230804</t>
  </si>
  <si>
    <t>20230807</t>
  </si>
  <si>
    <t>20230808</t>
  </si>
  <si>
    <t>20230809</t>
  </si>
  <si>
    <t>20230810</t>
  </si>
  <si>
    <t>20230811</t>
  </si>
  <si>
    <t>20230814</t>
  </si>
  <si>
    <t>20230815</t>
  </si>
  <si>
    <t>20230816</t>
  </si>
  <si>
    <t>20230817</t>
  </si>
  <si>
    <t>20230818</t>
  </si>
  <si>
    <t>20230821</t>
  </si>
  <si>
    <t>20230822</t>
  </si>
  <si>
    <t>20230823</t>
  </si>
  <si>
    <t>20230824</t>
  </si>
  <si>
    <t>20230825</t>
  </si>
  <si>
    <t>20230828</t>
  </si>
  <si>
    <t>20230829</t>
  </si>
  <si>
    <t>20230830</t>
  </si>
  <si>
    <t>20230831</t>
  </si>
  <si>
    <t>20230901</t>
  </si>
  <si>
    <t>20230904</t>
  </si>
  <si>
    <t>20230905</t>
  </si>
  <si>
    <t>20230906</t>
  </si>
  <si>
    <t>20230907</t>
  </si>
  <si>
    <t>20230908</t>
  </si>
  <si>
    <t>20230911</t>
  </si>
  <si>
    <t>20230912</t>
  </si>
  <si>
    <t>20230913</t>
  </si>
  <si>
    <t>20230914</t>
  </si>
  <si>
    <t>20230915</t>
  </si>
  <si>
    <t>20230918</t>
  </si>
  <si>
    <t>20230919</t>
  </si>
  <si>
    <t>20230920</t>
  </si>
  <si>
    <t>20230921</t>
  </si>
  <si>
    <t>20230922</t>
  </si>
  <si>
    <t>20230925</t>
  </si>
  <si>
    <t>20230926</t>
  </si>
  <si>
    <t>20230927</t>
  </si>
  <si>
    <t>20230928</t>
  </si>
  <si>
    <t>20230929</t>
  </si>
  <si>
    <t>20231002</t>
  </si>
  <si>
    <t>20231003</t>
  </si>
  <si>
    <t>20231004</t>
  </si>
  <si>
    <t>20231005</t>
  </si>
  <si>
    <t>20231006</t>
  </si>
  <si>
    <t>20231009</t>
  </si>
  <si>
    <t>20231010</t>
  </si>
  <si>
    <t>20231011</t>
  </si>
  <si>
    <t>20231012</t>
  </si>
  <si>
    <t>20231013</t>
  </si>
  <si>
    <t>20231016</t>
  </si>
  <si>
    <t>20231017</t>
  </si>
  <si>
    <t>20231018</t>
  </si>
  <si>
    <t>20231019</t>
  </si>
  <si>
    <t>20231020</t>
  </si>
  <si>
    <t>20231023</t>
  </si>
  <si>
    <t>20231024</t>
  </si>
  <si>
    <t>20231025</t>
  </si>
  <si>
    <t>20231026</t>
  </si>
  <si>
    <t>20231027</t>
  </si>
  <si>
    <t>20231030</t>
  </si>
  <si>
    <t>20231031</t>
  </si>
  <si>
    <t>20231101</t>
  </si>
  <si>
    <t>20231102</t>
  </si>
  <si>
    <t>20231103</t>
  </si>
  <si>
    <t>20231106</t>
  </si>
  <si>
    <t>20231107</t>
  </si>
  <si>
    <t>20231108</t>
  </si>
  <si>
    <t>20231109</t>
  </si>
  <si>
    <t>20231110</t>
  </si>
  <si>
    <t>20231113</t>
  </si>
  <si>
    <t>20231114</t>
  </si>
  <si>
    <t>20231115</t>
  </si>
  <si>
    <t>20231116</t>
  </si>
  <si>
    <t>20231117</t>
  </si>
  <si>
    <t>20231120</t>
  </si>
  <si>
    <t>20231121</t>
  </si>
  <si>
    <t>20231122</t>
  </si>
  <si>
    <t>20231123</t>
  </si>
  <si>
    <t>20231124</t>
  </si>
  <si>
    <t>20231127</t>
  </si>
  <si>
    <t>20231128</t>
  </si>
  <si>
    <t>20231129</t>
  </si>
  <si>
    <t>20231130</t>
  </si>
  <si>
    <t>20231201</t>
  </si>
  <si>
    <t>20231204</t>
  </si>
  <si>
    <t>20231205</t>
  </si>
  <si>
    <t>20231206</t>
  </si>
  <si>
    <t>202311</t>
  </si>
  <si>
    <t>202312</t>
  </si>
  <si>
    <t>202401</t>
  </si>
  <si>
    <t>20231207</t>
  </si>
  <si>
    <t>20231208</t>
  </si>
  <si>
    <t>20231211</t>
  </si>
  <si>
    <t>20231212</t>
  </si>
  <si>
    <t>20231213</t>
  </si>
  <si>
    <t>20231214</t>
  </si>
  <si>
    <t>20231215</t>
  </si>
  <si>
    <t>20231218</t>
  </si>
  <si>
    <t>20231219</t>
  </si>
  <si>
    <t>20231220</t>
  </si>
  <si>
    <t>20231221</t>
  </si>
  <si>
    <t>20231222</t>
  </si>
  <si>
    <t>20231225</t>
  </si>
  <si>
    <t>20231226</t>
  </si>
  <si>
    <t>20231227</t>
  </si>
  <si>
    <t>20231228</t>
  </si>
  <si>
    <t>20231229</t>
  </si>
  <si>
    <t>20240101</t>
  </si>
  <si>
    <t>20240102</t>
  </si>
  <si>
    <t>20240103</t>
  </si>
  <si>
    <t>20240104</t>
  </si>
  <si>
    <t>20240105</t>
  </si>
  <si>
    <t>20240108</t>
  </si>
  <si>
    <t>20240109</t>
  </si>
  <si>
    <t>20240110</t>
  </si>
  <si>
    <t>20240111</t>
  </si>
  <si>
    <t>20240112</t>
  </si>
  <si>
    <t>20240115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</si>
  <si>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</si>
  <si>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</si>
  <si>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</si>
  <si>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</si>
  <si>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</si>
  <si>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</si>
  <si>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</si>
  <si>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</si>
  <si>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</si>
  <si>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</si>
  <si>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</si>
  <si>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</si>
  <si>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</si>
  <si>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</si>
  <si>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20240205</t>
  </si>
  <si>
    <t>20240206</t>
  </si>
  <si>
    <t>20240207</t>
  </si>
  <si>
    <t>20240208</t>
  </si>
  <si>
    <t>20240209</t>
  </si>
  <si>
    <t>20240212</t>
  </si>
  <si>
    <t>20240213</t>
  </si>
  <si>
    <t>20240214</t>
  </si>
  <si>
    <t>20240215</t>
  </si>
  <si>
    <t>20240216</t>
  </si>
  <si>
    <t>20240219</t>
  </si>
  <si>
    <t>20240220</t>
  </si>
  <si>
    <t>20240221</t>
  </si>
  <si>
    <t>20240222</t>
  </si>
  <si>
    <t>20240223</t>
  </si>
  <si>
    <t>20240226</t>
  </si>
  <si>
    <t>20240227</t>
  </si>
  <si>
    <t>20240228</t>
  </si>
  <si>
    <t>20240229</t>
  </si>
  <si>
    <t>20240301</t>
  </si>
  <si>
    <t>20240304</t>
  </si>
  <si>
    <t>20240305</t>
  </si>
  <si>
    <t>20240306</t>
  </si>
  <si>
    <t>20240307</t>
  </si>
  <si>
    <t>20240308</t>
  </si>
  <si>
    <t>20240311</t>
  </si>
  <si>
    <t>20240312</t>
  </si>
  <si>
    <t>Contributions</t>
  </si>
  <si>
    <t>Inflation rates</t>
  </si>
  <si>
    <t>Food</t>
  </si>
  <si>
    <t>CPI</t>
  </si>
  <si>
    <t>Services inflation</t>
  </si>
  <si>
    <t>Private sector pay growth</t>
  </si>
  <si>
    <t>202402</t>
  </si>
  <si>
    <t>202403</t>
  </si>
  <si>
    <t>20240313</t>
  </si>
  <si>
    <t>20240314</t>
  </si>
  <si>
    <t>20240315</t>
  </si>
  <si>
    <t>20240318</t>
  </si>
  <si>
    <t>20240319</t>
  </si>
  <si>
    <t>20240320</t>
  </si>
  <si>
    <t>20240321</t>
  </si>
  <si>
    <t>20240322</t>
  </si>
  <si>
    <t>20240325</t>
  </si>
  <si>
    <t>20240326</t>
  </si>
  <si>
    <t>20240327</t>
  </si>
  <si>
    <t>20240328</t>
  </si>
  <si>
    <t>20240329</t>
  </si>
  <si>
    <t>20240401</t>
  </si>
  <si>
    <t>20240402</t>
  </si>
  <si>
    <t>20240403</t>
  </si>
  <si>
    <t>20240404</t>
  </si>
  <si>
    <t>20240405</t>
  </si>
  <si>
    <t>20240408</t>
  </si>
  <si>
    <t>20240409</t>
  </si>
  <si>
    <t>20240410</t>
  </si>
  <si>
    <t>20240411</t>
  </si>
  <si>
    <t>20240412</t>
  </si>
  <si>
    <t>20240415</t>
  </si>
  <si>
    <t>20240416</t>
  </si>
  <si>
    <t>20240417</t>
  </si>
  <si>
    <t>20240418</t>
  </si>
  <si>
    <t>20240419</t>
  </si>
  <si>
    <t>20240422</t>
  </si>
  <si>
    <t>20240423</t>
  </si>
  <si>
    <t>20240424</t>
  </si>
  <si>
    <t>20240425</t>
  </si>
  <si>
    <t>R112RD@INTDAILY</t>
  </si>
  <si>
    <t>R112LOS@INTDAILY</t>
  </si>
  <si>
    <t>R11201F@INTDAILY</t>
  </si>
  <si>
    <t>R11202F@INTDAILY</t>
  </si>
  <si>
    <t>R11203F@INTDAILY</t>
  </si>
  <si>
    <t>R11204F@INTDAILY</t>
  </si>
  <si>
    <t>R11205F@INTDAILY</t>
  </si>
  <si>
    <t>R11206F@INTDAILY</t>
  </si>
  <si>
    <t>R11207F@INTDAILY</t>
  </si>
  <si>
    <t>R11208F@INTDAILY</t>
  </si>
  <si>
    <t>R11209F@INTDAILY</t>
  </si>
  <si>
    <t>R11210F@INTDAILY</t>
  </si>
  <si>
    <t>R11211F@INTDAILY</t>
  </si>
  <si>
    <t>R11212F@INTDAILY</t>
  </si>
  <si>
    <t>R11213F@INTDAILY</t>
  </si>
  <si>
    <t>R11214F@INTDAILY</t>
  </si>
  <si>
    <t>R11215F@INTDAILY</t>
  </si>
  <si>
    <t>R11216F@INTDAILY</t>
  </si>
  <si>
    <t>R11217F@INTDAILY</t>
  </si>
  <si>
    <t>R11218F@INTDAILY</t>
  </si>
  <si>
    <t>R11219F@INTDAILY</t>
  </si>
  <si>
    <t>R11220F@INTDAILY</t>
  </si>
  <si>
    <t>R11221F@INTDAILY</t>
  </si>
  <si>
    <t>R11222F@INTDAILY</t>
  </si>
  <si>
    <t>R11223F@INTDAILY</t>
  </si>
  <si>
    <t>R11224F@INTDAILY</t>
  </si>
  <si>
    <t>R11225F@INTDAILY</t>
  </si>
  <si>
    <t>R11226F@INTDAILY</t>
  </si>
  <si>
    <t>R11227F@INTDAILY</t>
  </si>
  <si>
    <t>R11228F@INTDAILY</t>
  </si>
  <si>
    <t>R11229F@INTDAILY</t>
  </si>
  <si>
    <t>R11230F@INTDAILY</t>
  </si>
  <si>
    <t>R11231F@INTDAILY</t>
  </si>
  <si>
    <t>R11232F@INTDAILY</t>
  </si>
  <si>
    <t>R11233F@INTDAILY</t>
  </si>
  <si>
    <t>R11234F@INTDAILY</t>
  </si>
  <si>
    <t>R11235F@INTDAILY</t>
  </si>
  <si>
    <t>R11236F@INTDAILY</t>
  </si>
  <si>
    <t>R11237F@INTDAILY</t>
  </si>
  <si>
    <t>R11238F@INTDAILY</t>
  </si>
  <si>
    <t>R11239F@INTDAILY</t>
  </si>
  <si>
    <t>R11240F@INTDAILY</t>
  </si>
  <si>
    <t>R11241F@INTDAILY</t>
  </si>
  <si>
    <t>R11242F@INTDAILY</t>
  </si>
  <si>
    <t>R11243F@INTDAILY</t>
  </si>
  <si>
    <t>R11244F@INTDAILY</t>
  </si>
  <si>
    <t>R11245F@INTDAILY</t>
  </si>
  <si>
    <t>R11246F@INTDAILY</t>
  </si>
  <si>
    <t>R11247F@INTDAILY</t>
  </si>
  <si>
    <t>R11248F@INTDAILY</t>
  </si>
  <si>
    <t>R11249F@INTDAILY</t>
  </si>
  <si>
    <t>R11250F@INTDAILY</t>
  </si>
  <si>
    <t>R11251F@INTDAILY</t>
  </si>
  <si>
    <t>R11252F@INTDAILY</t>
  </si>
  <si>
    <t>R11253F@INTDAILY</t>
  </si>
  <si>
    <t>R11254F@INTDAILY</t>
  </si>
  <si>
    <t>R11255F@INTDAILY</t>
  </si>
  <si>
    <t>R11256F@INTDAILY</t>
  </si>
  <si>
    <t>R11257F@INTDAILY</t>
  </si>
  <si>
    <t>R11258F@INTDAILY</t>
  </si>
  <si>
    <t>R11259F@INTDAILY</t>
  </si>
  <si>
    <t>R11260F@INTDAILY</t>
  </si>
  <si>
    <t>R112I5B@INTDAILY</t>
  </si>
  <si>
    <t>R112I6A@INTDAILY</t>
  </si>
  <si>
    <t>Bank of England</t>
  </si>
  <si>
    <t>United Kingdom: Official Bank Rate (%)</t>
  </si>
  <si>
    <t>02-Jan-1997</t>
  </si>
  <si>
    <t>UK:Lending Rate: Sterling Overnight Interbank Average [SONIA]  (% pa)</t>
  </si>
  <si>
    <t>02-Jan-2009</t>
  </si>
  <si>
    <t>UK: Overnight Index Swap: Forward Yields, 1-Month (% p.a.)</t>
  </si>
  <si>
    <t>20240426</t>
  </si>
  <si>
    <t>UK: Overnight Index Swap: Forward Yields, 2-Month (% p.a.)</t>
  </si>
  <si>
    <t>UK: Overnight Index Swap: Forward Yields, 3-Month (% p.a.)</t>
  </si>
  <si>
    <t>UK: Overnight Index Swap: Forward Yields, 4-Month (% p.a.)</t>
  </si>
  <si>
    <t>UK: Overnight Index Swap: Forward Yields, 5-Month (% p.a.)</t>
  </si>
  <si>
    <t>UK: Overnight Index Swap: Forward Yields, 6-Month (% p.a.)</t>
  </si>
  <si>
    <t>UK: Overnight Index Swap: Forward Yields, 7-Month (% p.a.)</t>
  </si>
  <si>
    <t>UK: Overnight Index Swap: Forward Yields, 8-Month (% p.a.)</t>
  </si>
  <si>
    <t>UK: Overnight Index Swap: Forward Yields, 9-Month (% p.a.)</t>
  </si>
  <si>
    <t>UK: Overnight Index Swap: Forward Yields, 10-Month (% p.a.)</t>
  </si>
  <si>
    <t>UK: Overnight Index Swap: Forward Yields, 11-Month (% p.a.)</t>
  </si>
  <si>
    <t>UK: Overnight Index Swap: Forward Yields, 12-Month (% p.a.)</t>
  </si>
  <si>
    <t>UK: Overnight Index Swap: Forward Yields, 13-Month (% p.a.)</t>
  </si>
  <si>
    <t>UK: Overnight Index Swap: Forward Yields, 14-Month (% p.a.)</t>
  </si>
  <si>
    <t>UK: Overnight Index Swap: Forward Yields, 15-Month (% p.a.)</t>
  </si>
  <si>
    <t>UK: Overnight Index Swap: Forward Yields, 16-Month (% p.a.)</t>
  </si>
  <si>
    <t>UK: Overnight Index Swap: Forward Yields, 17-Month (% p.a.)</t>
  </si>
  <si>
    <t>UK: Overnight Index Swap: Forward Yields, 18-Month (% p.a.)</t>
  </si>
  <si>
    <t>UK: Overnight Index Swap: Forward Yields, 19-Month (% p.a.)</t>
  </si>
  <si>
    <t>UK: Overnight Index Swap: Forward Yields, 20-Month (% p.a.)</t>
  </si>
  <si>
    <t>UK: Overnight Index Swap: Forward Yields, 21-Month (% p.a.)</t>
  </si>
  <si>
    <t>UK: Overnight Index Swap: Forward Yields, 22-Month (% p.a.)</t>
  </si>
  <si>
    <t>UK: Overnight Index Swap: Forward Yields, 23-Month (% p.a.)</t>
  </si>
  <si>
    <t>UK: Overnight Index Swap: Forward Yields, 24-Month (% p.a.)</t>
  </si>
  <si>
    <t>UK: Overnight Index Swap: Forward Yields, 25-Month (% p.a.)</t>
  </si>
  <si>
    <t>UK: Overnight Index Swap: Forward Yields, 26-Month (% p.a.)</t>
  </si>
  <si>
    <t>UK: Overnight Index Swap: Forward Yields, 27-Month (% p.a.)</t>
  </si>
  <si>
    <t>UK: Overnight Index Swap: Forward Yields, 28-Month (% p.a.)</t>
  </si>
  <si>
    <t>UK: Overnight Index Swap: Forward Yields, 29-Month (% p.a.)</t>
  </si>
  <si>
    <t>UK: Overnight Index Swap: Forward Yields, 30-Month (% p.a.)</t>
  </si>
  <si>
    <t>UK: Overnight Index Swap: Forward Yields, 31-Month (% p.a.)</t>
  </si>
  <si>
    <t>UK: Overnight Index Swap: Forward Yields, 32-Month (% p.a.)</t>
  </si>
  <si>
    <t>UK: Overnight Index Swap: Forward Yields, 33-Month (% p.a.)</t>
  </si>
  <si>
    <t>UK: Overnight Index Swap: Forward Yields, 34-Month (% p.a.)</t>
  </si>
  <si>
    <t>UK: Overnight Index Swap: Forward Yields, 35-Month (% p.a.)</t>
  </si>
  <si>
    <t>UK: Overnight Index Swap: Forward Yields, 36-Month (% p.a.)</t>
  </si>
  <si>
    <t>UK: Overnight Index Swap: Forward Yields, 37-Month (% p.a.)</t>
  </si>
  <si>
    <t>UK: Overnight Index Swap: Forward Yields, 38-Month (% p.a.)</t>
  </si>
  <si>
    <t>UK: Overnight Index Swap: Forward Yields, 39-Month (% p.a.)</t>
  </si>
  <si>
    <t>UK: Overnight Index Swap: Forward Yields, 40-Month (% p.a.)</t>
  </si>
  <si>
    <t>UK: Overnight Index Swap: Forward Yields, 41-Month (% p.a.)</t>
  </si>
  <si>
    <t>UK: Overnight Index Swap: Forward Yields, 42-Month (% p.a.)</t>
  </si>
  <si>
    <t>UK: Overnight Index Swap: Forward Yields, 43-Month (% p.a.)</t>
  </si>
  <si>
    <t>UK: Overnight Index Swap: Forward Yields, 44-Month (% p.a.)</t>
  </si>
  <si>
    <t>UK: Overnight Index Swap: Forward Yields, 45-Month (% p.a.)</t>
  </si>
  <si>
    <t>UK: Overnight Index Swap: Forward Yields, 46-Month (% p.a.)</t>
  </si>
  <si>
    <t>UK: Overnight Index Swap: Forward Yields, 47-Month (% p.a.)</t>
  </si>
  <si>
    <t>UK: Overnight Index Swap: Forward Yields, 48-Month (% p.a.)</t>
  </si>
  <si>
    <t>UK: Overnight Index Swap: Forward Yields, 49-Month (% p.a.)</t>
  </si>
  <si>
    <t>UK: Overnight Index Swap: Forward Yields, 50-Month (% p.a.)</t>
  </si>
  <si>
    <t>UK: Overnight Index Swap: Forward Yields, 51-Month (% p.a.)</t>
  </si>
  <si>
    <t>UK: Overnight Index Swap: Forward Yields, 52-Month (% p.a.)</t>
  </si>
  <si>
    <t>UK: Overnight Index Swap: Forward Yields, 53-Month (% p.a.)</t>
  </si>
  <si>
    <t>UK: Overnight Index Swap: Forward Yields, 54-Month (% p.a.)</t>
  </si>
  <si>
    <t>UK: Overnight Index Swap: Forward Yields, 55-Month (% p.a.)</t>
  </si>
  <si>
    <t>UK: Overnight Index Swap: Forward Yields, 56-Month (% p.a.)</t>
  </si>
  <si>
    <t>UK: Overnight Index Swap: Forward Yields, 57-Month (% p.a.)</t>
  </si>
  <si>
    <t>UK: Overnight Index Swap: Forward Yields, 58-Month (% p.a.)</t>
  </si>
  <si>
    <t>UK: Overnight Index Swap: Forward Yields, 59-Month (% p.a.)</t>
  </si>
  <si>
    <t>UK: Overnight Index Swap: Forward Yields, 60-Month (% p.a.)</t>
  </si>
  <si>
    <t>UK: Overnight Index Swap: Forward Yields, 5.5-Year (% p.a.)</t>
  </si>
  <si>
    <t>UK: Overnight Index Swap: Forward Yields, 6-Year (% p.a.)</t>
  </si>
  <si>
    <t>Bank Rate</t>
  </si>
  <si>
    <t>Overnight</t>
  </si>
  <si>
    <t>5.5yrs</t>
  </si>
  <si>
    <t>6yrs</t>
  </si>
  <si>
    <t>Column #</t>
  </si>
  <si>
    <t>Months</t>
  </si>
  <si>
    <t>Days</t>
  </si>
  <si>
    <t>Dates</t>
  </si>
  <si>
    <t>Market expectations</t>
  </si>
  <si>
    <t>Average</t>
  </si>
  <si>
    <t>Month</t>
  </si>
  <si>
    <t>Year</t>
  </si>
  <si>
    <t>YYYYMM</t>
  </si>
  <si>
    <t>Quarter</t>
  </si>
  <si>
    <t>YYYYQQ</t>
  </si>
  <si>
    <t>Quarterly series</t>
  </si>
  <si>
    <t>Difference</t>
  </si>
  <si>
    <t>Next 3 years</t>
  </si>
  <si>
    <t>Comparison - quarterly</t>
  </si>
  <si>
    <t>Comparison - monthly</t>
  </si>
  <si>
    <t>UNPD@UK</t>
  </si>
  <si>
    <t>UNPCD@UK</t>
  </si>
  <si>
    <t>UKVCP@UK</t>
  </si>
  <si>
    <t>20231</t>
  </si>
  <si>
    <t>UK: BoE CPI Projections Based on Expected Interest Rate: Mode (Y/Y % Chg)</t>
  </si>
  <si>
    <t>UK: BoE Conditioning Path for Market Interest Rates  (%)</t>
  </si>
  <si>
    <t>20232</t>
  </si>
  <si>
    <t>20233</t>
  </si>
  <si>
    <t>20234</t>
  </si>
  <si>
    <t>20241</t>
  </si>
  <si>
    <t>20242</t>
  </si>
  <si>
    <t>20243</t>
  </si>
  <si>
    <t>20244</t>
  </si>
  <si>
    <t>20251</t>
  </si>
  <si>
    <t>20252</t>
  </si>
  <si>
    <t>20253</t>
  </si>
  <si>
    <t>20254</t>
  </si>
  <si>
    <t>20261</t>
  </si>
  <si>
    <t>20262</t>
  </si>
  <si>
    <t>20263</t>
  </si>
  <si>
    <t>20264</t>
  </si>
  <si>
    <t>20271</t>
  </si>
  <si>
    <t>20272</t>
  </si>
  <si>
    <t>Inflation forecasts</t>
  </si>
  <si>
    <t>20151 !Q</t>
  </si>
  <si>
    <t>20151</t>
  </si>
  <si>
    <t>Q1-1988 &lt;- Jan-1988</t>
  </si>
  <si>
    <t>20152</t>
  </si>
  <si>
    <t>20153</t>
  </si>
  <si>
    <t>20154</t>
  </si>
  <si>
    <t>20161</t>
  </si>
  <si>
    <t>20162</t>
  </si>
  <si>
    <t>20163</t>
  </si>
  <si>
    <t>20164</t>
  </si>
  <si>
    <t>20171</t>
  </si>
  <si>
    <t>20172</t>
  </si>
  <si>
    <t>20173</t>
  </si>
  <si>
    <t>20174</t>
  </si>
  <si>
    <t>20181</t>
  </si>
  <si>
    <t>20182</t>
  </si>
  <si>
    <t>20183</t>
  </si>
  <si>
    <t>20184</t>
  </si>
  <si>
    <t>20191</t>
  </si>
  <si>
    <t>20192</t>
  </si>
  <si>
    <t>20193</t>
  </si>
  <si>
    <t>20194</t>
  </si>
  <si>
    <t>20201</t>
  </si>
  <si>
    <t>20202</t>
  </si>
  <si>
    <t>20203</t>
  </si>
  <si>
    <t>20204</t>
  </si>
  <si>
    <t>20211</t>
  </si>
  <si>
    <t>20212</t>
  </si>
  <si>
    <t>20213</t>
  </si>
  <si>
    <t>20214</t>
  </si>
  <si>
    <t>20221</t>
  </si>
  <si>
    <t>20222</t>
  </si>
  <si>
    <t>20223</t>
  </si>
  <si>
    <t>20224</t>
  </si>
  <si>
    <t>CPI inflation</t>
  </si>
  <si>
    <t>Location</t>
  </si>
  <si>
    <t>Indicator</t>
  </si>
  <si>
    <t>Scenario</t>
  </si>
  <si>
    <t>Units</t>
  </si>
  <si>
    <t>Scale</t>
  </si>
  <si>
    <t>Measurement</t>
  </si>
  <si>
    <t>1973 Q1</t>
  </si>
  <si>
    <t>1973 Q2</t>
  </si>
  <si>
    <t>1973 Q3</t>
  </si>
  <si>
    <t>1973 Q4</t>
  </si>
  <si>
    <t>1974 Q1</t>
  </si>
  <si>
    <t>1974 Q2</t>
  </si>
  <si>
    <t>1974 Q3</t>
  </si>
  <si>
    <t>1974 Q4</t>
  </si>
  <si>
    <t>1975 Q1</t>
  </si>
  <si>
    <t>1975 Q2</t>
  </si>
  <si>
    <t>1975 Q3</t>
  </si>
  <si>
    <t>1975 Q4</t>
  </si>
  <si>
    <t>1976 Q1</t>
  </si>
  <si>
    <t>1976 Q2</t>
  </si>
  <si>
    <t>1976 Q3</t>
  </si>
  <si>
    <t>1976 Q4</t>
  </si>
  <si>
    <t>1977 Q1</t>
  </si>
  <si>
    <t>1977 Q2</t>
  </si>
  <si>
    <t>1977 Q3</t>
  </si>
  <si>
    <t>1977 Q4</t>
  </si>
  <si>
    <t>1978 Q1</t>
  </si>
  <si>
    <t>1978 Q2</t>
  </si>
  <si>
    <t>1978 Q3</t>
  </si>
  <si>
    <t>1978 Q4</t>
  </si>
  <si>
    <t>1979 Q1</t>
  </si>
  <si>
    <t>1979 Q2</t>
  </si>
  <si>
    <t>1979 Q3</t>
  </si>
  <si>
    <t>1979 Q4</t>
  </si>
  <si>
    <t>1980 Q1</t>
  </si>
  <si>
    <t>1980 Q2</t>
  </si>
  <si>
    <t>1980 Q3</t>
  </si>
  <si>
    <t>1980 Q4</t>
  </si>
  <si>
    <t>1981 Q1</t>
  </si>
  <si>
    <t>1981 Q2</t>
  </si>
  <si>
    <t>1981 Q3</t>
  </si>
  <si>
    <t>1981 Q4</t>
  </si>
  <si>
    <t>1982 Q1</t>
  </si>
  <si>
    <t>1982 Q2</t>
  </si>
  <si>
    <t>1982 Q3</t>
  </si>
  <si>
    <t>1982 Q4</t>
  </si>
  <si>
    <t>1983 Q1</t>
  </si>
  <si>
    <t>1983 Q2</t>
  </si>
  <si>
    <t>1983 Q3</t>
  </si>
  <si>
    <t>1983 Q4</t>
  </si>
  <si>
    <t>1984 Q1</t>
  </si>
  <si>
    <t>1984 Q2</t>
  </si>
  <si>
    <t>1984 Q3</t>
  </si>
  <si>
    <t>1984 Q4</t>
  </si>
  <si>
    <t>1985 Q1</t>
  </si>
  <si>
    <t>1985 Q2</t>
  </si>
  <si>
    <t>1985 Q3</t>
  </si>
  <si>
    <t>1985 Q4</t>
  </si>
  <si>
    <t>1986 Q1</t>
  </si>
  <si>
    <t>1986 Q2</t>
  </si>
  <si>
    <t>1986 Q3</t>
  </si>
  <si>
    <t>1986 Q4</t>
  </si>
  <si>
    <t>1987 Q1</t>
  </si>
  <si>
    <t>1987 Q2</t>
  </si>
  <si>
    <t>1987 Q3</t>
  </si>
  <si>
    <t>1987 Q4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</si>
  <si>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</si>
  <si>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</si>
  <si>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</si>
  <si>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</si>
  <si>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</si>
  <si>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</si>
  <si>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</si>
  <si>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</si>
  <si>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</si>
  <si>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</si>
  <si>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</si>
  <si>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</si>
  <si>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</si>
  <si>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</si>
  <si>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</si>
  <si>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</si>
  <si>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</si>
  <si>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</si>
  <si>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</si>
  <si>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</si>
  <si>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</si>
  <si>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</si>
  <si>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</si>
  <si>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</si>
  <si>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</si>
  <si>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</si>
  <si>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</si>
  <si>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</si>
  <si>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</si>
  <si>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</si>
  <si>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</si>
  <si>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</si>
  <si>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</si>
  <si>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</si>
  <si>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</si>
  <si>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</si>
  <si>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</si>
  <si>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</si>
  <si>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</si>
  <si>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</si>
  <si>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</si>
  <si>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</si>
  <si>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</si>
  <si>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</si>
  <si>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</si>
  <si>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</si>
  <si>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</si>
  <si>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</si>
  <si>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</si>
  <si>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</si>
  <si>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</si>
  <si>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</si>
  <si>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</si>
  <si>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</si>
  <si>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</si>
  <si>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</si>
  <si>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</si>
  <si>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</si>
  <si>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</si>
  <si>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</si>
  <si>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</si>
  <si>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</si>
  <si>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</si>
  <si>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</si>
  <si>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</si>
  <si>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</si>
  <si>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</si>
  <si>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</si>
  <si>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</si>
  <si>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</si>
  <si>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</si>
  <si>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</si>
  <si>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</si>
  <si>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</si>
  <si>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</si>
  <si>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</si>
  <si>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</si>
  <si>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</si>
  <si>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</si>
  <si>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</si>
  <si>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</si>
  <si>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</si>
  <si>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</si>
  <si>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</si>
  <si>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</si>
  <si>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</si>
  <si>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</si>
  <si>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</si>
  <si>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</si>
  <si>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</si>
  <si>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</si>
  <si>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</si>
  <si>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</si>
  <si>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</si>
  <si>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</si>
  <si>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</si>
  <si>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</si>
  <si>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</si>
  <si>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</si>
  <si>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</si>
  <si>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</si>
  <si>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</si>
  <si>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</si>
  <si>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</si>
  <si>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</si>
  <si>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</si>
  <si>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</si>
  <si>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</si>
  <si>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</si>
  <si>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</si>
  <si>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</si>
  <si>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</si>
  <si>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</si>
  <si>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</si>
  <si>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</si>
  <si>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</si>
  <si>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</si>
  <si>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</si>
  <si>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</si>
  <si>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</si>
  <si>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</si>
  <si>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</si>
  <si>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</si>
  <si>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</si>
  <si>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</si>
  <si>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</si>
  <si>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</si>
  <si>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</si>
  <si>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</si>
  <si>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</si>
  <si>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</si>
  <si>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</si>
  <si>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</si>
  <si>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</si>
  <si>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</si>
  <si>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</si>
  <si>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</si>
  <si>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</si>
  <si>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</si>
  <si>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</si>
  <si>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</si>
  <si>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</si>
  <si>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</si>
  <si>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</si>
  <si>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</si>
  <si>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</si>
  <si>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</si>
  <si>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</si>
  <si>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</si>
  <si>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</si>
  <si>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</si>
  <si>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</si>
  <si>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</si>
  <si>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</si>
  <si>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2026 Q3</t>
  </si>
  <si>
    <t>2026 Q4</t>
  </si>
  <si>
    <t>2027 Q1</t>
  </si>
  <si>
    <t>2027 Q2</t>
  </si>
  <si>
    <t>2027 Q3</t>
  </si>
  <si>
    <t>2027 Q4</t>
  </si>
  <si>
    <t>2028 Q1</t>
  </si>
  <si>
    <t>2028 Q2</t>
  </si>
  <si>
    <t>2028 Q3</t>
  </si>
  <si>
    <t>2028 Q4</t>
  </si>
  <si>
    <t>2029 Q1</t>
  </si>
  <si>
    <t>2029 Q2</t>
  </si>
  <si>
    <t>2029 Q3</t>
  </si>
  <si>
    <t>2029 Q4</t>
  </si>
  <si>
    <t>2030 Q1</t>
  </si>
  <si>
    <t>2030 Q2</t>
  </si>
  <si>
    <t>2030 Q3</t>
  </si>
  <si>
    <t>2030 Q4</t>
  </si>
  <si>
    <t>2031 Q1</t>
  </si>
  <si>
    <t>2031 Q2</t>
  </si>
  <si>
    <t>2031 Q3</t>
  </si>
  <si>
    <t>2031 Q4</t>
  </si>
  <si>
    <t>2032 Q1</t>
  </si>
  <si>
    <t>2032 Q2</t>
  </si>
  <si>
    <t>2032 Q3</t>
  </si>
  <si>
    <t>2032 Q4</t>
  </si>
  <si>
    <t>2033 Q1</t>
  </si>
  <si>
    <t>2033 Q2</t>
  </si>
  <si>
    <t>2033 Q3</t>
  </si>
  <si>
    <t>2033 Q4</t>
  </si>
  <si>
    <t>2034 Q1</t>
  </si>
  <si>
    <t>2034 Q2</t>
  </si>
  <si>
    <t>2034 Q3</t>
  </si>
  <si>
    <t>2034 Q4</t>
  </si>
  <si>
    <t>2035 Q1</t>
  </si>
  <si>
    <t>2035 Q2</t>
  </si>
  <si>
    <t>2035 Q3</t>
  </si>
  <si>
    <t>2035 Q4</t>
  </si>
  <si>
    <t>2036 Q1</t>
  </si>
  <si>
    <t>2036 Q2</t>
  </si>
  <si>
    <t>2036 Q3</t>
  </si>
  <si>
    <t>2036 Q4</t>
  </si>
  <si>
    <t>2037 Q1</t>
  </si>
  <si>
    <t>2037 Q2</t>
  </si>
  <si>
    <t>2037 Q3</t>
  </si>
  <si>
    <t>2037 Q4</t>
  </si>
  <si>
    <t>2038 Q1</t>
  </si>
  <si>
    <t>2038 Q2</t>
  </si>
  <si>
    <t>2038 Q3</t>
  </si>
  <si>
    <t>2038 Q4</t>
  </si>
  <si>
    <t>2039 Q1</t>
  </si>
  <si>
    <t>2039 Q2</t>
  </si>
  <si>
    <t>2039 Q3</t>
  </si>
  <si>
    <t>2039 Q4</t>
  </si>
  <si>
    <t>2040 Q1</t>
  </si>
  <si>
    <t>2040 Q2</t>
  </si>
  <si>
    <t>2040 Q3</t>
  </si>
  <si>
    <t>2040 Q4</t>
  </si>
  <si>
    <t>2041 Q1</t>
  </si>
  <si>
    <t>2041 Q2</t>
  </si>
  <si>
    <t>2041 Q3</t>
  </si>
  <si>
    <t>2041 Q4</t>
  </si>
  <si>
    <t>2042 Q1</t>
  </si>
  <si>
    <t>2042 Q2</t>
  </si>
  <si>
    <t>2042 Q3</t>
  </si>
  <si>
    <t>2042 Q4</t>
  </si>
  <si>
    <t>2043 Q1</t>
  </si>
  <si>
    <t>2043 Q2</t>
  </si>
  <si>
    <t>2043 Q3</t>
  </si>
  <si>
    <t>2043 Q4</t>
  </si>
  <si>
    <t>2044 Q1</t>
  </si>
  <si>
    <t>2044 Q2</t>
  </si>
  <si>
    <t>2044 Q3</t>
  </si>
  <si>
    <t>2044 Q4</t>
  </si>
  <si>
    <t>2045 Q1</t>
  </si>
  <si>
    <t>2045 Q2</t>
  </si>
  <si>
    <t>2045 Q3</t>
  </si>
  <si>
    <t>2045 Q4</t>
  </si>
  <si>
    <t>2046 Q1</t>
  </si>
  <si>
    <t>2046 Q2</t>
  </si>
  <si>
    <t>2046 Q3</t>
  </si>
  <si>
    <t>2046 Q4</t>
  </si>
  <si>
    <t>2047 Q1</t>
  </si>
  <si>
    <t>2047 Q2</t>
  </si>
  <si>
    <t>2047 Q3</t>
  </si>
  <si>
    <t>2047 Q4</t>
  </si>
  <si>
    <t>2048 Q1</t>
  </si>
  <si>
    <t>2048 Q2</t>
  </si>
  <si>
    <t>2048 Q3</t>
  </si>
  <si>
    <t>2048 Q4</t>
  </si>
  <si>
    <t>2049 Q1</t>
  </si>
  <si>
    <t>2049 Q2</t>
  </si>
  <si>
    <t>2049 Q3</t>
  </si>
  <si>
    <t>2049 Q4</t>
  </si>
  <si>
    <t>2050 Q1</t>
  </si>
  <si>
    <t>2050 Q2</t>
  </si>
  <si>
    <t>2050 Q3</t>
  </si>
  <si>
    <t>2050 Q4</t>
  </si>
  <si>
    <t>Source</t>
  </si>
  <si>
    <t>Seasonally adjusted</t>
  </si>
  <si>
    <t>Base year price</t>
  </si>
  <si>
    <t>Base year index</t>
  </si>
  <si>
    <t>Historical end year</t>
  </si>
  <si>
    <t>Historical end quarter</t>
  </si>
  <si>
    <t>Date of last update</t>
  </si>
  <si>
    <t>Source details</t>
  </si>
  <si>
    <t>Additional source details</t>
  </si>
  <si>
    <t>Location code</t>
  </si>
  <si>
    <t>Indicator code</t>
  </si>
  <si>
    <t>Databank code</t>
  </si>
  <si>
    <t>United Kingdom</t>
  </si>
  <si>
    <t>Consumer price index</t>
  </si>
  <si>
    <t>Index</t>
  </si>
  <si>
    <t>NA</t>
  </si>
  <si>
    <t>Level</t>
  </si>
  <si>
    <t>Office for National Statistics\Haver Analytics</t>
  </si>
  <si>
    <t xml:space="preserve">UK: Consumer Price Index: All Items (NSA, 2015=100) </t>
  </si>
  <si>
    <t>GBR</t>
  </si>
  <si>
    <t>Interest rate, central bank policy, end of period</t>
  </si>
  <si>
    <t>%</t>
  </si>
  <si>
    <t>Bank of England \Haver Analytics</t>
  </si>
  <si>
    <t>agg(R112RD@INTDAILY,EOP)</t>
  </si>
  <si>
    <t>United Kingdom: Official Bank Rate (%) ,EOP</t>
  </si>
  <si>
    <t>RCBEOP</t>
  </si>
  <si>
    <t>2% LINE</t>
  </si>
  <si>
    <t>20240429</t>
  </si>
  <si>
    <t>20240430</t>
  </si>
  <si>
    <t>20240501</t>
  </si>
  <si>
    <t>20240502</t>
  </si>
  <si>
    <t>202404</t>
  </si>
  <si>
    <t>20240503</t>
  </si>
  <si>
    <t>20240506</t>
  </si>
  <si>
    <t>20240507</t>
  </si>
  <si>
    <t>20240508</t>
  </si>
  <si>
    <t>20240509</t>
  </si>
  <si>
    <t>20240510</t>
  </si>
  <si>
    <t>20240513</t>
  </si>
  <si>
    <t>20240514</t>
  </si>
  <si>
    <t>20240515</t>
  </si>
  <si>
    <t>20240516</t>
  </si>
  <si>
    <t>20240517</t>
  </si>
  <si>
    <t>20240520</t>
  </si>
  <si>
    <t>20240521</t>
  </si>
  <si>
    <t>20240522</t>
  </si>
  <si>
    <t>20240523</t>
  </si>
  <si>
    <t>20240524</t>
  </si>
  <si>
    <t>20240527</t>
  </si>
  <si>
    <t>20240528</t>
  </si>
  <si>
    <t>20240529</t>
  </si>
  <si>
    <t>20240530</t>
  </si>
  <si>
    <t>20240531</t>
  </si>
  <si>
    <t>20240603</t>
  </si>
  <si>
    <t>20240604</t>
  </si>
  <si>
    <t>20240605</t>
  </si>
  <si>
    <t>20240606</t>
  </si>
  <si>
    <t>20240607</t>
  </si>
  <si>
    <t>20273</t>
  </si>
  <si>
    <t>Chart 2.16 - Contributions to CPI inflation</t>
  </si>
  <si>
    <t xml:space="preserve">Electricity and gas </t>
  </si>
  <si>
    <t>20240610</t>
  </si>
  <si>
    <t>202405</t>
  </si>
  <si>
    <t>20240611</t>
  </si>
  <si>
    <t>20240612</t>
  </si>
  <si>
    <t>20240613</t>
  </si>
  <si>
    <t>20240614</t>
  </si>
  <si>
    <t>20240617</t>
  </si>
  <si>
    <t>20240618</t>
  </si>
  <si>
    <t>20240619</t>
  </si>
  <si>
    <t>20240620</t>
  </si>
  <si>
    <t>20240621</t>
  </si>
  <si>
    <t>20240624</t>
  </si>
  <si>
    <t>20240625</t>
  </si>
  <si>
    <t>20240626</t>
  </si>
  <si>
    <t>20240627</t>
  </si>
  <si>
    <t>20240628</t>
  </si>
  <si>
    <t>20240701</t>
  </si>
  <si>
    <t>20240702</t>
  </si>
  <si>
    <t>20240703</t>
  </si>
  <si>
    <t>20240704</t>
  </si>
  <si>
    <t>20240705</t>
  </si>
  <si>
    <t>20240708</t>
  </si>
  <si>
    <t>20240709</t>
  </si>
  <si>
    <t>20240710</t>
  </si>
  <si>
    <t>20240711</t>
  </si>
  <si>
    <t>20240712</t>
  </si>
  <si>
    <t>20240715</t>
  </si>
  <si>
    <t>2015=100</t>
  </si>
  <si>
    <t>Desktop</t>
  </si>
  <si>
    <t>202406</t>
  </si>
  <si>
    <t>20240716</t>
  </si>
  <si>
    <t>20240717</t>
  </si>
  <si>
    <t>20240718</t>
  </si>
  <si>
    <t>X112EN@INTDAILY</t>
  </si>
  <si>
    <t>20240719</t>
  </si>
  <si>
    <t>02-Jan-1990</t>
  </si>
  <si>
    <t>UK: Effective Exchange Rate Index: Narrow (Jan-05=100)</t>
  </si>
  <si>
    <t>20240722</t>
  </si>
  <si>
    <t>20240723</t>
  </si>
  <si>
    <t>20240724</t>
  </si>
  <si>
    <t>20240725</t>
  </si>
  <si>
    <t>20240726</t>
  </si>
  <si>
    <t>20240729</t>
  </si>
  <si>
    <t>20240730</t>
  </si>
  <si>
    <t>20240731</t>
  </si>
  <si>
    <t>20240801</t>
  </si>
  <si>
    <t>20274</t>
  </si>
  <si>
    <t>Total CPI</t>
  </si>
  <si>
    <t>July 2024
(Bank staff projections)</t>
  </si>
  <si>
    <t>August 2024
(Bank staff projections)</t>
  </si>
  <si>
    <t>September 2024
(Bank staff projections)</t>
  </si>
  <si>
    <t>October 2024
(Bank staff projections)</t>
  </si>
  <si>
    <t>November 2024
(Bank staff projections)</t>
  </si>
  <si>
    <t>December 2024
(Bank staff projections)</t>
  </si>
  <si>
    <t>2025 Q1
(Bank staff projection)</t>
  </si>
  <si>
    <t>n.a.</t>
  </si>
  <si>
    <t xml:space="preserve">Chart 2.21 - Measures of annual pay growth </t>
  </si>
  <si>
    <t>Quarterly frequency</t>
  </si>
  <si>
    <t>Monthly frequency</t>
  </si>
  <si>
    <t>AWE private sector regular pay</t>
  </si>
  <si>
    <t>Indicator-based model</t>
  </si>
  <si>
    <t xml:space="preserve">AWE private sector regular pay </t>
  </si>
  <si>
    <t>KPMG/REC survey (advanced 12 months)</t>
  </si>
  <si>
    <t>HMRC RTI private sector median</t>
  </si>
  <si>
    <t>Indeed Wage Tracker</t>
  </si>
  <si>
    <t>No permissions</t>
  </si>
  <si>
    <t>2024 Q2 
(Bank Staff Projection)</t>
  </si>
  <si>
    <t>2024 Q3
(Bank Staff Projection)</t>
  </si>
  <si>
    <t>202407</t>
  </si>
  <si>
    <t>20240802</t>
  </si>
  <si>
    <t>20240805</t>
  </si>
  <si>
    <t>20240806</t>
  </si>
  <si>
    <t>20240807</t>
  </si>
  <si>
    <t>20240808</t>
  </si>
  <si>
    <t>20240809</t>
  </si>
  <si>
    <t>20240812</t>
  </si>
  <si>
    <t>20240813</t>
  </si>
  <si>
    <t>20240814</t>
  </si>
  <si>
    <t>20240815</t>
  </si>
  <si>
    <t>20240816</t>
  </si>
  <si>
    <t>20240819</t>
  </si>
  <si>
    <t>20240820</t>
  </si>
  <si>
    <t>20240821</t>
  </si>
  <si>
    <t>20240822</t>
  </si>
  <si>
    <t>20240823</t>
  </si>
  <si>
    <t>20240826</t>
  </si>
  <si>
    <t>20240827</t>
  </si>
  <si>
    <t>20240828</t>
  </si>
  <si>
    <t>20240829</t>
  </si>
  <si>
    <t>20240830</t>
  </si>
  <si>
    <t>20240902</t>
  </si>
  <si>
    <t>20240903</t>
  </si>
  <si>
    <t>20240904</t>
  </si>
  <si>
    <t>20240905</t>
  </si>
  <si>
    <t>20240906</t>
  </si>
  <si>
    <t>UNVDPR1@UK</t>
  </si>
  <si>
    <t>UNVDPE1@UK</t>
  </si>
  <si>
    <t>UNVDWR@UK</t>
  </si>
  <si>
    <t>UNVDWE@UK</t>
  </si>
  <si>
    <t>UNVDPR3@UK</t>
  </si>
  <si>
    <t>UNVDPE3@UK</t>
  </si>
  <si>
    <t>UNVDWR3@UK</t>
  </si>
  <si>
    <t>UNVDWE3@UK</t>
  </si>
  <si>
    <t>Jan-2017</t>
  </si>
  <si>
    <t>UK: BoE DMP: Realized Price Growth Over the Past Year: Single Month (%)</t>
  </si>
  <si>
    <t>UK: BoE DMP: Expected Price Growth Over the Next Year: Single Month (%)</t>
  </si>
  <si>
    <t>Aug-2017</t>
  </si>
  <si>
    <t>UK: BoE DMP: Realized Wage Growth Over the Past Year:  Single Month (%)</t>
  </si>
  <si>
    <t>202408</t>
  </si>
  <si>
    <t>UK: BoE DMP: Expected Wage Growth Over the Next Year: Single Month (%)</t>
  </si>
  <si>
    <t>UK: BoE DMP: Realized Price Growth Over the Past Year: 3 Month Average (%)</t>
  </si>
  <si>
    <t>UK: BoE DMP: Expected Price Growth Over the Next Year: 3 Month Average (%)</t>
  </si>
  <si>
    <t>UK: BoE DMP: Realized Wage Growth Over the Past Year: 3 Month Average (%)</t>
  </si>
  <si>
    <t>BoE DMP</t>
  </si>
  <si>
    <t>Prices - past year</t>
  </si>
  <si>
    <t>Prices - next year</t>
  </si>
  <si>
    <t>Wages - past year</t>
  </si>
  <si>
    <t>Wages - next year</t>
  </si>
  <si>
    <t>202409</t>
  </si>
  <si>
    <t>20240909</t>
  </si>
  <si>
    <t>20240910</t>
  </si>
  <si>
    <t>20240911</t>
  </si>
  <si>
    <t>20240912</t>
  </si>
  <si>
    <t>20240913</t>
  </si>
  <si>
    <t>20240916</t>
  </si>
  <si>
    <t>20240917</t>
  </si>
  <si>
    <t>20240918</t>
  </si>
  <si>
    <t>20240919</t>
  </si>
  <si>
    <t>20240920</t>
  </si>
  <si>
    <t>20240923</t>
  </si>
  <si>
    <t>20240924</t>
  </si>
  <si>
    <t>20240925</t>
  </si>
  <si>
    <t>20240926</t>
  </si>
  <si>
    <t>20240927</t>
  </si>
  <si>
    <t>20240930</t>
  </si>
  <si>
    <t>20241001</t>
  </si>
  <si>
    <t>20241002</t>
  </si>
  <si>
    <t>20241003</t>
  </si>
  <si>
    <t>20241004</t>
  </si>
  <si>
    <t>20241007</t>
  </si>
  <si>
    <t>20241008</t>
  </si>
  <si>
    <t>20241009</t>
  </si>
  <si>
    <t>20241010</t>
  </si>
  <si>
    <t>20241011</t>
  </si>
  <si>
    <t>20241014</t>
  </si>
  <si>
    <t>20241015</t>
  </si>
  <si>
    <t>20241016</t>
  </si>
  <si>
    <t>20241017</t>
  </si>
  <si>
    <t>20241018</t>
  </si>
  <si>
    <t>20241021</t>
  </si>
  <si>
    <t>20241022</t>
  </si>
  <si>
    <t>20241023</t>
  </si>
  <si>
    <t>20241024</t>
  </si>
  <si>
    <t>20241025</t>
  </si>
  <si>
    <t>20241028</t>
  </si>
  <si>
    <t>20241029</t>
  </si>
  <si>
    <t>Sep 2024
(Bank staff projections)</t>
  </si>
  <si>
    <t>Aug 2024
(Bank staff projections)</t>
  </si>
  <si>
    <t>Jul 2024
(Bank staff projections)</t>
  </si>
  <si>
    <t>Jun 2024
(Bank staff projections)</t>
  </si>
  <si>
    <t>May 2024
(Bank staff projections)</t>
  </si>
  <si>
    <t>Apr 2024
(Bank staff projections)</t>
  </si>
  <si>
    <t>BoE staff forecast (May)</t>
  </si>
  <si>
    <t>BoE staff forecast (Aug)</t>
  </si>
  <si>
    <t>X112EB@INTDAILY</t>
  </si>
  <si>
    <t>£EER broad</t>
  </si>
  <si>
    <t>Oil price</t>
  </si>
  <si>
    <t>RXD</t>
  </si>
  <si>
    <t>IFNG01C@CMDTY</t>
  </si>
  <si>
    <t>IFNG02C@CMDTY</t>
  </si>
  <si>
    <t>IFNG03C@CMDTY</t>
  </si>
  <si>
    <t>IFNG04C@CMDTY</t>
  </si>
  <si>
    <t>IFNG05C@CMDTY</t>
  </si>
  <si>
    <t>IFNG06C@CMDTY</t>
  </si>
  <si>
    <t>IFNG07C@CMDTY</t>
  </si>
  <si>
    <t>IFNG08C@CMDTY</t>
  </si>
  <si>
    <t>IFNG09C@CMDTY</t>
  </si>
  <si>
    <t>IFNG10C@CMDTY</t>
  </si>
  <si>
    <t>IFNG11C@CMDTY</t>
  </si>
  <si>
    <t>IFNG12C@CMDTY</t>
  </si>
  <si>
    <t>IFNG13C@CMDTY</t>
  </si>
  <si>
    <t>IFNG14C@CMDTY</t>
  </si>
  <si>
    <t>IFNG15C@CMDTY</t>
  </si>
  <si>
    <t>IFNG16C@CMDTY</t>
  </si>
  <si>
    <t>IFNG17C@CMDTY</t>
  </si>
  <si>
    <t>IFNG18C@CMDTY</t>
  </si>
  <si>
    <t>IFNG19C@CMDTY</t>
  </si>
  <si>
    <t>IFNG20C@CMDTY</t>
  </si>
  <si>
    <t>IFNG21C@CMDTY</t>
  </si>
  <si>
    <t>IFNG22C@CMDTY</t>
  </si>
  <si>
    <t>IFNG23C@CMDTY</t>
  </si>
  <si>
    <t>IFNG24C@CMDTY</t>
  </si>
  <si>
    <t>IFNG25C@CMDTY</t>
  </si>
  <si>
    <t>IFNG26C@CMDTY</t>
  </si>
  <si>
    <t>IFNG27C@CMDTY</t>
  </si>
  <si>
    <t>IFNG28C@CMDTY</t>
  </si>
  <si>
    <t>IFNG29C@CMDTY</t>
  </si>
  <si>
    <t>IFNG30C@CMDTY</t>
  </si>
  <si>
    <t>IFNG31C@CMDTY</t>
  </si>
  <si>
    <t>IFNG32C@CMDTY</t>
  </si>
  <si>
    <t>IFNG33C@CMDTY</t>
  </si>
  <si>
    <t>IFNG34C@CMDTY</t>
  </si>
  <si>
    <t>IFNG35C@CMDTY</t>
  </si>
  <si>
    <t>IFNG36C@CMDTY</t>
  </si>
  <si>
    <t>Gas - 1</t>
  </si>
  <si>
    <t>Gas - 2</t>
  </si>
  <si>
    <t>Gas - 3</t>
  </si>
  <si>
    <t>Gas - 4</t>
  </si>
  <si>
    <t>Gas - 5</t>
  </si>
  <si>
    <t>Gas - 6</t>
  </si>
  <si>
    <t>Gas - 7</t>
  </si>
  <si>
    <t>Gas - 8</t>
  </si>
  <si>
    <t>Gas - 9</t>
  </si>
  <si>
    <t>Gas - 10</t>
  </si>
  <si>
    <t>Gas - 11</t>
  </si>
  <si>
    <t>Gas - 12</t>
  </si>
  <si>
    <t>Gas - 13</t>
  </si>
  <si>
    <t>Gas - 14</t>
  </si>
  <si>
    <t>Gas - 15</t>
  </si>
  <si>
    <t>Gas - 16</t>
  </si>
  <si>
    <t>Gas - 17</t>
  </si>
  <si>
    <t>Gas - 18</t>
  </si>
  <si>
    <t>Gas - 19</t>
  </si>
  <si>
    <t>Gas - 20</t>
  </si>
  <si>
    <t>Gas - 21</t>
  </si>
  <si>
    <t>Gas - 22</t>
  </si>
  <si>
    <t>Gas - 23</t>
  </si>
  <si>
    <t>Gas - 24</t>
  </si>
  <si>
    <t>Gas - 25</t>
  </si>
  <si>
    <t>Gas - 26</t>
  </si>
  <si>
    <t>Gas - 27</t>
  </si>
  <si>
    <t>Gas - 28</t>
  </si>
  <si>
    <t>Gas - 29</t>
  </si>
  <si>
    <t>Gas - 30</t>
  </si>
  <si>
    <t>Gas - 31</t>
  </si>
  <si>
    <t>Gas - 32</t>
  </si>
  <si>
    <t>Gas - 33</t>
  </si>
  <si>
    <t>Gas - 34</t>
  </si>
  <si>
    <t>Gas - 35</t>
  </si>
  <si>
    <t>Gas - 36</t>
  </si>
  <si>
    <t>Electricity - 1</t>
  </si>
  <si>
    <t>Electricity - 2</t>
  </si>
  <si>
    <t>Electricity - 3</t>
  </si>
  <si>
    <t>Electricity - 4</t>
  </si>
  <si>
    <t>Electricity - 5</t>
  </si>
  <si>
    <t>Electricity - 6</t>
  </si>
  <si>
    <t>Electricity - 7</t>
  </si>
  <si>
    <t>Electricity - 8</t>
  </si>
  <si>
    <t>Electricity - 9</t>
  </si>
  <si>
    <t>Electricity - 10</t>
  </si>
  <si>
    <t>Electricity - 11</t>
  </si>
  <si>
    <t>Electricity - 12</t>
  </si>
  <si>
    <t>Electricity - 13</t>
  </si>
  <si>
    <t>Electricity - 14</t>
  </si>
  <si>
    <t>Electricity - 15</t>
  </si>
  <si>
    <t>Electricity - 16</t>
  </si>
  <si>
    <t>Electricity - 17</t>
  </si>
  <si>
    <t>Electricity - 18</t>
  </si>
  <si>
    <t>Electricity - 19</t>
  </si>
  <si>
    <t>Electricity - 20</t>
  </si>
  <si>
    <t>Electricity - 21</t>
  </si>
  <si>
    <t>Electricity - 22</t>
  </si>
  <si>
    <t>Electricity - 23</t>
  </si>
  <si>
    <t>Electricity - 24</t>
  </si>
  <si>
    <t>Electricity - 25</t>
  </si>
  <si>
    <t>Electricity - 26</t>
  </si>
  <si>
    <t>Electricity - 27</t>
  </si>
  <si>
    <t>Electricity - 28</t>
  </si>
  <si>
    <t>Electricity - 29</t>
  </si>
  <si>
    <t>Electricity - 30</t>
  </si>
  <si>
    <t>Electricity - 31</t>
  </si>
  <si>
    <t>Electricity - 32</t>
  </si>
  <si>
    <t>Electricity - 33</t>
  </si>
  <si>
    <t>Electricity - 34</t>
  </si>
  <si>
    <t>Electricity - 35</t>
  </si>
  <si>
    <t>Electricity - 36</t>
  </si>
  <si>
    <t>IFBL01C@CMDTY</t>
  </si>
  <si>
    <t>IFBL02C@CMDTY</t>
  </si>
  <si>
    <t>IFBL03C@CMDTY</t>
  </si>
  <si>
    <t>IFBL04C@CMDTY</t>
  </si>
  <si>
    <t>IFBL05C@CMDTY</t>
  </si>
  <si>
    <t>IFBL06C@CMDTY</t>
  </si>
  <si>
    <t>IFBL07C@CMDTY</t>
  </si>
  <si>
    <t>IFBL08C@CMDTY</t>
  </si>
  <si>
    <t>IFBL09C@CMDTY</t>
  </si>
  <si>
    <t>IFBL10C@CMDTY</t>
  </si>
  <si>
    <t>IFBL11C@CMDTY</t>
  </si>
  <si>
    <t>IFBL12C@CMDTY</t>
  </si>
  <si>
    <t>IFBL13C@CMDTY</t>
  </si>
  <si>
    <t>IFBL14C@CMDTY</t>
  </si>
  <si>
    <t>IFBL15C@CMDTY</t>
  </si>
  <si>
    <t>IFBL16C@CMDTY</t>
  </si>
  <si>
    <t>IFBL17C@CMDTY</t>
  </si>
  <si>
    <t>IFBL18C@CMDTY</t>
  </si>
  <si>
    <t>IFBL19C@CMDTY</t>
  </si>
  <si>
    <t>IFBL20C@CMDTY</t>
  </si>
  <si>
    <t>IFBL21C@CMDTY</t>
  </si>
  <si>
    <t>IFBL22C@CMDTY</t>
  </si>
  <si>
    <t>IFBL23C@CMDTY</t>
  </si>
  <si>
    <t>IFBL24C@CMDTY</t>
  </si>
  <si>
    <t>IFBL25C@CMDTY</t>
  </si>
  <si>
    <t>IFBL26C@CMDTY</t>
  </si>
  <si>
    <t>IFBL27C@CMDTY</t>
  </si>
  <si>
    <t>IFBL28C@CMDTY</t>
  </si>
  <si>
    <t>IFBL29C@CMDTY</t>
  </si>
  <si>
    <t>IFBL30C@CMDTY</t>
  </si>
  <si>
    <t>IFBL31C@CMDTY</t>
  </si>
  <si>
    <t>IFBL32C@CMDTY</t>
  </si>
  <si>
    <t>IFBL33C@CMDTY</t>
  </si>
  <si>
    <t>IFBL34C@CMDTY</t>
  </si>
  <si>
    <t>IFBL35C@CMDTY</t>
  </si>
  <si>
    <t>IFBL36C@CMDTY</t>
  </si>
  <si>
    <t>£ oil price</t>
  </si>
  <si>
    <t>UK: Effective Exchange Rate Index: Broad (Jan-05=100)</t>
  </si>
  <si>
    <t>IntercontinentalExchange</t>
  </si>
  <si>
    <t>31-Jan-1997</t>
  </si>
  <si>
    <t>ICE UK Natural Gas Futures: 1st Position: Settlement Price (Sterling/Therm)</t>
  </si>
  <si>
    <t>ICE UK Natural Gas Futures: 2nd Position: Settlement Price (Sterling/Therm)</t>
  </si>
  <si>
    <t>ICE UK Natural Gas Futures: 3rd Position: Settlement Price (Sterling/Therm)</t>
  </si>
  <si>
    <t>ICE UK Natural Gas Futures: 4th Position: Settlement Price (Sterling/Therm)</t>
  </si>
  <si>
    <t>ICE UK Natural Gas Futures: 5th Position: Settlement Price (Sterling/Therm)</t>
  </si>
  <si>
    <t>ICE UK Natural Gas Futures: 6th Position: Settlement Price (Sterling/Therm)</t>
  </si>
  <si>
    <t>ICE UK Natural Gas Futures: 7th Position: Settlement Price (Sterling/Therm)</t>
  </si>
  <si>
    <t>ICE UK Natural Gas Futures: 8th Position: Settlement Price (Sterling/Therm)</t>
  </si>
  <si>
    <t>ICE UK Natural Gas Futures: 9th Position: Settlement Price (Sterling/Therm)</t>
  </si>
  <si>
    <t>ICE UK Natural Gas Futures: 10th Position: Settlement Price (Sterling/Therm)</t>
  </si>
  <si>
    <t>ICE UK Natural Gas Futures: 11th Position: Settlement Price (Sterling/Therm)</t>
  </si>
  <si>
    <t>29-Jun-2004</t>
  </si>
  <si>
    <t>ICE UK Natural Gas Futures: 12th Position: Settlement Price (Sterling/Therm)</t>
  </si>
  <si>
    <t>28-Feb-2007</t>
  </si>
  <si>
    <t>ICE UK Natural Gas Futures: 13th Position: Settlement Price (Sterling/Therm)</t>
  </si>
  <si>
    <t>11-Apr-2008</t>
  </si>
  <si>
    <t>ICE UK Natural Gas Futures: 14th Position: Settlement Price (Sterling/Therm)</t>
  </si>
  <si>
    <t>ICE UK Natural Gas Futures: 15th Position: Settlement Price (Sterling/Therm)</t>
  </si>
  <si>
    <t>ICE UK Natural Gas Futures: 16th Position: Settlement Price (Sterling/Therm)</t>
  </si>
  <si>
    <t>ICE UK Natural Gas Futures: 17th Position: Settlement Price (Sterling/Therm)</t>
  </si>
  <si>
    <t>30-May-2008</t>
  </si>
  <si>
    <t>ICE UK Natural Gas Futures: 18th Position: Settlement Price (Sterling/Therm)</t>
  </si>
  <si>
    <t>16-Aug-2010</t>
  </si>
  <si>
    <t>ICE UK Natural Gas Future: 19th Position: Settlement Price (Sterling/Therm)</t>
  </si>
  <si>
    <t>ICE UK Natural Gas Future: 20th Position: Settlement Price (Sterling/Therm)</t>
  </si>
  <si>
    <t>ICE UK Natural Gas Future: 21st Position: Settlement Price (Sterling/Therm)</t>
  </si>
  <si>
    <t>ICE UK Natural Gas Future: 22nd Position: Settlement Price (Sterling/Therm)</t>
  </si>
  <si>
    <t>ICE UK Natural Gas Future: 23rd Position: Settlement Price (Sterling/Therm)</t>
  </si>
  <si>
    <t>ICE UK Natural Gas Future: 24th Position: Settlement Price (Sterling/Therm)</t>
  </si>
  <si>
    <t>ICE UK Natural Gas Future: 25th Position: Settlement Price (Sterling/Therm)</t>
  </si>
  <si>
    <t>ICE UK Natural Gas Future: 26th Position: Settlement Price (Sterling/Therm)</t>
  </si>
  <si>
    <t>ICE UK Natural Gas Future: 27th Position: Settlement Price (Sterling/Therm)</t>
  </si>
  <si>
    <t>ICE UK Natural Gas Future: 28th Position: Settlement Price (Sterling/Therm)</t>
  </si>
  <si>
    <t>ICE UK Natural Gas Future: 29th Position: Settlement Price (Sterling/Therm)</t>
  </si>
  <si>
    <t>ICE UK Natural Gas Future: 30th Position: Settlement Price (Sterling/Therm)</t>
  </si>
  <si>
    <t>ICE UK Natural Gas Future: 31st Position: Settlement Price (Sterling/Therm)</t>
  </si>
  <si>
    <t>ICE UK Natural Gas Future: 32nd Position: Settlement Price (Sterling/Therm)</t>
  </si>
  <si>
    <t>ICE UK Natural Gas Future: 33rd Position: Settlement Price (Sterling/Therm)</t>
  </si>
  <si>
    <t>ICE UK Natural Gas Future: 34th Position: Settlement Price (Sterling/Therm)</t>
  </si>
  <si>
    <t>ICE UK Natural Gas Future: 35th Position: Settlement Price (Sterling/Therm)</t>
  </si>
  <si>
    <t>ICE UK Natural Gas Future: 36th Position: Settlement Price (Sterling/Therm)</t>
  </si>
  <si>
    <t>29-Apr-2013</t>
  </si>
  <si>
    <t>ICE UK Base Electricity Fut [Gregorian]: 1st Pos: Settlement Price (Pence/Mwh)</t>
  </si>
  <si>
    <t>ICE UK Base Electricity Fut [Gregorian]: 2nd Pos: Settlement Price (Pence/Mwh)</t>
  </si>
  <si>
    <t>ICE UK Base Electricity Fut [Gregorian]: 3rd Pos: Settlement Price (Pence/Mwh)</t>
  </si>
  <si>
    <t>ICE UK Base Electricity Fut [Gregorian]: 4th Pos: Settlement Price (Pence/Mwh)</t>
  </si>
  <si>
    <t>ICE UK Base Electricity Fut [Gregorian]: 5th Pos: Settlement Price (Pence/Mwh)</t>
  </si>
  <si>
    <t>ICE UK Base Electricity Fut [Gregorian]: 6th Pos: Settlement Price (Pence/Mwh)</t>
  </si>
  <si>
    <t>ICE UK Base Electricity Fut [Gregorian]: 7th Pos: Settlement Price (Pence/Mwh)</t>
  </si>
  <si>
    <t>ICE UK Base Electricity Fut [Gregorian]: 8th Pos: Settlement Price (Pence/Mwh)</t>
  </si>
  <si>
    <t>ICE UK Base Electricity Fut [Gregorian]: 9th Pos: Settlement Price (Pence/Mwh)</t>
  </si>
  <si>
    <t>ICE UK Base Electricity Fut [Gregorian]: 10th Pos: Settlement Price (Pence/Mwh)</t>
  </si>
  <si>
    <t>ICE UK Base Electricity Fut [Gregorian]: 11th Pos: Settlement Price (Pence/Mwh)</t>
  </si>
  <si>
    <t>ICE UK Base Electricity Fut [Gregorian]: 12th Pos: Settlement Price (Pence/Mwh)</t>
  </si>
  <si>
    <t>ICE UK Base Electricity Fut [Gregorian]: 13th Pos: Settlement Price (Pence/Mwh)</t>
  </si>
  <si>
    <t>ICE UK Base Electricity Fut [Gregorian]: 14th Pos: Settlement Price (Pence/Mwh)</t>
  </si>
  <si>
    <t>ICE UK Base Electricity Fut [Gregorian]: 15th Pos: Settlement Price (Pence/Mwh)</t>
  </si>
  <si>
    <t>ICE UK Base Electricity Fut [Gregorian]: 16th Pos: Settlement Price (Pence/Mwh)</t>
  </si>
  <si>
    <t>ICE UK Base Electricity Fut [Gregorian]: 17th Pos: Settlement Price (Pence/Mwh)</t>
  </si>
  <si>
    <t>ICE UK Base Electricity Fut [Gregorian]: 18th Pos: Settlement Price (Pence/Mwh)</t>
  </si>
  <si>
    <t>ICE UK Base Electricity Fut [Gregorian]: 19th Pos: Settlement Price (Pence/Mwh)</t>
  </si>
  <si>
    <t>ICE UK Base Electricity Fut [Gregorian]: 20th Pos: Settlement Price (Pence/Mwh)</t>
  </si>
  <si>
    <t>ICE UK Base Electricity Fut [Gregorian]: 21st Pos: Settlement Price (Pence/Mwh)</t>
  </si>
  <si>
    <t>ICE UK Base Electricity Fut [Gregorian]: 22nd Pos: Settlement Price (Pence/Mwh)</t>
  </si>
  <si>
    <t>ICE UK Base Electricity Fut [Gregorian]: 23rd Pos: Settlement Price (Pence/Mwh)</t>
  </si>
  <si>
    <t>ICE UK Base Electricity Fut [Gregorian]: 24th Pos: Settlement Price (Pence/Mwh)</t>
  </si>
  <si>
    <t>ICE UK Base Electricity Fut [Gregorian]: 25th Pos: Settlement Price (Pence/Mwh)</t>
  </si>
  <si>
    <t>ICE UK Base Electricity Fut [Gregorian]: 26th Pos: Settlement Price (Pence/Mwh)</t>
  </si>
  <si>
    <t>ICE UK Base Electricity Fut [Gregorian]: 27th Pos: Settlement Price (Pence/Mwh)</t>
  </si>
  <si>
    <t>ICE UK Base Electricity Fut [Gregorian]: 28th Pos: Settlement Price (Pence/Mwh)</t>
  </si>
  <si>
    <t>ICE UK Base Electricity Fut [Gregorian]: 29th Pos: Settlement Price (Pence/Mwh)</t>
  </si>
  <si>
    <t>ICE UK Base Electricity Fut [Gregorian]: 30th Pos: Settlement Price (Pence/Mwh)</t>
  </si>
  <si>
    <t>ICE UK Base Electricity Fut [Gregorian]: 31st Pos: Settlement Price (Pence/Mwh)</t>
  </si>
  <si>
    <t>ICE UK Base Electricity Fut [Gregorian]: 32nd Pos: Settlement Price (Pence/Mwh)</t>
  </si>
  <si>
    <t>ICE UK Base Electricity Fut [Gregorian]: 33rd Pos: Settlement Price (Pence/Mwh)</t>
  </si>
  <si>
    <t>ICE UK Base Electricity Fut [Gregorian]: 34th Pos: Settlement Price (Pence/Mwh)</t>
  </si>
  <si>
    <t>ICE UK Base Electricity Fut [Gregorian]: 35th Pos: Settlement Price (Pence/Mwh)</t>
  </si>
  <si>
    <t>ICE UK Base Electricity Fut [Gregorian]: 36th Pos: Settlement Price (Pence/Mwh)</t>
  </si>
  <si>
    <t>21-May-1986</t>
  </si>
  <si>
    <t>Gas - 37</t>
  </si>
  <si>
    <t>Gas - 38</t>
  </si>
  <si>
    <t>Gas - 39</t>
  </si>
  <si>
    <t>Gas - 40</t>
  </si>
  <si>
    <t>Gas - 41</t>
  </si>
  <si>
    <t>Gas - 42</t>
  </si>
  <si>
    <t>Gas - 43</t>
  </si>
  <si>
    <t>Gas - 44</t>
  </si>
  <si>
    <t>Gas - 45</t>
  </si>
  <si>
    <t>Gas - 46</t>
  </si>
  <si>
    <t>Gas - 47</t>
  </si>
  <si>
    <t>Gas - 48</t>
  </si>
  <si>
    <t>IFNG37C@CMDTY</t>
  </si>
  <si>
    <t>IFNG38C@CMDTY</t>
  </si>
  <si>
    <t>IFNG39C@CMDTY</t>
  </si>
  <si>
    <t>IFNG40C@CMDTY</t>
  </si>
  <si>
    <t>IFNG41C@CMDTY</t>
  </si>
  <si>
    <t>IFNG42C@CMDTY</t>
  </si>
  <si>
    <t>IFNG43C@CMDTY</t>
  </si>
  <si>
    <t>IFNG44C@CMDTY</t>
  </si>
  <si>
    <t>IFNG45C@CMDTY</t>
  </si>
  <si>
    <t>IFNG46C@CMDTY</t>
  </si>
  <si>
    <t>IFNG47C@CMDTY</t>
  </si>
  <si>
    <t>IFNG48C@CMDTY</t>
  </si>
  <si>
    <t>ICE UK Natural Gas Future: 37th Position: Settlement Price (Sterling/Therm)</t>
  </si>
  <si>
    <t>ICE UK Natural Gas Future: 38th Position: Settlement Price (Sterling/Therm)</t>
  </si>
  <si>
    <t>ICE UK Natural Gas Future: 39th Position: Settlement Price (Sterling/Therm)</t>
  </si>
  <si>
    <t>ICE UK Natural Gas Future: 40th Position: Settlement Price (Sterling/Therm)</t>
  </si>
  <si>
    <t>ICE UK Natural Gas Future: 41st Position: Settlement Price (Sterling/Therm)</t>
  </si>
  <si>
    <t>ICE UK Natural Gas Future: 42nd Position: Settlement Price (Sterling/Therm)</t>
  </si>
  <si>
    <t>ICE UK Natural Gas Future: 43rd Position: Settlement Price (Sterling/Therm)</t>
  </si>
  <si>
    <t>ICE UK Natural Gas Future: 44th Position: Settlement Price (Sterling/Therm)</t>
  </si>
  <si>
    <t>ICE UK Natural Gas Future: 45th Position: Settlement Price (Sterling/Therm)</t>
  </si>
  <si>
    <t>ICE UK Natural Gas Future: 46th Position: Settlement Price (Sterling/Therm)</t>
  </si>
  <si>
    <t>ICE UK Natural Gas Future: 47th Position: Settlement Price (Sterling/Therm)</t>
  </si>
  <si>
    <t>ICE UK Natural Gas Future: 48th Position: Settlement Price (Sterling/Therm)</t>
  </si>
  <si>
    <t>IFBL37C@CMDTY</t>
  </si>
  <si>
    <t>IFBL38C@CMDTY</t>
  </si>
  <si>
    <t>IFBL39C@CMDTY</t>
  </si>
  <si>
    <t>IFBL40C@CMDTY</t>
  </si>
  <si>
    <t>IFBL41C@CMDTY</t>
  </si>
  <si>
    <t>IFBL42C@CMDTY</t>
  </si>
  <si>
    <t>IFBL43C@CMDTY</t>
  </si>
  <si>
    <t>IFBL44C@CMDTY</t>
  </si>
  <si>
    <t>IFBL45C@CMDTY</t>
  </si>
  <si>
    <t>IFBL46C@CMDTY</t>
  </si>
  <si>
    <t>IFBL47C@CMDTY</t>
  </si>
  <si>
    <t>IFBL48C@CMDTY</t>
  </si>
  <si>
    <t>Electricity - 37</t>
  </si>
  <si>
    <t>Electricity - 38</t>
  </si>
  <si>
    <t>Electricity - 39</t>
  </si>
  <si>
    <t>Electricity - 40</t>
  </si>
  <si>
    <t>Electricity - 41</t>
  </si>
  <si>
    <t>Electricity - 42</t>
  </si>
  <si>
    <t>Electricity - 43</t>
  </si>
  <si>
    <t>Electricity - 44</t>
  </si>
  <si>
    <t>Electricity - 45</t>
  </si>
  <si>
    <t>Electricity - 46</t>
  </si>
  <si>
    <t>Electricity - 47</t>
  </si>
  <si>
    <t>Electricity - 48</t>
  </si>
  <si>
    <t>ICE UK Base Electricity Fut [Gregorian]: 37th Pos: Settlement Price (Pence/Mwh)</t>
  </si>
  <si>
    <t>ICE UK Base Electricity Fut [Gregorian]: 38th Pos: Settlement Price (Pence/Mwh)</t>
  </si>
  <si>
    <t>ICE UK Base Electricity Fut [Gregorian]: 39th Pos: Settlement Price (Pence/Mwh)</t>
  </si>
  <si>
    <t>ICE UK Base Electricity Fut [Gregorian]: 40th Pos: Settlement Price (Pence/Mwh)</t>
  </si>
  <si>
    <t>ICE UK Base Electricity Fut [Gregorian]: 41st Pos: Settlement Price (Pence/Mwh)</t>
  </si>
  <si>
    <t>ICE UK Base Electricity Fut [Gregorian]: 42nd Pos: Settlement Price (Pence/Mwh)</t>
  </si>
  <si>
    <t>ICE UK Base Electricity Fut [Gregorian]: 43rd Pos: Settlement Price (Pence/Mwh)</t>
  </si>
  <si>
    <t>ICE UK Base Electricity Fut [Gregorian]: 44th Pos: Settlement Price (Pence/Mwh)</t>
  </si>
  <si>
    <t>ICE UK Base Electricity Fut [Gregorian]: 45th Pos: Settlement Price (Pence/Mwh)</t>
  </si>
  <si>
    <t>ICE UK Base Electricity Fut [Gregorian]: 46th Pos: Settlement Price (Pence/Mwh)</t>
  </si>
  <si>
    <t>ICE UK Base Electricity Fut [Gregorian]: 47th Pos: Settlement Price (Pence/Mwh)</t>
  </si>
  <si>
    <t>ICE UK Base Electricity Fut [Gregorian]: 48th Pos: Settlement Price (Pence/Mwh)</t>
  </si>
  <si>
    <t>Last 5 working days</t>
  </si>
  <si>
    <t>Gas futures</t>
  </si>
  <si>
    <t>Electricity futures</t>
  </si>
  <si>
    <t>Average levels</t>
  </si>
  <si>
    <t>PEBRT@DAILY</t>
  </si>
  <si>
    <t>Energy Information Administration</t>
  </si>
  <si>
    <t>Europe Brent Spot Price FOB (US$ per Barrel)</t>
  </si>
  <si>
    <t>X112USB@INTDAILY</t>
  </si>
  <si>
    <t>02-Jan-1975</t>
  </si>
  <si>
    <t>UK: Spot Exchange Rate: US Dollar (US$/GBP)</t>
  </si>
  <si>
    <t>% diff</t>
  </si>
  <si>
    <t>202410</t>
  </si>
  <si>
    <t>202411</t>
  </si>
  <si>
    <t>H24</t>
  </si>
  <si>
    <t>01-Jan-1954</t>
  </si>
  <si>
    <t>20241030</t>
  </si>
  <si>
    <t>20241031</t>
  </si>
  <si>
    <t>20241101</t>
  </si>
  <si>
    <t>20241104</t>
  </si>
  <si>
    <t>20241105</t>
  </si>
  <si>
    <t>20241106</t>
  </si>
  <si>
    <t>20241107</t>
  </si>
  <si>
    <t>20241108</t>
  </si>
  <si>
    <t>20241111</t>
  </si>
  <si>
    <t>20241112</t>
  </si>
  <si>
    <t>20241113</t>
  </si>
  <si>
    <t>20241114</t>
  </si>
  <si>
    <t>20241115</t>
  </si>
  <si>
    <t>20241118</t>
  </si>
  <si>
    <t>20241119</t>
  </si>
  <si>
    <t>20241120</t>
  </si>
  <si>
    <t>20241121</t>
  </si>
  <si>
    <t>20241122</t>
  </si>
  <si>
    <t>20241125</t>
  </si>
  <si>
    <t>20241126</t>
  </si>
  <si>
    <t>20241127</t>
  </si>
  <si>
    <t>20241128</t>
  </si>
  <si>
    <t>20241129</t>
  </si>
  <si>
    <t>20241202</t>
  </si>
  <si>
    <t>20241203</t>
  </si>
  <si>
    <t>20241204</t>
  </si>
  <si>
    <t>20241205</t>
  </si>
  <si>
    <t>20241206</t>
  </si>
  <si>
    <t>Q1-2028</t>
  </si>
  <si>
    <t>20281</t>
  </si>
  <si>
    <t>Chart 2.29 - Measures of annual private sector wage growth</t>
  </si>
  <si>
    <t>No permission</t>
  </si>
  <si>
    <t>2024 Q4
(Bank Staff Projection)</t>
  </si>
  <si>
    <t>2025 Q1
(Bank Staff Projection)</t>
  </si>
  <si>
    <t>2025 Q2
(Bank Staff Projection)</t>
  </si>
  <si>
    <t>2025 Q3
(Bank Staff Projection)</t>
  </si>
  <si>
    <t>2025 Q4
(Bank Staff Projection)</t>
  </si>
  <si>
    <t>Chart 2.22 - Contributions to CPI inflation</t>
  </si>
  <si>
    <t>January 2025
(Bank staff projections)</t>
  </si>
  <si>
    <t>February 2025
(Bank staff projections)</t>
  </si>
  <si>
    <t>March 2025
(Bank staff projections)</t>
  </si>
  <si>
    <t>BoE staff forecast (Nov)</t>
  </si>
  <si>
    <t>20241209</t>
  </si>
  <si>
    <t>20241210</t>
  </si>
  <si>
    <t>Dec-2024</t>
  </si>
  <si>
    <t>UK: BoE DMP: Expected Wage Growth Over the Next Year: 3 Month Average (%)</t>
  </si>
  <si>
    <t>202412</t>
  </si>
  <si>
    <t>02-Jan-2018</t>
  </si>
  <si>
    <t>20241211</t>
  </si>
  <si>
    <t>20241212</t>
  </si>
  <si>
    <t>20241213</t>
  </si>
  <si>
    <t>20241216</t>
  </si>
  <si>
    <t>20241217</t>
  </si>
  <si>
    <t>20241218</t>
  </si>
  <si>
    <t>20241219</t>
  </si>
  <si>
    <t>20241220</t>
  </si>
  <si>
    <t>20241223</t>
  </si>
  <si>
    <t>20241224</t>
  </si>
  <si>
    <t>20241225</t>
  </si>
  <si>
    <t>20241226</t>
  </si>
  <si>
    <t>20241227</t>
  </si>
  <si>
    <t>20241230</t>
  </si>
  <si>
    <t>20241231</t>
  </si>
  <si>
    <t>20250101</t>
  </si>
  <si>
    <t>20250102</t>
  </si>
  <si>
    <t>20250103</t>
  </si>
  <si>
    <t>20250106</t>
  </si>
  <si>
    <t>20250107</t>
  </si>
  <si>
    <t>20250108</t>
  </si>
  <si>
    <t>20250109</t>
  </si>
  <si>
    <t>20250110</t>
  </si>
  <si>
    <t>20250113</t>
  </si>
  <si>
    <t>20250114</t>
  </si>
  <si>
    <t>20250115</t>
  </si>
  <si>
    <t>20250116</t>
  </si>
  <si>
    <t>20250117</t>
  </si>
  <si>
    <t>20250120</t>
  </si>
  <si>
    <t>20250121</t>
  </si>
  <si>
    <t>20250122</t>
  </si>
  <si>
    <t>20250123</t>
  </si>
  <si>
    <t>20250124</t>
  </si>
  <si>
    <t>February 2025 MPR</t>
  </si>
  <si>
    <t>20250127</t>
  </si>
  <si>
    <t>20250128</t>
  </si>
  <si>
    <t>November</t>
  </si>
  <si>
    <t>February</t>
  </si>
  <si>
    <t>PZBR01S@DAILY</t>
  </si>
  <si>
    <t>PZBR03S@DAILY</t>
  </si>
  <si>
    <t>PZBR06S@DAILY</t>
  </si>
  <si>
    <t>PZBR12S@DAILY</t>
  </si>
  <si>
    <t>PZBR24S@DAILY</t>
  </si>
  <si>
    <t>Intercontinental Exchange</t>
  </si>
  <si>
    <t>08-Sep-2003</t>
  </si>
  <si>
    <t>ICE Brent Crude Futures: 1st Position: Settlement Price (US$/Bbl)</t>
  </si>
  <si>
    <t>ICE Brent Crude Futures: 3rd Position: Settlement Price (US$/Bbl)</t>
  </si>
  <si>
    <t>ICE Brent Crude Futures: 6th Position: Settlement Price (US$/Bbl)</t>
  </si>
  <si>
    <t>ICE Brent Crude Futures: 12th Position: Settlement Price (US$/Bbl)</t>
  </si>
  <si>
    <t>07-Feb-2005</t>
  </si>
  <si>
    <t>ICE Brent Crude Futures: 24th Position: Settlement Price (US$/Bbl)</t>
  </si>
  <si>
    <t>Oil - 1</t>
  </si>
  <si>
    <t>Oil - 3</t>
  </si>
  <si>
    <t>Oil - 6</t>
  </si>
  <si>
    <t>Oil - 12</t>
  </si>
  <si>
    <t>Oil - 24</t>
  </si>
  <si>
    <t>Difference %</t>
  </si>
  <si>
    <t>AGG(R112RD@INTDAILY,EOP)</t>
  </si>
  <si>
    <t>Jan-1954 &lt;- 01-Jan-1954</t>
  </si>
  <si>
    <t>Q1-1954 &lt;- 01-Jan-1954</t>
  </si>
  <si>
    <t>20250129</t>
  </si>
  <si>
    <t>Oil futures</t>
  </si>
  <si>
    <t>Latest</t>
  </si>
  <si>
    <t>BoE staff forecast (Feb)</t>
  </si>
  <si>
    <t>2.20 - Annual inflation rates for components of CPI, per cent</t>
  </si>
  <si>
    <t>Core goods</t>
  </si>
  <si>
    <t>Food and non-alcoholic beverages</t>
  </si>
  <si>
    <t>2010-19 averages</t>
  </si>
  <si>
    <t>April 2025
(Bank staff projections)</t>
  </si>
  <si>
    <t>May 2025
(Bank staff projections)</t>
  </si>
  <si>
    <t>June 2025
(Bank staff projections)</t>
  </si>
  <si>
    <t>March 2025</t>
  </si>
  <si>
    <t>Feb-19-2025 07:02</t>
  </si>
  <si>
    <t>Jan-2025</t>
  </si>
  <si>
    <t>Feb-18-2025 07:06</t>
  </si>
  <si>
    <t>Mar-06-2025 09:31</t>
  </si>
  <si>
    <t>Feb-2025</t>
  </si>
  <si>
    <t>202501</t>
  </si>
  <si>
    <t>202502</t>
  </si>
  <si>
    <t>07-Mar-2025</t>
  </si>
  <si>
    <t>06-Mar-2025</t>
  </si>
  <si>
    <t>20250130</t>
  </si>
  <si>
    <t>20250131</t>
  </si>
  <si>
    <t>20250203</t>
  </si>
  <si>
    <t>20250204</t>
  </si>
  <si>
    <t>20250205</t>
  </si>
  <si>
    <t>20250206</t>
  </si>
  <si>
    <t>20250207</t>
  </si>
  <si>
    <t>20250210</t>
  </si>
  <si>
    <t>20250211</t>
  </si>
  <si>
    <t>20250212</t>
  </si>
  <si>
    <t>20250213</t>
  </si>
  <si>
    <t>20250214</t>
  </si>
  <si>
    <t>20250217</t>
  </si>
  <si>
    <t>20250218</t>
  </si>
  <si>
    <t>20250219</t>
  </si>
  <si>
    <t>20250220</t>
  </si>
  <si>
    <t>20250221</t>
  </si>
  <si>
    <t>20250224</t>
  </si>
  <si>
    <t>20250225</t>
  </si>
  <si>
    <t>20250226</t>
  </si>
  <si>
    <t>20250227</t>
  </si>
  <si>
    <t>20250228</t>
  </si>
  <si>
    <t>20250303</t>
  </si>
  <si>
    <t>20250304</t>
  </si>
  <si>
    <t>20250305</t>
  </si>
  <si>
    <t>20250306</t>
  </si>
  <si>
    <t>Feb-06-2025 12:03</t>
  </si>
  <si>
    <t>Q1-2025</t>
  </si>
  <si>
    <t>UK: BoE CPI Projections Based on Constant 4.5% Interest Rate: Mode (Y/Y % Chg)</t>
  </si>
  <si>
    <t>Feb-06-2025 12:07</t>
  </si>
  <si>
    <t>Q2-2028</t>
  </si>
  <si>
    <t>Q4-2024 &lt;- Jan-2025</t>
  </si>
  <si>
    <t>20282</t>
  </si>
  <si>
    <t>Chart 2.22 - Measures of annual private sector wage growth, per cent</t>
  </si>
  <si>
    <t>Quarterly</t>
  </si>
  <si>
    <t>Monthly</t>
  </si>
  <si>
    <t>Private sector regular pay forecast</t>
  </si>
  <si>
    <t>BOE Agents' pay survey - expected settlements</t>
  </si>
  <si>
    <t xml:space="preserve">Private sector regular pay </t>
  </si>
  <si>
    <t>BOE DMP survey - one-year ahead wage expectation</t>
  </si>
  <si>
    <t>2024 Q4
(Bank Staff Projections)</t>
  </si>
  <si>
    <t>2025 Q1 
(Bank Staff Projections)</t>
  </si>
  <si>
    <t>2025 Q2
(Bank Staff Projections)</t>
  </si>
  <si>
    <t>2025 Q3
(Bank Staff Projections)</t>
  </si>
  <si>
    <t>2025 Q4
(Bank Staff Projections)</t>
  </si>
  <si>
    <t>Jan 2026 
(Expectation)</t>
  </si>
  <si>
    <t>MAR007K</t>
  </si>
  <si>
    <t>OE (Mar)</t>
  </si>
  <si>
    <t>HMT consensus (Feb)</t>
  </si>
  <si>
    <t>Inflation persistence</t>
  </si>
  <si>
    <t>Implications for Bank Rate</t>
  </si>
  <si>
    <t>MPC members</t>
  </si>
  <si>
    <t>1. Price- and wage-setting dynamics respond to unwinding of global shocks. Inflation persistence dissipates without a significant rise in unemployment</t>
  </si>
  <si>
    <t>2. Period of economic slack required for price- and wage-setting dynamics to fully normalise</t>
  </si>
  <si>
    <t>3. Structural shifts in wage- and price-setting mean high inflation will persist unless the jobless rate rises significantly. Policy must stay tighter for longer</t>
  </si>
  <si>
    <t>Less persistent</t>
  </si>
  <si>
    <t>Mid-range</t>
  </si>
  <si>
    <t>More persistent</t>
  </si>
  <si>
    <t>Faster rate cuts</t>
  </si>
  <si>
    <t>Cut-hold tempo continues</t>
  </si>
  <si>
    <t>Rate cuts stop this year</t>
  </si>
  <si>
    <t>Dhingra</t>
  </si>
  <si>
    <t>Mann</t>
  </si>
  <si>
    <t>Bailey</t>
  </si>
  <si>
    <t>Breedon</t>
  </si>
  <si>
    <t>Lombardelli</t>
  </si>
  <si>
    <t>Ramsden</t>
  </si>
  <si>
    <t>Taylor</t>
  </si>
  <si>
    <t>Greene</t>
  </si>
  <si>
    <t>Pill</t>
  </si>
  <si>
    <t>Mar-10-2025 13:11</t>
  </si>
  <si>
    <t>Feb-2025 &lt;- 10-Mar-2025</t>
  </si>
  <si>
    <t>10-Mar-2025</t>
  </si>
  <si>
    <t>Mar-10-2025 09:30</t>
  </si>
  <si>
    <t>Mar-10-2025 12:10</t>
  </si>
  <si>
    <t>Mar-11-2025 02:25</t>
  </si>
  <si>
    <t>Mar-10-2025 12:02</t>
  </si>
  <si>
    <t>Mar-10-2025 20:18</t>
  </si>
  <si>
    <t>Mar-11-2025 02:27</t>
  </si>
  <si>
    <t>20250307</t>
  </si>
  <si>
    <t>20250310</t>
  </si>
  <si>
    <t>Q4-2024 &lt;- 10-Mar-2025</t>
  </si>
  <si>
    <t>BoE forecast, market interest rate expectations (Feb)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</si>
</sst>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mmm\ yyyy"/>
    <numFmt numFmtId="165" formatCode="0.0"/>
    <numFmt numFmtId="166" formatCode="0.0000"/>
    <numFmt numFmtId="167" formatCode="0.0000000"/>
    <numFmt numFmtId="168" formatCode="###0.0;\-###0.0;0.0;@"/>
    <numFmt numFmtId="169" formatCode="0.00000"/>
    <numFmt numFmtId="170" formatCode="0.000"/>
    <numFmt numFmtId="171" formatCode="dd\ mmm\ yyyy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indexed="10"/>
      <name val="Times New Roman"/>
      <family val="1"/>
    </font>
    <font>
      <sz val="11"/>
      <color indexed="12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theme="1"/>
      <name val="Arial"/>
      <family val="2"/>
    </font>
    <font>
      <sz val="11"/>
      <color rgb="FF000000"/>
      <name val="Calibri"/>
      <family val="2"/>
    </font>
    <font>
      <sz val="11"/>
      <color indexed="16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FF"/>
      <name val="Times New Roman"/>
      <family val="1"/>
    </font>
    <font>
      <b/>
      <sz val="12"/>
      <color indexed="9"/>
      <name val="Segoe UI Semibold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4A80"/>
      </patternFill>
    </fill>
    <fill>
      <patternFill patternType="solid">
        <fgColor rgb="FF003C5C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363636"/>
      </left>
      <right style="thin">
        <color rgb="FF363636"/>
      </right>
      <top style="thin">
        <color rgb="FF363636"/>
      </top>
      <bottom style="thin">
        <color rgb="FF363636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9">
    <xf numFmtId="0" fontId="0" fillId="0" borderId="0"/>
    <xf numFmtId="0" fontId="1" fillId="0" borderId="0"/>
    <xf numFmtId="0" fontId="2" fillId="0" borderId="0"/>
    <xf numFmtId="0" fontId="9" fillId="0" borderId="0"/>
    <xf numFmtId="0" fontId="10" fillId="0" borderId="0"/>
    <xf numFmtId="0" fontId="11" fillId="0" borderId="0"/>
    <xf numFmtId="0" fontId="2" fillId="0" borderId="0"/>
    <xf numFmtId="0" fontId="2" fillId="0" borderId="0"/>
    <xf numFmtId="0" fontId="16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20" fillId="0" borderId="0"/>
    <xf numFmtId="0" fontId="21" fillId="0" borderId="0"/>
    <xf numFmtId="0" fontId="10" fillId="0" borderId="0"/>
  </cellStyleXfs>
  <cellXfs count="74">
    <xf numFmtId="0" fontId="0" fillId="0" borderId="0" xfId="0"/>
    <xf numFmtId="164" fontId="5" fillId="0" borderId="0" xfId="2" applyNumberFormat="1" applyFont="1" applyAlignment="1">
      <alignment horizontal="center"/>
    </xf>
    <xf numFmtId="0" fontId="0" fillId="0" borderId="0" xfId="0" applyFill="1"/>
    <xf numFmtId="0" fontId="0" fillId="0" borderId="0" xfId="0" quotePrefix="1"/>
    <xf numFmtId="165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/>
    <xf numFmtId="2" fontId="0" fillId="0" borderId="0" xfId="0" applyNumberFormat="1"/>
    <xf numFmtId="0" fontId="8" fillId="0" borderId="0" xfId="0" applyFont="1"/>
    <xf numFmtId="166" fontId="0" fillId="0" borderId="0" xfId="0" applyNumberFormat="1"/>
    <xf numFmtId="167" fontId="0" fillId="0" borderId="0" xfId="0" applyNumberFormat="1"/>
    <xf numFmtId="14" fontId="8" fillId="0" borderId="0" xfId="0" applyNumberFormat="1" applyFont="1"/>
    <xf numFmtId="14" fontId="0" fillId="2" borderId="0" xfId="0" applyNumberFormat="1" applyFill="1"/>
    <xf numFmtId="0" fontId="0" fillId="0" borderId="0" xfId="0" applyNumberFormat="1"/>
    <xf numFmtId="1" fontId="0" fillId="0" borderId="0" xfId="0" applyNumberFormat="1"/>
    <xf numFmtId="168" fontId="0" fillId="0" borderId="0" xfId="0" applyNumberFormat="1"/>
    <xf numFmtId="168" fontId="12" fillId="0" borderId="0" xfId="0" applyNumberFormat="1" applyFont="1"/>
    <xf numFmtId="15" fontId="3" fillId="0" borderId="0" xfId="6" applyNumberFormat="1" applyFont="1" applyAlignment="1">
      <alignment horizontal="left" vertical="center"/>
    </xf>
    <xf numFmtId="0" fontId="4" fillId="0" borderId="0" xfId="0" applyFont="1"/>
    <xf numFmtId="15" fontId="5" fillId="0" borderId="0" xfId="6" applyNumberFormat="1" applyFont="1" applyAlignment="1">
      <alignment horizontal="center" vertical="center"/>
    </xf>
    <xf numFmtId="15" fontId="6" fillId="0" borderId="0" xfId="6" applyNumberFormat="1" applyFont="1" applyAlignment="1">
      <alignment horizontal="left" vertical="center"/>
    </xf>
    <xf numFmtId="15" fontId="7" fillId="0" borderId="1" xfId="6" applyNumberFormat="1" applyFont="1" applyBorder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9" fontId="4" fillId="0" borderId="0" xfId="0" applyNumberFormat="1" applyFont="1"/>
    <xf numFmtId="16" fontId="7" fillId="0" borderId="1" xfId="6" applyNumberFormat="1" applyFont="1" applyBorder="1" applyAlignment="1">
      <alignment horizontal="center" vertical="center" wrapText="1"/>
    </xf>
    <xf numFmtId="2" fontId="13" fillId="0" borderId="0" xfId="0" applyNumberFormat="1" applyFont="1"/>
    <xf numFmtId="0" fontId="5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2" fontId="4" fillId="0" borderId="0" xfId="1" applyNumberFormat="1" applyFont="1"/>
    <xf numFmtId="0" fontId="4" fillId="0" borderId="0" xfId="1" applyFont="1"/>
    <xf numFmtId="0" fontId="14" fillId="0" borderId="0" xfId="1" applyFont="1"/>
    <xf numFmtId="0" fontId="4" fillId="0" borderId="0" xfId="1" applyFont="1" applyAlignment="1">
      <alignment horizontal="center"/>
    </xf>
    <xf numFmtId="0" fontId="15" fillId="0" borderId="0" xfId="1" applyFont="1"/>
    <xf numFmtId="15" fontId="7" fillId="0" borderId="1" xfId="7" applyNumberFormat="1" applyFont="1" applyBorder="1" applyAlignment="1">
      <alignment horizontal="center" vertical="center" wrapText="1"/>
    </xf>
    <xf numFmtId="2" fontId="7" fillId="0" borderId="1" xfId="7" applyNumberFormat="1" applyFont="1" applyBorder="1" applyAlignment="1">
      <alignment horizontal="center" vertical="center" wrapText="1"/>
    </xf>
    <xf numFmtId="2" fontId="7" fillId="0" borderId="0" xfId="7" applyNumberFormat="1" applyFont="1" applyAlignment="1">
      <alignment horizontal="center" vertical="center" wrapText="1"/>
    </xf>
    <xf numFmtId="164" fontId="5" fillId="0" borderId="0" xfId="1" applyNumberFormat="1" applyFont="1" applyAlignment="1">
      <alignment horizontal="center"/>
    </xf>
    <xf numFmtId="165" fontId="5" fillId="0" borderId="0" xfId="1" applyNumberFormat="1" applyFont="1" applyAlignment="1">
      <alignment horizontal="center"/>
    </xf>
    <xf numFmtId="165" fontId="4" fillId="0" borderId="0" xfId="1" applyNumberFormat="1" applyFont="1" applyAlignment="1">
      <alignment horizontal="center"/>
    </xf>
    <xf numFmtId="164" fontId="5" fillId="0" borderId="0" xfId="1" applyNumberFormat="1" applyFont="1" applyAlignment="1">
      <alignment horizontal="center" wrapText="1"/>
    </xf>
    <xf numFmtId="170" fontId="0" fillId="0" borderId="0" xfId="0" applyNumberFormat="1"/>
    <xf numFmtId="17" fontId="0" fillId="0" borderId="0" xfId="0" applyNumberFormat="1"/>
    <xf numFmtId="16" fontId="7" fillId="0" borderId="1" xfId="6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165" fontId="4" fillId="0" borderId="0" xfId="0" applyNumberFormat="1" applyFont="1"/>
    <xf numFmtId="0" fontId="4" fillId="0" borderId="1" xfId="0" applyFont="1" applyBorder="1"/>
    <xf numFmtId="17" fontId="0" fillId="0" borderId="0" xfId="0" quotePrefix="1" applyNumberFormat="1"/>
    <xf numFmtId="171" fontId="0" fillId="0" borderId="0" xfId="0" applyNumberFormat="1"/>
    <xf numFmtId="17" fontId="8" fillId="0" borderId="0" xfId="0" applyNumberFormat="1" applyFont="1"/>
    <xf numFmtId="2" fontId="8" fillId="0" borderId="0" xfId="0" applyNumberFormat="1" applyFont="1"/>
    <xf numFmtId="165" fontId="8" fillId="0" borderId="0" xfId="0" applyNumberFormat="1" applyFont="1"/>
    <xf numFmtId="16" fontId="7" fillId="0" borderId="1" xfId="6" applyNumberFormat="1" applyFont="1" applyBorder="1" applyAlignment="1">
      <alignment horizontal="center" vertical="center" wrapText="1"/>
    </xf>
    <xf numFmtId="2" fontId="7" fillId="0" borderId="1" xfId="7" applyNumberFormat="1" applyFont="1" applyBorder="1" applyAlignment="1">
      <alignment horizontal="center" vertical="center" wrapText="1"/>
    </xf>
    <xf numFmtId="165" fontId="5" fillId="0" borderId="0" xfId="1" applyNumberFormat="1" applyFont="1" applyAlignment="1">
      <alignment horizontal="center" vertical="center"/>
    </xf>
    <xf numFmtId="0" fontId="13" fillId="0" borderId="0" xfId="0" applyFont="1"/>
    <xf numFmtId="2" fontId="7" fillId="0" borderId="1" xfId="7" applyNumberFormat="1" applyFont="1" applyBorder="1" applyAlignment="1">
      <alignment horizontal="center" vertical="center" wrapText="1"/>
    </xf>
    <xf numFmtId="0" fontId="3" fillId="0" borderId="0" xfId="18" applyFont="1"/>
    <xf numFmtId="0" fontId="10" fillId="0" borderId="0" xfId="18"/>
    <xf numFmtId="0" fontId="10" fillId="0" borderId="0" xfId="18" applyAlignment="1">
      <alignment horizontal="center"/>
    </xf>
    <xf numFmtId="0" fontId="15" fillId="0" borderId="0" xfId="18" applyFont="1"/>
    <xf numFmtId="16" fontId="7" fillId="0" borderId="0" xfId="6" applyNumberFormat="1" applyFont="1" applyAlignment="1">
      <alignment vertical="center" wrapText="1"/>
    </xf>
    <xf numFmtId="0" fontId="23" fillId="0" borderId="0" xfId="18" applyFont="1" applyAlignment="1">
      <alignment horizontal="center" vertical="center" wrapText="1"/>
    </xf>
    <xf numFmtId="165" fontId="5" fillId="0" borderId="0" xfId="18" applyNumberFormat="1" applyFont="1" applyAlignment="1">
      <alignment horizontal="center"/>
    </xf>
    <xf numFmtId="0" fontId="10" fillId="0" borderId="0" xfId="18" applyAlignment="1">
      <alignment vertical="center"/>
    </xf>
    <xf numFmtId="0" fontId="5" fillId="0" borderId="0" xfId="18" applyFont="1" applyAlignment="1">
      <alignment horizontal="center" wrapText="1"/>
    </xf>
    <xf numFmtId="0" fontId="22" fillId="3" borderId="2" xfId="5" applyFont="1" applyFill="1" applyBorder="1" applyAlignment="1">
      <alignment horizontal="left" wrapText="1"/>
    </xf>
    <xf numFmtId="0" fontId="24" fillId="4" borderId="3" xfId="0" applyFont="1" applyFill="1" applyBorder="1"/>
    <xf numFmtId="0" fontId="25" fillId="0" borderId="5" xfId="0" applyFont="1" applyFill="1" applyBorder="1" applyAlignment="1">
      <alignment wrapText="1"/>
    </xf>
    <xf numFmtId="16" fontId="7" fillId="0" borderId="1" xfId="6" applyNumberFormat="1" applyFont="1" applyBorder="1" applyAlignment="1">
      <alignment horizontal="center" vertical="center" wrapText="1"/>
    </xf>
    <xf numFmtId="2" fontId="7" fillId="0" borderId="1" xfId="7" applyNumberFormat="1" applyFont="1" applyBorder="1" applyAlignment="1">
      <alignment horizontal="center" vertical="center" wrapText="1"/>
    </xf>
    <xf numFmtId="16" fontId="7" fillId="0" borderId="0" xfId="6" applyNumberFormat="1" applyFont="1" applyAlignment="1">
      <alignment horizontal="center" vertical="center" wrapText="1"/>
    </xf>
    <xf numFmtId="0" fontId="24" fillId="4" borderId="4" xfId="0" applyFont="1" applyFill="1" applyBorder="1" applyAlignment="1">
      <alignment horizontal="left"/>
    </xf>
    <xf numFmtId="0" fontId="24" fillId="4" borderId="0" xfId="0" applyFont="1" applyFill="1" applyBorder="1" applyAlignment="1">
      <alignment horizontal="left"/>
    </xf>
  </cellXfs>
  <cellStyles count="19">
    <cellStyle name="Normal" xfId="0" builtinId="0"/>
    <cellStyle name="Normal 2" xfId="5" xr:uid="{D9B3FF26-FD06-4C90-96AA-59956B2BB5B6}"/>
    <cellStyle name="Normal 2 2" xfId="18" xr:uid="{B6235312-811B-4FA4-99D8-B3EEE105F590}"/>
    <cellStyle name="Normal 2 4" xfId="9" xr:uid="{D09B721C-6308-44DE-97AD-2746661E3366}"/>
    <cellStyle name="Normal 25" xfId="10" xr:uid="{DDB6F244-19BC-4F5B-A7E6-FFB3A741D849}"/>
    <cellStyle name="Normal 26" xfId="11" xr:uid="{06C2253C-3EFB-4D1B-AE90-99541FAE3A1D}"/>
    <cellStyle name="Normal 27" xfId="12" xr:uid="{4C7286ED-A9F9-41A0-82EE-B3C0154AFF89}"/>
    <cellStyle name="Normal 28" xfId="13" xr:uid="{884EF3BA-5875-430A-B513-A0B771FB4EC2}"/>
    <cellStyle name="Normal 3" xfId="4" xr:uid="{0118705C-69CC-48D5-AE36-56CF2605F615}"/>
    <cellStyle name="Normal 30" xfId="14" xr:uid="{91C3FFC0-B5E4-4073-939A-E10DBDA028BF}"/>
    <cellStyle name="Normal 4" xfId="8" xr:uid="{5883A11E-0FFD-42DA-8B5B-99256B3F5631}"/>
    <cellStyle name="Normal 4 2 2" xfId="1" xr:uid="{DD98B68A-A53C-4410-8481-3F7EF100D17F}"/>
    <cellStyle name="Normal 5" xfId="3" xr:uid="{76074B6A-6A1A-4755-944D-4ACAAABE69B4}"/>
    <cellStyle name="Normal 6" xfId="15" xr:uid="{ACCDF6EB-8BF5-4CAA-B6C5-31B8718B4C35}"/>
    <cellStyle name="Normal 7" xfId="16" xr:uid="{E957AC4C-1A33-4A98-B6CD-E56B56B8E7A2}"/>
    <cellStyle name="Normal 8" xfId="17" xr:uid="{4B523BB6-DA14-4632-9E31-DC21A66B1683}"/>
    <cellStyle name="Normal_Chart 2.3 - Nominal consumer spending 2" xfId="2" xr:uid="{574EF1AD-AC1E-4116-B07D-7FB5272AE35D}"/>
    <cellStyle name="Normal_Section 1 Data for the web  " xfId="7" xr:uid="{04554C72-E1AA-4BB1-A01D-DF2E3C835FD6}"/>
    <cellStyle name="Normal_Sheet1 2" xfId="6" xr:uid="{9FADF57C-0A59-4207-ADEC-0372AD409A99}"/>
  </cellStyles>
  <dxfs count="0"/>
  <tableStyles count="0" defaultTableStyle="TableStyleMedium2" defaultPivotStyle="PivotStyleLight16"/>
  <colors>
    <mruColors>
      <color rgb="FF495057"/>
      <color rgb="FF003C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4.xml"/><Relationship Id="rId18" Type="http://schemas.openxmlformats.org/officeDocument/2006/relationships/worksheet" Target="worksheets/sheet9.xml"/><Relationship Id="rId26" Type="http://schemas.openxmlformats.org/officeDocument/2006/relationships/worksheet" Target="worksheets/sheet17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12.xml"/><Relationship Id="rId34" Type="http://schemas.openxmlformats.org/officeDocument/2006/relationships/chartsheet" Target="chartsheets/sheet13.xml"/><Relationship Id="rId7" Type="http://schemas.openxmlformats.org/officeDocument/2006/relationships/chartsheet" Target="chartsheets/sheet6.xml"/><Relationship Id="rId12" Type="http://schemas.openxmlformats.org/officeDocument/2006/relationships/worksheet" Target="worksheets/sheet3.xml"/><Relationship Id="rId17" Type="http://schemas.openxmlformats.org/officeDocument/2006/relationships/worksheet" Target="worksheets/sheet8.xml"/><Relationship Id="rId25" Type="http://schemas.openxmlformats.org/officeDocument/2006/relationships/worksheet" Target="worksheets/sheet16.xml"/><Relationship Id="rId33" Type="http://schemas.openxmlformats.org/officeDocument/2006/relationships/chartsheet" Target="chartsheets/sheet12.xml"/><Relationship Id="rId38" Type="http://schemas.openxmlformats.org/officeDocument/2006/relationships/styles" Target="styles.xml"/><Relationship Id="rId2" Type="http://schemas.openxmlformats.org/officeDocument/2006/relationships/chartsheet" Target="chartsheets/sheet2.xml"/><Relationship Id="rId16" Type="http://schemas.openxmlformats.org/officeDocument/2006/relationships/worksheet" Target="worksheets/sheet7.xml"/><Relationship Id="rId20" Type="http://schemas.openxmlformats.org/officeDocument/2006/relationships/worksheet" Target="worksheets/sheet11.xml"/><Relationship Id="rId29" Type="http://schemas.openxmlformats.org/officeDocument/2006/relationships/worksheet" Target="worksheets/sheet20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5.xml"/><Relationship Id="rId11" Type="http://schemas.openxmlformats.org/officeDocument/2006/relationships/worksheet" Target="worksheets/sheet2.xml"/><Relationship Id="rId24" Type="http://schemas.openxmlformats.org/officeDocument/2006/relationships/worksheet" Target="worksheets/sheet15.xml"/><Relationship Id="rId32" Type="http://schemas.openxmlformats.org/officeDocument/2006/relationships/chartsheet" Target="chartsheets/sheet11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chartsheet" Target="chartsheets/sheet4.xml"/><Relationship Id="rId15" Type="http://schemas.openxmlformats.org/officeDocument/2006/relationships/worksheet" Target="worksheets/sheet6.xml"/><Relationship Id="rId23" Type="http://schemas.openxmlformats.org/officeDocument/2006/relationships/worksheet" Target="worksheets/sheet14.xml"/><Relationship Id="rId28" Type="http://schemas.openxmlformats.org/officeDocument/2006/relationships/worksheet" Target="worksheets/sheet19.xml"/><Relationship Id="rId36" Type="http://schemas.openxmlformats.org/officeDocument/2006/relationships/externalLink" Target="externalLinks/externalLink1.xml"/><Relationship Id="rId10" Type="http://schemas.openxmlformats.org/officeDocument/2006/relationships/chartsheet" Target="chartsheets/sheet9.xml"/><Relationship Id="rId19" Type="http://schemas.openxmlformats.org/officeDocument/2006/relationships/worksheet" Target="worksheets/sheet10.xml"/><Relationship Id="rId31" Type="http://schemas.openxmlformats.org/officeDocument/2006/relationships/chartsheet" Target="chartsheets/sheet10.xml"/><Relationship Id="rId4" Type="http://schemas.openxmlformats.org/officeDocument/2006/relationships/worksheet" Target="worksheets/sheet1.xml"/><Relationship Id="rId9" Type="http://schemas.openxmlformats.org/officeDocument/2006/relationships/chartsheet" Target="chartsheets/sheet8.xml"/><Relationship Id="rId14" Type="http://schemas.openxmlformats.org/officeDocument/2006/relationships/worksheet" Target="worksheets/sheet5.xml"/><Relationship Id="rId22" Type="http://schemas.openxmlformats.org/officeDocument/2006/relationships/worksheet" Target="worksheets/sheet13.xml"/><Relationship Id="rId27" Type="http://schemas.openxmlformats.org/officeDocument/2006/relationships/worksheet" Target="worksheets/sheet18.xml"/><Relationship Id="rId30" Type="http://schemas.openxmlformats.org/officeDocument/2006/relationships/worksheet" Target="worksheets/sheet21.xml"/><Relationship Id="rId35" Type="http://schemas.openxmlformats.org/officeDocument/2006/relationships/worksheet" Target="worksheets/sheet22.xml"/><Relationship Id="rId8" Type="http://schemas.openxmlformats.org/officeDocument/2006/relationships/chartsheet" Target="chartsheets/sheet7.xml"/><Relationship Id="rId3" Type="http://schemas.openxmlformats.org/officeDocument/2006/relationships/chartsheet" Target="chartsheets/sheet3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6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8.xml"/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0.xml"/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2.xml"/><Relationship Id="rId1" Type="http://schemas.openxmlformats.org/officeDocument/2006/relationships/themeOverride" Target="../theme/themeOverride6.xml"/></Relationships>
</file>

<file path=xl/charts/_rels/chart7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4.xml"/><Relationship Id="rId1" Type="http://schemas.openxmlformats.org/officeDocument/2006/relationships/themeOverride" Target="../theme/themeOverride7.xml"/></Relationships>
</file>

<file path=xl/charts/_rels/chart8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6.xml"/><Relationship Id="rId1" Type="http://schemas.openxmlformats.org/officeDocument/2006/relationships/themeOverride" Target="../theme/themeOverride8.xml"/></Relationships>
</file>

<file path=xl/charts/_rels/chart9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8.xml"/><Relationship Id="rId1" Type="http://schemas.openxmlformats.org/officeDocument/2006/relationships/themeOverride" Target="../theme/themeOverride9.xml"/></Relationships>
</file>

<file path=xl/charts/_rels/chart10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9.xml"/><Relationship Id="rId1" Type="http://schemas.openxmlformats.org/officeDocument/2006/relationships/themeOverride" Target="../theme/themeOverride10.xml"/></Relationships>
</file>

<file path=xl/charts/_rels/chart1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1.xml"/><Relationship Id="rId1" Type="http://schemas.openxmlformats.org/officeDocument/2006/relationships/themeOverride" Target="../theme/themeOverride11.xml"/></Relationships>
</file>

<file path=xl/charts/_rels/chart1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2.xml"/><Relationship Id="rId1" Type="http://schemas.openxmlformats.org/officeDocument/2006/relationships/themeOverride" Target="../theme/themeOverride12.xml"/></Relationships>
</file>

<file path=xl/charts/_rels/chart1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4.xml"/><Relationship Id="rId1" Type="http://schemas.openxmlformats.org/officeDocument/2006/relationships/themeOverride" Target="../theme/themeOverride13.xml"/></Relationships>
</file>

<file path=xl/charts/_rels/chart1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6.xml"/><Relationship Id="rId1" Type="http://schemas.openxmlformats.org/officeDocument/2006/relationships/themeOverride" Target="../theme/themeOverride14.xml"/></Relationships>
</file>

<file path=xl/charts/_rels/chart15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8.xml"/><Relationship Id="rId1" Type="http://schemas.openxmlformats.org/officeDocument/2006/relationships/themeOverride" Target="../theme/themeOverrid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4630032728079363E-2"/>
          <c:y val="0.14714391023940784"/>
          <c:w val="0.89480561845868434"/>
          <c:h val="0.712639860869834"/>
        </c:manualLayout>
      </c:layou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1737067426486376"/>
          <c:y val="7.8330705474282863E-2"/>
          <c:w val="0.61503403886325969"/>
          <c:h val="0.10928535458563261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7343370914460363E-2"/>
          <c:y val="0.14737073170368728"/>
          <c:w val="0.87699289835036232"/>
          <c:h val="0.71373839098557845"/>
        </c:manualLayout>
      </c:layout>
      <c:lineChart>
        <c:grouping val="standard"/>
        <c:varyColors val="0"/>
        <c:ser>
          <c:idx val="1"/>
          <c:order val="1"/>
          <c:tx>
            <c:strRef>
              <c:f>'Chart Data'!$N$3</c:f>
              <c:strCache>
                <c:ptCount val="1"/>
                <c:pt idx="0">
                  <c:v>BoE forecast, market interest rate expectations (Feb)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Data'!$L$4:$L$24</c:f>
              <c:numCache>
                <c:formatCode>m/d/yyyy</c:formatCode>
                <c:ptCount val="21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  <c:pt idx="16">
                  <c:v>46388</c:v>
                </c:pt>
                <c:pt idx="17">
                  <c:v>46478</c:v>
                </c:pt>
                <c:pt idx="18">
                  <c:v>46569</c:v>
                </c:pt>
                <c:pt idx="19">
                  <c:v>46661</c:v>
                </c:pt>
                <c:pt idx="20">
                  <c:v>46753</c:v>
                </c:pt>
              </c:numCache>
            </c:numRef>
          </c:cat>
          <c:val>
            <c:numRef>
              <c:f>'Chart Data'!$N$4:$N$24</c:f>
              <c:numCache>
                <c:formatCode>0.0</c:formatCode>
                <c:ptCount val="21"/>
                <c:pt idx="8">
                  <c:v>2.8</c:v>
                </c:pt>
                <c:pt idx="9">
                  <c:v>3.5</c:v>
                </c:pt>
                <c:pt idx="10">
                  <c:v>3.7</c:v>
                </c:pt>
                <c:pt idx="11">
                  <c:v>3.5</c:v>
                </c:pt>
                <c:pt idx="12">
                  <c:v>3</c:v>
                </c:pt>
                <c:pt idx="13">
                  <c:v>2.6</c:v>
                </c:pt>
                <c:pt idx="14">
                  <c:v>2.6</c:v>
                </c:pt>
                <c:pt idx="15">
                  <c:v>2.4</c:v>
                </c:pt>
                <c:pt idx="16">
                  <c:v>2.2999999999999998</c:v>
                </c:pt>
                <c:pt idx="17">
                  <c:v>2.2000000000000002</c:v>
                </c:pt>
                <c:pt idx="18">
                  <c:v>2.1</c:v>
                </c:pt>
                <c:pt idx="19">
                  <c:v>2</c:v>
                </c:pt>
                <c:pt idx="20">
                  <c:v>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Data'!$O$3</c:f>
              <c:strCache>
                <c:ptCount val="1"/>
                <c:pt idx="0">
                  <c:v>OE (Mar)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'Chart Data'!$L$4:$L$24</c:f>
              <c:numCache>
                <c:formatCode>m/d/yyyy</c:formatCode>
                <c:ptCount val="21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  <c:pt idx="16">
                  <c:v>46388</c:v>
                </c:pt>
                <c:pt idx="17">
                  <c:v>46478</c:v>
                </c:pt>
                <c:pt idx="18">
                  <c:v>46569</c:v>
                </c:pt>
                <c:pt idx="19">
                  <c:v>46661</c:v>
                </c:pt>
                <c:pt idx="20">
                  <c:v>46753</c:v>
                </c:pt>
              </c:numCache>
            </c:numRef>
          </c:cat>
          <c:val>
            <c:numRef>
              <c:f>'Chart Data'!$O$4:$O$24</c:f>
              <c:numCache>
                <c:formatCode>0.0</c:formatCode>
                <c:ptCount val="21"/>
                <c:pt idx="4">
                  <c:v>3.5491136610421803</c:v>
                </c:pt>
                <c:pt idx="5">
                  <c:v>2.110833644243737</c:v>
                </c:pt>
                <c:pt idx="6">
                  <c:v>2.0547945205479312</c:v>
                </c:pt>
                <c:pt idx="7">
                  <c:v>2.4753214257839273</c:v>
                </c:pt>
                <c:pt idx="8">
                  <c:v>2.7942785296677375</c:v>
                </c:pt>
                <c:pt idx="9">
                  <c:v>3.1688675389458298</c:v>
                </c:pt>
                <c:pt idx="10">
                  <c:v>3.4616703952274452</c:v>
                </c:pt>
                <c:pt idx="11">
                  <c:v>3.1802078334256301</c:v>
                </c:pt>
                <c:pt idx="12">
                  <c:v>3.1185781972395299</c:v>
                </c:pt>
                <c:pt idx="13">
                  <c:v>2.5062593111100373</c:v>
                </c:pt>
                <c:pt idx="14">
                  <c:v>2.4448238854680726</c:v>
                </c:pt>
                <c:pt idx="15">
                  <c:v>2.3744750383419166</c:v>
                </c:pt>
                <c:pt idx="16">
                  <c:v>2.1515990776211913</c:v>
                </c:pt>
                <c:pt idx="17">
                  <c:v>2.1662516921633346</c:v>
                </c:pt>
                <c:pt idx="18">
                  <c:v>2.2200161678302521</c:v>
                </c:pt>
                <c:pt idx="19">
                  <c:v>2.2619974350214678</c:v>
                </c:pt>
                <c:pt idx="20">
                  <c:v>2.2554921019722896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ser>
          <c:idx val="3"/>
          <c:order val="3"/>
          <c:tx>
            <c:strRef>
              <c:f>'Chart Data'!$P$3</c:f>
              <c:strCache>
                <c:ptCount val="1"/>
                <c:pt idx="0">
                  <c:v>HMT consensus (Feb)</c:v>
                </c:pt>
              </c:strCache>
            </c:strRef>
          </c:tx>
          <c:spPr>
            <a:ln w="38100">
              <a:noFill/>
            </a:ln>
          </c:spPr>
          <c:marker>
            <c:symbol val="diamond"/>
            <c:size val="12"/>
            <c:spPr>
              <a:solidFill>
                <a:srgbClr val="D1A21E"/>
              </a:solidFill>
              <a:ln w="6350">
                <a:solidFill>
                  <a:srgbClr val="495057"/>
                </a:solidFill>
              </a:ln>
            </c:spPr>
          </c:marker>
          <c:cat>
            <c:numRef>
              <c:f>'Chart Data'!$L$4:$L$24</c:f>
              <c:numCache>
                <c:formatCode>m/d/yyyy</c:formatCode>
                <c:ptCount val="21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  <c:pt idx="16">
                  <c:v>46388</c:v>
                </c:pt>
                <c:pt idx="17">
                  <c:v>46478</c:v>
                </c:pt>
                <c:pt idx="18">
                  <c:v>46569</c:v>
                </c:pt>
                <c:pt idx="19">
                  <c:v>46661</c:v>
                </c:pt>
                <c:pt idx="20">
                  <c:v>46753</c:v>
                </c:pt>
              </c:numCache>
            </c:numRef>
          </c:cat>
          <c:val>
            <c:numRef>
              <c:f>'Chart Data'!$P$4:$P$24</c:f>
              <c:numCache>
                <c:formatCode>0.0</c:formatCode>
                <c:ptCount val="21"/>
                <c:pt idx="11">
                  <c:v>2.8</c:v>
                </c:pt>
                <c:pt idx="15">
                  <c:v>2.2999999999999998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ser>
          <c:idx val="4"/>
          <c:order val="4"/>
          <c:tx>
            <c:strRef>
              <c:f>'Chart Data'!$Q$3</c:f>
              <c:strCache>
                <c:ptCount val="1"/>
                <c:pt idx="0">
                  <c:v>2% LINE</c:v>
                </c:pt>
              </c:strCache>
            </c:strRef>
          </c:tx>
          <c:spPr>
            <a:ln w="25400">
              <a:solidFill>
                <a:srgbClr val="495057"/>
              </a:solidFill>
              <a:prstDash val="dash"/>
            </a:ln>
          </c:spPr>
          <c:marker>
            <c:symbol val="none"/>
          </c:marker>
          <c:cat>
            <c:numRef>
              <c:f>'Chart Data'!$L$4:$L$24</c:f>
              <c:numCache>
                <c:formatCode>m/d/yyyy</c:formatCode>
                <c:ptCount val="21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  <c:pt idx="16">
                  <c:v>46388</c:v>
                </c:pt>
                <c:pt idx="17">
                  <c:v>46478</c:v>
                </c:pt>
                <c:pt idx="18">
                  <c:v>46569</c:v>
                </c:pt>
                <c:pt idx="19">
                  <c:v>46661</c:v>
                </c:pt>
                <c:pt idx="20">
                  <c:v>46753</c:v>
                </c:pt>
              </c:numCache>
            </c:numRef>
          </c:cat>
          <c:val>
            <c:numRef>
              <c:f>'Chart Data'!$Q$4:$Q$24</c:f>
              <c:numCache>
                <c:formatCode>General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'Chart Data'!$M$3</c15:sqref>
                        </c15:formulaRef>
                      </c:ext>
                    </c:extLst>
                    <c:strCache>
                      <c:ptCount val="1"/>
                      <c:pt idx="0">
                        <c:v>CPI inflation</c:v>
                      </c:pt>
                    </c:strCache>
                  </c:strRef>
                </c:tx>
                <c:spPr>
                  <a:ln w="38100">
                    <a:solidFill>
                      <a:srgbClr val="BD1B21"/>
                    </a:solidFill>
                  </a:ln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'Chart Data'!$L$4:$L$24</c15:sqref>
                        </c15:formulaRef>
                      </c:ext>
                    </c:extLst>
                    <c:numCache>
                      <c:formatCode>m/d/yyyy</c:formatCode>
                      <c:ptCount val="21"/>
                      <c:pt idx="0">
                        <c:v>44927</c:v>
                      </c:pt>
                      <c:pt idx="1">
                        <c:v>45017</c:v>
                      </c:pt>
                      <c:pt idx="2">
                        <c:v>45108</c:v>
                      </c:pt>
                      <c:pt idx="3">
                        <c:v>45200</c:v>
                      </c:pt>
                      <c:pt idx="4">
                        <c:v>45292</c:v>
                      </c:pt>
                      <c:pt idx="5">
                        <c:v>45383</c:v>
                      </c:pt>
                      <c:pt idx="6">
                        <c:v>45474</c:v>
                      </c:pt>
                      <c:pt idx="7">
                        <c:v>45566</c:v>
                      </c:pt>
                      <c:pt idx="8">
                        <c:v>45658</c:v>
                      </c:pt>
                      <c:pt idx="9">
                        <c:v>45748</c:v>
                      </c:pt>
                      <c:pt idx="10">
                        <c:v>45839</c:v>
                      </c:pt>
                      <c:pt idx="11">
                        <c:v>45931</c:v>
                      </c:pt>
                      <c:pt idx="12">
                        <c:v>46023</c:v>
                      </c:pt>
                      <c:pt idx="13">
                        <c:v>46113</c:v>
                      </c:pt>
                      <c:pt idx="14">
                        <c:v>46204</c:v>
                      </c:pt>
                      <c:pt idx="15">
                        <c:v>46296</c:v>
                      </c:pt>
                      <c:pt idx="16">
                        <c:v>46388</c:v>
                      </c:pt>
                      <c:pt idx="17">
                        <c:v>46478</c:v>
                      </c:pt>
                      <c:pt idx="18">
                        <c:v>46569</c:v>
                      </c:pt>
                      <c:pt idx="19">
                        <c:v>46661</c:v>
                      </c:pt>
                      <c:pt idx="20">
                        <c:v>46753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'Chart Data'!$M$4:$M$23</c15:sqref>
                        </c15:formulaRef>
                      </c:ext>
                    </c:extLst>
                    <c:numCache>
                      <c:formatCode>0.0</c:formatCode>
                      <c:ptCount val="20"/>
                      <c:pt idx="0">
                        <c:v>10.178263369752759</c:v>
                      </c:pt>
                      <c:pt idx="1">
                        <c:v>8.4390512961941777</c:v>
                      </c:pt>
                      <c:pt idx="2">
                        <c:v>6.7135896047644916</c:v>
                      </c:pt>
                      <c:pt idx="3">
                        <c:v>4.1568008418837232</c:v>
                      </c:pt>
                      <c:pt idx="4">
                        <c:v>3.5490605427974886</c:v>
                      </c:pt>
                      <c:pt idx="5">
                        <c:v>2.1108850457782102</c:v>
                      </c:pt>
                      <c:pt idx="6">
                        <c:v>2.0547945205479312</c:v>
                      </c:pt>
                      <c:pt idx="7">
                        <c:v>2.475372568830525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850-417B-95DA-4ED900504230}"/>
                  </c:ext>
                </c:extLst>
              </c15:ser>
            </c15:filteredLineSeries>
          </c:ext>
        </c:extLst>
      </c:lineChart>
      <c:dateAx>
        <c:axId val="263607040"/>
        <c:scaling>
          <c:orientation val="minMax"/>
          <c:min val="45292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  <c:max val="4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egendEntry>
        <c:idx val="3"/>
        <c:delete val="1"/>
      </c:legendEntry>
      <c:layout>
        <c:manualLayout>
          <c:xMode val="edge"/>
          <c:yMode val="edge"/>
          <c:x val="0.15049364592137848"/>
          <c:y val="0.6184600192302695"/>
          <c:w val="0.72211373578302707"/>
          <c:h val="0.18883525524019434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4630032728079363E-2"/>
          <c:y val="0.14714391023940784"/>
          <c:w val="0.89480561845868434"/>
          <c:h val="0.712639860869834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Data'!$Z$3</c:f>
              <c:strCache>
                <c:ptCount val="1"/>
                <c:pt idx="0">
                  <c:v>Prices - past year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Data'!$Y$4:$Y$77</c:f>
              <c:numCache>
                <c:formatCode>mmm\-yy</c:formatCode>
                <c:ptCount val="74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  <c:pt idx="69">
                  <c:v>45566</c:v>
                </c:pt>
                <c:pt idx="70">
                  <c:v>45597</c:v>
                </c:pt>
                <c:pt idx="71">
                  <c:v>45627</c:v>
                </c:pt>
                <c:pt idx="72">
                  <c:v>45658</c:v>
                </c:pt>
                <c:pt idx="73">
                  <c:v>45689</c:v>
                </c:pt>
              </c:numCache>
            </c:numRef>
          </c:cat>
          <c:val>
            <c:numRef>
              <c:f>'Chart Data'!$Z$4:$Z$77</c:f>
              <c:numCache>
                <c:formatCode>0.0</c:formatCode>
                <c:ptCount val="74"/>
                <c:pt idx="0">
                  <c:v>2.5249999999999999</c:v>
                </c:pt>
                <c:pt idx="1">
                  <c:v>2.415</c:v>
                </c:pt>
                <c:pt idx="2">
                  <c:v>2.4740000000000002</c:v>
                </c:pt>
                <c:pt idx="3">
                  <c:v>2.5009999999999999</c:v>
                </c:pt>
                <c:pt idx="4">
                  <c:v>2.3479999999999999</c:v>
                </c:pt>
                <c:pt idx="5">
                  <c:v>2.4489999999999998</c:v>
                </c:pt>
                <c:pt idx="6">
                  <c:v>2.246</c:v>
                </c:pt>
                <c:pt idx="7">
                  <c:v>2.2909999999999999</c:v>
                </c:pt>
                <c:pt idx="8">
                  <c:v>2.1419999999999999</c:v>
                </c:pt>
                <c:pt idx="9">
                  <c:v>2.0529999999999999</c:v>
                </c:pt>
                <c:pt idx="10">
                  <c:v>2.0369999999999999</c:v>
                </c:pt>
                <c:pt idx="11">
                  <c:v>1.948</c:v>
                </c:pt>
                <c:pt idx="12">
                  <c:v>1.9710000000000001</c:v>
                </c:pt>
                <c:pt idx="13">
                  <c:v>1.931</c:v>
                </c:pt>
                <c:pt idx="14">
                  <c:v>1.83</c:v>
                </c:pt>
                <c:pt idx="15">
                  <c:v>1.7649999999999999</c:v>
                </c:pt>
                <c:pt idx="16">
                  <c:v>1.7589999999999999</c:v>
                </c:pt>
                <c:pt idx="17">
                  <c:v>1.59</c:v>
                </c:pt>
                <c:pt idx="18">
                  <c:v>1.4139999999999999</c:v>
                </c:pt>
                <c:pt idx="19">
                  <c:v>1.1870000000000001</c:v>
                </c:pt>
                <c:pt idx="20">
                  <c:v>1.3169999999999999</c:v>
                </c:pt>
                <c:pt idx="21">
                  <c:v>1.6060000000000001</c:v>
                </c:pt>
                <c:pt idx="22">
                  <c:v>1.823</c:v>
                </c:pt>
                <c:pt idx="23">
                  <c:v>1.591</c:v>
                </c:pt>
                <c:pt idx="24">
                  <c:v>1.4670000000000001</c:v>
                </c:pt>
                <c:pt idx="25">
                  <c:v>1.589</c:v>
                </c:pt>
                <c:pt idx="26">
                  <c:v>1.847</c:v>
                </c:pt>
                <c:pt idx="27">
                  <c:v>2.165</c:v>
                </c:pt>
                <c:pt idx="28">
                  <c:v>2.4239999999999999</c:v>
                </c:pt>
                <c:pt idx="29">
                  <c:v>2.915</c:v>
                </c:pt>
                <c:pt idx="30">
                  <c:v>3.24</c:v>
                </c:pt>
                <c:pt idx="31">
                  <c:v>3.4449999999999998</c:v>
                </c:pt>
                <c:pt idx="32">
                  <c:v>3.9129999999999998</c:v>
                </c:pt>
                <c:pt idx="33">
                  <c:v>4.4610000000000003</c:v>
                </c:pt>
                <c:pt idx="34">
                  <c:v>4.9160000000000004</c:v>
                </c:pt>
                <c:pt idx="35">
                  <c:v>5.2329999999999997</c:v>
                </c:pt>
                <c:pt idx="36">
                  <c:v>5.2350000000000003</c:v>
                </c:pt>
                <c:pt idx="37">
                  <c:v>5.3780000000000001</c:v>
                </c:pt>
                <c:pt idx="38">
                  <c:v>5.8250000000000002</c:v>
                </c:pt>
                <c:pt idx="39">
                  <c:v>6.1870000000000003</c:v>
                </c:pt>
                <c:pt idx="40">
                  <c:v>6.8630000000000004</c:v>
                </c:pt>
                <c:pt idx="41">
                  <c:v>7.077</c:v>
                </c:pt>
                <c:pt idx="42">
                  <c:v>7.5679999999999996</c:v>
                </c:pt>
                <c:pt idx="43">
                  <c:v>7.6950000000000003</c:v>
                </c:pt>
                <c:pt idx="44">
                  <c:v>7.6769999999999996</c:v>
                </c:pt>
                <c:pt idx="45">
                  <c:v>7.6040000000000001</c:v>
                </c:pt>
                <c:pt idx="46">
                  <c:v>7.4450000000000003</c:v>
                </c:pt>
                <c:pt idx="47">
                  <c:v>7.843</c:v>
                </c:pt>
                <c:pt idx="48">
                  <c:v>7.8920000000000003</c:v>
                </c:pt>
                <c:pt idx="49">
                  <c:v>8.0890000000000004</c:v>
                </c:pt>
                <c:pt idx="50">
                  <c:v>7.83</c:v>
                </c:pt>
                <c:pt idx="51">
                  <c:v>7.6740000000000004</c:v>
                </c:pt>
                <c:pt idx="52">
                  <c:v>7.6769999999999996</c:v>
                </c:pt>
                <c:pt idx="53">
                  <c:v>7.37</c:v>
                </c:pt>
                <c:pt idx="54">
                  <c:v>7.5030000000000001</c:v>
                </c:pt>
                <c:pt idx="55">
                  <c:v>7.3949999999999996</c:v>
                </c:pt>
                <c:pt idx="56">
                  <c:v>7.3970000000000002</c:v>
                </c:pt>
                <c:pt idx="57">
                  <c:v>7.0590000000000002</c:v>
                </c:pt>
                <c:pt idx="58">
                  <c:v>6.5620000000000003</c:v>
                </c:pt>
                <c:pt idx="59">
                  <c:v>5.8959999999999999</c:v>
                </c:pt>
                <c:pt idx="60">
                  <c:v>5.56</c:v>
                </c:pt>
                <c:pt idx="61">
                  <c:v>5.3769999999999998</c:v>
                </c:pt>
                <c:pt idx="62">
                  <c:v>5.35</c:v>
                </c:pt>
                <c:pt idx="63">
                  <c:v>5.173</c:v>
                </c:pt>
                <c:pt idx="64">
                  <c:v>4.8949999999999996</c:v>
                </c:pt>
                <c:pt idx="65">
                  <c:v>4.5609999999999999</c:v>
                </c:pt>
                <c:pt idx="66">
                  <c:v>4.2359999999999998</c:v>
                </c:pt>
                <c:pt idx="67">
                  <c:v>4</c:v>
                </c:pt>
                <c:pt idx="68">
                  <c:v>4.2069999999999999</c:v>
                </c:pt>
                <c:pt idx="69">
                  <c:v>3.9729999999999999</c:v>
                </c:pt>
                <c:pt idx="70">
                  <c:v>3.907</c:v>
                </c:pt>
                <c:pt idx="71">
                  <c:v>3.758</c:v>
                </c:pt>
                <c:pt idx="72">
                  <c:v>3.7789999999999999</c:v>
                </c:pt>
                <c:pt idx="73">
                  <c:v>3.7080000000000002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F3-40A4-9680-92B919D32CFC}"/>
            </c:ext>
          </c:extLst>
        </c:ser>
        <c:ser>
          <c:idx val="1"/>
          <c:order val="1"/>
          <c:tx>
            <c:strRef>
              <c:f>'Chart Data'!$AA$3</c:f>
              <c:strCache>
                <c:ptCount val="1"/>
                <c:pt idx="0">
                  <c:v>Prices - next year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'Chart Data'!$Y$4:$Y$77</c:f>
              <c:numCache>
                <c:formatCode>mmm\-yy</c:formatCode>
                <c:ptCount val="74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  <c:pt idx="69">
                  <c:v>45566</c:v>
                </c:pt>
                <c:pt idx="70">
                  <c:v>45597</c:v>
                </c:pt>
                <c:pt idx="71">
                  <c:v>45627</c:v>
                </c:pt>
                <c:pt idx="72">
                  <c:v>45658</c:v>
                </c:pt>
                <c:pt idx="73">
                  <c:v>45689</c:v>
                </c:pt>
              </c:numCache>
            </c:numRef>
          </c:cat>
          <c:val>
            <c:numRef>
              <c:f>'Chart Data'!$AA$4:$AA$77</c:f>
              <c:numCache>
                <c:formatCode>0.0</c:formatCode>
                <c:ptCount val="74"/>
                <c:pt idx="0">
                  <c:v>2.4710000000000001</c:v>
                </c:pt>
                <c:pt idx="1">
                  <c:v>2.4239999999999999</c:v>
                </c:pt>
                <c:pt idx="2">
                  <c:v>2.3860000000000001</c:v>
                </c:pt>
                <c:pt idx="3">
                  <c:v>2.444</c:v>
                </c:pt>
                <c:pt idx="4">
                  <c:v>2.363</c:v>
                </c:pt>
                <c:pt idx="5">
                  <c:v>2.3940000000000001</c:v>
                </c:pt>
                <c:pt idx="6">
                  <c:v>2.1920000000000002</c:v>
                </c:pt>
                <c:pt idx="7">
                  <c:v>2.1789999999999998</c:v>
                </c:pt>
                <c:pt idx="8">
                  <c:v>2.2410000000000001</c:v>
                </c:pt>
                <c:pt idx="9">
                  <c:v>2.2799999999999998</c:v>
                </c:pt>
                <c:pt idx="10">
                  <c:v>2.2370000000000001</c:v>
                </c:pt>
                <c:pt idx="11">
                  <c:v>2.246</c:v>
                </c:pt>
                <c:pt idx="12">
                  <c:v>2.214</c:v>
                </c:pt>
                <c:pt idx="13">
                  <c:v>2.1949999999999998</c:v>
                </c:pt>
                <c:pt idx="14">
                  <c:v>1.9370000000000001</c:v>
                </c:pt>
                <c:pt idx="15">
                  <c:v>1.635</c:v>
                </c:pt>
                <c:pt idx="16">
                  <c:v>1.4</c:v>
                </c:pt>
                <c:pt idx="17">
                  <c:v>1.3440000000000001</c:v>
                </c:pt>
                <c:pt idx="18">
                  <c:v>1.494</c:v>
                </c:pt>
                <c:pt idx="19">
                  <c:v>1.7509999999999999</c:v>
                </c:pt>
                <c:pt idx="20">
                  <c:v>1.891</c:v>
                </c:pt>
                <c:pt idx="21">
                  <c:v>2.1219999999999999</c:v>
                </c:pt>
                <c:pt idx="22">
                  <c:v>2.0990000000000002</c:v>
                </c:pt>
                <c:pt idx="23">
                  <c:v>2.383</c:v>
                </c:pt>
                <c:pt idx="24">
                  <c:v>2.4380000000000002</c:v>
                </c:pt>
                <c:pt idx="25">
                  <c:v>2.6469999999999998</c:v>
                </c:pt>
                <c:pt idx="26">
                  <c:v>2.7360000000000002</c:v>
                </c:pt>
                <c:pt idx="27">
                  <c:v>2.944</c:v>
                </c:pt>
                <c:pt idx="28">
                  <c:v>3.1850000000000001</c:v>
                </c:pt>
                <c:pt idx="29">
                  <c:v>3.28</c:v>
                </c:pt>
                <c:pt idx="30">
                  <c:v>3.21</c:v>
                </c:pt>
                <c:pt idx="31">
                  <c:v>3.14</c:v>
                </c:pt>
                <c:pt idx="32">
                  <c:v>3.42</c:v>
                </c:pt>
                <c:pt idx="33">
                  <c:v>4.0170000000000003</c:v>
                </c:pt>
                <c:pt idx="34">
                  <c:v>4.4109999999999996</c:v>
                </c:pt>
                <c:pt idx="35">
                  <c:v>4.7430000000000003</c:v>
                </c:pt>
                <c:pt idx="36">
                  <c:v>4.6820000000000004</c:v>
                </c:pt>
                <c:pt idx="37">
                  <c:v>4.8330000000000002</c:v>
                </c:pt>
                <c:pt idx="38">
                  <c:v>5.0869999999999997</c:v>
                </c:pt>
                <c:pt idx="39">
                  <c:v>5.5730000000000004</c:v>
                </c:pt>
                <c:pt idx="40">
                  <c:v>5.899</c:v>
                </c:pt>
                <c:pt idx="41">
                  <c:v>6.0460000000000003</c:v>
                </c:pt>
                <c:pt idx="42">
                  <c:v>6.2720000000000002</c:v>
                </c:pt>
                <c:pt idx="43">
                  <c:v>6.4640000000000004</c:v>
                </c:pt>
                <c:pt idx="44">
                  <c:v>6.5739999999999998</c:v>
                </c:pt>
                <c:pt idx="45">
                  <c:v>6.4219999999999997</c:v>
                </c:pt>
                <c:pt idx="46">
                  <c:v>6.1859999999999999</c:v>
                </c:pt>
                <c:pt idx="47">
                  <c:v>5.9039999999999999</c:v>
                </c:pt>
                <c:pt idx="48">
                  <c:v>5.7640000000000002</c:v>
                </c:pt>
                <c:pt idx="49">
                  <c:v>5.65</c:v>
                </c:pt>
                <c:pt idx="50">
                  <c:v>5.492</c:v>
                </c:pt>
                <c:pt idx="51">
                  <c:v>5.5449999999999999</c:v>
                </c:pt>
                <c:pt idx="52">
                  <c:v>5.444</c:v>
                </c:pt>
                <c:pt idx="53">
                  <c:v>5.2969999999999997</c:v>
                </c:pt>
                <c:pt idx="54">
                  <c:v>5.1749999999999998</c:v>
                </c:pt>
                <c:pt idx="55">
                  <c:v>4.9770000000000003</c:v>
                </c:pt>
                <c:pt idx="56">
                  <c:v>4.8170000000000002</c:v>
                </c:pt>
                <c:pt idx="57">
                  <c:v>4.5199999999999996</c:v>
                </c:pt>
                <c:pt idx="58">
                  <c:v>4.444</c:v>
                </c:pt>
                <c:pt idx="59">
                  <c:v>4.3639999999999999</c:v>
                </c:pt>
                <c:pt idx="60">
                  <c:v>4.3070000000000004</c:v>
                </c:pt>
                <c:pt idx="61">
                  <c:v>4.2640000000000002</c:v>
                </c:pt>
                <c:pt idx="62">
                  <c:v>4.1029999999999998</c:v>
                </c:pt>
                <c:pt idx="63">
                  <c:v>4</c:v>
                </c:pt>
                <c:pt idx="64">
                  <c:v>3.9020000000000001</c:v>
                </c:pt>
                <c:pt idx="65">
                  <c:v>3.867</c:v>
                </c:pt>
                <c:pt idx="66">
                  <c:v>3.69</c:v>
                </c:pt>
                <c:pt idx="67">
                  <c:v>3.5249999999999999</c:v>
                </c:pt>
                <c:pt idx="68">
                  <c:v>3.5430000000000001</c:v>
                </c:pt>
                <c:pt idx="69">
                  <c:v>3.5110000000000001</c:v>
                </c:pt>
                <c:pt idx="70">
                  <c:v>3.6659999999999999</c:v>
                </c:pt>
                <c:pt idx="71">
                  <c:v>3.7930000000000001</c:v>
                </c:pt>
                <c:pt idx="72">
                  <c:v>3.9020000000000001</c:v>
                </c:pt>
                <c:pt idx="73">
                  <c:v>3.96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F3-40A4-9680-92B919D32CFC}"/>
            </c:ext>
          </c:extLst>
        </c:ser>
        <c:ser>
          <c:idx val="2"/>
          <c:order val="2"/>
          <c:tx>
            <c:strRef>
              <c:f>'Chart Data'!$AB$3</c:f>
              <c:strCache>
                <c:ptCount val="1"/>
                <c:pt idx="0">
                  <c:v>Wages - past year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'Chart Data'!$Y$4:$Y$77</c:f>
              <c:numCache>
                <c:formatCode>mmm\-yy</c:formatCode>
                <c:ptCount val="74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  <c:pt idx="69">
                  <c:v>45566</c:v>
                </c:pt>
                <c:pt idx="70">
                  <c:v>45597</c:v>
                </c:pt>
                <c:pt idx="71">
                  <c:v>45627</c:v>
                </c:pt>
                <c:pt idx="72">
                  <c:v>45658</c:v>
                </c:pt>
                <c:pt idx="73">
                  <c:v>45689</c:v>
                </c:pt>
              </c:numCache>
            </c:numRef>
          </c:cat>
          <c:val>
            <c:numRef>
              <c:f>'Chart Data'!$AB$4:$AB$77</c:f>
              <c:numCache>
                <c:formatCode>0.0</c:formatCode>
                <c:ptCount val="7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5.4649999999999999</c:v>
                </c:pt>
                <c:pt idx="41">
                  <c:v>5.5780000000000003</c:v>
                </c:pt>
                <c:pt idx="42">
                  <c:v>5.5410000000000004</c:v>
                </c:pt>
                <c:pt idx="43">
                  <c:v>5.8440000000000003</c:v>
                </c:pt>
                <c:pt idx="44">
                  <c:v>6.0979999999999999</c:v>
                </c:pt>
                <c:pt idx="45">
                  <c:v>6.306</c:v>
                </c:pt>
                <c:pt idx="46">
                  <c:v>6.2190000000000003</c:v>
                </c:pt>
                <c:pt idx="47">
                  <c:v>6.26</c:v>
                </c:pt>
                <c:pt idx="48">
                  <c:v>6.3390000000000004</c:v>
                </c:pt>
                <c:pt idx="49">
                  <c:v>6.51</c:v>
                </c:pt>
                <c:pt idx="50">
                  <c:v>6.4779999999999998</c:v>
                </c:pt>
                <c:pt idx="51">
                  <c:v>6.5640000000000001</c:v>
                </c:pt>
                <c:pt idx="52">
                  <c:v>6.609</c:v>
                </c:pt>
                <c:pt idx="53">
                  <c:v>6.8250000000000002</c:v>
                </c:pt>
                <c:pt idx="54">
                  <c:v>6.8490000000000002</c:v>
                </c:pt>
                <c:pt idx="55">
                  <c:v>6.8949999999999996</c:v>
                </c:pt>
                <c:pt idx="56">
                  <c:v>6.8689999999999998</c:v>
                </c:pt>
                <c:pt idx="57">
                  <c:v>6.9189999999999996</c:v>
                </c:pt>
                <c:pt idx="58">
                  <c:v>6.9530000000000003</c:v>
                </c:pt>
                <c:pt idx="59">
                  <c:v>6.944</c:v>
                </c:pt>
                <c:pt idx="60">
                  <c:v>6.8559999999999999</c:v>
                </c:pt>
                <c:pt idx="61">
                  <c:v>6.6929999999999996</c:v>
                </c:pt>
                <c:pt idx="62">
                  <c:v>6.3780000000000001</c:v>
                </c:pt>
                <c:pt idx="63">
                  <c:v>6.181</c:v>
                </c:pt>
                <c:pt idx="64">
                  <c:v>6.0350000000000001</c:v>
                </c:pt>
                <c:pt idx="65">
                  <c:v>5.9880000000000004</c:v>
                </c:pt>
                <c:pt idx="66">
                  <c:v>5.8869999999999996</c:v>
                </c:pt>
                <c:pt idx="67">
                  <c:v>5.774</c:v>
                </c:pt>
                <c:pt idx="68">
                  <c:v>5.69</c:v>
                </c:pt>
                <c:pt idx="69">
                  <c:v>5.6020000000000003</c:v>
                </c:pt>
                <c:pt idx="70">
                  <c:v>5.5090000000000003</c:v>
                </c:pt>
                <c:pt idx="71">
                  <c:v>5.38</c:v>
                </c:pt>
                <c:pt idx="72">
                  <c:v>5.2759999999999998</c:v>
                </c:pt>
                <c:pt idx="73">
                  <c:v>5.1749999999999998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F3-40A4-9680-92B919D32CFC}"/>
            </c:ext>
          </c:extLst>
        </c:ser>
        <c:ser>
          <c:idx val="3"/>
          <c:order val="3"/>
          <c:tx>
            <c:strRef>
              <c:f>'Chart Data'!$AC$3</c:f>
              <c:strCache>
                <c:ptCount val="1"/>
                <c:pt idx="0">
                  <c:v>Wages - next year</c:v>
                </c:pt>
              </c:strCache>
            </c:strRef>
          </c:tx>
          <c:spPr>
            <a:ln w="38100">
              <a:solidFill>
                <a:srgbClr val="7B7C77"/>
              </a:solidFill>
            </a:ln>
          </c:spPr>
          <c:marker>
            <c:symbol val="none"/>
          </c:marker>
          <c:cat>
            <c:numRef>
              <c:f>'Chart Data'!$Y$4:$Y$77</c:f>
              <c:numCache>
                <c:formatCode>mmm\-yy</c:formatCode>
                <c:ptCount val="74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  <c:pt idx="69">
                  <c:v>45566</c:v>
                </c:pt>
                <c:pt idx="70">
                  <c:v>45597</c:v>
                </c:pt>
                <c:pt idx="71">
                  <c:v>45627</c:v>
                </c:pt>
                <c:pt idx="72">
                  <c:v>45658</c:v>
                </c:pt>
                <c:pt idx="73">
                  <c:v>45689</c:v>
                </c:pt>
              </c:numCache>
            </c:numRef>
          </c:cat>
          <c:val>
            <c:numRef>
              <c:f>'Chart Data'!$AC$4:$AC$77</c:f>
              <c:numCache>
                <c:formatCode>0.0</c:formatCode>
                <c:ptCount val="7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4.7869999999999999</c:v>
                </c:pt>
                <c:pt idx="41">
                  <c:v>4.931</c:v>
                </c:pt>
                <c:pt idx="42">
                  <c:v>5.0140000000000002</c:v>
                </c:pt>
                <c:pt idx="43">
                  <c:v>5.2439999999999998</c:v>
                </c:pt>
                <c:pt idx="44">
                  <c:v>5.5010000000000003</c:v>
                </c:pt>
                <c:pt idx="45">
                  <c:v>5.7290000000000001</c:v>
                </c:pt>
                <c:pt idx="46">
                  <c:v>5.8330000000000002</c:v>
                </c:pt>
                <c:pt idx="47">
                  <c:v>5.9820000000000002</c:v>
                </c:pt>
                <c:pt idx="48">
                  <c:v>5.94</c:v>
                </c:pt>
                <c:pt idx="49">
                  <c:v>5.9279999999999999</c:v>
                </c:pt>
                <c:pt idx="50">
                  <c:v>5.6820000000000004</c:v>
                </c:pt>
                <c:pt idx="51">
                  <c:v>5.5650000000000004</c:v>
                </c:pt>
                <c:pt idx="52">
                  <c:v>5.3840000000000003</c:v>
                </c:pt>
                <c:pt idx="53">
                  <c:v>5.3120000000000003</c:v>
                </c:pt>
                <c:pt idx="54">
                  <c:v>5.1840000000000002</c:v>
                </c:pt>
                <c:pt idx="55">
                  <c:v>5.1120000000000001</c:v>
                </c:pt>
                <c:pt idx="56">
                  <c:v>5.0709999999999997</c:v>
                </c:pt>
                <c:pt idx="57">
                  <c:v>5.0999999999999996</c:v>
                </c:pt>
                <c:pt idx="58">
                  <c:v>5.1390000000000002</c:v>
                </c:pt>
                <c:pt idx="59">
                  <c:v>5.2089999999999996</c:v>
                </c:pt>
                <c:pt idx="60">
                  <c:v>5.2249999999999996</c:v>
                </c:pt>
                <c:pt idx="61">
                  <c:v>5.1669999999999998</c:v>
                </c:pt>
                <c:pt idx="62">
                  <c:v>4.9249999999999998</c:v>
                </c:pt>
                <c:pt idx="63">
                  <c:v>4.75</c:v>
                </c:pt>
                <c:pt idx="64">
                  <c:v>4.4770000000000003</c:v>
                </c:pt>
                <c:pt idx="65">
                  <c:v>4.2329999999999997</c:v>
                </c:pt>
                <c:pt idx="66">
                  <c:v>4.056</c:v>
                </c:pt>
                <c:pt idx="67">
                  <c:v>4.0549999999999997</c:v>
                </c:pt>
                <c:pt idx="68">
                  <c:v>4.0910000000000002</c:v>
                </c:pt>
                <c:pt idx="69">
                  <c:v>4.101</c:v>
                </c:pt>
                <c:pt idx="70">
                  <c:v>4.008</c:v>
                </c:pt>
                <c:pt idx="71">
                  <c:v>3.96</c:v>
                </c:pt>
                <c:pt idx="72">
                  <c:v>3.8809999999999998</c:v>
                </c:pt>
                <c:pt idx="73">
                  <c:v>3.9319999999999999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F3-40A4-9680-92B919D32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8.3291123324005595E-2"/>
          <c:y val="0.14815433950393567"/>
          <c:w val="0.37549866133970417"/>
          <c:h val="0.21307724300808953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7343370914460363E-2"/>
          <c:y val="0.14737073170368728"/>
          <c:w val="0.87699289835036232"/>
          <c:h val="0.71373839098557845"/>
        </c:manualLayout>
      </c:layout>
      <c:lineChart>
        <c:grouping val="standard"/>
        <c:varyColors val="0"/>
        <c:ser>
          <c:idx val="0"/>
          <c:order val="0"/>
          <c:tx>
            <c:strRef>
              <c:f>'Market expectations - RCB'!$BA$66</c:f>
              <c:strCache>
                <c:ptCount val="1"/>
                <c:pt idx="0">
                  <c:v>Bank Rate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'Market expectations - RCB'!$BB$64:$BU$64</c:f>
              <c:numCache>
                <c:formatCode>m/d/yyyy</c:formatCode>
                <c:ptCount val="20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  <c:pt idx="16">
                  <c:v>46388</c:v>
                </c:pt>
                <c:pt idx="17">
                  <c:v>46478</c:v>
                </c:pt>
                <c:pt idx="18">
                  <c:v>46569</c:v>
                </c:pt>
                <c:pt idx="19">
                  <c:v>46661</c:v>
                </c:pt>
              </c:numCache>
            </c:numRef>
          </c:cat>
          <c:val>
            <c:numRef>
              <c:f>'Market expectations - RCB'!$BB$66:$BU$66</c:f>
              <c:numCache>
                <c:formatCode>0.00</c:formatCode>
                <c:ptCount val="20"/>
                <c:pt idx="0">
                  <c:v>4.25</c:v>
                </c:pt>
                <c:pt idx="1">
                  <c:v>5</c:v>
                </c:pt>
                <c:pt idx="2">
                  <c:v>5.25</c:v>
                </c:pt>
                <c:pt idx="3">
                  <c:v>5.25</c:v>
                </c:pt>
                <c:pt idx="4">
                  <c:v>5.25</c:v>
                </c:pt>
                <c:pt idx="5">
                  <c:v>5.25</c:v>
                </c:pt>
                <c:pt idx="6">
                  <c:v>5</c:v>
                </c:pt>
                <c:pt idx="7">
                  <c:v>4.75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'Market expectations - RCB'!$BA$67</c:f>
              <c:strCache>
                <c:ptCount val="1"/>
                <c:pt idx="0">
                  <c:v>February 2025 MPR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'Market expectations - RCB'!$BB$64:$BU$64</c:f>
              <c:numCache>
                <c:formatCode>m/d/yyyy</c:formatCode>
                <c:ptCount val="20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  <c:pt idx="16">
                  <c:v>46388</c:v>
                </c:pt>
                <c:pt idx="17">
                  <c:v>46478</c:v>
                </c:pt>
                <c:pt idx="18">
                  <c:v>46569</c:v>
                </c:pt>
                <c:pt idx="19">
                  <c:v>46661</c:v>
                </c:pt>
              </c:numCache>
            </c:numRef>
          </c:cat>
          <c:val>
            <c:numRef>
              <c:f>'Market expectations - RCB'!$BB$67:$BU$67</c:f>
              <c:numCache>
                <c:formatCode>0.00</c:formatCode>
                <c:ptCount val="2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4.564536666666668</c:v>
                </c:pt>
                <c:pt idx="9">
                  <c:v>4.3617234822222217</c:v>
                </c:pt>
                <c:pt idx="10">
                  <c:v>4.2263008977777785</c:v>
                </c:pt>
                <c:pt idx="11">
                  <c:v>4.1600071644444441</c:v>
                </c:pt>
                <c:pt idx="12">
                  <c:v>4.1481619088888886</c:v>
                </c:pt>
                <c:pt idx="13">
                  <c:v>4.1427465022222227</c:v>
                </c:pt>
                <c:pt idx="14">
                  <c:v>4.1292651844444439</c:v>
                </c:pt>
                <c:pt idx="15">
                  <c:v>4.1062220044444446</c:v>
                </c:pt>
                <c:pt idx="16">
                  <c:v>4.0795429866666666</c:v>
                </c:pt>
                <c:pt idx="17">
                  <c:v>4.0538097644444449</c:v>
                </c:pt>
                <c:pt idx="18">
                  <c:v>4.0301552177777777</c:v>
                </c:pt>
                <c:pt idx="19">
                  <c:v>4.0092258311111113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'Market expectations - RCB'!$BA$68</c:f>
              <c:strCache>
                <c:ptCount val="1"/>
                <c:pt idx="0">
                  <c:v>March 2025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'Market expectations - RCB'!$BB$64:$BU$64</c:f>
              <c:numCache>
                <c:formatCode>m/d/yyyy</c:formatCode>
                <c:ptCount val="20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  <c:pt idx="16">
                  <c:v>46388</c:v>
                </c:pt>
                <c:pt idx="17">
                  <c:v>46478</c:v>
                </c:pt>
                <c:pt idx="18">
                  <c:v>46569</c:v>
                </c:pt>
                <c:pt idx="19">
                  <c:v>46661</c:v>
                </c:pt>
              </c:numCache>
            </c:numRef>
          </c:cat>
          <c:val>
            <c:numRef>
              <c:f>'Market expectations - RCB'!$BB$68:$BU$68</c:f>
              <c:numCache>
                <c:formatCode>0.00</c:formatCode>
                <c:ptCount val="2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4.75</c:v>
                </c:pt>
                <c:pt idx="8">
                  <c:v>3.8184357142857137</c:v>
                </c:pt>
                <c:pt idx="9">
                  <c:v>4.055862433333334</c:v>
                </c:pt>
                <c:pt idx="10">
                  <c:v>3.8358196404761902</c:v>
                </c:pt>
                <c:pt idx="11">
                  <c:v>3.692319811904762</c:v>
                </c:pt>
                <c:pt idx="12">
                  <c:v>3.6382332595238096</c:v>
                </c:pt>
                <c:pt idx="13">
                  <c:v>3.6320908666666667</c:v>
                </c:pt>
                <c:pt idx="14">
                  <c:v>3.6343688928571432</c:v>
                </c:pt>
                <c:pt idx="15">
                  <c:v>3.6303225857142856</c:v>
                </c:pt>
                <c:pt idx="16">
                  <c:v>3.6185346690476194</c:v>
                </c:pt>
                <c:pt idx="17">
                  <c:v>3.6052729738095235</c:v>
                </c:pt>
                <c:pt idx="18">
                  <c:v>3.5936356595238093</c:v>
                </c:pt>
                <c:pt idx="19">
                  <c:v>3.5841959357142859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  <c:min val="3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46049450598336222"/>
          <c:y val="0.13760431463563635"/>
          <c:w val="0.51556884203033948"/>
          <c:h val="0.18844683088137357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7343370914460363E-2"/>
          <c:y val="0.14737073170368728"/>
          <c:w val="0.87699289835036232"/>
          <c:h val="0.71373839098557845"/>
        </c:manualLayout>
      </c:layout>
      <c:lineChart>
        <c:grouping val="standard"/>
        <c:varyColors val="0"/>
        <c:ser>
          <c:idx val="0"/>
          <c:order val="0"/>
          <c:tx>
            <c:strRef>
              <c:f>'Market expectations - RCB'!$BA$56</c:f>
              <c:strCache>
                <c:ptCount val="1"/>
                <c:pt idx="0">
                  <c:v>Bank Rate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'Market expectations - RCB'!$BB$53:$DI$53</c:f>
              <c:numCache>
                <c:formatCode>m/d/yyyy</c:formatCode>
                <c:ptCount val="6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  <c:pt idx="44">
                  <c:v>46266</c:v>
                </c:pt>
                <c:pt idx="45">
                  <c:v>46296</c:v>
                </c:pt>
                <c:pt idx="46">
                  <c:v>46327</c:v>
                </c:pt>
                <c:pt idx="47">
                  <c:v>46357</c:v>
                </c:pt>
                <c:pt idx="48">
                  <c:v>46388</c:v>
                </c:pt>
                <c:pt idx="49">
                  <c:v>46419</c:v>
                </c:pt>
                <c:pt idx="50">
                  <c:v>46447</c:v>
                </c:pt>
                <c:pt idx="51">
                  <c:v>46478</c:v>
                </c:pt>
                <c:pt idx="52">
                  <c:v>46508</c:v>
                </c:pt>
                <c:pt idx="53">
                  <c:v>46539</c:v>
                </c:pt>
                <c:pt idx="54">
                  <c:v>46569</c:v>
                </c:pt>
                <c:pt idx="55">
                  <c:v>46600</c:v>
                </c:pt>
                <c:pt idx="56">
                  <c:v>46631</c:v>
                </c:pt>
                <c:pt idx="57">
                  <c:v>46661</c:v>
                </c:pt>
                <c:pt idx="58">
                  <c:v>46692</c:v>
                </c:pt>
                <c:pt idx="59">
                  <c:v>46722</c:v>
                </c:pt>
              </c:numCache>
            </c:numRef>
          </c:cat>
          <c:val>
            <c:numRef>
              <c:f>'Market expectations - RCB'!$BB$56:$DI$56</c:f>
              <c:numCache>
                <c:formatCode>0.00</c:formatCode>
                <c:ptCount val="60"/>
                <c:pt idx="0">
                  <c:v>3.5</c:v>
                </c:pt>
                <c:pt idx="1">
                  <c:v>4</c:v>
                </c:pt>
                <c:pt idx="2">
                  <c:v>4.25</c:v>
                </c:pt>
                <c:pt idx="3">
                  <c:v>4.25</c:v>
                </c:pt>
                <c:pt idx="4">
                  <c:v>4.5</c:v>
                </c:pt>
                <c:pt idx="5">
                  <c:v>5</c:v>
                </c:pt>
                <c:pt idx="6">
                  <c:v>5</c:v>
                </c:pt>
                <c:pt idx="7">
                  <c:v>5.25</c:v>
                </c:pt>
                <c:pt idx="8">
                  <c:v>5.25</c:v>
                </c:pt>
                <c:pt idx="9">
                  <c:v>5.25</c:v>
                </c:pt>
                <c:pt idx="10">
                  <c:v>5.25</c:v>
                </c:pt>
                <c:pt idx="11">
                  <c:v>5.25</c:v>
                </c:pt>
                <c:pt idx="12">
                  <c:v>5.25</c:v>
                </c:pt>
                <c:pt idx="13">
                  <c:v>5.25</c:v>
                </c:pt>
                <c:pt idx="14">
                  <c:v>5.25</c:v>
                </c:pt>
                <c:pt idx="15">
                  <c:v>5.25</c:v>
                </c:pt>
                <c:pt idx="16">
                  <c:v>5.25</c:v>
                </c:pt>
                <c:pt idx="17">
                  <c:v>5.25</c:v>
                </c:pt>
                <c:pt idx="18">
                  <c:v>5.25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4.75</c:v>
                </c:pt>
                <c:pt idx="23">
                  <c:v>4.75</c:v>
                </c:pt>
                <c:pt idx="24">
                  <c:v>4.75</c:v>
                </c:pt>
                <c:pt idx="25">
                  <c:v>4.5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DF-427D-A73A-EF235A1B793F}"/>
            </c:ext>
          </c:extLst>
        </c:ser>
        <c:ser>
          <c:idx val="1"/>
          <c:order val="1"/>
          <c:tx>
            <c:strRef>
              <c:f>'Market expectations - RCB'!$BA$57</c:f>
              <c:strCache>
                <c:ptCount val="1"/>
                <c:pt idx="0">
                  <c:v>February 2025 MPR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'Market expectations - RCB'!$BB$53:$DI$53</c:f>
              <c:numCache>
                <c:formatCode>m/d/yyyy</c:formatCode>
                <c:ptCount val="6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  <c:pt idx="44">
                  <c:v>46266</c:v>
                </c:pt>
                <c:pt idx="45">
                  <c:v>46296</c:v>
                </c:pt>
                <c:pt idx="46">
                  <c:v>46327</c:v>
                </c:pt>
                <c:pt idx="47">
                  <c:v>46357</c:v>
                </c:pt>
                <c:pt idx="48">
                  <c:v>46388</c:v>
                </c:pt>
                <c:pt idx="49">
                  <c:v>46419</c:v>
                </c:pt>
                <c:pt idx="50">
                  <c:v>46447</c:v>
                </c:pt>
                <c:pt idx="51">
                  <c:v>46478</c:v>
                </c:pt>
                <c:pt idx="52">
                  <c:v>46508</c:v>
                </c:pt>
                <c:pt idx="53">
                  <c:v>46539</c:v>
                </c:pt>
                <c:pt idx="54">
                  <c:v>46569</c:v>
                </c:pt>
                <c:pt idx="55">
                  <c:v>46600</c:v>
                </c:pt>
                <c:pt idx="56">
                  <c:v>46631</c:v>
                </c:pt>
                <c:pt idx="57">
                  <c:v>46661</c:v>
                </c:pt>
                <c:pt idx="58">
                  <c:v>46692</c:v>
                </c:pt>
                <c:pt idx="59">
                  <c:v>46722</c:v>
                </c:pt>
              </c:numCache>
            </c:numRef>
          </c:cat>
          <c:val>
            <c:numRef>
              <c:f>'Market expectations - RCB'!$BB$57:$DI$57</c:f>
              <c:numCache>
                <c:formatCode>0.00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4.7000133333333345</c:v>
                </c:pt>
                <c:pt idx="25">
                  <c:v>4.5272114733333337</c:v>
                </c:pt>
                <c:pt idx="26">
                  <c:v>4.4663851933333332</c:v>
                </c:pt>
                <c:pt idx="27">
                  <c:v>4.4136370866666663</c:v>
                </c:pt>
                <c:pt idx="28">
                  <c:v>4.3614052666666661</c:v>
                </c:pt>
                <c:pt idx="29">
                  <c:v>4.3101280933333328</c:v>
                </c:pt>
                <c:pt idx="30">
                  <c:v>4.263140973333333</c:v>
                </c:pt>
                <c:pt idx="31">
                  <c:v>4.2233264266666675</c:v>
                </c:pt>
                <c:pt idx="32">
                  <c:v>4.1924352933333333</c:v>
                </c:pt>
                <c:pt idx="33">
                  <c:v>4.1709142933333334</c:v>
                </c:pt>
                <c:pt idx="34">
                  <c:v>4.157783939999999</c:v>
                </c:pt>
                <c:pt idx="35">
                  <c:v>4.1513232600000007</c:v>
                </c:pt>
                <c:pt idx="36">
                  <c:v>4.149305973333334</c:v>
                </c:pt>
                <c:pt idx="37">
                  <c:v>4.1482055799999999</c:v>
                </c:pt>
                <c:pt idx="38">
                  <c:v>4.1469741733333327</c:v>
                </c:pt>
                <c:pt idx="39">
                  <c:v>4.1453461466666672</c:v>
                </c:pt>
                <c:pt idx="40">
                  <c:v>4.1430558199999998</c:v>
                </c:pt>
                <c:pt idx="41">
                  <c:v>4.1398375400000003</c:v>
                </c:pt>
                <c:pt idx="42">
                  <c:v>4.1354257800000003</c:v>
                </c:pt>
                <c:pt idx="43">
                  <c:v>4.1296561266666663</c:v>
                </c:pt>
                <c:pt idx="44">
                  <c:v>4.1227136466666661</c:v>
                </c:pt>
                <c:pt idx="45">
                  <c:v>4.1148589800000002</c:v>
                </c:pt>
                <c:pt idx="46">
                  <c:v>4.1063524866666663</c:v>
                </c:pt>
                <c:pt idx="47">
                  <c:v>4.0974545466666665</c:v>
                </c:pt>
                <c:pt idx="48">
                  <c:v>4.0884258666666664</c:v>
                </c:pt>
                <c:pt idx="49">
                  <c:v>4.0794899733333336</c:v>
                </c:pt>
                <c:pt idx="50">
                  <c:v>4.0707131199999997</c:v>
                </c:pt>
                <c:pt idx="51">
                  <c:v>4.0621194600000008</c:v>
                </c:pt>
                <c:pt idx="52">
                  <c:v>4.0537328066666669</c:v>
                </c:pt>
                <c:pt idx="53">
                  <c:v>4.0455770266666669</c:v>
                </c:pt>
                <c:pt idx="54">
                  <c:v>4.0376762466666669</c:v>
                </c:pt>
                <c:pt idx="55">
                  <c:v>4.0300543133333342</c:v>
                </c:pt>
                <c:pt idx="56">
                  <c:v>4.022735093333333</c:v>
                </c:pt>
                <c:pt idx="57">
                  <c:v>4.0157427066666669</c:v>
                </c:pt>
                <c:pt idx="58">
                  <c:v>4.009100973333334</c:v>
                </c:pt>
                <c:pt idx="59">
                  <c:v>4.0028338133333339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DF-427D-A73A-EF235A1B793F}"/>
            </c:ext>
          </c:extLst>
        </c:ser>
        <c:ser>
          <c:idx val="2"/>
          <c:order val="2"/>
          <c:tx>
            <c:strRef>
              <c:f>'Market expectations - RCB'!$BA$58</c:f>
              <c:strCache>
                <c:ptCount val="1"/>
                <c:pt idx="0">
                  <c:v>March 2025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'Market expectations - RCB'!$BB$53:$DI$53</c:f>
              <c:numCache>
                <c:formatCode>m/d/yyyy</c:formatCode>
                <c:ptCount val="6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  <c:pt idx="44">
                  <c:v>46266</c:v>
                </c:pt>
                <c:pt idx="45">
                  <c:v>46296</c:v>
                </c:pt>
                <c:pt idx="46">
                  <c:v>46327</c:v>
                </c:pt>
                <c:pt idx="47">
                  <c:v>46357</c:v>
                </c:pt>
                <c:pt idx="48">
                  <c:v>46388</c:v>
                </c:pt>
                <c:pt idx="49">
                  <c:v>46419</c:v>
                </c:pt>
                <c:pt idx="50">
                  <c:v>46447</c:v>
                </c:pt>
                <c:pt idx="51">
                  <c:v>46478</c:v>
                </c:pt>
                <c:pt idx="52">
                  <c:v>46508</c:v>
                </c:pt>
                <c:pt idx="53">
                  <c:v>46539</c:v>
                </c:pt>
                <c:pt idx="54">
                  <c:v>46569</c:v>
                </c:pt>
                <c:pt idx="55">
                  <c:v>46600</c:v>
                </c:pt>
                <c:pt idx="56">
                  <c:v>46631</c:v>
                </c:pt>
                <c:pt idx="57">
                  <c:v>46661</c:v>
                </c:pt>
                <c:pt idx="58">
                  <c:v>46692</c:v>
                </c:pt>
                <c:pt idx="59">
                  <c:v>46722</c:v>
                </c:pt>
              </c:numCache>
            </c:numRef>
          </c:cat>
          <c:val>
            <c:numRef>
              <c:f>'Market expectations - RCB'!$BB$58:$DI$58</c:f>
              <c:numCache>
                <c:formatCode>0.00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3.8184357142857137</c:v>
                </c:pt>
                <c:pt idx="27">
                  <c:v>4.1299947357142859</c:v>
                </c:pt>
                <c:pt idx="28">
                  <c:v>4.0591923928571427</c:v>
                </c:pt>
                <c:pt idx="29">
                  <c:v>3.9784001714285724</c:v>
                </c:pt>
                <c:pt idx="30">
                  <c:v>3.901208657142857</c:v>
                </c:pt>
                <c:pt idx="31">
                  <c:v>3.8325264285714282</c:v>
                </c:pt>
                <c:pt idx="32">
                  <c:v>3.7737238357142853</c:v>
                </c:pt>
                <c:pt idx="33">
                  <c:v>3.7257269000000002</c:v>
                </c:pt>
                <c:pt idx="34">
                  <c:v>3.6887985000000003</c:v>
                </c:pt>
                <c:pt idx="35">
                  <c:v>3.6624340357142855</c:v>
                </c:pt>
                <c:pt idx="36">
                  <c:v>3.6455482642857144</c:v>
                </c:pt>
                <c:pt idx="37">
                  <c:v>3.6363651428571422</c:v>
                </c:pt>
                <c:pt idx="38">
                  <c:v>3.6327863714285717</c:v>
                </c:pt>
                <c:pt idx="39">
                  <c:v>3.6316719142857141</c:v>
                </c:pt>
                <c:pt idx="40">
                  <c:v>3.631842628571428</c:v>
                </c:pt>
                <c:pt idx="41">
                  <c:v>3.632758057142857</c:v>
                </c:pt>
                <c:pt idx="42">
                  <c:v>3.6338777071428572</c:v>
                </c:pt>
                <c:pt idx="43">
                  <c:v>3.6346611285714281</c:v>
                </c:pt>
                <c:pt idx="44">
                  <c:v>3.6345678428571437</c:v>
                </c:pt>
                <c:pt idx="45">
                  <c:v>3.6331828499999999</c:v>
                </c:pt>
                <c:pt idx="46">
                  <c:v>3.6306249714285714</c:v>
                </c:pt>
                <c:pt idx="47">
                  <c:v>3.6271599357142859</c:v>
                </c:pt>
                <c:pt idx="48">
                  <c:v>3.6230534857142858</c:v>
                </c:pt>
                <c:pt idx="49">
                  <c:v>3.6185713142857141</c:v>
                </c:pt>
                <c:pt idx="50">
                  <c:v>3.6139792071428576</c:v>
                </c:pt>
                <c:pt idx="51">
                  <c:v>3.6095043428571429</c:v>
                </c:pt>
                <c:pt idx="52">
                  <c:v>3.6052079857142849</c:v>
                </c:pt>
                <c:pt idx="53">
                  <c:v>3.6011065928571426</c:v>
                </c:pt>
                <c:pt idx="54">
                  <c:v>3.5972165500000002</c:v>
                </c:pt>
                <c:pt idx="55">
                  <c:v>3.5935542571428569</c:v>
                </c:pt>
                <c:pt idx="56">
                  <c:v>3.5901361714285716</c:v>
                </c:pt>
                <c:pt idx="57">
                  <c:v>3.5869786571428572</c:v>
                </c:pt>
                <c:pt idx="58">
                  <c:v>3.5840981214285712</c:v>
                </c:pt>
                <c:pt idx="59">
                  <c:v>3.5815110285714291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DF-427D-A73A-EF235A1B793F}"/>
            </c:ext>
          </c:extLst>
        </c:ser>
        <c:ser>
          <c:idx val="3"/>
          <c:order val="3"/>
          <c:tx>
            <c:strRef>
              <c:f>'Market expectations - RCB'!$BA$59</c:f>
              <c:strCache>
                <c:ptCount val="1"/>
                <c:pt idx="0">
                  <c:v>Latest</c:v>
                </c:pt>
              </c:strCache>
            </c:strRef>
          </c:tx>
          <c:spPr>
            <a:ln w="38100">
              <a:solidFill>
                <a:srgbClr val="7B7C77"/>
              </a:solidFill>
            </a:ln>
          </c:spPr>
          <c:marker>
            <c:symbol val="none"/>
          </c:marker>
          <c:cat>
            <c:numRef>
              <c:f>'Market expectations - RCB'!$BB$53:$DI$53</c:f>
              <c:numCache>
                <c:formatCode>m/d/yyyy</c:formatCode>
                <c:ptCount val="6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  <c:pt idx="44">
                  <c:v>46266</c:v>
                </c:pt>
                <c:pt idx="45">
                  <c:v>46296</c:v>
                </c:pt>
                <c:pt idx="46">
                  <c:v>46327</c:v>
                </c:pt>
                <c:pt idx="47">
                  <c:v>46357</c:v>
                </c:pt>
                <c:pt idx="48">
                  <c:v>46388</c:v>
                </c:pt>
                <c:pt idx="49">
                  <c:v>46419</c:v>
                </c:pt>
                <c:pt idx="50">
                  <c:v>46447</c:v>
                </c:pt>
                <c:pt idx="51">
                  <c:v>46478</c:v>
                </c:pt>
                <c:pt idx="52">
                  <c:v>46508</c:v>
                </c:pt>
                <c:pt idx="53">
                  <c:v>46539</c:v>
                </c:pt>
                <c:pt idx="54">
                  <c:v>46569</c:v>
                </c:pt>
                <c:pt idx="55">
                  <c:v>46600</c:v>
                </c:pt>
                <c:pt idx="56">
                  <c:v>46631</c:v>
                </c:pt>
                <c:pt idx="57">
                  <c:v>46661</c:v>
                </c:pt>
                <c:pt idx="58">
                  <c:v>46692</c:v>
                </c:pt>
                <c:pt idx="59">
                  <c:v>46722</c:v>
                </c:pt>
              </c:numCache>
            </c:numRef>
          </c:cat>
          <c:val>
            <c:numRef>
              <c:f>'Market expectations - RCB'!$BB$59:$DI$59</c:f>
              <c:numCache>
                <c:formatCode>0.00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0</c:v>
                </c:pt>
                <c:pt idx="27">
                  <c:v>4.4428799999999997</c:v>
                </c:pt>
                <c:pt idx="28">
                  <c:v>4.3566152000000002</c:v>
                </c:pt>
                <c:pt idx="29">
                  <c:v>4.2638778000000004</c:v>
                </c:pt>
                <c:pt idx="30">
                  <c:v>4.1820019000000004</c:v>
                </c:pt>
                <c:pt idx="31">
                  <c:v>4.1121264999999996</c:v>
                </c:pt>
                <c:pt idx="32">
                  <c:v>4.0527027000000002</c:v>
                </c:pt>
                <c:pt idx="33">
                  <c:v>4.0035401000000004</c:v>
                </c:pt>
                <c:pt idx="34">
                  <c:v>3.9645991</c:v>
                </c:pt>
                <c:pt idx="35">
                  <c:v>3.9357896999999999</c:v>
                </c:pt>
                <c:pt idx="36">
                  <c:v>3.9167174999999999</c:v>
                </c:pt>
                <c:pt idx="37">
                  <c:v>3.9060356999999999</c:v>
                </c:pt>
                <c:pt idx="38">
                  <c:v>3.9016997</c:v>
                </c:pt>
                <c:pt idx="39">
                  <c:v>3.9005044999999998</c:v>
                </c:pt>
                <c:pt idx="40">
                  <c:v>3.9010546000000001</c:v>
                </c:pt>
                <c:pt idx="41">
                  <c:v>3.9026922000000002</c:v>
                </c:pt>
                <c:pt idx="42">
                  <c:v>3.9047594999999999</c:v>
                </c:pt>
                <c:pt idx="43">
                  <c:v>3.9065987999999998</c:v>
                </c:pt>
                <c:pt idx="44">
                  <c:v>3.9075524000000001</c:v>
                </c:pt>
                <c:pt idx="45">
                  <c:v>3.9071020999999999</c:v>
                </c:pt>
                <c:pt idx="46">
                  <c:v>3.9053779</c:v>
                </c:pt>
                <c:pt idx="47">
                  <c:v>3.9026977</c:v>
                </c:pt>
                <c:pt idx="48">
                  <c:v>3.8993791</c:v>
                </c:pt>
                <c:pt idx="49">
                  <c:v>3.8957399000000001</c:v>
                </c:pt>
                <c:pt idx="50">
                  <c:v>3.8920979</c:v>
                </c:pt>
                <c:pt idx="51">
                  <c:v>3.8887228</c:v>
                </c:pt>
                <c:pt idx="52">
                  <c:v>3.885672</c:v>
                </c:pt>
                <c:pt idx="53">
                  <c:v>3.8829444</c:v>
                </c:pt>
                <c:pt idx="54">
                  <c:v>3.8805390000000002</c:v>
                </c:pt>
                <c:pt idx="55">
                  <c:v>3.8784546999999998</c:v>
                </c:pt>
                <c:pt idx="56">
                  <c:v>3.8766905</c:v>
                </c:pt>
                <c:pt idx="57">
                  <c:v>3.8752450999999999</c:v>
                </c:pt>
                <c:pt idx="58">
                  <c:v>3.8741175999999999</c:v>
                </c:pt>
                <c:pt idx="59">
                  <c:v>3.8733069000000002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BF-44CA-B6D6-414350FEA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  <c:min val="3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56294271690614939"/>
          <c:y val="9.2342714586419267E-2"/>
          <c:w val="0.37830022094695798"/>
          <c:h val="0.25592741501371735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1863190829959812E-2"/>
          <c:y val="0.14737073170368728"/>
          <c:w val="0.87247309340569712"/>
          <c:h val="0.71373839098557845"/>
        </c:manualLayout>
      </c:layout>
      <c:lineChart>
        <c:grouping val="standard"/>
        <c:varyColors val="0"/>
        <c:ser>
          <c:idx val="1"/>
          <c:order val="0"/>
          <c:tx>
            <c:strRef>
              <c:f>'Market expectations - Gas'!$AZ$55</c:f>
              <c:strCache>
                <c:ptCount val="1"/>
                <c:pt idx="0">
                  <c:v>February 2025 MPR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'Market expectations - Gas'!$BA$52:$DH$52</c:f>
              <c:numCache>
                <c:formatCode>m/d/yyyy</c:formatCode>
                <c:ptCount val="6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  <c:pt idx="44">
                  <c:v>46266</c:v>
                </c:pt>
                <c:pt idx="45">
                  <c:v>46296</c:v>
                </c:pt>
                <c:pt idx="46">
                  <c:v>46327</c:v>
                </c:pt>
                <c:pt idx="47">
                  <c:v>46357</c:v>
                </c:pt>
                <c:pt idx="48">
                  <c:v>46388</c:v>
                </c:pt>
                <c:pt idx="49">
                  <c:v>46419</c:v>
                </c:pt>
                <c:pt idx="50">
                  <c:v>46447</c:v>
                </c:pt>
                <c:pt idx="51">
                  <c:v>46478</c:v>
                </c:pt>
                <c:pt idx="52">
                  <c:v>46508</c:v>
                </c:pt>
                <c:pt idx="53">
                  <c:v>46539</c:v>
                </c:pt>
                <c:pt idx="54">
                  <c:v>46569</c:v>
                </c:pt>
                <c:pt idx="55">
                  <c:v>46600</c:v>
                </c:pt>
                <c:pt idx="56">
                  <c:v>46631</c:v>
                </c:pt>
                <c:pt idx="57">
                  <c:v>46661</c:v>
                </c:pt>
                <c:pt idx="58">
                  <c:v>46692</c:v>
                </c:pt>
                <c:pt idx="59">
                  <c:v>46722</c:v>
                </c:pt>
              </c:numCache>
            </c:numRef>
          </c:cat>
          <c:val>
            <c:numRef>
              <c:f>'Market expectations - Gas'!$BA$55:$DH$55</c:f>
              <c:numCache>
                <c:formatCode>0.00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119.58066666666666</c:v>
                </c:pt>
                <c:pt idx="25">
                  <c:v>118.07600000000001</c:v>
                </c:pt>
                <c:pt idx="26">
                  <c:v>117.50933333333333</c:v>
                </c:pt>
                <c:pt idx="27">
                  <c:v>117.17133333333335</c:v>
                </c:pt>
                <c:pt idx="28">
                  <c:v>116.80666666666669</c:v>
                </c:pt>
                <c:pt idx="29">
                  <c:v>115.50399999999999</c:v>
                </c:pt>
                <c:pt idx="30">
                  <c:v>115.91733333333333</c:v>
                </c:pt>
                <c:pt idx="31">
                  <c:v>117.27266666666668</c:v>
                </c:pt>
                <c:pt idx="32">
                  <c:v>114.41333333333336</c:v>
                </c:pt>
                <c:pt idx="33">
                  <c:v>115.03999999999998</c:v>
                </c:pt>
                <c:pt idx="34">
                  <c:v>115.79333333333332</c:v>
                </c:pt>
                <c:pt idx="35">
                  <c:v>115.77666666666664</c:v>
                </c:pt>
                <c:pt idx="36">
                  <c:v>115.07533333333332</c:v>
                </c:pt>
                <c:pt idx="37">
                  <c:v>111.41333333333333</c:v>
                </c:pt>
                <c:pt idx="38">
                  <c:v>100.03666666666666</c:v>
                </c:pt>
                <c:pt idx="39">
                  <c:v>95.117999999999995</c:v>
                </c:pt>
                <c:pt idx="40">
                  <c:v>93.089333333333343</c:v>
                </c:pt>
                <c:pt idx="41">
                  <c:v>92.74133333333333</c:v>
                </c:pt>
                <c:pt idx="42">
                  <c:v>93.364000000000019</c:v>
                </c:pt>
                <c:pt idx="43">
                  <c:v>94.624000000000009</c:v>
                </c:pt>
                <c:pt idx="44">
                  <c:v>95.573333333333323</c:v>
                </c:pt>
                <c:pt idx="45">
                  <c:v>96.860666666666674</c:v>
                </c:pt>
                <c:pt idx="46">
                  <c:v>98.081333333333333</c:v>
                </c:pt>
                <c:pt idx="47">
                  <c:v>99.620666666666679</c:v>
                </c:pt>
                <c:pt idx="48">
                  <c:v>97.905333333333317</c:v>
                </c:pt>
                <c:pt idx="49">
                  <c:v>90.624666666666656</c:v>
                </c:pt>
                <c:pt idx="50">
                  <c:v>80.294000000000011</c:v>
                </c:pt>
                <c:pt idx="51">
                  <c:v>76.647333333333336</c:v>
                </c:pt>
                <c:pt idx="52">
                  <c:v>75.490666666666641</c:v>
                </c:pt>
                <c:pt idx="53">
                  <c:v>77.038666666666671</c:v>
                </c:pt>
                <c:pt idx="54">
                  <c:v>77.31</c:v>
                </c:pt>
                <c:pt idx="55">
                  <c:v>77.781333333333336</c:v>
                </c:pt>
                <c:pt idx="56">
                  <c:v>80.297999999999988</c:v>
                </c:pt>
                <c:pt idx="57">
                  <c:v>81.922666666666672</c:v>
                </c:pt>
                <c:pt idx="58">
                  <c:v>84.463999999999999</c:v>
                </c:pt>
                <c:pt idx="59">
                  <c:v>85.953333333333347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9B-406D-B58E-B30D3C8AD942}"/>
            </c:ext>
          </c:extLst>
        </c:ser>
        <c:ser>
          <c:idx val="2"/>
          <c:order val="1"/>
          <c:tx>
            <c:strRef>
              <c:f>'Market expectations - Gas'!$AZ$56</c:f>
              <c:strCache>
                <c:ptCount val="1"/>
                <c:pt idx="0">
                  <c:v>March 2025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'Market expectations - Gas'!$BA$52:$DH$52</c:f>
              <c:numCache>
                <c:formatCode>m/d/yyyy</c:formatCode>
                <c:ptCount val="6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  <c:pt idx="44">
                  <c:v>46266</c:v>
                </c:pt>
                <c:pt idx="45">
                  <c:v>46296</c:v>
                </c:pt>
                <c:pt idx="46">
                  <c:v>46327</c:v>
                </c:pt>
                <c:pt idx="47">
                  <c:v>46357</c:v>
                </c:pt>
                <c:pt idx="48">
                  <c:v>46388</c:v>
                </c:pt>
                <c:pt idx="49">
                  <c:v>46419</c:v>
                </c:pt>
                <c:pt idx="50">
                  <c:v>46447</c:v>
                </c:pt>
                <c:pt idx="51">
                  <c:v>46478</c:v>
                </c:pt>
                <c:pt idx="52">
                  <c:v>46508</c:v>
                </c:pt>
                <c:pt idx="53">
                  <c:v>46539</c:v>
                </c:pt>
                <c:pt idx="54">
                  <c:v>46569</c:v>
                </c:pt>
                <c:pt idx="55">
                  <c:v>46600</c:v>
                </c:pt>
                <c:pt idx="56">
                  <c:v>46631</c:v>
                </c:pt>
                <c:pt idx="57">
                  <c:v>46661</c:v>
                </c:pt>
                <c:pt idx="58">
                  <c:v>46692</c:v>
                </c:pt>
                <c:pt idx="59">
                  <c:v>46722</c:v>
                </c:pt>
              </c:numCache>
            </c:numRef>
          </c:cat>
          <c:val>
            <c:numRef>
              <c:f>'Market expectations - Gas'!$BA$56:$DH$56</c:f>
              <c:numCache>
                <c:formatCode>0.00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105.1742857142857</c:v>
                </c:pt>
                <c:pt idx="27">
                  <c:v>104.90214285714285</c:v>
                </c:pt>
                <c:pt idx="28">
                  <c:v>105.12357142857142</c:v>
                </c:pt>
                <c:pt idx="29">
                  <c:v>104.88714285714286</c:v>
                </c:pt>
                <c:pt idx="30">
                  <c:v>104.54214285714285</c:v>
                </c:pt>
                <c:pt idx="31">
                  <c:v>105.85214285714285</c:v>
                </c:pt>
                <c:pt idx="32">
                  <c:v>106.34285714285713</c:v>
                </c:pt>
                <c:pt idx="33">
                  <c:v>107.40999999999998</c:v>
                </c:pt>
                <c:pt idx="34">
                  <c:v>109.40714285714286</c:v>
                </c:pt>
                <c:pt idx="35">
                  <c:v>109.87428571428572</c:v>
                </c:pt>
                <c:pt idx="36">
                  <c:v>109.04999999999998</c:v>
                </c:pt>
                <c:pt idx="37">
                  <c:v>106.12214285714288</c:v>
                </c:pt>
                <c:pt idx="38">
                  <c:v>97.806428571428555</c:v>
                </c:pt>
                <c:pt idx="39">
                  <c:v>87.349285714285728</c:v>
                </c:pt>
                <c:pt idx="40">
                  <c:v>83.117857142857133</c:v>
                </c:pt>
                <c:pt idx="41">
                  <c:v>81.909999999999982</c:v>
                </c:pt>
                <c:pt idx="42">
                  <c:v>81.883571428571443</c:v>
                </c:pt>
                <c:pt idx="43">
                  <c:v>82.243571428571414</c:v>
                </c:pt>
                <c:pt idx="44">
                  <c:v>84.296428571428578</c:v>
                </c:pt>
                <c:pt idx="45">
                  <c:v>86.715714285714299</c:v>
                </c:pt>
                <c:pt idx="46">
                  <c:v>88.426428571428559</c:v>
                </c:pt>
                <c:pt idx="47">
                  <c:v>90.710714285714289</c:v>
                </c:pt>
                <c:pt idx="48">
                  <c:v>92.46642857142858</c:v>
                </c:pt>
                <c:pt idx="49">
                  <c:v>88.750714285714267</c:v>
                </c:pt>
                <c:pt idx="50">
                  <c:v>80.467142857142861</c:v>
                </c:pt>
                <c:pt idx="51">
                  <c:v>73.70714285714287</c:v>
                </c:pt>
                <c:pt idx="52">
                  <c:v>70.682142857142864</c:v>
                </c:pt>
                <c:pt idx="53">
                  <c:v>70.387142857142848</c:v>
                </c:pt>
                <c:pt idx="54">
                  <c:v>70.922857142857154</c:v>
                </c:pt>
                <c:pt idx="55">
                  <c:v>71.482857142857142</c:v>
                </c:pt>
                <c:pt idx="56">
                  <c:v>73.757857142857148</c:v>
                </c:pt>
                <c:pt idx="57">
                  <c:v>76.989999999999995</c:v>
                </c:pt>
                <c:pt idx="58">
                  <c:v>79.325000000000003</c:v>
                </c:pt>
                <c:pt idx="59">
                  <c:v>81.12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9B-406D-B58E-B30D3C8AD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  <c:min val="45474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6"/>
        <c:majorTimeUnit val="months"/>
      </c:dateAx>
      <c:valAx>
        <c:axId val="263608576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6972237792309858"/>
          <c:y val="0.59022107385091716"/>
          <c:w val="0.29560646319978673"/>
          <c:h val="0.17335961717656581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1863190829959812E-2"/>
          <c:y val="0.14737073170368728"/>
          <c:w val="0.87247309340569712"/>
          <c:h val="0.71373839098557845"/>
        </c:manualLayout>
      </c:layout>
      <c:lineChart>
        <c:grouping val="standard"/>
        <c:varyColors val="0"/>
        <c:ser>
          <c:idx val="1"/>
          <c:order val="0"/>
          <c:tx>
            <c:strRef>
              <c:f>'Market expectations - Electrici'!$AZ$55</c:f>
              <c:strCache>
                <c:ptCount val="1"/>
                <c:pt idx="0">
                  <c:v>February 2025 MPR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'Market expectations - Electrici'!$BA$52:$DH$52</c:f>
              <c:numCache>
                <c:formatCode>m/d/yyyy</c:formatCode>
                <c:ptCount val="6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  <c:pt idx="44">
                  <c:v>46266</c:v>
                </c:pt>
                <c:pt idx="45">
                  <c:v>46296</c:v>
                </c:pt>
                <c:pt idx="46">
                  <c:v>46327</c:v>
                </c:pt>
                <c:pt idx="47">
                  <c:v>46357</c:v>
                </c:pt>
                <c:pt idx="48">
                  <c:v>46388</c:v>
                </c:pt>
                <c:pt idx="49">
                  <c:v>46419</c:v>
                </c:pt>
                <c:pt idx="50">
                  <c:v>46447</c:v>
                </c:pt>
                <c:pt idx="51">
                  <c:v>46478</c:v>
                </c:pt>
                <c:pt idx="52">
                  <c:v>46508</c:v>
                </c:pt>
                <c:pt idx="53">
                  <c:v>46539</c:v>
                </c:pt>
                <c:pt idx="54">
                  <c:v>46569</c:v>
                </c:pt>
                <c:pt idx="55">
                  <c:v>46600</c:v>
                </c:pt>
                <c:pt idx="56">
                  <c:v>46631</c:v>
                </c:pt>
                <c:pt idx="57">
                  <c:v>46661</c:v>
                </c:pt>
                <c:pt idx="58">
                  <c:v>46692</c:v>
                </c:pt>
                <c:pt idx="59">
                  <c:v>46722</c:v>
                </c:pt>
              </c:numCache>
            </c:numRef>
          </c:cat>
          <c:val>
            <c:numRef>
              <c:f>'Market expectations - Electrici'!$BA$55:$DH$55</c:f>
              <c:numCache>
                <c:formatCode>0.00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99.103333333333339</c:v>
                </c:pt>
                <c:pt idx="25">
                  <c:v>93.960000000000008</c:v>
                </c:pt>
                <c:pt idx="26">
                  <c:v>89.423333333333346</c:v>
                </c:pt>
                <c:pt idx="27">
                  <c:v>87.936666666666667</c:v>
                </c:pt>
                <c:pt idx="28">
                  <c:v>87.190000000000012</c:v>
                </c:pt>
                <c:pt idx="29">
                  <c:v>86.583333333333314</c:v>
                </c:pt>
                <c:pt idx="30">
                  <c:v>86.533333333333331</c:v>
                </c:pt>
                <c:pt idx="31">
                  <c:v>88.833333333333329</c:v>
                </c:pt>
                <c:pt idx="32">
                  <c:v>89.786666666666648</c:v>
                </c:pt>
                <c:pt idx="33">
                  <c:v>90.26</c:v>
                </c:pt>
                <c:pt idx="34">
                  <c:v>91.686666666666667</c:v>
                </c:pt>
                <c:pt idx="35">
                  <c:v>94.713333333333338</c:v>
                </c:pt>
                <c:pt idx="36">
                  <c:v>95.11666666666666</c:v>
                </c:pt>
                <c:pt idx="37">
                  <c:v>89.853333333333339</c:v>
                </c:pt>
                <c:pt idx="38">
                  <c:v>75.303333333333342</c:v>
                </c:pt>
                <c:pt idx="39">
                  <c:v>70.713333333333338</c:v>
                </c:pt>
                <c:pt idx="40">
                  <c:v>70.106666666666669</c:v>
                </c:pt>
                <c:pt idx="41">
                  <c:v>69.583333333333329</c:v>
                </c:pt>
                <c:pt idx="42">
                  <c:v>69.793333333333337</c:v>
                </c:pt>
                <c:pt idx="43">
                  <c:v>71.963333333333338</c:v>
                </c:pt>
                <c:pt idx="44">
                  <c:v>78.27</c:v>
                </c:pt>
                <c:pt idx="45">
                  <c:v>80.316666666666663</c:v>
                </c:pt>
                <c:pt idx="46">
                  <c:v>80.61666666666666</c:v>
                </c:pt>
                <c:pt idx="47">
                  <c:v>80.636666666666684</c:v>
                </c:pt>
                <c:pt idx="48">
                  <c:v>80.006666666666661</c:v>
                </c:pt>
                <c:pt idx="49">
                  <c:v>75.983333333333334</c:v>
                </c:pt>
                <c:pt idx="50">
                  <c:v>64.693333333333328</c:v>
                </c:pt>
                <c:pt idx="51">
                  <c:v>61.16</c:v>
                </c:pt>
                <c:pt idx="52">
                  <c:v>60.936666666666675</c:v>
                </c:pt>
                <c:pt idx="53">
                  <c:v>61.206666666666671</c:v>
                </c:pt>
                <c:pt idx="54">
                  <c:v>61.746666666666663</c:v>
                </c:pt>
                <c:pt idx="55">
                  <c:v>64.23</c:v>
                </c:pt>
                <c:pt idx="56">
                  <c:v>71.190000000000012</c:v>
                </c:pt>
                <c:pt idx="57">
                  <c:v>73.423333333333332</c:v>
                </c:pt>
                <c:pt idx="58">
                  <c:v>73.650000000000006</c:v>
                </c:pt>
                <c:pt idx="59">
                  <c:v>73.55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0C-4EA7-BCB4-48B9F788F826}"/>
            </c:ext>
          </c:extLst>
        </c:ser>
        <c:ser>
          <c:idx val="2"/>
          <c:order val="1"/>
          <c:tx>
            <c:strRef>
              <c:f>'Market expectations - Electrici'!$AZ$56</c:f>
              <c:strCache>
                <c:ptCount val="1"/>
                <c:pt idx="0">
                  <c:v>March 2025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'Market expectations - Electrici'!$BA$52:$DH$52</c:f>
              <c:numCache>
                <c:formatCode>m/d/yyyy</c:formatCode>
                <c:ptCount val="6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  <c:pt idx="44">
                  <c:v>46266</c:v>
                </c:pt>
                <c:pt idx="45">
                  <c:v>46296</c:v>
                </c:pt>
                <c:pt idx="46">
                  <c:v>46327</c:v>
                </c:pt>
                <c:pt idx="47">
                  <c:v>46357</c:v>
                </c:pt>
                <c:pt idx="48">
                  <c:v>46388</c:v>
                </c:pt>
                <c:pt idx="49">
                  <c:v>46419</c:v>
                </c:pt>
                <c:pt idx="50">
                  <c:v>46447</c:v>
                </c:pt>
                <c:pt idx="51">
                  <c:v>46478</c:v>
                </c:pt>
                <c:pt idx="52">
                  <c:v>46508</c:v>
                </c:pt>
                <c:pt idx="53">
                  <c:v>46539</c:v>
                </c:pt>
                <c:pt idx="54">
                  <c:v>46569</c:v>
                </c:pt>
                <c:pt idx="55">
                  <c:v>46600</c:v>
                </c:pt>
                <c:pt idx="56">
                  <c:v>46631</c:v>
                </c:pt>
                <c:pt idx="57">
                  <c:v>46661</c:v>
                </c:pt>
                <c:pt idx="58">
                  <c:v>46692</c:v>
                </c:pt>
                <c:pt idx="59">
                  <c:v>46722</c:v>
                </c:pt>
              </c:numCache>
            </c:numRef>
          </c:cat>
          <c:val>
            <c:numRef>
              <c:f>'Market expectations - Electrici'!$BA$56:$DH$56</c:f>
              <c:numCache>
                <c:formatCode>0.00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87.135714285714315</c:v>
                </c:pt>
                <c:pt idx="27">
                  <c:v>82.29285714285713</c:v>
                </c:pt>
                <c:pt idx="28">
                  <c:v>80.489285714285728</c:v>
                </c:pt>
                <c:pt idx="29">
                  <c:v>81.464285714285708</c:v>
                </c:pt>
                <c:pt idx="30">
                  <c:v>83.392857142857153</c:v>
                </c:pt>
                <c:pt idx="31">
                  <c:v>84.560714285714297</c:v>
                </c:pt>
                <c:pt idx="32">
                  <c:v>86.417857142857159</c:v>
                </c:pt>
                <c:pt idx="33">
                  <c:v>88.899999999999991</c:v>
                </c:pt>
                <c:pt idx="34">
                  <c:v>89.221428571428575</c:v>
                </c:pt>
                <c:pt idx="35">
                  <c:v>90.782142857142844</c:v>
                </c:pt>
                <c:pt idx="36">
                  <c:v>92.221428571428575</c:v>
                </c:pt>
                <c:pt idx="37">
                  <c:v>89.671428571428578</c:v>
                </c:pt>
                <c:pt idx="38">
                  <c:v>80.632142857142867</c:v>
                </c:pt>
                <c:pt idx="39">
                  <c:v>69.924999999999997</c:v>
                </c:pt>
                <c:pt idx="40">
                  <c:v>67.11071428571428</c:v>
                </c:pt>
                <c:pt idx="41">
                  <c:v>67.060714285714269</c:v>
                </c:pt>
                <c:pt idx="42">
                  <c:v>67.528571428571425</c:v>
                </c:pt>
                <c:pt idx="43">
                  <c:v>68.953571428571436</c:v>
                </c:pt>
                <c:pt idx="44">
                  <c:v>73.321428571428569</c:v>
                </c:pt>
                <c:pt idx="45">
                  <c:v>77.671428571428578</c:v>
                </c:pt>
                <c:pt idx="46">
                  <c:v>78.878571428571419</c:v>
                </c:pt>
                <c:pt idx="47">
                  <c:v>78.903571428571439</c:v>
                </c:pt>
                <c:pt idx="48">
                  <c:v>78.625</c:v>
                </c:pt>
                <c:pt idx="49">
                  <c:v>76.460714285714289</c:v>
                </c:pt>
                <c:pt idx="50">
                  <c:v>69.610714285714295</c:v>
                </c:pt>
                <c:pt idx="51">
                  <c:v>62.346428571428575</c:v>
                </c:pt>
                <c:pt idx="52">
                  <c:v>60.460714285714289</c:v>
                </c:pt>
                <c:pt idx="53">
                  <c:v>60.446428571428577</c:v>
                </c:pt>
                <c:pt idx="54">
                  <c:v>60.839285714285715</c:v>
                </c:pt>
                <c:pt idx="55">
                  <c:v>62.421428571428571</c:v>
                </c:pt>
                <c:pt idx="56">
                  <c:v>67.399999999999991</c:v>
                </c:pt>
                <c:pt idx="57">
                  <c:v>72.482142857142861</c:v>
                </c:pt>
                <c:pt idx="58">
                  <c:v>73.864285714285728</c:v>
                </c:pt>
                <c:pt idx="59">
                  <c:v>73.935714285714283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0C-4EA7-BCB4-48B9F788F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  <c:min val="45474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6"/>
        <c:majorTimeUnit val="months"/>
      </c:dateAx>
      <c:valAx>
        <c:axId val="263608576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6972237792309858"/>
          <c:y val="0.59022107385091716"/>
          <c:w val="0.29560646319978673"/>
          <c:h val="0.17335961717656581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1863190829959812E-2"/>
          <c:y val="0.14737068757494423"/>
          <c:w val="0.87247309340569712"/>
          <c:h val="0.71373839098557845"/>
        </c:manualLayout>
      </c:layout>
      <c:lineChart>
        <c:grouping val="standard"/>
        <c:varyColors val="0"/>
        <c:ser>
          <c:idx val="0"/>
          <c:order val="0"/>
          <c:tx>
            <c:strRef>
              <c:f>'Market expectations - Oil'!$N$55</c:f>
              <c:strCache>
                <c:ptCount val="1"/>
                <c:pt idx="0">
                  <c:v>February 2025 MPR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'Market expectations - Oil'!$O$53:$AH$53</c:f>
              <c:numCache>
                <c:formatCode>m/d/yyyy</c:formatCode>
                <c:ptCount val="20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  <c:pt idx="16">
                  <c:v>46388</c:v>
                </c:pt>
                <c:pt idx="17">
                  <c:v>46478</c:v>
                </c:pt>
                <c:pt idx="18">
                  <c:v>46569</c:v>
                </c:pt>
                <c:pt idx="19">
                  <c:v>46661</c:v>
                </c:pt>
              </c:numCache>
            </c:numRef>
          </c:cat>
          <c:val>
            <c:numRef>
              <c:f>'Market expectations - Oil'!$O$55:$AH$55</c:f>
              <c:numCache>
                <c:formatCode>0.00</c:formatCode>
                <c:ptCount val="2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79.178666666666643</c:v>
                </c:pt>
                <c:pt idx="9">
                  <c:v>77.317333333333337</c:v>
                </c:pt>
                <c:pt idx="10">
                  <c:v>75.36866666666667</c:v>
                </c:pt>
                <c:pt idx="11">
                  <c:v>74.079333333333324</c:v>
                </c:pt>
                <c:pt idx="12">
                  <c:v>72.789999999999992</c:v>
                </c:pt>
                <c:pt idx="13">
                  <c:v>72.19083333333333</c:v>
                </c:pt>
                <c:pt idx="14">
                  <c:v>71.591666666666669</c:v>
                </c:pt>
                <c:pt idx="15">
                  <c:v>70.992500000000007</c:v>
                </c:pt>
                <c:pt idx="16">
                  <c:v>70.393333333333345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A3-4EA8-B9F6-955A00C0E7C1}"/>
            </c:ext>
          </c:extLst>
        </c:ser>
        <c:ser>
          <c:idx val="1"/>
          <c:order val="1"/>
          <c:tx>
            <c:strRef>
              <c:f>'Market expectations - Oil'!$N$56</c:f>
              <c:strCache>
                <c:ptCount val="1"/>
                <c:pt idx="0">
                  <c:v>March 2025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val>
            <c:numRef>
              <c:f>'Market expectations - Oil'!$O$56:$AH$56</c:f>
              <c:numCache>
                <c:formatCode>0.00</c:formatCode>
                <c:ptCount val="2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72.539999999999992</c:v>
                </c:pt>
                <c:pt idx="9">
                  <c:v>71.664285714285725</c:v>
                </c:pt>
                <c:pt idx="10">
                  <c:v>70.474999999999994</c:v>
                </c:pt>
                <c:pt idx="11">
                  <c:v>69.672499999999999</c:v>
                </c:pt>
                <c:pt idx="12">
                  <c:v>68.87</c:v>
                </c:pt>
                <c:pt idx="13">
                  <c:v>68.54785714285714</c:v>
                </c:pt>
                <c:pt idx="14">
                  <c:v>68.225714285714275</c:v>
                </c:pt>
                <c:pt idx="15">
                  <c:v>67.903571428571411</c:v>
                </c:pt>
                <c:pt idx="16">
                  <c:v>67.581428571428575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7A3-4EA8-B9F6-955A00C0E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  <c:min val="45474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6"/>
        <c:majorTimeUnit val="months"/>
      </c:dateAx>
      <c:valAx>
        <c:axId val="263608576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0588057001349405"/>
          <c:y val="0.10554403471843249"/>
          <c:w val="0.67352901226329764"/>
          <c:h val="5.6021710157517439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6916234829021717E-2"/>
          <c:y val="0.14711796166988561"/>
          <c:w val="0.39431757785982008"/>
          <c:h val="0.70119343336799878"/>
        </c:manualLayout>
      </c:layout>
      <c:lineChart>
        <c:grouping val="standard"/>
        <c:varyColors val="0"/>
        <c:ser>
          <c:idx val="0"/>
          <c:order val="0"/>
          <c:tx>
            <c:strRef>
              <c:f>'Market expectations - Oil'!$N$55</c:f>
              <c:strCache>
                <c:ptCount val="1"/>
                <c:pt idx="0">
                  <c:v>February 2025 MPR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'Market expectations - Oil'!$O$53:$AH$53</c:f>
              <c:numCache>
                <c:formatCode>m/d/yyyy</c:formatCode>
                <c:ptCount val="20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  <c:pt idx="16">
                  <c:v>46388</c:v>
                </c:pt>
                <c:pt idx="17">
                  <c:v>46478</c:v>
                </c:pt>
                <c:pt idx="18">
                  <c:v>46569</c:v>
                </c:pt>
                <c:pt idx="19">
                  <c:v>46661</c:v>
                </c:pt>
              </c:numCache>
            </c:numRef>
          </c:cat>
          <c:val>
            <c:numRef>
              <c:f>'Market expectations - Oil'!$O$55:$AH$55</c:f>
              <c:numCache>
                <c:formatCode>0.00</c:formatCode>
                <c:ptCount val="2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79.178666666666643</c:v>
                </c:pt>
                <c:pt idx="9">
                  <c:v>77.317333333333337</c:v>
                </c:pt>
                <c:pt idx="10">
                  <c:v>75.36866666666667</c:v>
                </c:pt>
                <c:pt idx="11">
                  <c:v>74.079333333333324</c:v>
                </c:pt>
                <c:pt idx="12">
                  <c:v>72.789999999999992</c:v>
                </c:pt>
                <c:pt idx="13">
                  <c:v>72.19083333333333</c:v>
                </c:pt>
                <c:pt idx="14">
                  <c:v>71.591666666666669</c:v>
                </c:pt>
                <c:pt idx="15">
                  <c:v>70.992500000000007</c:v>
                </c:pt>
                <c:pt idx="16">
                  <c:v>70.393333333333345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8C6-4F50-AA14-3C8E722D9F42}"/>
            </c:ext>
          </c:extLst>
        </c:ser>
        <c:ser>
          <c:idx val="1"/>
          <c:order val="1"/>
          <c:tx>
            <c:strRef>
              <c:f>'Market expectations - Oil'!$N$56</c:f>
              <c:strCache>
                <c:ptCount val="1"/>
                <c:pt idx="0">
                  <c:v>March 2025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val>
            <c:numRef>
              <c:f>'Market expectations - Oil'!$O$56:$AH$56</c:f>
              <c:numCache>
                <c:formatCode>0.00</c:formatCode>
                <c:ptCount val="2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72.539999999999992</c:v>
                </c:pt>
                <c:pt idx="9">
                  <c:v>71.664285714285725</c:v>
                </c:pt>
                <c:pt idx="10">
                  <c:v>70.474999999999994</c:v>
                </c:pt>
                <c:pt idx="11">
                  <c:v>69.672499999999999</c:v>
                </c:pt>
                <c:pt idx="12">
                  <c:v>68.87</c:v>
                </c:pt>
                <c:pt idx="13">
                  <c:v>68.54785714285714</c:v>
                </c:pt>
                <c:pt idx="14">
                  <c:v>68.225714285714275</c:v>
                </c:pt>
                <c:pt idx="15">
                  <c:v>67.903571428571411</c:v>
                </c:pt>
                <c:pt idx="16">
                  <c:v>67.581428571428575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8C6-4F50-AA14-3C8E722D9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  <c:max val="46388"/>
          <c:min val="45566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  <c:min val="66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480467992348414"/>
          <c:y val="0.15098553274900048"/>
          <c:w val="0.3006389785077338"/>
          <c:h val="0.11209627098499481"/>
        </c:manualLayout>
      </c:layout>
      <c:overlay val="0"/>
      <c:txPr>
        <a:bodyPr/>
        <a:lstStyle/>
        <a:p>
          <a:pPr>
            <a:defRPr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272872350084138"/>
          <c:y val="0.14711796166988561"/>
          <c:w val="0.76562390461946317"/>
          <c:h val="0.70150453127321344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HAVERD!$GD$2</c:f>
              <c:strCache>
                <c:ptCount val="1"/>
                <c:pt idx="0">
                  <c:v>November</c:v>
                </c:pt>
              </c:strCache>
            </c:strRef>
          </c:tx>
          <c:spPr>
            <a:solidFill>
              <a:srgbClr val="7B7C77">
                <a:alpha val="70000"/>
              </a:srgbClr>
            </a:solidFill>
            <a:ln>
              <a:noFill/>
            </a:ln>
          </c:spPr>
          <c:invertIfNegative val="0"/>
          <c:cat>
            <c:numRef>
              <c:f>HAVERD!$A$704:$A$837</c:f>
              <c:numCache>
                <c:formatCode>m/d/yyyy</c:formatCode>
                <c:ptCount val="134"/>
                <c:pt idx="0">
                  <c:v>45537</c:v>
                </c:pt>
                <c:pt idx="1">
                  <c:v>45538</c:v>
                </c:pt>
                <c:pt idx="2">
                  <c:v>45539</c:v>
                </c:pt>
                <c:pt idx="3">
                  <c:v>45540</c:v>
                </c:pt>
                <c:pt idx="4">
                  <c:v>45541</c:v>
                </c:pt>
                <c:pt idx="5">
                  <c:v>45544</c:v>
                </c:pt>
                <c:pt idx="6">
                  <c:v>45545</c:v>
                </c:pt>
                <c:pt idx="7">
                  <c:v>45546</c:v>
                </c:pt>
                <c:pt idx="8">
                  <c:v>45547</c:v>
                </c:pt>
                <c:pt idx="9">
                  <c:v>45548</c:v>
                </c:pt>
                <c:pt idx="10">
                  <c:v>45551</c:v>
                </c:pt>
                <c:pt idx="11">
                  <c:v>45552</c:v>
                </c:pt>
                <c:pt idx="12">
                  <c:v>45553</c:v>
                </c:pt>
                <c:pt idx="13">
                  <c:v>45554</c:v>
                </c:pt>
                <c:pt idx="14">
                  <c:v>45555</c:v>
                </c:pt>
                <c:pt idx="15">
                  <c:v>45558</c:v>
                </c:pt>
                <c:pt idx="16">
                  <c:v>45559</c:v>
                </c:pt>
                <c:pt idx="17">
                  <c:v>45560</c:v>
                </c:pt>
                <c:pt idx="18">
                  <c:v>45561</c:v>
                </c:pt>
                <c:pt idx="19">
                  <c:v>45562</c:v>
                </c:pt>
                <c:pt idx="20">
                  <c:v>45565</c:v>
                </c:pt>
                <c:pt idx="21">
                  <c:v>45566</c:v>
                </c:pt>
                <c:pt idx="22">
                  <c:v>45567</c:v>
                </c:pt>
                <c:pt idx="23">
                  <c:v>45568</c:v>
                </c:pt>
                <c:pt idx="24">
                  <c:v>45569</c:v>
                </c:pt>
                <c:pt idx="25">
                  <c:v>45572</c:v>
                </c:pt>
                <c:pt idx="26">
                  <c:v>45573</c:v>
                </c:pt>
                <c:pt idx="27">
                  <c:v>45574</c:v>
                </c:pt>
                <c:pt idx="28">
                  <c:v>45575</c:v>
                </c:pt>
                <c:pt idx="29">
                  <c:v>45576</c:v>
                </c:pt>
                <c:pt idx="30">
                  <c:v>45579</c:v>
                </c:pt>
                <c:pt idx="31">
                  <c:v>45580</c:v>
                </c:pt>
                <c:pt idx="32">
                  <c:v>45581</c:v>
                </c:pt>
                <c:pt idx="33">
                  <c:v>45582</c:v>
                </c:pt>
                <c:pt idx="34">
                  <c:v>45583</c:v>
                </c:pt>
                <c:pt idx="35">
                  <c:v>45586</c:v>
                </c:pt>
                <c:pt idx="36">
                  <c:v>45587</c:v>
                </c:pt>
                <c:pt idx="37">
                  <c:v>45588</c:v>
                </c:pt>
                <c:pt idx="38">
                  <c:v>45589</c:v>
                </c:pt>
                <c:pt idx="39">
                  <c:v>45590</c:v>
                </c:pt>
                <c:pt idx="40">
                  <c:v>45593</c:v>
                </c:pt>
                <c:pt idx="41">
                  <c:v>45594</c:v>
                </c:pt>
                <c:pt idx="42">
                  <c:v>45595</c:v>
                </c:pt>
                <c:pt idx="43">
                  <c:v>45596</c:v>
                </c:pt>
                <c:pt idx="44">
                  <c:v>45597</c:v>
                </c:pt>
                <c:pt idx="45">
                  <c:v>45600</c:v>
                </c:pt>
                <c:pt idx="46">
                  <c:v>45601</c:v>
                </c:pt>
                <c:pt idx="47">
                  <c:v>45602</c:v>
                </c:pt>
                <c:pt idx="48">
                  <c:v>45603</c:v>
                </c:pt>
                <c:pt idx="49">
                  <c:v>45604</c:v>
                </c:pt>
                <c:pt idx="50">
                  <c:v>45607</c:v>
                </c:pt>
                <c:pt idx="51">
                  <c:v>45608</c:v>
                </c:pt>
                <c:pt idx="52">
                  <c:v>45609</c:v>
                </c:pt>
                <c:pt idx="53">
                  <c:v>45610</c:v>
                </c:pt>
                <c:pt idx="54">
                  <c:v>45611</c:v>
                </c:pt>
                <c:pt idx="55">
                  <c:v>45614</c:v>
                </c:pt>
                <c:pt idx="56">
                  <c:v>45615</c:v>
                </c:pt>
                <c:pt idx="57">
                  <c:v>45616</c:v>
                </c:pt>
                <c:pt idx="58">
                  <c:v>45617</c:v>
                </c:pt>
                <c:pt idx="59">
                  <c:v>45618</c:v>
                </c:pt>
                <c:pt idx="60">
                  <c:v>45621</c:v>
                </c:pt>
                <c:pt idx="61">
                  <c:v>45622</c:v>
                </c:pt>
                <c:pt idx="62">
                  <c:v>45623</c:v>
                </c:pt>
                <c:pt idx="63">
                  <c:v>45624</c:v>
                </c:pt>
                <c:pt idx="64">
                  <c:v>45625</c:v>
                </c:pt>
                <c:pt idx="65">
                  <c:v>45628</c:v>
                </c:pt>
                <c:pt idx="66">
                  <c:v>45629</c:v>
                </c:pt>
                <c:pt idx="67">
                  <c:v>45630</c:v>
                </c:pt>
                <c:pt idx="68">
                  <c:v>45631</c:v>
                </c:pt>
                <c:pt idx="69">
                  <c:v>45632</c:v>
                </c:pt>
                <c:pt idx="70">
                  <c:v>45635</c:v>
                </c:pt>
                <c:pt idx="71">
                  <c:v>45636</c:v>
                </c:pt>
                <c:pt idx="72">
                  <c:v>45637</c:v>
                </c:pt>
                <c:pt idx="73">
                  <c:v>45638</c:v>
                </c:pt>
                <c:pt idx="74">
                  <c:v>45639</c:v>
                </c:pt>
                <c:pt idx="75">
                  <c:v>45642</c:v>
                </c:pt>
                <c:pt idx="76">
                  <c:v>45643</c:v>
                </c:pt>
                <c:pt idx="77">
                  <c:v>45644</c:v>
                </c:pt>
                <c:pt idx="78">
                  <c:v>45645</c:v>
                </c:pt>
                <c:pt idx="79">
                  <c:v>45646</c:v>
                </c:pt>
                <c:pt idx="80">
                  <c:v>45649</c:v>
                </c:pt>
                <c:pt idx="81">
                  <c:v>45650</c:v>
                </c:pt>
                <c:pt idx="82">
                  <c:v>45651</c:v>
                </c:pt>
                <c:pt idx="83">
                  <c:v>45652</c:v>
                </c:pt>
                <c:pt idx="84">
                  <c:v>45653</c:v>
                </c:pt>
                <c:pt idx="85">
                  <c:v>45656</c:v>
                </c:pt>
                <c:pt idx="86">
                  <c:v>45657</c:v>
                </c:pt>
                <c:pt idx="87">
                  <c:v>45658</c:v>
                </c:pt>
                <c:pt idx="88">
                  <c:v>45659</c:v>
                </c:pt>
                <c:pt idx="89">
                  <c:v>45660</c:v>
                </c:pt>
                <c:pt idx="90">
                  <c:v>45663</c:v>
                </c:pt>
                <c:pt idx="91">
                  <c:v>45664</c:v>
                </c:pt>
                <c:pt idx="92">
                  <c:v>45665</c:v>
                </c:pt>
                <c:pt idx="93">
                  <c:v>45666</c:v>
                </c:pt>
                <c:pt idx="94">
                  <c:v>45667</c:v>
                </c:pt>
                <c:pt idx="95">
                  <c:v>45670</c:v>
                </c:pt>
                <c:pt idx="96">
                  <c:v>45671</c:v>
                </c:pt>
                <c:pt idx="97">
                  <c:v>45672</c:v>
                </c:pt>
                <c:pt idx="98">
                  <c:v>45673</c:v>
                </c:pt>
                <c:pt idx="99">
                  <c:v>45674</c:v>
                </c:pt>
                <c:pt idx="100">
                  <c:v>45677</c:v>
                </c:pt>
                <c:pt idx="101">
                  <c:v>45678</c:v>
                </c:pt>
                <c:pt idx="102">
                  <c:v>45679</c:v>
                </c:pt>
                <c:pt idx="103">
                  <c:v>45680</c:v>
                </c:pt>
                <c:pt idx="104">
                  <c:v>45681</c:v>
                </c:pt>
                <c:pt idx="105">
                  <c:v>45684</c:v>
                </c:pt>
                <c:pt idx="106">
                  <c:v>45685</c:v>
                </c:pt>
                <c:pt idx="107">
                  <c:v>45686</c:v>
                </c:pt>
                <c:pt idx="108">
                  <c:v>45687</c:v>
                </c:pt>
                <c:pt idx="109">
                  <c:v>45688</c:v>
                </c:pt>
                <c:pt idx="110">
                  <c:v>45691</c:v>
                </c:pt>
                <c:pt idx="111">
                  <c:v>45692</c:v>
                </c:pt>
                <c:pt idx="112">
                  <c:v>45693</c:v>
                </c:pt>
                <c:pt idx="113">
                  <c:v>45694</c:v>
                </c:pt>
                <c:pt idx="114">
                  <c:v>45695</c:v>
                </c:pt>
                <c:pt idx="115">
                  <c:v>45698</c:v>
                </c:pt>
                <c:pt idx="116">
                  <c:v>45699</c:v>
                </c:pt>
                <c:pt idx="117">
                  <c:v>45700</c:v>
                </c:pt>
                <c:pt idx="118">
                  <c:v>45701</c:v>
                </c:pt>
                <c:pt idx="119">
                  <c:v>45702</c:v>
                </c:pt>
                <c:pt idx="120">
                  <c:v>45705</c:v>
                </c:pt>
                <c:pt idx="121">
                  <c:v>45706</c:v>
                </c:pt>
                <c:pt idx="122">
                  <c:v>45707</c:v>
                </c:pt>
                <c:pt idx="123">
                  <c:v>45708</c:v>
                </c:pt>
                <c:pt idx="124">
                  <c:v>45709</c:v>
                </c:pt>
                <c:pt idx="125">
                  <c:v>45712</c:v>
                </c:pt>
                <c:pt idx="126">
                  <c:v>45713</c:v>
                </c:pt>
                <c:pt idx="127">
                  <c:v>45714</c:v>
                </c:pt>
                <c:pt idx="128">
                  <c:v>45715</c:v>
                </c:pt>
                <c:pt idx="129">
                  <c:v>45716</c:v>
                </c:pt>
                <c:pt idx="130">
                  <c:v>45719</c:v>
                </c:pt>
                <c:pt idx="131">
                  <c:v>45720</c:v>
                </c:pt>
                <c:pt idx="132">
                  <c:v>45721</c:v>
                </c:pt>
                <c:pt idx="133">
                  <c:v>45722</c:v>
                </c:pt>
              </c:numCache>
            </c:numRef>
          </c:cat>
          <c:val>
            <c:numRef>
              <c:f>HAVERD!$GD$704:$GD$837</c:f>
              <c:numCache>
                <c:formatCode>General</c:formatCode>
                <c:ptCount val="134"/>
                <c:pt idx="27">
                  <c:v>1000</c:v>
                </c:pt>
                <c:pt idx="28">
                  <c:v>1000</c:v>
                </c:pt>
                <c:pt idx="29">
                  <c:v>1000</c:v>
                </c:pt>
                <c:pt idx="30">
                  <c:v>1000</c:v>
                </c:pt>
                <c:pt idx="31">
                  <c:v>1000</c:v>
                </c:pt>
                <c:pt idx="32">
                  <c:v>1000</c:v>
                </c:pt>
                <c:pt idx="33">
                  <c:v>1000</c:v>
                </c:pt>
                <c:pt idx="34">
                  <c:v>1000</c:v>
                </c:pt>
                <c:pt idx="35">
                  <c:v>1000</c:v>
                </c:pt>
                <c:pt idx="36">
                  <c:v>1000</c:v>
                </c:pt>
                <c:pt idx="37">
                  <c:v>1000</c:v>
                </c:pt>
                <c:pt idx="38">
                  <c:v>1000</c:v>
                </c:pt>
                <c:pt idx="39">
                  <c:v>1000</c:v>
                </c:pt>
                <c:pt idx="40">
                  <c:v>1000</c:v>
                </c:pt>
                <c:pt idx="41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42-4DE9-BC2E-95964D054B59}"/>
            </c:ext>
          </c:extLst>
        </c:ser>
        <c:ser>
          <c:idx val="2"/>
          <c:order val="2"/>
          <c:tx>
            <c:strRef>
              <c:f>HAVERD!$GE$2</c:f>
              <c:strCache>
                <c:ptCount val="1"/>
                <c:pt idx="0">
                  <c:v>February</c:v>
                </c:pt>
              </c:strCache>
            </c:strRef>
          </c:tx>
          <c:spPr>
            <a:solidFill>
              <a:srgbClr val="7B7C77">
                <a:alpha val="70000"/>
              </a:srgbClr>
            </a:solidFill>
            <a:ln>
              <a:noFill/>
            </a:ln>
          </c:spPr>
          <c:invertIfNegative val="0"/>
          <c:cat>
            <c:numRef>
              <c:f>HAVERD!$A$704:$A$837</c:f>
              <c:numCache>
                <c:formatCode>m/d/yyyy</c:formatCode>
                <c:ptCount val="134"/>
                <c:pt idx="0">
                  <c:v>45537</c:v>
                </c:pt>
                <c:pt idx="1">
                  <c:v>45538</c:v>
                </c:pt>
                <c:pt idx="2">
                  <c:v>45539</c:v>
                </c:pt>
                <c:pt idx="3">
                  <c:v>45540</c:v>
                </c:pt>
                <c:pt idx="4">
                  <c:v>45541</c:v>
                </c:pt>
                <c:pt idx="5">
                  <c:v>45544</c:v>
                </c:pt>
                <c:pt idx="6">
                  <c:v>45545</c:v>
                </c:pt>
                <c:pt idx="7">
                  <c:v>45546</c:v>
                </c:pt>
                <c:pt idx="8">
                  <c:v>45547</c:v>
                </c:pt>
                <c:pt idx="9">
                  <c:v>45548</c:v>
                </c:pt>
                <c:pt idx="10">
                  <c:v>45551</c:v>
                </c:pt>
                <c:pt idx="11">
                  <c:v>45552</c:v>
                </c:pt>
                <c:pt idx="12">
                  <c:v>45553</c:v>
                </c:pt>
                <c:pt idx="13">
                  <c:v>45554</c:v>
                </c:pt>
                <c:pt idx="14">
                  <c:v>45555</c:v>
                </c:pt>
                <c:pt idx="15">
                  <c:v>45558</c:v>
                </c:pt>
                <c:pt idx="16">
                  <c:v>45559</c:v>
                </c:pt>
                <c:pt idx="17">
                  <c:v>45560</c:v>
                </c:pt>
                <c:pt idx="18">
                  <c:v>45561</c:v>
                </c:pt>
                <c:pt idx="19">
                  <c:v>45562</c:v>
                </c:pt>
                <c:pt idx="20">
                  <c:v>45565</c:v>
                </c:pt>
                <c:pt idx="21">
                  <c:v>45566</c:v>
                </c:pt>
                <c:pt idx="22">
                  <c:v>45567</c:v>
                </c:pt>
                <c:pt idx="23">
                  <c:v>45568</c:v>
                </c:pt>
                <c:pt idx="24">
                  <c:v>45569</c:v>
                </c:pt>
                <c:pt idx="25">
                  <c:v>45572</c:v>
                </c:pt>
                <c:pt idx="26">
                  <c:v>45573</c:v>
                </c:pt>
                <c:pt idx="27">
                  <c:v>45574</c:v>
                </c:pt>
                <c:pt idx="28">
                  <c:v>45575</c:v>
                </c:pt>
                <c:pt idx="29">
                  <c:v>45576</c:v>
                </c:pt>
                <c:pt idx="30">
                  <c:v>45579</c:v>
                </c:pt>
                <c:pt idx="31">
                  <c:v>45580</c:v>
                </c:pt>
                <c:pt idx="32">
                  <c:v>45581</c:v>
                </c:pt>
                <c:pt idx="33">
                  <c:v>45582</c:v>
                </c:pt>
                <c:pt idx="34">
                  <c:v>45583</c:v>
                </c:pt>
                <c:pt idx="35">
                  <c:v>45586</c:v>
                </c:pt>
                <c:pt idx="36">
                  <c:v>45587</c:v>
                </c:pt>
                <c:pt idx="37">
                  <c:v>45588</c:v>
                </c:pt>
                <c:pt idx="38">
                  <c:v>45589</c:v>
                </c:pt>
                <c:pt idx="39">
                  <c:v>45590</c:v>
                </c:pt>
                <c:pt idx="40">
                  <c:v>45593</c:v>
                </c:pt>
                <c:pt idx="41">
                  <c:v>45594</c:v>
                </c:pt>
                <c:pt idx="42">
                  <c:v>45595</c:v>
                </c:pt>
                <c:pt idx="43">
                  <c:v>45596</c:v>
                </c:pt>
                <c:pt idx="44">
                  <c:v>45597</c:v>
                </c:pt>
                <c:pt idx="45">
                  <c:v>45600</c:v>
                </c:pt>
                <c:pt idx="46">
                  <c:v>45601</c:v>
                </c:pt>
                <c:pt idx="47">
                  <c:v>45602</c:v>
                </c:pt>
                <c:pt idx="48">
                  <c:v>45603</c:v>
                </c:pt>
                <c:pt idx="49">
                  <c:v>45604</c:v>
                </c:pt>
                <c:pt idx="50">
                  <c:v>45607</c:v>
                </c:pt>
                <c:pt idx="51">
                  <c:v>45608</c:v>
                </c:pt>
                <c:pt idx="52">
                  <c:v>45609</c:v>
                </c:pt>
                <c:pt idx="53">
                  <c:v>45610</c:v>
                </c:pt>
                <c:pt idx="54">
                  <c:v>45611</c:v>
                </c:pt>
                <c:pt idx="55">
                  <c:v>45614</c:v>
                </c:pt>
                <c:pt idx="56">
                  <c:v>45615</c:v>
                </c:pt>
                <c:pt idx="57">
                  <c:v>45616</c:v>
                </c:pt>
                <c:pt idx="58">
                  <c:v>45617</c:v>
                </c:pt>
                <c:pt idx="59">
                  <c:v>45618</c:v>
                </c:pt>
                <c:pt idx="60">
                  <c:v>45621</c:v>
                </c:pt>
                <c:pt idx="61">
                  <c:v>45622</c:v>
                </c:pt>
                <c:pt idx="62">
                  <c:v>45623</c:v>
                </c:pt>
                <c:pt idx="63">
                  <c:v>45624</c:v>
                </c:pt>
                <c:pt idx="64">
                  <c:v>45625</c:v>
                </c:pt>
                <c:pt idx="65">
                  <c:v>45628</c:v>
                </c:pt>
                <c:pt idx="66">
                  <c:v>45629</c:v>
                </c:pt>
                <c:pt idx="67">
                  <c:v>45630</c:v>
                </c:pt>
                <c:pt idx="68">
                  <c:v>45631</c:v>
                </c:pt>
                <c:pt idx="69">
                  <c:v>45632</c:v>
                </c:pt>
                <c:pt idx="70">
                  <c:v>45635</c:v>
                </c:pt>
                <c:pt idx="71">
                  <c:v>45636</c:v>
                </c:pt>
                <c:pt idx="72">
                  <c:v>45637</c:v>
                </c:pt>
                <c:pt idx="73">
                  <c:v>45638</c:v>
                </c:pt>
                <c:pt idx="74">
                  <c:v>45639</c:v>
                </c:pt>
                <c:pt idx="75">
                  <c:v>45642</c:v>
                </c:pt>
                <c:pt idx="76">
                  <c:v>45643</c:v>
                </c:pt>
                <c:pt idx="77">
                  <c:v>45644</c:v>
                </c:pt>
                <c:pt idx="78">
                  <c:v>45645</c:v>
                </c:pt>
                <c:pt idx="79">
                  <c:v>45646</c:v>
                </c:pt>
                <c:pt idx="80">
                  <c:v>45649</c:v>
                </c:pt>
                <c:pt idx="81">
                  <c:v>45650</c:v>
                </c:pt>
                <c:pt idx="82">
                  <c:v>45651</c:v>
                </c:pt>
                <c:pt idx="83">
                  <c:v>45652</c:v>
                </c:pt>
                <c:pt idx="84">
                  <c:v>45653</c:v>
                </c:pt>
                <c:pt idx="85">
                  <c:v>45656</c:v>
                </c:pt>
                <c:pt idx="86">
                  <c:v>45657</c:v>
                </c:pt>
                <c:pt idx="87">
                  <c:v>45658</c:v>
                </c:pt>
                <c:pt idx="88">
                  <c:v>45659</c:v>
                </c:pt>
                <c:pt idx="89">
                  <c:v>45660</c:v>
                </c:pt>
                <c:pt idx="90">
                  <c:v>45663</c:v>
                </c:pt>
                <c:pt idx="91">
                  <c:v>45664</c:v>
                </c:pt>
                <c:pt idx="92">
                  <c:v>45665</c:v>
                </c:pt>
                <c:pt idx="93">
                  <c:v>45666</c:v>
                </c:pt>
                <c:pt idx="94">
                  <c:v>45667</c:v>
                </c:pt>
                <c:pt idx="95">
                  <c:v>45670</c:v>
                </c:pt>
                <c:pt idx="96">
                  <c:v>45671</c:v>
                </c:pt>
                <c:pt idx="97">
                  <c:v>45672</c:v>
                </c:pt>
                <c:pt idx="98">
                  <c:v>45673</c:v>
                </c:pt>
                <c:pt idx="99">
                  <c:v>45674</c:v>
                </c:pt>
                <c:pt idx="100">
                  <c:v>45677</c:v>
                </c:pt>
                <c:pt idx="101">
                  <c:v>45678</c:v>
                </c:pt>
                <c:pt idx="102">
                  <c:v>45679</c:v>
                </c:pt>
                <c:pt idx="103">
                  <c:v>45680</c:v>
                </c:pt>
                <c:pt idx="104">
                  <c:v>45681</c:v>
                </c:pt>
                <c:pt idx="105">
                  <c:v>45684</c:v>
                </c:pt>
                <c:pt idx="106">
                  <c:v>45685</c:v>
                </c:pt>
                <c:pt idx="107">
                  <c:v>45686</c:v>
                </c:pt>
                <c:pt idx="108">
                  <c:v>45687</c:v>
                </c:pt>
                <c:pt idx="109">
                  <c:v>45688</c:v>
                </c:pt>
                <c:pt idx="110">
                  <c:v>45691</c:v>
                </c:pt>
                <c:pt idx="111">
                  <c:v>45692</c:v>
                </c:pt>
                <c:pt idx="112">
                  <c:v>45693</c:v>
                </c:pt>
                <c:pt idx="113">
                  <c:v>45694</c:v>
                </c:pt>
                <c:pt idx="114">
                  <c:v>45695</c:v>
                </c:pt>
                <c:pt idx="115">
                  <c:v>45698</c:v>
                </c:pt>
                <c:pt idx="116">
                  <c:v>45699</c:v>
                </c:pt>
                <c:pt idx="117">
                  <c:v>45700</c:v>
                </c:pt>
                <c:pt idx="118">
                  <c:v>45701</c:v>
                </c:pt>
                <c:pt idx="119">
                  <c:v>45702</c:v>
                </c:pt>
                <c:pt idx="120">
                  <c:v>45705</c:v>
                </c:pt>
                <c:pt idx="121">
                  <c:v>45706</c:v>
                </c:pt>
                <c:pt idx="122">
                  <c:v>45707</c:v>
                </c:pt>
                <c:pt idx="123">
                  <c:v>45708</c:v>
                </c:pt>
                <c:pt idx="124">
                  <c:v>45709</c:v>
                </c:pt>
                <c:pt idx="125">
                  <c:v>45712</c:v>
                </c:pt>
                <c:pt idx="126">
                  <c:v>45713</c:v>
                </c:pt>
                <c:pt idx="127">
                  <c:v>45714</c:v>
                </c:pt>
                <c:pt idx="128">
                  <c:v>45715</c:v>
                </c:pt>
                <c:pt idx="129">
                  <c:v>45716</c:v>
                </c:pt>
                <c:pt idx="130">
                  <c:v>45719</c:v>
                </c:pt>
                <c:pt idx="131">
                  <c:v>45720</c:v>
                </c:pt>
                <c:pt idx="132">
                  <c:v>45721</c:v>
                </c:pt>
                <c:pt idx="133">
                  <c:v>45722</c:v>
                </c:pt>
              </c:numCache>
            </c:numRef>
          </c:cat>
          <c:val>
            <c:numRef>
              <c:f>HAVERD!$GE$704:$GE$837</c:f>
              <c:numCache>
                <c:formatCode>General</c:formatCode>
                <c:ptCount val="134"/>
                <c:pt idx="95">
                  <c:v>1000</c:v>
                </c:pt>
                <c:pt idx="96">
                  <c:v>1000</c:v>
                </c:pt>
                <c:pt idx="97">
                  <c:v>1000</c:v>
                </c:pt>
                <c:pt idx="98">
                  <c:v>1000</c:v>
                </c:pt>
                <c:pt idx="99">
                  <c:v>1000</c:v>
                </c:pt>
                <c:pt idx="100">
                  <c:v>1000</c:v>
                </c:pt>
                <c:pt idx="101">
                  <c:v>1000</c:v>
                </c:pt>
                <c:pt idx="102">
                  <c:v>1000</c:v>
                </c:pt>
                <c:pt idx="103">
                  <c:v>1000</c:v>
                </c:pt>
                <c:pt idx="104">
                  <c:v>1000</c:v>
                </c:pt>
                <c:pt idx="105">
                  <c:v>1000</c:v>
                </c:pt>
                <c:pt idx="106">
                  <c:v>1000</c:v>
                </c:pt>
                <c:pt idx="107">
                  <c:v>1000</c:v>
                </c:pt>
                <c:pt idx="108">
                  <c:v>1000</c:v>
                </c:pt>
                <c:pt idx="109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42-4DE9-BC2E-95964D054B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63607040"/>
        <c:axId val="263608576"/>
      </c:barChart>
      <c:lineChart>
        <c:grouping val="standard"/>
        <c:varyColors val="0"/>
        <c:ser>
          <c:idx val="0"/>
          <c:order val="0"/>
          <c:tx>
            <c:strRef>
              <c:f>HAVERD!$FQ$2</c:f>
              <c:strCache>
                <c:ptCount val="1"/>
                <c:pt idx="0">
                  <c:v>RXD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HAVERD!$A$704:$A$837</c:f>
              <c:numCache>
                <c:formatCode>m/d/yyyy</c:formatCode>
                <c:ptCount val="134"/>
                <c:pt idx="0">
                  <c:v>45537</c:v>
                </c:pt>
                <c:pt idx="1">
                  <c:v>45538</c:v>
                </c:pt>
                <c:pt idx="2">
                  <c:v>45539</c:v>
                </c:pt>
                <c:pt idx="3">
                  <c:v>45540</c:v>
                </c:pt>
                <c:pt idx="4">
                  <c:v>45541</c:v>
                </c:pt>
                <c:pt idx="5">
                  <c:v>45544</c:v>
                </c:pt>
                <c:pt idx="6">
                  <c:v>45545</c:v>
                </c:pt>
                <c:pt idx="7">
                  <c:v>45546</c:v>
                </c:pt>
                <c:pt idx="8">
                  <c:v>45547</c:v>
                </c:pt>
                <c:pt idx="9">
                  <c:v>45548</c:v>
                </c:pt>
                <c:pt idx="10">
                  <c:v>45551</c:v>
                </c:pt>
                <c:pt idx="11">
                  <c:v>45552</c:v>
                </c:pt>
                <c:pt idx="12">
                  <c:v>45553</c:v>
                </c:pt>
                <c:pt idx="13">
                  <c:v>45554</c:v>
                </c:pt>
                <c:pt idx="14">
                  <c:v>45555</c:v>
                </c:pt>
                <c:pt idx="15">
                  <c:v>45558</c:v>
                </c:pt>
                <c:pt idx="16">
                  <c:v>45559</c:v>
                </c:pt>
                <c:pt idx="17">
                  <c:v>45560</c:v>
                </c:pt>
                <c:pt idx="18">
                  <c:v>45561</c:v>
                </c:pt>
                <c:pt idx="19">
                  <c:v>45562</c:v>
                </c:pt>
                <c:pt idx="20">
                  <c:v>45565</c:v>
                </c:pt>
                <c:pt idx="21">
                  <c:v>45566</c:v>
                </c:pt>
                <c:pt idx="22">
                  <c:v>45567</c:v>
                </c:pt>
                <c:pt idx="23">
                  <c:v>45568</c:v>
                </c:pt>
                <c:pt idx="24">
                  <c:v>45569</c:v>
                </c:pt>
                <c:pt idx="25">
                  <c:v>45572</c:v>
                </c:pt>
                <c:pt idx="26">
                  <c:v>45573</c:v>
                </c:pt>
                <c:pt idx="27">
                  <c:v>45574</c:v>
                </c:pt>
                <c:pt idx="28">
                  <c:v>45575</c:v>
                </c:pt>
                <c:pt idx="29">
                  <c:v>45576</c:v>
                </c:pt>
                <c:pt idx="30">
                  <c:v>45579</c:v>
                </c:pt>
                <c:pt idx="31">
                  <c:v>45580</c:v>
                </c:pt>
                <c:pt idx="32">
                  <c:v>45581</c:v>
                </c:pt>
                <c:pt idx="33">
                  <c:v>45582</c:v>
                </c:pt>
                <c:pt idx="34">
                  <c:v>45583</c:v>
                </c:pt>
                <c:pt idx="35">
                  <c:v>45586</c:v>
                </c:pt>
                <c:pt idx="36">
                  <c:v>45587</c:v>
                </c:pt>
                <c:pt idx="37">
                  <c:v>45588</c:v>
                </c:pt>
                <c:pt idx="38">
                  <c:v>45589</c:v>
                </c:pt>
                <c:pt idx="39">
                  <c:v>45590</c:v>
                </c:pt>
                <c:pt idx="40">
                  <c:v>45593</c:v>
                </c:pt>
                <c:pt idx="41">
                  <c:v>45594</c:v>
                </c:pt>
                <c:pt idx="42">
                  <c:v>45595</c:v>
                </c:pt>
                <c:pt idx="43">
                  <c:v>45596</c:v>
                </c:pt>
                <c:pt idx="44">
                  <c:v>45597</c:v>
                </c:pt>
                <c:pt idx="45">
                  <c:v>45600</c:v>
                </c:pt>
                <c:pt idx="46">
                  <c:v>45601</c:v>
                </c:pt>
                <c:pt idx="47">
                  <c:v>45602</c:v>
                </c:pt>
                <c:pt idx="48">
                  <c:v>45603</c:v>
                </c:pt>
                <c:pt idx="49">
                  <c:v>45604</c:v>
                </c:pt>
                <c:pt idx="50">
                  <c:v>45607</c:v>
                </c:pt>
                <c:pt idx="51">
                  <c:v>45608</c:v>
                </c:pt>
                <c:pt idx="52">
                  <c:v>45609</c:v>
                </c:pt>
                <c:pt idx="53">
                  <c:v>45610</c:v>
                </c:pt>
                <c:pt idx="54">
                  <c:v>45611</c:v>
                </c:pt>
                <c:pt idx="55">
                  <c:v>45614</c:v>
                </c:pt>
                <c:pt idx="56">
                  <c:v>45615</c:v>
                </c:pt>
                <c:pt idx="57">
                  <c:v>45616</c:v>
                </c:pt>
                <c:pt idx="58">
                  <c:v>45617</c:v>
                </c:pt>
                <c:pt idx="59">
                  <c:v>45618</c:v>
                </c:pt>
                <c:pt idx="60">
                  <c:v>45621</c:v>
                </c:pt>
                <c:pt idx="61">
                  <c:v>45622</c:v>
                </c:pt>
                <c:pt idx="62">
                  <c:v>45623</c:v>
                </c:pt>
                <c:pt idx="63">
                  <c:v>45624</c:v>
                </c:pt>
                <c:pt idx="64">
                  <c:v>45625</c:v>
                </c:pt>
                <c:pt idx="65">
                  <c:v>45628</c:v>
                </c:pt>
                <c:pt idx="66">
                  <c:v>45629</c:v>
                </c:pt>
                <c:pt idx="67">
                  <c:v>45630</c:v>
                </c:pt>
                <c:pt idx="68">
                  <c:v>45631</c:v>
                </c:pt>
                <c:pt idx="69">
                  <c:v>45632</c:v>
                </c:pt>
                <c:pt idx="70">
                  <c:v>45635</c:v>
                </c:pt>
                <c:pt idx="71">
                  <c:v>45636</c:v>
                </c:pt>
                <c:pt idx="72">
                  <c:v>45637</c:v>
                </c:pt>
                <c:pt idx="73">
                  <c:v>45638</c:v>
                </c:pt>
                <c:pt idx="74">
                  <c:v>45639</c:v>
                </c:pt>
                <c:pt idx="75">
                  <c:v>45642</c:v>
                </c:pt>
                <c:pt idx="76">
                  <c:v>45643</c:v>
                </c:pt>
                <c:pt idx="77">
                  <c:v>45644</c:v>
                </c:pt>
                <c:pt idx="78">
                  <c:v>45645</c:v>
                </c:pt>
                <c:pt idx="79">
                  <c:v>45646</c:v>
                </c:pt>
                <c:pt idx="80">
                  <c:v>45649</c:v>
                </c:pt>
                <c:pt idx="81">
                  <c:v>45650</c:v>
                </c:pt>
                <c:pt idx="82">
                  <c:v>45651</c:v>
                </c:pt>
                <c:pt idx="83">
                  <c:v>45652</c:v>
                </c:pt>
                <c:pt idx="84">
                  <c:v>45653</c:v>
                </c:pt>
                <c:pt idx="85">
                  <c:v>45656</c:v>
                </c:pt>
                <c:pt idx="86">
                  <c:v>45657</c:v>
                </c:pt>
                <c:pt idx="87">
                  <c:v>45658</c:v>
                </c:pt>
                <c:pt idx="88">
                  <c:v>45659</c:v>
                </c:pt>
                <c:pt idx="89">
                  <c:v>45660</c:v>
                </c:pt>
                <c:pt idx="90">
                  <c:v>45663</c:v>
                </c:pt>
                <c:pt idx="91">
                  <c:v>45664</c:v>
                </c:pt>
                <c:pt idx="92">
                  <c:v>45665</c:v>
                </c:pt>
                <c:pt idx="93">
                  <c:v>45666</c:v>
                </c:pt>
                <c:pt idx="94">
                  <c:v>45667</c:v>
                </c:pt>
                <c:pt idx="95">
                  <c:v>45670</c:v>
                </c:pt>
                <c:pt idx="96">
                  <c:v>45671</c:v>
                </c:pt>
                <c:pt idx="97">
                  <c:v>45672</c:v>
                </c:pt>
                <c:pt idx="98">
                  <c:v>45673</c:v>
                </c:pt>
                <c:pt idx="99">
                  <c:v>45674</c:v>
                </c:pt>
                <c:pt idx="100">
                  <c:v>45677</c:v>
                </c:pt>
                <c:pt idx="101">
                  <c:v>45678</c:v>
                </c:pt>
                <c:pt idx="102">
                  <c:v>45679</c:v>
                </c:pt>
                <c:pt idx="103">
                  <c:v>45680</c:v>
                </c:pt>
                <c:pt idx="104">
                  <c:v>45681</c:v>
                </c:pt>
                <c:pt idx="105">
                  <c:v>45684</c:v>
                </c:pt>
                <c:pt idx="106">
                  <c:v>45685</c:v>
                </c:pt>
                <c:pt idx="107">
                  <c:v>45686</c:v>
                </c:pt>
                <c:pt idx="108">
                  <c:v>45687</c:v>
                </c:pt>
                <c:pt idx="109">
                  <c:v>45688</c:v>
                </c:pt>
                <c:pt idx="110">
                  <c:v>45691</c:v>
                </c:pt>
                <c:pt idx="111">
                  <c:v>45692</c:v>
                </c:pt>
                <c:pt idx="112">
                  <c:v>45693</c:v>
                </c:pt>
                <c:pt idx="113">
                  <c:v>45694</c:v>
                </c:pt>
                <c:pt idx="114">
                  <c:v>45695</c:v>
                </c:pt>
                <c:pt idx="115">
                  <c:v>45698</c:v>
                </c:pt>
                <c:pt idx="116">
                  <c:v>45699</c:v>
                </c:pt>
                <c:pt idx="117">
                  <c:v>45700</c:v>
                </c:pt>
                <c:pt idx="118">
                  <c:v>45701</c:v>
                </c:pt>
                <c:pt idx="119">
                  <c:v>45702</c:v>
                </c:pt>
                <c:pt idx="120">
                  <c:v>45705</c:v>
                </c:pt>
                <c:pt idx="121">
                  <c:v>45706</c:v>
                </c:pt>
                <c:pt idx="122">
                  <c:v>45707</c:v>
                </c:pt>
                <c:pt idx="123">
                  <c:v>45708</c:v>
                </c:pt>
                <c:pt idx="124">
                  <c:v>45709</c:v>
                </c:pt>
                <c:pt idx="125">
                  <c:v>45712</c:v>
                </c:pt>
                <c:pt idx="126">
                  <c:v>45713</c:v>
                </c:pt>
                <c:pt idx="127">
                  <c:v>45714</c:v>
                </c:pt>
                <c:pt idx="128">
                  <c:v>45715</c:v>
                </c:pt>
                <c:pt idx="129">
                  <c:v>45716</c:v>
                </c:pt>
                <c:pt idx="130">
                  <c:v>45719</c:v>
                </c:pt>
                <c:pt idx="131">
                  <c:v>45720</c:v>
                </c:pt>
                <c:pt idx="132">
                  <c:v>45721</c:v>
                </c:pt>
                <c:pt idx="133">
                  <c:v>45722</c:v>
                </c:pt>
              </c:numCache>
            </c:numRef>
          </c:cat>
          <c:val>
            <c:numRef>
              <c:f>HAVERD!$FQ$704:$FQ$837</c:f>
              <c:numCache>
                <c:formatCode>0.0000</c:formatCode>
                <c:ptCount val="134"/>
                <c:pt idx="0">
                  <c:v>1.3151999999999999</c:v>
                </c:pt>
                <c:pt idx="1">
                  <c:v>1.3095000000000001</c:v>
                </c:pt>
                <c:pt idx="2">
                  <c:v>1.3161</c:v>
                </c:pt>
                <c:pt idx="3">
                  <c:v>1.3158000000000001</c:v>
                </c:pt>
                <c:pt idx="4">
                  <c:v>1.3160000000000001</c:v>
                </c:pt>
                <c:pt idx="5">
                  <c:v>1.3079000000000001</c:v>
                </c:pt>
                <c:pt idx="6">
                  <c:v>1.3057000000000001</c:v>
                </c:pt>
                <c:pt idx="7">
                  <c:v>1.3015000000000001</c:v>
                </c:pt>
                <c:pt idx="8">
                  <c:v>1.3079000000000001</c:v>
                </c:pt>
                <c:pt idx="9">
                  <c:v>1.3154999999999999</c:v>
                </c:pt>
                <c:pt idx="10">
                  <c:v>1.32</c:v>
                </c:pt>
                <c:pt idx="11">
                  <c:v>1.3188</c:v>
                </c:pt>
                <c:pt idx="12">
                  <c:v>1.3211999999999999</c:v>
                </c:pt>
                <c:pt idx="13">
                  <c:v>1.325</c:v>
                </c:pt>
                <c:pt idx="14">
                  <c:v>1.3281000000000001</c:v>
                </c:pt>
                <c:pt idx="15">
                  <c:v>1.335</c:v>
                </c:pt>
                <c:pt idx="16">
                  <c:v>1.339</c:v>
                </c:pt>
                <c:pt idx="17">
                  <c:v>1.3374999999999999</c:v>
                </c:pt>
                <c:pt idx="18">
                  <c:v>1.3395999999999999</c:v>
                </c:pt>
                <c:pt idx="19">
                  <c:v>1.3408</c:v>
                </c:pt>
                <c:pt idx="20">
                  <c:v>1.3412999999999999</c:v>
                </c:pt>
                <c:pt idx="21">
                  <c:v>1.3289</c:v>
                </c:pt>
                <c:pt idx="22">
                  <c:v>1.3250999999999999</c:v>
                </c:pt>
                <c:pt idx="23">
                  <c:v>1.3108</c:v>
                </c:pt>
                <c:pt idx="24">
                  <c:v>1.3112999999999999</c:v>
                </c:pt>
                <c:pt idx="25">
                  <c:v>1.3079000000000001</c:v>
                </c:pt>
                <c:pt idx="26">
                  <c:v>1.3092999999999999</c:v>
                </c:pt>
                <c:pt idx="27">
                  <c:v>1.3071999999999999</c:v>
                </c:pt>
                <c:pt idx="28">
                  <c:v>1.3048999999999999</c:v>
                </c:pt>
                <c:pt idx="29">
                  <c:v>1.3075000000000001</c:v>
                </c:pt>
                <c:pt idx="30">
                  <c:v>1.3057000000000001</c:v>
                </c:pt>
                <c:pt idx="31">
                  <c:v>1.3093999999999999</c:v>
                </c:pt>
                <c:pt idx="32">
                  <c:v>1.3008999999999999</c:v>
                </c:pt>
                <c:pt idx="33">
                  <c:v>1.2997000000000001</c:v>
                </c:pt>
                <c:pt idx="34">
                  <c:v>1.3036000000000001</c:v>
                </c:pt>
                <c:pt idx="35">
                  <c:v>1.3002</c:v>
                </c:pt>
                <c:pt idx="36">
                  <c:v>1.2975000000000001</c:v>
                </c:pt>
                <c:pt idx="37">
                  <c:v>1.2948</c:v>
                </c:pt>
                <c:pt idx="38">
                  <c:v>1.2961</c:v>
                </c:pt>
                <c:pt idx="39">
                  <c:v>1.2990999999999999</c:v>
                </c:pt>
                <c:pt idx="40">
                  <c:v>1.2996000000000001</c:v>
                </c:pt>
                <c:pt idx="41">
                  <c:v>1.2996000000000001</c:v>
                </c:pt>
                <c:pt idx="42">
                  <c:v>1.2996000000000001</c:v>
                </c:pt>
                <c:pt idx="43">
                  <c:v>1.2856000000000001</c:v>
                </c:pt>
                <c:pt idx="44">
                  <c:v>1.296</c:v>
                </c:pt>
                <c:pt idx="45">
                  <c:v>1.2981</c:v>
                </c:pt>
                <c:pt idx="46">
                  <c:v>1.3002</c:v>
                </c:pt>
                <c:pt idx="47">
                  <c:v>1.2889999999999999</c:v>
                </c:pt>
                <c:pt idx="48">
                  <c:v>1.2996000000000001</c:v>
                </c:pt>
                <c:pt idx="49">
                  <c:v>1.2939000000000001</c:v>
                </c:pt>
                <c:pt idx="50">
                  <c:v>1.2869999999999999</c:v>
                </c:pt>
                <c:pt idx="51">
                  <c:v>1.2764</c:v>
                </c:pt>
                <c:pt idx="52">
                  <c:v>1.2724</c:v>
                </c:pt>
                <c:pt idx="53">
                  <c:v>1.2707999999999999</c:v>
                </c:pt>
                <c:pt idx="54">
                  <c:v>1.2628999999999999</c:v>
                </c:pt>
                <c:pt idx="55">
                  <c:v>1.264</c:v>
                </c:pt>
                <c:pt idx="56">
                  <c:v>1.2665</c:v>
                </c:pt>
                <c:pt idx="57">
                  <c:v>1.2653000000000001</c:v>
                </c:pt>
                <c:pt idx="58">
                  <c:v>1.2618</c:v>
                </c:pt>
                <c:pt idx="59">
                  <c:v>1.2526999999999999</c:v>
                </c:pt>
                <c:pt idx="60">
                  <c:v>1.2551000000000001</c:v>
                </c:pt>
                <c:pt idx="61">
                  <c:v>1.2563</c:v>
                </c:pt>
                <c:pt idx="62">
                  <c:v>1.2677</c:v>
                </c:pt>
                <c:pt idx="63">
                  <c:v>1.2682</c:v>
                </c:pt>
                <c:pt idx="64">
                  <c:v>1.2707999999999999</c:v>
                </c:pt>
                <c:pt idx="65">
                  <c:v>1.2628999999999999</c:v>
                </c:pt>
                <c:pt idx="66">
                  <c:v>1.2662</c:v>
                </c:pt>
                <c:pt idx="67">
                  <c:v>1.2707999999999999</c:v>
                </c:pt>
                <c:pt idx="68">
                  <c:v>1.2757000000000001</c:v>
                </c:pt>
                <c:pt idx="69">
                  <c:v>1.2743</c:v>
                </c:pt>
                <c:pt idx="70">
                  <c:v>1.2796000000000001</c:v>
                </c:pt>
                <c:pt idx="71">
                  <c:v>1.2738</c:v>
                </c:pt>
                <c:pt idx="72">
                  <c:v>1.2744</c:v>
                </c:pt>
                <c:pt idx="73">
                  <c:v>1.2689999999999999</c:v>
                </c:pt>
                <c:pt idx="74">
                  <c:v>1.2614000000000001</c:v>
                </c:pt>
                <c:pt idx="75">
                  <c:v>1.2690999999999999</c:v>
                </c:pt>
                <c:pt idx="76">
                  <c:v>1.2710999999999999</c:v>
                </c:pt>
                <c:pt idx="77">
                  <c:v>1.2693000000000001</c:v>
                </c:pt>
                <c:pt idx="78">
                  <c:v>1.2551000000000001</c:v>
                </c:pt>
                <c:pt idx="79">
                  <c:v>1.2541</c:v>
                </c:pt>
                <c:pt idx="80">
                  <c:v>1.2519</c:v>
                </c:pt>
                <c:pt idx="81">
                  <c:v>1.2539</c:v>
                </c:pt>
                <c:pt idx="82">
                  <c:v>#N/A</c:v>
                </c:pt>
                <c:pt idx="83">
                  <c:v>#N/A</c:v>
                </c:pt>
                <c:pt idx="84">
                  <c:v>1.2577</c:v>
                </c:pt>
                <c:pt idx="85">
                  <c:v>1.2511000000000001</c:v>
                </c:pt>
                <c:pt idx="86">
                  <c:v>1.2528999999999999</c:v>
                </c:pt>
                <c:pt idx="87">
                  <c:v>#N/A</c:v>
                </c:pt>
                <c:pt idx="88">
                  <c:v>1.2375</c:v>
                </c:pt>
                <c:pt idx="89">
                  <c:v>1.2403999999999999</c:v>
                </c:pt>
                <c:pt idx="90">
                  <c:v>1.2507999999999999</c:v>
                </c:pt>
                <c:pt idx="91">
                  <c:v>1.2498</c:v>
                </c:pt>
                <c:pt idx="92">
                  <c:v>1.2342</c:v>
                </c:pt>
                <c:pt idx="93">
                  <c:v>1.2302999999999999</c:v>
                </c:pt>
                <c:pt idx="94">
                  <c:v>1.2230000000000001</c:v>
                </c:pt>
                <c:pt idx="95">
                  <c:v>1.2152000000000001</c:v>
                </c:pt>
                <c:pt idx="96">
                  <c:v>1.2201</c:v>
                </c:pt>
                <c:pt idx="97">
                  <c:v>1.2258</c:v>
                </c:pt>
                <c:pt idx="98">
                  <c:v>1.2235</c:v>
                </c:pt>
                <c:pt idx="99">
                  <c:v>1.2198</c:v>
                </c:pt>
                <c:pt idx="100">
                  <c:v>1.2293000000000001</c:v>
                </c:pt>
                <c:pt idx="101">
                  <c:v>1.2299</c:v>
                </c:pt>
                <c:pt idx="102">
                  <c:v>1.2318</c:v>
                </c:pt>
                <c:pt idx="103">
                  <c:v>1.2323999999999999</c:v>
                </c:pt>
                <c:pt idx="104">
                  <c:v>1.2484</c:v>
                </c:pt>
                <c:pt idx="105">
                  <c:v>1.2473000000000001</c:v>
                </c:pt>
                <c:pt idx="106">
                  <c:v>1.2432000000000001</c:v>
                </c:pt>
                <c:pt idx="107">
                  <c:v>1.2434000000000001</c:v>
                </c:pt>
                <c:pt idx="108">
                  <c:v>1.2466999999999999</c:v>
                </c:pt>
                <c:pt idx="109">
                  <c:v>1.2425999999999999</c:v>
                </c:pt>
                <c:pt idx="110">
                  <c:v>1.2412000000000001</c:v>
                </c:pt>
                <c:pt idx="111">
                  <c:v>1.2477</c:v>
                </c:pt>
                <c:pt idx="112">
                  <c:v>1.2518</c:v>
                </c:pt>
                <c:pt idx="113">
                  <c:v>1.2414000000000001</c:v>
                </c:pt>
                <c:pt idx="114">
                  <c:v>1.2423999999999999</c:v>
                </c:pt>
                <c:pt idx="115">
                  <c:v>1.2390000000000001</c:v>
                </c:pt>
                <c:pt idx="116">
                  <c:v>1.2405999999999999</c:v>
                </c:pt>
                <c:pt idx="117">
                  <c:v>1.2434000000000001</c:v>
                </c:pt>
                <c:pt idx="118">
                  <c:v>1.2523</c:v>
                </c:pt>
                <c:pt idx="119">
                  <c:v>1.2618</c:v>
                </c:pt>
                <c:pt idx="120">
                  <c:v>1.2606999999999999</c:v>
                </c:pt>
                <c:pt idx="121">
                  <c:v>1.2615000000000001</c:v>
                </c:pt>
                <c:pt idx="122">
                  <c:v>1.2589999999999999</c:v>
                </c:pt>
                <c:pt idx="123">
                  <c:v>1.2641</c:v>
                </c:pt>
                <c:pt idx="124">
                  <c:v>1.2638</c:v>
                </c:pt>
                <c:pt idx="125">
                  <c:v>1.2621</c:v>
                </c:pt>
                <c:pt idx="126">
                  <c:v>1.2655000000000001</c:v>
                </c:pt>
                <c:pt idx="127">
                  <c:v>1.2695000000000001</c:v>
                </c:pt>
                <c:pt idx="128">
                  <c:v>1.2627999999999999</c:v>
                </c:pt>
                <c:pt idx="129">
                  <c:v>1.2592000000000001</c:v>
                </c:pt>
                <c:pt idx="130">
                  <c:v>1.2699</c:v>
                </c:pt>
                <c:pt idx="131">
                  <c:v>1.2716000000000001</c:v>
                </c:pt>
                <c:pt idx="132">
                  <c:v>1.2867999999999999</c:v>
                </c:pt>
                <c:pt idx="133">
                  <c:v>1.2890999999999999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42-4DE9-BC2E-95964D054B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mmm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22"/>
        <c:tickMarkSkip val="22"/>
        <c:noMultiLvlLbl val="0"/>
      </c:catAx>
      <c:valAx>
        <c:axId val="263608576"/>
        <c:scaling>
          <c:orientation val="minMax"/>
          <c:max val="1.36"/>
          <c:min val="1.2"/>
        </c:scaling>
        <c:delete val="0"/>
        <c:axPos val="l"/>
        <c:numFmt formatCode="#,##0.0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9152690659430275E-2"/>
          <c:y val="0.14725688325786473"/>
          <c:w val="0.38651992229784837"/>
          <c:h val="0.71318700601518292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Data'!$B$3</c:f>
              <c:strCache>
                <c:ptCount val="1"/>
                <c:pt idx="0">
                  <c:v>Outturn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Data'!$A$16:$A$39</c:f>
              <c:numCache>
                <c:formatCode>m/d/yyyy</c:formatCode>
                <c:ptCount val="24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</c:numCache>
            </c:numRef>
          </c:cat>
          <c:val>
            <c:numRef>
              <c:f>'Chart Data'!$B$16:$B$45</c:f>
              <c:numCache>
                <c:formatCode>0.0</c:formatCode>
                <c:ptCount val="30"/>
                <c:pt idx="0">
                  <c:v>5.9024807527801482</c:v>
                </c:pt>
                <c:pt idx="1">
                  <c:v>6.6496163682864484</c:v>
                </c:pt>
                <c:pt idx="2">
                  <c:v>6.6892464013547981</c:v>
                </c:pt>
                <c:pt idx="3">
                  <c:v>6.9340016708437702</c:v>
                </c:pt>
                <c:pt idx="4">
                  <c:v>7.3211314475873479</c:v>
                </c:pt>
                <c:pt idx="5">
                  <c:v>7.1900826446280819</c:v>
                </c:pt>
                <c:pt idx="6">
                  <c:v>7.4651353568498724</c:v>
                </c:pt>
                <c:pt idx="7">
                  <c:v>6.764466177669104</c:v>
                </c:pt>
                <c:pt idx="8">
                  <c:v>6.9161920260374377</c:v>
                </c:pt>
                <c:pt idx="9">
                  <c:v>6.5428109854604344</c:v>
                </c:pt>
                <c:pt idx="10">
                  <c:v>6.209677419354831</c:v>
                </c:pt>
                <c:pt idx="11">
                  <c:v>6.4000000000000057</c:v>
                </c:pt>
                <c:pt idx="12">
                  <c:v>6.5428109854604344</c:v>
                </c:pt>
                <c:pt idx="13">
                  <c:v>6.0751398880895202</c:v>
                </c:pt>
                <c:pt idx="14">
                  <c:v>5.9523809523809534</c:v>
                </c:pt>
                <c:pt idx="15">
                  <c:v>5.859375</c:v>
                </c:pt>
                <c:pt idx="16">
                  <c:v>5.7364341085271331</c:v>
                </c:pt>
                <c:pt idx="17">
                  <c:v>5.7054741711642265</c:v>
                </c:pt>
                <c:pt idx="18">
                  <c:v>5.1908396946565016</c:v>
                </c:pt>
                <c:pt idx="19">
                  <c:v>5.5725190839694738</c:v>
                </c:pt>
                <c:pt idx="20">
                  <c:v>4.946727549467278</c:v>
                </c:pt>
                <c:pt idx="21">
                  <c:v>5.0037907505686041</c:v>
                </c:pt>
                <c:pt idx="22">
                  <c:v>5.0113895216401083</c:v>
                </c:pt>
                <c:pt idx="23">
                  <c:v>4.3609022556390986</c:v>
                </c:pt>
                <c:pt idx="24">
                  <c:v>5.0037907505686041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Data'!$F$3</c:f>
              <c:strCache>
                <c:ptCount val="1"/>
                <c:pt idx="0">
                  <c:v>BoE forecast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12"/>
            <c:spPr>
              <a:solidFill>
                <a:srgbClr val="002060"/>
              </a:solidFill>
              <a:ln w="3175">
                <a:solidFill>
                  <a:srgbClr val="495057"/>
                </a:solidFill>
              </a:ln>
            </c:spPr>
          </c:marker>
          <c:cat>
            <c:numRef>
              <c:f>'Chart Data'!$A$16:$A$39</c:f>
              <c:numCache>
                <c:formatCode>m/d/yyyy</c:formatCode>
                <c:ptCount val="24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</c:numCache>
            </c:numRef>
          </c:cat>
          <c:val>
            <c:numRef>
              <c:f>'Chart Data'!$F$16:$F$45</c:f>
              <c:numCache>
                <c:formatCode>General</c:formatCode>
                <c:ptCount val="30"/>
                <c:pt idx="24" formatCode="0.0">
                  <c:v>5.1609999999999996</c:v>
                </c:pt>
                <c:pt idx="25" formatCode="0.0">
                  <c:v>5.0659999999999998</c:v>
                </c:pt>
                <c:pt idx="26" formatCode="0.0">
                  <c:v>4.9260000000000002</c:v>
                </c:pt>
                <c:pt idx="27" formatCode="0.0">
                  <c:v>5.077</c:v>
                </c:pt>
                <c:pt idx="28" formatCode="0.0">
                  <c:v>4.782</c:v>
                </c:pt>
                <c:pt idx="29" formatCode="0.0">
                  <c:v>4.6509999999999998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12"/>
        <c:tickMarkSkip val="3"/>
        <c:noMultiLvlLbl val="0"/>
      </c:catAx>
      <c:valAx>
        <c:axId val="263608576"/>
        <c:scaling>
          <c:orientation val="minMax"/>
          <c:max val="9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6040606788558209"/>
          <c:y val="0.5543449643052043"/>
          <c:w val="0.23392297996648725"/>
          <c:h val="0.12399351071215108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5600746573344998"/>
          <c:y val="0.14725693941722631"/>
          <c:w val="0.76870341207349091"/>
          <c:h val="0.71318700601518292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Data'!$I$3</c:f>
              <c:strCache>
                <c:ptCount val="1"/>
                <c:pt idx="0">
                  <c:v>Outturn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Data'!$H$16:$H$51</c:f>
              <c:numCache>
                <c:formatCode>m/d/yyyy</c:formatCode>
                <c:ptCount val="36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</c:numCache>
            </c:numRef>
          </c:cat>
          <c:val>
            <c:numRef>
              <c:f>'Chart Data'!$I$16:$I$51</c:f>
              <c:numCache>
                <c:formatCode>0.0</c:formatCode>
                <c:ptCount val="36"/>
                <c:pt idx="0">
                  <c:v>7.1</c:v>
                </c:pt>
                <c:pt idx="1">
                  <c:v>7.1</c:v>
                </c:pt>
                <c:pt idx="2">
                  <c:v>7.2</c:v>
                </c:pt>
                <c:pt idx="3">
                  <c:v>7.7</c:v>
                </c:pt>
                <c:pt idx="4">
                  <c:v>7.9</c:v>
                </c:pt>
                <c:pt idx="5">
                  <c:v>8.1</c:v>
                </c:pt>
                <c:pt idx="6">
                  <c:v>8.1</c:v>
                </c:pt>
                <c:pt idx="7">
                  <c:v>8.1</c:v>
                </c:pt>
                <c:pt idx="8">
                  <c:v>7.9</c:v>
                </c:pt>
                <c:pt idx="9">
                  <c:v>7.3</c:v>
                </c:pt>
                <c:pt idx="10">
                  <c:v>6.7</c:v>
                </c:pt>
                <c:pt idx="11">
                  <c:v>6.2</c:v>
                </c:pt>
                <c:pt idx="12">
                  <c:v>6.1</c:v>
                </c:pt>
                <c:pt idx="13">
                  <c:v>6</c:v>
                </c:pt>
                <c:pt idx="14">
                  <c:v>5.9</c:v>
                </c:pt>
                <c:pt idx="15">
                  <c:v>5.9</c:v>
                </c:pt>
                <c:pt idx="16">
                  <c:v>5.6</c:v>
                </c:pt>
                <c:pt idx="17">
                  <c:v>5.3</c:v>
                </c:pt>
                <c:pt idx="18">
                  <c:v>5</c:v>
                </c:pt>
                <c:pt idx="19">
                  <c:v>4.8</c:v>
                </c:pt>
                <c:pt idx="20">
                  <c:v>4.9000000000000004</c:v>
                </c:pt>
                <c:pt idx="21">
                  <c:v>5.5</c:v>
                </c:pt>
                <c:pt idx="22">
                  <c:v>5.9</c:v>
                </c:pt>
                <c:pt idx="23">
                  <c:v>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95-4F6C-A27C-31C26FB49E55}"/>
            </c:ext>
          </c:extLst>
        </c:ser>
        <c:ser>
          <c:idx val="1"/>
          <c:order val="1"/>
          <c:tx>
            <c:strRef>
              <c:f>'Chart Data'!$J$3</c:f>
              <c:strCache>
                <c:ptCount val="1"/>
                <c:pt idx="0">
                  <c:v>BoE forecast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12"/>
            <c:spPr>
              <a:solidFill>
                <a:srgbClr val="002060"/>
              </a:solidFill>
              <a:ln w="3175">
                <a:solidFill>
                  <a:srgbClr val="495057"/>
                </a:solidFill>
              </a:ln>
            </c:spPr>
          </c:marker>
          <c:cat>
            <c:numRef>
              <c:f>'Chart Data'!$H$16:$H$51</c:f>
              <c:numCache>
                <c:formatCode>m/d/yyyy</c:formatCode>
                <c:ptCount val="36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</c:numCache>
            </c:numRef>
          </c:cat>
          <c:val>
            <c:numRef>
              <c:f>'Chart Data'!$J$16:$J$51</c:f>
              <c:numCache>
                <c:formatCode>General</c:formatCode>
                <c:ptCount val="36"/>
                <c:pt idx="23" formatCode="0.0">
                  <c:v>6.2919999999999998</c:v>
                </c:pt>
                <c:pt idx="26" formatCode="0.0">
                  <c:v>6.2240000000000002</c:v>
                </c:pt>
                <c:pt idx="29" formatCode="0.0">
                  <c:v>5.6689999999999996</c:v>
                </c:pt>
                <c:pt idx="32" formatCode="0.0">
                  <c:v>5.157</c:v>
                </c:pt>
                <c:pt idx="35" formatCode="0.0">
                  <c:v>3.867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95-4F6C-A27C-31C26FB49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12"/>
        <c:tickMarkSkip val="3"/>
        <c:noMultiLvlLbl val="0"/>
      </c:cat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9149568153052105E-2"/>
          <c:y val="0.14714391023940784"/>
          <c:w val="0.89028608303371159"/>
          <c:h val="0.712639860869834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Data'!$B$2</c:f>
              <c:strCache>
                <c:ptCount val="1"/>
                <c:pt idx="0">
                  <c:v>Outturn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Data'!$A$16:$A$45</c:f>
              <c:numCache>
                <c:formatCode>m/d/yyyy</c:formatCode>
                <c:ptCount val="3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</c:numCache>
            </c:numRef>
          </c:cat>
          <c:val>
            <c:numRef>
              <c:f>'Chart Data'!$B$16:$B$45</c:f>
              <c:numCache>
                <c:formatCode>0.0</c:formatCode>
                <c:ptCount val="30"/>
                <c:pt idx="0">
                  <c:v>5.9024807527801482</c:v>
                </c:pt>
                <c:pt idx="1">
                  <c:v>6.6496163682864484</c:v>
                </c:pt>
                <c:pt idx="2">
                  <c:v>6.6892464013547981</c:v>
                </c:pt>
                <c:pt idx="3">
                  <c:v>6.9340016708437702</c:v>
                </c:pt>
                <c:pt idx="4">
                  <c:v>7.3211314475873479</c:v>
                </c:pt>
                <c:pt idx="5">
                  <c:v>7.1900826446280819</c:v>
                </c:pt>
                <c:pt idx="6">
                  <c:v>7.4651353568498724</c:v>
                </c:pt>
                <c:pt idx="7">
                  <c:v>6.764466177669104</c:v>
                </c:pt>
                <c:pt idx="8">
                  <c:v>6.9161920260374377</c:v>
                </c:pt>
                <c:pt idx="9">
                  <c:v>6.5428109854604344</c:v>
                </c:pt>
                <c:pt idx="10">
                  <c:v>6.209677419354831</c:v>
                </c:pt>
                <c:pt idx="11">
                  <c:v>6.4000000000000057</c:v>
                </c:pt>
                <c:pt idx="12">
                  <c:v>6.5428109854604344</c:v>
                </c:pt>
                <c:pt idx="13">
                  <c:v>6.0751398880895202</c:v>
                </c:pt>
                <c:pt idx="14">
                  <c:v>5.9523809523809534</c:v>
                </c:pt>
                <c:pt idx="15">
                  <c:v>5.859375</c:v>
                </c:pt>
                <c:pt idx="16">
                  <c:v>5.7364341085271331</c:v>
                </c:pt>
                <c:pt idx="17">
                  <c:v>5.7054741711642265</c:v>
                </c:pt>
                <c:pt idx="18">
                  <c:v>5.1908396946565016</c:v>
                </c:pt>
                <c:pt idx="19">
                  <c:v>5.5725190839694738</c:v>
                </c:pt>
                <c:pt idx="20">
                  <c:v>4.946727549467278</c:v>
                </c:pt>
                <c:pt idx="21">
                  <c:v>5.0037907505686041</c:v>
                </c:pt>
                <c:pt idx="22">
                  <c:v>5.0113895216401083</c:v>
                </c:pt>
                <c:pt idx="23">
                  <c:v>4.3609022556390986</c:v>
                </c:pt>
                <c:pt idx="24">
                  <c:v>5.0037907505686041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Data'!$C$2</c:f>
              <c:strCache>
                <c:ptCount val="1"/>
                <c:pt idx="0">
                  <c:v>BoE staff forecast (May)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Data'!$A$16:$A$45</c:f>
              <c:numCache>
                <c:formatCode>m/d/yyyy</c:formatCode>
                <c:ptCount val="3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</c:numCache>
            </c:numRef>
          </c:cat>
          <c:val>
            <c:numRef>
              <c:f>'Chart Data'!$C$16:$C$45</c:f>
              <c:numCache>
                <c:formatCode>General</c:formatCode>
                <c:ptCount val="30"/>
                <c:pt idx="15" formatCode="0.0">
                  <c:v>5.52</c:v>
                </c:pt>
                <c:pt idx="16" formatCode="0.0">
                  <c:v>5.258</c:v>
                </c:pt>
                <c:pt idx="17" formatCode="0.0">
                  <c:v>5.1340000000000003</c:v>
                </c:pt>
                <c:pt idx="18" formatCode="0.0">
                  <c:v>4.9489999999999998</c:v>
                </c:pt>
                <c:pt idx="19" formatCode="0.0">
                  <c:v>5.0010000000000003</c:v>
                </c:pt>
                <c:pt idx="20" formatCode="0.0">
                  <c:v>4.7279999999999998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Data'!$D$2</c:f>
              <c:strCache>
                <c:ptCount val="1"/>
                <c:pt idx="0">
                  <c:v>BoE staff forecast (Aug)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'Chart Data'!$A$16:$A$45</c:f>
              <c:numCache>
                <c:formatCode>m/d/yyyy</c:formatCode>
                <c:ptCount val="3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</c:numCache>
            </c:numRef>
          </c:cat>
          <c:val>
            <c:numRef>
              <c:f>'Chart Data'!$D$16:$D$45</c:f>
              <c:numCache>
                <c:formatCode>General</c:formatCode>
                <c:ptCount val="30"/>
                <c:pt idx="18" formatCode="0.0">
                  <c:v>5.5629999999999997</c:v>
                </c:pt>
                <c:pt idx="19" formatCode="0.0">
                  <c:v>5.84</c:v>
                </c:pt>
                <c:pt idx="20" formatCode="0.0">
                  <c:v>5.52</c:v>
                </c:pt>
                <c:pt idx="21" formatCode="0.0">
                  <c:v>5.5019999999999998</c:v>
                </c:pt>
                <c:pt idx="22" formatCode="0.0">
                  <c:v>5.3949999999999996</c:v>
                </c:pt>
                <c:pt idx="23" formatCode="0.0">
                  <c:v>5.2859999999999996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ser>
          <c:idx val="3"/>
          <c:order val="3"/>
          <c:tx>
            <c:strRef>
              <c:f>'Chart Data'!$E$2</c:f>
              <c:strCache>
                <c:ptCount val="1"/>
                <c:pt idx="0">
                  <c:v>BoE staff forecast (Nov)</c:v>
                </c:pt>
              </c:strCache>
            </c:strRef>
          </c:tx>
          <c:spPr>
            <a:ln w="38100">
              <a:solidFill>
                <a:srgbClr val="7B7C77"/>
              </a:solidFill>
            </a:ln>
          </c:spPr>
          <c:marker>
            <c:symbol val="none"/>
          </c:marker>
          <c:cat>
            <c:numRef>
              <c:f>'Chart Data'!$A$16:$A$45</c:f>
              <c:numCache>
                <c:formatCode>m/d/yyyy</c:formatCode>
                <c:ptCount val="3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</c:numCache>
            </c:numRef>
          </c:cat>
          <c:val>
            <c:numRef>
              <c:f>'Chart Data'!$E$16:$E$45</c:f>
              <c:numCache>
                <c:formatCode>General</c:formatCode>
                <c:ptCount val="30"/>
                <c:pt idx="21" formatCode="0.0">
                  <c:v>4.9720000000000004</c:v>
                </c:pt>
                <c:pt idx="22" formatCode="0.0">
                  <c:v>4.9130000000000003</c:v>
                </c:pt>
                <c:pt idx="23" formatCode="0.0">
                  <c:v>4.7389999999999999</c:v>
                </c:pt>
                <c:pt idx="24" formatCode="0.0">
                  <c:v>5.1120000000000001</c:v>
                </c:pt>
                <c:pt idx="25" formatCode="0.0">
                  <c:v>4.9649999999999999</c:v>
                </c:pt>
                <c:pt idx="26" formatCode="0.0">
                  <c:v>4.8940000000000001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AF-44BA-B80C-5BA39E1092F0}"/>
            </c:ext>
          </c:extLst>
        </c:ser>
        <c:ser>
          <c:idx val="4"/>
          <c:order val="4"/>
          <c:tx>
            <c:strRef>
              <c:f>'Chart Data'!$F$2</c:f>
              <c:strCache>
                <c:ptCount val="1"/>
                <c:pt idx="0">
                  <c:v>BoE staff forecast (Feb)</c:v>
                </c:pt>
              </c:strCache>
            </c:strRef>
          </c:tx>
          <c:spPr>
            <a:ln w="38100">
              <a:solidFill>
                <a:srgbClr val="00ADDC"/>
              </a:solidFill>
            </a:ln>
          </c:spPr>
          <c:marker>
            <c:symbol val="none"/>
          </c:marker>
          <c:cat>
            <c:numRef>
              <c:f>'Chart Data'!$A$16:$A$45</c:f>
              <c:numCache>
                <c:formatCode>m/d/yyyy</c:formatCode>
                <c:ptCount val="3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</c:numCache>
            </c:numRef>
          </c:cat>
          <c:val>
            <c:numRef>
              <c:f>'Chart Data'!$F$16:$F$45</c:f>
              <c:numCache>
                <c:formatCode>General</c:formatCode>
                <c:ptCount val="30"/>
                <c:pt idx="24" formatCode="0.0">
                  <c:v>5.1609999999999996</c:v>
                </c:pt>
                <c:pt idx="25" formatCode="0.0">
                  <c:v>5.0659999999999998</c:v>
                </c:pt>
                <c:pt idx="26" formatCode="0.0">
                  <c:v>4.9260000000000002</c:v>
                </c:pt>
                <c:pt idx="27" formatCode="0.0">
                  <c:v>5.077</c:v>
                </c:pt>
                <c:pt idx="28" formatCode="0.0">
                  <c:v>4.782</c:v>
                </c:pt>
                <c:pt idx="29" formatCode="0.0">
                  <c:v>4.6509999999999998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9A-4543-AADD-1A267699F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</c:date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3436460195466943"/>
          <c:y val="0.50859526111646791"/>
          <c:w val="0.42092548600916413"/>
          <c:h val="0.25794369763185543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4630032728079363E-2"/>
          <c:y val="0.14714391023940784"/>
          <c:w val="0.89480561845868434"/>
          <c:h val="0.712639860869834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Data'!$T$3</c:f>
              <c:strCache>
                <c:ptCount val="1"/>
                <c:pt idx="0">
                  <c:v>Prices - past year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Data'!$S$4:$S$77</c:f>
              <c:numCache>
                <c:formatCode>mmm\-yy</c:formatCode>
                <c:ptCount val="74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  <c:pt idx="69">
                  <c:v>45566</c:v>
                </c:pt>
                <c:pt idx="70">
                  <c:v>45597</c:v>
                </c:pt>
                <c:pt idx="71">
                  <c:v>45627</c:v>
                </c:pt>
                <c:pt idx="72">
                  <c:v>45658</c:v>
                </c:pt>
                <c:pt idx="73">
                  <c:v>45689</c:v>
                </c:pt>
              </c:numCache>
            </c:numRef>
          </c:cat>
          <c:val>
            <c:numRef>
              <c:f>'Chart Data'!$T$4:$T$77</c:f>
              <c:numCache>
                <c:formatCode>0.0</c:formatCode>
                <c:ptCount val="74"/>
                <c:pt idx="0">
                  <c:v>2.79</c:v>
                </c:pt>
                <c:pt idx="1">
                  <c:v>2.23</c:v>
                </c:pt>
                <c:pt idx="2">
                  <c:v>2.4</c:v>
                </c:pt>
                <c:pt idx="3">
                  <c:v>2.87</c:v>
                </c:pt>
                <c:pt idx="4">
                  <c:v>1.78</c:v>
                </c:pt>
                <c:pt idx="5">
                  <c:v>2.7</c:v>
                </c:pt>
                <c:pt idx="6">
                  <c:v>2.2599999999999998</c:v>
                </c:pt>
                <c:pt idx="7">
                  <c:v>1.91</c:v>
                </c:pt>
                <c:pt idx="8">
                  <c:v>2.2599999999999998</c:v>
                </c:pt>
                <c:pt idx="9">
                  <c:v>1.99</c:v>
                </c:pt>
                <c:pt idx="10">
                  <c:v>1.86</c:v>
                </c:pt>
                <c:pt idx="11">
                  <c:v>1.99</c:v>
                </c:pt>
                <c:pt idx="12">
                  <c:v>2.06</c:v>
                </c:pt>
                <c:pt idx="13">
                  <c:v>1.74</c:v>
                </c:pt>
                <c:pt idx="14">
                  <c:v>1.69</c:v>
                </c:pt>
                <c:pt idx="15">
                  <c:v>1.87</c:v>
                </c:pt>
                <c:pt idx="16">
                  <c:v>1.72</c:v>
                </c:pt>
                <c:pt idx="17">
                  <c:v>1.18</c:v>
                </c:pt>
                <c:pt idx="18">
                  <c:v>1.34</c:v>
                </c:pt>
                <c:pt idx="19">
                  <c:v>1.04</c:v>
                </c:pt>
                <c:pt idx="20">
                  <c:v>1.57</c:v>
                </c:pt>
                <c:pt idx="21">
                  <c:v>2.21</c:v>
                </c:pt>
                <c:pt idx="22">
                  <c:v>1.69</c:v>
                </c:pt>
                <c:pt idx="23">
                  <c:v>0.88</c:v>
                </c:pt>
                <c:pt idx="24">
                  <c:v>1.83</c:v>
                </c:pt>
                <c:pt idx="25">
                  <c:v>2.0499999999999998</c:v>
                </c:pt>
                <c:pt idx="26">
                  <c:v>1.65</c:v>
                </c:pt>
                <c:pt idx="27">
                  <c:v>2.79</c:v>
                </c:pt>
                <c:pt idx="28">
                  <c:v>2.83</c:v>
                </c:pt>
                <c:pt idx="29">
                  <c:v>3.13</c:v>
                </c:pt>
                <c:pt idx="30">
                  <c:v>3.77</c:v>
                </c:pt>
                <c:pt idx="31">
                  <c:v>3.45</c:v>
                </c:pt>
                <c:pt idx="32">
                  <c:v>4.53</c:v>
                </c:pt>
                <c:pt idx="33">
                  <c:v>5.41</c:v>
                </c:pt>
                <c:pt idx="34">
                  <c:v>4.8099999999999996</c:v>
                </c:pt>
                <c:pt idx="35">
                  <c:v>5.48</c:v>
                </c:pt>
                <c:pt idx="36">
                  <c:v>5.41</c:v>
                </c:pt>
                <c:pt idx="37">
                  <c:v>5.24</c:v>
                </c:pt>
                <c:pt idx="38">
                  <c:v>6.82</c:v>
                </c:pt>
                <c:pt idx="39">
                  <c:v>6.5</c:v>
                </c:pt>
                <c:pt idx="40">
                  <c:v>7.27</c:v>
                </c:pt>
                <c:pt idx="41">
                  <c:v>7.46</c:v>
                </c:pt>
                <c:pt idx="42">
                  <c:v>7.98</c:v>
                </c:pt>
                <c:pt idx="43">
                  <c:v>7.65</c:v>
                </c:pt>
                <c:pt idx="44">
                  <c:v>7.41</c:v>
                </c:pt>
                <c:pt idx="45">
                  <c:v>7.76</c:v>
                </c:pt>
                <c:pt idx="46">
                  <c:v>7.17</c:v>
                </c:pt>
                <c:pt idx="47">
                  <c:v>8.6</c:v>
                </c:pt>
                <c:pt idx="48">
                  <c:v>7.9</c:v>
                </c:pt>
                <c:pt idx="49">
                  <c:v>7.76</c:v>
                </c:pt>
                <c:pt idx="50">
                  <c:v>7.82</c:v>
                </c:pt>
                <c:pt idx="51">
                  <c:v>7.44</c:v>
                </c:pt>
                <c:pt idx="52">
                  <c:v>7.77</c:v>
                </c:pt>
                <c:pt idx="53">
                  <c:v>6.9</c:v>
                </c:pt>
                <c:pt idx="54">
                  <c:v>7.84</c:v>
                </c:pt>
                <c:pt idx="55">
                  <c:v>7.45</c:v>
                </c:pt>
                <c:pt idx="56">
                  <c:v>6.91</c:v>
                </c:pt>
                <c:pt idx="57">
                  <c:v>6.82</c:v>
                </c:pt>
                <c:pt idx="58">
                  <c:v>5.95</c:v>
                </c:pt>
                <c:pt idx="59">
                  <c:v>4.91</c:v>
                </c:pt>
                <c:pt idx="60">
                  <c:v>5.82</c:v>
                </c:pt>
                <c:pt idx="61">
                  <c:v>5.4</c:v>
                </c:pt>
                <c:pt idx="62">
                  <c:v>4.83</c:v>
                </c:pt>
                <c:pt idx="63">
                  <c:v>5.28</c:v>
                </c:pt>
                <c:pt idx="64">
                  <c:v>4.57</c:v>
                </c:pt>
                <c:pt idx="65">
                  <c:v>3.83</c:v>
                </c:pt>
                <c:pt idx="66">
                  <c:v>4.3099999999999996</c:v>
                </c:pt>
                <c:pt idx="67">
                  <c:v>3.86</c:v>
                </c:pt>
                <c:pt idx="68">
                  <c:v>4.45</c:v>
                </c:pt>
                <c:pt idx="69">
                  <c:v>3.61</c:v>
                </c:pt>
                <c:pt idx="70">
                  <c:v>3.67</c:v>
                </c:pt>
                <c:pt idx="71">
                  <c:v>4</c:v>
                </c:pt>
                <c:pt idx="72">
                  <c:v>3.67</c:v>
                </c:pt>
                <c:pt idx="73">
                  <c:v>3.45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Data'!$U$3</c:f>
              <c:strCache>
                <c:ptCount val="1"/>
                <c:pt idx="0">
                  <c:v>Prices - next year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Data'!$S$4:$S$77</c:f>
              <c:numCache>
                <c:formatCode>mmm\-yy</c:formatCode>
                <c:ptCount val="74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  <c:pt idx="69">
                  <c:v>45566</c:v>
                </c:pt>
                <c:pt idx="70">
                  <c:v>45597</c:v>
                </c:pt>
                <c:pt idx="71">
                  <c:v>45627</c:v>
                </c:pt>
                <c:pt idx="72">
                  <c:v>45658</c:v>
                </c:pt>
                <c:pt idx="73">
                  <c:v>45689</c:v>
                </c:pt>
              </c:numCache>
            </c:numRef>
          </c:cat>
          <c:val>
            <c:numRef>
              <c:f>'Chart Data'!$U$4:$U$77</c:f>
              <c:numCache>
                <c:formatCode>0.0</c:formatCode>
                <c:ptCount val="74"/>
                <c:pt idx="0">
                  <c:v>2.5310000000000001</c:v>
                </c:pt>
                <c:pt idx="1">
                  <c:v>2.56</c:v>
                </c:pt>
                <c:pt idx="2">
                  <c:v>2.0659999999999998</c:v>
                </c:pt>
                <c:pt idx="3">
                  <c:v>2.7050000000000001</c:v>
                </c:pt>
                <c:pt idx="4">
                  <c:v>2.3180000000000001</c:v>
                </c:pt>
                <c:pt idx="5">
                  <c:v>2.1579999999999999</c:v>
                </c:pt>
                <c:pt idx="6">
                  <c:v>2.0990000000000002</c:v>
                </c:pt>
                <c:pt idx="7">
                  <c:v>2.2810000000000001</c:v>
                </c:pt>
                <c:pt idx="8">
                  <c:v>2.3450000000000002</c:v>
                </c:pt>
                <c:pt idx="9">
                  <c:v>2.214</c:v>
                </c:pt>
                <c:pt idx="10">
                  <c:v>2.1520000000000001</c:v>
                </c:pt>
                <c:pt idx="11">
                  <c:v>2.3719999999999999</c:v>
                </c:pt>
                <c:pt idx="12">
                  <c:v>2.117</c:v>
                </c:pt>
                <c:pt idx="13">
                  <c:v>2.0939999999999999</c:v>
                </c:pt>
                <c:pt idx="14">
                  <c:v>1.5980000000000001</c:v>
                </c:pt>
                <c:pt idx="15">
                  <c:v>1.2130000000000001</c:v>
                </c:pt>
                <c:pt idx="16">
                  <c:v>1.389</c:v>
                </c:pt>
                <c:pt idx="17">
                  <c:v>1.431</c:v>
                </c:pt>
                <c:pt idx="18">
                  <c:v>1.661</c:v>
                </c:pt>
                <c:pt idx="19">
                  <c:v>2.16</c:v>
                </c:pt>
                <c:pt idx="20">
                  <c:v>1.853</c:v>
                </c:pt>
                <c:pt idx="21">
                  <c:v>2.3540000000000001</c:v>
                </c:pt>
                <c:pt idx="22">
                  <c:v>2.0920000000000001</c:v>
                </c:pt>
                <c:pt idx="23">
                  <c:v>2.7050000000000001</c:v>
                </c:pt>
                <c:pt idx="24">
                  <c:v>2.5169999999999999</c:v>
                </c:pt>
                <c:pt idx="25">
                  <c:v>2.7189999999999999</c:v>
                </c:pt>
                <c:pt idx="26">
                  <c:v>2.9729999999999999</c:v>
                </c:pt>
                <c:pt idx="27">
                  <c:v>3.1389999999999998</c:v>
                </c:pt>
                <c:pt idx="28">
                  <c:v>3.4420000000000002</c:v>
                </c:pt>
                <c:pt idx="29">
                  <c:v>3.258</c:v>
                </c:pt>
                <c:pt idx="30">
                  <c:v>2.931</c:v>
                </c:pt>
                <c:pt idx="31">
                  <c:v>3.23</c:v>
                </c:pt>
                <c:pt idx="32">
                  <c:v>4.0979999999999999</c:v>
                </c:pt>
                <c:pt idx="33">
                  <c:v>4.7240000000000002</c:v>
                </c:pt>
                <c:pt idx="34">
                  <c:v>4.4109999999999996</c:v>
                </c:pt>
                <c:pt idx="35">
                  <c:v>5.0940000000000003</c:v>
                </c:pt>
                <c:pt idx="36">
                  <c:v>4.5419999999999998</c:v>
                </c:pt>
                <c:pt idx="37">
                  <c:v>4.8630000000000004</c:v>
                </c:pt>
                <c:pt idx="38">
                  <c:v>5.8570000000000002</c:v>
                </c:pt>
                <c:pt idx="39">
                  <c:v>5.9989999999999997</c:v>
                </c:pt>
                <c:pt idx="40">
                  <c:v>5.8419999999999996</c:v>
                </c:pt>
                <c:pt idx="41">
                  <c:v>6.298</c:v>
                </c:pt>
                <c:pt idx="42">
                  <c:v>6.6779999999999999</c:v>
                </c:pt>
                <c:pt idx="43">
                  <c:v>6.4160000000000004</c:v>
                </c:pt>
                <c:pt idx="44">
                  <c:v>6.6289999999999996</c:v>
                </c:pt>
                <c:pt idx="45">
                  <c:v>6.2210000000000001</c:v>
                </c:pt>
                <c:pt idx="46">
                  <c:v>5.7080000000000002</c:v>
                </c:pt>
                <c:pt idx="47">
                  <c:v>5.7850000000000001</c:v>
                </c:pt>
                <c:pt idx="48">
                  <c:v>5.8</c:v>
                </c:pt>
                <c:pt idx="49">
                  <c:v>5.3639999999999999</c:v>
                </c:pt>
                <c:pt idx="50">
                  <c:v>5.3140000000000001</c:v>
                </c:pt>
                <c:pt idx="51">
                  <c:v>5.9569999999999999</c:v>
                </c:pt>
                <c:pt idx="52">
                  <c:v>5.0599999999999996</c:v>
                </c:pt>
                <c:pt idx="53">
                  <c:v>4.875</c:v>
                </c:pt>
                <c:pt idx="54">
                  <c:v>5.5910000000000002</c:v>
                </c:pt>
                <c:pt idx="55">
                  <c:v>4.4640000000000004</c:v>
                </c:pt>
                <c:pt idx="56">
                  <c:v>4.3949999999999996</c:v>
                </c:pt>
                <c:pt idx="57">
                  <c:v>4.702</c:v>
                </c:pt>
                <c:pt idx="58">
                  <c:v>4.2350000000000003</c:v>
                </c:pt>
                <c:pt idx="59">
                  <c:v>4.1559999999999997</c:v>
                </c:pt>
                <c:pt idx="60">
                  <c:v>4.5309999999999997</c:v>
                </c:pt>
                <c:pt idx="61">
                  <c:v>4.1050000000000004</c:v>
                </c:pt>
                <c:pt idx="62">
                  <c:v>3.6739999999999999</c:v>
                </c:pt>
                <c:pt idx="63">
                  <c:v>4.22</c:v>
                </c:pt>
                <c:pt idx="64">
                  <c:v>3.8109999999999999</c:v>
                </c:pt>
                <c:pt idx="65">
                  <c:v>3.5710000000000002</c:v>
                </c:pt>
                <c:pt idx="66">
                  <c:v>3.6869999999999998</c:v>
                </c:pt>
                <c:pt idx="67">
                  <c:v>3.3159999999999998</c:v>
                </c:pt>
                <c:pt idx="68">
                  <c:v>3.6240000000000001</c:v>
                </c:pt>
                <c:pt idx="69">
                  <c:v>3.5939999999999999</c:v>
                </c:pt>
                <c:pt idx="70">
                  <c:v>3.7810000000000001</c:v>
                </c:pt>
                <c:pt idx="71">
                  <c:v>4.0039999999999996</c:v>
                </c:pt>
                <c:pt idx="72">
                  <c:v>3.92</c:v>
                </c:pt>
                <c:pt idx="73">
                  <c:v>3.9569999999999999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Data'!$V$3</c:f>
              <c:strCache>
                <c:ptCount val="1"/>
                <c:pt idx="0">
                  <c:v>Wages - past year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'Chart Data'!$S$4:$S$77</c:f>
              <c:numCache>
                <c:formatCode>mmm\-yy</c:formatCode>
                <c:ptCount val="74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  <c:pt idx="69">
                  <c:v>45566</c:v>
                </c:pt>
                <c:pt idx="70">
                  <c:v>45597</c:v>
                </c:pt>
                <c:pt idx="71">
                  <c:v>45627</c:v>
                </c:pt>
                <c:pt idx="72">
                  <c:v>45658</c:v>
                </c:pt>
                <c:pt idx="73">
                  <c:v>45689</c:v>
                </c:pt>
              </c:numCache>
            </c:numRef>
          </c:cat>
          <c:val>
            <c:numRef>
              <c:f>'Chart Data'!$V$4:$V$77</c:f>
              <c:numCache>
                <c:formatCode>0.0</c:formatCode>
                <c:ptCount val="7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5.5</c:v>
                </c:pt>
                <c:pt idx="41">
                  <c:v>5.7</c:v>
                </c:pt>
                <c:pt idx="42">
                  <c:v>5.5</c:v>
                </c:pt>
                <c:pt idx="43">
                  <c:v>6.4</c:v>
                </c:pt>
                <c:pt idx="44">
                  <c:v>6.5</c:v>
                </c:pt>
                <c:pt idx="45">
                  <c:v>6.1</c:v>
                </c:pt>
                <c:pt idx="46">
                  <c:v>6.1</c:v>
                </c:pt>
                <c:pt idx="47">
                  <c:v>6.6</c:v>
                </c:pt>
                <c:pt idx="48">
                  <c:v>6.3</c:v>
                </c:pt>
                <c:pt idx="49">
                  <c:v>6.6</c:v>
                </c:pt>
                <c:pt idx="50">
                  <c:v>6.5</c:v>
                </c:pt>
                <c:pt idx="51">
                  <c:v>6.6</c:v>
                </c:pt>
                <c:pt idx="52">
                  <c:v>6.8</c:v>
                </c:pt>
                <c:pt idx="53">
                  <c:v>7.1</c:v>
                </c:pt>
                <c:pt idx="54">
                  <c:v>6.7</c:v>
                </c:pt>
                <c:pt idx="55">
                  <c:v>6.9</c:v>
                </c:pt>
                <c:pt idx="56">
                  <c:v>7.1</c:v>
                </c:pt>
                <c:pt idx="57">
                  <c:v>6.8</c:v>
                </c:pt>
                <c:pt idx="58">
                  <c:v>7</c:v>
                </c:pt>
                <c:pt idx="59">
                  <c:v>7</c:v>
                </c:pt>
                <c:pt idx="60">
                  <c:v>6.5</c:v>
                </c:pt>
                <c:pt idx="61">
                  <c:v>6.5</c:v>
                </c:pt>
                <c:pt idx="62">
                  <c:v>6.1</c:v>
                </c:pt>
                <c:pt idx="63">
                  <c:v>6</c:v>
                </c:pt>
                <c:pt idx="64">
                  <c:v>6.1</c:v>
                </c:pt>
                <c:pt idx="65">
                  <c:v>5.9</c:v>
                </c:pt>
                <c:pt idx="66">
                  <c:v>5.7</c:v>
                </c:pt>
                <c:pt idx="67">
                  <c:v>5.7</c:v>
                </c:pt>
                <c:pt idx="68">
                  <c:v>5.7</c:v>
                </c:pt>
                <c:pt idx="69">
                  <c:v>5.4</c:v>
                </c:pt>
                <c:pt idx="70">
                  <c:v>5.5</c:v>
                </c:pt>
                <c:pt idx="71">
                  <c:v>5.3</c:v>
                </c:pt>
                <c:pt idx="72">
                  <c:v>5.0999999999999996</c:v>
                </c:pt>
                <c:pt idx="73">
                  <c:v>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ser>
          <c:idx val="3"/>
          <c:order val="3"/>
          <c:tx>
            <c:strRef>
              <c:f>'Chart Data'!$W$3</c:f>
              <c:strCache>
                <c:ptCount val="1"/>
                <c:pt idx="0">
                  <c:v>Wages - next year</c:v>
                </c:pt>
              </c:strCache>
            </c:strRef>
          </c:tx>
          <c:spPr>
            <a:ln w="38100">
              <a:solidFill>
                <a:srgbClr val="7B7C77"/>
              </a:solidFill>
            </a:ln>
          </c:spPr>
          <c:marker>
            <c:symbol val="none"/>
          </c:marker>
          <c:cat>
            <c:numRef>
              <c:f>'Chart Data'!$S$4:$S$77</c:f>
              <c:numCache>
                <c:formatCode>mmm\-yy</c:formatCode>
                <c:ptCount val="74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  <c:pt idx="69">
                  <c:v>45566</c:v>
                </c:pt>
                <c:pt idx="70">
                  <c:v>45597</c:v>
                </c:pt>
                <c:pt idx="71">
                  <c:v>45627</c:v>
                </c:pt>
                <c:pt idx="72">
                  <c:v>45658</c:v>
                </c:pt>
                <c:pt idx="73">
                  <c:v>45689</c:v>
                </c:pt>
              </c:numCache>
            </c:numRef>
          </c:cat>
          <c:val>
            <c:numRef>
              <c:f>'Chart Data'!$W$4:$W$77</c:f>
              <c:numCache>
                <c:formatCode>0.0</c:formatCode>
                <c:ptCount val="7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4.8</c:v>
                </c:pt>
                <c:pt idx="41">
                  <c:v>5.0999999999999996</c:v>
                </c:pt>
                <c:pt idx="42">
                  <c:v>5.2</c:v>
                </c:pt>
                <c:pt idx="43">
                  <c:v>5.5</c:v>
                </c:pt>
                <c:pt idx="44">
                  <c:v>5.8</c:v>
                </c:pt>
                <c:pt idx="45">
                  <c:v>5.9</c:v>
                </c:pt>
                <c:pt idx="46">
                  <c:v>5.8</c:v>
                </c:pt>
                <c:pt idx="47">
                  <c:v>6.3</c:v>
                </c:pt>
                <c:pt idx="48">
                  <c:v>5.7</c:v>
                </c:pt>
                <c:pt idx="49">
                  <c:v>5.8</c:v>
                </c:pt>
                <c:pt idx="50">
                  <c:v>5.6</c:v>
                </c:pt>
                <c:pt idx="51">
                  <c:v>5.4</c:v>
                </c:pt>
                <c:pt idx="52">
                  <c:v>5.2</c:v>
                </c:pt>
                <c:pt idx="53">
                  <c:v>5.3</c:v>
                </c:pt>
                <c:pt idx="54">
                  <c:v>5</c:v>
                </c:pt>
                <c:pt idx="55">
                  <c:v>5</c:v>
                </c:pt>
                <c:pt idx="56">
                  <c:v>5.2</c:v>
                </c:pt>
                <c:pt idx="57">
                  <c:v>5.0999999999999996</c:v>
                </c:pt>
                <c:pt idx="58">
                  <c:v>5.0999999999999996</c:v>
                </c:pt>
                <c:pt idx="59">
                  <c:v>5.4</c:v>
                </c:pt>
                <c:pt idx="60">
                  <c:v>5.0999999999999996</c:v>
                </c:pt>
                <c:pt idx="61">
                  <c:v>4.9000000000000004</c:v>
                </c:pt>
                <c:pt idx="62">
                  <c:v>4.7</c:v>
                </c:pt>
                <c:pt idx="63">
                  <c:v>4.5999999999999996</c:v>
                </c:pt>
                <c:pt idx="64">
                  <c:v>4.0999999999999996</c:v>
                </c:pt>
                <c:pt idx="65">
                  <c:v>4</c:v>
                </c:pt>
                <c:pt idx="66">
                  <c:v>4.0999999999999996</c:v>
                </c:pt>
                <c:pt idx="67">
                  <c:v>4.0999999999999996</c:v>
                </c:pt>
                <c:pt idx="68">
                  <c:v>4.0999999999999996</c:v>
                </c:pt>
                <c:pt idx="69">
                  <c:v>4.0999999999999996</c:v>
                </c:pt>
                <c:pt idx="70">
                  <c:v>3.8</c:v>
                </c:pt>
                <c:pt idx="71">
                  <c:v>3.9</c:v>
                </c:pt>
                <c:pt idx="72">
                  <c:v>3.9</c:v>
                </c:pt>
                <c:pt idx="7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1737067426486376"/>
          <c:y val="7.8330705474282863E-2"/>
          <c:w val="0.61503403886325969"/>
          <c:h val="0.10928535458563261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4630032728079363E-2"/>
          <c:y val="0.14714391023940784"/>
          <c:w val="0.89480561845868434"/>
          <c:h val="0.712639860869834"/>
        </c:manualLayout>
      </c:layou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1737067426486376"/>
          <c:y val="7.8330705474282863E-2"/>
          <c:w val="0.61503403886325969"/>
          <c:h val="0.10928535458563261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7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8.bin"/></Relationships>
</file>

<file path=xl/chart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9.bin"/></Relationships>
</file>

<file path=xl/chart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2.bin"/></Relationships>
</file>

<file path=xl/chart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3.bin"/></Relationships>
</file>

<file path=xl/chart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14.bin"/></Relationships>
</file>

<file path=xl/chart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5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15C1F2A-74BE-4441-B992-8C1D9185831C}">
  <sheetPr codeName="Chart1"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522AB06-1F2A-4518-B21F-562A49D8AC13}">
  <sheetPr codeName="Chart30"/>
  <sheetViews>
    <sheetView tabSelected="1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BB53473-9F91-4A51-9B3D-15BCBC634224}">
  <sheetPr codeName="Chart32"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C73A614-DFB2-4D10-A1F5-9FFC6E4904F9}">
  <sheetPr codeName="Chart4"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C3B4D10-6FDD-419E-9FFB-41294AC41827}">
  <sheetPr codeName="Chart5"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844F960-C7E0-4C31-B091-E6BEC957000B}">
  <sheetPr codeName="Chart6"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C82300B-DF5D-4089-9EB9-60BAB1EACC49}">
  <sheetPr codeName="Chart7"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01A4775-541E-43D1-A4EC-EE6728BFA13F}">
  <sheetPr codeName="Chart8"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C9DF5C1-6A68-4192-AF5E-A3E647212792}">
  <sheetPr codeName="Chart9"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F7A8AEB-9026-4071-8CA8-FF486C7FB4B1}">
  <sheetPr codeName="Chart29"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B47C0EB-3278-4964-82C3-81EB4A891D89}">
  <sheetPr codeName="Chart2"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5B28DB3-8AA3-4A99-BB5A-B5DE7156131C}">
  <sheetPr codeName="Chart31"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8D56E9D-4975-4848-8405-A3D9FCEEF634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3DC73A-5198-8CB9-115E-6698C2D7075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B10E2A3-FB75-17A7-FC39-C49CD9448302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MPC inflation scenarios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99E05B53-51A9-D36C-7FE7-908B64D9586E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</a:t>
          </a:r>
        </a:p>
      </cdr:txBody>
    </cdr:sp>
  </cdr:relSizeAnchor>
  <cdr:relSizeAnchor xmlns:cdr="http://schemas.openxmlformats.org/drawingml/2006/chartDrawing">
    <cdr:from>
      <cdr:x>0.22712</cdr:x>
      <cdr:y>0.06983</cdr:y>
    </cdr:from>
    <cdr:to>
      <cdr:x>0.69689</cdr:x>
      <cdr:y>0.19378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B009382-E795-F8B1-067E-AD6F504AFE32}"/>
            </a:ext>
          </a:extLst>
        </cdr:cNvPr>
        <cdr:cNvSpPr txBox="1"/>
      </cdr:nvSpPr>
      <cdr:spPr>
        <a:xfrm xmlns:a="http://schemas.openxmlformats.org/drawingml/2006/main">
          <a:off x="1914525" y="470225"/>
          <a:ext cx="3960000" cy="834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 algn="ctr"/>
          <a:r>
            <a:rPr lang="en-GB" sz="1800" b="1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Scenario</a:t>
          </a:r>
        </a:p>
      </cdr:txBody>
    </cdr:sp>
  </cdr:relSizeAnchor>
  <cdr:relSizeAnchor xmlns:cdr="http://schemas.openxmlformats.org/drawingml/2006/chartDrawing">
    <cdr:from>
      <cdr:x>0.77062</cdr:x>
      <cdr:y>0.06978</cdr:y>
    </cdr:from>
    <cdr:to>
      <cdr:x>0.9927</cdr:x>
      <cdr:y>0.19373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EB517EE9-3BE2-0ED8-9B49-53CB57947B01}"/>
            </a:ext>
          </a:extLst>
        </cdr:cNvPr>
        <cdr:cNvSpPr txBox="1"/>
      </cdr:nvSpPr>
      <cdr:spPr>
        <a:xfrm xmlns:a="http://schemas.openxmlformats.org/drawingml/2006/main">
          <a:off x="6496050" y="469900"/>
          <a:ext cx="1872000" cy="834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ctr"/>
          <a:r>
            <a:rPr lang="en-GB" sz="1800" b="1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MPC members</a:t>
          </a:r>
        </a:p>
      </cdr:txBody>
    </cdr:sp>
  </cdr:relSizeAnchor>
  <cdr:relSizeAnchor xmlns:cdr="http://schemas.openxmlformats.org/drawingml/2006/chartDrawing">
    <cdr:from>
      <cdr:x>0.0565</cdr:x>
      <cdr:y>0.53748</cdr:y>
    </cdr:from>
    <cdr:to>
      <cdr:x>0.11525</cdr:x>
      <cdr:y>0.86134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1D9882CF-6D19-0757-46A2-7DEAE04848E5}"/>
            </a:ext>
          </a:extLst>
        </cdr:cNvPr>
        <cdr:cNvSpPr txBox="1"/>
      </cdr:nvSpPr>
      <cdr:spPr>
        <a:xfrm xmlns:a="http://schemas.openxmlformats.org/drawingml/2006/main">
          <a:off x="476250" y="3619500"/>
          <a:ext cx="495300" cy="21808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vert270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More persistent</a:t>
          </a:r>
        </a:p>
      </cdr:txBody>
    </cdr:sp>
  </cdr:relSizeAnchor>
  <cdr:relSizeAnchor xmlns:cdr="http://schemas.openxmlformats.org/drawingml/2006/chartDrawing">
    <cdr:from>
      <cdr:x>0.09153</cdr:x>
      <cdr:y>0.83491</cdr:y>
    </cdr:from>
    <cdr:to>
      <cdr:x>0.09153</cdr:x>
      <cdr:y>0.9151</cdr:y>
    </cdr:to>
    <cdr:cxnSp macro="">
      <cdr:nvCxnSpPr>
        <cdr:cNvPr id="8" name="Straight Arrow Connector 7">
          <a:extLst xmlns:a="http://schemas.openxmlformats.org/drawingml/2006/main">
            <a:ext uri="{FF2B5EF4-FFF2-40B4-BE49-F238E27FC236}">
              <a16:creationId xmlns:a16="http://schemas.microsoft.com/office/drawing/2014/main" id="{E4EFFE29-FE39-A8A5-35F9-579A11FD953D}"/>
            </a:ext>
          </a:extLst>
        </cdr:cNvPr>
        <cdr:cNvCxnSpPr/>
      </cdr:nvCxnSpPr>
      <cdr:spPr>
        <a:xfrm xmlns:a="http://schemas.openxmlformats.org/drawingml/2006/main" flipH="1">
          <a:off x="771525" y="5622448"/>
          <a:ext cx="0" cy="540000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0.22486</cdr:x>
      <cdr:y>0.68223</cdr:y>
    </cdr:from>
    <cdr:to>
      <cdr:x>0.69463</cdr:x>
      <cdr:y>0.80618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F2409923-3FC7-FB45-7112-C20C6C8A7BA9}"/>
            </a:ext>
          </a:extLst>
        </cdr:cNvPr>
        <cdr:cNvSpPr txBox="1"/>
      </cdr:nvSpPr>
      <cdr:spPr>
        <a:xfrm xmlns:a="http://schemas.openxmlformats.org/drawingml/2006/main">
          <a:off x="1895473" y="4594225"/>
          <a:ext cx="3960000" cy="834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3. Structural shifts in wage- and price-setting mean high inflation will persist unless the jobless rate rises significantly.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Policy must stay tighter for longer</a:t>
          </a:r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1.18629E-7</cdr:x>
      <cdr:y>0.07402</cdr:y>
    </cdr:from>
    <cdr:to>
      <cdr:x>0.19209</cdr:x>
      <cdr:y>0.19797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758BFB-93CE-5BDB-4712-EA66E02C196E}"/>
            </a:ext>
          </a:extLst>
        </cdr:cNvPr>
        <cdr:cNvSpPr txBox="1"/>
      </cdr:nvSpPr>
      <cdr:spPr>
        <a:xfrm xmlns:a="http://schemas.openxmlformats.org/drawingml/2006/main">
          <a:off x="1" y="498475"/>
          <a:ext cx="1619250" cy="834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ctr"/>
          <a:r>
            <a:rPr lang="en-GB" sz="1800" b="1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Inflation persistence</a:t>
          </a:r>
        </a:p>
      </cdr:txBody>
    </cdr:sp>
  </cdr:relSizeAnchor>
  <cdr:relSizeAnchor xmlns:cdr="http://schemas.openxmlformats.org/drawingml/2006/chartDrawing">
    <cdr:from>
      <cdr:x>0.0565</cdr:x>
      <cdr:y>0.22678</cdr:y>
    </cdr:from>
    <cdr:to>
      <cdr:x>0.11525</cdr:x>
      <cdr:y>0.55064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806A60D0-3D13-03F5-A485-82BE18B44890}"/>
            </a:ext>
          </a:extLst>
        </cdr:cNvPr>
        <cdr:cNvSpPr txBox="1"/>
      </cdr:nvSpPr>
      <cdr:spPr>
        <a:xfrm xmlns:a="http://schemas.openxmlformats.org/drawingml/2006/main">
          <a:off x="476250" y="1527175"/>
          <a:ext cx="495300" cy="21808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vert270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Less persistent</a:t>
          </a:r>
        </a:p>
      </cdr:txBody>
    </cdr:sp>
  </cdr:relSizeAnchor>
  <cdr:relSizeAnchor xmlns:cdr="http://schemas.openxmlformats.org/drawingml/2006/chartDrawing">
    <cdr:from>
      <cdr:x>0.09153</cdr:x>
      <cdr:y>0.17724</cdr:y>
    </cdr:from>
    <cdr:to>
      <cdr:x>0.09153</cdr:x>
      <cdr:y>0.25743</cdr:y>
    </cdr:to>
    <cdr:cxnSp macro="">
      <cdr:nvCxnSpPr>
        <cdr:cNvPr id="13" name="Straight Arrow Connector 12">
          <a:extLst xmlns:a="http://schemas.openxmlformats.org/drawingml/2006/main">
            <a:ext uri="{FF2B5EF4-FFF2-40B4-BE49-F238E27FC236}">
              <a16:creationId xmlns:a16="http://schemas.microsoft.com/office/drawing/2014/main" id="{E75A462B-DE6D-78BB-99E3-E8D461C3AF5B}"/>
            </a:ext>
          </a:extLst>
        </cdr:cNvPr>
        <cdr:cNvCxnSpPr/>
      </cdr:nvCxnSpPr>
      <cdr:spPr>
        <a:xfrm xmlns:a="http://schemas.openxmlformats.org/drawingml/2006/main" flipV="1">
          <a:off x="771525" y="1193573"/>
          <a:ext cx="0" cy="539977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0.22599</cdr:x>
      <cdr:y>0.16596</cdr:y>
    </cdr:from>
    <cdr:to>
      <cdr:x>0.69576</cdr:x>
      <cdr:y>0.28991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1B3F89FE-6056-17A8-B0B9-FE3A4CA302C0}"/>
            </a:ext>
          </a:extLst>
        </cdr:cNvPr>
        <cdr:cNvSpPr txBox="1"/>
      </cdr:nvSpPr>
      <cdr:spPr>
        <a:xfrm xmlns:a="http://schemas.openxmlformats.org/drawingml/2006/main">
          <a:off x="1905000" y="1117600"/>
          <a:ext cx="3960000" cy="834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1. Price-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and wage-setting dynamics respond to unwinding of global shocks. Inflation persistence dissipates without a significant rise in unemployment</a:t>
          </a:r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0.22599</cdr:x>
      <cdr:y>0.46582</cdr:y>
    </cdr:from>
    <cdr:to>
      <cdr:x>0.69576</cdr:x>
      <cdr:y>0.58977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181F8399-8205-CB02-F789-BFB07B162377}"/>
            </a:ext>
          </a:extLst>
        </cdr:cNvPr>
        <cdr:cNvSpPr txBox="1"/>
      </cdr:nvSpPr>
      <cdr:spPr>
        <a:xfrm xmlns:a="http://schemas.openxmlformats.org/drawingml/2006/main">
          <a:off x="1905000" y="3136900"/>
          <a:ext cx="3960000" cy="834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2. Period of economic slack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required for pr</a:t>
          </a:r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ice-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and wage-setting dynamics to fully normalise</a:t>
          </a:r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0.76949</cdr:x>
      <cdr:y>0.16455</cdr:y>
    </cdr:from>
    <cdr:to>
      <cdr:x>0.98302</cdr:x>
      <cdr:y>0.26026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6FBB1397-DF5F-9B2B-12EE-564CC7E756AC}"/>
            </a:ext>
          </a:extLst>
        </cdr:cNvPr>
        <cdr:cNvSpPr txBox="1"/>
      </cdr:nvSpPr>
      <cdr:spPr>
        <a:xfrm xmlns:a="http://schemas.openxmlformats.org/drawingml/2006/main">
          <a:off x="6486513" y="1108087"/>
          <a:ext cx="1799978" cy="6445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Dhingra</a:t>
          </a:r>
        </a:p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Mann</a:t>
          </a:r>
        </a:p>
      </cdr:txBody>
    </cdr:sp>
  </cdr:relSizeAnchor>
  <cdr:relSizeAnchor xmlns:cdr="http://schemas.openxmlformats.org/drawingml/2006/chartDrawing">
    <cdr:from>
      <cdr:x>0.76949</cdr:x>
      <cdr:y>0.62376</cdr:y>
    </cdr:from>
    <cdr:to>
      <cdr:x>0.98302</cdr:x>
      <cdr:y>0.72277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B23264C9-3CC9-6E9E-E618-AAF54CFAE2BF}"/>
            </a:ext>
          </a:extLst>
        </cdr:cNvPr>
        <cdr:cNvSpPr txBox="1"/>
      </cdr:nvSpPr>
      <cdr:spPr>
        <a:xfrm xmlns:a="http://schemas.openxmlformats.org/drawingml/2006/main">
          <a:off x="6486513" y="4200525"/>
          <a:ext cx="1799977" cy="666751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rgbClr val="495057"/>
          </a:solidFill>
          <a:prstDash val="dash"/>
        </a:ln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Pill</a:t>
          </a:r>
        </a:p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Greene</a:t>
          </a:r>
        </a:p>
      </cdr:txBody>
    </cdr:sp>
  </cdr:relSizeAnchor>
  <cdr:relSizeAnchor xmlns:cdr="http://schemas.openxmlformats.org/drawingml/2006/chartDrawing">
    <cdr:from>
      <cdr:x>0.76949</cdr:x>
      <cdr:y>0.43847</cdr:y>
    </cdr:from>
    <cdr:to>
      <cdr:x>0.98757</cdr:x>
      <cdr:y>0.63366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41B1C5E7-F89F-76B3-5579-8EBF6951EDF6}"/>
            </a:ext>
          </a:extLst>
        </cdr:cNvPr>
        <cdr:cNvSpPr txBox="1"/>
      </cdr:nvSpPr>
      <cdr:spPr>
        <a:xfrm xmlns:a="http://schemas.openxmlformats.org/drawingml/2006/main">
          <a:off x="6486512" y="2952757"/>
          <a:ext cx="1838333" cy="1314443"/>
        </a:xfrm>
        <a:prstGeom xmlns:a="http://schemas.openxmlformats.org/drawingml/2006/main" prst="rect">
          <a:avLst/>
        </a:prstGeom>
        <a:ln xmlns:a="http://schemas.openxmlformats.org/drawingml/2006/main" w="6350">
          <a:noFill/>
        </a:ln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Bailey</a:t>
          </a:r>
        </a:p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Breedon</a:t>
          </a:r>
        </a:p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Lombardelli</a:t>
          </a:r>
        </a:p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Ramsden</a:t>
          </a:r>
        </a:p>
      </cdr:txBody>
    </cdr:sp>
  </cdr:relSizeAnchor>
  <cdr:relSizeAnchor xmlns:cdr="http://schemas.openxmlformats.org/drawingml/2006/chartDrawing">
    <cdr:from>
      <cdr:x>0.76949</cdr:x>
      <cdr:y>0.38472</cdr:y>
    </cdr:from>
    <cdr:to>
      <cdr:x>0.98754</cdr:x>
      <cdr:y>0.44696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1AD8155B-2C79-4FC4-B424-7876299ACC4D}"/>
            </a:ext>
          </a:extLst>
        </cdr:cNvPr>
        <cdr:cNvSpPr txBox="1"/>
      </cdr:nvSpPr>
      <cdr:spPr>
        <a:xfrm xmlns:a="http://schemas.openxmlformats.org/drawingml/2006/main">
          <a:off x="6486513" y="2590797"/>
          <a:ext cx="1838079" cy="419135"/>
        </a:xfrm>
        <a:prstGeom xmlns:a="http://schemas.openxmlformats.org/drawingml/2006/main" prst="rect">
          <a:avLst/>
        </a:prstGeom>
        <a:ln xmlns:a="http://schemas.openxmlformats.org/drawingml/2006/main" w="6350">
          <a:solidFill>
            <a:srgbClr val="495057"/>
          </a:solidFill>
          <a:prstDash val="dash"/>
        </a:ln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Taylor</a:t>
          </a:r>
        </a:p>
        <a:p xmlns:a="http://schemas.openxmlformats.org/drawingml/2006/main">
          <a:pPr indent="0" algn="ctr"/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0.87948</cdr:x>
      <cdr:y>0.32906</cdr:y>
    </cdr:from>
    <cdr:to>
      <cdr:x>0.87948</cdr:x>
      <cdr:y>0.38251</cdr:y>
    </cdr:to>
    <cdr:cxnSp macro="">
      <cdr:nvCxnSpPr>
        <cdr:cNvPr id="7" name="Straight Arrow Connector 6">
          <a:extLst xmlns:a="http://schemas.openxmlformats.org/drawingml/2006/main">
            <a:ext uri="{FF2B5EF4-FFF2-40B4-BE49-F238E27FC236}">
              <a16:creationId xmlns:a16="http://schemas.microsoft.com/office/drawing/2014/main" id="{59C5912D-E246-C98A-A97D-F4C4AAD97572}"/>
            </a:ext>
          </a:extLst>
        </cdr:cNvPr>
        <cdr:cNvCxnSpPr/>
      </cdr:nvCxnSpPr>
      <cdr:spPr>
        <a:xfrm xmlns:a="http://schemas.openxmlformats.org/drawingml/2006/main" flipV="1">
          <a:off x="7413664" y="2215915"/>
          <a:ext cx="0" cy="360000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0.87948</cdr:x>
      <cdr:y>0.72647</cdr:y>
    </cdr:from>
    <cdr:to>
      <cdr:x>0.87948</cdr:x>
      <cdr:y>0.77993</cdr:y>
    </cdr:to>
    <cdr:cxnSp macro="">
      <cdr:nvCxnSpPr>
        <cdr:cNvPr id="10" name="Straight Arrow Connector 9">
          <a:extLst xmlns:a="http://schemas.openxmlformats.org/drawingml/2006/main">
            <a:ext uri="{FF2B5EF4-FFF2-40B4-BE49-F238E27FC236}">
              <a16:creationId xmlns:a16="http://schemas.microsoft.com/office/drawing/2014/main" id="{1A03C46C-36FD-B4F2-023E-52EC6D8CD5C4}"/>
            </a:ext>
          </a:extLst>
        </cdr:cNvPr>
        <cdr:cNvCxnSpPr/>
      </cdr:nvCxnSpPr>
      <cdr:spPr>
        <a:xfrm xmlns:a="http://schemas.openxmlformats.org/drawingml/2006/main" flipH="1">
          <a:off x="7413664" y="4892180"/>
          <a:ext cx="0" cy="360000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38E764-80A6-CFB4-23C3-82B554B26A2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0.9609</cdr:x>
      <cdr:y>0.09195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364AA7B-B048-3DE9-051D-F8A49D91187A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CPI inflation</a:t>
          </a:r>
        </a:p>
      </cdr:txBody>
    </cdr:sp>
  </cdr:relSizeAnchor>
  <cdr:relSizeAnchor xmlns:cdr="http://schemas.openxmlformats.org/drawingml/2006/chartDrawing">
    <cdr:from>
      <cdr:x>0.00546</cdr:x>
      <cdr:y>0.9371</cdr:y>
    </cdr:from>
    <cdr:to>
      <cdr:x>0.9609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F71A7310-4C9D-8FA7-207F-643531DD8C21}"/>
            </a:ext>
          </a:extLst>
        </cdr:cNvPr>
        <cdr:cNvSpPr/>
      </cdr:nvSpPr>
      <cdr:spPr>
        <a:xfrm xmlns:a="http://schemas.openxmlformats.org/drawingml/2006/main">
          <a:off x="50800" y="5694837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Bank of England, HMT </a:t>
          </a:r>
        </a:p>
      </cdr:txBody>
    </cdr:sp>
  </cdr:relSizeAnchor>
  <cdr:relSizeAnchor xmlns:cdr="http://schemas.openxmlformats.org/drawingml/2006/chartDrawing">
    <cdr:from>
      <cdr:x>0.00792</cdr:x>
      <cdr:y>0.07135</cdr:y>
    </cdr:from>
    <cdr:to>
      <cdr:x>0.15051</cdr:x>
      <cdr:y>0.12238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D820D13-B23C-21CB-C58E-8D83583E084E}"/>
            </a:ext>
          </a:extLst>
        </cdr:cNvPr>
        <cdr:cNvSpPr txBox="1"/>
      </cdr:nvSpPr>
      <cdr:spPr>
        <a:xfrm xmlns:a="http://schemas.openxmlformats.org/drawingml/2006/main">
          <a:off x="66675" y="479425"/>
          <a:ext cx="120015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54CCD3-8D6D-C8A2-3ABB-F63A825E69D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B10E2A3-FB75-17A7-FC39-C49CD9448302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Bank of England Decision Maker Panel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99E05B53-51A9-D36C-7FE7-908B64D9586E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0.00339</cdr:x>
      <cdr:y>0.07407</cdr:y>
    </cdr:from>
    <cdr:to>
      <cdr:x>0.49602</cdr:x>
      <cdr:y>0.12502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B009382-E795-F8B1-067E-AD6F504AFE32}"/>
            </a:ext>
          </a:extLst>
        </cdr:cNvPr>
        <cdr:cNvSpPr txBox="1"/>
      </cdr:nvSpPr>
      <cdr:spPr>
        <a:xfrm xmlns:a="http://schemas.openxmlformats.org/drawingml/2006/main">
          <a:off x="28577" y="498477"/>
          <a:ext cx="4152897" cy="3428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3-months-on-3-months a year ago</a:t>
          </a:r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7FAC4F-57FB-3127-2440-70864D133EE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0.9609</cdr:x>
      <cdr:y>0.09195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92742C6-CCFB-DC8F-311A-69C386521CC5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Market interest rate expectations</a:t>
          </a:r>
        </a:p>
      </cdr:txBody>
    </cdr:sp>
  </cdr:relSizeAnchor>
  <cdr:relSizeAnchor xmlns:cdr="http://schemas.openxmlformats.org/drawingml/2006/chartDrawing">
    <cdr:from>
      <cdr:x>0.00546</cdr:x>
      <cdr:y>0.9371</cdr:y>
    </cdr:from>
    <cdr:to>
      <cdr:x>0.9609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FB5A231B-05A0-442B-0D18-98DF74B30BB7}"/>
            </a:ext>
          </a:extLst>
        </cdr:cNvPr>
        <cdr:cNvSpPr/>
      </cdr:nvSpPr>
      <cdr:spPr>
        <a:xfrm xmlns:a="http://schemas.openxmlformats.org/drawingml/2006/main">
          <a:off x="50800" y="5694837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0.00679</cdr:x>
      <cdr:y>0.07277</cdr:y>
    </cdr:from>
    <cdr:to>
      <cdr:x>0.11996</cdr:x>
      <cdr:y>0.1238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9315F579-BFCF-5421-6A95-0F09F0EA9B90}"/>
            </a:ext>
          </a:extLst>
        </cdr:cNvPr>
        <cdr:cNvSpPr txBox="1"/>
      </cdr:nvSpPr>
      <cdr:spPr>
        <a:xfrm xmlns:a="http://schemas.openxmlformats.org/drawingml/2006/main">
          <a:off x="57150" y="488950"/>
          <a:ext cx="9525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D87B24-8AAE-27BE-C36A-0462BF8E06E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0.9609</cdr:x>
      <cdr:y>0.09195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92742C6-CCFB-DC8F-311A-69C386521CC5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Market interest rate expectations</a:t>
          </a:r>
        </a:p>
      </cdr:txBody>
    </cdr:sp>
  </cdr:relSizeAnchor>
  <cdr:relSizeAnchor xmlns:cdr="http://schemas.openxmlformats.org/drawingml/2006/chartDrawing">
    <cdr:from>
      <cdr:x>0.00546</cdr:x>
      <cdr:y>0.9371</cdr:y>
    </cdr:from>
    <cdr:to>
      <cdr:x>0.9609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FB5A231B-05A0-442B-0D18-98DF74B30BB7}"/>
            </a:ext>
          </a:extLst>
        </cdr:cNvPr>
        <cdr:cNvSpPr/>
      </cdr:nvSpPr>
      <cdr:spPr>
        <a:xfrm xmlns:a="http://schemas.openxmlformats.org/drawingml/2006/main">
          <a:off x="50800" y="5694837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0.00679</cdr:x>
      <cdr:y>0.07277</cdr:y>
    </cdr:from>
    <cdr:to>
      <cdr:x>0.11996</cdr:x>
      <cdr:y>0.1238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9315F579-BFCF-5421-6A95-0F09F0EA9B90}"/>
            </a:ext>
          </a:extLst>
        </cdr:cNvPr>
        <cdr:cNvSpPr txBox="1"/>
      </cdr:nvSpPr>
      <cdr:spPr>
        <a:xfrm xmlns:a="http://schemas.openxmlformats.org/drawingml/2006/main">
          <a:off x="57150" y="488950"/>
          <a:ext cx="9525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3762BF-69D6-171F-CFC2-CA0B6CB3739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0.9609</cdr:x>
      <cdr:y>0.09195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92742C6-CCFB-DC8F-311A-69C386521CC5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Gas futures</a:t>
          </a:r>
        </a:p>
      </cdr:txBody>
    </cdr:sp>
  </cdr:relSizeAnchor>
  <cdr:relSizeAnchor xmlns:cdr="http://schemas.openxmlformats.org/drawingml/2006/chartDrawing">
    <cdr:from>
      <cdr:x>0.00546</cdr:x>
      <cdr:y>0.9371</cdr:y>
    </cdr:from>
    <cdr:to>
      <cdr:x>0.9609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FB5A231B-05A0-442B-0D18-98DF74B30BB7}"/>
            </a:ext>
          </a:extLst>
        </cdr:cNvPr>
        <cdr:cNvSpPr/>
      </cdr:nvSpPr>
      <cdr:spPr>
        <a:xfrm xmlns:a="http://schemas.openxmlformats.org/drawingml/2006/main">
          <a:off x="50800" y="5694837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0.00679</cdr:x>
      <cdr:y>0.07277</cdr:y>
    </cdr:from>
    <cdr:to>
      <cdr:x>0.28701</cdr:x>
      <cdr:y>0.1238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9315F579-BFCF-5421-6A95-0F09F0EA9B90}"/>
            </a:ext>
          </a:extLst>
        </cdr:cNvPr>
        <cdr:cNvSpPr txBox="1"/>
      </cdr:nvSpPr>
      <cdr:spPr>
        <a:xfrm xmlns:a="http://schemas.openxmlformats.org/drawingml/2006/main">
          <a:off x="57237" y="490046"/>
          <a:ext cx="2362113" cy="343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£/therm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DA7596-CF14-88FC-D021-7928785A559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0.9609</cdr:x>
      <cdr:y>0.09195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92742C6-CCFB-DC8F-311A-69C386521CC5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Electricity futures</a:t>
          </a:r>
        </a:p>
      </cdr:txBody>
    </cdr:sp>
  </cdr:relSizeAnchor>
  <cdr:relSizeAnchor xmlns:cdr="http://schemas.openxmlformats.org/drawingml/2006/chartDrawing">
    <cdr:from>
      <cdr:x>0.00546</cdr:x>
      <cdr:y>0.9371</cdr:y>
    </cdr:from>
    <cdr:to>
      <cdr:x>0.9609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FB5A231B-05A0-442B-0D18-98DF74B30BB7}"/>
            </a:ext>
          </a:extLst>
        </cdr:cNvPr>
        <cdr:cNvSpPr/>
      </cdr:nvSpPr>
      <cdr:spPr>
        <a:xfrm xmlns:a="http://schemas.openxmlformats.org/drawingml/2006/main">
          <a:off x="50800" y="5694837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0.00679</cdr:x>
      <cdr:y>0.07277</cdr:y>
    </cdr:from>
    <cdr:to>
      <cdr:x>0.28701</cdr:x>
      <cdr:y>0.1238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9315F579-BFCF-5421-6A95-0F09F0EA9B90}"/>
            </a:ext>
          </a:extLst>
        </cdr:cNvPr>
        <cdr:cNvSpPr txBox="1"/>
      </cdr:nvSpPr>
      <cdr:spPr>
        <a:xfrm xmlns:a="http://schemas.openxmlformats.org/drawingml/2006/main">
          <a:off x="57237" y="490046"/>
          <a:ext cx="2362113" cy="343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Pence/Mwh</a:t>
          </a: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7F30CE-8A55-B085-5302-904298DE83A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0.9609</cdr:x>
      <cdr:y>0.09195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92742C6-CCFB-DC8F-311A-69C386521CC5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Oil futures</a:t>
          </a:r>
        </a:p>
      </cdr:txBody>
    </cdr:sp>
  </cdr:relSizeAnchor>
  <cdr:relSizeAnchor xmlns:cdr="http://schemas.openxmlformats.org/drawingml/2006/chartDrawing">
    <cdr:from>
      <cdr:x>0.00546</cdr:x>
      <cdr:y>0.9371</cdr:y>
    </cdr:from>
    <cdr:to>
      <cdr:x>0.9609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FB5A231B-05A0-442B-0D18-98DF74B30BB7}"/>
            </a:ext>
          </a:extLst>
        </cdr:cNvPr>
        <cdr:cNvSpPr/>
      </cdr:nvSpPr>
      <cdr:spPr>
        <a:xfrm xmlns:a="http://schemas.openxmlformats.org/drawingml/2006/main">
          <a:off x="50800" y="5694837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0.00679</cdr:x>
      <cdr:y>0.07277</cdr:y>
    </cdr:from>
    <cdr:to>
      <cdr:x>0.28701</cdr:x>
      <cdr:y>0.1238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9315F579-BFCF-5421-6A95-0F09F0EA9B90}"/>
            </a:ext>
          </a:extLst>
        </cdr:cNvPr>
        <cdr:cNvSpPr txBox="1"/>
      </cdr:nvSpPr>
      <cdr:spPr>
        <a:xfrm xmlns:a="http://schemas.openxmlformats.org/drawingml/2006/main">
          <a:off x="57237" y="490046"/>
          <a:ext cx="2362113" cy="343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$ per barrel</a:t>
          </a: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04545C-F291-D41F-A0CF-DAB177EFEE5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</cdr:x>
      <cdr:y>0.00808</cdr:y>
    </cdr:from>
    <cdr:to>
      <cdr:x>1</cdr:x>
      <cdr:y>0.08891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1E1F74E-461F-6F38-BD7C-972B889AFE5D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Oil futures and US$/£ exchange rate </a:t>
          </a:r>
        </a:p>
      </cdr:txBody>
    </cdr:sp>
  </cdr:relSizeAnchor>
  <cdr:relSizeAnchor xmlns:cdr="http://schemas.openxmlformats.org/drawingml/2006/chartDrawing">
    <cdr:from>
      <cdr:x>0</cdr:x>
      <cdr:y>0.93918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0320D88A-4230-772A-B4EA-EC32212CFF28}"/>
            </a:ext>
          </a:extLst>
        </cdr:cNvPr>
        <cdr:cNvSpPr/>
      </cdr:nvSpPr>
      <cdr:spPr>
        <a:xfrm xmlns:a="http://schemas.openxmlformats.org/drawingml/2006/main">
          <a:off x="50800" y="5902529"/>
          <a:ext cx="8657545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 calculations using data from Haver Analytics</a:t>
          </a:r>
        </a:p>
      </cdr:txBody>
    </cdr:sp>
  </cdr:relSizeAnchor>
  <cdr:relSizeAnchor xmlns:cdr="http://schemas.openxmlformats.org/drawingml/2006/chartDrawing">
    <cdr:from>
      <cdr:x>0.06668</cdr:x>
      <cdr:y>0.07783</cdr:y>
    </cdr:from>
    <cdr:to>
      <cdr:x>0.45888</cdr:x>
      <cdr:y>0.15047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AFFE72AD-2129-BD66-0CAC-493B68EF202A}"/>
            </a:ext>
          </a:extLst>
        </cdr:cNvPr>
        <cdr:cNvSpPr txBox="1"/>
      </cdr:nvSpPr>
      <cdr:spPr>
        <a:xfrm xmlns:a="http://schemas.openxmlformats.org/drawingml/2006/main">
          <a:off x="561975" y="523874"/>
          <a:ext cx="3305175" cy="4889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Oil futures</a:t>
          </a:r>
        </a:p>
      </cdr:txBody>
    </cdr:sp>
  </cdr:relSizeAnchor>
  <cdr:relSizeAnchor xmlns:cdr="http://schemas.openxmlformats.org/drawingml/2006/chartDrawing">
    <cdr:from>
      <cdr:x>0</cdr:x>
      <cdr:y>0.07547</cdr:y>
    </cdr:from>
    <cdr:to>
      <cdr:x>1</cdr:x>
      <cdr:y>0.12642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7C3F54D2-D6A4-BE92-94AF-87D3405B4EC7}"/>
            </a:ext>
          </a:extLst>
        </cdr:cNvPr>
        <cdr:cNvSpPr txBox="1"/>
      </cdr:nvSpPr>
      <cdr:spPr>
        <a:xfrm xmlns:a="http://schemas.openxmlformats.org/drawingml/2006/main">
          <a:off x="50800" y="508000"/>
          <a:ext cx="889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$ per barrel</a:t>
          </a:r>
        </a:p>
      </cdr:txBody>
    </cdr:sp>
  </cdr:relSizeAnchor>
  <cdr:relSizeAnchor xmlns:cdr="http://schemas.openxmlformats.org/drawingml/2006/chartDrawing">
    <cdr:from>
      <cdr:x>0.48375</cdr:x>
      <cdr:y>0</cdr:y>
    </cdr:from>
    <cdr:to>
      <cdr:x>1</cdr:x>
      <cdr:y>1</cdr:y>
    </cdr:to>
    <cdr:graphicFrame macro="">
      <cdr:nvGraphicFramePr>
        <cdr:cNvPr id="4" name="Chart 1">
          <a:extLst xmlns:a="http://schemas.openxmlformats.org/drawingml/2006/main">
            <a:ext uri="{FF2B5EF4-FFF2-40B4-BE49-F238E27FC236}">
              <a16:creationId xmlns:a16="http://schemas.microsoft.com/office/drawing/2014/main" id="{46EAD8FA-BE18-690F-7E13-8903462FD576}"/>
            </a:ext>
          </a:extLst>
        </cdr:cNvPr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  <cdr:relSizeAnchor xmlns:cdr="http://schemas.openxmlformats.org/drawingml/2006/chartDrawing">
    <cdr:from>
      <cdr:x>0.42384</cdr:x>
      <cdr:y>0.91274</cdr:y>
    </cdr:from>
    <cdr:to>
      <cdr:x>0.99688</cdr:x>
      <cdr:y>0.99009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BE17916A-B535-0D26-EA35-55C7732DABB4}"/>
            </a:ext>
          </a:extLst>
        </cdr:cNvPr>
        <cdr:cNvSpPr txBox="1"/>
      </cdr:nvSpPr>
      <cdr:spPr>
        <a:xfrm xmlns:a="http://schemas.openxmlformats.org/drawingml/2006/main">
          <a:off x="3571875" y="6143625"/>
          <a:ext cx="4829176" cy="520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GB" sz="1600">
              <a:solidFill>
                <a:srgbClr val="495057"/>
              </a:solidFill>
              <a:latin typeface="Segoe UI" panose="020B0502040204020203" pitchFamily="34" charset="0"/>
            </a:rPr>
            <a:t>Shaded areas show BoE observation windows</a:t>
          </a:r>
        </a:p>
      </cdr:txBody>
    </cdr:sp>
  </cdr:relSizeAnchor>
</c:userShapes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0.18609</cdr:x>
      <cdr:y>0.0783</cdr:y>
    </cdr:from>
    <cdr:to>
      <cdr:x>0.95017</cdr:x>
      <cdr:y>0.15754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AFFE72AD-2129-BD66-0CAC-493B68EF202A}"/>
            </a:ext>
          </a:extLst>
        </cdr:cNvPr>
        <cdr:cNvSpPr txBox="1"/>
      </cdr:nvSpPr>
      <cdr:spPr>
        <a:xfrm xmlns:a="http://schemas.openxmlformats.org/drawingml/2006/main">
          <a:off x="809626" y="527067"/>
          <a:ext cx="3324225" cy="5333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US$/£</a:t>
          </a:r>
          <a:r>
            <a:rPr lang="en-GB" sz="1800" baseline="0">
              <a:solidFill>
                <a:srgbClr val="495057"/>
              </a:solidFill>
              <a:latin typeface="Segoe UI" panose="020B0502040204020203" pitchFamily="34" charset="0"/>
            </a:rPr>
            <a:t> exchange rate</a:t>
          </a:r>
          <a:endParaRPr lang="en-GB" sz="1800">
            <a:solidFill>
              <a:srgbClr val="495057"/>
            </a:solidFill>
            <a:latin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0.07547</cdr:y>
    </cdr:from>
    <cdr:to>
      <cdr:x>1</cdr:x>
      <cdr:y>0.12642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7C3F54D2-D6A4-BE92-94AF-87D3405B4EC7}"/>
            </a:ext>
          </a:extLst>
        </cdr:cNvPr>
        <cdr:cNvSpPr txBox="1"/>
      </cdr:nvSpPr>
      <cdr:spPr>
        <a:xfrm xmlns:a="http://schemas.openxmlformats.org/drawingml/2006/main">
          <a:off x="50800" y="508000"/>
          <a:ext cx="889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$/£</a:t>
          </a:r>
        </a:p>
      </cdr:txBody>
    </cdr:sp>
  </cdr:relSizeAnchor>
</c:userShapes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3AF1D8-9BC5-A961-EBAE-33A34642DDF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0.49153</cdr:x>
      <cdr:y>0</cdr:y>
    </cdr:from>
    <cdr:to>
      <cdr:x>1</cdr:x>
      <cdr:y>1</cdr:y>
    </cdr:to>
    <cdr:graphicFrame macro="">
      <cdr:nvGraphicFramePr>
        <cdr:cNvPr id="7" name="Chart 1">
          <a:extLst xmlns:a="http://schemas.openxmlformats.org/drawingml/2006/main">
            <a:ext uri="{FF2B5EF4-FFF2-40B4-BE49-F238E27FC236}">
              <a16:creationId xmlns:a16="http://schemas.microsoft.com/office/drawing/2014/main" id="{59B08933-CD9C-DA8D-6C60-F939A9F7A04B}"/>
            </a:ext>
          </a:extLst>
        </cdr:cNvPr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  <cdr:relSizeAnchor xmlns:cdr="http://schemas.openxmlformats.org/drawingml/2006/chartDrawing">
    <cdr:from>
      <cdr:x>0.00546</cdr:x>
      <cdr:y>0.00837</cdr:y>
    </cdr:from>
    <cdr:to>
      <cdr:x>0.96123</cdr:x>
      <cdr:y>0.09204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6EAE33F-6FFA-3F40-D319-32A880501DF2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Services inflation &amp; private sector regular pay growth</a:t>
          </a:r>
        </a:p>
      </cdr:txBody>
    </cdr:sp>
  </cdr:relSizeAnchor>
  <cdr:relSizeAnchor xmlns:cdr="http://schemas.openxmlformats.org/drawingml/2006/chartDrawing">
    <cdr:from>
      <cdr:x>0.00546</cdr:x>
      <cdr:y>0.93704</cdr:y>
    </cdr:from>
    <cdr:to>
      <cdr:x>0.96123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A2CDA029-752F-A72E-84D3-B926B60BF9F2}"/>
            </a:ext>
          </a:extLst>
        </cdr:cNvPr>
        <cdr:cNvSpPr/>
      </cdr:nvSpPr>
      <cdr:spPr>
        <a:xfrm xmlns:a="http://schemas.openxmlformats.org/drawingml/2006/main">
          <a:off x="50800" y="5688882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Haver Analytics, Bank of England Monetary Policy Report, February 2025</a:t>
          </a:r>
        </a:p>
      </cdr:txBody>
    </cdr:sp>
  </cdr:relSizeAnchor>
  <cdr:relSizeAnchor xmlns:cdr="http://schemas.openxmlformats.org/drawingml/2006/chartDrawing">
    <cdr:from>
      <cdr:x>0.00678</cdr:x>
      <cdr:y>0.07546</cdr:y>
    </cdr:from>
    <cdr:to>
      <cdr:x>0.12542</cdr:x>
      <cdr:y>0.1264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DF127075-7A8B-C6F7-9199-C7DB31A0410F}"/>
            </a:ext>
          </a:extLst>
        </cdr:cNvPr>
        <cdr:cNvSpPr txBox="1"/>
      </cdr:nvSpPr>
      <cdr:spPr>
        <a:xfrm xmlns:a="http://schemas.openxmlformats.org/drawingml/2006/main">
          <a:off x="57150" y="507475"/>
          <a:ext cx="1000125" cy="3425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  <cdr:relSizeAnchor xmlns:cdr="http://schemas.openxmlformats.org/drawingml/2006/chartDrawing">
    <cdr:from>
      <cdr:x>0.05763</cdr:x>
      <cdr:y>0.73372</cdr:y>
    </cdr:from>
    <cdr:to>
      <cdr:x>0.4452</cdr:x>
      <cdr:y>0.79179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121040B8-0F7C-DAA7-9E49-F2F6CCD388A0}"/>
            </a:ext>
          </a:extLst>
        </cdr:cNvPr>
        <cdr:cNvSpPr txBox="1"/>
      </cdr:nvSpPr>
      <cdr:spPr>
        <a:xfrm xmlns:a="http://schemas.openxmlformats.org/drawingml/2006/main">
          <a:off x="485775" y="4940977"/>
          <a:ext cx="3267075" cy="3910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Services CPI</a:t>
          </a:r>
        </a:p>
      </cdr:txBody>
    </cdr:sp>
  </cdr:relSizeAnchor>
</c:userShapes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0.05122</cdr:x>
      <cdr:y>0.07687</cdr:y>
    </cdr:from>
    <cdr:to>
      <cdr:x>0.44667</cdr:x>
      <cdr:y>0.12781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DF127075-7A8B-C6F7-9199-C7DB31A0410F}"/>
            </a:ext>
          </a:extLst>
        </cdr:cNvPr>
        <cdr:cNvSpPr txBox="1"/>
      </cdr:nvSpPr>
      <cdr:spPr>
        <a:xfrm xmlns:a="http://schemas.openxmlformats.org/drawingml/2006/main">
          <a:off x="219561" y="517686"/>
          <a:ext cx="1694964" cy="3430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  <cdr:relSizeAnchor xmlns:cdr="http://schemas.openxmlformats.org/drawingml/2006/chartDrawing">
    <cdr:from>
      <cdr:x>0.16</cdr:x>
      <cdr:y>0.73419</cdr:y>
    </cdr:from>
    <cdr:to>
      <cdr:x>0.93111</cdr:x>
      <cdr:y>0.79226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3CA33B20-3251-0AD5-84D4-00F41793950F}"/>
            </a:ext>
          </a:extLst>
        </cdr:cNvPr>
        <cdr:cNvSpPr txBox="1"/>
      </cdr:nvSpPr>
      <cdr:spPr>
        <a:xfrm xmlns:a="http://schemas.openxmlformats.org/drawingml/2006/main">
          <a:off x="685799" y="4944134"/>
          <a:ext cx="3305175" cy="3910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Private sector regular pay</a:t>
          </a:r>
        </a:p>
      </cdr:txBody>
    </cdr: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E56606-66D4-9A6C-A4DB-E918596D4F3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61C67D0-3159-C3C3-4489-46B78D64ADAF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Services inflation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5F7EDB4A-926D-7100-4489-FE6473BBFB70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Haver Analytics, Bank of England Monetary Policy Reports</a:t>
          </a:r>
        </a:p>
      </cdr:txBody>
    </cdr:sp>
  </cdr:relSizeAnchor>
  <cdr:relSizeAnchor xmlns:cdr="http://schemas.openxmlformats.org/drawingml/2006/chartDrawing">
    <cdr:from>
      <cdr:x>0.00226</cdr:x>
      <cdr:y>0.07124</cdr:y>
    </cdr:from>
    <cdr:to>
      <cdr:x>0.21578</cdr:x>
      <cdr:y>0.12219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F2F5DFA2-9E1C-ADE4-407E-E15AD1F3A94B}"/>
            </a:ext>
          </a:extLst>
        </cdr:cNvPr>
        <cdr:cNvSpPr txBox="1"/>
      </cdr:nvSpPr>
      <cdr:spPr>
        <a:xfrm xmlns:a="http://schemas.openxmlformats.org/drawingml/2006/main">
          <a:off x="19050" y="479425"/>
          <a:ext cx="180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509BFA-5270-5681-C650-1ABCF94FE06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B10E2A3-FB75-17A7-FC39-C49CD9448302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Bank of England</a:t>
          </a:r>
          <a:r>
            <a:rPr lang="en-GB" sz="24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Decision Maker Panel</a:t>
          </a:r>
          <a:endParaRPr lang="en-GB" sz="24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99E05B53-51A9-D36C-7FE7-908B64D9586E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0.00339</cdr:x>
      <cdr:y>0.07407</cdr:y>
    </cdr:from>
    <cdr:to>
      <cdr:x>0.1315</cdr:x>
      <cdr:y>0.12502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B009382-E795-F8B1-067E-AD6F504AFE32}"/>
            </a:ext>
          </a:extLst>
        </cdr:cNvPr>
        <cdr:cNvSpPr txBox="1"/>
      </cdr:nvSpPr>
      <cdr:spPr>
        <a:xfrm xmlns:a="http://schemas.openxmlformats.org/drawingml/2006/main">
          <a:off x="28575" y="498475"/>
          <a:ext cx="108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</c:userShapes>
</file>

<file path=xl/drawings/drawing27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8E7C84-B66C-68C3-BC13-551D790C2AC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B10E2A3-FB75-17A7-FC39-C49CD9448302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MPC inflation scenarios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99E05B53-51A9-D36C-7FE7-908B64D9586E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</a:t>
          </a:r>
        </a:p>
      </cdr:txBody>
    </cdr:sp>
  </cdr:relSizeAnchor>
  <cdr:relSizeAnchor xmlns:cdr="http://schemas.openxmlformats.org/drawingml/2006/chartDrawing">
    <cdr:from>
      <cdr:x>0</cdr:x>
      <cdr:y>0.08256</cdr:y>
    </cdr:from>
    <cdr:to>
      <cdr:x>0.16045</cdr:x>
      <cdr:y>0.14286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B009382-E795-F8B1-067E-AD6F504AFE32}"/>
            </a:ext>
          </a:extLst>
        </cdr:cNvPr>
        <cdr:cNvSpPr txBox="1"/>
      </cdr:nvSpPr>
      <cdr:spPr>
        <a:xfrm xmlns:a="http://schemas.openxmlformats.org/drawingml/2006/main">
          <a:off x="0" y="555972"/>
          <a:ext cx="1352539" cy="4060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 algn="l"/>
          <a:r>
            <a:rPr lang="en-GB" sz="1800" b="1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Scenario</a:t>
          </a:r>
        </a:p>
      </cdr:txBody>
    </cdr:sp>
  </cdr:relSizeAnchor>
  <cdr:relSizeAnchor xmlns:cdr="http://schemas.openxmlformats.org/drawingml/2006/chartDrawing">
    <cdr:from>
      <cdr:x>0</cdr:x>
      <cdr:y>0.68788</cdr:y>
    </cdr:from>
    <cdr:to>
      <cdr:x>0.16836</cdr:x>
      <cdr:y>0.80622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EB517EE9-3BE2-0ED8-9B49-53CB57947B01}"/>
            </a:ext>
          </a:extLst>
        </cdr:cNvPr>
        <cdr:cNvSpPr txBox="1"/>
      </cdr:nvSpPr>
      <cdr:spPr>
        <a:xfrm xmlns:a="http://schemas.openxmlformats.org/drawingml/2006/main">
          <a:off x="0" y="4632336"/>
          <a:ext cx="1419225" cy="7969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l"/>
          <a:r>
            <a:rPr lang="en-GB" sz="1800" b="1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MPC members</a:t>
          </a:r>
        </a:p>
      </cdr:txBody>
    </cdr:sp>
  </cdr:relSizeAnchor>
  <cdr:relSizeAnchor xmlns:cdr="http://schemas.openxmlformats.org/drawingml/2006/chartDrawing">
    <cdr:from>
      <cdr:x>0.54916</cdr:x>
      <cdr:y>0.46252</cdr:y>
    </cdr:from>
    <cdr:to>
      <cdr:x>0.80539</cdr:x>
      <cdr:y>0.51598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1D9882CF-6D19-0757-46A2-7DEAE04848E5}"/>
            </a:ext>
          </a:extLst>
        </cdr:cNvPr>
        <cdr:cNvSpPr txBox="1"/>
      </cdr:nvSpPr>
      <cdr:spPr>
        <a:xfrm xmlns:a="http://schemas.openxmlformats.org/drawingml/2006/main">
          <a:off x="4629173" y="3114674"/>
          <a:ext cx="2160000" cy="36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More persistent</a:t>
          </a:r>
        </a:p>
      </cdr:txBody>
    </cdr:sp>
  </cdr:relSizeAnchor>
  <cdr:relSizeAnchor xmlns:cdr="http://schemas.openxmlformats.org/drawingml/2006/chartDrawing">
    <cdr:from>
      <cdr:x>0.18983</cdr:x>
      <cdr:y>0.49646</cdr:y>
    </cdr:from>
    <cdr:to>
      <cdr:x>0.25389</cdr:x>
      <cdr:y>0.49646</cdr:y>
    </cdr:to>
    <cdr:cxnSp macro="">
      <cdr:nvCxnSpPr>
        <cdr:cNvPr id="8" name="Straight Arrow Connector 7">
          <a:extLst xmlns:a="http://schemas.openxmlformats.org/drawingml/2006/main">
            <a:ext uri="{FF2B5EF4-FFF2-40B4-BE49-F238E27FC236}">
              <a16:creationId xmlns:a16="http://schemas.microsoft.com/office/drawing/2014/main" id="{E4EFFE29-FE39-A8A5-35F9-579A11FD953D}"/>
            </a:ext>
          </a:extLst>
        </cdr:cNvPr>
        <cdr:cNvCxnSpPr/>
      </cdr:nvCxnSpPr>
      <cdr:spPr>
        <a:xfrm xmlns:a="http://schemas.openxmlformats.org/drawingml/2006/main" flipH="1" flipV="1">
          <a:off x="1600200" y="3343275"/>
          <a:ext cx="540000" cy="0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0.69653</cdr:x>
      <cdr:y>0.08251</cdr:y>
    </cdr:from>
    <cdr:to>
      <cdr:x>0.99548</cdr:x>
      <cdr:y>0.45672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F2409923-3FC7-FB45-7112-C20C6C8A7BA9}"/>
            </a:ext>
          </a:extLst>
        </cdr:cNvPr>
        <cdr:cNvSpPr txBox="1"/>
      </cdr:nvSpPr>
      <cdr:spPr>
        <a:xfrm xmlns:a="http://schemas.openxmlformats.org/drawingml/2006/main">
          <a:off x="5871525" y="555655"/>
          <a:ext cx="2520000" cy="252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3. Structural shifts in wage- and price-setting mean high inflation will persist unless the jobless rate rises significantly.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Policy must stay tighter for longer</a:t>
          </a:r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0.45026</cdr:y>
    </cdr:from>
    <cdr:to>
      <cdr:x>0.19209</cdr:x>
      <cdr:y>0.57421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758BFB-93CE-5BDB-4712-EA66E02C196E}"/>
            </a:ext>
          </a:extLst>
        </cdr:cNvPr>
        <cdr:cNvSpPr txBox="1"/>
      </cdr:nvSpPr>
      <cdr:spPr>
        <a:xfrm xmlns:a="http://schemas.openxmlformats.org/drawingml/2006/main">
          <a:off x="0" y="3032114"/>
          <a:ext cx="1619246" cy="8347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l"/>
          <a:r>
            <a:rPr lang="en-GB" sz="1800" b="1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Inflation persistence</a:t>
          </a:r>
        </a:p>
      </cdr:txBody>
    </cdr:sp>
  </cdr:relSizeAnchor>
  <cdr:relSizeAnchor xmlns:cdr="http://schemas.openxmlformats.org/drawingml/2006/chartDrawing">
    <cdr:from>
      <cdr:x>0.23616</cdr:x>
      <cdr:y>0.46299</cdr:y>
    </cdr:from>
    <cdr:to>
      <cdr:x>0.4924</cdr:x>
      <cdr:y>0.51645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806A60D0-3D13-03F5-A485-82BE18B44890}"/>
            </a:ext>
          </a:extLst>
        </cdr:cNvPr>
        <cdr:cNvSpPr txBox="1"/>
      </cdr:nvSpPr>
      <cdr:spPr>
        <a:xfrm xmlns:a="http://schemas.openxmlformats.org/drawingml/2006/main">
          <a:off x="1990749" y="3117851"/>
          <a:ext cx="2160000" cy="36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Less persistent</a:t>
          </a:r>
        </a:p>
      </cdr:txBody>
    </cdr:sp>
  </cdr:relSizeAnchor>
  <cdr:relSizeAnchor xmlns:cdr="http://schemas.openxmlformats.org/drawingml/2006/chartDrawing">
    <cdr:from>
      <cdr:x>0.7921</cdr:x>
      <cdr:y>0.49222</cdr:y>
    </cdr:from>
    <cdr:to>
      <cdr:x>0.85615</cdr:x>
      <cdr:y>0.49222</cdr:y>
    </cdr:to>
    <cdr:cxnSp macro="">
      <cdr:nvCxnSpPr>
        <cdr:cNvPr id="13" name="Straight Arrow Connector 12">
          <a:extLst xmlns:a="http://schemas.openxmlformats.org/drawingml/2006/main">
            <a:ext uri="{FF2B5EF4-FFF2-40B4-BE49-F238E27FC236}">
              <a16:creationId xmlns:a16="http://schemas.microsoft.com/office/drawing/2014/main" id="{E75A462B-DE6D-78BB-99E3-E8D461C3AF5B}"/>
            </a:ext>
          </a:extLst>
        </cdr:cNvPr>
        <cdr:cNvCxnSpPr/>
      </cdr:nvCxnSpPr>
      <cdr:spPr>
        <a:xfrm xmlns:a="http://schemas.openxmlformats.org/drawingml/2006/main" flipV="1">
          <a:off x="6677064" y="3314700"/>
          <a:ext cx="540000" cy="0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0.12768</cdr:x>
      <cdr:y>0.08109</cdr:y>
    </cdr:from>
    <cdr:to>
      <cdr:x>0.42663</cdr:x>
      <cdr:y>0.45531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1B3F89FE-6056-17A8-B0B9-FE3A4CA302C0}"/>
            </a:ext>
          </a:extLst>
        </cdr:cNvPr>
        <cdr:cNvSpPr txBox="1"/>
      </cdr:nvSpPr>
      <cdr:spPr>
        <a:xfrm xmlns:a="http://schemas.openxmlformats.org/drawingml/2006/main">
          <a:off x="1076336" y="546104"/>
          <a:ext cx="2520000" cy="252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1. Price-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and wage-setting dynamics respond to unwinding of global shocks. Inflation persistence dissipates without a significant rise in unemployment</a:t>
          </a:r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0.40791</cdr:x>
      <cdr:y>0.08392</cdr:y>
    </cdr:from>
    <cdr:to>
      <cdr:x>0.70686</cdr:x>
      <cdr:y>0.45814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181F8399-8205-CB02-F789-BFB07B162377}"/>
            </a:ext>
          </a:extLst>
        </cdr:cNvPr>
        <cdr:cNvSpPr txBox="1"/>
      </cdr:nvSpPr>
      <cdr:spPr>
        <a:xfrm xmlns:a="http://schemas.openxmlformats.org/drawingml/2006/main">
          <a:off x="3438536" y="565162"/>
          <a:ext cx="2520000" cy="252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2. Period of economic slack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required for pr</a:t>
          </a:r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ice-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and wage-setting dynamics to fully normalise</a:t>
          </a:r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0.74915</cdr:x>
      <cdr:y>0.75861</cdr:y>
    </cdr:from>
    <cdr:to>
      <cdr:x>0.96268</cdr:x>
      <cdr:y>0.85432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6FBB1397-DF5F-9B2B-12EE-564CC7E756AC}"/>
            </a:ext>
          </a:extLst>
        </cdr:cNvPr>
        <cdr:cNvSpPr txBox="1"/>
      </cdr:nvSpPr>
      <cdr:spPr>
        <a:xfrm xmlns:a="http://schemas.openxmlformats.org/drawingml/2006/main">
          <a:off x="6315062" y="5108608"/>
          <a:ext cx="1799978" cy="6445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Dhingra</a:t>
          </a:r>
        </a:p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Mann</a:t>
          </a:r>
        </a:p>
      </cdr:txBody>
    </cdr:sp>
  </cdr:relSizeAnchor>
  <cdr:relSizeAnchor xmlns:cdr="http://schemas.openxmlformats.org/drawingml/2006/chartDrawing">
    <cdr:from>
      <cdr:x>0.40565</cdr:x>
      <cdr:y>0.8628</cdr:y>
    </cdr:from>
    <cdr:to>
      <cdr:x>0.61918</cdr:x>
      <cdr:y>0.96181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B23264C9-3CC9-6E9E-E618-AAF54CFAE2BF}"/>
            </a:ext>
          </a:extLst>
        </cdr:cNvPr>
        <cdr:cNvSpPr txBox="1"/>
      </cdr:nvSpPr>
      <cdr:spPr>
        <a:xfrm xmlns:a="http://schemas.openxmlformats.org/drawingml/2006/main">
          <a:off x="3419463" y="5810250"/>
          <a:ext cx="1799977" cy="666751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rgbClr val="495057"/>
          </a:solidFill>
          <a:prstDash val="dash"/>
        </a:ln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Pill</a:t>
          </a:r>
        </a:p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Greene</a:t>
          </a:r>
        </a:p>
      </cdr:txBody>
    </cdr:sp>
  </cdr:relSizeAnchor>
  <cdr:relSizeAnchor xmlns:cdr="http://schemas.openxmlformats.org/drawingml/2006/chartDrawing">
    <cdr:from>
      <cdr:x>0.40565</cdr:x>
      <cdr:y>0.67327</cdr:y>
    </cdr:from>
    <cdr:to>
      <cdr:x>0.62373</cdr:x>
      <cdr:y>0.86846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41B1C5E7-F89F-76B3-5579-8EBF6951EDF6}"/>
            </a:ext>
          </a:extLst>
        </cdr:cNvPr>
        <cdr:cNvSpPr txBox="1"/>
      </cdr:nvSpPr>
      <cdr:spPr>
        <a:xfrm xmlns:a="http://schemas.openxmlformats.org/drawingml/2006/main">
          <a:off x="3419462" y="4533907"/>
          <a:ext cx="1838333" cy="1314443"/>
        </a:xfrm>
        <a:prstGeom xmlns:a="http://schemas.openxmlformats.org/drawingml/2006/main" prst="rect">
          <a:avLst/>
        </a:prstGeom>
        <a:ln xmlns:a="http://schemas.openxmlformats.org/drawingml/2006/main" w="6350">
          <a:noFill/>
        </a:ln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Bailey</a:t>
          </a:r>
        </a:p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Breedon</a:t>
          </a:r>
        </a:p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Lombardelli</a:t>
          </a:r>
        </a:p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Ramsden</a:t>
          </a:r>
        </a:p>
      </cdr:txBody>
    </cdr:sp>
  </cdr:relSizeAnchor>
  <cdr:relSizeAnchor xmlns:cdr="http://schemas.openxmlformats.org/drawingml/2006/chartDrawing">
    <cdr:from>
      <cdr:x>0.58192</cdr:x>
      <cdr:y>0.78218</cdr:y>
    </cdr:from>
    <cdr:to>
      <cdr:x>0.79997</cdr:x>
      <cdr:y>0.84442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1AD8155B-2C79-4FC4-B424-7876299ACC4D}"/>
            </a:ext>
          </a:extLst>
        </cdr:cNvPr>
        <cdr:cNvSpPr txBox="1"/>
      </cdr:nvSpPr>
      <cdr:spPr>
        <a:xfrm xmlns:a="http://schemas.openxmlformats.org/drawingml/2006/main">
          <a:off x="4905363" y="5267322"/>
          <a:ext cx="1838079" cy="419135"/>
        </a:xfrm>
        <a:prstGeom xmlns:a="http://schemas.openxmlformats.org/drawingml/2006/main" prst="rect">
          <a:avLst/>
        </a:prstGeom>
        <a:ln xmlns:a="http://schemas.openxmlformats.org/drawingml/2006/main" w="6350">
          <a:noFill/>
        </a:ln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Taylor</a:t>
          </a:r>
        </a:p>
        <a:p xmlns:a="http://schemas.openxmlformats.org/drawingml/2006/main">
          <a:pPr indent="0" algn="ctr"/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0.34049</cdr:x>
      <cdr:y>0.91278</cdr:y>
    </cdr:from>
    <cdr:to>
      <cdr:x>0.40455</cdr:x>
      <cdr:y>0.91278</cdr:y>
    </cdr:to>
    <cdr:cxnSp macro="">
      <cdr:nvCxnSpPr>
        <cdr:cNvPr id="21" name="Straight Arrow Connector 20">
          <a:extLst xmlns:a="http://schemas.openxmlformats.org/drawingml/2006/main">
            <a:ext uri="{FF2B5EF4-FFF2-40B4-BE49-F238E27FC236}">
              <a16:creationId xmlns:a16="http://schemas.microsoft.com/office/drawing/2014/main" id="{8221B0E8-A952-CB88-42B8-E43C550803DB}"/>
            </a:ext>
          </a:extLst>
        </cdr:cNvPr>
        <cdr:cNvCxnSpPr/>
      </cdr:nvCxnSpPr>
      <cdr:spPr>
        <a:xfrm xmlns:a="http://schemas.openxmlformats.org/drawingml/2006/main" flipH="1" flipV="1">
          <a:off x="2870200" y="6146800"/>
          <a:ext cx="540000" cy="0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</cdr:x>
      <cdr:y>0.55634</cdr:y>
    </cdr:from>
    <cdr:to>
      <cdr:x>0.20904</cdr:x>
      <cdr:y>0.68029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4236F30F-52A7-9D05-DA60-38B052F9ECCE}"/>
            </a:ext>
          </a:extLst>
        </cdr:cNvPr>
        <cdr:cNvSpPr txBox="1"/>
      </cdr:nvSpPr>
      <cdr:spPr>
        <a:xfrm xmlns:a="http://schemas.openxmlformats.org/drawingml/2006/main">
          <a:off x="0" y="3746500"/>
          <a:ext cx="1762124" cy="8347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l"/>
          <a:r>
            <a:rPr lang="en-GB" sz="1800" b="1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Implications</a:t>
          </a:r>
          <a:r>
            <a:rPr lang="en-GB" sz="1800" b="1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for Bank Rate</a:t>
          </a:r>
          <a:endParaRPr lang="en-GB" sz="1800" b="1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0.14614</cdr:x>
      <cdr:y>0.57284</cdr:y>
    </cdr:from>
    <cdr:to>
      <cdr:x>0.44509</cdr:x>
      <cdr:y>0.65191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79872AEF-8F8E-251D-E385-D5F964325714}"/>
            </a:ext>
          </a:extLst>
        </cdr:cNvPr>
        <cdr:cNvSpPr txBox="1"/>
      </cdr:nvSpPr>
      <cdr:spPr>
        <a:xfrm xmlns:a="http://schemas.openxmlformats.org/drawingml/2006/main">
          <a:off x="1231900" y="3857625"/>
          <a:ext cx="2520000" cy="5324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Faster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cuts</a:t>
          </a:r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0.40377</cdr:x>
      <cdr:y>0.56766</cdr:y>
    </cdr:from>
    <cdr:to>
      <cdr:x>0.70271</cdr:x>
      <cdr:y>0.64672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1F27E97B-B097-850B-B7CB-901696DE2556}"/>
            </a:ext>
          </a:extLst>
        </cdr:cNvPr>
        <cdr:cNvSpPr txBox="1"/>
      </cdr:nvSpPr>
      <cdr:spPr>
        <a:xfrm xmlns:a="http://schemas.openxmlformats.org/drawingml/2006/main">
          <a:off x="3403600" y="3822700"/>
          <a:ext cx="2520000" cy="5324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Cut-hold tempo continues </a:t>
          </a:r>
        </a:p>
      </cdr:txBody>
    </cdr:sp>
  </cdr:relSizeAnchor>
  <cdr:relSizeAnchor xmlns:cdr="http://schemas.openxmlformats.org/drawingml/2006/chartDrawing">
    <cdr:from>
      <cdr:x>0.69529</cdr:x>
      <cdr:y>0.57614</cdr:y>
    </cdr:from>
    <cdr:to>
      <cdr:x>0.99424</cdr:x>
      <cdr:y>0.65521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1F27E97B-B097-850B-B7CB-901696DE2556}"/>
            </a:ext>
          </a:extLst>
        </cdr:cNvPr>
        <cdr:cNvSpPr txBox="1"/>
      </cdr:nvSpPr>
      <cdr:spPr>
        <a:xfrm xmlns:a="http://schemas.openxmlformats.org/drawingml/2006/main">
          <a:off x="5861050" y="3879850"/>
          <a:ext cx="2520000" cy="5324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Faster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cuts</a:t>
          </a:r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0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0"/>
      <sheetName val="validation"/>
      <sheetName val="Risk-Types"/>
      <sheetName val="Raw Data"/>
      <sheetName val="Sector Story"/>
      <sheetName val="Job Growth_ALL"/>
      <sheetName val="GDP Growth_ALL"/>
      <sheetName val="GDP Growth_Largest 50"/>
      <sheetName val="Pop Growth_ALL"/>
      <sheetName val="Regions"/>
      <sheetName val="Codes"/>
      <sheetName val="Key"/>
      <sheetName val="Annual_Census"/>
      <sheetName val="BLS_Data"/>
      <sheetName val="Annual_Data"/>
      <sheetName val="BEA_Shares"/>
      <sheetName val="Historical Data Set ANN"/>
      <sheetName val="Int_Output"/>
      <sheetName val="Final_Output"/>
      <sheetName val="Extra Data"/>
      <sheetName val="Melbourne Metro Employ Table"/>
      <sheetName val="Melb Metro WtCo Employ Table"/>
      <sheetName val="Melb Metro OWF Employ Table"/>
      <sheetName val="Melb Metro SAOWF Table"/>
      <sheetName val="data&amp;trend"/>
      <sheetName val="Risk_Detail"/>
      <sheetName val="Raw_Data"/>
      <sheetName val="Sector_Story"/>
      <sheetName val="Job_Growth_ALL"/>
      <sheetName val="GDP_Growth_ALL"/>
      <sheetName val="GDP_Growth_Largest_50"/>
      <sheetName val="Pop_Growth_ALL"/>
      <sheetName val="Extra_Data"/>
      <sheetName val="Historical_Data_Set_ANN"/>
      <sheetName val="Melbourne_Metro_Employ_Table"/>
      <sheetName val="Melb_Metro_WtCo_Employ_Table"/>
      <sheetName val="Melb_Metro_OWF_Employ_Table"/>
      <sheetName val="Melb_Metro_SAOWF_Table"/>
      <sheetName val="Sheet2"/>
      <sheetName val="Const"/>
      <sheetName val="Control Panel"/>
      <sheetName val="Var"/>
      <sheetName val="Toggle Sheet"/>
      <sheetName val="Dashboard 2"/>
      <sheetName val="CF_CPRICEGRFHM"/>
      <sheetName val="SR"/>
      <sheetName val="Global benchmarking"/>
      <sheetName val="Search"/>
      <sheetName val="Country conversions"/>
      <sheetName val="Transformations"/>
      <sheetName val="Data"/>
      <sheetName val="Data OE"/>
      <sheetName val="Calculations"/>
      <sheetName val="Data McK"/>
      <sheetName val="Fixes"/>
      <sheetName val="Country List"/>
      <sheetName val="Sheet9"/>
      <sheetName val="MACRO CHARTS"/>
      <sheetName val="Income_Statement"/>
      <sheetName val="Income_Statement1"/>
      <sheetName val="Income_Statement2"/>
      <sheetName val="Income_Statement3"/>
      <sheetName val="Income_Statement4"/>
      <sheetName val="Income_Statement5"/>
      <sheetName val="Income_Statement6"/>
      <sheetName val="Income_Statement7"/>
      <sheetName val="Income_Statement8"/>
      <sheetName val="Income Statement"/>
      <sheetName val="Income_Statement10"/>
      <sheetName val="Income_Statement9"/>
      <sheetName val="US_IP 12 (2)"/>
    </sheetNames>
    <sheetDataSet>
      <sheetData sheetId="0" refreshError="1"/>
      <sheetData sheetId="1" refreshError="1"/>
      <sheetData sheetId="2" refreshError="1"/>
      <sheetData sheetId="3">
        <row r="2">
          <cell r="C2">
            <v>1991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">
          <cell r="C2" t="str">
            <v>Rank based on largest spend on FDNABev as a % of total OpEx spend</v>
          </cell>
        </row>
      </sheetData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/>
      <sheetData sheetId="69"/>
      <sheetData sheetId="7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E">
      <a:dk1>
        <a:srgbClr val="495057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B650F-87CD-438B-ABA1-46715E912B8F}">
  <sheetPr codeName="Sheet3">
    <tabColor rgb="FFC00000"/>
  </sheetPr>
  <dimension ref="A1"/>
  <sheetViews>
    <sheetView workbookViewId="0">
      <selection activeCell="H33" sqref="H33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0E606-B33A-4BE3-BEF0-72A2AE09E3E1}">
  <sheetPr codeName="Sheet10">
    <tabColor rgb="FFC00000"/>
  </sheetPr>
  <dimension ref="A1"/>
  <sheetViews>
    <sheetView workbookViewId="0">
      <selection activeCell="O33" sqref="O33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61D9E-F03B-4246-BF89-DA007322FCDA}">
  <sheetPr codeName="Sheet11"/>
  <dimension ref="A1:AC78"/>
  <sheetViews>
    <sheetView workbookViewId="0">
      <pane ySplit="3" topLeftCell="A4" activePane="bottomLeft" state="frozen"/>
      <selection activeCell="O33" sqref="O33"/>
      <selection pane="bottomLeft" activeCell="N4" sqref="N4"/>
    </sheetView>
  </sheetViews>
  <sheetFormatPr defaultRowHeight="15" x14ac:dyDescent="0.25"/>
  <cols>
    <col min="1" max="1" width="10.7109375" bestFit="1" customWidth="1"/>
    <col min="7" max="7" width="2.7109375" customWidth="1"/>
    <col min="8" max="8" width="10.7109375" bestFit="1" customWidth="1"/>
    <col min="11" max="11" width="2.7109375" customWidth="1"/>
    <col min="12" max="12" width="10.7109375" bestFit="1" customWidth="1"/>
    <col min="18" max="18" width="2.7109375" customWidth="1"/>
    <col min="19" max="19" width="10.7109375" bestFit="1" customWidth="1"/>
    <col min="24" max="24" width="2.5703125" customWidth="1"/>
    <col min="25" max="25" width="10.7109375" bestFit="1" customWidth="1"/>
    <col min="30" max="30" width="2.5703125" customWidth="1"/>
  </cols>
  <sheetData>
    <row r="1" spans="1:29" x14ac:dyDescent="0.25">
      <c r="A1" s="8" t="s">
        <v>774</v>
      </c>
      <c r="H1" s="8" t="s">
        <v>775</v>
      </c>
      <c r="L1" s="8" t="s">
        <v>985</v>
      </c>
      <c r="S1" s="8" t="s">
        <v>1513</v>
      </c>
      <c r="Y1" s="8" t="s">
        <v>1513</v>
      </c>
    </row>
    <row r="2" spans="1:29" x14ac:dyDescent="0.25">
      <c r="A2" s="8"/>
      <c r="B2" t="s">
        <v>186</v>
      </c>
      <c r="C2" t="s">
        <v>1562</v>
      </c>
      <c r="D2" t="s">
        <v>1563</v>
      </c>
      <c r="E2" t="s">
        <v>1923</v>
      </c>
      <c r="F2" t="s">
        <v>1993</v>
      </c>
      <c r="H2" s="8"/>
      <c r="L2" s="8"/>
      <c r="S2" s="8"/>
      <c r="Y2" s="8"/>
    </row>
    <row r="3" spans="1:29" x14ac:dyDescent="0.25">
      <c r="B3" t="s">
        <v>186</v>
      </c>
      <c r="F3" t="s">
        <v>187</v>
      </c>
      <c r="I3" t="s">
        <v>186</v>
      </c>
      <c r="J3" t="s">
        <v>187</v>
      </c>
      <c r="M3" t="s">
        <v>1020</v>
      </c>
      <c r="N3" t="s">
        <v>2093</v>
      </c>
      <c r="O3" t="s">
        <v>2058</v>
      </c>
      <c r="P3" t="s">
        <v>2059</v>
      </c>
      <c r="Q3" t="s">
        <v>1365</v>
      </c>
      <c r="T3" t="s">
        <v>1514</v>
      </c>
      <c r="U3" t="s">
        <v>1515</v>
      </c>
      <c r="V3" t="s">
        <v>1516</v>
      </c>
      <c r="W3" t="s">
        <v>1517</v>
      </c>
      <c r="Z3" t="s">
        <v>1514</v>
      </c>
      <c r="AA3" t="s">
        <v>1515</v>
      </c>
      <c r="AB3" t="s">
        <v>1516</v>
      </c>
      <c r="AC3" t="s">
        <v>1517</v>
      </c>
    </row>
    <row r="4" spans="1:29" x14ac:dyDescent="0.25">
      <c r="A4" s="6">
        <v>44562</v>
      </c>
      <c r="B4" s="4">
        <f>100*((HAVERM!D152/HAVERM!D140)-1)</f>
        <v>3.2685512367491176</v>
      </c>
      <c r="H4" s="6">
        <v>44562</v>
      </c>
      <c r="I4" s="4">
        <f>HAVERM!E152</f>
        <v>4.2</v>
      </c>
      <c r="L4" s="6">
        <v>44927</v>
      </c>
      <c r="M4" s="4">
        <f>100*((HAVERQ!F40/HAVERQ!F36)-1)</f>
        <v>10.178263369752759</v>
      </c>
      <c r="N4" s="4"/>
      <c r="O4" s="4"/>
      <c r="P4" s="4"/>
      <c r="Q4">
        <v>2</v>
      </c>
      <c r="S4" s="42">
        <v>43466</v>
      </c>
      <c r="T4" s="4">
        <f>HAVERM!F116</f>
        <v>2.79</v>
      </c>
      <c r="U4" s="4">
        <f>HAVERM!G116</f>
        <v>2.5310000000000001</v>
      </c>
      <c r="V4" s="4" t="e">
        <f>HAVERM!H116</f>
        <v>#N/A</v>
      </c>
      <c r="W4" s="4" t="e">
        <f>HAVERM!I116</f>
        <v>#N/A</v>
      </c>
      <c r="Y4" s="42">
        <v>43466</v>
      </c>
      <c r="Z4" s="4">
        <f>HAVERM!J116</f>
        <v>2.5249999999999999</v>
      </c>
      <c r="AA4" s="4">
        <f>HAVERM!K116</f>
        <v>2.4710000000000001</v>
      </c>
      <c r="AB4" s="4" t="e">
        <f>HAVERM!L116</f>
        <v>#N/A</v>
      </c>
      <c r="AC4" s="4" t="e">
        <f>HAVERM!M116</f>
        <v>#N/A</v>
      </c>
    </row>
    <row r="5" spans="1:29" x14ac:dyDescent="0.25">
      <c r="A5" s="6">
        <v>44593</v>
      </c>
      <c r="B5" s="4">
        <f>100*((HAVERM!D153/HAVERM!D141)-1)</f>
        <v>3.4391534391534417</v>
      </c>
      <c r="H5" s="6">
        <v>44593</v>
      </c>
      <c r="I5" s="4">
        <f>HAVERM!E153</f>
        <v>4.5999999999999996</v>
      </c>
      <c r="L5" s="6">
        <v>45017</v>
      </c>
      <c r="M5" s="4">
        <f>100*((HAVERQ!F41/HAVERQ!F37)-1)</f>
        <v>8.4390512961941777</v>
      </c>
      <c r="N5" s="4"/>
      <c r="O5" s="4"/>
      <c r="P5" s="4"/>
      <c r="Q5">
        <v>2</v>
      </c>
      <c r="S5" s="42">
        <v>43497</v>
      </c>
      <c r="T5" s="4">
        <f>HAVERM!F117</f>
        <v>2.23</v>
      </c>
      <c r="U5" s="4">
        <f>HAVERM!G117</f>
        <v>2.56</v>
      </c>
      <c r="V5" s="4" t="e">
        <f>HAVERM!H117</f>
        <v>#N/A</v>
      </c>
      <c r="W5" s="4" t="e">
        <f>HAVERM!I117</f>
        <v>#N/A</v>
      </c>
      <c r="Y5" s="42">
        <v>43497</v>
      </c>
      <c r="Z5" s="4">
        <f>HAVERM!J117</f>
        <v>2.415</v>
      </c>
      <c r="AA5" s="4">
        <f>HAVERM!K117</f>
        <v>2.4239999999999999</v>
      </c>
      <c r="AB5" s="4" t="e">
        <f>HAVERM!L117</f>
        <v>#N/A</v>
      </c>
      <c r="AC5" s="4" t="e">
        <f>HAVERM!M117</f>
        <v>#N/A</v>
      </c>
    </row>
    <row r="6" spans="1:29" x14ac:dyDescent="0.25">
      <c r="A6" s="6">
        <v>44621</v>
      </c>
      <c r="B6" s="4">
        <f>100*((HAVERM!D154/HAVERM!D142)-1)</f>
        <v>3.9612676056338003</v>
      </c>
      <c r="H6" s="6">
        <v>44621</v>
      </c>
      <c r="I6" s="4">
        <f>HAVERM!E154</f>
        <v>4.9000000000000004</v>
      </c>
      <c r="L6" s="6">
        <v>45108</v>
      </c>
      <c r="M6" s="4">
        <f>100*((HAVERQ!F42/HAVERQ!F38)-1)</f>
        <v>6.7135896047644916</v>
      </c>
      <c r="N6" s="4"/>
      <c r="O6" s="4"/>
      <c r="P6" s="4"/>
      <c r="Q6">
        <v>2</v>
      </c>
      <c r="S6" s="42">
        <v>43525</v>
      </c>
      <c r="T6" s="4">
        <f>HAVERM!F118</f>
        <v>2.4</v>
      </c>
      <c r="U6" s="4">
        <f>HAVERM!G118</f>
        <v>2.0659999999999998</v>
      </c>
      <c r="V6" s="4" t="e">
        <f>HAVERM!H118</f>
        <v>#N/A</v>
      </c>
      <c r="W6" s="4" t="e">
        <f>HAVERM!I118</f>
        <v>#N/A</v>
      </c>
      <c r="Y6" s="42">
        <v>43525</v>
      </c>
      <c r="Z6" s="4">
        <f>HAVERM!J118</f>
        <v>2.4740000000000002</v>
      </c>
      <c r="AA6" s="4">
        <f>HAVERM!K118</f>
        <v>2.3860000000000001</v>
      </c>
      <c r="AB6" s="4" t="e">
        <f>HAVERM!L118</f>
        <v>#N/A</v>
      </c>
      <c r="AC6" s="4" t="e">
        <f>HAVERM!M118</f>
        <v>#N/A</v>
      </c>
    </row>
    <row r="7" spans="1:29" x14ac:dyDescent="0.25">
      <c r="A7" s="6">
        <v>44652</v>
      </c>
      <c r="B7" s="4">
        <f>100*((HAVERM!D155/HAVERM!D143)-1)</f>
        <v>4.7244094488189115</v>
      </c>
      <c r="H7" s="6">
        <v>44652</v>
      </c>
      <c r="I7" s="4">
        <f>HAVERM!E155</f>
        <v>4.8</v>
      </c>
      <c r="L7" s="6">
        <v>45200</v>
      </c>
      <c r="M7" s="4">
        <f>100*((HAVERQ!F43/HAVERQ!F39)-1)</f>
        <v>4.1568008418837232</v>
      </c>
      <c r="N7" s="4"/>
      <c r="O7" s="4"/>
      <c r="P7" s="4"/>
      <c r="Q7">
        <v>2</v>
      </c>
      <c r="S7" s="42">
        <v>43556</v>
      </c>
      <c r="T7" s="4">
        <f>HAVERM!F119</f>
        <v>2.87</v>
      </c>
      <c r="U7" s="4">
        <f>HAVERM!G119</f>
        <v>2.7050000000000001</v>
      </c>
      <c r="V7" s="4" t="e">
        <f>HAVERM!H119</f>
        <v>#N/A</v>
      </c>
      <c r="W7" s="4" t="e">
        <f>HAVERM!I119</f>
        <v>#N/A</v>
      </c>
      <c r="Y7" s="42">
        <v>43556</v>
      </c>
      <c r="Z7" s="4">
        <f>HAVERM!J119</f>
        <v>2.5009999999999999</v>
      </c>
      <c r="AA7" s="4">
        <f>HAVERM!K119</f>
        <v>2.444</v>
      </c>
      <c r="AB7" s="4" t="e">
        <f>HAVERM!L119</f>
        <v>#N/A</v>
      </c>
      <c r="AC7" s="4" t="e">
        <f>HAVERM!M119</f>
        <v>#N/A</v>
      </c>
    </row>
    <row r="8" spans="1:29" x14ac:dyDescent="0.25">
      <c r="A8" s="6">
        <v>44682</v>
      </c>
      <c r="B8" s="4">
        <f>100*((HAVERM!D156/HAVERM!D144)-1)</f>
        <v>4.8865619546247796</v>
      </c>
      <c r="H8" s="6">
        <v>44682</v>
      </c>
      <c r="I8" s="4">
        <f>HAVERM!E156</f>
        <v>5.0999999999999996</v>
      </c>
      <c r="L8" s="6">
        <v>45292</v>
      </c>
      <c r="M8" s="4">
        <f>100*((HAVERQ!F44/HAVERQ!F40)-1)</f>
        <v>3.5490605427974886</v>
      </c>
      <c r="N8" s="4"/>
      <c r="O8" s="4">
        <f>100*((GMW!B211/GMW!B207)-1)</f>
        <v>3.5491136610421803</v>
      </c>
      <c r="P8" s="4"/>
      <c r="Q8">
        <v>2</v>
      </c>
      <c r="S8" s="42">
        <v>43586</v>
      </c>
      <c r="T8" s="4">
        <f>HAVERM!F120</f>
        <v>1.78</v>
      </c>
      <c r="U8" s="4">
        <f>HAVERM!G120</f>
        <v>2.3180000000000001</v>
      </c>
      <c r="V8" s="4" t="e">
        <f>HAVERM!H120</f>
        <v>#N/A</v>
      </c>
      <c r="W8" s="4" t="e">
        <f>HAVERM!I120</f>
        <v>#N/A</v>
      </c>
      <c r="Y8" s="42">
        <v>43586</v>
      </c>
      <c r="Z8" s="4">
        <f>HAVERM!J120</f>
        <v>2.3479999999999999</v>
      </c>
      <c r="AA8" s="4">
        <f>HAVERM!K120</f>
        <v>2.363</v>
      </c>
      <c r="AB8" s="4" t="e">
        <f>HAVERM!L120</f>
        <v>#N/A</v>
      </c>
      <c r="AC8" s="4" t="e">
        <f>HAVERM!M120</f>
        <v>#N/A</v>
      </c>
    </row>
    <row r="9" spans="1:29" x14ac:dyDescent="0.25">
      <c r="A9" s="6">
        <v>44713</v>
      </c>
      <c r="B9" s="4">
        <f>100*((HAVERM!D157/HAVERM!D145)-1)</f>
        <v>5.2173913043478182</v>
      </c>
      <c r="H9" s="6">
        <v>44713</v>
      </c>
      <c r="I9" s="4">
        <f>HAVERM!E157</f>
        <v>5.4</v>
      </c>
      <c r="L9" s="6">
        <v>45383</v>
      </c>
      <c r="M9" s="4">
        <f>100*((HAVERQ!F45/HAVERQ!F41)-1)</f>
        <v>2.1108850457782102</v>
      </c>
      <c r="N9" s="4"/>
      <c r="O9" s="4">
        <f>100*((GMW!B212/GMW!B208)-1)</f>
        <v>2.110833644243737</v>
      </c>
      <c r="P9" s="4"/>
      <c r="Q9">
        <v>2</v>
      </c>
      <c r="S9" s="42">
        <v>43617</v>
      </c>
      <c r="T9" s="4">
        <f>HAVERM!F121</f>
        <v>2.7</v>
      </c>
      <c r="U9" s="4">
        <f>HAVERM!G121</f>
        <v>2.1579999999999999</v>
      </c>
      <c r="V9" s="4" t="e">
        <f>HAVERM!H121</f>
        <v>#N/A</v>
      </c>
      <c r="W9" s="4" t="e">
        <f>HAVERM!I121</f>
        <v>#N/A</v>
      </c>
      <c r="Y9" s="42">
        <v>43617</v>
      </c>
      <c r="Z9" s="4">
        <f>HAVERM!J121</f>
        <v>2.4489999999999998</v>
      </c>
      <c r="AA9" s="4">
        <f>HAVERM!K121</f>
        <v>2.3940000000000001</v>
      </c>
      <c r="AB9" s="4" t="e">
        <f>HAVERM!L121</f>
        <v>#N/A</v>
      </c>
      <c r="AC9" s="4" t="e">
        <f>HAVERM!M121</f>
        <v>#N/A</v>
      </c>
    </row>
    <row r="10" spans="1:29" x14ac:dyDescent="0.25">
      <c r="A10" s="6">
        <v>44743</v>
      </c>
      <c r="B10" s="4">
        <f>100*((HAVERM!D158/HAVERM!D146)-1)</f>
        <v>5.7241977450130266</v>
      </c>
      <c r="H10" s="6">
        <v>44743</v>
      </c>
      <c r="I10" s="4">
        <f>HAVERM!E158</f>
        <v>6</v>
      </c>
      <c r="L10" s="6">
        <v>45474</v>
      </c>
      <c r="M10" s="4">
        <f>100*((HAVERQ!F46/HAVERQ!F42)-1)</f>
        <v>2.0547945205479312</v>
      </c>
      <c r="N10" s="4"/>
      <c r="O10" s="4">
        <f>100*((GMW!B213/GMW!B209)-1)</f>
        <v>2.0547945205479312</v>
      </c>
      <c r="P10" s="4"/>
      <c r="Q10">
        <v>2</v>
      </c>
      <c r="S10" s="42">
        <v>43647</v>
      </c>
      <c r="T10" s="4">
        <f>HAVERM!F122</f>
        <v>2.2599999999999998</v>
      </c>
      <c r="U10" s="4">
        <f>HAVERM!G122</f>
        <v>2.0990000000000002</v>
      </c>
      <c r="V10" s="4" t="e">
        <f>HAVERM!H122</f>
        <v>#N/A</v>
      </c>
      <c r="W10" s="4" t="e">
        <f>HAVERM!I122</f>
        <v>#N/A</v>
      </c>
      <c r="Y10" s="42">
        <v>43647</v>
      </c>
      <c r="Z10" s="4">
        <f>HAVERM!J122</f>
        <v>2.246</v>
      </c>
      <c r="AA10" s="4">
        <f>HAVERM!K122</f>
        <v>2.1920000000000002</v>
      </c>
      <c r="AB10" s="4" t="e">
        <f>HAVERM!L122</f>
        <v>#N/A</v>
      </c>
      <c r="AC10" s="4" t="e">
        <f>HAVERM!M122</f>
        <v>#N/A</v>
      </c>
    </row>
    <row r="11" spans="1:29" x14ac:dyDescent="0.25">
      <c r="A11" s="6">
        <v>44774</v>
      </c>
      <c r="B11" s="4">
        <f>100*((HAVERM!D159/HAVERM!D147)-1)</f>
        <v>5.9585492227979264</v>
      </c>
      <c r="H11" s="6">
        <v>44774</v>
      </c>
      <c r="I11" s="4">
        <f>HAVERM!E159</f>
        <v>6.2</v>
      </c>
      <c r="L11" s="6">
        <v>45566</v>
      </c>
      <c r="M11" s="4">
        <f>100*((HAVERQ!F47/HAVERQ!F43)-1)</f>
        <v>2.475372568830525</v>
      </c>
      <c r="N11" s="4"/>
      <c r="O11" s="4">
        <f>100*((GMW!B214/GMW!B210)-1)</f>
        <v>2.4753214257839273</v>
      </c>
      <c r="P11" s="4"/>
      <c r="Q11">
        <v>2</v>
      </c>
      <c r="S11" s="42">
        <v>43678</v>
      </c>
      <c r="T11" s="4">
        <f>HAVERM!F123</f>
        <v>1.91</v>
      </c>
      <c r="U11" s="4">
        <f>HAVERM!G123</f>
        <v>2.2810000000000001</v>
      </c>
      <c r="V11" s="4" t="e">
        <f>HAVERM!H123</f>
        <v>#N/A</v>
      </c>
      <c r="W11" s="4" t="e">
        <f>HAVERM!I123</f>
        <v>#N/A</v>
      </c>
      <c r="Y11" s="42">
        <v>43678</v>
      </c>
      <c r="Z11" s="4">
        <f>HAVERM!J123</f>
        <v>2.2909999999999999</v>
      </c>
      <c r="AA11" s="4">
        <f>HAVERM!K123</f>
        <v>2.1789999999999998</v>
      </c>
      <c r="AB11" s="4" t="e">
        <f>HAVERM!L123</f>
        <v>#N/A</v>
      </c>
      <c r="AC11" s="4" t="e">
        <f>HAVERM!M123</f>
        <v>#N/A</v>
      </c>
    </row>
    <row r="12" spans="1:29" x14ac:dyDescent="0.25">
      <c r="A12" s="6">
        <v>44805</v>
      </c>
      <c r="B12" s="4">
        <f>100*((HAVERM!D160/HAVERM!D148)-1)</f>
        <v>6.1312607944732367</v>
      </c>
      <c r="H12" s="6">
        <v>44805</v>
      </c>
      <c r="I12" s="4">
        <f>HAVERM!E160</f>
        <v>6.6</v>
      </c>
      <c r="L12" s="6">
        <v>45658</v>
      </c>
      <c r="M12" s="4"/>
      <c r="N12" s="4">
        <f>HAVERQ!C48</f>
        <v>2.8</v>
      </c>
      <c r="O12" s="4">
        <f>100*((GMW!B215/GMW!B211)-1)</f>
        <v>2.7942785296677375</v>
      </c>
      <c r="P12" s="4"/>
      <c r="Q12">
        <v>2</v>
      </c>
      <c r="S12" s="42">
        <v>43709</v>
      </c>
      <c r="T12" s="4">
        <f>HAVERM!F124</f>
        <v>2.2599999999999998</v>
      </c>
      <c r="U12" s="4">
        <f>HAVERM!G124</f>
        <v>2.3450000000000002</v>
      </c>
      <c r="V12" s="4" t="e">
        <f>HAVERM!H124</f>
        <v>#N/A</v>
      </c>
      <c r="W12" s="4" t="e">
        <f>HAVERM!I124</f>
        <v>#N/A</v>
      </c>
      <c r="Y12" s="42">
        <v>43709</v>
      </c>
      <c r="Z12" s="4">
        <f>HAVERM!J124</f>
        <v>2.1419999999999999</v>
      </c>
      <c r="AA12" s="4">
        <f>HAVERM!K124</f>
        <v>2.2410000000000001</v>
      </c>
      <c r="AB12" s="4" t="e">
        <f>HAVERM!L124</f>
        <v>#N/A</v>
      </c>
      <c r="AC12" s="4" t="e">
        <f>HAVERM!M124</f>
        <v>#N/A</v>
      </c>
    </row>
    <row r="13" spans="1:29" x14ac:dyDescent="0.25">
      <c r="A13" s="6">
        <v>44835</v>
      </c>
      <c r="B13" s="4">
        <f>100*((HAVERM!D161/HAVERM!D149)-1)</f>
        <v>6.2660944206008651</v>
      </c>
      <c r="H13" s="6">
        <v>44835</v>
      </c>
      <c r="I13" s="4">
        <f>HAVERM!E161</f>
        <v>6.9</v>
      </c>
      <c r="L13" s="6">
        <v>45748</v>
      </c>
      <c r="M13" s="4"/>
      <c r="N13" s="4">
        <f>HAVERQ!C49</f>
        <v>3.5</v>
      </c>
      <c r="O13" s="4">
        <f>100*((GMW!B216/GMW!B212)-1)</f>
        <v>3.1688675389458298</v>
      </c>
      <c r="P13" s="4"/>
      <c r="Q13">
        <v>2</v>
      </c>
      <c r="S13" s="42">
        <v>43739</v>
      </c>
      <c r="T13" s="4">
        <f>HAVERM!F125</f>
        <v>1.99</v>
      </c>
      <c r="U13" s="4">
        <f>HAVERM!G125</f>
        <v>2.214</v>
      </c>
      <c r="V13" s="4" t="e">
        <f>HAVERM!H125</f>
        <v>#N/A</v>
      </c>
      <c r="W13" s="4" t="e">
        <f>HAVERM!I125</f>
        <v>#N/A</v>
      </c>
      <c r="Y13" s="42">
        <v>43739</v>
      </c>
      <c r="Z13" s="4">
        <f>HAVERM!J125</f>
        <v>2.0529999999999999</v>
      </c>
      <c r="AA13" s="4">
        <f>HAVERM!K125</f>
        <v>2.2799999999999998</v>
      </c>
      <c r="AB13" s="4" t="e">
        <f>HAVERM!L125</f>
        <v>#N/A</v>
      </c>
      <c r="AC13" s="4" t="e">
        <f>HAVERM!M125</f>
        <v>#N/A</v>
      </c>
    </row>
    <row r="14" spans="1:29" x14ac:dyDescent="0.25">
      <c r="A14" s="6">
        <v>44866</v>
      </c>
      <c r="B14" s="4">
        <f>100*((HAVERM!D162/HAVERM!D150)-1)</f>
        <v>6.3464837049742817</v>
      </c>
      <c r="H14" s="6">
        <v>44866</v>
      </c>
      <c r="I14" s="4">
        <f>HAVERM!E162</f>
        <v>7.3</v>
      </c>
      <c r="L14" s="6">
        <v>45839</v>
      </c>
      <c r="M14" s="4"/>
      <c r="N14" s="4">
        <f>HAVERQ!C50</f>
        <v>3.7</v>
      </c>
      <c r="O14" s="4">
        <f>100*((GMW!B217/GMW!B213)-1)</f>
        <v>3.4616703952274452</v>
      </c>
      <c r="P14" s="4"/>
      <c r="Q14">
        <v>2</v>
      </c>
      <c r="S14" s="42">
        <v>43770</v>
      </c>
      <c r="T14" s="4">
        <f>HAVERM!F126</f>
        <v>1.86</v>
      </c>
      <c r="U14" s="4">
        <f>HAVERM!G126</f>
        <v>2.1520000000000001</v>
      </c>
      <c r="V14" s="4" t="e">
        <f>HAVERM!H126</f>
        <v>#N/A</v>
      </c>
      <c r="W14" s="4" t="e">
        <f>HAVERM!I126</f>
        <v>#N/A</v>
      </c>
      <c r="Y14" s="42">
        <v>43770</v>
      </c>
      <c r="Z14" s="4">
        <f>HAVERM!J126</f>
        <v>2.0369999999999999</v>
      </c>
      <c r="AA14" s="4">
        <f>HAVERM!K126</f>
        <v>2.2370000000000001</v>
      </c>
      <c r="AB14" s="4" t="e">
        <f>HAVERM!L126</f>
        <v>#N/A</v>
      </c>
      <c r="AC14" s="4" t="e">
        <f>HAVERM!M126</f>
        <v>#N/A</v>
      </c>
    </row>
    <row r="15" spans="1:29" x14ac:dyDescent="0.25">
      <c r="A15" s="6">
        <v>44896</v>
      </c>
      <c r="B15" s="4">
        <f>100*((HAVERM!D163/HAVERM!D151)-1)</f>
        <v>6.8376068376068355</v>
      </c>
      <c r="H15" s="6">
        <v>44896</v>
      </c>
      <c r="I15" s="4">
        <f>HAVERM!E163</f>
        <v>7.3</v>
      </c>
      <c r="L15" s="6">
        <v>45931</v>
      </c>
      <c r="M15" s="4"/>
      <c r="N15" s="4">
        <f>HAVERQ!C51</f>
        <v>3.5</v>
      </c>
      <c r="O15" s="4">
        <f>100*((GMW!B218/GMW!B214)-1)</f>
        <v>3.1802078334256301</v>
      </c>
      <c r="P15" s="4">
        <v>2.8</v>
      </c>
      <c r="Q15">
        <v>2</v>
      </c>
      <c r="S15" s="42">
        <v>43800</v>
      </c>
      <c r="T15" s="4">
        <f>HAVERM!F127</f>
        <v>1.99</v>
      </c>
      <c r="U15" s="4">
        <f>HAVERM!G127</f>
        <v>2.3719999999999999</v>
      </c>
      <c r="V15" s="4" t="e">
        <f>HAVERM!H127</f>
        <v>#N/A</v>
      </c>
      <c r="W15" s="4" t="e">
        <f>HAVERM!I127</f>
        <v>#N/A</v>
      </c>
      <c r="Y15" s="42">
        <v>43800</v>
      </c>
      <c r="Z15" s="4">
        <f>HAVERM!J127</f>
        <v>1.948</v>
      </c>
      <c r="AA15" s="4">
        <f>HAVERM!K127</f>
        <v>2.246</v>
      </c>
      <c r="AB15" s="4" t="e">
        <f>HAVERM!L127</f>
        <v>#N/A</v>
      </c>
      <c r="AC15" s="4" t="e">
        <f>HAVERM!M127</f>
        <v>#N/A</v>
      </c>
    </row>
    <row r="16" spans="1:29" x14ac:dyDescent="0.25">
      <c r="A16" s="6">
        <v>44927</v>
      </c>
      <c r="B16" s="4">
        <f>100*((HAVERM!D164/HAVERM!D152)-1)</f>
        <v>5.9024807527801482</v>
      </c>
      <c r="H16" s="6">
        <v>44927</v>
      </c>
      <c r="I16" s="4">
        <f>HAVERM!E164</f>
        <v>7.1</v>
      </c>
      <c r="L16" s="6">
        <v>46023</v>
      </c>
      <c r="M16" s="4"/>
      <c r="N16" s="4">
        <f>HAVERQ!C52</f>
        <v>3</v>
      </c>
      <c r="O16" s="4">
        <f>100*((GMW!B219/GMW!B215)-1)</f>
        <v>3.1185781972395299</v>
      </c>
      <c r="P16" s="4"/>
      <c r="Q16">
        <v>2</v>
      </c>
      <c r="S16" s="42">
        <v>43831</v>
      </c>
      <c r="T16" s="4">
        <f>HAVERM!F128</f>
        <v>2.06</v>
      </c>
      <c r="U16" s="4">
        <f>HAVERM!G128</f>
        <v>2.117</v>
      </c>
      <c r="V16" s="4" t="e">
        <f>HAVERM!H128</f>
        <v>#N/A</v>
      </c>
      <c r="W16" s="4" t="e">
        <f>HAVERM!I128</f>
        <v>#N/A</v>
      </c>
      <c r="Y16" s="42">
        <v>43831</v>
      </c>
      <c r="Z16" s="4">
        <f>HAVERM!J128</f>
        <v>1.9710000000000001</v>
      </c>
      <c r="AA16" s="4">
        <f>HAVERM!K128</f>
        <v>2.214</v>
      </c>
      <c r="AB16" s="4" t="e">
        <f>HAVERM!L128</f>
        <v>#N/A</v>
      </c>
      <c r="AC16" s="4" t="e">
        <f>HAVERM!M128</f>
        <v>#N/A</v>
      </c>
    </row>
    <row r="17" spans="1:29" x14ac:dyDescent="0.25">
      <c r="A17" s="6">
        <v>44958</v>
      </c>
      <c r="B17" s="4">
        <f>100*((HAVERM!D165/HAVERM!D153)-1)</f>
        <v>6.6496163682864484</v>
      </c>
      <c r="H17" s="6">
        <v>44958</v>
      </c>
      <c r="I17" s="4">
        <f>HAVERM!E165</f>
        <v>7.1</v>
      </c>
      <c r="L17" s="6">
        <v>46113</v>
      </c>
      <c r="M17" s="4"/>
      <c r="N17" s="4">
        <f>HAVERQ!C53</f>
        <v>2.6</v>
      </c>
      <c r="O17" s="4">
        <f>100*((GMW!B220/GMW!B216)-1)</f>
        <v>2.5062593111100373</v>
      </c>
      <c r="P17" s="4"/>
      <c r="Q17">
        <v>2</v>
      </c>
      <c r="S17" s="42">
        <v>43862</v>
      </c>
      <c r="T17" s="4">
        <f>HAVERM!F129</f>
        <v>1.74</v>
      </c>
      <c r="U17" s="4">
        <f>HAVERM!G129</f>
        <v>2.0939999999999999</v>
      </c>
      <c r="V17" s="4" t="e">
        <f>HAVERM!H129</f>
        <v>#N/A</v>
      </c>
      <c r="W17" s="4" t="e">
        <f>HAVERM!I129</f>
        <v>#N/A</v>
      </c>
      <c r="Y17" s="42">
        <v>43862</v>
      </c>
      <c r="Z17" s="4">
        <f>HAVERM!J129</f>
        <v>1.931</v>
      </c>
      <c r="AA17" s="4">
        <f>HAVERM!K129</f>
        <v>2.1949999999999998</v>
      </c>
      <c r="AB17" s="4" t="e">
        <f>HAVERM!L129</f>
        <v>#N/A</v>
      </c>
      <c r="AC17" s="4" t="e">
        <f>HAVERM!M129</f>
        <v>#N/A</v>
      </c>
    </row>
    <row r="18" spans="1:29" x14ac:dyDescent="0.25">
      <c r="A18" s="6">
        <v>44986</v>
      </c>
      <c r="B18" s="4">
        <f>100*((HAVERM!D166/HAVERM!D154)-1)</f>
        <v>6.6892464013547981</v>
      </c>
      <c r="H18" s="6">
        <v>44986</v>
      </c>
      <c r="I18" s="4">
        <f>HAVERM!E166</f>
        <v>7.2</v>
      </c>
      <c r="L18" s="6">
        <v>46204</v>
      </c>
      <c r="M18" s="4"/>
      <c r="N18" s="4">
        <f>HAVERQ!C54</f>
        <v>2.6</v>
      </c>
      <c r="O18" s="4">
        <f>100*((GMW!B221/GMW!B217)-1)</f>
        <v>2.4448238854680726</v>
      </c>
      <c r="P18" s="4"/>
      <c r="Q18">
        <v>2</v>
      </c>
      <c r="S18" s="42">
        <v>43891</v>
      </c>
      <c r="T18" s="4">
        <f>HAVERM!F130</f>
        <v>1.69</v>
      </c>
      <c r="U18" s="4">
        <f>HAVERM!G130</f>
        <v>1.5980000000000001</v>
      </c>
      <c r="V18" s="4" t="e">
        <f>HAVERM!H130</f>
        <v>#N/A</v>
      </c>
      <c r="W18" s="4" t="e">
        <f>HAVERM!I130</f>
        <v>#N/A</v>
      </c>
      <c r="Y18" s="42">
        <v>43891</v>
      </c>
      <c r="Z18" s="4">
        <f>HAVERM!J130</f>
        <v>1.83</v>
      </c>
      <c r="AA18" s="4">
        <f>HAVERM!K130</f>
        <v>1.9370000000000001</v>
      </c>
      <c r="AB18" s="4" t="e">
        <f>HAVERM!L130</f>
        <v>#N/A</v>
      </c>
      <c r="AC18" s="4" t="e">
        <f>HAVERM!M130</f>
        <v>#N/A</v>
      </c>
    </row>
    <row r="19" spans="1:29" x14ac:dyDescent="0.25">
      <c r="A19" s="6">
        <v>45017</v>
      </c>
      <c r="B19" s="4">
        <f>100*((HAVERM!D167/HAVERM!D155)-1)</f>
        <v>6.9340016708437702</v>
      </c>
      <c r="H19" s="6">
        <v>45017</v>
      </c>
      <c r="I19" s="4">
        <f>HAVERM!E167</f>
        <v>7.7</v>
      </c>
      <c r="L19" s="6">
        <v>46296</v>
      </c>
      <c r="M19" s="4"/>
      <c r="N19" s="4">
        <f>HAVERQ!C55</f>
        <v>2.4</v>
      </c>
      <c r="O19" s="4">
        <f>100*((GMW!B222/GMW!B218)-1)</f>
        <v>2.3744750383419166</v>
      </c>
      <c r="P19" s="4">
        <v>2.2999999999999998</v>
      </c>
      <c r="Q19">
        <v>2</v>
      </c>
      <c r="S19" s="42">
        <v>43922</v>
      </c>
      <c r="T19" s="4">
        <f>HAVERM!F131</f>
        <v>1.87</v>
      </c>
      <c r="U19" s="4">
        <f>HAVERM!G131</f>
        <v>1.2130000000000001</v>
      </c>
      <c r="V19" s="4" t="e">
        <f>HAVERM!H131</f>
        <v>#N/A</v>
      </c>
      <c r="W19" s="4" t="e">
        <f>HAVERM!I131</f>
        <v>#N/A</v>
      </c>
      <c r="Y19" s="42">
        <v>43922</v>
      </c>
      <c r="Z19" s="4">
        <f>HAVERM!J131</f>
        <v>1.7649999999999999</v>
      </c>
      <c r="AA19" s="4">
        <f>HAVERM!K131</f>
        <v>1.635</v>
      </c>
      <c r="AB19" s="4" t="e">
        <f>HAVERM!L131</f>
        <v>#N/A</v>
      </c>
      <c r="AC19" s="4" t="e">
        <f>HAVERM!M131</f>
        <v>#N/A</v>
      </c>
    </row>
    <row r="20" spans="1:29" x14ac:dyDescent="0.25">
      <c r="A20" s="6">
        <v>45047</v>
      </c>
      <c r="B20" s="4">
        <f>100*((HAVERM!D168/HAVERM!D156)-1)</f>
        <v>7.3211314475873479</v>
      </c>
      <c r="H20" s="6">
        <v>45047</v>
      </c>
      <c r="I20" s="4">
        <f>HAVERM!E168</f>
        <v>7.9</v>
      </c>
      <c r="L20" s="6">
        <v>46388</v>
      </c>
      <c r="M20" s="4"/>
      <c r="N20" s="4">
        <f>HAVERQ!C56</f>
        <v>2.2999999999999998</v>
      </c>
      <c r="O20" s="4">
        <f>100*((GMW!B223/GMW!B219)-1)</f>
        <v>2.1515990776211913</v>
      </c>
      <c r="P20" s="4"/>
      <c r="Q20">
        <v>2</v>
      </c>
      <c r="S20" s="42">
        <v>43952</v>
      </c>
      <c r="T20" s="4">
        <f>HAVERM!F132</f>
        <v>1.72</v>
      </c>
      <c r="U20" s="4">
        <f>HAVERM!G132</f>
        <v>1.389</v>
      </c>
      <c r="V20" s="4" t="e">
        <f>HAVERM!H132</f>
        <v>#N/A</v>
      </c>
      <c r="W20" s="4" t="e">
        <f>HAVERM!I132</f>
        <v>#N/A</v>
      </c>
      <c r="Y20" s="42">
        <v>43952</v>
      </c>
      <c r="Z20" s="4">
        <f>HAVERM!J132</f>
        <v>1.7589999999999999</v>
      </c>
      <c r="AA20" s="4">
        <f>HAVERM!K132</f>
        <v>1.4</v>
      </c>
      <c r="AB20" s="4" t="e">
        <f>HAVERM!L132</f>
        <v>#N/A</v>
      </c>
      <c r="AC20" s="4" t="e">
        <f>HAVERM!M132</f>
        <v>#N/A</v>
      </c>
    </row>
    <row r="21" spans="1:29" x14ac:dyDescent="0.25">
      <c r="A21" s="6">
        <v>45078</v>
      </c>
      <c r="B21" s="4">
        <f>100*((HAVERM!D169/HAVERM!D157)-1)</f>
        <v>7.1900826446280819</v>
      </c>
      <c r="H21" s="6">
        <v>45078</v>
      </c>
      <c r="I21" s="4">
        <f>HAVERM!E169</f>
        <v>8.1</v>
      </c>
      <c r="L21" s="6">
        <v>46478</v>
      </c>
      <c r="M21" s="4"/>
      <c r="N21" s="4">
        <f>HAVERQ!C57</f>
        <v>2.2000000000000002</v>
      </c>
      <c r="O21" s="4">
        <f>100*((GMW!B224/GMW!B220)-1)</f>
        <v>2.1662516921633346</v>
      </c>
      <c r="P21" s="4"/>
      <c r="Q21">
        <v>2</v>
      </c>
      <c r="S21" s="42">
        <v>43983</v>
      </c>
      <c r="T21" s="4">
        <f>HAVERM!F133</f>
        <v>1.18</v>
      </c>
      <c r="U21" s="4">
        <f>HAVERM!G133</f>
        <v>1.431</v>
      </c>
      <c r="V21" s="4" t="e">
        <f>HAVERM!H133</f>
        <v>#N/A</v>
      </c>
      <c r="W21" s="4" t="e">
        <f>HAVERM!I133</f>
        <v>#N/A</v>
      </c>
      <c r="Y21" s="42">
        <v>43983</v>
      </c>
      <c r="Z21" s="4">
        <f>HAVERM!J133</f>
        <v>1.59</v>
      </c>
      <c r="AA21" s="4">
        <f>HAVERM!K133</f>
        <v>1.3440000000000001</v>
      </c>
      <c r="AB21" s="4" t="e">
        <f>HAVERM!L133</f>
        <v>#N/A</v>
      </c>
      <c r="AC21" s="4" t="e">
        <f>HAVERM!M133</f>
        <v>#N/A</v>
      </c>
    </row>
    <row r="22" spans="1:29" x14ac:dyDescent="0.25">
      <c r="A22" s="6">
        <v>45108</v>
      </c>
      <c r="B22" s="4">
        <f>100*((HAVERM!D170/HAVERM!D158)-1)</f>
        <v>7.4651353568498724</v>
      </c>
      <c r="H22" s="6">
        <v>45108</v>
      </c>
      <c r="I22" s="4">
        <f>HAVERM!E170</f>
        <v>8.1</v>
      </c>
      <c r="L22" s="6">
        <v>46569</v>
      </c>
      <c r="M22" s="4"/>
      <c r="N22" s="4">
        <f>HAVERQ!C58</f>
        <v>2.1</v>
      </c>
      <c r="O22" s="4">
        <f>100*((GMW!B225/GMW!B221)-1)</f>
        <v>2.2200161678302521</v>
      </c>
      <c r="P22" s="4"/>
      <c r="Q22">
        <v>2</v>
      </c>
      <c r="S22" s="42">
        <v>44013</v>
      </c>
      <c r="T22" s="4">
        <f>HAVERM!F134</f>
        <v>1.34</v>
      </c>
      <c r="U22" s="4">
        <f>HAVERM!G134</f>
        <v>1.661</v>
      </c>
      <c r="V22" s="4" t="e">
        <f>HAVERM!H134</f>
        <v>#N/A</v>
      </c>
      <c r="W22" s="4" t="e">
        <f>HAVERM!I134</f>
        <v>#N/A</v>
      </c>
      <c r="Y22" s="42">
        <v>44013</v>
      </c>
      <c r="Z22" s="4">
        <f>HAVERM!J134</f>
        <v>1.4139999999999999</v>
      </c>
      <c r="AA22" s="4">
        <f>HAVERM!K134</f>
        <v>1.494</v>
      </c>
      <c r="AB22" s="4" t="e">
        <f>HAVERM!L134</f>
        <v>#N/A</v>
      </c>
      <c r="AC22" s="4" t="e">
        <f>HAVERM!M134</f>
        <v>#N/A</v>
      </c>
    </row>
    <row r="23" spans="1:29" x14ac:dyDescent="0.25">
      <c r="A23" s="6">
        <v>45139</v>
      </c>
      <c r="B23" s="4">
        <f>100*((HAVERM!D171/HAVERM!D159)-1)</f>
        <v>6.764466177669104</v>
      </c>
      <c r="H23" s="6">
        <v>45139</v>
      </c>
      <c r="I23" s="4">
        <f>HAVERM!E171</f>
        <v>8.1</v>
      </c>
      <c r="L23" s="6">
        <v>46661</v>
      </c>
      <c r="M23" s="4"/>
      <c r="N23" s="4">
        <f>HAVERQ!C59</f>
        <v>2</v>
      </c>
      <c r="O23" s="4">
        <f>100*((GMW!B226/GMW!B222)-1)</f>
        <v>2.2619974350214678</v>
      </c>
      <c r="P23" s="4"/>
      <c r="Q23">
        <v>2</v>
      </c>
      <c r="S23" s="42">
        <v>44044</v>
      </c>
      <c r="T23" s="4">
        <f>HAVERM!F135</f>
        <v>1.04</v>
      </c>
      <c r="U23" s="4">
        <f>HAVERM!G135</f>
        <v>2.16</v>
      </c>
      <c r="V23" s="4" t="e">
        <f>HAVERM!H135</f>
        <v>#N/A</v>
      </c>
      <c r="W23" s="4" t="e">
        <f>HAVERM!I135</f>
        <v>#N/A</v>
      </c>
      <c r="Y23" s="42">
        <v>44044</v>
      </c>
      <c r="Z23" s="4">
        <f>HAVERM!J135</f>
        <v>1.1870000000000001</v>
      </c>
      <c r="AA23" s="4">
        <f>HAVERM!K135</f>
        <v>1.7509999999999999</v>
      </c>
      <c r="AB23" s="4" t="e">
        <f>HAVERM!L135</f>
        <v>#N/A</v>
      </c>
      <c r="AC23" s="4" t="e">
        <f>HAVERM!M135</f>
        <v>#N/A</v>
      </c>
    </row>
    <row r="24" spans="1:29" x14ac:dyDescent="0.25">
      <c r="A24" s="6">
        <v>45170</v>
      </c>
      <c r="B24" s="4">
        <f>100*((HAVERM!D172/HAVERM!D160)-1)</f>
        <v>6.9161920260374377</v>
      </c>
      <c r="C24" s="4"/>
      <c r="D24" s="4"/>
      <c r="E24" s="4"/>
      <c r="F24" s="4"/>
      <c r="H24" s="6">
        <v>45170</v>
      </c>
      <c r="I24" s="4">
        <f>HAVERM!E172</f>
        <v>7.9</v>
      </c>
      <c r="L24" s="6">
        <v>46753</v>
      </c>
      <c r="N24" s="4">
        <f>HAVERQ!C60</f>
        <v>1.9</v>
      </c>
      <c r="O24" s="4">
        <f>100*((GMW!B227/GMW!B223)-1)</f>
        <v>2.2554921019722896</v>
      </c>
      <c r="Q24">
        <v>2</v>
      </c>
      <c r="S24" s="42">
        <v>44075</v>
      </c>
      <c r="T24" s="4">
        <f>HAVERM!F136</f>
        <v>1.57</v>
      </c>
      <c r="U24" s="4">
        <f>HAVERM!G136</f>
        <v>1.853</v>
      </c>
      <c r="V24" s="4" t="e">
        <f>HAVERM!H136</f>
        <v>#N/A</v>
      </c>
      <c r="W24" s="4" t="e">
        <f>HAVERM!I136</f>
        <v>#N/A</v>
      </c>
      <c r="Y24" s="42">
        <v>44075</v>
      </c>
      <c r="Z24" s="4">
        <f>HAVERM!J136</f>
        <v>1.3169999999999999</v>
      </c>
      <c r="AA24" s="4">
        <f>HAVERM!K136</f>
        <v>1.891</v>
      </c>
      <c r="AB24" s="4" t="e">
        <f>HAVERM!L136</f>
        <v>#N/A</v>
      </c>
      <c r="AC24" s="4" t="e">
        <f>HAVERM!M136</f>
        <v>#N/A</v>
      </c>
    </row>
    <row r="25" spans="1:29" x14ac:dyDescent="0.25">
      <c r="A25" s="6">
        <v>45200</v>
      </c>
      <c r="B25" s="4">
        <f>100*((HAVERM!D173/HAVERM!D161)-1)</f>
        <v>6.5428109854604344</v>
      </c>
      <c r="C25" s="4"/>
      <c r="D25" s="4"/>
      <c r="E25" s="4"/>
      <c r="F25" s="4"/>
      <c r="H25" s="6">
        <v>45200</v>
      </c>
      <c r="I25" s="4">
        <f>HAVERM!E173</f>
        <v>7.3</v>
      </c>
      <c r="N25" s="4"/>
      <c r="S25" s="42">
        <v>44105</v>
      </c>
      <c r="T25" s="4">
        <f>HAVERM!F137</f>
        <v>2.21</v>
      </c>
      <c r="U25" s="4">
        <f>HAVERM!G137</f>
        <v>2.3540000000000001</v>
      </c>
      <c r="V25" s="4" t="e">
        <f>HAVERM!H137</f>
        <v>#N/A</v>
      </c>
      <c r="W25" s="4" t="e">
        <f>HAVERM!I137</f>
        <v>#N/A</v>
      </c>
      <c r="Y25" s="42">
        <v>44105</v>
      </c>
      <c r="Z25" s="4">
        <f>HAVERM!J137</f>
        <v>1.6060000000000001</v>
      </c>
      <c r="AA25" s="4">
        <f>HAVERM!K137</f>
        <v>2.1219999999999999</v>
      </c>
      <c r="AB25" s="4" t="e">
        <f>HAVERM!L137</f>
        <v>#N/A</v>
      </c>
      <c r="AC25" s="4" t="e">
        <f>HAVERM!M137</f>
        <v>#N/A</v>
      </c>
    </row>
    <row r="26" spans="1:29" x14ac:dyDescent="0.25">
      <c r="A26" s="6">
        <v>45231</v>
      </c>
      <c r="B26" s="4">
        <f>100*((HAVERM!D174/HAVERM!D162)-1)</f>
        <v>6.209677419354831</v>
      </c>
      <c r="C26" s="4"/>
      <c r="D26" s="4"/>
      <c r="E26" s="4"/>
      <c r="F26" s="4"/>
      <c r="H26" s="6">
        <v>45231</v>
      </c>
      <c r="I26" s="4">
        <f>HAVERM!E174</f>
        <v>6.7</v>
      </c>
      <c r="S26" s="42">
        <v>44136</v>
      </c>
      <c r="T26" s="4">
        <f>HAVERM!F138</f>
        <v>1.69</v>
      </c>
      <c r="U26" s="4">
        <f>HAVERM!G138</f>
        <v>2.0920000000000001</v>
      </c>
      <c r="V26" s="4" t="e">
        <f>HAVERM!H138</f>
        <v>#N/A</v>
      </c>
      <c r="W26" s="4" t="e">
        <f>HAVERM!I138</f>
        <v>#N/A</v>
      </c>
      <c r="Y26" s="42">
        <v>44136</v>
      </c>
      <c r="Z26" s="4">
        <f>HAVERM!J138</f>
        <v>1.823</v>
      </c>
      <c r="AA26" s="4">
        <f>HAVERM!K138</f>
        <v>2.0990000000000002</v>
      </c>
      <c r="AB26" s="4" t="e">
        <f>HAVERM!L138</f>
        <v>#N/A</v>
      </c>
      <c r="AC26" s="4" t="e">
        <f>HAVERM!M138</f>
        <v>#N/A</v>
      </c>
    </row>
    <row r="27" spans="1:29" x14ac:dyDescent="0.25">
      <c r="A27" s="6">
        <v>45261</v>
      </c>
      <c r="B27" s="4">
        <f>100*((HAVERM!D175/HAVERM!D163)-1)</f>
        <v>6.4000000000000057</v>
      </c>
      <c r="C27" s="4"/>
      <c r="D27" s="4"/>
      <c r="E27" s="4"/>
      <c r="F27" s="4"/>
      <c r="H27" s="6">
        <v>45261</v>
      </c>
      <c r="I27" s="4">
        <f>HAVERM!E175</f>
        <v>6.2</v>
      </c>
      <c r="S27" s="42">
        <v>44166</v>
      </c>
      <c r="T27" s="4">
        <f>HAVERM!F139</f>
        <v>0.88</v>
      </c>
      <c r="U27" s="4">
        <f>HAVERM!G139</f>
        <v>2.7050000000000001</v>
      </c>
      <c r="V27" s="4" t="e">
        <f>HAVERM!H139</f>
        <v>#N/A</v>
      </c>
      <c r="W27" s="4" t="e">
        <f>HAVERM!I139</f>
        <v>#N/A</v>
      </c>
      <c r="Y27" s="42">
        <v>44166</v>
      </c>
      <c r="Z27" s="4">
        <f>HAVERM!J139</f>
        <v>1.591</v>
      </c>
      <c r="AA27" s="4">
        <f>HAVERM!K139</f>
        <v>2.383</v>
      </c>
      <c r="AB27" s="4" t="e">
        <f>HAVERM!L139</f>
        <v>#N/A</v>
      </c>
      <c r="AC27" s="4" t="e">
        <f>HAVERM!M139</f>
        <v>#N/A</v>
      </c>
    </row>
    <row r="28" spans="1:29" x14ac:dyDescent="0.25">
      <c r="A28" s="6">
        <v>45292</v>
      </c>
      <c r="B28" s="4">
        <f>100*((HAVERM!D176/HAVERM!D164)-1)</f>
        <v>6.5428109854604344</v>
      </c>
      <c r="C28" s="4"/>
      <c r="D28" s="4"/>
      <c r="E28" s="4"/>
      <c r="F28" s="4"/>
      <c r="H28" s="6">
        <v>45292</v>
      </c>
      <c r="I28" s="4">
        <f>HAVERM!E176</f>
        <v>6.1</v>
      </c>
      <c r="S28" s="42">
        <v>44197</v>
      </c>
      <c r="T28" s="4">
        <f>HAVERM!F140</f>
        <v>1.83</v>
      </c>
      <c r="U28" s="4">
        <f>HAVERM!G140</f>
        <v>2.5169999999999999</v>
      </c>
      <c r="V28" s="4" t="e">
        <f>HAVERM!H140</f>
        <v>#N/A</v>
      </c>
      <c r="W28" s="4" t="e">
        <f>HAVERM!I140</f>
        <v>#N/A</v>
      </c>
      <c r="Y28" s="42">
        <v>44197</v>
      </c>
      <c r="Z28" s="4">
        <f>HAVERM!J140</f>
        <v>1.4670000000000001</v>
      </c>
      <c r="AA28" s="4">
        <f>HAVERM!K140</f>
        <v>2.4380000000000002</v>
      </c>
      <c r="AB28" s="4" t="e">
        <f>HAVERM!L140</f>
        <v>#N/A</v>
      </c>
      <c r="AC28" s="4" t="e">
        <f>HAVERM!M140</f>
        <v>#N/A</v>
      </c>
    </row>
    <row r="29" spans="1:29" x14ac:dyDescent="0.25">
      <c r="A29" s="6">
        <v>45323</v>
      </c>
      <c r="B29" s="4">
        <f>100*((HAVERM!D177/HAVERM!D165)-1)</f>
        <v>6.0751398880895202</v>
      </c>
      <c r="C29" s="4"/>
      <c r="D29" s="4"/>
      <c r="E29" s="4"/>
      <c r="F29" s="4"/>
      <c r="H29" s="6">
        <v>45323</v>
      </c>
      <c r="I29" s="4">
        <f>HAVERM!E177</f>
        <v>6</v>
      </c>
      <c r="S29" s="42">
        <v>44228</v>
      </c>
      <c r="T29" s="4">
        <f>HAVERM!F141</f>
        <v>2.0499999999999998</v>
      </c>
      <c r="U29" s="4">
        <f>HAVERM!G141</f>
        <v>2.7189999999999999</v>
      </c>
      <c r="V29" s="4" t="e">
        <f>HAVERM!H141</f>
        <v>#N/A</v>
      </c>
      <c r="W29" s="4" t="e">
        <f>HAVERM!I141</f>
        <v>#N/A</v>
      </c>
      <c r="Y29" s="42">
        <v>44228</v>
      </c>
      <c r="Z29" s="4">
        <f>HAVERM!J141</f>
        <v>1.589</v>
      </c>
      <c r="AA29" s="4">
        <f>HAVERM!K141</f>
        <v>2.6469999999999998</v>
      </c>
      <c r="AB29" s="4" t="e">
        <f>HAVERM!L141</f>
        <v>#N/A</v>
      </c>
      <c r="AC29" s="4" t="e">
        <f>HAVERM!M141</f>
        <v>#N/A</v>
      </c>
    </row>
    <row r="30" spans="1:29" x14ac:dyDescent="0.25">
      <c r="A30" s="6">
        <v>45352</v>
      </c>
      <c r="B30" s="4">
        <f>100*((HAVERM!D178/HAVERM!D166)-1)</f>
        <v>5.9523809523809534</v>
      </c>
      <c r="C30" s="4"/>
      <c r="D30" s="4"/>
      <c r="E30" s="4"/>
      <c r="F30" s="4"/>
      <c r="H30" s="6">
        <v>45352</v>
      </c>
      <c r="I30" s="4">
        <f>HAVERM!E178</f>
        <v>5.9</v>
      </c>
      <c r="S30" s="42">
        <v>44256</v>
      </c>
      <c r="T30" s="4">
        <f>HAVERM!F142</f>
        <v>1.65</v>
      </c>
      <c r="U30" s="4">
        <f>HAVERM!G142</f>
        <v>2.9729999999999999</v>
      </c>
      <c r="V30" s="4" t="e">
        <f>HAVERM!H142</f>
        <v>#N/A</v>
      </c>
      <c r="W30" s="4" t="e">
        <f>HAVERM!I142</f>
        <v>#N/A</v>
      </c>
      <c r="Y30" s="42">
        <v>44256</v>
      </c>
      <c r="Z30" s="4">
        <f>HAVERM!J142</f>
        <v>1.847</v>
      </c>
      <c r="AA30" s="4">
        <f>HAVERM!K142</f>
        <v>2.7360000000000002</v>
      </c>
      <c r="AB30" s="4" t="e">
        <f>HAVERM!L142</f>
        <v>#N/A</v>
      </c>
      <c r="AC30" s="4" t="e">
        <f>HAVERM!M142</f>
        <v>#N/A</v>
      </c>
    </row>
    <row r="31" spans="1:29" x14ac:dyDescent="0.25">
      <c r="A31" s="6">
        <v>45383</v>
      </c>
      <c r="B31" s="4">
        <f>100*((HAVERM!D179/HAVERM!D167)-1)</f>
        <v>5.859375</v>
      </c>
      <c r="C31" s="4">
        <f>'MPR Chart 2.16 (May)'!L70</f>
        <v>5.52</v>
      </c>
      <c r="D31" s="4"/>
      <c r="E31" s="4"/>
      <c r="F31" s="4"/>
      <c r="H31" s="6">
        <v>45383</v>
      </c>
      <c r="I31" s="4">
        <f>HAVERM!E179</f>
        <v>5.9</v>
      </c>
      <c r="S31" s="42">
        <v>44287</v>
      </c>
      <c r="T31" s="4">
        <f>HAVERM!F143</f>
        <v>2.79</v>
      </c>
      <c r="U31" s="4">
        <f>HAVERM!G143</f>
        <v>3.1389999999999998</v>
      </c>
      <c r="V31" s="4" t="e">
        <f>HAVERM!H143</f>
        <v>#N/A</v>
      </c>
      <c r="W31" s="4" t="e">
        <f>HAVERM!I143</f>
        <v>#N/A</v>
      </c>
      <c r="Y31" s="42">
        <v>44287</v>
      </c>
      <c r="Z31" s="4">
        <f>HAVERM!J143</f>
        <v>2.165</v>
      </c>
      <c r="AA31" s="4">
        <f>HAVERM!K143</f>
        <v>2.944</v>
      </c>
      <c r="AB31" s="4" t="e">
        <f>HAVERM!L143</f>
        <v>#N/A</v>
      </c>
      <c r="AC31" s="4" t="e">
        <f>HAVERM!M143</f>
        <v>#N/A</v>
      </c>
    </row>
    <row r="32" spans="1:29" x14ac:dyDescent="0.25">
      <c r="A32" s="6">
        <v>45413</v>
      </c>
      <c r="B32" s="4">
        <f>100*((HAVERM!D180/HAVERM!D168)-1)</f>
        <v>5.7364341085271331</v>
      </c>
      <c r="C32" s="4">
        <f>'MPR Chart 2.16 (May)'!L71</f>
        <v>5.258</v>
      </c>
      <c r="D32" s="4"/>
      <c r="E32" s="4"/>
      <c r="F32" s="4"/>
      <c r="H32" s="6">
        <v>45413</v>
      </c>
      <c r="I32" s="4">
        <f>HAVERM!E180</f>
        <v>5.6</v>
      </c>
      <c r="S32" s="42">
        <v>44317</v>
      </c>
      <c r="T32" s="4">
        <f>HAVERM!F144</f>
        <v>2.83</v>
      </c>
      <c r="U32" s="4">
        <f>HAVERM!G144</f>
        <v>3.4420000000000002</v>
      </c>
      <c r="V32" s="4" t="e">
        <f>HAVERM!H144</f>
        <v>#N/A</v>
      </c>
      <c r="W32" s="4" t="e">
        <f>HAVERM!I144</f>
        <v>#N/A</v>
      </c>
      <c r="Y32" s="42">
        <v>44317</v>
      </c>
      <c r="Z32" s="4">
        <f>HAVERM!J144</f>
        <v>2.4239999999999999</v>
      </c>
      <c r="AA32" s="4">
        <f>HAVERM!K144</f>
        <v>3.1850000000000001</v>
      </c>
      <c r="AB32" s="4" t="e">
        <f>HAVERM!L144</f>
        <v>#N/A</v>
      </c>
      <c r="AC32" s="4" t="e">
        <f>HAVERM!M144</f>
        <v>#N/A</v>
      </c>
    </row>
    <row r="33" spans="1:29" x14ac:dyDescent="0.25">
      <c r="A33" s="6">
        <v>45444</v>
      </c>
      <c r="B33" s="4">
        <f>100*((HAVERM!D181/HAVERM!D169)-1)</f>
        <v>5.7054741711642265</v>
      </c>
      <c r="C33" s="4">
        <f>'MPR Chart 2.16 (May)'!L72</f>
        <v>5.1340000000000003</v>
      </c>
      <c r="D33" s="4"/>
      <c r="E33" s="4"/>
      <c r="F33" s="4"/>
      <c r="H33" s="6">
        <v>45444</v>
      </c>
      <c r="I33" s="4">
        <f>HAVERM!E181</f>
        <v>5.3</v>
      </c>
      <c r="J33" s="4"/>
      <c r="S33" s="42">
        <v>44348</v>
      </c>
      <c r="T33" s="4">
        <f>HAVERM!F145</f>
        <v>3.13</v>
      </c>
      <c r="U33" s="4">
        <f>HAVERM!G145</f>
        <v>3.258</v>
      </c>
      <c r="V33" s="4" t="e">
        <f>HAVERM!H145</f>
        <v>#N/A</v>
      </c>
      <c r="W33" s="4" t="e">
        <f>HAVERM!I145</f>
        <v>#N/A</v>
      </c>
      <c r="Y33" s="42">
        <v>44348</v>
      </c>
      <c r="Z33" s="4">
        <f>HAVERM!J145</f>
        <v>2.915</v>
      </c>
      <c r="AA33" s="4">
        <f>HAVERM!K145</f>
        <v>3.28</v>
      </c>
      <c r="AB33" s="4" t="e">
        <f>HAVERM!L145</f>
        <v>#N/A</v>
      </c>
      <c r="AC33" s="4" t="e">
        <f>HAVERM!M145</f>
        <v>#N/A</v>
      </c>
    </row>
    <row r="34" spans="1:29" x14ac:dyDescent="0.25">
      <c r="A34" s="6">
        <v>45474</v>
      </c>
      <c r="B34" s="4">
        <f>100*((HAVERM!D182/HAVERM!D170)-1)</f>
        <v>5.1908396946565016</v>
      </c>
      <c r="C34" s="4">
        <f>'MPR Chart 2.16 (May)'!L73</f>
        <v>4.9489999999999998</v>
      </c>
      <c r="D34" s="4">
        <f>'MPR Chart 2.16 (Aug)'!L49</f>
        <v>5.5629999999999997</v>
      </c>
      <c r="E34" s="4"/>
      <c r="F34" s="4"/>
      <c r="H34" s="6">
        <v>45474</v>
      </c>
      <c r="I34" s="4">
        <f>HAVERM!E182</f>
        <v>5</v>
      </c>
      <c r="J34" s="4"/>
      <c r="S34" s="42">
        <v>44378</v>
      </c>
      <c r="T34" s="4">
        <f>HAVERM!F146</f>
        <v>3.77</v>
      </c>
      <c r="U34" s="4">
        <f>HAVERM!G146</f>
        <v>2.931</v>
      </c>
      <c r="V34" s="4" t="e">
        <f>HAVERM!H146</f>
        <v>#N/A</v>
      </c>
      <c r="W34" s="4" t="e">
        <f>HAVERM!I146</f>
        <v>#N/A</v>
      </c>
      <c r="Y34" s="42">
        <v>44378</v>
      </c>
      <c r="Z34" s="4">
        <f>HAVERM!J146</f>
        <v>3.24</v>
      </c>
      <c r="AA34" s="4">
        <f>HAVERM!K146</f>
        <v>3.21</v>
      </c>
      <c r="AB34" s="4" t="e">
        <f>HAVERM!L146</f>
        <v>#N/A</v>
      </c>
      <c r="AC34" s="4" t="e">
        <f>HAVERM!M146</f>
        <v>#N/A</v>
      </c>
    </row>
    <row r="35" spans="1:29" x14ac:dyDescent="0.25">
      <c r="A35" s="6">
        <v>45505</v>
      </c>
      <c r="B35" s="4">
        <f>100*((HAVERM!D183/HAVERM!D171)-1)</f>
        <v>5.5725190839694738</v>
      </c>
      <c r="C35" s="4">
        <f>'MPR Chart 2.16 (May)'!L74</f>
        <v>5.0010000000000003</v>
      </c>
      <c r="D35" s="4">
        <f>'MPR Chart 2.16 (Aug)'!L50</f>
        <v>5.84</v>
      </c>
      <c r="E35" s="4"/>
      <c r="F35" s="4"/>
      <c r="H35" s="6">
        <v>45505</v>
      </c>
      <c r="I35" s="4">
        <f>HAVERM!E183</f>
        <v>4.8</v>
      </c>
      <c r="J35" s="4"/>
      <c r="S35" s="42">
        <v>44409</v>
      </c>
      <c r="T35" s="4">
        <f>HAVERM!F147</f>
        <v>3.45</v>
      </c>
      <c r="U35" s="4">
        <f>HAVERM!G147</f>
        <v>3.23</v>
      </c>
      <c r="V35" s="4" t="e">
        <f>HAVERM!H147</f>
        <v>#N/A</v>
      </c>
      <c r="W35" s="4" t="e">
        <f>HAVERM!I147</f>
        <v>#N/A</v>
      </c>
      <c r="Y35" s="42">
        <v>44409</v>
      </c>
      <c r="Z35" s="4">
        <f>HAVERM!J147</f>
        <v>3.4449999999999998</v>
      </c>
      <c r="AA35" s="4">
        <f>HAVERM!K147</f>
        <v>3.14</v>
      </c>
      <c r="AB35" s="4" t="e">
        <f>HAVERM!L147</f>
        <v>#N/A</v>
      </c>
      <c r="AC35" s="4" t="e">
        <f>HAVERM!M147</f>
        <v>#N/A</v>
      </c>
    </row>
    <row r="36" spans="1:29" x14ac:dyDescent="0.25">
      <c r="A36" s="6">
        <v>45536</v>
      </c>
      <c r="B36" s="4">
        <f>100*((HAVERM!D184/HAVERM!D172)-1)</f>
        <v>4.946727549467278</v>
      </c>
      <c r="C36" s="4">
        <f>'MPR Chart 2.16 (May)'!L75</f>
        <v>4.7279999999999998</v>
      </c>
      <c r="D36" s="4">
        <f>'MPR Chart 2.16 (Aug)'!L51</f>
        <v>5.52</v>
      </c>
      <c r="E36" s="4"/>
      <c r="F36" s="4"/>
      <c r="H36" s="6">
        <v>45536</v>
      </c>
      <c r="I36" s="4">
        <f>HAVERM!E184</f>
        <v>4.9000000000000004</v>
      </c>
      <c r="J36" s="4"/>
      <c r="S36" s="42">
        <v>44440</v>
      </c>
      <c r="T36" s="4">
        <f>HAVERM!F148</f>
        <v>4.53</v>
      </c>
      <c r="U36" s="4">
        <f>HAVERM!G148</f>
        <v>4.0979999999999999</v>
      </c>
      <c r="V36" s="4" t="e">
        <f>HAVERM!H148</f>
        <v>#N/A</v>
      </c>
      <c r="W36" s="4" t="e">
        <f>HAVERM!I148</f>
        <v>#N/A</v>
      </c>
      <c r="Y36" s="42">
        <v>44440</v>
      </c>
      <c r="Z36" s="4">
        <f>HAVERM!J148</f>
        <v>3.9129999999999998</v>
      </c>
      <c r="AA36" s="4">
        <f>HAVERM!K148</f>
        <v>3.42</v>
      </c>
      <c r="AB36" s="4" t="e">
        <f>HAVERM!L148</f>
        <v>#N/A</v>
      </c>
      <c r="AC36" s="4" t="e">
        <f>HAVERM!M148</f>
        <v>#N/A</v>
      </c>
    </row>
    <row r="37" spans="1:29" x14ac:dyDescent="0.25">
      <c r="A37" s="6">
        <v>45566</v>
      </c>
      <c r="B37" s="4">
        <f>100*((HAVERM!D185/HAVERM!D173)-1)</f>
        <v>5.0037907505686041</v>
      </c>
      <c r="C37" s="4"/>
      <c r="D37" s="4">
        <f>'MPR Chart 2.16 (Aug)'!L52</f>
        <v>5.5019999999999998</v>
      </c>
      <c r="E37" s="4">
        <f>'MPR Chart 2.22 (Nov)'!L52</f>
        <v>4.9720000000000004</v>
      </c>
      <c r="F37" s="4"/>
      <c r="H37" s="6">
        <v>45566</v>
      </c>
      <c r="I37" s="4">
        <f>HAVERM!E185</f>
        <v>5.5</v>
      </c>
      <c r="S37" s="42">
        <v>44470</v>
      </c>
      <c r="T37" s="4">
        <f>HAVERM!F149</f>
        <v>5.41</v>
      </c>
      <c r="U37" s="4">
        <f>HAVERM!G149</f>
        <v>4.7240000000000002</v>
      </c>
      <c r="V37" s="4" t="e">
        <f>HAVERM!H149</f>
        <v>#N/A</v>
      </c>
      <c r="W37" s="4" t="e">
        <f>HAVERM!I149</f>
        <v>#N/A</v>
      </c>
      <c r="Y37" s="42">
        <v>44470</v>
      </c>
      <c r="Z37" s="4">
        <f>HAVERM!J149</f>
        <v>4.4610000000000003</v>
      </c>
      <c r="AA37" s="4">
        <f>HAVERM!K149</f>
        <v>4.0170000000000003</v>
      </c>
      <c r="AB37" s="4" t="e">
        <f>HAVERM!L149</f>
        <v>#N/A</v>
      </c>
      <c r="AC37" s="4" t="e">
        <f>HAVERM!M149</f>
        <v>#N/A</v>
      </c>
    </row>
    <row r="38" spans="1:29" x14ac:dyDescent="0.25">
      <c r="A38" s="6">
        <v>45597</v>
      </c>
      <c r="B38" s="4">
        <f>100*((HAVERM!D186/HAVERM!D174)-1)</f>
        <v>5.0113895216401083</v>
      </c>
      <c r="C38" s="4"/>
      <c r="D38" s="4">
        <f>'MPR Chart 2.16 (Aug)'!L53</f>
        <v>5.3949999999999996</v>
      </c>
      <c r="E38" s="4">
        <f>'MPR Chart 2.22 (Nov)'!L53</f>
        <v>4.9130000000000003</v>
      </c>
      <c r="F38" s="4"/>
      <c r="H38" s="6">
        <v>45597</v>
      </c>
      <c r="I38" s="4">
        <f>HAVERM!E186</f>
        <v>5.9</v>
      </c>
      <c r="S38" s="42">
        <v>44501</v>
      </c>
      <c r="T38" s="4">
        <f>HAVERM!F150</f>
        <v>4.8099999999999996</v>
      </c>
      <c r="U38" s="4">
        <f>HAVERM!G150</f>
        <v>4.4109999999999996</v>
      </c>
      <c r="V38" s="4" t="e">
        <f>HAVERM!H150</f>
        <v>#N/A</v>
      </c>
      <c r="W38" s="4" t="e">
        <f>HAVERM!I150</f>
        <v>#N/A</v>
      </c>
      <c r="Y38" s="42">
        <v>44501</v>
      </c>
      <c r="Z38" s="4">
        <f>HAVERM!J150</f>
        <v>4.9160000000000004</v>
      </c>
      <c r="AA38" s="4">
        <f>HAVERM!K150</f>
        <v>4.4109999999999996</v>
      </c>
      <c r="AB38" s="4" t="e">
        <f>HAVERM!L150</f>
        <v>#N/A</v>
      </c>
      <c r="AC38" s="4" t="e">
        <f>HAVERM!M150</f>
        <v>#N/A</v>
      </c>
    </row>
    <row r="39" spans="1:29" x14ac:dyDescent="0.25">
      <c r="A39" s="6">
        <v>45627</v>
      </c>
      <c r="B39" s="4">
        <f>100*((HAVERM!D187/HAVERM!D175)-1)</f>
        <v>4.3609022556390986</v>
      </c>
      <c r="C39" s="4"/>
      <c r="D39" s="4">
        <f>'MPR Chart 2.16 (Aug)'!L54</f>
        <v>5.2859999999999996</v>
      </c>
      <c r="E39" s="4">
        <f>'MPR Chart 2.22 (Nov)'!L54</f>
        <v>4.7389999999999999</v>
      </c>
      <c r="F39" s="4"/>
      <c r="H39" s="6">
        <v>45627</v>
      </c>
      <c r="I39" s="4">
        <f>HAVERM!E187</f>
        <v>6.2</v>
      </c>
      <c r="J39" s="4">
        <f>'MPR Chart 2.22 (Feb)'!C34</f>
        <v>6.2919999999999998</v>
      </c>
      <c r="S39" s="42">
        <v>44531</v>
      </c>
      <c r="T39" s="4">
        <f>HAVERM!F151</f>
        <v>5.48</v>
      </c>
      <c r="U39" s="4">
        <f>HAVERM!G151</f>
        <v>5.0940000000000003</v>
      </c>
      <c r="V39" s="4" t="e">
        <f>HAVERM!H151</f>
        <v>#N/A</v>
      </c>
      <c r="W39" s="4" t="e">
        <f>HAVERM!I151</f>
        <v>#N/A</v>
      </c>
      <c r="Y39" s="42">
        <v>44531</v>
      </c>
      <c r="Z39" s="4">
        <f>HAVERM!J151</f>
        <v>5.2329999999999997</v>
      </c>
      <c r="AA39" s="4">
        <f>HAVERM!K151</f>
        <v>4.7430000000000003</v>
      </c>
      <c r="AB39" s="4" t="e">
        <f>HAVERM!L151</f>
        <v>#N/A</v>
      </c>
      <c r="AC39" s="4" t="e">
        <f>HAVERM!M151</f>
        <v>#N/A</v>
      </c>
    </row>
    <row r="40" spans="1:29" x14ac:dyDescent="0.25">
      <c r="A40" s="6">
        <v>45658</v>
      </c>
      <c r="B40" s="4">
        <f>100*((HAVERM!D188/HAVERM!D176)-1)</f>
        <v>5.0037907505686041</v>
      </c>
      <c r="E40" s="4">
        <f>'MPR Chart 2.22 (Nov)'!L55</f>
        <v>5.1120000000000001</v>
      </c>
      <c r="F40" s="4">
        <f>'MPR Chart 2.20 (Feb)'!B69</f>
        <v>5.1609999999999996</v>
      </c>
      <c r="H40" s="6">
        <v>45658</v>
      </c>
      <c r="I40" s="4"/>
      <c r="S40" s="42">
        <v>44562</v>
      </c>
      <c r="T40" s="4">
        <f>HAVERM!F152</f>
        <v>5.41</v>
      </c>
      <c r="U40" s="4">
        <f>HAVERM!G152</f>
        <v>4.5419999999999998</v>
      </c>
      <c r="V40" s="4" t="e">
        <f>HAVERM!H152</f>
        <v>#N/A</v>
      </c>
      <c r="W40" s="4" t="e">
        <f>HAVERM!I152</f>
        <v>#N/A</v>
      </c>
      <c r="Y40" s="42">
        <v>44562</v>
      </c>
      <c r="Z40" s="4">
        <f>HAVERM!J152</f>
        <v>5.2350000000000003</v>
      </c>
      <c r="AA40" s="4">
        <f>HAVERM!K152</f>
        <v>4.6820000000000004</v>
      </c>
      <c r="AB40" s="4" t="e">
        <f>HAVERM!L152</f>
        <v>#N/A</v>
      </c>
      <c r="AC40" s="4" t="e">
        <f>HAVERM!M152</f>
        <v>#N/A</v>
      </c>
    </row>
    <row r="41" spans="1:29" x14ac:dyDescent="0.25">
      <c r="A41" s="6">
        <v>45689</v>
      </c>
      <c r="E41" s="4">
        <f>'MPR Chart 2.22 (Nov)'!L56</f>
        <v>4.9649999999999999</v>
      </c>
      <c r="F41" s="4">
        <f>'MPR Chart 2.20 (Feb)'!B70</f>
        <v>5.0659999999999998</v>
      </c>
      <c r="H41" s="6">
        <v>45689</v>
      </c>
      <c r="S41" s="42">
        <v>44593</v>
      </c>
      <c r="T41" s="4">
        <f>HAVERM!F153</f>
        <v>5.24</v>
      </c>
      <c r="U41" s="4">
        <f>HAVERM!G153</f>
        <v>4.8630000000000004</v>
      </c>
      <c r="V41" s="4" t="e">
        <f>HAVERM!H153</f>
        <v>#N/A</v>
      </c>
      <c r="W41" s="4" t="e">
        <f>HAVERM!I153</f>
        <v>#N/A</v>
      </c>
      <c r="Y41" s="42">
        <v>44593</v>
      </c>
      <c r="Z41" s="4">
        <f>HAVERM!J153</f>
        <v>5.3780000000000001</v>
      </c>
      <c r="AA41" s="4">
        <f>HAVERM!K153</f>
        <v>4.8330000000000002</v>
      </c>
      <c r="AB41" s="4" t="e">
        <f>HAVERM!L153</f>
        <v>#N/A</v>
      </c>
      <c r="AC41" s="4" t="e">
        <f>HAVERM!M153</f>
        <v>#N/A</v>
      </c>
    </row>
    <row r="42" spans="1:29" x14ac:dyDescent="0.25">
      <c r="A42" s="6">
        <v>45717</v>
      </c>
      <c r="E42" s="4">
        <f>'MPR Chart 2.22 (Nov)'!L57</f>
        <v>4.8940000000000001</v>
      </c>
      <c r="F42" s="4">
        <f>'MPR Chart 2.20 (Feb)'!B71</f>
        <v>4.9260000000000002</v>
      </c>
      <c r="H42" s="6">
        <v>45717</v>
      </c>
      <c r="J42" s="4">
        <f>'MPR Chart 2.22 (Feb)'!C35</f>
        <v>6.2240000000000002</v>
      </c>
      <c r="S42" s="42">
        <v>44621</v>
      </c>
      <c r="T42" s="4">
        <f>HAVERM!F154</f>
        <v>6.82</v>
      </c>
      <c r="U42" s="4">
        <f>HAVERM!G154</f>
        <v>5.8570000000000002</v>
      </c>
      <c r="V42" s="4" t="e">
        <f>HAVERM!H154</f>
        <v>#N/A</v>
      </c>
      <c r="W42" s="4" t="e">
        <f>HAVERM!I154</f>
        <v>#N/A</v>
      </c>
      <c r="Y42" s="42">
        <v>44621</v>
      </c>
      <c r="Z42" s="4">
        <f>HAVERM!J154</f>
        <v>5.8250000000000002</v>
      </c>
      <c r="AA42" s="4">
        <f>HAVERM!K154</f>
        <v>5.0869999999999997</v>
      </c>
      <c r="AB42" s="4" t="e">
        <f>HAVERM!L154</f>
        <v>#N/A</v>
      </c>
      <c r="AC42" s="4" t="e">
        <f>HAVERM!M154</f>
        <v>#N/A</v>
      </c>
    </row>
    <row r="43" spans="1:29" x14ac:dyDescent="0.25">
      <c r="A43" s="6">
        <v>45748</v>
      </c>
      <c r="F43" s="4">
        <f>'MPR Chart 2.20 (Feb)'!B72</f>
        <v>5.077</v>
      </c>
      <c r="H43" s="6">
        <v>45748</v>
      </c>
      <c r="S43" s="42">
        <v>44652</v>
      </c>
      <c r="T43" s="4">
        <f>HAVERM!F155</f>
        <v>6.5</v>
      </c>
      <c r="U43" s="4">
        <f>HAVERM!G155</f>
        <v>5.9989999999999997</v>
      </c>
      <c r="V43" s="4" t="e">
        <f>HAVERM!H155</f>
        <v>#N/A</v>
      </c>
      <c r="W43" s="4" t="e">
        <f>HAVERM!I155</f>
        <v>#N/A</v>
      </c>
      <c r="Y43" s="42">
        <v>44652</v>
      </c>
      <c r="Z43" s="4">
        <f>HAVERM!J155</f>
        <v>6.1870000000000003</v>
      </c>
      <c r="AA43" s="4">
        <f>HAVERM!K155</f>
        <v>5.5730000000000004</v>
      </c>
      <c r="AB43" s="4" t="e">
        <f>HAVERM!L155</f>
        <v>#N/A</v>
      </c>
      <c r="AC43" s="4" t="e">
        <f>HAVERM!M155</f>
        <v>#N/A</v>
      </c>
    </row>
    <row r="44" spans="1:29" x14ac:dyDescent="0.25">
      <c r="A44" s="6">
        <v>45778</v>
      </c>
      <c r="F44" s="4">
        <f>'MPR Chart 2.20 (Feb)'!B73</f>
        <v>4.782</v>
      </c>
      <c r="H44" s="6">
        <v>45778</v>
      </c>
      <c r="S44" s="42">
        <v>44682</v>
      </c>
      <c r="T44" s="4">
        <f>HAVERM!F156</f>
        <v>7.27</v>
      </c>
      <c r="U44" s="4">
        <f>HAVERM!G156</f>
        <v>5.8419999999999996</v>
      </c>
      <c r="V44" s="4">
        <f>HAVERM!H156</f>
        <v>5.5</v>
      </c>
      <c r="W44" s="4">
        <f>HAVERM!I156</f>
        <v>4.8</v>
      </c>
      <c r="Y44" s="42">
        <v>44682</v>
      </c>
      <c r="Z44" s="4">
        <f>HAVERM!J156</f>
        <v>6.8630000000000004</v>
      </c>
      <c r="AA44" s="4">
        <f>HAVERM!K156</f>
        <v>5.899</v>
      </c>
      <c r="AB44" s="4">
        <f>HAVERM!L156</f>
        <v>5.4649999999999999</v>
      </c>
      <c r="AC44" s="4">
        <f>HAVERM!M156</f>
        <v>4.7869999999999999</v>
      </c>
    </row>
    <row r="45" spans="1:29" x14ac:dyDescent="0.25">
      <c r="A45" s="6">
        <v>45809</v>
      </c>
      <c r="F45" s="4">
        <f>'MPR Chart 2.20 (Feb)'!B74</f>
        <v>4.6509999999999998</v>
      </c>
      <c r="H45" s="6">
        <v>45809</v>
      </c>
      <c r="J45" s="4">
        <f>'MPR Chart 2.22 (Feb)'!C36</f>
        <v>5.6689999999999996</v>
      </c>
      <c r="S45" s="42">
        <v>44713</v>
      </c>
      <c r="T45" s="4">
        <f>HAVERM!F157</f>
        <v>7.46</v>
      </c>
      <c r="U45" s="4">
        <f>HAVERM!G157</f>
        <v>6.298</v>
      </c>
      <c r="V45" s="4">
        <f>HAVERM!H157</f>
        <v>5.7</v>
      </c>
      <c r="W45" s="4">
        <f>HAVERM!I157</f>
        <v>5.0999999999999996</v>
      </c>
      <c r="Y45" s="42">
        <v>44713</v>
      </c>
      <c r="Z45" s="4">
        <f>HAVERM!J157</f>
        <v>7.077</v>
      </c>
      <c r="AA45" s="4">
        <f>HAVERM!K157</f>
        <v>6.0460000000000003</v>
      </c>
      <c r="AB45" s="4">
        <f>HAVERM!L157</f>
        <v>5.5780000000000003</v>
      </c>
      <c r="AC45" s="4">
        <f>HAVERM!M157</f>
        <v>4.931</v>
      </c>
    </row>
    <row r="46" spans="1:29" x14ac:dyDescent="0.25">
      <c r="H46" s="6">
        <v>45839</v>
      </c>
      <c r="S46" s="42">
        <v>44743</v>
      </c>
      <c r="T46" s="4">
        <f>HAVERM!F158</f>
        <v>7.98</v>
      </c>
      <c r="U46" s="4">
        <f>HAVERM!G158</f>
        <v>6.6779999999999999</v>
      </c>
      <c r="V46" s="4">
        <f>HAVERM!H158</f>
        <v>5.5</v>
      </c>
      <c r="W46" s="4">
        <f>HAVERM!I158</f>
        <v>5.2</v>
      </c>
      <c r="Y46" s="42">
        <v>44743</v>
      </c>
      <c r="Z46" s="4">
        <f>HAVERM!J158</f>
        <v>7.5679999999999996</v>
      </c>
      <c r="AA46" s="4">
        <f>HAVERM!K158</f>
        <v>6.2720000000000002</v>
      </c>
      <c r="AB46" s="4">
        <f>HAVERM!L158</f>
        <v>5.5410000000000004</v>
      </c>
      <c r="AC46" s="4">
        <f>HAVERM!M158</f>
        <v>5.0140000000000002</v>
      </c>
    </row>
    <row r="47" spans="1:29" x14ac:dyDescent="0.25">
      <c r="H47" s="6">
        <v>45870</v>
      </c>
      <c r="S47" s="42">
        <v>44774</v>
      </c>
      <c r="T47" s="4">
        <f>HAVERM!F159</f>
        <v>7.65</v>
      </c>
      <c r="U47" s="4">
        <f>HAVERM!G159</f>
        <v>6.4160000000000004</v>
      </c>
      <c r="V47" s="4">
        <f>HAVERM!H159</f>
        <v>6.4</v>
      </c>
      <c r="W47" s="4">
        <f>HAVERM!I159</f>
        <v>5.5</v>
      </c>
      <c r="Y47" s="42">
        <v>44774</v>
      </c>
      <c r="Z47" s="4">
        <f>HAVERM!J159</f>
        <v>7.6950000000000003</v>
      </c>
      <c r="AA47" s="4">
        <f>HAVERM!K159</f>
        <v>6.4640000000000004</v>
      </c>
      <c r="AB47" s="4">
        <f>HAVERM!L159</f>
        <v>5.8440000000000003</v>
      </c>
      <c r="AC47" s="4">
        <f>HAVERM!M159</f>
        <v>5.2439999999999998</v>
      </c>
    </row>
    <row r="48" spans="1:29" x14ac:dyDescent="0.25">
      <c r="H48" s="6">
        <v>45901</v>
      </c>
      <c r="J48" s="4">
        <f>'MPR Chart 2.22 (Feb)'!C37</f>
        <v>5.157</v>
      </c>
      <c r="S48" s="42">
        <v>44805</v>
      </c>
      <c r="T48" s="4">
        <f>HAVERM!F160</f>
        <v>7.41</v>
      </c>
      <c r="U48" s="4">
        <f>HAVERM!G160</f>
        <v>6.6289999999999996</v>
      </c>
      <c r="V48" s="4">
        <f>HAVERM!H160</f>
        <v>6.5</v>
      </c>
      <c r="W48" s="4">
        <f>HAVERM!I160</f>
        <v>5.8</v>
      </c>
      <c r="Y48" s="42">
        <v>44805</v>
      </c>
      <c r="Z48" s="4">
        <f>HAVERM!J160</f>
        <v>7.6769999999999996</v>
      </c>
      <c r="AA48" s="4">
        <f>HAVERM!K160</f>
        <v>6.5739999999999998</v>
      </c>
      <c r="AB48" s="4">
        <f>HAVERM!L160</f>
        <v>6.0979999999999999</v>
      </c>
      <c r="AC48" s="4">
        <f>HAVERM!M160</f>
        <v>5.5010000000000003</v>
      </c>
    </row>
    <row r="49" spans="8:29" x14ac:dyDescent="0.25">
      <c r="H49" s="6">
        <v>45931</v>
      </c>
      <c r="S49" s="42">
        <v>44835</v>
      </c>
      <c r="T49" s="4">
        <f>HAVERM!F161</f>
        <v>7.76</v>
      </c>
      <c r="U49" s="4">
        <f>HAVERM!G161</f>
        <v>6.2210000000000001</v>
      </c>
      <c r="V49" s="4">
        <f>HAVERM!H161</f>
        <v>6.1</v>
      </c>
      <c r="W49" s="4">
        <f>HAVERM!I161</f>
        <v>5.9</v>
      </c>
      <c r="Y49" s="42">
        <v>44835</v>
      </c>
      <c r="Z49" s="4">
        <f>HAVERM!J161</f>
        <v>7.6040000000000001</v>
      </c>
      <c r="AA49" s="4">
        <f>HAVERM!K161</f>
        <v>6.4219999999999997</v>
      </c>
      <c r="AB49" s="4">
        <f>HAVERM!L161</f>
        <v>6.306</v>
      </c>
      <c r="AC49" s="4">
        <f>HAVERM!M161</f>
        <v>5.7290000000000001</v>
      </c>
    </row>
    <row r="50" spans="8:29" x14ac:dyDescent="0.25">
      <c r="H50" s="6">
        <v>45962</v>
      </c>
      <c r="S50" s="42">
        <v>44866</v>
      </c>
      <c r="T50" s="4">
        <f>HAVERM!F162</f>
        <v>7.17</v>
      </c>
      <c r="U50" s="4">
        <f>HAVERM!G162</f>
        <v>5.7080000000000002</v>
      </c>
      <c r="V50" s="4">
        <f>HAVERM!H162</f>
        <v>6.1</v>
      </c>
      <c r="W50" s="4">
        <f>HAVERM!I162</f>
        <v>5.8</v>
      </c>
      <c r="Y50" s="42">
        <v>44866</v>
      </c>
      <c r="Z50" s="4">
        <f>HAVERM!J162</f>
        <v>7.4450000000000003</v>
      </c>
      <c r="AA50" s="4">
        <f>HAVERM!K162</f>
        <v>6.1859999999999999</v>
      </c>
      <c r="AB50" s="4">
        <f>HAVERM!L162</f>
        <v>6.2190000000000003</v>
      </c>
      <c r="AC50" s="4">
        <f>HAVERM!M162</f>
        <v>5.8330000000000002</v>
      </c>
    </row>
    <row r="51" spans="8:29" x14ac:dyDescent="0.25">
      <c r="H51" s="6">
        <v>45992</v>
      </c>
      <c r="J51" s="4">
        <f>'MPR Chart 2.22 (Feb)'!C38</f>
        <v>3.867</v>
      </c>
      <c r="S51" s="42">
        <v>44896</v>
      </c>
      <c r="T51" s="4">
        <f>HAVERM!F163</f>
        <v>8.6</v>
      </c>
      <c r="U51" s="4">
        <f>HAVERM!G163</f>
        <v>5.7850000000000001</v>
      </c>
      <c r="V51" s="4">
        <f>HAVERM!H163</f>
        <v>6.6</v>
      </c>
      <c r="W51" s="4">
        <f>HAVERM!I163</f>
        <v>6.3</v>
      </c>
      <c r="Y51" s="42">
        <v>44896</v>
      </c>
      <c r="Z51" s="4">
        <f>HAVERM!J163</f>
        <v>7.843</v>
      </c>
      <c r="AA51" s="4">
        <f>HAVERM!K163</f>
        <v>5.9039999999999999</v>
      </c>
      <c r="AB51" s="4">
        <f>HAVERM!L163</f>
        <v>6.26</v>
      </c>
      <c r="AC51" s="4">
        <f>HAVERM!M163</f>
        <v>5.9820000000000002</v>
      </c>
    </row>
    <row r="52" spans="8:29" x14ac:dyDescent="0.25">
      <c r="S52" s="42">
        <v>44927</v>
      </c>
      <c r="T52" s="4">
        <f>HAVERM!F164</f>
        <v>7.9</v>
      </c>
      <c r="U52" s="4">
        <f>HAVERM!G164</f>
        <v>5.8</v>
      </c>
      <c r="V52" s="4">
        <f>HAVERM!H164</f>
        <v>6.3</v>
      </c>
      <c r="W52" s="4">
        <f>HAVERM!I164</f>
        <v>5.7</v>
      </c>
      <c r="Y52" s="42">
        <v>44927</v>
      </c>
      <c r="Z52" s="4">
        <f>HAVERM!J164</f>
        <v>7.8920000000000003</v>
      </c>
      <c r="AA52" s="4">
        <f>HAVERM!K164</f>
        <v>5.7640000000000002</v>
      </c>
      <c r="AB52" s="4">
        <f>HAVERM!L164</f>
        <v>6.3390000000000004</v>
      </c>
      <c r="AC52" s="4">
        <f>HAVERM!M164</f>
        <v>5.94</v>
      </c>
    </row>
    <row r="53" spans="8:29" x14ac:dyDescent="0.25">
      <c r="S53" s="42">
        <v>44958</v>
      </c>
      <c r="T53" s="4">
        <f>HAVERM!F165</f>
        <v>7.76</v>
      </c>
      <c r="U53" s="4">
        <f>HAVERM!G165</f>
        <v>5.3639999999999999</v>
      </c>
      <c r="V53" s="4">
        <f>HAVERM!H165</f>
        <v>6.6</v>
      </c>
      <c r="W53" s="4">
        <f>HAVERM!I165</f>
        <v>5.8</v>
      </c>
      <c r="Y53" s="42">
        <v>44958</v>
      </c>
      <c r="Z53" s="4">
        <f>HAVERM!J165</f>
        <v>8.0890000000000004</v>
      </c>
      <c r="AA53" s="4">
        <f>HAVERM!K165</f>
        <v>5.65</v>
      </c>
      <c r="AB53" s="4">
        <f>HAVERM!L165</f>
        <v>6.51</v>
      </c>
      <c r="AC53" s="4">
        <f>HAVERM!M165</f>
        <v>5.9279999999999999</v>
      </c>
    </row>
    <row r="54" spans="8:29" x14ac:dyDescent="0.25">
      <c r="S54" s="42">
        <v>44986</v>
      </c>
      <c r="T54" s="4">
        <f>HAVERM!F166</f>
        <v>7.82</v>
      </c>
      <c r="U54" s="4">
        <f>HAVERM!G166</f>
        <v>5.3140000000000001</v>
      </c>
      <c r="V54" s="4">
        <f>HAVERM!H166</f>
        <v>6.5</v>
      </c>
      <c r="W54" s="4">
        <f>HAVERM!I166</f>
        <v>5.6</v>
      </c>
      <c r="Y54" s="42">
        <v>44986</v>
      </c>
      <c r="Z54" s="4">
        <f>HAVERM!J166</f>
        <v>7.83</v>
      </c>
      <c r="AA54" s="4">
        <f>HAVERM!K166</f>
        <v>5.492</v>
      </c>
      <c r="AB54" s="4">
        <f>HAVERM!L166</f>
        <v>6.4779999999999998</v>
      </c>
      <c r="AC54" s="4">
        <f>HAVERM!M166</f>
        <v>5.6820000000000004</v>
      </c>
    </row>
    <row r="55" spans="8:29" x14ac:dyDescent="0.25">
      <c r="S55" s="42">
        <v>45017</v>
      </c>
      <c r="T55" s="4">
        <f>HAVERM!F167</f>
        <v>7.44</v>
      </c>
      <c r="U55" s="4">
        <f>HAVERM!G167</f>
        <v>5.9569999999999999</v>
      </c>
      <c r="V55" s="4">
        <f>HAVERM!H167</f>
        <v>6.6</v>
      </c>
      <c r="W55" s="4">
        <f>HAVERM!I167</f>
        <v>5.4</v>
      </c>
      <c r="Y55" s="42">
        <v>45017</v>
      </c>
      <c r="Z55" s="4">
        <f>HAVERM!J167</f>
        <v>7.6740000000000004</v>
      </c>
      <c r="AA55" s="4">
        <f>HAVERM!K167</f>
        <v>5.5449999999999999</v>
      </c>
      <c r="AB55" s="4">
        <f>HAVERM!L167</f>
        <v>6.5640000000000001</v>
      </c>
      <c r="AC55" s="4">
        <f>HAVERM!M167</f>
        <v>5.5650000000000004</v>
      </c>
    </row>
    <row r="56" spans="8:29" x14ac:dyDescent="0.25">
      <c r="S56" s="42">
        <v>45047</v>
      </c>
      <c r="T56" s="4">
        <f>HAVERM!F168</f>
        <v>7.77</v>
      </c>
      <c r="U56" s="4">
        <f>HAVERM!G168</f>
        <v>5.0599999999999996</v>
      </c>
      <c r="V56" s="4">
        <f>HAVERM!H168</f>
        <v>6.8</v>
      </c>
      <c r="W56" s="4">
        <f>HAVERM!I168</f>
        <v>5.2</v>
      </c>
      <c r="Y56" s="42">
        <v>45047</v>
      </c>
      <c r="Z56" s="4">
        <f>HAVERM!J168</f>
        <v>7.6769999999999996</v>
      </c>
      <c r="AA56" s="4">
        <f>HAVERM!K168</f>
        <v>5.444</v>
      </c>
      <c r="AB56" s="4">
        <f>HAVERM!L168</f>
        <v>6.609</v>
      </c>
      <c r="AC56" s="4">
        <f>HAVERM!M168</f>
        <v>5.3840000000000003</v>
      </c>
    </row>
    <row r="57" spans="8:29" x14ac:dyDescent="0.25">
      <c r="S57" s="42">
        <v>45078</v>
      </c>
      <c r="T57" s="4">
        <f>HAVERM!F169</f>
        <v>6.9</v>
      </c>
      <c r="U57" s="4">
        <f>HAVERM!G169</f>
        <v>4.875</v>
      </c>
      <c r="V57" s="4">
        <f>HAVERM!H169</f>
        <v>7.1</v>
      </c>
      <c r="W57" s="4">
        <f>HAVERM!I169</f>
        <v>5.3</v>
      </c>
      <c r="Y57" s="42">
        <v>45078</v>
      </c>
      <c r="Z57" s="4">
        <f>HAVERM!J169</f>
        <v>7.37</v>
      </c>
      <c r="AA57" s="4">
        <f>HAVERM!K169</f>
        <v>5.2969999999999997</v>
      </c>
      <c r="AB57" s="4">
        <f>HAVERM!L169</f>
        <v>6.8250000000000002</v>
      </c>
      <c r="AC57" s="4">
        <f>HAVERM!M169</f>
        <v>5.3120000000000003</v>
      </c>
    </row>
    <row r="58" spans="8:29" x14ac:dyDescent="0.25">
      <c r="S58" s="42">
        <v>45108</v>
      </c>
      <c r="T58" s="4">
        <f>HAVERM!F170</f>
        <v>7.84</v>
      </c>
      <c r="U58" s="4">
        <f>HAVERM!G170</f>
        <v>5.5910000000000002</v>
      </c>
      <c r="V58" s="4">
        <f>HAVERM!H170</f>
        <v>6.7</v>
      </c>
      <c r="W58" s="4">
        <f>HAVERM!I170</f>
        <v>5</v>
      </c>
      <c r="Y58" s="42">
        <v>45108</v>
      </c>
      <c r="Z58" s="4">
        <f>HAVERM!J170</f>
        <v>7.5030000000000001</v>
      </c>
      <c r="AA58" s="4">
        <f>HAVERM!K170</f>
        <v>5.1749999999999998</v>
      </c>
      <c r="AB58" s="4">
        <f>HAVERM!L170</f>
        <v>6.8490000000000002</v>
      </c>
      <c r="AC58" s="4">
        <f>HAVERM!M170</f>
        <v>5.1840000000000002</v>
      </c>
    </row>
    <row r="59" spans="8:29" x14ac:dyDescent="0.25">
      <c r="S59" s="42">
        <v>45139</v>
      </c>
      <c r="T59" s="4">
        <f>HAVERM!F171</f>
        <v>7.45</v>
      </c>
      <c r="U59" s="4">
        <f>HAVERM!G171</f>
        <v>4.4640000000000004</v>
      </c>
      <c r="V59" s="4">
        <f>HAVERM!H171</f>
        <v>6.9</v>
      </c>
      <c r="W59" s="4">
        <f>HAVERM!I171</f>
        <v>5</v>
      </c>
      <c r="Y59" s="42">
        <v>45139</v>
      </c>
      <c r="Z59" s="4">
        <f>HAVERM!J171</f>
        <v>7.3949999999999996</v>
      </c>
      <c r="AA59" s="4">
        <f>HAVERM!K171</f>
        <v>4.9770000000000003</v>
      </c>
      <c r="AB59" s="4">
        <f>HAVERM!L171</f>
        <v>6.8949999999999996</v>
      </c>
      <c r="AC59" s="4">
        <f>HAVERM!M171</f>
        <v>5.1120000000000001</v>
      </c>
    </row>
    <row r="60" spans="8:29" x14ac:dyDescent="0.25">
      <c r="S60" s="42">
        <v>45170</v>
      </c>
      <c r="T60" s="4">
        <f>HAVERM!F172</f>
        <v>6.91</v>
      </c>
      <c r="U60" s="4">
        <f>HAVERM!G172</f>
        <v>4.3949999999999996</v>
      </c>
      <c r="V60" s="4">
        <f>HAVERM!H172</f>
        <v>7.1</v>
      </c>
      <c r="W60" s="4">
        <f>HAVERM!I172</f>
        <v>5.2</v>
      </c>
      <c r="Y60" s="42">
        <v>45170</v>
      </c>
      <c r="Z60" s="4">
        <f>HAVERM!J172</f>
        <v>7.3970000000000002</v>
      </c>
      <c r="AA60" s="4">
        <f>HAVERM!K172</f>
        <v>4.8170000000000002</v>
      </c>
      <c r="AB60" s="4">
        <f>HAVERM!L172</f>
        <v>6.8689999999999998</v>
      </c>
      <c r="AC60" s="4">
        <f>HAVERM!M172</f>
        <v>5.0709999999999997</v>
      </c>
    </row>
    <row r="61" spans="8:29" x14ac:dyDescent="0.25">
      <c r="S61" s="42">
        <v>45200</v>
      </c>
      <c r="T61" s="4">
        <f>HAVERM!F173</f>
        <v>6.82</v>
      </c>
      <c r="U61" s="4">
        <f>HAVERM!G173</f>
        <v>4.702</v>
      </c>
      <c r="V61" s="4">
        <f>HAVERM!H173</f>
        <v>6.8</v>
      </c>
      <c r="W61" s="4">
        <f>HAVERM!I173</f>
        <v>5.0999999999999996</v>
      </c>
      <c r="Y61" s="42">
        <v>45200</v>
      </c>
      <c r="Z61" s="4">
        <f>HAVERM!J173</f>
        <v>7.0590000000000002</v>
      </c>
      <c r="AA61" s="4">
        <f>HAVERM!K173</f>
        <v>4.5199999999999996</v>
      </c>
      <c r="AB61" s="4">
        <f>HAVERM!L173</f>
        <v>6.9189999999999996</v>
      </c>
      <c r="AC61" s="4">
        <f>HAVERM!M173</f>
        <v>5.0999999999999996</v>
      </c>
    </row>
    <row r="62" spans="8:29" x14ac:dyDescent="0.25">
      <c r="S62" s="42">
        <v>45231</v>
      </c>
      <c r="T62" s="4">
        <f>HAVERM!F174</f>
        <v>5.95</v>
      </c>
      <c r="U62" s="4">
        <f>HAVERM!G174</f>
        <v>4.2350000000000003</v>
      </c>
      <c r="V62" s="4">
        <f>HAVERM!H174</f>
        <v>7</v>
      </c>
      <c r="W62" s="4">
        <f>HAVERM!I174</f>
        <v>5.0999999999999996</v>
      </c>
      <c r="Y62" s="42">
        <v>45231</v>
      </c>
      <c r="Z62" s="4">
        <f>HAVERM!J174</f>
        <v>6.5620000000000003</v>
      </c>
      <c r="AA62" s="4">
        <f>HAVERM!K174</f>
        <v>4.444</v>
      </c>
      <c r="AB62" s="4">
        <f>HAVERM!L174</f>
        <v>6.9530000000000003</v>
      </c>
      <c r="AC62" s="4">
        <f>HAVERM!M174</f>
        <v>5.1390000000000002</v>
      </c>
    </row>
    <row r="63" spans="8:29" x14ac:dyDescent="0.25">
      <c r="S63" s="42">
        <v>45261</v>
      </c>
      <c r="T63" s="4">
        <f>HAVERM!F175</f>
        <v>4.91</v>
      </c>
      <c r="U63" s="4">
        <f>HAVERM!G175</f>
        <v>4.1559999999999997</v>
      </c>
      <c r="V63" s="4">
        <f>HAVERM!H175</f>
        <v>7</v>
      </c>
      <c r="W63" s="4">
        <f>HAVERM!I175</f>
        <v>5.4</v>
      </c>
      <c r="Y63" s="42">
        <v>45261</v>
      </c>
      <c r="Z63" s="4">
        <f>HAVERM!J175</f>
        <v>5.8959999999999999</v>
      </c>
      <c r="AA63" s="4">
        <f>HAVERM!K175</f>
        <v>4.3639999999999999</v>
      </c>
      <c r="AB63" s="4">
        <f>HAVERM!L175</f>
        <v>6.944</v>
      </c>
      <c r="AC63" s="4">
        <f>HAVERM!M175</f>
        <v>5.2089999999999996</v>
      </c>
    </row>
    <row r="64" spans="8:29" x14ac:dyDescent="0.25">
      <c r="S64" s="42">
        <v>45292</v>
      </c>
      <c r="T64" s="4">
        <f>HAVERM!F176</f>
        <v>5.82</v>
      </c>
      <c r="U64" s="4">
        <f>HAVERM!G176</f>
        <v>4.5309999999999997</v>
      </c>
      <c r="V64" s="4">
        <f>HAVERM!H176</f>
        <v>6.5</v>
      </c>
      <c r="W64" s="4">
        <f>HAVERM!I176</f>
        <v>5.0999999999999996</v>
      </c>
      <c r="Y64" s="42">
        <v>45292</v>
      </c>
      <c r="Z64" s="4">
        <f>HAVERM!J176</f>
        <v>5.56</v>
      </c>
      <c r="AA64" s="4">
        <f>HAVERM!K176</f>
        <v>4.3070000000000004</v>
      </c>
      <c r="AB64" s="4">
        <f>HAVERM!L176</f>
        <v>6.8559999999999999</v>
      </c>
      <c r="AC64" s="4">
        <f>HAVERM!M176</f>
        <v>5.2249999999999996</v>
      </c>
    </row>
    <row r="65" spans="19:29" x14ac:dyDescent="0.25">
      <c r="S65" s="42">
        <v>45323</v>
      </c>
      <c r="T65" s="4">
        <f>HAVERM!F177</f>
        <v>5.4</v>
      </c>
      <c r="U65" s="4">
        <f>HAVERM!G177</f>
        <v>4.1050000000000004</v>
      </c>
      <c r="V65" s="4">
        <f>HAVERM!H177</f>
        <v>6.5</v>
      </c>
      <c r="W65" s="4">
        <f>HAVERM!I177</f>
        <v>4.9000000000000004</v>
      </c>
      <c r="Y65" s="42">
        <v>45323</v>
      </c>
      <c r="Z65" s="4">
        <f>HAVERM!J177</f>
        <v>5.3769999999999998</v>
      </c>
      <c r="AA65" s="4">
        <f>HAVERM!K177</f>
        <v>4.2640000000000002</v>
      </c>
      <c r="AB65" s="4">
        <f>HAVERM!L177</f>
        <v>6.6929999999999996</v>
      </c>
      <c r="AC65" s="4">
        <f>HAVERM!M177</f>
        <v>5.1669999999999998</v>
      </c>
    </row>
    <row r="66" spans="19:29" x14ac:dyDescent="0.25">
      <c r="S66" s="42">
        <v>45352</v>
      </c>
      <c r="T66" s="4">
        <f>HAVERM!F178</f>
        <v>4.83</v>
      </c>
      <c r="U66" s="4">
        <f>HAVERM!G178</f>
        <v>3.6739999999999999</v>
      </c>
      <c r="V66" s="4">
        <f>HAVERM!H178</f>
        <v>6.1</v>
      </c>
      <c r="W66" s="4">
        <f>HAVERM!I178</f>
        <v>4.7</v>
      </c>
      <c r="Y66" s="42">
        <v>45352</v>
      </c>
      <c r="Z66" s="4">
        <f>HAVERM!J178</f>
        <v>5.35</v>
      </c>
      <c r="AA66" s="4">
        <f>HAVERM!K178</f>
        <v>4.1029999999999998</v>
      </c>
      <c r="AB66" s="4">
        <f>HAVERM!L178</f>
        <v>6.3780000000000001</v>
      </c>
      <c r="AC66" s="4">
        <f>HAVERM!M178</f>
        <v>4.9249999999999998</v>
      </c>
    </row>
    <row r="67" spans="19:29" x14ac:dyDescent="0.25">
      <c r="S67" s="42">
        <v>45383</v>
      </c>
      <c r="T67" s="4">
        <f>HAVERM!F179</f>
        <v>5.28</v>
      </c>
      <c r="U67" s="4">
        <f>HAVERM!G179</f>
        <v>4.22</v>
      </c>
      <c r="V67" s="4">
        <f>HAVERM!H179</f>
        <v>6</v>
      </c>
      <c r="W67" s="4">
        <f>HAVERM!I179</f>
        <v>4.5999999999999996</v>
      </c>
      <c r="Y67" s="42">
        <v>45383</v>
      </c>
      <c r="Z67" s="4">
        <f>HAVERM!J179</f>
        <v>5.173</v>
      </c>
      <c r="AA67" s="4">
        <f>HAVERM!K179</f>
        <v>4</v>
      </c>
      <c r="AB67" s="4">
        <f>HAVERM!L179</f>
        <v>6.181</v>
      </c>
      <c r="AC67" s="4">
        <f>HAVERM!M179</f>
        <v>4.75</v>
      </c>
    </row>
    <row r="68" spans="19:29" x14ac:dyDescent="0.25">
      <c r="S68" s="42">
        <v>45413</v>
      </c>
      <c r="T68" s="4">
        <f>HAVERM!F180</f>
        <v>4.57</v>
      </c>
      <c r="U68" s="4">
        <f>HAVERM!G180</f>
        <v>3.8109999999999999</v>
      </c>
      <c r="V68" s="4">
        <f>HAVERM!H180</f>
        <v>6.1</v>
      </c>
      <c r="W68" s="4">
        <f>HAVERM!I180</f>
        <v>4.0999999999999996</v>
      </c>
      <c r="Y68" s="42">
        <v>45413</v>
      </c>
      <c r="Z68" s="4">
        <f>HAVERM!J180</f>
        <v>4.8949999999999996</v>
      </c>
      <c r="AA68" s="4">
        <f>HAVERM!K180</f>
        <v>3.9020000000000001</v>
      </c>
      <c r="AB68" s="4">
        <f>HAVERM!L180</f>
        <v>6.0350000000000001</v>
      </c>
      <c r="AC68" s="4">
        <f>HAVERM!M180</f>
        <v>4.4770000000000003</v>
      </c>
    </row>
    <row r="69" spans="19:29" x14ac:dyDescent="0.25">
      <c r="S69" s="42">
        <v>45444</v>
      </c>
      <c r="T69" s="4">
        <f>HAVERM!F181</f>
        <v>3.83</v>
      </c>
      <c r="U69" s="4">
        <f>HAVERM!G181</f>
        <v>3.5710000000000002</v>
      </c>
      <c r="V69" s="4">
        <f>HAVERM!H181</f>
        <v>5.9</v>
      </c>
      <c r="W69" s="4">
        <f>HAVERM!I181</f>
        <v>4</v>
      </c>
      <c r="Y69" s="42">
        <v>45444</v>
      </c>
      <c r="Z69" s="4">
        <f>HAVERM!J181</f>
        <v>4.5609999999999999</v>
      </c>
      <c r="AA69" s="4">
        <f>HAVERM!K181</f>
        <v>3.867</v>
      </c>
      <c r="AB69" s="4">
        <f>HAVERM!L181</f>
        <v>5.9880000000000004</v>
      </c>
      <c r="AC69" s="4">
        <f>HAVERM!M181</f>
        <v>4.2329999999999997</v>
      </c>
    </row>
    <row r="70" spans="19:29" x14ac:dyDescent="0.25">
      <c r="S70" s="42">
        <v>45474</v>
      </c>
      <c r="T70" s="4">
        <f>HAVERM!F182</f>
        <v>4.3099999999999996</v>
      </c>
      <c r="U70" s="4">
        <f>HAVERM!G182</f>
        <v>3.6869999999999998</v>
      </c>
      <c r="V70" s="4">
        <f>HAVERM!H182</f>
        <v>5.7</v>
      </c>
      <c r="W70" s="4">
        <f>HAVERM!I182</f>
        <v>4.0999999999999996</v>
      </c>
      <c r="Y70" s="42">
        <v>45474</v>
      </c>
      <c r="Z70" s="4">
        <f>HAVERM!J182</f>
        <v>4.2359999999999998</v>
      </c>
      <c r="AA70" s="4">
        <f>HAVERM!K182</f>
        <v>3.69</v>
      </c>
      <c r="AB70" s="4">
        <f>HAVERM!L182</f>
        <v>5.8869999999999996</v>
      </c>
      <c r="AC70" s="4">
        <f>HAVERM!M182</f>
        <v>4.056</v>
      </c>
    </row>
    <row r="71" spans="19:29" x14ac:dyDescent="0.25">
      <c r="S71" s="42">
        <v>45505</v>
      </c>
      <c r="T71" s="4">
        <f>HAVERM!F183</f>
        <v>3.86</v>
      </c>
      <c r="U71" s="4">
        <f>HAVERM!G183</f>
        <v>3.3159999999999998</v>
      </c>
      <c r="V71" s="4">
        <f>HAVERM!H183</f>
        <v>5.7</v>
      </c>
      <c r="W71" s="4">
        <f>HAVERM!I183</f>
        <v>4.0999999999999996</v>
      </c>
      <c r="Y71" s="42">
        <v>45505</v>
      </c>
      <c r="Z71" s="4">
        <f>HAVERM!J183</f>
        <v>4</v>
      </c>
      <c r="AA71" s="4">
        <f>HAVERM!K183</f>
        <v>3.5249999999999999</v>
      </c>
      <c r="AB71" s="4">
        <f>HAVERM!L183</f>
        <v>5.774</v>
      </c>
      <c r="AC71" s="4">
        <f>HAVERM!M183</f>
        <v>4.0549999999999997</v>
      </c>
    </row>
    <row r="72" spans="19:29" x14ac:dyDescent="0.25">
      <c r="S72" s="42">
        <v>45536</v>
      </c>
      <c r="T72" s="4">
        <f>HAVERM!F184</f>
        <v>4.45</v>
      </c>
      <c r="U72" s="4">
        <f>HAVERM!G184</f>
        <v>3.6240000000000001</v>
      </c>
      <c r="V72" s="4">
        <f>HAVERM!H184</f>
        <v>5.7</v>
      </c>
      <c r="W72" s="4">
        <f>HAVERM!I184</f>
        <v>4.0999999999999996</v>
      </c>
      <c r="Y72" s="42">
        <v>45536</v>
      </c>
      <c r="Z72" s="4">
        <f>HAVERM!J184</f>
        <v>4.2069999999999999</v>
      </c>
      <c r="AA72" s="4">
        <f>HAVERM!K184</f>
        <v>3.5430000000000001</v>
      </c>
      <c r="AB72" s="4">
        <f>HAVERM!L184</f>
        <v>5.69</v>
      </c>
      <c r="AC72" s="4">
        <f>HAVERM!M184</f>
        <v>4.0910000000000002</v>
      </c>
    </row>
    <row r="73" spans="19:29" x14ac:dyDescent="0.25">
      <c r="S73" s="42">
        <v>45566</v>
      </c>
      <c r="T73" s="4">
        <f>HAVERM!F185</f>
        <v>3.61</v>
      </c>
      <c r="U73" s="4">
        <f>HAVERM!G185</f>
        <v>3.5939999999999999</v>
      </c>
      <c r="V73" s="4">
        <f>HAVERM!H185</f>
        <v>5.4</v>
      </c>
      <c r="W73" s="4">
        <f>HAVERM!I185</f>
        <v>4.0999999999999996</v>
      </c>
      <c r="Y73" s="42">
        <v>45566</v>
      </c>
      <c r="Z73" s="4">
        <f>HAVERM!J185</f>
        <v>3.9729999999999999</v>
      </c>
      <c r="AA73" s="4">
        <f>HAVERM!K185</f>
        <v>3.5110000000000001</v>
      </c>
      <c r="AB73" s="4">
        <f>HAVERM!L185</f>
        <v>5.6020000000000003</v>
      </c>
      <c r="AC73" s="4">
        <f>HAVERM!M185</f>
        <v>4.101</v>
      </c>
    </row>
    <row r="74" spans="19:29" x14ac:dyDescent="0.25">
      <c r="S74" s="42">
        <v>45597</v>
      </c>
      <c r="T74" s="4">
        <f>HAVERM!F186</f>
        <v>3.67</v>
      </c>
      <c r="U74" s="4">
        <f>HAVERM!G186</f>
        <v>3.7810000000000001</v>
      </c>
      <c r="V74" s="4">
        <f>HAVERM!H186</f>
        <v>5.5</v>
      </c>
      <c r="W74" s="4">
        <f>HAVERM!I186</f>
        <v>3.8</v>
      </c>
      <c r="Y74" s="42">
        <v>45597</v>
      </c>
      <c r="Z74" s="4">
        <f>HAVERM!J186</f>
        <v>3.907</v>
      </c>
      <c r="AA74" s="4">
        <f>HAVERM!K186</f>
        <v>3.6659999999999999</v>
      </c>
      <c r="AB74" s="4">
        <f>HAVERM!L186</f>
        <v>5.5090000000000003</v>
      </c>
      <c r="AC74" s="4">
        <f>HAVERM!M186</f>
        <v>4.008</v>
      </c>
    </row>
    <row r="75" spans="19:29" x14ac:dyDescent="0.25">
      <c r="S75" s="42">
        <v>45627</v>
      </c>
      <c r="T75" s="4">
        <f>HAVERM!F187</f>
        <v>4</v>
      </c>
      <c r="U75" s="4">
        <f>HAVERM!G187</f>
        <v>4.0039999999999996</v>
      </c>
      <c r="V75" s="4">
        <f>HAVERM!H187</f>
        <v>5.3</v>
      </c>
      <c r="W75" s="4">
        <f>HAVERM!I187</f>
        <v>3.9</v>
      </c>
      <c r="Y75" s="42">
        <v>45627</v>
      </c>
      <c r="Z75" s="4">
        <f>HAVERM!J187</f>
        <v>3.758</v>
      </c>
      <c r="AA75" s="4">
        <f>HAVERM!K187</f>
        <v>3.7930000000000001</v>
      </c>
      <c r="AB75" s="4">
        <f>HAVERM!L187</f>
        <v>5.38</v>
      </c>
      <c r="AC75" s="4">
        <f>HAVERM!M187</f>
        <v>3.96</v>
      </c>
    </row>
    <row r="76" spans="19:29" x14ac:dyDescent="0.25">
      <c r="S76" s="42">
        <v>45658</v>
      </c>
      <c r="T76" s="4">
        <f>HAVERM!F188</f>
        <v>3.67</v>
      </c>
      <c r="U76" s="4">
        <f>HAVERM!G188</f>
        <v>3.92</v>
      </c>
      <c r="V76" s="4">
        <f>HAVERM!H188</f>
        <v>5.0999999999999996</v>
      </c>
      <c r="W76" s="4">
        <f>HAVERM!I188</f>
        <v>3.9</v>
      </c>
      <c r="Y76" s="42">
        <v>45658</v>
      </c>
      <c r="Z76" s="4">
        <f>HAVERM!J188</f>
        <v>3.7789999999999999</v>
      </c>
      <c r="AA76" s="4">
        <f>HAVERM!K188</f>
        <v>3.9020000000000001</v>
      </c>
      <c r="AB76" s="4">
        <f>HAVERM!L188</f>
        <v>5.2759999999999998</v>
      </c>
      <c r="AC76" s="4">
        <f>HAVERM!M188</f>
        <v>3.8809999999999998</v>
      </c>
    </row>
    <row r="77" spans="19:29" x14ac:dyDescent="0.25">
      <c r="S77" s="42">
        <v>45689</v>
      </c>
      <c r="T77" s="4">
        <f>HAVERM!F189</f>
        <v>3.45</v>
      </c>
      <c r="U77" s="4">
        <f>HAVERM!G189</f>
        <v>3.9569999999999999</v>
      </c>
      <c r="V77" s="4">
        <f>HAVERM!H189</f>
        <v>5.2</v>
      </c>
      <c r="W77" s="4">
        <f>HAVERM!I189</f>
        <v>4</v>
      </c>
      <c r="Y77" s="42">
        <v>45689</v>
      </c>
      <c r="Z77" s="4">
        <f>HAVERM!J189</f>
        <v>3.7080000000000002</v>
      </c>
      <c r="AA77" s="4">
        <f>HAVERM!K189</f>
        <v>3.96</v>
      </c>
      <c r="AB77" s="4">
        <f>HAVERM!L189</f>
        <v>5.1749999999999998</v>
      </c>
      <c r="AC77" s="4">
        <f>HAVERM!M189</f>
        <v>3.9319999999999999</v>
      </c>
    </row>
    <row r="78" spans="19:29" x14ac:dyDescent="0.25">
      <c r="T78" s="4"/>
      <c r="U78" s="4"/>
      <c r="V78" s="4"/>
      <c r="W78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64A62-B3BD-4530-81F3-CC82B5736E18}">
  <sheetPr codeName="Sheet12"/>
  <dimension ref="A2:E12"/>
  <sheetViews>
    <sheetView workbookViewId="0">
      <selection activeCell="E2" sqref="E2"/>
    </sheetView>
  </sheetViews>
  <sheetFormatPr defaultRowHeight="15" x14ac:dyDescent="0.25"/>
  <cols>
    <col min="1" max="1" width="16.140625" bestFit="1" customWidth="1"/>
    <col min="2" max="2" width="10.7109375" bestFit="1" customWidth="1"/>
    <col min="4" max="4" width="19.5703125" bestFit="1" customWidth="1"/>
    <col min="5" max="5" width="10.7109375" bestFit="1" customWidth="1"/>
  </cols>
  <sheetData>
    <row r="2" spans="1:5" x14ac:dyDescent="0.25">
      <c r="A2" s="47" t="s">
        <v>1963</v>
      </c>
      <c r="B2" s="6">
        <v>45685</v>
      </c>
      <c r="D2" s="47" t="s">
        <v>2001</v>
      </c>
      <c r="E2" s="6">
        <v>45727</v>
      </c>
    </row>
    <row r="4" spans="1:5" x14ac:dyDescent="0.25">
      <c r="A4" t="s">
        <v>1867</v>
      </c>
      <c r="D4" t="s">
        <v>1867</v>
      </c>
    </row>
    <row r="5" spans="1:5" x14ac:dyDescent="0.25">
      <c r="A5" t="str">
        <f t="shared" ref="A5:A8" si="0">TEXT(B5,"dddd")</f>
        <v>Wednesday</v>
      </c>
      <c r="B5" s="6">
        <f t="shared" ref="B5:B7" si="1">IF(A6="Monday",B6-3,B6-1)</f>
        <v>45679</v>
      </c>
      <c r="D5" t="str">
        <f t="shared" ref="D5:D8" si="2">TEXT(E5,"dddd")</f>
        <v>Wednesday</v>
      </c>
      <c r="E5" s="6">
        <f t="shared" ref="E5:E7" si="3">IF(D6="Monday",E6-3,E6-1)</f>
        <v>45721</v>
      </c>
    </row>
    <row r="6" spans="1:5" x14ac:dyDescent="0.25">
      <c r="A6" t="str">
        <f t="shared" si="0"/>
        <v>Thursday</v>
      </c>
      <c r="B6" s="6">
        <f t="shared" si="1"/>
        <v>45680</v>
      </c>
      <c r="D6" t="str">
        <f t="shared" si="2"/>
        <v>Thursday</v>
      </c>
      <c r="E6" s="6">
        <f t="shared" si="3"/>
        <v>45722</v>
      </c>
    </row>
    <row r="7" spans="1:5" x14ac:dyDescent="0.25">
      <c r="A7" t="str">
        <f t="shared" si="0"/>
        <v>Friday</v>
      </c>
      <c r="B7" s="6">
        <f t="shared" si="1"/>
        <v>45681</v>
      </c>
      <c r="D7" t="str">
        <f t="shared" si="2"/>
        <v>Friday</v>
      </c>
      <c r="E7" s="6">
        <f t="shared" si="3"/>
        <v>45723</v>
      </c>
    </row>
    <row r="8" spans="1:5" x14ac:dyDescent="0.25">
      <c r="A8" t="str">
        <f t="shared" si="0"/>
        <v>Monday</v>
      </c>
      <c r="B8" s="6">
        <f>IF(A9="Monday",B9-3,B9-1)</f>
        <v>45684</v>
      </c>
      <c r="D8" t="str">
        <f t="shared" si="2"/>
        <v>Monday</v>
      </c>
      <c r="E8" s="6">
        <f>IF(D9="Monday",E9-3,E9-1)</f>
        <v>45726</v>
      </c>
    </row>
    <row r="9" spans="1:5" x14ac:dyDescent="0.25">
      <c r="A9" t="str">
        <f>TEXT(B9,"dddd")</f>
        <v>Tuesday</v>
      </c>
      <c r="B9" s="6">
        <f>B2</f>
        <v>45685</v>
      </c>
      <c r="D9" t="str">
        <f>TEXT(E9,"dddd")</f>
        <v>Tuesday</v>
      </c>
      <c r="E9" s="6">
        <f>E2</f>
        <v>45727</v>
      </c>
    </row>
    <row r="11" spans="1:5" x14ac:dyDescent="0.25">
      <c r="B11" s="48" t="str">
        <f>TEXT(B9,"dd mmm yyyy")</f>
        <v>28 Jan 2025</v>
      </c>
      <c r="E11" s="48" t="str">
        <f>TEXT(E9,"dd mmm yyyy")</f>
        <v>11 Mar 2025</v>
      </c>
    </row>
    <row r="12" spans="1:5" x14ac:dyDescent="0.25">
      <c r="A12" t="str">
        <f>"15 working days to "&amp;B11</f>
        <v>15 working days to 28 Jan 2025</v>
      </c>
      <c r="D12" t="str">
        <f>"15 working days to "&amp;E11</f>
        <v>15 working days to 11 Mar 2025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9F912-8CFF-4153-ABD3-FE17BA2E9028}">
  <sheetPr codeName="Sheet13"/>
  <dimension ref="A1:DI70"/>
  <sheetViews>
    <sheetView workbookViewId="0">
      <pane xSplit="1" ySplit="4" topLeftCell="CK20" activePane="bottomRight" state="frozen"/>
      <selection activeCell="O33" sqref="O33"/>
      <selection pane="topRight" activeCell="O33" sqref="O33"/>
      <selection pane="bottomLeft" activeCell="O33" sqref="O33"/>
      <selection pane="bottomRight" activeCell="CW37" sqref="CW37"/>
    </sheetView>
  </sheetViews>
  <sheetFormatPr defaultRowHeight="15" x14ac:dyDescent="0.25"/>
  <cols>
    <col min="1" max="50" width="10.7109375" bestFit="1" customWidth="1"/>
    <col min="53" max="113" width="10.7109375" bestFit="1" customWidth="1"/>
  </cols>
  <sheetData>
    <row r="1" spans="1:113" x14ac:dyDescent="0.25">
      <c r="A1" s="49" t="str">
        <f>'Market pricing dates'!A2</f>
        <v>February 2025 MPR</v>
      </c>
      <c r="C1" t="str">
        <f>'Market pricing dates'!A12</f>
        <v>15 working days to 28 Jan 2025</v>
      </c>
      <c r="BA1" s="49" t="str">
        <f>'Market pricing dates'!D2</f>
        <v>March 2025</v>
      </c>
      <c r="BC1" t="str">
        <f>'Market pricing dates'!D12</f>
        <v>15 working days to 11 Mar 2025</v>
      </c>
    </row>
    <row r="2" spans="1:113" x14ac:dyDescent="0.25">
      <c r="A2" t="s">
        <v>946</v>
      </c>
      <c r="B2">
        <f>HAVERD!I$1</f>
        <v>9</v>
      </c>
      <c r="C2">
        <f t="shared" ref="C2:AX2" si="0">+B2+1</f>
        <v>10</v>
      </c>
      <c r="D2">
        <f t="shared" si="0"/>
        <v>11</v>
      </c>
      <c r="E2">
        <f t="shared" si="0"/>
        <v>12</v>
      </c>
      <c r="F2">
        <f t="shared" si="0"/>
        <v>13</v>
      </c>
      <c r="G2">
        <f t="shared" si="0"/>
        <v>14</v>
      </c>
      <c r="H2">
        <f t="shared" si="0"/>
        <v>15</v>
      </c>
      <c r="I2">
        <f t="shared" si="0"/>
        <v>16</v>
      </c>
      <c r="J2">
        <f t="shared" si="0"/>
        <v>17</v>
      </c>
      <c r="K2">
        <f t="shared" si="0"/>
        <v>18</v>
      </c>
      <c r="L2">
        <f t="shared" si="0"/>
        <v>19</v>
      </c>
      <c r="M2">
        <f t="shared" si="0"/>
        <v>20</v>
      </c>
      <c r="N2">
        <f t="shared" si="0"/>
        <v>21</v>
      </c>
      <c r="O2">
        <f t="shared" si="0"/>
        <v>22</v>
      </c>
      <c r="P2">
        <f t="shared" si="0"/>
        <v>23</v>
      </c>
      <c r="Q2">
        <f t="shared" si="0"/>
        <v>24</v>
      </c>
      <c r="R2">
        <f t="shared" si="0"/>
        <v>25</v>
      </c>
      <c r="S2">
        <f t="shared" si="0"/>
        <v>26</v>
      </c>
      <c r="T2">
        <f t="shared" si="0"/>
        <v>27</v>
      </c>
      <c r="U2">
        <f t="shared" si="0"/>
        <v>28</v>
      </c>
      <c r="V2">
        <f t="shared" si="0"/>
        <v>29</v>
      </c>
      <c r="W2">
        <f>+V2+1</f>
        <v>30</v>
      </c>
      <c r="X2">
        <f t="shared" si="0"/>
        <v>31</v>
      </c>
      <c r="Y2">
        <f t="shared" si="0"/>
        <v>32</v>
      </c>
      <c r="Z2">
        <f t="shared" si="0"/>
        <v>33</v>
      </c>
      <c r="AA2">
        <f t="shared" si="0"/>
        <v>34</v>
      </c>
      <c r="AB2">
        <f t="shared" si="0"/>
        <v>35</v>
      </c>
      <c r="AC2">
        <f t="shared" si="0"/>
        <v>36</v>
      </c>
      <c r="AD2">
        <f t="shared" si="0"/>
        <v>37</v>
      </c>
      <c r="AE2">
        <f t="shared" si="0"/>
        <v>38</v>
      </c>
      <c r="AF2">
        <f t="shared" si="0"/>
        <v>39</v>
      </c>
      <c r="AG2">
        <f t="shared" si="0"/>
        <v>40</v>
      </c>
      <c r="AH2">
        <f t="shared" si="0"/>
        <v>41</v>
      </c>
      <c r="AI2">
        <f t="shared" si="0"/>
        <v>42</v>
      </c>
      <c r="AJ2">
        <f t="shared" si="0"/>
        <v>43</v>
      </c>
      <c r="AK2">
        <f t="shared" si="0"/>
        <v>44</v>
      </c>
      <c r="AL2">
        <f t="shared" si="0"/>
        <v>45</v>
      </c>
      <c r="AM2">
        <f t="shared" si="0"/>
        <v>46</v>
      </c>
      <c r="AN2">
        <f t="shared" si="0"/>
        <v>47</v>
      </c>
      <c r="AO2">
        <f t="shared" si="0"/>
        <v>48</v>
      </c>
      <c r="AP2">
        <f t="shared" si="0"/>
        <v>49</v>
      </c>
      <c r="AQ2">
        <f t="shared" si="0"/>
        <v>50</v>
      </c>
      <c r="AR2">
        <f t="shared" si="0"/>
        <v>51</v>
      </c>
      <c r="AS2">
        <f t="shared" si="0"/>
        <v>52</v>
      </c>
      <c r="AT2">
        <f t="shared" si="0"/>
        <v>53</v>
      </c>
      <c r="AU2">
        <f t="shared" si="0"/>
        <v>54</v>
      </c>
      <c r="AV2">
        <f t="shared" si="0"/>
        <v>55</v>
      </c>
      <c r="AW2">
        <f t="shared" si="0"/>
        <v>56</v>
      </c>
      <c r="AX2">
        <f t="shared" si="0"/>
        <v>57</v>
      </c>
      <c r="BA2" t="s">
        <v>946</v>
      </c>
      <c r="BB2">
        <f>HAVERD!I$1</f>
        <v>9</v>
      </c>
      <c r="BC2">
        <f t="shared" ref="BC2" si="1">+BB2+1</f>
        <v>10</v>
      </c>
      <c r="BD2">
        <f t="shared" ref="BD2" si="2">+BC2+1</f>
        <v>11</v>
      </c>
      <c r="BE2">
        <f t="shared" ref="BE2" si="3">+BD2+1</f>
        <v>12</v>
      </c>
      <c r="BF2">
        <f t="shared" ref="BF2" si="4">+BE2+1</f>
        <v>13</v>
      </c>
      <c r="BG2">
        <f t="shared" ref="BG2" si="5">+BF2+1</f>
        <v>14</v>
      </c>
      <c r="BH2">
        <f t="shared" ref="BH2" si="6">+BG2+1</f>
        <v>15</v>
      </c>
      <c r="BI2">
        <f t="shared" ref="BI2" si="7">+BH2+1</f>
        <v>16</v>
      </c>
      <c r="BJ2">
        <f t="shared" ref="BJ2" si="8">+BI2+1</f>
        <v>17</v>
      </c>
      <c r="BK2">
        <f t="shared" ref="BK2" si="9">+BJ2+1</f>
        <v>18</v>
      </c>
      <c r="BL2">
        <f t="shared" ref="BL2" si="10">+BK2+1</f>
        <v>19</v>
      </c>
      <c r="BM2">
        <f t="shared" ref="BM2" si="11">+BL2+1</f>
        <v>20</v>
      </c>
      <c r="BN2">
        <f t="shared" ref="BN2" si="12">+BM2+1</f>
        <v>21</v>
      </c>
      <c r="BO2">
        <f t="shared" ref="BO2" si="13">+BN2+1</f>
        <v>22</v>
      </c>
      <c r="BP2">
        <f t="shared" ref="BP2" si="14">+BO2+1</f>
        <v>23</v>
      </c>
      <c r="BQ2">
        <f t="shared" ref="BQ2" si="15">+BP2+1</f>
        <v>24</v>
      </c>
      <c r="BR2">
        <f t="shared" ref="BR2" si="16">+BQ2+1</f>
        <v>25</v>
      </c>
      <c r="BS2">
        <f t="shared" ref="BS2" si="17">+BR2+1</f>
        <v>26</v>
      </c>
      <c r="BT2">
        <f t="shared" ref="BT2" si="18">+BS2+1</f>
        <v>27</v>
      </c>
      <c r="BU2">
        <f t="shared" ref="BU2" si="19">+BT2+1</f>
        <v>28</v>
      </c>
      <c r="BV2">
        <f t="shared" ref="BV2" si="20">+BU2+1</f>
        <v>29</v>
      </c>
      <c r="BW2">
        <f t="shared" ref="BW2" si="21">+BV2+1</f>
        <v>30</v>
      </c>
      <c r="BX2">
        <f t="shared" ref="BX2" si="22">+BW2+1</f>
        <v>31</v>
      </c>
      <c r="BY2">
        <f t="shared" ref="BY2" si="23">+BX2+1</f>
        <v>32</v>
      </c>
      <c r="BZ2">
        <f t="shared" ref="BZ2" si="24">+BY2+1</f>
        <v>33</v>
      </c>
      <c r="CA2">
        <f t="shared" ref="CA2" si="25">+BZ2+1</f>
        <v>34</v>
      </c>
      <c r="CB2">
        <f t="shared" ref="CB2" si="26">+CA2+1</f>
        <v>35</v>
      </c>
      <c r="CC2">
        <f t="shared" ref="CC2" si="27">+CB2+1</f>
        <v>36</v>
      </c>
      <c r="CD2">
        <f t="shared" ref="CD2" si="28">+CC2+1</f>
        <v>37</v>
      </c>
      <c r="CE2">
        <f t="shared" ref="CE2" si="29">+CD2+1</f>
        <v>38</v>
      </c>
      <c r="CF2">
        <f t="shared" ref="CF2" si="30">+CE2+1</f>
        <v>39</v>
      </c>
      <c r="CG2">
        <f t="shared" ref="CG2" si="31">+CF2+1</f>
        <v>40</v>
      </c>
      <c r="CH2">
        <f t="shared" ref="CH2" si="32">+CG2+1</f>
        <v>41</v>
      </c>
      <c r="CI2">
        <f t="shared" ref="CI2" si="33">+CH2+1</f>
        <v>42</v>
      </c>
      <c r="CJ2">
        <f t="shared" ref="CJ2" si="34">+CI2+1</f>
        <v>43</v>
      </c>
      <c r="CK2">
        <f t="shared" ref="CK2" si="35">+CJ2+1</f>
        <v>44</v>
      </c>
      <c r="CL2">
        <f t="shared" ref="CL2" si="36">+CK2+1</f>
        <v>45</v>
      </c>
      <c r="CM2">
        <f t="shared" ref="CM2" si="37">+CL2+1</f>
        <v>46</v>
      </c>
      <c r="CN2">
        <f t="shared" ref="CN2" si="38">+CM2+1</f>
        <v>47</v>
      </c>
      <c r="CO2">
        <f t="shared" ref="CO2" si="39">+CN2+1</f>
        <v>48</v>
      </c>
      <c r="CP2">
        <f t="shared" ref="CP2" si="40">+CO2+1</f>
        <v>49</v>
      </c>
      <c r="CQ2">
        <f t="shared" ref="CQ2" si="41">+CP2+1</f>
        <v>50</v>
      </c>
      <c r="CR2">
        <f t="shared" ref="CR2" si="42">+CQ2+1</f>
        <v>51</v>
      </c>
      <c r="CS2">
        <f t="shared" ref="CS2" si="43">+CR2+1</f>
        <v>52</v>
      </c>
      <c r="CT2">
        <f t="shared" ref="CT2" si="44">+CS2+1</f>
        <v>53</v>
      </c>
      <c r="CU2">
        <f t="shared" ref="CU2" si="45">+CT2+1</f>
        <v>54</v>
      </c>
      <c r="CV2">
        <f t="shared" ref="CV2" si="46">+CU2+1</f>
        <v>55</v>
      </c>
      <c r="CW2">
        <f t="shared" ref="CW2:CX2" si="47">+CV2+1</f>
        <v>56</v>
      </c>
      <c r="CX2">
        <f t="shared" si="47"/>
        <v>57</v>
      </c>
    </row>
    <row r="3" spans="1:113" x14ac:dyDescent="0.25">
      <c r="A3" t="s">
        <v>947</v>
      </c>
      <c r="B3" t="str">
        <f>HAVERD!I$2</f>
        <v>Overnight</v>
      </c>
      <c r="C3">
        <f>HAVERD!J$2</f>
        <v>1</v>
      </c>
      <c r="D3">
        <f>HAVERD!K$2</f>
        <v>2</v>
      </c>
      <c r="E3">
        <f>HAVERD!L$2</f>
        <v>3</v>
      </c>
      <c r="F3">
        <f>HAVERD!M$2</f>
        <v>4</v>
      </c>
      <c r="G3">
        <f>HAVERD!N$2</f>
        <v>5</v>
      </c>
      <c r="H3">
        <f>HAVERD!O$2</f>
        <v>6</v>
      </c>
      <c r="I3">
        <f>HAVERD!P$2</f>
        <v>7</v>
      </c>
      <c r="J3">
        <f>HAVERD!Q$2</f>
        <v>8</v>
      </c>
      <c r="K3">
        <f>HAVERD!R$2</f>
        <v>9</v>
      </c>
      <c r="L3">
        <f>HAVERD!S$2</f>
        <v>10</v>
      </c>
      <c r="M3">
        <f>HAVERD!T$2</f>
        <v>11</v>
      </c>
      <c r="N3">
        <f>HAVERD!U$2</f>
        <v>12</v>
      </c>
      <c r="O3">
        <f>HAVERD!V$2</f>
        <v>13</v>
      </c>
      <c r="P3">
        <f>HAVERD!W$2</f>
        <v>14</v>
      </c>
      <c r="Q3">
        <f>HAVERD!X$2</f>
        <v>15</v>
      </c>
      <c r="R3">
        <f>HAVERD!Y$2</f>
        <v>16</v>
      </c>
      <c r="S3">
        <f>HAVERD!Z$2</f>
        <v>17</v>
      </c>
      <c r="T3">
        <f>HAVERD!AA$2</f>
        <v>18</v>
      </c>
      <c r="U3">
        <f>HAVERD!AB$2</f>
        <v>19</v>
      </c>
      <c r="V3">
        <f>HAVERD!AC$2</f>
        <v>20</v>
      </c>
      <c r="W3">
        <f>HAVERD!AD$2</f>
        <v>21</v>
      </c>
      <c r="X3">
        <f>HAVERD!AE$2</f>
        <v>22</v>
      </c>
      <c r="Y3">
        <f>HAVERD!AF$2</f>
        <v>23</v>
      </c>
      <c r="Z3">
        <f>HAVERD!AG$2</f>
        <v>24</v>
      </c>
      <c r="AA3">
        <f>HAVERD!AH$2</f>
        <v>25</v>
      </c>
      <c r="AB3">
        <f>HAVERD!AI$2</f>
        <v>26</v>
      </c>
      <c r="AC3">
        <f>HAVERD!AJ$2</f>
        <v>27</v>
      </c>
      <c r="AD3">
        <f>HAVERD!AK$2</f>
        <v>28</v>
      </c>
      <c r="AE3">
        <f>HAVERD!AL$2</f>
        <v>29</v>
      </c>
      <c r="AF3">
        <f>HAVERD!AM$2</f>
        <v>30</v>
      </c>
      <c r="AG3">
        <f>HAVERD!AN$2</f>
        <v>31</v>
      </c>
      <c r="AH3">
        <f>HAVERD!AO$2</f>
        <v>32</v>
      </c>
      <c r="AI3">
        <f>HAVERD!AP$2</f>
        <v>33</v>
      </c>
      <c r="AJ3">
        <f>HAVERD!AQ$2</f>
        <v>34</v>
      </c>
      <c r="AK3">
        <f>HAVERD!AR$2</f>
        <v>35</v>
      </c>
      <c r="AL3">
        <f>HAVERD!AS$2</f>
        <v>36</v>
      </c>
      <c r="AM3">
        <f>HAVERD!AT$2</f>
        <v>37</v>
      </c>
      <c r="AN3">
        <f>HAVERD!AU$2</f>
        <v>38</v>
      </c>
      <c r="AO3">
        <f>HAVERD!AV$2</f>
        <v>39</v>
      </c>
      <c r="AP3">
        <f>HAVERD!AW$2</f>
        <v>40</v>
      </c>
      <c r="AQ3">
        <f>HAVERD!AX$2</f>
        <v>41</v>
      </c>
      <c r="AR3">
        <f>HAVERD!AY$2</f>
        <v>42</v>
      </c>
      <c r="AS3">
        <f>HAVERD!AZ$2</f>
        <v>43</v>
      </c>
      <c r="AT3">
        <f>HAVERD!BA$2</f>
        <v>44</v>
      </c>
      <c r="AU3">
        <f>HAVERD!BB$2</f>
        <v>45</v>
      </c>
      <c r="AV3">
        <f>HAVERD!BC$2</f>
        <v>46</v>
      </c>
      <c r="AW3">
        <f>HAVERD!BD$2</f>
        <v>47</v>
      </c>
      <c r="AX3">
        <f>HAVERD!BE$2</f>
        <v>48</v>
      </c>
      <c r="BA3" t="s">
        <v>947</v>
      </c>
      <c r="BB3" t="str">
        <f>HAVERD!I$2</f>
        <v>Overnight</v>
      </c>
      <c r="BC3">
        <f>HAVERD!J$2</f>
        <v>1</v>
      </c>
      <c r="BD3">
        <f>HAVERD!K$2</f>
        <v>2</v>
      </c>
      <c r="BE3">
        <f>HAVERD!L$2</f>
        <v>3</v>
      </c>
      <c r="BF3">
        <f>HAVERD!M$2</f>
        <v>4</v>
      </c>
      <c r="BG3">
        <f>HAVERD!N$2</f>
        <v>5</v>
      </c>
      <c r="BH3">
        <f>HAVERD!O$2</f>
        <v>6</v>
      </c>
      <c r="BI3">
        <f>HAVERD!P$2</f>
        <v>7</v>
      </c>
      <c r="BJ3">
        <f>HAVERD!Q$2</f>
        <v>8</v>
      </c>
      <c r="BK3">
        <f>HAVERD!R$2</f>
        <v>9</v>
      </c>
      <c r="BL3">
        <f>HAVERD!S$2</f>
        <v>10</v>
      </c>
      <c r="BM3">
        <f>HAVERD!T$2</f>
        <v>11</v>
      </c>
      <c r="BN3">
        <f>HAVERD!U$2</f>
        <v>12</v>
      </c>
      <c r="BO3">
        <f>HAVERD!V$2</f>
        <v>13</v>
      </c>
      <c r="BP3">
        <f>HAVERD!W$2</f>
        <v>14</v>
      </c>
      <c r="BQ3">
        <f>HAVERD!X$2</f>
        <v>15</v>
      </c>
      <c r="BR3">
        <f>HAVERD!Y$2</f>
        <v>16</v>
      </c>
      <c r="BS3">
        <f>HAVERD!Z$2</f>
        <v>17</v>
      </c>
      <c r="BT3">
        <f>HAVERD!AA$2</f>
        <v>18</v>
      </c>
      <c r="BU3">
        <f>HAVERD!AB$2</f>
        <v>19</v>
      </c>
      <c r="BV3">
        <f>HAVERD!AC$2</f>
        <v>20</v>
      </c>
      <c r="BW3">
        <f>HAVERD!AD$2</f>
        <v>21</v>
      </c>
      <c r="BX3">
        <f>HAVERD!AE$2</f>
        <v>22</v>
      </c>
      <c r="BY3">
        <f>HAVERD!AF$2</f>
        <v>23</v>
      </c>
      <c r="BZ3">
        <f>HAVERD!AG$2</f>
        <v>24</v>
      </c>
      <c r="CA3">
        <f>HAVERD!AH$2</f>
        <v>25</v>
      </c>
      <c r="CB3">
        <f>HAVERD!AI$2</f>
        <v>26</v>
      </c>
      <c r="CC3">
        <f>HAVERD!AJ$2</f>
        <v>27</v>
      </c>
      <c r="CD3">
        <f>HAVERD!AK$2</f>
        <v>28</v>
      </c>
      <c r="CE3">
        <f>HAVERD!AL$2</f>
        <v>29</v>
      </c>
      <c r="CF3">
        <f>HAVERD!AM$2</f>
        <v>30</v>
      </c>
      <c r="CG3">
        <f>HAVERD!AN$2</f>
        <v>31</v>
      </c>
      <c r="CH3">
        <f>HAVERD!AO$2</f>
        <v>32</v>
      </c>
      <c r="CI3">
        <f>HAVERD!AP$2</f>
        <v>33</v>
      </c>
      <c r="CJ3">
        <f>HAVERD!AQ$2</f>
        <v>34</v>
      </c>
      <c r="CK3">
        <f>HAVERD!AR$2</f>
        <v>35</v>
      </c>
      <c r="CL3">
        <f>HAVERD!AS$2</f>
        <v>36</v>
      </c>
      <c r="CM3">
        <f>HAVERD!AT$2</f>
        <v>37</v>
      </c>
      <c r="CN3">
        <f>HAVERD!AU$2</f>
        <v>38</v>
      </c>
      <c r="CO3">
        <f>HAVERD!AV$2</f>
        <v>39</v>
      </c>
      <c r="CP3">
        <f>HAVERD!AW$2</f>
        <v>40</v>
      </c>
      <c r="CQ3">
        <f>HAVERD!AX$2</f>
        <v>41</v>
      </c>
      <c r="CR3">
        <f>HAVERD!AY$2</f>
        <v>42</v>
      </c>
      <c r="CS3">
        <f>HAVERD!AZ$2</f>
        <v>43</v>
      </c>
      <c r="CT3">
        <f>HAVERD!BA$2</f>
        <v>44</v>
      </c>
      <c r="CU3">
        <f>HAVERD!BB$2</f>
        <v>45</v>
      </c>
      <c r="CV3">
        <f>HAVERD!BC$2</f>
        <v>46</v>
      </c>
      <c r="CW3">
        <f>HAVERD!BD$2</f>
        <v>47</v>
      </c>
      <c r="CX3">
        <f>HAVERD!BE$2</f>
        <v>48</v>
      </c>
    </row>
    <row r="4" spans="1:113" x14ac:dyDescent="0.25">
      <c r="A4" t="s">
        <v>948</v>
      </c>
      <c r="C4">
        <v>30.4166667</v>
      </c>
      <c r="D4">
        <f>+C4+30.4166667</f>
        <v>60.833333400000001</v>
      </c>
      <c r="E4">
        <f t="shared" ref="E4:AX4" si="48">+D4+30.4166667</f>
        <v>91.250000099999994</v>
      </c>
      <c r="F4">
        <f t="shared" si="48"/>
        <v>121.6666668</v>
      </c>
      <c r="G4">
        <f t="shared" si="48"/>
        <v>152.08333350000001</v>
      </c>
      <c r="H4">
        <f t="shared" si="48"/>
        <v>182.50000020000002</v>
      </c>
      <c r="I4">
        <f t="shared" si="48"/>
        <v>212.91666690000002</v>
      </c>
      <c r="J4">
        <f t="shared" si="48"/>
        <v>243.33333360000003</v>
      </c>
      <c r="K4">
        <f t="shared" si="48"/>
        <v>273.75000030000001</v>
      </c>
      <c r="L4">
        <f t="shared" si="48"/>
        <v>304.16666700000002</v>
      </c>
      <c r="M4">
        <f t="shared" si="48"/>
        <v>334.58333370000003</v>
      </c>
      <c r="N4">
        <f t="shared" si="48"/>
        <v>365.00000040000003</v>
      </c>
      <c r="O4">
        <f t="shared" si="48"/>
        <v>395.41666710000004</v>
      </c>
      <c r="P4">
        <f t="shared" si="48"/>
        <v>425.83333380000005</v>
      </c>
      <c r="Q4">
        <f t="shared" si="48"/>
        <v>456.25000050000006</v>
      </c>
      <c r="R4">
        <f t="shared" si="48"/>
        <v>486.66666720000006</v>
      </c>
      <c r="S4">
        <f t="shared" si="48"/>
        <v>517.08333390000007</v>
      </c>
      <c r="T4">
        <f t="shared" si="48"/>
        <v>547.50000060000002</v>
      </c>
      <c r="U4">
        <f t="shared" si="48"/>
        <v>577.91666729999997</v>
      </c>
      <c r="V4">
        <f t="shared" si="48"/>
        <v>608.33333399999992</v>
      </c>
      <c r="W4">
        <f t="shared" si="48"/>
        <v>638.75000069999987</v>
      </c>
      <c r="X4">
        <f t="shared" si="48"/>
        <v>669.16666739999982</v>
      </c>
      <c r="Y4">
        <f t="shared" si="48"/>
        <v>699.58333409999977</v>
      </c>
      <c r="Z4">
        <f t="shared" si="48"/>
        <v>730.00000079999973</v>
      </c>
      <c r="AA4">
        <f t="shared" si="48"/>
        <v>760.41666749999968</v>
      </c>
      <c r="AB4">
        <f t="shared" si="48"/>
        <v>790.83333419999963</v>
      </c>
      <c r="AC4">
        <f t="shared" si="48"/>
        <v>821.25000089999958</v>
      </c>
      <c r="AD4">
        <f t="shared" si="48"/>
        <v>851.66666759999953</v>
      </c>
      <c r="AE4">
        <f t="shared" si="48"/>
        <v>882.08333429999948</v>
      </c>
      <c r="AF4">
        <f t="shared" si="48"/>
        <v>912.50000099999943</v>
      </c>
      <c r="AG4">
        <f t="shared" si="48"/>
        <v>942.91666769999938</v>
      </c>
      <c r="AH4">
        <f t="shared" si="48"/>
        <v>973.33333439999933</v>
      </c>
      <c r="AI4">
        <f t="shared" si="48"/>
        <v>1003.7500010999993</v>
      </c>
      <c r="AJ4">
        <f t="shared" si="48"/>
        <v>1034.1666677999992</v>
      </c>
      <c r="AK4">
        <f t="shared" si="48"/>
        <v>1064.5833344999992</v>
      </c>
      <c r="AL4">
        <f t="shared" si="48"/>
        <v>1095.0000011999991</v>
      </c>
      <c r="AM4">
        <f t="shared" si="48"/>
        <v>1125.4166678999991</v>
      </c>
      <c r="AN4">
        <f t="shared" si="48"/>
        <v>1155.833334599999</v>
      </c>
      <c r="AO4">
        <f t="shared" si="48"/>
        <v>1186.250001299999</v>
      </c>
      <c r="AP4">
        <f t="shared" si="48"/>
        <v>1216.6666679999989</v>
      </c>
      <c r="AQ4">
        <f t="shared" si="48"/>
        <v>1247.0833346999989</v>
      </c>
      <c r="AR4">
        <f t="shared" si="48"/>
        <v>1277.5000013999988</v>
      </c>
      <c r="AS4">
        <f t="shared" si="48"/>
        <v>1307.9166680999988</v>
      </c>
      <c r="AT4">
        <f t="shared" si="48"/>
        <v>1338.3333347999987</v>
      </c>
      <c r="AU4">
        <f t="shared" si="48"/>
        <v>1368.7500014999987</v>
      </c>
      <c r="AV4">
        <f t="shared" si="48"/>
        <v>1399.1666681999986</v>
      </c>
      <c r="AW4">
        <f t="shared" si="48"/>
        <v>1429.5833348999986</v>
      </c>
      <c r="AX4">
        <f t="shared" si="48"/>
        <v>1460.0000015999985</v>
      </c>
      <c r="BA4" t="s">
        <v>948</v>
      </c>
      <c r="BC4">
        <v>30.4166667</v>
      </c>
      <c r="BD4">
        <f>+BC4+30.4166667</f>
        <v>60.833333400000001</v>
      </c>
      <c r="BE4">
        <f t="shared" ref="BE4" si="49">+BD4+30.4166667</f>
        <v>91.250000099999994</v>
      </c>
      <c r="BF4">
        <f t="shared" ref="BF4" si="50">+BE4+30.4166667</f>
        <v>121.6666668</v>
      </c>
      <c r="BG4">
        <f t="shared" ref="BG4" si="51">+BF4+30.4166667</f>
        <v>152.08333350000001</v>
      </c>
      <c r="BH4">
        <f t="shared" ref="BH4" si="52">+BG4+30.4166667</f>
        <v>182.50000020000002</v>
      </c>
      <c r="BI4">
        <f t="shared" ref="BI4" si="53">+BH4+30.4166667</f>
        <v>212.91666690000002</v>
      </c>
      <c r="BJ4">
        <f t="shared" ref="BJ4" si="54">+BI4+30.4166667</f>
        <v>243.33333360000003</v>
      </c>
      <c r="BK4">
        <f t="shared" ref="BK4" si="55">+BJ4+30.4166667</f>
        <v>273.75000030000001</v>
      </c>
      <c r="BL4">
        <f t="shared" ref="BL4" si="56">+BK4+30.4166667</f>
        <v>304.16666700000002</v>
      </c>
      <c r="BM4">
        <f t="shared" ref="BM4" si="57">+BL4+30.4166667</f>
        <v>334.58333370000003</v>
      </c>
      <c r="BN4">
        <f t="shared" ref="BN4" si="58">+BM4+30.4166667</f>
        <v>365.00000040000003</v>
      </c>
      <c r="BO4">
        <f t="shared" ref="BO4" si="59">+BN4+30.4166667</f>
        <v>395.41666710000004</v>
      </c>
      <c r="BP4">
        <f t="shared" ref="BP4" si="60">+BO4+30.4166667</f>
        <v>425.83333380000005</v>
      </c>
      <c r="BQ4">
        <f t="shared" ref="BQ4" si="61">+BP4+30.4166667</f>
        <v>456.25000050000006</v>
      </c>
      <c r="BR4">
        <f t="shared" ref="BR4" si="62">+BQ4+30.4166667</f>
        <v>486.66666720000006</v>
      </c>
      <c r="BS4">
        <f t="shared" ref="BS4" si="63">+BR4+30.4166667</f>
        <v>517.08333390000007</v>
      </c>
      <c r="BT4">
        <f t="shared" ref="BT4" si="64">+BS4+30.4166667</f>
        <v>547.50000060000002</v>
      </c>
      <c r="BU4">
        <f t="shared" ref="BU4" si="65">+BT4+30.4166667</f>
        <v>577.91666729999997</v>
      </c>
      <c r="BV4">
        <f t="shared" ref="BV4" si="66">+BU4+30.4166667</f>
        <v>608.33333399999992</v>
      </c>
      <c r="BW4">
        <f t="shared" ref="BW4" si="67">+BV4+30.4166667</f>
        <v>638.75000069999987</v>
      </c>
      <c r="BX4">
        <f t="shared" ref="BX4" si="68">+BW4+30.4166667</f>
        <v>669.16666739999982</v>
      </c>
      <c r="BY4">
        <f t="shared" ref="BY4" si="69">+BX4+30.4166667</f>
        <v>699.58333409999977</v>
      </c>
      <c r="BZ4">
        <f t="shared" ref="BZ4" si="70">+BY4+30.4166667</f>
        <v>730.00000079999973</v>
      </c>
      <c r="CA4">
        <f t="shared" ref="CA4" si="71">+BZ4+30.4166667</f>
        <v>760.41666749999968</v>
      </c>
      <c r="CB4">
        <f t="shared" ref="CB4" si="72">+CA4+30.4166667</f>
        <v>790.83333419999963</v>
      </c>
      <c r="CC4">
        <f t="shared" ref="CC4" si="73">+CB4+30.4166667</f>
        <v>821.25000089999958</v>
      </c>
      <c r="CD4">
        <f t="shared" ref="CD4" si="74">+CC4+30.4166667</f>
        <v>851.66666759999953</v>
      </c>
      <c r="CE4">
        <f t="shared" ref="CE4" si="75">+CD4+30.4166667</f>
        <v>882.08333429999948</v>
      </c>
      <c r="CF4">
        <f t="shared" ref="CF4" si="76">+CE4+30.4166667</f>
        <v>912.50000099999943</v>
      </c>
      <c r="CG4">
        <f t="shared" ref="CG4" si="77">+CF4+30.4166667</f>
        <v>942.91666769999938</v>
      </c>
      <c r="CH4">
        <f t="shared" ref="CH4" si="78">+CG4+30.4166667</f>
        <v>973.33333439999933</v>
      </c>
      <c r="CI4">
        <f t="shared" ref="CI4" si="79">+CH4+30.4166667</f>
        <v>1003.7500010999993</v>
      </c>
      <c r="CJ4">
        <f t="shared" ref="CJ4" si="80">+CI4+30.4166667</f>
        <v>1034.1666677999992</v>
      </c>
      <c r="CK4">
        <f t="shared" ref="CK4" si="81">+CJ4+30.4166667</f>
        <v>1064.5833344999992</v>
      </c>
      <c r="CL4">
        <f t="shared" ref="CL4" si="82">+CK4+30.4166667</f>
        <v>1095.0000011999991</v>
      </c>
      <c r="CM4">
        <f t="shared" ref="CM4" si="83">+CL4+30.4166667</f>
        <v>1125.4166678999991</v>
      </c>
      <c r="CN4">
        <f t="shared" ref="CN4" si="84">+CM4+30.4166667</f>
        <v>1155.833334599999</v>
      </c>
      <c r="CO4">
        <f t="shared" ref="CO4" si="85">+CN4+30.4166667</f>
        <v>1186.250001299999</v>
      </c>
      <c r="CP4">
        <f t="shared" ref="CP4" si="86">+CO4+30.4166667</f>
        <v>1216.6666679999989</v>
      </c>
      <c r="CQ4">
        <f t="shared" ref="CQ4" si="87">+CP4+30.4166667</f>
        <v>1247.0833346999989</v>
      </c>
      <c r="CR4">
        <f t="shared" ref="CR4" si="88">+CQ4+30.4166667</f>
        <v>1277.5000013999988</v>
      </c>
      <c r="CS4">
        <f t="shared" ref="CS4" si="89">+CR4+30.4166667</f>
        <v>1307.9166680999988</v>
      </c>
      <c r="CT4">
        <f t="shared" ref="CT4" si="90">+CS4+30.4166667</f>
        <v>1338.3333347999987</v>
      </c>
      <c r="CU4">
        <f t="shared" ref="CU4" si="91">+CT4+30.4166667</f>
        <v>1368.7500014999987</v>
      </c>
      <c r="CV4">
        <f t="shared" ref="CV4" si="92">+CU4+30.4166667</f>
        <v>1399.1666681999986</v>
      </c>
      <c r="CW4">
        <f t="shared" ref="CW4:CX4" si="93">+CV4+30.4166667</f>
        <v>1429.5833348999986</v>
      </c>
      <c r="CX4">
        <f t="shared" si="93"/>
        <v>1460.0000015999985</v>
      </c>
    </row>
    <row r="5" spans="1:113" x14ac:dyDescent="0.25">
      <c r="A5" s="8" t="s">
        <v>949</v>
      </c>
      <c r="BA5" s="8" t="s">
        <v>949</v>
      </c>
    </row>
    <row r="6" spans="1:113" x14ac:dyDescent="0.25">
      <c r="A6" s="6">
        <f t="shared" ref="A6:A14" si="94">A11-7</f>
        <v>45665</v>
      </c>
      <c r="B6" s="6">
        <f>A6</f>
        <v>45665</v>
      </c>
      <c r="C6" s="6">
        <f>$B6+C$4</f>
        <v>45695.416666700003</v>
      </c>
      <c r="D6" s="6">
        <f t="shared" ref="D6:AX10" si="95">$B6+D$4</f>
        <v>45725.833333399998</v>
      </c>
      <c r="E6" s="6">
        <f t="shared" si="95"/>
        <v>45756.250000100001</v>
      </c>
      <c r="F6" s="6">
        <f t="shared" si="95"/>
        <v>45786.666666800003</v>
      </c>
      <c r="G6" s="6">
        <f t="shared" si="95"/>
        <v>45817.083333499999</v>
      </c>
      <c r="H6" s="6">
        <f t="shared" si="95"/>
        <v>45847.500000200002</v>
      </c>
      <c r="I6" s="6">
        <f t="shared" si="95"/>
        <v>45877.916666899997</v>
      </c>
      <c r="J6" s="6">
        <f t="shared" si="95"/>
        <v>45908.3333336</v>
      </c>
      <c r="K6" s="6">
        <f t="shared" si="95"/>
        <v>45938.750000300002</v>
      </c>
      <c r="L6" s="6">
        <f t="shared" si="95"/>
        <v>45969.166666999998</v>
      </c>
      <c r="M6" s="6">
        <f t="shared" si="95"/>
        <v>45999.5833337</v>
      </c>
      <c r="N6" s="6">
        <f t="shared" si="95"/>
        <v>46030.000000400003</v>
      </c>
      <c r="O6" s="6">
        <f t="shared" si="95"/>
        <v>46060.416667099998</v>
      </c>
      <c r="P6" s="6">
        <f t="shared" si="95"/>
        <v>46090.833333800001</v>
      </c>
      <c r="Q6" s="6">
        <f t="shared" si="95"/>
        <v>46121.250000499997</v>
      </c>
      <c r="R6" s="6">
        <f t="shared" si="95"/>
        <v>46151.666667199999</v>
      </c>
      <c r="S6" s="6">
        <f t="shared" si="95"/>
        <v>46182.083333900002</v>
      </c>
      <c r="T6" s="6">
        <f t="shared" si="95"/>
        <v>46212.500000599997</v>
      </c>
      <c r="U6" s="6">
        <f t="shared" si="95"/>
        <v>46242.9166673</v>
      </c>
      <c r="V6" s="6">
        <f t="shared" si="95"/>
        <v>46273.333334000003</v>
      </c>
      <c r="W6" s="6">
        <f t="shared" si="95"/>
        <v>46303.750000699998</v>
      </c>
      <c r="X6" s="6">
        <f t="shared" si="95"/>
        <v>46334.166667400001</v>
      </c>
      <c r="Y6" s="6">
        <f t="shared" si="95"/>
        <v>46364.583334099996</v>
      </c>
      <c r="Z6" s="6">
        <f t="shared" si="95"/>
        <v>46395.000000799999</v>
      </c>
      <c r="AA6" s="6">
        <f t="shared" si="95"/>
        <v>46425.416667500001</v>
      </c>
      <c r="AB6" s="6">
        <f t="shared" si="95"/>
        <v>46455.833334199997</v>
      </c>
      <c r="AC6" s="6">
        <f t="shared" si="95"/>
        <v>46486.2500009</v>
      </c>
      <c r="AD6" s="6">
        <f t="shared" si="95"/>
        <v>46516.666667600002</v>
      </c>
      <c r="AE6" s="6">
        <f t="shared" si="95"/>
        <v>46547.083334299998</v>
      </c>
      <c r="AF6" s="6">
        <f t="shared" si="95"/>
        <v>46577.500001</v>
      </c>
      <c r="AG6" s="6">
        <f t="shared" si="95"/>
        <v>46607.916667700003</v>
      </c>
      <c r="AH6" s="6">
        <f t="shared" si="95"/>
        <v>46638.333334399998</v>
      </c>
      <c r="AI6" s="6">
        <f t="shared" si="95"/>
        <v>46668.750001100001</v>
      </c>
      <c r="AJ6" s="6">
        <f t="shared" si="95"/>
        <v>46699.166667799997</v>
      </c>
      <c r="AK6" s="6">
        <f t="shared" si="95"/>
        <v>46729.583334499999</v>
      </c>
      <c r="AL6" s="6">
        <f t="shared" si="95"/>
        <v>46760.000001200002</v>
      </c>
      <c r="AM6" s="6">
        <f t="shared" si="95"/>
        <v>46790.416667899997</v>
      </c>
      <c r="AN6" s="6">
        <f t="shared" si="95"/>
        <v>46820.8333346</v>
      </c>
      <c r="AO6" s="6">
        <f t="shared" si="95"/>
        <v>46851.250001299995</v>
      </c>
      <c r="AP6" s="6">
        <f t="shared" si="95"/>
        <v>46881.666667999998</v>
      </c>
      <c r="AQ6" s="6">
        <f t="shared" si="95"/>
        <v>46912.083334700001</v>
      </c>
      <c r="AR6" s="6">
        <f t="shared" si="95"/>
        <v>46942.500001399996</v>
      </c>
      <c r="AS6" s="6">
        <f t="shared" si="95"/>
        <v>46972.916668099999</v>
      </c>
      <c r="AT6" s="6">
        <f t="shared" si="95"/>
        <v>47003.333334800001</v>
      </c>
      <c r="AU6" s="6">
        <f t="shared" si="95"/>
        <v>47033.750001499997</v>
      </c>
      <c r="AV6" s="6">
        <f t="shared" si="95"/>
        <v>47064.1666682</v>
      </c>
      <c r="AW6" s="6">
        <f t="shared" si="95"/>
        <v>47094.583334900002</v>
      </c>
      <c r="AX6" s="6">
        <f t="shared" si="95"/>
        <v>47125.000001599998</v>
      </c>
      <c r="BA6" s="6">
        <f t="shared" ref="BA6:BA14" si="96">BA11-7</f>
        <v>45707</v>
      </c>
      <c r="BB6" s="6">
        <f>BA6</f>
        <v>45707</v>
      </c>
      <c r="BC6" s="6">
        <f>$BA6+BC$4</f>
        <v>45737.416666700003</v>
      </c>
      <c r="BD6" s="6">
        <f t="shared" ref="BD6:CX10" si="97">$BA6+BD$4</f>
        <v>45767.833333399998</v>
      </c>
      <c r="BE6" s="6">
        <f t="shared" si="97"/>
        <v>45798.250000100001</v>
      </c>
      <c r="BF6" s="6">
        <f t="shared" si="97"/>
        <v>45828.666666800003</v>
      </c>
      <c r="BG6" s="6">
        <f t="shared" si="97"/>
        <v>45859.083333499999</v>
      </c>
      <c r="BH6" s="6">
        <f t="shared" si="97"/>
        <v>45889.500000200002</v>
      </c>
      <c r="BI6" s="6">
        <f t="shared" si="97"/>
        <v>45919.916666899997</v>
      </c>
      <c r="BJ6" s="6">
        <f t="shared" si="97"/>
        <v>45950.3333336</v>
      </c>
      <c r="BK6" s="6">
        <f t="shared" si="97"/>
        <v>45980.750000300002</v>
      </c>
      <c r="BL6" s="6">
        <f t="shared" si="97"/>
        <v>46011.166666999998</v>
      </c>
      <c r="BM6" s="6">
        <f t="shared" si="97"/>
        <v>46041.5833337</v>
      </c>
      <c r="BN6" s="6">
        <f t="shared" si="97"/>
        <v>46072.000000400003</v>
      </c>
      <c r="BO6" s="6">
        <f t="shared" si="97"/>
        <v>46102.416667099998</v>
      </c>
      <c r="BP6" s="6">
        <f t="shared" si="97"/>
        <v>46132.833333800001</v>
      </c>
      <c r="BQ6" s="6">
        <f t="shared" si="97"/>
        <v>46163.250000499997</v>
      </c>
      <c r="BR6" s="6">
        <f t="shared" si="97"/>
        <v>46193.666667199999</v>
      </c>
      <c r="BS6" s="6">
        <f t="shared" si="97"/>
        <v>46224.083333900002</v>
      </c>
      <c r="BT6" s="6">
        <f t="shared" si="97"/>
        <v>46254.500000599997</v>
      </c>
      <c r="BU6" s="6">
        <f t="shared" si="97"/>
        <v>46284.9166673</v>
      </c>
      <c r="BV6" s="6">
        <f t="shared" si="97"/>
        <v>46315.333334000003</v>
      </c>
      <c r="BW6" s="6">
        <f t="shared" si="97"/>
        <v>46345.750000699998</v>
      </c>
      <c r="BX6" s="6">
        <f t="shared" si="97"/>
        <v>46376.166667400001</v>
      </c>
      <c r="BY6" s="6">
        <f t="shared" si="97"/>
        <v>46406.583334099996</v>
      </c>
      <c r="BZ6" s="6">
        <f t="shared" si="97"/>
        <v>46437.000000799999</v>
      </c>
      <c r="CA6" s="6">
        <f t="shared" si="97"/>
        <v>46467.416667500001</v>
      </c>
      <c r="CB6" s="6">
        <f t="shared" si="97"/>
        <v>46497.833334199997</v>
      </c>
      <c r="CC6" s="6">
        <f t="shared" si="97"/>
        <v>46528.2500009</v>
      </c>
      <c r="CD6" s="6">
        <f t="shared" si="97"/>
        <v>46558.666667600002</v>
      </c>
      <c r="CE6" s="6">
        <f t="shared" si="97"/>
        <v>46589.083334299998</v>
      </c>
      <c r="CF6" s="6">
        <f t="shared" si="97"/>
        <v>46619.500001</v>
      </c>
      <c r="CG6" s="6">
        <f t="shared" si="97"/>
        <v>46649.916667700003</v>
      </c>
      <c r="CH6" s="6">
        <f t="shared" si="97"/>
        <v>46680.333334399998</v>
      </c>
      <c r="CI6" s="6">
        <f t="shared" si="97"/>
        <v>46710.750001100001</v>
      </c>
      <c r="CJ6" s="6">
        <f t="shared" si="97"/>
        <v>46741.166667799997</v>
      </c>
      <c r="CK6" s="6">
        <f t="shared" si="97"/>
        <v>46771.583334499999</v>
      </c>
      <c r="CL6" s="6">
        <f t="shared" si="97"/>
        <v>46802.000001200002</v>
      </c>
      <c r="CM6" s="6">
        <f t="shared" si="97"/>
        <v>46832.416667899997</v>
      </c>
      <c r="CN6" s="6">
        <f t="shared" si="97"/>
        <v>46862.8333346</v>
      </c>
      <c r="CO6" s="6">
        <f t="shared" si="97"/>
        <v>46893.250001299995</v>
      </c>
      <c r="CP6" s="6">
        <f t="shared" si="97"/>
        <v>46923.666667999998</v>
      </c>
      <c r="CQ6" s="6">
        <f t="shared" si="97"/>
        <v>46954.083334700001</v>
      </c>
      <c r="CR6" s="6">
        <f t="shared" si="97"/>
        <v>46984.500001399996</v>
      </c>
      <c r="CS6" s="6">
        <f t="shared" si="97"/>
        <v>47014.916668099999</v>
      </c>
      <c r="CT6" s="6">
        <f t="shared" si="97"/>
        <v>47045.333334800001</v>
      </c>
      <c r="CU6" s="6">
        <f t="shared" si="97"/>
        <v>47075.750001499997</v>
      </c>
      <c r="CV6" s="6">
        <f t="shared" si="97"/>
        <v>47106.1666682</v>
      </c>
      <c r="CW6" s="6">
        <f t="shared" si="97"/>
        <v>47136.583334900002</v>
      </c>
      <c r="CX6" s="6">
        <f t="shared" si="97"/>
        <v>47167.000001599998</v>
      </c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</row>
    <row r="7" spans="1:113" x14ac:dyDescent="0.25">
      <c r="A7" s="6">
        <f t="shared" si="94"/>
        <v>45666</v>
      </c>
      <c r="B7" s="6">
        <f t="shared" ref="B7:B18" si="98">A7</f>
        <v>45666</v>
      </c>
      <c r="C7" s="6">
        <f t="shared" ref="C7:R20" si="99">$B7+C$4</f>
        <v>45696.416666700003</v>
      </c>
      <c r="D7" s="6">
        <f t="shared" si="95"/>
        <v>45726.833333399998</v>
      </c>
      <c r="E7" s="6">
        <f t="shared" si="95"/>
        <v>45757.250000100001</v>
      </c>
      <c r="F7" s="6">
        <f t="shared" si="95"/>
        <v>45787.666666800003</v>
      </c>
      <c r="G7" s="6">
        <f t="shared" si="95"/>
        <v>45818.083333499999</v>
      </c>
      <c r="H7" s="6">
        <f t="shared" si="95"/>
        <v>45848.500000200002</v>
      </c>
      <c r="I7" s="6">
        <f t="shared" si="95"/>
        <v>45878.916666899997</v>
      </c>
      <c r="J7" s="6">
        <f t="shared" si="95"/>
        <v>45909.3333336</v>
      </c>
      <c r="K7" s="6">
        <f t="shared" si="95"/>
        <v>45939.750000300002</v>
      </c>
      <c r="L7" s="6">
        <f t="shared" si="95"/>
        <v>45970.166666999998</v>
      </c>
      <c r="M7" s="6">
        <f t="shared" si="95"/>
        <v>46000.5833337</v>
      </c>
      <c r="N7" s="6">
        <f t="shared" si="95"/>
        <v>46031.000000400003</v>
      </c>
      <c r="O7" s="6">
        <f t="shared" si="95"/>
        <v>46061.416667099998</v>
      </c>
      <c r="P7" s="6">
        <f t="shared" si="95"/>
        <v>46091.833333800001</v>
      </c>
      <c r="Q7" s="6">
        <f t="shared" si="95"/>
        <v>46122.250000499997</v>
      </c>
      <c r="R7" s="6">
        <f t="shared" si="95"/>
        <v>46152.666667199999</v>
      </c>
      <c r="S7" s="6">
        <f t="shared" si="95"/>
        <v>46183.083333900002</v>
      </c>
      <c r="T7" s="6">
        <f t="shared" si="95"/>
        <v>46213.500000599997</v>
      </c>
      <c r="U7" s="6">
        <f t="shared" si="95"/>
        <v>46243.9166673</v>
      </c>
      <c r="V7" s="6">
        <f t="shared" si="95"/>
        <v>46274.333334000003</v>
      </c>
      <c r="W7" s="6">
        <f t="shared" si="95"/>
        <v>46304.750000699998</v>
      </c>
      <c r="X7" s="6">
        <f t="shared" si="95"/>
        <v>46335.166667400001</v>
      </c>
      <c r="Y7" s="6">
        <f t="shared" si="95"/>
        <v>46365.583334099996</v>
      </c>
      <c r="Z7" s="6">
        <f t="shared" si="95"/>
        <v>46396.000000799999</v>
      </c>
      <c r="AA7" s="6">
        <f t="shared" si="95"/>
        <v>46426.416667500001</v>
      </c>
      <c r="AB7" s="6">
        <f t="shared" si="95"/>
        <v>46456.833334199997</v>
      </c>
      <c r="AC7" s="6">
        <f t="shared" si="95"/>
        <v>46487.2500009</v>
      </c>
      <c r="AD7" s="6">
        <f t="shared" si="95"/>
        <v>46517.666667600002</v>
      </c>
      <c r="AE7" s="6">
        <f t="shared" si="95"/>
        <v>46548.083334299998</v>
      </c>
      <c r="AF7" s="6">
        <f t="shared" si="95"/>
        <v>46578.500001</v>
      </c>
      <c r="AG7" s="6">
        <f t="shared" si="95"/>
        <v>46608.916667700003</v>
      </c>
      <c r="AH7" s="6">
        <f t="shared" si="95"/>
        <v>46639.333334399998</v>
      </c>
      <c r="AI7" s="6">
        <f t="shared" si="95"/>
        <v>46669.750001100001</v>
      </c>
      <c r="AJ7" s="6">
        <f t="shared" si="95"/>
        <v>46700.166667799997</v>
      </c>
      <c r="AK7" s="6">
        <f t="shared" si="95"/>
        <v>46730.583334499999</v>
      </c>
      <c r="AL7" s="6">
        <f t="shared" si="95"/>
        <v>46761.000001200002</v>
      </c>
      <c r="AM7" s="6">
        <f t="shared" si="95"/>
        <v>46791.416667899997</v>
      </c>
      <c r="AN7" s="6">
        <f t="shared" si="95"/>
        <v>46821.8333346</v>
      </c>
      <c r="AO7" s="6">
        <f t="shared" si="95"/>
        <v>46852.250001299995</v>
      </c>
      <c r="AP7" s="6">
        <f t="shared" si="95"/>
        <v>46882.666667999998</v>
      </c>
      <c r="AQ7" s="6">
        <f t="shared" si="95"/>
        <v>46913.083334700001</v>
      </c>
      <c r="AR7" s="6">
        <f t="shared" si="95"/>
        <v>46943.500001399996</v>
      </c>
      <c r="AS7" s="6">
        <f t="shared" si="95"/>
        <v>46973.916668099999</v>
      </c>
      <c r="AT7" s="6">
        <f t="shared" si="95"/>
        <v>47004.333334800001</v>
      </c>
      <c r="AU7" s="6">
        <f t="shared" si="95"/>
        <v>47034.750001499997</v>
      </c>
      <c r="AV7" s="6">
        <f t="shared" si="95"/>
        <v>47065.1666682</v>
      </c>
      <c r="AW7" s="6">
        <f t="shared" si="95"/>
        <v>47095.583334900002</v>
      </c>
      <c r="AX7" s="6">
        <f t="shared" si="95"/>
        <v>47126.000001599998</v>
      </c>
      <c r="BA7" s="6">
        <f t="shared" si="96"/>
        <v>45708</v>
      </c>
      <c r="BB7" s="6">
        <f t="shared" ref="BB7:BB18" si="100">BA7</f>
        <v>45708</v>
      </c>
      <c r="BC7" s="6">
        <f t="shared" ref="BC7:BR20" si="101">$BA7+BC$4</f>
        <v>45738.416666700003</v>
      </c>
      <c r="BD7" s="6">
        <f t="shared" si="101"/>
        <v>45768.833333399998</v>
      </c>
      <c r="BE7" s="6">
        <f t="shared" si="101"/>
        <v>45799.250000100001</v>
      </c>
      <c r="BF7" s="6">
        <f t="shared" si="101"/>
        <v>45829.666666800003</v>
      </c>
      <c r="BG7" s="6">
        <f t="shared" si="101"/>
        <v>45860.083333499999</v>
      </c>
      <c r="BH7" s="6">
        <f t="shared" si="101"/>
        <v>45890.500000200002</v>
      </c>
      <c r="BI7" s="6">
        <f t="shared" si="101"/>
        <v>45920.916666899997</v>
      </c>
      <c r="BJ7" s="6">
        <f t="shared" si="101"/>
        <v>45951.3333336</v>
      </c>
      <c r="BK7" s="6">
        <f t="shared" si="101"/>
        <v>45981.750000300002</v>
      </c>
      <c r="BL7" s="6">
        <f t="shared" si="101"/>
        <v>46012.166666999998</v>
      </c>
      <c r="BM7" s="6">
        <f t="shared" si="101"/>
        <v>46042.5833337</v>
      </c>
      <c r="BN7" s="6">
        <f t="shared" si="101"/>
        <v>46073.000000400003</v>
      </c>
      <c r="BO7" s="6">
        <f t="shared" si="101"/>
        <v>46103.416667099998</v>
      </c>
      <c r="BP7" s="6">
        <f t="shared" si="101"/>
        <v>46133.833333800001</v>
      </c>
      <c r="BQ7" s="6">
        <f t="shared" si="101"/>
        <v>46164.250000499997</v>
      </c>
      <c r="BR7" s="6">
        <f t="shared" si="101"/>
        <v>46194.666667199999</v>
      </c>
      <c r="BS7" s="6">
        <f t="shared" si="97"/>
        <v>46225.083333900002</v>
      </c>
      <c r="BT7" s="6">
        <f t="shared" si="97"/>
        <v>46255.500000599997</v>
      </c>
      <c r="BU7" s="6">
        <f t="shared" si="97"/>
        <v>46285.9166673</v>
      </c>
      <c r="BV7" s="6">
        <f t="shared" si="97"/>
        <v>46316.333334000003</v>
      </c>
      <c r="BW7" s="6">
        <f t="shared" si="97"/>
        <v>46346.750000699998</v>
      </c>
      <c r="BX7" s="6">
        <f t="shared" si="97"/>
        <v>46377.166667400001</v>
      </c>
      <c r="BY7" s="6">
        <f t="shared" si="97"/>
        <v>46407.583334099996</v>
      </c>
      <c r="BZ7" s="6">
        <f t="shared" si="97"/>
        <v>46438.000000799999</v>
      </c>
      <c r="CA7" s="6">
        <f t="shared" si="97"/>
        <v>46468.416667500001</v>
      </c>
      <c r="CB7" s="6">
        <f t="shared" si="97"/>
        <v>46498.833334199997</v>
      </c>
      <c r="CC7" s="6">
        <f t="shared" si="97"/>
        <v>46529.2500009</v>
      </c>
      <c r="CD7" s="6">
        <f t="shared" si="97"/>
        <v>46559.666667600002</v>
      </c>
      <c r="CE7" s="6">
        <f t="shared" si="97"/>
        <v>46590.083334299998</v>
      </c>
      <c r="CF7" s="6">
        <f t="shared" si="97"/>
        <v>46620.500001</v>
      </c>
      <c r="CG7" s="6">
        <f t="shared" si="97"/>
        <v>46650.916667700003</v>
      </c>
      <c r="CH7" s="6">
        <f t="shared" si="97"/>
        <v>46681.333334399998</v>
      </c>
      <c r="CI7" s="6">
        <f t="shared" si="97"/>
        <v>46711.750001100001</v>
      </c>
      <c r="CJ7" s="6">
        <f t="shared" si="97"/>
        <v>46742.166667799997</v>
      </c>
      <c r="CK7" s="6">
        <f t="shared" si="97"/>
        <v>46772.583334499999</v>
      </c>
      <c r="CL7" s="6">
        <f t="shared" si="97"/>
        <v>46803.000001200002</v>
      </c>
      <c r="CM7" s="6">
        <f t="shared" si="97"/>
        <v>46833.416667899997</v>
      </c>
      <c r="CN7" s="6">
        <f t="shared" si="97"/>
        <v>46863.8333346</v>
      </c>
      <c r="CO7" s="6">
        <f t="shared" si="97"/>
        <v>46894.250001299995</v>
      </c>
      <c r="CP7" s="6">
        <f t="shared" si="97"/>
        <v>46924.666667999998</v>
      </c>
      <c r="CQ7" s="6">
        <f t="shared" si="97"/>
        <v>46955.083334700001</v>
      </c>
      <c r="CR7" s="6">
        <f t="shared" si="97"/>
        <v>46985.500001399996</v>
      </c>
      <c r="CS7" s="6">
        <f t="shared" si="97"/>
        <v>47015.916668099999</v>
      </c>
      <c r="CT7" s="6">
        <f t="shared" si="97"/>
        <v>47046.333334800001</v>
      </c>
      <c r="CU7" s="6">
        <f t="shared" si="97"/>
        <v>47076.750001499997</v>
      </c>
      <c r="CV7" s="6">
        <f t="shared" si="97"/>
        <v>47107.1666682</v>
      </c>
      <c r="CW7" s="6">
        <f t="shared" si="97"/>
        <v>47137.583334900002</v>
      </c>
      <c r="CX7" s="6">
        <f t="shared" si="97"/>
        <v>47168.000001599998</v>
      </c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</row>
    <row r="8" spans="1:113" x14ac:dyDescent="0.25">
      <c r="A8" s="6">
        <f t="shared" si="94"/>
        <v>45667</v>
      </c>
      <c r="B8" s="6">
        <f t="shared" si="98"/>
        <v>45667</v>
      </c>
      <c r="C8" s="6">
        <f t="shared" si="99"/>
        <v>45697.416666700003</v>
      </c>
      <c r="D8" s="6">
        <f t="shared" si="95"/>
        <v>45727.833333399998</v>
      </c>
      <c r="E8" s="6">
        <f t="shared" si="95"/>
        <v>45758.250000100001</v>
      </c>
      <c r="F8" s="6">
        <f t="shared" si="95"/>
        <v>45788.666666800003</v>
      </c>
      <c r="G8" s="6">
        <f t="shared" si="95"/>
        <v>45819.083333499999</v>
      </c>
      <c r="H8" s="6">
        <f t="shared" si="95"/>
        <v>45849.500000200002</v>
      </c>
      <c r="I8" s="6">
        <f t="shared" si="95"/>
        <v>45879.916666899997</v>
      </c>
      <c r="J8" s="6">
        <f t="shared" si="95"/>
        <v>45910.3333336</v>
      </c>
      <c r="K8" s="6">
        <f t="shared" si="95"/>
        <v>45940.750000300002</v>
      </c>
      <c r="L8" s="6">
        <f t="shared" si="95"/>
        <v>45971.166666999998</v>
      </c>
      <c r="M8" s="6">
        <f t="shared" si="95"/>
        <v>46001.5833337</v>
      </c>
      <c r="N8" s="6">
        <f t="shared" si="95"/>
        <v>46032.000000400003</v>
      </c>
      <c r="O8" s="6">
        <f t="shared" si="95"/>
        <v>46062.416667099998</v>
      </c>
      <c r="P8" s="6">
        <f t="shared" si="95"/>
        <v>46092.833333800001</v>
      </c>
      <c r="Q8" s="6">
        <f t="shared" si="95"/>
        <v>46123.250000499997</v>
      </c>
      <c r="R8" s="6">
        <f t="shared" si="95"/>
        <v>46153.666667199999</v>
      </c>
      <c r="S8" s="6">
        <f t="shared" si="95"/>
        <v>46184.083333900002</v>
      </c>
      <c r="T8" s="6">
        <f t="shared" si="95"/>
        <v>46214.500000599997</v>
      </c>
      <c r="U8" s="6">
        <f t="shared" si="95"/>
        <v>46244.9166673</v>
      </c>
      <c r="V8" s="6">
        <f t="shared" si="95"/>
        <v>46275.333334000003</v>
      </c>
      <c r="W8" s="6">
        <f t="shared" si="95"/>
        <v>46305.750000699998</v>
      </c>
      <c r="X8" s="6">
        <f t="shared" si="95"/>
        <v>46336.166667400001</v>
      </c>
      <c r="Y8" s="6">
        <f t="shared" si="95"/>
        <v>46366.583334099996</v>
      </c>
      <c r="Z8" s="6">
        <f t="shared" si="95"/>
        <v>46397.000000799999</v>
      </c>
      <c r="AA8" s="6">
        <f t="shared" si="95"/>
        <v>46427.416667500001</v>
      </c>
      <c r="AB8" s="6">
        <f t="shared" si="95"/>
        <v>46457.833334199997</v>
      </c>
      <c r="AC8" s="6">
        <f t="shared" si="95"/>
        <v>46488.2500009</v>
      </c>
      <c r="AD8" s="6">
        <f t="shared" si="95"/>
        <v>46518.666667600002</v>
      </c>
      <c r="AE8" s="6">
        <f t="shared" si="95"/>
        <v>46549.083334299998</v>
      </c>
      <c r="AF8" s="6">
        <f t="shared" si="95"/>
        <v>46579.500001</v>
      </c>
      <c r="AG8" s="6">
        <f t="shared" si="95"/>
        <v>46609.916667700003</v>
      </c>
      <c r="AH8" s="6">
        <f t="shared" si="95"/>
        <v>46640.333334399998</v>
      </c>
      <c r="AI8" s="6">
        <f t="shared" si="95"/>
        <v>46670.750001100001</v>
      </c>
      <c r="AJ8" s="6">
        <f t="shared" si="95"/>
        <v>46701.166667799997</v>
      </c>
      <c r="AK8" s="6">
        <f t="shared" si="95"/>
        <v>46731.583334499999</v>
      </c>
      <c r="AL8" s="6">
        <f t="shared" si="95"/>
        <v>46762.000001200002</v>
      </c>
      <c r="AM8" s="6">
        <f t="shared" si="95"/>
        <v>46792.416667899997</v>
      </c>
      <c r="AN8" s="6">
        <f t="shared" si="95"/>
        <v>46822.8333346</v>
      </c>
      <c r="AO8" s="6">
        <f t="shared" si="95"/>
        <v>46853.250001299995</v>
      </c>
      <c r="AP8" s="6">
        <f t="shared" si="95"/>
        <v>46883.666667999998</v>
      </c>
      <c r="AQ8" s="6">
        <f t="shared" si="95"/>
        <v>46914.083334700001</v>
      </c>
      <c r="AR8" s="6">
        <f t="shared" si="95"/>
        <v>46944.500001399996</v>
      </c>
      <c r="AS8" s="6">
        <f t="shared" si="95"/>
        <v>46974.916668099999</v>
      </c>
      <c r="AT8" s="6">
        <f t="shared" si="95"/>
        <v>47005.333334800001</v>
      </c>
      <c r="AU8" s="6">
        <f t="shared" si="95"/>
        <v>47035.750001499997</v>
      </c>
      <c r="AV8" s="6">
        <f t="shared" si="95"/>
        <v>47066.1666682</v>
      </c>
      <c r="AW8" s="6">
        <f t="shared" si="95"/>
        <v>47096.583334900002</v>
      </c>
      <c r="AX8" s="6">
        <f t="shared" si="95"/>
        <v>47127.000001599998</v>
      </c>
      <c r="BA8" s="6">
        <f t="shared" si="96"/>
        <v>45709</v>
      </c>
      <c r="BB8" s="6">
        <f t="shared" si="100"/>
        <v>45709</v>
      </c>
      <c r="BC8" s="6">
        <f t="shared" si="101"/>
        <v>45739.416666700003</v>
      </c>
      <c r="BD8" s="6">
        <f t="shared" si="97"/>
        <v>45769.833333399998</v>
      </c>
      <c r="BE8" s="6">
        <f t="shared" si="97"/>
        <v>45800.250000100001</v>
      </c>
      <c r="BF8" s="6">
        <f t="shared" si="97"/>
        <v>45830.666666800003</v>
      </c>
      <c r="BG8" s="6">
        <f t="shared" si="97"/>
        <v>45861.083333499999</v>
      </c>
      <c r="BH8" s="6">
        <f t="shared" si="97"/>
        <v>45891.500000200002</v>
      </c>
      <c r="BI8" s="6">
        <f t="shared" si="97"/>
        <v>45921.916666899997</v>
      </c>
      <c r="BJ8" s="6">
        <f t="shared" si="97"/>
        <v>45952.3333336</v>
      </c>
      <c r="BK8" s="6">
        <f t="shared" si="97"/>
        <v>45982.750000300002</v>
      </c>
      <c r="BL8" s="6">
        <f t="shared" si="97"/>
        <v>46013.166666999998</v>
      </c>
      <c r="BM8" s="6">
        <f t="shared" si="97"/>
        <v>46043.5833337</v>
      </c>
      <c r="BN8" s="6">
        <f t="shared" si="97"/>
        <v>46074.000000400003</v>
      </c>
      <c r="BO8" s="6">
        <f t="shared" si="97"/>
        <v>46104.416667099998</v>
      </c>
      <c r="BP8" s="6">
        <f t="shared" si="97"/>
        <v>46134.833333800001</v>
      </c>
      <c r="BQ8" s="6">
        <f t="shared" si="97"/>
        <v>46165.250000499997</v>
      </c>
      <c r="BR8" s="6">
        <f t="shared" si="97"/>
        <v>46195.666667199999</v>
      </c>
      <c r="BS8" s="6">
        <f t="shared" si="97"/>
        <v>46226.083333900002</v>
      </c>
      <c r="BT8" s="6">
        <f t="shared" si="97"/>
        <v>46256.500000599997</v>
      </c>
      <c r="BU8" s="6">
        <f t="shared" si="97"/>
        <v>46286.9166673</v>
      </c>
      <c r="BV8" s="6">
        <f t="shared" si="97"/>
        <v>46317.333334000003</v>
      </c>
      <c r="BW8" s="6">
        <f t="shared" si="97"/>
        <v>46347.750000699998</v>
      </c>
      <c r="BX8" s="6">
        <f t="shared" si="97"/>
        <v>46378.166667400001</v>
      </c>
      <c r="BY8" s="6">
        <f t="shared" si="97"/>
        <v>46408.583334099996</v>
      </c>
      <c r="BZ8" s="6">
        <f t="shared" si="97"/>
        <v>46439.000000799999</v>
      </c>
      <c r="CA8" s="6">
        <f t="shared" si="97"/>
        <v>46469.416667500001</v>
      </c>
      <c r="CB8" s="6">
        <f t="shared" si="97"/>
        <v>46499.833334199997</v>
      </c>
      <c r="CC8" s="6">
        <f t="shared" si="97"/>
        <v>46530.2500009</v>
      </c>
      <c r="CD8" s="6">
        <f t="shared" si="97"/>
        <v>46560.666667600002</v>
      </c>
      <c r="CE8" s="6">
        <f t="shared" si="97"/>
        <v>46591.083334299998</v>
      </c>
      <c r="CF8" s="6">
        <f t="shared" si="97"/>
        <v>46621.500001</v>
      </c>
      <c r="CG8" s="6">
        <f t="shared" si="97"/>
        <v>46651.916667700003</v>
      </c>
      <c r="CH8" s="6">
        <f t="shared" si="97"/>
        <v>46682.333334399998</v>
      </c>
      <c r="CI8" s="6">
        <f t="shared" si="97"/>
        <v>46712.750001100001</v>
      </c>
      <c r="CJ8" s="6">
        <f t="shared" si="97"/>
        <v>46743.166667799997</v>
      </c>
      <c r="CK8" s="6">
        <f t="shared" si="97"/>
        <v>46773.583334499999</v>
      </c>
      <c r="CL8" s="6">
        <f t="shared" si="97"/>
        <v>46804.000001200002</v>
      </c>
      <c r="CM8" s="6">
        <f t="shared" si="97"/>
        <v>46834.416667899997</v>
      </c>
      <c r="CN8" s="6">
        <f t="shared" si="97"/>
        <v>46864.8333346</v>
      </c>
      <c r="CO8" s="6">
        <f t="shared" si="97"/>
        <v>46895.250001299995</v>
      </c>
      <c r="CP8" s="6">
        <f t="shared" si="97"/>
        <v>46925.666667999998</v>
      </c>
      <c r="CQ8" s="6">
        <f t="shared" si="97"/>
        <v>46956.083334700001</v>
      </c>
      <c r="CR8" s="6">
        <f t="shared" si="97"/>
        <v>46986.500001399996</v>
      </c>
      <c r="CS8" s="6">
        <f t="shared" si="97"/>
        <v>47016.916668099999</v>
      </c>
      <c r="CT8" s="6">
        <f t="shared" si="97"/>
        <v>47047.333334800001</v>
      </c>
      <c r="CU8" s="6">
        <f t="shared" si="97"/>
        <v>47077.750001499997</v>
      </c>
      <c r="CV8" s="6">
        <f t="shared" si="97"/>
        <v>47108.1666682</v>
      </c>
      <c r="CW8" s="6">
        <f t="shared" si="97"/>
        <v>47138.583334900002</v>
      </c>
      <c r="CX8" s="6">
        <f t="shared" si="97"/>
        <v>47169.000001599998</v>
      </c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</row>
    <row r="9" spans="1:113" x14ac:dyDescent="0.25">
      <c r="A9" s="6">
        <f t="shared" si="94"/>
        <v>45670</v>
      </c>
      <c r="B9" s="6">
        <f t="shared" si="98"/>
        <v>45670</v>
      </c>
      <c r="C9" s="6">
        <f t="shared" si="99"/>
        <v>45700.416666700003</v>
      </c>
      <c r="D9" s="6">
        <f t="shared" si="95"/>
        <v>45730.833333399998</v>
      </c>
      <c r="E9" s="6">
        <f t="shared" si="95"/>
        <v>45761.250000100001</v>
      </c>
      <c r="F9" s="6">
        <f t="shared" si="95"/>
        <v>45791.666666800003</v>
      </c>
      <c r="G9" s="6">
        <f t="shared" si="95"/>
        <v>45822.083333499999</v>
      </c>
      <c r="H9" s="6">
        <f t="shared" si="95"/>
        <v>45852.500000200002</v>
      </c>
      <c r="I9" s="6">
        <f t="shared" si="95"/>
        <v>45882.916666899997</v>
      </c>
      <c r="J9" s="6">
        <f t="shared" si="95"/>
        <v>45913.3333336</v>
      </c>
      <c r="K9" s="6">
        <f t="shared" si="95"/>
        <v>45943.750000300002</v>
      </c>
      <c r="L9" s="6">
        <f t="shared" si="95"/>
        <v>45974.166666999998</v>
      </c>
      <c r="M9" s="6">
        <f t="shared" si="95"/>
        <v>46004.5833337</v>
      </c>
      <c r="N9" s="6">
        <f t="shared" si="95"/>
        <v>46035.000000400003</v>
      </c>
      <c r="O9" s="6">
        <f t="shared" si="95"/>
        <v>46065.416667099998</v>
      </c>
      <c r="P9" s="6">
        <f t="shared" si="95"/>
        <v>46095.833333800001</v>
      </c>
      <c r="Q9" s="6">
        <f t="shared" si="95"/>
        <v>46126.250000499997</v>
      </c>
      <c r="R9" s="6">
        <f t="shared" si="95"/>
        <v>46156.666667199999</v>
      </c>
      <c r="S9" s="6">
        <f t="shared" si="95"/>
        <v>46187.083333900002</v>
      </c>
      <c r="T9" s="6">
        <f t="shared" si="95"/>
        <v>46217.500000599997</v>
      </c>
      <c r="U9" s="6">
        <f t="shared" si="95"/>
        <v>46247.9166673</v>
      </c>
      <c r="V9" s="6">
        <f t="shared" si="95"/>
        <v>46278.333334000003</v>
      </c>
      <c r="W9" s="6">
        <f t="shared" si="95"/>
        <v>46308.750000699998</v>
      </c>
      <c r="X9" s="6">
        <f t="shared" si="95"/>
        <v>46339.166667400001</v>
      </c>
      <c r="Y9" s="6">
        <f t="shared" si="95"/>
        <v>46369.583334099996</v>
      </c>
      <c r="Z9" s="6">
        <f t="shared" si="95"/>
        <v>46400.000000799999</v>
      </c>
      <c r="AA9" s="6">
        <f t="shared" si="95"/>
        <v>46430.416667500001</v>
      </c>
      <c r="AB9" s="6">
        <f t="shared" si="95"/>
        <v>46460.833334199997</v>
      </c>
      <c r="AC9" s="6">
        <f t="shared" si="95"/>
        <v>46491.2500009</v>
      </c>
      <c r="AD9" s="6">
        <f t="shared" si="95"/>
        <v>46521.666667600002</v>
      </c>
      <c r="AE9" s="6">
        <f t="shared" si="95"/>
        <v>46552.083334299998</v>
      </c>
      <c r="AF9" s="6">
        <f t="shared" si="95"/>
        <v>46582.500001</v>
      </c>
      <c r="AG9" s="6">
        <f t="shared" si="95"/>
        <v>46612.916667700003</v>
      </c>
      <c r="AH9" s="6">
        <f t="shared" si="95"/>
        <v>46643.333334399998</v>
      </c>
      <c r="AI9" s="6">
        <f t="shared" si="95"/>
        <v>46673.750001100001</v>
      </c>
      <c r="AJ9" s="6">
        <f t="shared" si="95"/>
        <v>46704.166667799997</v>
      </c>
      <c r="AK9" s="6">
        <f t="shared" si="95"/>
        <v>46734.583334499999</v>
      </c>
      <c r="AL9" s="6">
        <f t="shared" si="95"/>
        <v>46765.000001200002</v>
      </c>
      <c r="AM9" s="6">
        <f t="shared" si="95"/>
        <v>46795.416667899997</v>
      </c>
      <c r="AN9" s="6">
        <f t="shared" si="95"/>
        <v>46825.8333346</v>
      </c>
      <c r="AO9" s="6">
        <f t="shared" si="95"/>
        <v>46856.250001299995</v>
      </c>
      <c r="AP9" s="6">
        <f t="shared" si="95"/>
        <v>46886.666667999998</v>
      </c>
      <c r="AQ9" s="6">
        <f t="shared" si="95"/>
        <v>46917.083334700001</v>
      </c>
      <c r="AR9" s="6">
        <f t="shared" si="95"/>
        <v>46947.500001399996</v>
      </c>
      <c r="AS9" s="6">
        <f t="shared" si="95"/>
        <v>46977.916668099999</v>
      </c>
      <c r="AT9" s="6">
        <f t="shared" si="95"/>
        <v>47008.333334800001</v>
      </c>
      <c r="AU9" s="6">
        <f t="shared" si="95"/>
        <v>47038.750001499997</v>
      </c>
      <c r="AV9" s="6">
        <f t="shared" si="95"/>
        <v>47069.1666682</v>
      </c>
      <c r="AW9" s="6">
        <f t="shared" si="95"/>
        <v>47099.583334900002</v>
      </c>
      <c r="AX9" s="6">
        <f t="shared" si="95"/>
        <v>47130.000001599998</v>
      </c>
      <c r="BA9" s="6">
        <f t="shared" si="96"/>
        <v>45712</v>
      </c>
      <c r="BB9" s="6">
        <f t="shared" si="100"/>
        <v>45712</v>
      </c>
      <c r="BC9" s="6">
        <f t="shared" si="101"/>
        <v>45742.416666700003</v>
      </c>
      <c r="BD9" s="6">
        <f t="shared" si="97"/>
        <v>45772.833333399998</v>
      </c>
      <c r="BE9" s="6">
        <f t="shared" si="97"/>
        <v>45803.250000100001</v>
      </c>
      <c r="BF9" s="6">
        <f t="shared" si="97"/>
        <v>45833.666666800003</v>
      </c>
      <c r="BG9" s="6">
        <f t="shared" si="97"/>
        <v>45864.083333499999</v>
      </c>
      <c r="BH9" s="6">
        <f t="shared" si="97"/>
        <v>45894.500000200002</v>
      </c>
      <c r="BI9" s="6">
        <f t="shared" si="97"/>
        <v>45924.916666899997</v>
      </c>
      <c r="BJ9" s="6">
        <f t="shared" si="97"/>
        <v>45955.3333336</v>
      </c>
      <c r="BK9" s="6">
        <f t="shared" si="97"/>
        <v>45985.750000300002</v>
      </c>
      <c r="BL9" s="6">
        <f t="shared" si="97"/>
        <v>46016.166666999998</v>
      </c>
      <c r="BM9" s="6">
        <f t="shared" si="97"/>
        <v>46046.5833337</v>
      </c>
      <c r="BN9" s="6">
        <f t="shared" si="97"/>
        <v>46077.000000400003</v>
      </c>
      <c r="BO9" s="6">
        <f t="shared" si="97"/>
        <v>46107.416667099998</v>
      </c>
      <c r="BP9" s="6">
        <f t="shared" si="97"/>
        <v>46137.833333800001</v>
      </c>
      <c r="BQ9" s="6">
        <f t="shared" si="97"/>
        <v>46168.250000499997</v>
      </c>
      <c r="BR9" s="6">
        <f t="shared" si="97"/>
        <v>46198.666667199999</v>
      </c>
      <c r="BS9" s="6">
        <f t="shared" si="97"/>
        <v>46229.083333900002</v>
      </c>
      <c r="BT9" s="6">
        <f t="shared" si="97"/>
        <v>46259.500000599997</v>
      </c>
      <c r="BU9" s="6">
        <f t="shared" si="97"/>
        <v>46289.9166673</v>
      </c>
      <c r="BV9" s="6">
        <f t="shared" si="97"/>
        <v>46320.333334000003</v>
      </c>
      <c r="BW9" s="6">
        <f t="shared" si="97"/>
        <v>46350.750000699998</v>
      </c>
      <c r="BX9" s="6">
        <f t="shared" si="97"/>
        <v>46381.166667400001</v>
      </c>
      <c r="BY9" s="6">
        <f t="shared" si="97"/>
        <v>46411.583334099996</v>
      </c>
      <c r="BZ9" s="6">
        <f t="shared" si="97"/>
        <v>46442.000000799999</v>
      </c>
      <c r="CA9" s="6">
        <f t="shared" si="97"/>
        <v>46472.416667500001</v>
      </c>
      <c r="CB9" s="6">
        <f t="shared" si="97"/>
        <v>46502.833334199997</v>
      </c>
      <c r="CC9" s="6">
        <f t="shared" si="97"/>
        <v>46533.2500009</v>
      </c>
      <c r="CD9" s="6">
        <f t="shared" si="97"/>
        <v>46563.666667600002</v>
      </c>
      <c r="CE9" s="6">
        <f t="shared" si="97"/>
        <v>46594.083334299998</v>
      </c>
      <c r="CF9" s="6">
        <f t="shared" si="97"/>
        <v>46624.500001</v>
      </c>
      <c r="CG9" s="6">
        <f t="shared" si="97"/>
        <v>46654.916667700003</v>
      </c>
      <c r="CH9" s="6">
        <f t="shared" si="97"/>
        <v>46685.333334399998</v>
      </c>
      <c r="CI9" s="6">
        <f t="shared" si="97"/>
        <v>46715.750001100001</v>
      </c>
      <c r="CJ9" s="6">
        <f t="shared" si="97"/>
        <v>46746.166667799997</v>
      </c>
      <c r="CK9" s="6">
        <f t="shared" si="97"/>
        <v>46776.583334499999</v>
      </c>
      <c r="CL9" s="6">
        <f t="shared" si="97"/>
        <v>46807.000001200002</v>
      </c>
      <c r="CM9" s="6">
        <f t="shared" si="97"/>
        <v>46837.416667899997</v>
      </c>
      <c r="CN9" s="6">
        <f t="shared" si="97"/>
        <v>46867.8333346</v>
      </c>
      <c r="CO9" s="6">
        <f t="shared" si="97"/>
        <v>46898.250001299995</v>
      </c>
      <c r="CP9" s="6">
        <f t="shared" si="97"/>
        <v>46928.666667999998</v>
      </c>
      <c r="CQ9" s="6">
        <f t="shared" si="97"/>
        <v>46959.083334700001</v>
      </c>
      <c r="CR9" s="6">
        <f t="shared" si="97"/>
        <v>46989.500001399996</v>
      </c>
      <c r="CS9" s="6">
        <f t="shared" si="97"/>
        <v>47019.916668099999</v>
      </c>
      <c r="CT9" s="6">
        <f t="shared" si="97"/>
        <v>47050.333334800001</v>
      </c>
      <c r="CU9" s="6">
        <f t="shared" si="97"/>
        <v>47080.750001499997</v>
      </c>
      <c r="CV9" s="6">
        <f t="shared" si="97"/>
        <v>47111.1666682</v>
      </c>
      <c r="CW9" s="6">
        <f t="shared" si="97"/>
        <v>47141.583334900002</v>
      </c>
      <c r="CX9" s="6">
        <f t="shared" si="97"/>
        <v>47172.000001599998</v>
      </c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</row>
    <row r="10" spans="1:113" x14ac:dyDescent="0.25">
      <c r="A10" s="6">
        <f t="shared" si="94"/>
        <v>45671</v>
      </c>
      <c r="B10" s="6">
        <f t="shared" si="98"/>
        <v>45671</v>
      </c>
      <c r="C10" s="6">
        <f t="shared" si="99"/>
        <v>45701.416666700003</v>
      </c>
      <c r="D10" s="6">
        <f t="shared" si="95"/>
        <v>45731.833333399998</v>
      </c>
      <c r="E10" s="6">
        <f t="shared" si="95"/>
        <v>45762.250000100001</v>
      </c>
      <c r="F10" s="6">
        <f t="shared" si="95"/>
        <v>45792.666666800003</v>
      </c>
      <c r="G10" s="6">
        <f t="shared" si="95"/>
        <v>45823.083333499999</v>
      </c>
      <c r="H10" s="6">
        <f t="shared" si="95"/>
        <v>45853.500000200002</v>
      </c>
      <c r="I10" s="6">
        <f t="shared" si="95"/>
        <v>45883.916666899997</v>
      </c>
      <c r="J10" s="6">
        <f t="shared" si="95"/>
        <v>45914.3333336</v>
      </c>
      <c r="K10" s="6">
        <f t="shared" si="95"/>
        <v>45944.750000300002</v>
      </c>
      <c r="L10" s="6">
        <f t="shared" si="95"/>
        <v>45975.166666999998</v>
      </c>
      <c r="M10" s="6">
        <f t="shared" si="95"/>
        <v>46005.5833337</v>
      </c>
      <c r="N10" s="6">
        <f t="shared" si="95"/>
        <v>46036.000000400003</v>
      </c>
      <c r="O10" s="6">
        <f t="shared" si="95"/>
        <v>46066.416667099998</v>
      </c>
      <c r="P10" s="6">
        <f t="shared" si="95"/>
        <v>46096.833333800001</v>
      </c>
      <c r="Q10" s="6">
        <f t="shared" si="95"/>
        <v>46127.250000499997</v>
      </c>
      <c r="R10" s="6">
        <f t="shared" si="95"/>
        <v>46157.666667199999</v>
      </c>
      <c r="S10" s="6">
        <f t="shared" si="95"/>
        <v>46188.083333900002</v>
      </c>
      <c r="T10" s="6">
        <f t="shared" si="95"/>
        <v>46218.500000599997</v>
      </c>
      <c r="U10" s="6">
        <f t="shared" si="95"/>
        <v>46248.9166673</v>
      </c>
      <c r="V10" s="6">
        <f t="shared" si="95"/>
        <v>46279.333334000003</v>
      </c>
      <c r="W10" s="6">
        <f t="shared" si="95"/>
        <v>46309.750000699998</v>
      </c>
      <c r="X10" s="6">
        <f t="shared" si="95"/>
        <v>46340.166667400001</v>
      </c>
      <c r="Y10" s="6">
        <f t="shared" si="95"/>
        <v>46370.583334099996</v>
      </c>
      <c r="Z10" s="6">
        <f t="shared" si="95"/>
        <v>46401.000000799999</v>
      </c>
      <c r="AA10" s="6">
        <f t="shared" si="95"/>
        <v>46431.416667500001</v>
      </c>
      <c r="AB10" s="6">
        <f t="shared" si="95"/>
        <v>46461.833334199997</v>
      </c>
      <c r="AC10" s="6">
        <f t="shared" si="95"/>
        <v>46492.2500009</v>
      </c>
      <c r="AD10" s="6">
        <f t="shared" si="95"/>
        <v>46522.666667600002</v>
      </c>
      <c r="AE10" s="6">
        <f t="shared" si="95"/>
        <v>46553.083334299998</v>
      </c>
      <c r="AF10" s="6">
        <f t="shared" si="95"/>
        <v>46583.500001</v>
      </c>
      <c r="AG10" s="6">
        <f t="shared" si="95"/>
        <v>46613.916667700003</v>
      </c>
      <c r="AH10" s="6">
        <f t="shared" si="95"/>
        <v>46644.333334399998</v>
      </c>
      <c r="AI10" s="6">
        <f t="shared" si="95"/>
        <v>46674.750001100001</v>
      </c>
      <c r="AJ10" s="6">
        <f t="shared" si="95"/>
        <v>46705.166667799997</v>
      </c>
      <c r="AK10" s="6">
        <f t="shared" si="95"/>
        <v>46735.583334499999</v>
      </c>
      <c r="AL10" s="6">
        <f t="shared" si="95"/>
        <v>46766.000001200002</v>
      </c>
      <c r="AM10" s="6">
        <f t="shared" ref="AM10:AX10" si="102">$B10+AM$4</f>
        <v>46796.416667899997</v>
      </c>
      <c r="AN10" s="6">
        <f t="shared" si="102"/>
        <v>46826.8333346</v>
      </c>
      <c r="AO10" s="6">
        <f t="shared" si="102"/>
        <v>46857.250001299995</v>
      </c>
      <c r="AP10" s="6">
        <f t="shared" si="102"/>
        <v>46887.666667999998</v>
      </c>
      <c r="AQ10" s="6">
        <f t="shared" si="102"/>
        <v>46918.083334700001</v>
      </c>
      <c r="AR10" s="6">
        <f t="shared" si="102"/>
        <v>46948.500001399996</v>
      </c>
      <c r="AS10" s="6">
        <f t="shared" si="102"/>
        <v>46978.916668099999</v>
      </c>
      <c r="AT10" s="6">
        <f t="shared" si="102"/>
        <v>47009.333334800001</v>
      </c>
      <c r="AU10" s="6">
        <f t="shared" si="102"/>
        <v>47039.750001499997</v>
      </c>
      <c r="AV10" s="6">
        <f t="shared" si="102"/>
        <v>47070.1666682</v>
      </c>
      <c r="AW10" s="6">
        <f t="shared" si="102"/>
        <v>47100.583334900002</v>
      </c>
      <c r="AX10" s="6">
        <f t="shared" si="102"/>
        <v>47131.000001599998</v>
      </c>
      <c r="BA10" s="6">
        <f t="shared" si="96"/>
        <v>45713</v>
      </c>
      <c r="BB10" s="6">
        <f t="shared" si="100"/>
        <v>45713</v>
      </c>
      <c r="BC10" s="6">
        <f t="shared" si="101"/>
        <v>45743.416666700003</v>
      </c>
      <c r="BD10" s="6">
        <f t="shared" si="97"/>
        <v>45773.833333399998</v>
      </c>
      <c r="BE10" s="6">
        <f t="shared" si="97"/>
        <v>45804.250000100001</v>
      </c>
      <c r="BF10" s="6">
        <f t="shared" si="97"/>
        <v>45834.666666800003</v>
      </c>
      <c r="BG10" s="6">
        <f t="shared" si="97"/>
        <v>45865.083333499999</v>
      </c>
      <c r="BH10" s="6">
        <f t="shared" si="97"/>
        <v>45895.500000200002</v>
      </c>
      <c r="BI10" s="6">
        <f t="shared" si="97"/>
        <v>45925.916666899997</v>
      </c>
      <c r="BJ10" s="6">
        <f t="shared" si="97"/>
        <v>45956.3333336</v>
      </c>
      <c r="BK10" s="6">
        <f t="shared" si="97"/>
        <v>45986.750000300002</v>
      </c>
      <c r="BL10" s="6">
        <f t="shared" si="97"/>
        <v>46017.166666999998</v>
      </c>
      <c r="BM10" s="6">
        <f t="shared" si="97"/>
        <v>46047.5833337</v>
      </c>
      <c r="BN10" s="6">
        <f t="shared" si="97"/>
        <v>46078.000000400003</v>
      </c>
      <c r="BO10" s="6">
        <f t="shared" si="97"/>
        <v>46108.416667099998</v>
      </c>
      <c r="BP10" s="6">
        <f t="shared" si="97"/>
        <v>46138.833333800001</v>
      </c>
      <c r="BQ10" s="6">
        <f t="shared" si="97"/>
        <v>46169.250000499997</v>
      </c>
      <c r="BR10" s="6">
        <f t="shared" si="97"/>
        <v>46199.666667199999</v>
      </c>
      <c r="BS10" s="6">
        <f t="shared" si="97"/>
        <v>46230.083333900002</v>
      </c>
      <c r="BT10" s="6">
        <f t="shared" si="97"/>
        <v>46260.500000599997</v>
      </c>
      <c r="BU10" s="6">
        <f t="shared" si="97"/>
        <v>46290.9166673</v>
      </c>
      <c r="BV10" s="6">
        <f t="shared" si="97"/>
        <v>46321.333334000003</v>
      </c>
      <c r="BW10" s="6">
        <f t="shared" si="97"/>
        <v>46351.750000699998</v>
      </c>
      <c r="BX10" s="6">
        <f t="shared" si="97"/>
        <v>46382.166667400001</v>
      </c>
      <c r="BY10" s="6">
        <f t="shared" si="97"/>
        <v>46412.583334099996</v>
      </c>
      <c r="BZ10" s="6">
        <f t="shared" si="97"/>
        <v>46443.000000799999</v>
      </c>
      <c r="CA10" s="6">
        <f t="shared" si="97"/>
        <v>46473.416667500001</v>
      </c>
      <c r="CB10" s="6">
        <f t="shared" si="97"/>
        <v>46503.833334199997</v>
      </c>
      <c r="CC10" s="6">
        <f t="shared" si="97"/>
        <v>46534.2500009</v>
      </c>
      <c r="CD10" s="6">
        <f t="shared" si="97"/>
        <v>46564.666667600002</v>
      </c>
      <c r="CE10" s="6">
        <f t="shared" si="97"/>
        <v>46595.083334299998</v>
      </c>
      <c r="CF10" s="6">
        <f t="shared" si="97"/>
        <v>46625.500001</v>
      </c>
      <c r="CG10" s="6">
        <f t="shared" si="97"/>
        <v>46655.916667700003</v>
      </c>
      <c r="CH10" s="6">
        <f t="shared" si="97"/>
        <v>46686.333334399998</v>
      </c>
      <c r="CI10" s="6">
        <f t="shared" si="97"/>
        <v>46716.750001100001</v>
      </c>
      <c r="CJ10" s="6">
        <f t="shared" si="97"/>
        <v>46747.166667799997</v>
      </c>
      <c r="CK10" s="6">
        <f t="shared" si="97"/>
        <v>46777.583334499999</v>
      </c>
      <c r="CL10" s="6">
        <f t="shared" si="97"/>
        <v>46808.000001200002</v>
      </c>
      <c r="CM10" s="6">
        <f t="shared" si="97"/>
        <v>46838.416667899997</v>
      </c>
      <c r="CN10" s="6">
        <f t="shared" si="97"/>
        <v>46868.8333346</v>
      </c>
      <c r="CO10" s="6">
        <f t="shared" si="97"/>
        <v>46899.250001299995</v>
      </c>
      <c r="CP10" s="6">
        <f t="shared" si="97"/>
        <v>46929.666667999998</v>
      </c>
      <c r="CQ10" s="6">
        <f t="shared" si="97"/>
        <v>46960.083334700001</v>
      </c>
      <c r="CR10" s="6">
        <f t="shared" si="97"/>
        <v>46990.500001399996</v>
      </c>
      <c r="CS10" s="6">
        <f t="shared" si="97"/>
        <v>47020.916668099999</v>
      </c>
      <c r="CT10" s="6">
        <f t="shared" si="97"/>
        <v>47051.333334800001</v>
      </c>
      <c r="CU10" s="6">
        <f t="shared" si="97"/>
        <v>47081.750001499997</v>
      </c>
      <c r="CV10" s="6">
        <f t="shared" si="97"/>
        <v>47112.1666682</v>
      </c>
      <c r="CW10" s="6">
        <f t="shared" si="97"/>
        <v>47142.583334900002</v>
      </c>
      <c r="CX10" s="6">
        <f t="shared" si="97"/>
        <v>47173.000001599998</v>
      </c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</row>
    <row r="11" spans="1:113" x14ac:dyDescent="0.25">
      <c r="A11" s="6">
        <f t="shared" si="94"/>
        <v>45672</v>
      </c>
      <c r="B11" s="6">
        <f t="shared" si="98"/>
        <v>45672</v>
      </c>
      <c r="C11" s="6">
        <f t="shared" si="99"/>
        <v>45702.416666700003</v>
      </c>
      <c r="D11" s="6">
        <f t="shared" si="99"/>
        <v>45732.833333399998</v>
      </c>
      <c r="E11" s="6">
        <f t="shared" si="99"/>
        <v>45763.250000100001</v>
      </c>
      <c r="F11" s="6">
        <f t="shared" si="99"/>
        <v>45793.666666800003</v>
      </c>
      <c r="G11" s="6">
        <f t="shared" si="99"/>
        <v>45824.083333499999</v>
      </c>
      <c r="H11" s="6">
        <f t="shared" si="99"/>
        <v>45854.500000200002</v>
      </c>
      <c r="I11" s="6">
        <f t="shared" si="99"/>
        <v>45884.916666899997</v>
      </c>
      <c r="J11" s="6">
        <f t="shared" si="99"/>
        <v>45915.3333336</v>
      </c>
      <c r="K11" s="6">
        <f t="shared" si="99"/>
        <v>45945.750000300002</v>
      </c>
      <c r="L11" s="6">
        <f t="shared" si="99"/>
        <v>45976.166666999998</v>
      </c>
      <c r="M11" s="6">
        <f t="shared" si="99"/>
        <v>46006.5833337</v>
      </c>
      <c r="N11" s="6">
        <f t="shared" si="99"/>
        <v>46037.000000400003</v>
      </c>
      <c r="O11" s="6">
        <f t="shared" si="99"/>
        <v>46067.416667099998</v>
      </c>
      <c r="P11" s="6">
        <f t="shared" si="99"/>
        <v>46097.833333800001</v>
      </c>
      <c r="Q11" s="6">
        <f t="shared" si="99"/>
        <v>46128.250000499997</v>
      </c>
      <c r="R11" s="6">
        <f t="shared" si="99"/>
        <v>46158.666667199999</v>
      </c>
      <c r="S11" s="6">
        <f t="shared" ref="S11:AH20" si="103">$B11+S$4</f>
        <v>46189.083333900002</v>
      </c>
      <c r="T11" s="6">
        <f t="shared" si="103"/>
        <v>46219.500000599997</v>
      </c>
      <c r="U11" s="6">
        <f t="shared" si="103"/>
        <v>46249.9166673</v>
      </c>
      <c r="V11" s="6">
        <f t="shared" si="103"/>
        <v>46280.333334000003</v>
      </c>
      <c r="W11" s="6">
        <f t="shared" si="103"/>
        <v>46310.750000699998</v>
      </c>
      <c r="X11" s="6">
        <f t="shared" si="103"/>
        <v>46341.166667400001</v>
      </c>
      <c r="Y11" s="6">
        <f t="shared" si="103"/>
        <v>46371.583334099996</v>
      </c>
      <c r="Z11" s="6">
        <f t="shared" si="103"/>
        <v>46402.000000799999</v>
      </c>
      <c r="AA11" s="6">
        <f t="shared" si="103"/>
        <v>46432.416667500001</v>
      </c>
      <c r="AB11" s="6">
        <f t="shared" si="103"/>
        <v>46462.833334199997</v>
      </c>
      <c r="AC11" s="6">
        <f t="shared" si="103"/>
        <v>46493.2500009</v>
      </c>
      <c r="AD11" s="6">
        <f t="shared" si="103"/>
        <v>46523.666667600002</v>
      </c>
      <c r="AE11" s="6">
        <f t="shared" si="103"/>
        <v>46554.083334299998</v>
      </c>
      <c r="AF11" s="6">
        <f t="shared" si="103"/>
        <v>46584.500001</v>
      </c>
      <c r="AG11" s="6">
        <f t="shared" si="103"/>
        <v>46614.916667700003</v>
      </c>
      <c r="AH11" s="6">
        <f t="shared" si="103"/>
        <v>46645.333334399998</v>
      </c>
      <c r="AI11" s="6">
        <f t="shared" ref="AI11:AX20" si="104">$B11+AI$4</f>
        <v>46675.750001100001</v>
      </c>
      <c r="AJ11" s="6">
        <f t="shared" si="104"/>
        <v>46706.166667799997</v>
      </c>
      <c r="AK11" s="6">
        <f t="shared" si="104"/>
        <v>46736.583334499999</v>
      </c>
      <c r="AL11" s="6">
        <f t="shared" si="104"/>
        <v>46767.000001200002</v>
      </c>
      <c r="AM11" s="6">
        <f t="shared" si="104"/>
        <v>46797.416667899997</v>
      </c>
      <c r="AN11" s="6">
        <f t="shared" si="104"/>
        <v>46827.8333346</v>
      </c>
      <c r="AO11" s="6">
        <f t="shared" si="104"/>
        <v>46858.250001299995</v>
      </c>
      <c r="AP11" s="6">
        <f t="shared" si="104"/>
        <v>46888.666667999998</v>
      </c>
      <c r="AQ11" s="6">
        <f t="shared" si="104"/>
        <v>46919.083334700001</v>
      </c>
      <c r="AR11" s="6">
        <f t="shared" si="104"/>
        <v>46949.500001399996</v>
      </c>
      <c r="AS11" s="6">
        <f t="shared" si="104"/>
        <v>46979.916668099999</v>
      </c>
      <c r="AT11" s="6">
        <f t="shared" si="104"/>
        <v>47010.333334800001</v>
      </c>
      <c r="AU11" s="6">
        <f t="shared" si="104"/>
        <v>47040.750001499997</v>
      </c>
      <c r="AV11" s="6">
        <f t="shared" si="104"/>
        <v>47071.1666682</v>
      </c>
      <c r="AW11" s="6">
        <f t="shared" si="104"/>
        <v>47101.583334900002</v>
      </c>
      <c r="AX11" s="6">
        <f t="shared" si="104"/>
        <v>47132.000001599998</v>
      </c>
      <c r="BA11" s="6">
        <f t="shared" si="96"/>
        <v>45714</v>
      </c>
      <c r="BB11" s="6">
        <f t="shared" si="100"/>
        <v>45714</v>
      </c>
      <c r="BC11" s="6">
        <f t="shared" si="101"/>
        <v>45744.416666700003</v>
      </c>
      <c r="BD11" s="6">
        <f t="shared" ref="BD11:CX15" si="105">$BA11+BD$4</f>
        <v>45774.833333399998</v>
      </c>
      <c r="BE11" s="6">
        <f t="shared" si="105"/>
        <v>45805.250000100001</v>
      </c>
      <c r="BF11" s="6">
        <f t="shared" si="105"/>
        <v>45835.666666800003</v>
      </c>
      <c r="BG11" s="6">
        <f t="shared" si="105"/>
        <v>45866.083333499999</v>
      </c>
      <c r="BH11" s="6">
        <f t="shared" si="105"/>
        <v>45896.500000200002</v>
      </c>
      <c r="BI11" s="6">
        <f t="shared" si="105"/>
        <v>45926.916666899997</v>
      </c>
      <c r="BJ11" s="6">
        <f t="shared" si="105"/>
        <v>45957.3333336</v>
      </c>
      <c r="BK11" s="6">
        <f t="shared" si="105"/>
        <v>45987.750000300002</v>
      </c>
      <c r="BL11" s="6">
        <f t="shared" si="105"/>
        <v>46018.166666999998</v>
      </c>
      <c r="BM11" s="6">
        <f t="shared" si="105"/>
        <v>46048.5833337</v>
      </c>
      <c r="BN11" s="6">
        <f t="shared" si="105"/>
        <v>46079.000000400003</v>
      </c>
      <c r="BO11" s="6">
        <f t="shared" si="105"/>
        <v>46109.416667099998</v>
      </c>
      <c r="BP11" s="6">
        <f t="shared" si="105"/>
        <v>46139.833333800001</v>
      </c>
      <c r="BQ11" s="6">
        <f t="shared" si="105"/>
        <v>46170.250000499997</v>
      </c>
      <c r="BR11" s="6">
        <f t="shared" si="105"/>
        <v>46200.666667199999</v>
      </c>
      <c r="BS11" s="6">
        <f t="shared" si="105"/>
        <v>46231.083333900002</v>
      </c>
      <c r="BT11" s="6">
        <f t="shared" si="105"/>
        <v>46261.500000599997</v>
      </c>
      <c r="BU11" s="6">
        <f t="shared" si="105"/>
        <v>46291.9166673</v>
      </c>
      <c r="BV11" s="6">
        <f t="shared" si="105"/>
        <v>46322.333334000003</v>
      </c>
      <c r="BW11" s="6">
        <f t="shared" si="105"/>
        <v>46352.750000699998</v>
      </c>
      <c r="BX11" s="6">
        <f t="shared" si="105"/>
        <v>46383.166667400001</v>
      </c>
      <c r="BY11" s="6">
        <f t="shared" si="105"/>
        <v>46413.583334099996</v>
      </c>
      <c r="BZ11" s="6">
        <f t="shared" si="105"/>
        <v>46444.000000799999</v>
      </c>
      <c r="CA11" s="6">
        <f t="shared" si="105"/>
        <v>46474.416667500001</v>
      </c>
      <c r="CB11" s="6">
        <f t="shared" si="105"/>
        <v>46504.833334199997</v>
      </c>
      <c r="CC11" s="6">
        <f t="shared" si="105"/>
        <v>46535.2500009</v>
      </c>
      <c r="CD11" s="6">
        <f t="shared" si="105"/>
        <v>46565.666667600002</v>
      </c>
      <c r="CE11" s="6">
        <f t="shared" si="105"/>
        <v>46596.083334299998</v>
      </c>
      <c r="CF11" s="6">
        <f t="shared" si="105"/>
        <v>46626.500001</v>
      </c>
      <c r="CG11" s="6">
        <f t="shared" si="105"/>
        <v>46656.916667700003</v>
      </c>
      <c r="CH11" s="6">
        <f t="shared" si="105"/>
        <v>46687.333334399998</v>
      </c>
      <c r="CI11" s="6">
        <f t="shared" si="105"/>
        <v>46717.750001100001</v>
      </c>
      <c r="CJ11" s="6">
        <f t="shared" si="105"/>
        <v>46748.166667799997</v>
      </c>
      <c r="CK11" s="6">
        <f t="shared" si="105"/>
        <v>46778.583334499999</v>
      </c>
      <c r="CL11" s="6">
        <f t="shared" si="105"/>
        <v>46809.000001200002</v>
      </c>
      <c r="CM11" s="6">
        <f t="shared" si="105"/>
        <v>46839.416667899997</v>
      </c>
      <c r="CN11" s="6">
        <f t="shared" si="105"/>
        <v>46869.8333346</v>
      </c>
      <c r="CO11" s="6">
        <f t="shared" si="105"/>
        <v>46900.250001299995</v>
      </c>
      <c r="CP11" s="6">
        <f t="shared" si="105"/>
        <v>46930.666667999998</v>
      </c>
      <c r="CQ11" s="6">
        <f t="shared" si="105"/>
        <v>46961.083334700001</v>
      </c>
      <c r="CR11" s="6">
        <f t="shared" si="105"/>
        <v>46991.500001399996</v>
      </c>
      <c r="CS11" s="6">
        <f t="shared" si="105"/>
        <v>47021.916668099999</v>
      </c>
      <c r="CT11" s="6">
        <f t="shared" si="105"/>
        <v>47052.333334800001</v>
      </c>
      <c r="CU11" s="6">
        <f t="shared" si="105"/>
        <v>47082.750001499997</v>
      </c>
      <c r="CV11" s="6">
        <f t="shared" si="105"/>
        <v>47113.1666682</v>
      </c>
      <c r="CW11" s="6">
        <f t="shared" si="105"/>
        <v>47143.583334900002</v>
      </c>
      <c r="CX11" s="6">
        <f t="shared" si="105"/>
        <v>47174.000001599998</v>
      </c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</row>
    <row r="12" spans="1:113" x14ac:dyDescent="0.25">
      <c r="A12" s="6">
        <f t="shared" si="94"/>
        <v>45673</v>
      </c>
      <c r="B12" s="6">
        <f t="shared" si="98"/>
        <v>45673</v>
      </c>
      <c r="C12" s="6">
        <f t="shared" si="99"/>
        <v>45703.416666700003</v>
      </c>
      <c r="D12" s="6">
        <f t="shared" si="99"/>
        <v>45733.833333399998</v>
      </c>
      <c r="E12" s="6">
        <f t="shared" si="99"/>
        <v>45764.250000100001</v>
      </c>
      <c r="F12" s="6">
        <f t="shared" si="99"/>
        <v>45794.666666800003</v>
      </c>
      <c r="G12" s="6">
        <f t="shared" si="99"/>
        <v>45825.083333499999</v>
      </c>
      <c r="H12" s="6">
        <f t="shared" si="99"/>
        <v>45855.500000200002</v>
      </c>
      <c r="I12" s="6">
        <f t="shared" si="99"/>
        <v>45885.916666899997</v>
      </c>
      <c r="J12" s="6">
        <f t="shared" si="99"/>
        <v>45916.3333336</v>
      </c>
      <c r="K12" s="6">
        <f t="shared" si="99"/>
        <v>45946.750000300002</v>
      </c>
      <c r="L12" s="6">
        <f t="shared" si="99"/>
        <v>45977.166666999998</v>
      </c>
      <c r="M12" s="6">
        <f t="shared" si="99"/>
        <v>46007.5833337</v>
      </c>
      <c r="N12" s="6">
        <f t="shared" si="99"/>
        <v>46038.000000400003</v>
      </c>
      <c r="O12" s="6">
        <f t="shared" si="99"/>
        <v>46068.416667099998</v>
      </c>
      <c r="P12" s="6">
        <f t="shared" si="99"/>
        <v>46098.833333800001</v>
      </c>
      <c r="Q12" s="6">
        <f t="shared" si="99"/>
        <v>46129.250000499997</v>
      </c>
      <c r="R12" s="6">
        <f t="shared" si="99"/>
        <v>46159.666667199999</v>
      </c>
      <c r="S12" s="6">
        <f t="shared" si="103"/>
        <v>46190.083333900002</v>
      </c>
      <c r="T12" s="6">
        <f t="shared" si="103"/>
        <v>46220.500000599997</v>
      </c>
      <c r="U12" s="6">
        <f t="shared" si="103"/>
        <v>46250.9166673</v>
      </c>
      <c r="V12" s="6">
        <f t="shared" si="103"/>
        <v>46281.333334000003</v>
      </c>
      <c r="W12" s="6">
        <f t="shared" si="103"/>
        <v>46311.750000699998</v>
      </c>
      <c r="X12" s="6">
        <f t="shared" si="103"/>
        <v>46342.166667400001</v>
      </c>
      <c r="Y12" s="6">
        <f t="shared" si="103"/>
        <v>46372.583334099996</v>
      </c>
      <c r="Z12" s="6">
        <f t="shared" si="103"/>
        <v>46403.000000799999</v>
      </c>
      <c r="AA12" s="6">
        <f t="shared" si="103"/>
        <v>46433.416667500001</v>
      </c>
      <c r="AB12" s="6">
        <f t="shared" si="103"/>
        <v>46463.833334199997</v>
      </c>
      <c r="AC12" s="6">
        <f t="shared" si="103"/>
        <v>46494.2500009</v>
      </c>
      <c r="AD12" s="6">
        <f t="shared" si="103"/>
        <v>46524.666667600002</v>
      </c>
      <c r="AE12" s="6">
        <f t="shared" si="103"/>
        <v>46555.083334299998</v>
      </c>
      <c r="AF12" s="6">
        <f t="shared" si="103"/>
        <v>46585.500001</v>
      </c>
      <c r="AG12" s="6">
        <f t="shared" si="103"/>
        <v>46615.916667700003</v>
      </c>
      <c r="AH12" s="6">
        <f t="shared" si="103"/>
        <v>46646.333334399998</v>
      </c>
      <c r="AI12" s="6">
        <f t="shared" si="104"/>
        <v>46676.750001100001</v>
      </c>
      <c r="AJ12" s="6">
        <f t="shared" si="104"/>
        <v>46707.166667799997</v>
      </c>
      <c r="AK12" s="6">
        <f t="shared" si="104"/>
        <v>46737.583334499999</v>
      </c>
      <c r="AL12" s="6">
        <f t="shared" si="104"/>
        <v>46768.000001200002</v>
      </c>
      <c r="AM12" s="6">
        <f t="shared" si="104"/>
        <v>46798.416667899997</v>
      </c>
      <c r="AN12" s="6">
        <f t="shared" si="104"/>
        <v>46828.8333346</v>
      </c>
      <c r="AO12" s="6">
        <f t="shared" si="104"/>
        <v>46859.250001299995</v>
      </c>
      <c r="AP12" s="6">
        <f t="shared" si="104"/>
        <v>46889.666667999998</v>
      </c>
      <c r="AQ12" s="6">
        <f t="shared" si="104"/>
        <v>46920.083334700001</v>
      </c>
      <c r="AR12" s="6">
        <f t="shared" si="104"/>
        <v>46950.500001399996</v>
      </c>
      <c r="AS12" s="6">
        <f t="shared" si="104"/>
        <v>46980.916668099999</v>
      </c>
      <c r="AT12" s="6">
        <f t="shared" si="104"/>
        <v>47011.333334800001</v>
      </c>
      <c r="AU12" s="6">
        <f t="shared" si="104"/>
        <v>47041.750001499997</v>
      </c>
      <c r="AV12" s="6">
        <f t="shared" si="104"/>
        <v>47072.1666682</v>
      </c>
      <c r="AW12" s="6">
        <f t="shared" si="104"/>
        <v>47102.583334900002</v>
      </c>
      <c r="AX12" s="6">
        <f t="shared" si="104"/>
        <v>47133.000001599998</v>
      </c>
      <c r="BA12" s="6">
        <f t="shared" si="96"/>
        <v>45715</v>
      </c>
      <c r="BB12" s="6">
        <f t="shared" si="100"/>
        <v>45715</v>
      </c>
      <c r="BC12" s="6">
        <f t="shared" si="101"/>
        <v>45745.416666700003</v>
      </c>
      <c r="BD12" s="6">
        <f t="shared" si="105"/>
        <v>45775.833333399998</v>
      </c>
      <c r="BE12" s="6">
        <f t="shared" si="105"/>
        <v>45806.250000100001</v>
      </c>
      <c r="BF12" s="6">
        <f t="shared" si="105"/>
        <v>45836.666666800003</v>
      </c>
      <c r="BG12" s="6">
        <f t="shared" si="105"/>
        <v>45867.083333499999</v>
      </c>
      <c r="BH12" s="6">
        <f t="shared" si="105"/>
        <v>45897.500000200002</v>
      </c>
      <c r="BI12" s="6">
        <f t="shared" si="105"/>
        <v>45927.916666899997</v>
      </c>
      <c r="BJ12" s="6">
        <f t="shared" si="105"/>
        <v>45958.3333336</v>
      </c>
      <c r="BK12" s="6">
        <f t="shared" si="105"/>
        <v>45988.750000300002</v>
      </c>
      <c r="BL12" s="6">
        <f t="shared" si="105"/>
        <v>46019.166666999998</v>
      </c>
      <c r="BM12" s="6">
        <f t="shared" si="105"/>
        <v>46049.5833337</v>
      </c>
      <c r="BN12" s="6">
        <f t="shared" si="105"/>
        <v>46080.000000400003</v>
      </c>
      <c r="BO12" s="6">
        <f t="shared" si="105"/>
        <v>46110.416667099998</v>
      </c>
      <c r="BP12" s="6">
        <f t="shared" si="105"/>
        <v>46140.833333800001</v>
      </c>
      <c r="BQ12" s="6">
        <f t="shared" si="105"/>
        <v>46171.250000499997</v>
      </c>
      <c r="BR12" s="6">
        <f t="shared" si="105"/>
        <v>46201.666667199999</v>
      </c>
      <c r="BS12" s="6">
        <f t="shared" si="105"/>
        <v>46232.083333900002</v>
      </c>
      <c r="BT12" s="6">
        <f t="shared" si="105"/>
        <v>46262.500000599997</v>
      </c>
      <c r="BU12" s="6">
        <f t="shared" si="105"/>
        <v>46292.9166673</v>
      </c>
      <c r="BV12" s="6">
        <f t="shared" si="105"/>
        <v>46323.333334000003</v>
      </c>
      <c r="BW12" s="6">
        <f t="shared" si="105"/>
        <v>46353.750000699998</v>
      </c>
      <c r="BX12" s="6">
        <f t="shared" si="105"/>
        <v>46384.166667400001</v>
      </c>
      <c r="BY12" s="6">
        <f t="shared" si="105"/>
        <v>46414.583334099996</v>
      </c>
      <c r="BZ12" s="6">
        <f t="shared" si="105"/>
        <v>46445.000000799999</v>
      </c>
      <c r="CA12" s="6">
        <f t="shared" si="105"/>
        <v>46475.416667500001</v>
      </c>
      <c r="CB12" s="6">
        <f t="shared" si="105"/>
        <v>46505.833334199997</v>
      </c>
      <c r="CC12" s="6">
        <f t="shared" si="105"/>
        <v>46536.2500009</v>
      </c>
      <c r="CD12" s="6">
        <f t="shared" si="105"/>
        <v>46566.666667600002</v>
      </c>
      <c r="CE12" s="6">
        <f t="shared" si="105"/>
        <v>46597.083334299998</v>
      </c>
      <c r="CF12" s="6">
        <f t="shared" si="105"/>
        <v>46627.500001</v>
      </c>
      <c r="CG12" s="6">
        <f t="shared" si="105"/>
        <v>46657.916667700003</v>
      </c>
      <c r="CH12" s="6">
        <f t="shared" si="105"/>
        <v>46688.333334399998</v>
      </c>
      <c r="CI12" s="6">
        <f t="shared" si="105"/>
        <v>46718.750001100001</v>
      </c>
      <c r="CJ12" s="6">
        <f t="shared" si="105"/>
        <v>46749.166667799997</v>
      </c>
      <c r="CK12" s="6">
        <f t="shared" si="105"/>
        <v>46779.583334499999</v>
      </c>
      <c r="CL12" s="6">
        <f t="shared" si="105"/>
        <v>46810.000001200002</v>
      </c>
      <c r="CM12" s="6">
        <f t="shared" si="105"/>
        <v>46840.416667899997</v>
      </c>
      <c r="CN12" s="6">
        <f t="shared" si="105"/>
        <v>46870.8333346</v>
      </c>
      <c r="CO12" s="6">
        <f t="shared" si="105"/>
        <v>46901.250001299995</v>
      </c>
      <c r="CP12" s="6">
        <f t="shared" si="105"/>
        <v>46931.666667999998</v>
      </c>
      <c r="CQ12" s="6">
        <f t="shared" si="105"/>
        <v>46962.083334700001</v>
      </c>
      <c r="CR12" s="6">
        <f t="shared" si="105"/>
        <v>46992.500001399996</v>
      </c>
      <c r="CS12" s="6">
        <f t="shared" si="105"/>
        <v>47022.916668099999</v>
      </c>
      <c r="CT12" s="6">
        <f t="shared" si="105"/>
        <v>47053.333334800001</v>
      </c>
      <c r="CU12" s="6">
        <f t="shared" si="105"/>
        <v>47083.750001499997</v>
      </c>
      <c r="CV12" s="6">
        <f t="shared" si="105"/>
        <v>47114.1666682</v>
      </c>
      <c r="CW12" s="6">
        <f t="shared" si="105"/>
        <v>47144.583334900002</v>
      </c>
      <c r="CX12" s="6">
        <f t="shared" si="105"/>
        <v>47175.000001599998</v>
      </c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</row>
    <row r="13" spans="1:113" x14ac:dyDescent="0.25">
      <c r="A13" s="6">
        <f t="shared" si="94"/>
        <v>45674</v>
      </c>
      <c r="B13" s="6">
        <f t="shared" si="98"/>
        <v>45674</v>
      </c>
      <c r="C13" s="6">
        <f t="shared" si="99"/>
        <v>45704.416666700003</v>
      </c>
      <c r="D13" s="6">
        <f t="shared" si="99"/>
        <v>45734.833333399998</v>
      </c>
      <c r="E13" s="6">
        <f t="shared" si="99"/>
        <v>45765.250000100001</v>
      </c>
      <c r="F13" s="6">
        <f t="shared" si="99"/>
        <v>45795.666666800003</v>
      </c>
      <c r="G13" s="6">
        <f t="shared" si="99"/>
        <v>45826.083333499999</v>
      </c>
      <c r="H13" s="6">
        <f t="shared" si="99"/>
        <v>45856.500000200002</v>
      </c>
      <c r="I13" s="6">
        <f t="shared" si="99"/>
        <v>45886.916666899997</v>
      </c>
      <c r="J13" s="6">
        <f t="shared" si="99"/>
        <v>45917.3333336</v>
      </c>
      <c r="K13" s="6">
        <f t="shared" si="99"/>
        <v>45947.750000300002</v>
      </c>
      <c r="L13" s="6">
        <f t="shared" si="99"/>
        <v>45978.166666999998</v>
      </c>
      <c r="M13" s="6">
        <f t="shared" si="99"/>
        <v>46008.5833337</v>
      </c>
      <c r="N13" s="6">
        <f t="shared" si="99"/>
        <v>46039.000000400003</v>
      </c>
      <c r="O13" s="6">
        <f t="shared" si="99"/>
        <v>46069.416667099998</v>
      </c>
      <c r="P13" s="6">
        <f t="shared" si="99"/>
        <v>46099.833333800001</v>
      </c>
      <c r="Q13" s="6">
        <f t="shared" si="99"/>
        <v>46130.250000499997</v>
      </c>
      <c r="R13" s="6">
        <f t="shared" si="99"/>
        <v>46160.666667199999</v>
      </c>
      <c r="S13" s="6">
        <f t="shared" si="103"/>
        <v>46191.083333900002</v>
      </c>
      <c r="T13" s="6">
        <f t="shared" si="103"/>
        <v>46221.500000599997</v>
      </c>
      <c r="U13" s="6">
        <f t="shared" si="103"/>
        <v>46251.9166673</v>
      </c>
      <c r="V13" s="6">
        <f t="shared" si="103"/>
        <v>46282.333334000003</v>
      </c>
      <c r="W13" s="6">
        <f t="shared" si="103"/>
        <v>46312.750000699998</v>
      </c>
      <c r="X13" s="6">
        <f t="shared" si="103"/>
        <v>46343.166667400001</v>
      </c>
      <c r="Y13" s="6">
        <f t="shared" si="103"/>
        <v>46373.583334099996</v>
      </c>
      <c r="Z13" s="6">
        <f t="shared" si="103"/>
        <v>46404.000000799999</v>
      </c>
      <c r="AA13" s="6">
        <f t="shared" si="103"/>
        <v>46434.416667500001</v>
      </c>
      <c r="AB13" s="6">
        <f t="shared" si="103"/>
        <v>46464.833334199997</v>
      </c>
      <c r="AC13" s="6">
        <f t="shared" si="103"/>
        <v>46495.2500009</v>
      </c>
      <c r="AD13" s="6">
        <f t="shared" si="103"/>
        <v>46525.666667600002</v>
      </c>
      <c r="AE13" s="6">
        <f t="shared" si="103"/>
        <v>46556.083334299998</v>
      </c>
      <c r="AF13" s="6">
        <f t="shared" si="103"/>
        <v>46586.500001</v>
      </c>
      <c r="AG13" s="6">
        <f t="shared" si="103"/>
        <v>46616.916667700003</v>
      </c>
      <c r="AH13" s="6">
        <f t="shared" si="103"/>
        <v>46647.333334399998</v>
      </c>
      <c r="AI13" s="6">
        <f t="shared" si="104"/>
        <v>46677.750001100001</v>
      </c>
      <c r="AJ13" s="6">
        <f t="shared" si="104"/>
        <v>46708.166667799997</v>
      </c>
      <c r="AK13" s="6">
        <f t="shared" si="104"/>
        <v>46738.583334499999</v>
      </c>
      <c r="AL13" s="6">
        <f t="shared" si="104"/>
        <v>46769.000001200002</v>
      </c>
      <c r="AM13" s="6">
        <f t="shared" si="104"/>
        <v>46799.416667899997</v>
      </c>
      <c r="AN13" s="6">
        <f t="shared" si="104"/>
        <v>46829.8333346</v>
      </c>
      <c r="AO13" s="6">
        <f t="shared" si="104"/>
        <v>46860.250001299995</v>
      </c>
      <c r="AP13" s="6">
        <f t="shared" si="104"/>
        <v>46890.666667999998</v>
      </c>
      <c r="AQ13" s="6">
        <f t="shared" si="104"/>
        <v>46921.083334700001</v>
      </c>
      <c r="AR13" s="6">
        <f t="shared" si="104"/>
        <v>46951.500001399996</v>
      </c>
      <c r="AS13" s="6">
        <f t="shared" si="104"/>
        <v>46981.916668099999</v>
      </c>
      <c r="AT13" s="6">
        <f t="shared" si="104"/>
        <v>47012.333334800001</v>
      </c>
      <c r="AU13" s="6">
        <f t="shared" si="104"/>
        <v>47042.750001499997</v>
      </c>
      <c r="AV13" s="6">
        <f t="shared" si="104"/>
        <v>47073.1666682</v>
      </c>
      <c r="AW13" s="6">
        <f t="shared" si="104"/>
        <v>47103.583334900002</v>
      </c>
      <c r="AX13" s="6">
        <f t="shared" si="104"/>
        <v>47134.000001599998</v>
      </c>
      <c r="BA13" s="6">
        <f t="shared" si="96"/>
        <v>45716</v>
      </c>
      <c r="BB13" s="6">
        <f t="shared" si="100"/>
        <v>45716</v>
      </c>
      <c r="BC13" s="6">
        <f t="shared" si="101"/>
        <v>45746.416666700003</v>
      </c>
      <c r="BD13" s="6">
        <f t="shared" si="105"/>
        <v>45776.833333399998</v>
      </c>
      <c r="BE13" s="6">
        <f t="shared" si="105"/>
        <v>45807.250000100001</v>
      </c>
      <c r="BF13" s="6">
        <f t="shared" si="105"/>
        <v>45837.666666800003</v>
      </c>
      <c r="BG13" s="6">
        <f t="shared" si="105"/>
        <v>45868.083333499999</v>
      </c>
      <c r="BH13" s="6">
        <f t="shared" si="105"/>
        <v>45898.500000200002</v>
      </c>
      <c r="BI13" s="6">
        <f t="shared" si="105"/>
        <v>45928.916666899997</v>
      </c>
      <c r="BJ13" s="6">
        <f t="shared" si="105"/>
        <v>45959.3333336</v>
      </c>
      <c r="BK13" s="6">
        <f t="shared" si="105"/>
        <v>45989.750000300002</v>
      </c>
      <c r="BL13" s="6">
        <f t="shared" si="105"/>
        <v>46020.166666999998</v>
      </c>
      <c r="BM13" s="6">
        <f t="shared" si="105"/>
        <v>46050.5833337</v>
      </c>
      <c r="BN13" s="6">
        <f t="shared" si="105"/>
        <v>46081.000000400003</v>
      </c>
      <c r="BO13" s="6">
        <f t="shared" si="105"/>
        <v>46111.416667099998</v>
      </c>
      <c r="BP13" s="6">
        <f t="shared" si="105"/>
        <v>46141.833333800001</v>
      </c>
      <c r="BQ13" s="6">
        <f t="shared" si="105"/>
        <v>46172.250000499997</v>
      </c>
      <c r="BR13" s="6">
        <f t="shared" si="105"/>
        <v>46202.666667199999</v>
      </c>
      <c r="BS13" s="6">
        <f t="shared" si="105"/>
        <v>46233.083333900002</v>
      </c>
      <c r="BT13" s="6">
        <f t="shared" si="105"/>
        <v>46263.500000599997</v>
      </c>
      <c r="BU13" s="6">
        <f t="shared" si="105"/>
        <v>46293.9166673</v>
      </c>
      <c r="BV13" s="6">
        <f t="shared" si="105"/>
        <v>46324.333334000003</v>
      </c>
      <c r="BW13" s="6">
        <f t="shared" si="105"/>
        <v>46354.750000699998</v>
      </c>
      <c r="BX13" s="6">
        <f t="shared" si="105"/>
        <v>46385.166667400001</v>
      </c>
      <c r="BY13" s="6">
        <f t="shared" si="105"/>
        <v>46415.583334099996</v>
      </c>
      <c r="BZ13" s="6">
        <f t="shared" si="105"/>
        <v>46446.000000799999</v>
      </c>
      <c r="CA13" s="6">
        <f t="shared" si="105"/>
        <v>46476.416667500001</v>
      </c>
      <c r="CB13" s="6">
        <f t="shared" si="105"/>
        <v>46506.833334199997</v>
      </c>
      <c r="CC13" s="6">
        <f t="shared" si="105"/>
        <v>46537.2500009</v>
      </c>
      <c r="CD13" s="6">
        <f t="shared" si="105"/>
        <v>46567.666667600002</v>
      </c>
      <c r="CE13" s="6">
        <f t="shared" si="105"/>
        <v>46598.083334299998</v>
      </c>
      <c r="CF13" s="6">
        <f t="shared" si="105"/>
        <v>46628.500001</v>
      </c>
      <c r="CG13" s="6">
        <f t="shared" si="105"/>
        <v>46658.916667700003</v>
      </c>
      <c r="CH13" s="6">
        <f t="shared" si="105"/>
        <v>46689.333334399998</v>
      </c>
      <c r="CI13" s="6">
        <f t="shared" si="105"/>
        <v>46719.750001100001</v>
      </c>
      <c r="CJ13" s="6">
        <f t="shared" si="105"/>
        <v>46750.166667799997</v>
      </c>
      <c r="CK13" s="6">
        <f t="shared" si="105"/>
        <v>46780.583334499999</v>
      </c>
      <c r="CL13" s="6">
        <f t="shared" si="105"/>
        <v>46811.000001200002</v>
      </c>
      <c r="CM13" s="6">
        <f t="shared" si="105"/>
        <v>46841.416667899997</v>
      </c>
      <c r="CN13" s="6">
        <f t="shared" si="105"/>
        <v>46871.8333346</v>
      </c>
      <c r="CO13" s="6">
        <f t="shared" si="105"/>
        <v>46902.250001299995</v>
      </c>
      <c r="CP13" s="6">
        <f t="shared" si="105"/>
        <v>46932.666667999998</v>
      </c>
      <c r="CQ13" s="6">
        <f t="shared" si="105"/>
        <v>46963.083334700001</v>
      </c>
      <c r="CR13" s="6">
        <f t="shared" si="105"/>
        <v>46993.500001399996</v>
      </c>
      <c r="CS13" s="6">
        <f t="shared" si="105"/>
        <v>47023.916668099999</v>
      </c>
      <c r="CT13" s="6">
        <f t="shared" si="105"/>
        <v>47054.333334800001</v>
      </c>
      <c r="CU13" s="6">
        <f t="shared" si="105"/>
        <v>47084.750001499997</v>
      </c>
      <c r="CV13" s="6">
        <f t="shared" si="105"/>
        <v>47115.1666682</v>
      </c>
      <c r="CW13" s="6">
        <f t="shared" si="105"/>
        <v>47145.583334900002</v>
      </c>
      <c r="CX13" s="6">
        <f t="shared" si="105"/>
        <v>47176.000001599998</v>
      </c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</row>
    <row r="14" spans="1:113" x14ac:dyDescent="0.25">
      <c r="A14" s="6">
        <f t="shared" si="94"/>
        <v>45677</v>
      </c>
      <c r="B14" s="6">
        <f t="shared" si="98"/>
        <v>45677</v>
      </c>
      <c r="C14" s="6">
        <f t="shared" si="99"/>
        <v>45707.416666700003</v>
      </c>
      <c r="D14" s="6">
        <f t="shared" si="99"/>
        <v>45737.833333399998</v>
      </c>
      <c r="E14" s="6">
        <f t="shared" si="99"/>
        <v>45768.250000100001</v>
      </c>
      <c r="F14" s="6">
        <f t="shared" si="99"/>
        <v>45798.666666800003</v>
      </c>
      <c r="G14" s="6">
        <f t="shared" si="99"/>
        <v>45829.083333499999</v>
      </c>
      <c r="H14" s="6">
        <f t="shared" si="99"/>
        <v>45859.500000200002</v>
      </c>
      <c r="I14" s="6">
        <f t="shared" si="99"/>
        <v>45889.916666899997</v>
      </c>
      <c r="J14" s="6">
        <f t="shared" si="99"/>
        <v>45920.3333336</v>
      </c>
      <c r="K14" s="6">
        <f t="shared" si="99"/>
        <v>45950.750000300002</v>
      </c>
      <c r="L14" s="6">
        <f t="shared" si="99"/>
        <v>45981.166666999998</v>
      </c>
      <c r="M14" s="6">
        <f t="shared" si="99"/>
        <v>46011.5833337</v>
      </c>
      <c r="N14" s="6">
        <f t="shared" si="99"/>
        <v>46042.000000400003</v>
      </c>
      <c r="O14" s="6">
        <f t="shared" si="99"/>
        <v>46072.416667099998</v>
      </c>
      <c r="P14" s="6">
        <f t="shared" si="99"/>
        <v>46102.833333800001</v>
      </c>
      <c r="Q14" s="6">
        <f t="shared" si="99"/>
        <v>46133.250000499997</v>
      </c>
      <c r="R14" s="6">
        <f t="shared" si="99"/>
        <v>46163.666667199999</v>
      </c>
      <c r="S14" s="6">
        <f t="shared" si="103"/>
        <v>46194.083333900002</v>
      </c>
      <c r="T14" s="6">
        <f t="shared" si="103"/>
        <v>46224.500000599997</v>
      </c>
      <c r="U14" s="6">
        <f t="shared" si="103"/>
        <v>46254.9166673</v>
      </c>
      <c r="V14" s="6">
        <f t="shared" si="103"/>
        <v>46285.333334000003</v>
      </c>
      <c r="W14" s="6">
        <f t="shared" si="103"/>
        <v>46315.750000699998</v>
      </c>
      <c r="X14" s="6">
        <f t="shared" si="103"/>
        <v>46346.166667400001</v>
      </c>
      <c r="Y14" s="6">
        <f t="shared" si="103"/>
        <v>46376.583334099996</v>
      </c>
      <c r="Z14" s="6">
        <f t="shared" si="103"/>
        <v>46407.000000799999</v>
      </c>
      <c r="AA14" s="6">
        <f t="shared" si="103"/>
        <v>46437.416667500001</v>
      </c>
      <c r="AB14" s="6">
        <f t="shared" si="103"/>
        <v>46467.833334199997</v>
      </c>
      <c r="AC14" s="6">
        <f t="shared" si="103"/>
        <v>46498.2500009</v>
      </c>
      <c r="AD14" s="6">
        <f t="shared" si="103"/>
        <v>46528.666667600002</v>
      </c>
      <c r="AE14" s="6">
        <f t="shared" si="103"/>
        <v>46559.083334299998</v>
      </c>
      <c r="AF14" s="6">
        <f t="shared" si="103"/>
        <v>46589.500001</v>
      </c>
      <c r="AG14" s="6">
        <f t="shared" si="103"/>
        <v>46619.916667700003</v>
      </c>
      <c r="AH14" s="6">
        <f t="shared" si="103"/>
        <v>46650.333334399998</v>
      </c>
      <c r="AI14" s="6">
        <f t="shared" si="104"/>
        <v>46680.750001100001</v>
      </c>
      <c r="AJ14" s="6">
        <f t="shared" si="104"/>
        <v>46711.166667799997</v>
      </c>
      <c r="AK14" s="6">
        <f t="shared" si="104"/>
        <v>46741.583334499999</v>
      </c>
      <c r="AL14" s="6">
        <f t="shared" si="104"/>
        <v>46772.000001200002</v>
      </c>
      <c r="AM14" s="6">
        <f t="shared" si="104"/>
        <v>46802.416667899997</v>
      </c>
      <c r="AN14" s="6">
        <f t="shared" si="104"/>
        <v>46832.8333346</v>
      </c>
      <c r="AO14" s="6">
        <f t="shared" si="104"/>
        <v>46863.250001299995</v>
      </c>
      <c r="AP14" s="6">
        <f t="shared" si="104"/>
        <v>46893.666667999998</v>
      </c>
      <c r="AQ14" s="6">
        <f t="shared" si="104"/>
        <v>46924.083334700001</v>
      </c>
      <c r="AR14" s="6">
        <f t="shared" si="104"/>
        <v>46954.500001399996</v>
      </c>
      <c r="AS14" s="6">
        <f t="shared" si="104"/>
        <v>46984.916668099999</v>
      </c>
      <c r="AT14" s="6">
        <f t="shared" si="104"/>
        <v>47015.333334800001</v>
      </c>
      <c r="AU14" s="6">
        <f t="shared" si="104"/>
        <v>47045.750001499997</v>
      </c>
      <c r="AV14" s="6">
        <f t="shared" si="104"/>
        <v>47076.1666682</v>
      </c>
      <c r="AW14" s="6">
        <f t="shared" si="104"/>
        <v>47106.583334900002</v>
      </c>
      <c r="AX14" s="6">
        <f t="shared" si="104"/>
        <v>47137.000001599998</v>
      </c>
      <c r="BA14" s="6">
        <f t="shared" si="96"/>
        <v>45719</v>
      </c>
      <c r="BB14" s="6">
        <f t="shared" si="100"/>
        <v>45719</v>
      </c>
      <c r="BC14" s="6">
        <f t="shared" si="101"/>
        <v>45749.416666700003</v>
      </c>
      <c r="BD14" s="6">
        <f t="shared" si="105"/>
        <v>45779.833333399998</v>
      </c>
      <c r="BE14" s="6">
        <f t="shared" si="105"/>
        <v>45810.250000100001</v>
      </c>
      <c r="BF14" s="6">
        <f t="shared" si="105"/>
        <v>45840.666666800003</v>
      </c>
      <c r="BG14" s="6">
        <f t="shared" si="105"/>
        <v>45871.083333499999</v>
      </c>
      <c r="BH14" s="6">
        <f t="shared" si="105"/>
        <v>45901.500000200002</v>
      </c>
      <c r="BI14" s="6">
        <f t="shared" si="105"/>
        <v>45931.916666899997</v>
      </c>
      <c r="BJ14" s="6">
        <f t="shared" si="105"/>
        <v>45962.3333336</v>
      </c>
      <c r="BK14" s="6">
        <f t="shared" si="105"/>
        <v>45992.750000300002</v>
      </c>
      <c r="BL14" s="6">
        <f t="shared" si="105"/>
        <v>46023.166666999998</v>
      </c>
      <c r="BM14" s="6">
        <f t="shared" si="105"/>
        <v>46053.5833337</v>
      </c>
      <c r="BN14" s="6">
        <f t="shared" si="105"/>
        <v>46084.000000400003</v>
      </c>
      <c r="BO14" s="6">
        <f t="shared" si="105"/>
        <v>46114.416667099998</v>
      </c>
      <c r="BP14" s="6">
        <f t="shared" si="105"/>
        <v>46144.833333800001</v>
      </c>
      <c r="BQ14" s="6">
        <f t="shared" si="105"/>
        <v>46175.250000499997</v>
      </c>
      <c r="BR14" s="6">
        <f t="shared" si="105"/>
        <v>46205.666667199999</v>
      </c>
      <c r="BS14" s="6">
        <f t="shared" si="105"/>
        <v>46236.083333900002</v>
      </c>
      <c r="BT14" s="6">
        <f t="shared" si="105"/>
        <v>46266.500000599997</v>
      </c>
      <c r="BU14" s="6">
        <f t="shared" si="105"/>
        <v>46296.9166673</v>
      </c>
      <c r="BV14" s="6">
        <f t="shared" si="105"/>
        <v>46327.333334000003</v>
      </c>
      <c r="BW14" s="6">
        <f t="shared" si="105"/>
        <v>46357.750000699998</v>
      </c>
      <c r="BX14" s="6">
        <f t="shared" si="105"/>
        <v>46388.166667400001</v>
      </c>
      <c r="BY14" s="6">
        <f t="shared" si="105"/>
        <v>46418.583334099996</v>
      </c>
      <c r="BZ14" s="6">
        <f t="shared" si="105"/>
        <v>46449.000000799999</v>
      </c>
      <c r="CA14" s="6">
        <f t="shared" si="105"/>
        <v>46479.416667500001</v>
      </c>
      <c r="CB14" s="6">
        <f t="shared" si="105"/>
        <v>46509.833334199997</v>
      </c>
      <c r="CC14" s="6">
        <f t="shared" si="105"/>
        <v>46540.2500009</v>
      </c>
      <c r="CD14" s="6">
        <f t="shared" si="105"/>
        <v>46570.666667600002</v>
      </c>
      <c r="CE14" s="6">
        <f t="shared" si="105"/>
        <v>46601.083334299998</v>
      </c>
      <c r="CF14" s="6">
        <f t="shared" si="105"/>
        <v>46631.500001</v>
      </c>
      <c r="CG14" s="6">
        <f t="shared" si="105"/>
        <v>46661.916667700003</v>
      </c>
      <c r="CH14" s="6">
        <f t="shared" si="105"/>
        <v>46692.333334399998</v>
      </c>
      <c r="CI14" s="6">
        <f t="shared" si="105"/>
        <v>46722.750001100001</v>
      </c>
      <c r="CJ14" s="6">
        <f t="shared" si="105"/>
        <v>46753.166667799997</v>
      </c>
      <c r="CK14" s="6">
        <f t="shared" si="105"/>
        <v>46783.583334499999</v>
      </c>
      <c r="CL14" s="6">
        <f t="shared" si="105"/>
        <v>46814.000001200002</v>
      </c>
      <c r="CM14" s="6">
        <f t="shared" si="105"/>
        <v>46844.416667899997</v>
      </c>
      <c r="CN14" s="6">
        <f t="shared" si="105"/>
        <v>46874.8333346</v>
      </c>
      <c r="CO14" s="6">
        <f t="shared" si="105"/>
        <v>46905.250001299995</v>
      </c>
      <c r="CP14" s="6">
        <f t="shared" si="105"/>
        <v>46935.666667999998</v>
      </c>
      <c r="CQ14" s="6">
        <f t="shared" si="105"/>
        <v>46966.083334700001</v>
      </c>
      <c r="CR14" s="6">
        <f t="shared" si="105"/>
        <v>46996.500001399996</v>
      </c>
      <c r="CS14" s="6">
        <f t="shared" si="105"/>
        <v>47026.916668099999</v>
      </c>
      <c r="CT14" s="6">
        <f t="shared" si="105"/>
        <v>47057.333334800001</v>
      </c>
      <c r="CU14" s="6">
        <f t="shared" si="105"/>
        <v>47087.750001499997</v>
      </c>
      <c r="CV14" s="6">
        <f t="shared" si="105"/>
        <v>47118.1666682</v>
      </c>
      <c r="CW14" s="6">
        <f t="shared" si="105"/>
        <v>47148.583334900002</v>
      </c>
      <c r="CX14" s="6">
        <f t="shared" si="105"/>
        <v>47179.000001599998</v>
      </c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</row>
    <row r="15" spans="1:113" x14ac:dyDescent="0.25">
      <c r="A15" s="6">
        <f>A20-7</f>
        <v>45678</v>
      </c>
      <c r="B15" s="6">
        <f t="shared" si="98"/>
        <v>45678</v>
      </c>
      <c r="C15" s="6">
        <f t="shared" si="99"/>
        <v>45708.416666700003</v>
      </c>
      <c r="D15" s="6">
        <f t="shared" si="99"/>
        <v>45738.833333399998</v>
      </c>
      <c r="E15" s="6">
        <f t="shared" si="99"/>
        <v>45769.250000100001</v>
      </c>
      <c r="F15" s="6">
        <f t="shared" si="99"/>
        <v>45799.666666800003</v>
      </c>
      <c r="G15" s="6">
        <f t="shared" si="99"/>
        <v>45830.083333499999</v>
      </c>
      <c r="H15" s="6">
        <f t="shared" si="99"/>
        <v>45860.500000200002</v>
      </c>
      <c r="I15" s="6">
        <f t="shared" si="99"/>
        <v>45890.916666899997</v>
      </c>
      <c r="J15" s="6">
        <f t="shared" si="99"/>
        <v>45921.3333336</v>
      </c>
      <c r="K15" s="6">
        <f t="shared" si="99"/>
        <v>45951.750000300002</v>
      </c>
      <c r="L15" s="6">
        <f t="shared" si="99"/>
        <v>45982.166666999998</v>
      </c>
      <c r="M15" s="6">
        <f t="shared" si="99"/>
        <v>46012.5833337</v>
      </c>
      <c r="N15" s="6">
        <f t="shared" si="99"/>
        <v>46043.000000400003</v>
      </c>
      <c r="O15" s="6">
        <f t="shared" si="99"/>
        <v>46073.416667099998</v>
      </c>
      <c r="P15" s="6">
        <f t="shared" si="99"/>
        <v>46103.833333800001</v>
      </c>
      <c r="Q15" s="6">
        <f t="shared" si="99"/>
        <v>46134.250000499997</v>
      </c>
      <c r="R15" s="6">
        <f t="shared" si="99"/>
        <v>46164.666667199999</v>
      </c>
      <c r="S15" s="6">
        <f t="shared" si="103"/>
        <v>46195.083333900002</v>
      </c>
      <c r="T15" s="6">
        <f t="shared" si="103"/>
        <v>46225.500000599997</v>
      </c>
      <c r="U15" s="6">
        <f t="shared" si="103"/>
        <v>46255.9166673</v>
      </c>
      <c r="V15" s="6">
        <f t="shared" si="103"/>
        <v>46286.333334000003</v>
      </c>
      <c r="W15" s="6">
        <f t="shared" si="103"/>
        <v>46316.750000699998</v>
      </c>
      <c r="X15" s="6">
        <f t="shared" si="103"/>
        <v>46347.166667400001</v>
      </c>
      <c r="Y15" s="6">
        <f t="shared" si="103"/>
        <v>46377.583334099996</v>
      </c>
      <c r="Z15" s="6">
        <f t="shared" si="103"/>
        <v>46408.000000799999</v>
      </c>
      <c r="AA15" s="6">
        <f t="shared" si="103"/>
        <v>46438.416667500001</v>
      </c>
      <c r="AB15" s="6">
        <f t="shared" si="103"/>
        <v>46468.833334199997</v>
      </c>
      <c r="AC15" s="6">
        <f t="shared" si="103"/>
        <v>46499.2500009</v>
      </c>
      <c r="AD15" s="6">
        <f t="shared" si="103"/>
        <v>46529.666667600002</v>
      </c>
      <c r="AE15" s="6">
        <f t="shared" si="103"/>
        <v>46560.083334299998</v>
      </c>
      <c r="AF15" s="6">
        <f t="shared" si="103"/>
        <v>46590.500001</v>
      </c>
      <c r="AG15" s="6">
        <f t="shared" si="103"/>
        <v>46620.916667700003</v>
      </c>
      <c r="AH15" s="6">
        <f t="shared" si="103"/>
        <v>46651.333334399998</v>
      </c>
      <c r="AI15" s="6">
        <f t="shared" si="104"/>
        <v>46681.750001100001</v>
      </c>
      <c r="AJ15" s="6">
        <f t="shared" si="104"/>
        <v>46712.166667799997</v>
      </c>
      <c r="AK15" s="6">
        <f t="shared" si="104"/>
        <v>46742.583334499999</v>
      </c>
      <c r="AL15" s="6">
        <f t="shared" si="104"/>
        <v>46773.000001200002</v>
      </c>
      <c r="AM15" s="6">
        <f t="shared" si="104"/>
        <v>46803.416667899997</v>
      </c>
      <c r="AN15" s="6">
        <f t="shared" si="104"/>
        <v>46833.8333346</v>
      </c>
      <c r="AO15" s="6">
        <f t="shared" si="104"/>
        <v>46864.250001299995</v>
      </c>
      <c r="AP15" s="6">
        <f t="shared" si="104"/>
        <v>46894.666667999998</v>
      </c>
      <c r="AQ15" s="6">
        <f t="shared" si="104"/>
        <v>46925.083334700001</v>
      </c>
      <c r="AR15" s="6">
        <f t="shared" si="104"/>
        <v>46955.500001399996</v>
      </c>
      <c r="AS15" s="6">
        <f t="shared" si="104"/>
        <v>46985.916668099999</v>
      </c>
      <c r="AT15" s="6">
        <f t="shared" si="104"/>
        <v>47016.333334800001</v>
      </c>
      <c r="AU15" s="6">
        <f t="shared" si="104"/>
        <v>47046.750001499997</v>
      </c>
      <c r="AV15" s="6">
        <f t="shared" si="104"/>
        <v>47077.1666682</v>
      </c>
      <c r="AW15" s="6">
        <f t="shared" si="104"/>
        <v>47107.583334900002</v>
      </c>
      <c r="AX15" s="6">
        <f t="shared" si="104"/>
        <v>47138.000001599998</v>
      </c>
      <c r="BA15" s="6">
        <f>BA20-7</f>
        <v>45720</v>
      </c>
      <c r="BB15" s="6">
        <f t="shared" si="100"/>
        <v>45720</v>
      </c>
      <c r="BC15" s="6">
        <f t="shared" si="101"/>
        <v>45750.416666700003</v>
      </c>
      <c r="BD15" s="6">
        <f t="shared" si="105"/>
        <v>45780.833333399998</v>
      </c>
      <c r="BE15" s="6">
        <f t="shared" si="105"/>
        <v>45811.250000100001</v>
      </c>
      <c r="BF15" s="6">
        <f t="shared" si="105"/>
        <v>45841.666666800003</v>
      </c>
      <c r="BG15" s="6">
        <f t="shared" si="105"/>
        <v>45872.083333499999</v>
      </c>
      <c r="BH15" s="6">
        <f t="shared" si="105"/>
        <v>45902.500000200002</v>
      </c>
      <c r="BI15" s="6">
        <f t="shared" si="105"/>
        <v>45932.916666899997</v>
      </c>
      <c r="BJ15" s="6">
        <f t="shared" si="105"/>
        <v>45963.3333336</v>
      </c>
      <c r="BK15" s="6">
        <f t="shared" si="105"/>
        <v>45993.750000300002</v>
      </c>
      <c r="BL15" s="6">
        <f t="shared" si="105"/>
        <v>46024.166666999998</v>
      </c>
      <c r="BM15" s="6">
        <f t="shared" si="105"/>
        <v>46054.5833337</v>
      </c>
      <c r="BN15" s="6">
        <f t="shared" si="105"/>
        <v>46085.000000400003</v>
      </c>
      <c r="BO15" s="6">
        <f t="shared" si="105"/>
        <v>46115.416667099998</v>
      </c>
      <c r="BP15" s="6">
        <f t="shared" si="105"/>
        <v>46145.833333800001</v>
      </c>
      <c r="BQ15" s="6">
        <f t="shared" si="105"/>
        <v>46176.250000499997</v>
      </c>
      <c r="BR15" s="6">
        <f t="shared" si="105"/>
        <v>46206.666667199999</v>
      </c>
      <c r="BS15" s="6">
        <f t="shared" si="105"/>
        <v>46237.083333900002</v>
      </c>
      <c r="BT15" s="6">
        <f t="shared" si="105"/>
        <v>46267.500000599997</v>
      </c>
      <c r="BU15" s="6">
        <f t="shared" si="105"/>
        <v>46297.9166673</v>
      </c>
      <c r="BV15" s="6">
        <f t="shared" si="105"/>
        <v>46328.333334000003</v>
      </c>
      <c r="BW15" s="6">
        <f t="shared" si="105"/>
        <v>46358.750000699998</v>
      </c>
      <c r="BX15" s="6">
        <f t="shared" si="105"/>
        <v>46389.166667400001</v>
      </c>
      <c r="BY15" s="6">
        <f t="shared" si="105"/>
        <v>46419.583334099996</v>
      </c>
      <c r="BZ15" s="6">
        <f t="shared" si="105"/>
        <v>46450.000000799999</v>
      </c>
      <c r="CA15" s="6">
        <f t="shared" si="105"/>
        <v>46480.416667500001</v>
      </c>
      <c r="CB15" s="6">
        <f t="shared" si="105"/>
        <v>46510.833334199997</v>
      </c>
      <c r="CC15" s="6">
        <f t="shared" si="105"/>
        <v>46541.2500009</v>
      </c>
      <c r="CD15" s="6">
        <f t="shared" si="105"/>
        <v>46571.666667600002</v>
      </c>
      <c r="CE15" s="6">
        <f t="shared" si="105"/>
        <v>46602.083334299998</v>
      </c>
      <c r="CF15" s="6">
        <f t="shared" si="105"/>
        <v>46632.500001</v>
      </c>
      <c r="CG15" s="6">
        <f t="shared" si="105"/>
        <v>46662.916667700003</v>
      </c>
      <c r="CH15" s="6">
        <f t="shared" ref="BD15:CX20" si="106">$BA15+CH$4</f>
        <v>46693.333334399998</v>
      </c>
      <c r="CI15" s="6">
        <f t="shared" si="106"/>
        <v>46723.750001100001</v>
      </c>
      <c r="CJ15" s="6">
        <f t="shared" si="106"/>
        <v>46754.166667799997</v>
      </c>
      <c r="CK15" s="6">
        <f t="shared" si="106"/>
        <v>46784.583334499999</v>
      </c>
      <c r="CL15" s="6">
        <f t="shared" si="106"/>
        <v>46815.000001200002</v>
      </c>
      <c r="CM15" s="6">
        <f t="shared" si="106"/>
        <v>46845.416667899997</v>
      </c>
      <c r="CN15" s="6">
        <f t="shared" si="106"/>
        <v>46875.8333346</v>
      </c>
      <c r="CO15" s="6">
        <f t="shared" si="106"/>
        <v>46906.250001299995</v>
      </c>
      <c r="CP15" s="6">
        <f t="shared" si="106"/>
        <v>46936.666667999998</v>
      </c>
      <c r="CQ15" s="6">
        <f t="shared" si="106"/>
        <v>46967.083334700001</v>
      </c>
      <c r="CR15" s="6">
        <f t="shared" si="106"/>
        <v>46997.500001399996</v>
      </c>
      <c r="CS15" s="6">
        <f t="shared" si="106"/>
        <v>47027.916668099999</v>
      </c>
      <c r="CT15" s="6">
        <f t="shared" si="106"/>
        <v>47058.333334800001</v>
      </c>
      <c r="CU15" s="6">
        <f t="shared" si="106"/>
        <v>47088.750001499997</v>
      </c>
      <c r="CV15" s="6">
        <f t="shared" si="106"/>
        <v>47119.1666682</v>
      </c>
      <c r="CW15" s="6">
        <f t="shared" si="106"/>
        <v>47149.583334900002</v>
      </c>
      <c r="CX15" s="6">
        <f t="shared" si="106"/>
        <v>47180.000001599998</v>
      </c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</row>
    <row r="16" spans="1:113" x14ac:dyDescent="0.25">
      <c r="A16" s="12">
        <f>'Market pricing dates'!B5</f>
        <v>45679</v>
      </c>
      <c r="B16" s="6">
        <f t="shared" si="98"/>
        <v>45679</v>
      </c>
      <c r="C16" s="6">
        <f t="shared" si="99"/>
        <v>45709.416666700003</v>
      </c>
      <c r="D16" s="6">
        <f t="shared" si="99"/>
        <v>45739.833333399998</v>
      </c>
      <c r="E16" s="6">
        <f t="shared" si="99"/>
        <v>45770.250000100001</v>
      </c>
      <c r="F16" s="6">
        <f t="shared" si="99"/>
        <v>45800.666666800003</v>
      </c>
      <c r="G16" s="6">
        <f t="shared" si="99"/>
        <v>45831.083333499999</v>
      </c>
      <c r="H16" s="6">
        <f t="shared" si="99"/>
        <v>45861.500000200002</v>
      </c>
      <c r="I16" s="6">
        <f t="shared" si="99"/>
        <v>45891.916666899997</v>
      </c>
      <c r="J16" s="6">
        <f t="shared" si="99"/>
        <v>45922.3333336</v>
      </c>
      <c r="K16" s="6">
        <f t="shared" si="99"/>
        <v>45952.750000300002</v>
      </c>
      <c r="L16" s="6">
        <f t="shared" si="99"/>
        <v>45983.166666999998</v>
      </c>
      <c r="M16" s="6">
        <f t="shared" si="99"/>
        <v>46013.5833337</v>
      </c>
      <c r="N16" s="6">
        <f t="shared" si="99"/>
        <v>46044.000000400003</v>
      </c>
      <c r="O16" s="6">
        <f t="shared" si="99"/>
        <v>46074.416667099998</v>
      </c>
      <c r="P16" s="6">
        <f t="shared" si="99"/>
        <v>46104.833333800001</v>
      </c>
      <c r="Q16" s="6">
        <f t="shared" si="99"/>
        <v>46135.250000499997</v>
      </c>
      <c r="R16" s="6">
        <f t="shared" si="99"/>
        <v>46165.666667199999</v>
      </c>
      <c r="S16" s="6">
        <f t="shared" si="103"/>
        <v>46196.083333900002</v>
      </c>
      <c r="T16" s="6">
        <f t="shared" si="103"/>
        <v>46226.500000599997</v>
      </c>
      <c r="U16" s="6">
        <f t="shared" si="103"/>
        <v>46256.9166673</v>
      </c>
      <c r="V16" s="6">
        <f t="shared" si="103"/>
        <v>46287.333334000003</v>
      </c>
      <c r="W16" s="6">
        <f t="shared" si="103"/>
        <v>46317.750000699998</v>
      </c>
      <c r="X16" s="6">
        <f t="shared" si="103"/>
        <v>46348.166667400001</v>
      </c>
      <c r="Y16" s="6">
        <f t="shared" si="103"/>
        <v>46378.583334099996</v>
      </c>
      <c r="Z16" s="6">
        <f t="shared" si="103"/>
        <v>46409.000000799999</v>
      </c>
      <c r="AA16" s="6">
        <f t="shared" si="103"/>
        <v>46439.416667500001</v>
      </c>
      <c r="AB16" s="6">
        <f t="shared" si="103"/>
        <v>46469.833334199997</v>
      </c>
      <c r="AC16" s="6">
        <f t="shared" si="103"/>
        <v>46500.2500009</v>
      </c>
      <c r="AD16" s="6">
        <f t="shared" si="103"/>
        <v>46530.666667600002</v>
      </c>
      <c r="AE16" s="6">
        <f t="shared" si="103"/>
        <v>46561.083334299998</v>
      </c>
      <c r="AF16" s="6">
        <f t="shared" si="103"/>
        <v>46591.500001</v>
      </c>
      <c r="AG16" s="6">
        <f t="shared" si="103"/>
        <v>46621.916667700003</v>
      </c>
      <c r="AH16" s="6">
        <f t="shared" si="103"/>
        <v>46652.333334399998</v>
      </c>
      <c r="AI16" s="6">
        <f t="shared" si="104"/>
        <v>46682.750001100001</v>
      </c>
      <c r="AJ16" s="6">
        <f t="shared" si="104"/>
        <v>46713.166667799997</v>
      </c>
      <c r="AK16" s="6">
        <f t="shared" si="104"/>
        <v>46743.583334499999</v>
      </c>
      <c r="AL16" s="6">
        <f t="shared" si="104"/>
        <v>46774.000001200002</v>
      </c>
      <c r="AM16" s="6">
        <f t="shared" si="104"/>
        <v>46804.416667899997</v>
      </c>
      <c r="AN16" s="6">
        <f t="shared" si="104"/>
        <v>46834.8333346</v>
      </c>
      <c r="AO16" s="6">
        <f t="shared" si="104"/>
        <v>46865.250001299995</v>
      </c>
      <c r="AP16" s="6">
        <f t="shared" si="104"/>
        <v>46895.666667999998</v>
      </c>
      <c r="AQ16" s="6">
        <f t="shared" si="104"/>
        <v>46926.083334700001</v>
      </c>
      <c r="AR16" s="6">
        <f t="shared" si="104"/>
        <v>46956.500001399996</v>
      </c>
      <c r="AS16" s="6">
        <f t="shared" si="104"/>
        <v>46986.916668099999</v>
      </c>
      <c r="AT16" s="6">
        <f t="shared" si="104"/>
        <v>47017.333334800001</v>
      </c>
      <c r="AU16" s="6">
        <f t="shared" si="104"/>
        <v>47047.750001499997</v>
      </c>
      <c r="AV16" s="6">
        <f t="shared" si="104"/>
        <v>47078.1666682</v>
      </c>
      <c r="AW16" s="6">
        <f t="shared" si="104"/>
        <v>47108.583334900002</v>
      </c>
      <c r="AX16" s="6">
        <f t="shared" si="104"/>
        <v>47139.000001599998</v>
      </c>
      <c r="BA16" s="12">
        <f>'Market pricing dates'!E5</f>
        <v>45721</v>
      </c>
      <c r="BB16" s="6">
        <f t="shared" si="100"/>
        <v>45721</v>
      </c>
      <c r="BC16" s="6">
        <f t="shared" si="101"/>
        <v>45751.416666700003</v>
      </c>
      <c r="BD16" s="6">
        <f t="shared" si="106"/>
        <v>45781.833333399998</v>
      </c>
      <c r="BE16" s="6">
        <f t="shared" si="106"/>
        <v>45812.250000100001</v>
      </c>
      <c r="BF16" s="6">
        <f t="shared" si="106"/>
        <v>45842.666666800003</v>
      </c>
      <c r="BG16" s="6">
        <f t="shared" si="106"/>
        <v>45873.083333499999</v>
      </c>
      <c r="BH16" s="6">
        <f t="shared" si="106"/>
        <v>45903.500000200002</v>
      </c>
      <c r="BI16" s="6">
        <f t="shared" si="106"/>
        <v>45933.916666899997</v>
      </c>
      <c r="BJ16" s="6">
        <f t="shared" si="106"/>
        <v>45964.3333336</v>
      </c>
      <c r="BK16" s="6">
        <f t="shared" si="106"/>
        <v>45994.750000300002</v>
      </c>
      <c r="BL16" s="6">
        <f t="shared" si="106"/>
        <v>46025.166666999998</v>
      </c>
      <c r="BM16" s="6">
        <f t="shared" si="106"/>
        <v>46055.5833337</v>
      </c>
      <c r="BN16" s="6">
        <f t="shared" si="106"/>
        <v>46086.000000400003</v>
      </c>
      <c r="BO16" s="6">
        <f t="shared" si="106"/>
        <v>46116.416667099998</v>
      </c>
      <c r="BP16" s="6">
        <f t="shared" si="106"/>
        <v>46146.833333800001</v>
      </c>
      <c r="BQ16" s="6">
        <f t="shared" si="106"/>
        <v>46177.250000499997</v>
      </c>
      <c r="BR16" s="6">
        <f t="shared" si="106"/>
        <v>46207.666667199999</v>
      </c>
      <c r="BS16" s="6">
        <f t="shared" si="106"/>
        <v>46238.083333900002</v>
      </c>
      <c r="BT16" s="6">
        <f t="shared" si="106"/>
        <v>46268.500000599997</v>
      </c>
      <c r="BU16" s="6">
        <f t="shared" si="106"/>
        <v>46298.9166673</v>
      </c>
      <c r="BV16" s="6">
        <f t="shared" si="106"/>
        <v>46329.333334000003</v>
      </c>
      <c r="BW16" s="6">
        <f t="shared" si="106"/>
        <v>46359.750000699998</v>
      </c>
      <c r="BX16" s="6">
        <f t="shared" si="106"/>
        <v>46390.166667400001</v>
      </c>
      <c r="BY16" s="6">
        <f t="shared" si="106"/>
        <v>46420.583334099996</v>
      </c>
      <c r="BZ16" s="6">
        <f t="shared" si="106"/>
        <v>46451.000000799999</v>
      </c>
      <c r="CA16" s="6">
        <f t="shared" si="106"/>
        <v>46481.416667500001</v>
      </c>
      <c r="CB16" s="6">
        <f t="shared" si="106"/>
        <v>46511.833334199997</v>
      </c>
      <c r="CC16" s="6">
        <f t="shared" si="106"/>
        <v>46542.2500009</v>
      </c>
      <c r="CD16" s="6">
        <f t="shared" si="106"/>
        <v>46572.666667600002</v>
      </c>
      <c r="CE16" s="6">
        <f t="shared" si="106"/>
        <v>46603.083334299998</v>
      </c>
      <c r="CF16" s="6">
        <f t="shared" si="106"/>
        <v>46633.500001</v>
      </c>
      <c r="CG16" s="6">
        <f t="shared" si="106"/>
        <v>46663.916667700003</v>
      </c>
      <c r="CH16" s="6">
        <f t="shared" si="106"/>
        <v>46694.333334399998</v>
      </c>
      <c r="CI16" s="6">
        <f t="shared" si="106"/>
        <v>46724.750001100001</v>
      </c>
      <c r="CJ16" s="6">
        <f t="shared" si="106"/>
        <v>46755.166667799997</v>
      </c>
      <c r="CK16" s="6">
        <f t="shared" si="106"/>
        <v>46785.583334499999</v>
      </c>
      <c r="CL16" s="6">
        <f t="shared" si="106"/>
        <v>46816.000001200002</v>
      </c>
      <c r="CM16" s="6">
        <f t="shared" si="106"/>
        <v>46846.416667899997</v>
      </c>
      <c r="CN16" s="6">
        <f t="shared" si="106"/>
        <v>46876.8333346</v>
      </c>
      <c r="CO16" s="6">
        <f t="shared" si="106"/>
        <v>46907.250001299995</v>
      </c>
      <c r="CP16" s="6">
        <f t="shared" si="106"/>
        <v>46937.666667999998</v>
      </c>
      <c r="CQ16" s="6">
        <f t="shared" si="106"/>
        <v>46968.083334700001</v>
      </c>
      <c r="CR16" s="6">
        <f t="shared" si="106"/>
        <v>46998.500001399996</v>
      </c>
      <c r="CS16" s="6">
        <f t="shared" si="106"/>
        <v>47028.916668099999</v>
      </c>
      <c r="CT16" s="6">
        <f t="shared" si="106"/>
        <v>47059.333334800001</v>
      </c>
      <c r="CU16" s="6">
        <f t="shared" si="106"/>
        <v>47089.750001499997</v>
      </c>
      <c r="CV16" s="6">
        <f t="shared" si="106"/>
        <v>47120.1666682</v>
      </c>
      <c r="CW16" s="6">
        <f t="shared" si="106"/>
        <v>47150.583334900002</v>
      </c>
      <c r="CX16" s="6">
        <f t="shared" si="106"/>
        <v>47181.000001599998</v>
      </c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</row>
    <row r="17" spans="1:113" x14ac:dyDescent="0.25">
      <c r="A17" s="12">
        <f>'Market pricing dates'!B6</f>
        <v>45680</v>
      </c>
      <c r="B17" s="6">
        <f t="shared" si="98"/>
        <v>45680</v>
      </c>
      <c r="C17" s="6">
        <f t="shared" si="99"/>
        <v>45710.416666700003</v>
      </c>
      <c r="D17" s="6">
        <f t="shared" si="99"/>
        <v>45740.833333399998</v>
      </c>
      <c r="E17" s="6">
        <f t="shared" si="99"/>
        <v>45771.250000100001</v>
      </c>
      <c r="F17" s="6">
        <f t="shared" si="99"/>
        <v>45801.666666800003</v>
      </c>
      <c r="G17" s="6">
        <f t="shared" si="99"/>
        <v>45832.083333499999</v>
      </c>
      <c r="H17" s="6">
        <f t="shared" si="99"/>
        <v>45862.500000200002</v>
      </c>
      <c r="I17" s="6">
        <f t="shared" si="99"/>
        <v>45892.916666899997</v>
      </c>
      <c r="J17" s="6">
        <f t="shared" si="99"/>
        <v>45923.3333336</v>
      </c>
      <c r="K17" s="6">
        <f t="shared" si="99"/>
        <v>45953.750000300002</v>
      </c>
      <c r="L17" s="6">
        <f t="shared" si="99"/>
        <v>45984.166666999998</v>
      </c>
      <c r="M17" s="6">
        <f t="shared" si="99"/>
        <v>46014.5833337</v>
      </c>
      <c r="N17" s="6">
        <f t="shared" si="99"/>
        <v>46045.000000400003</v>
      </c>
      <c r="O17" s="6">
        <f t="shared" si="99"/>
        <v>46075.416667099998</v>
      </c>
      <c r="P17" s="6">
        <f t="shared" si="99"/>
        <v>46105.833333800001</v>
      </c>
      <c r="Q17" s="6">
        <f t="shared" si="99"/>
        <v>46136.250000499997</v>
      </c>
      <c r="R17" s="6">
        <f t="shared" si="99"/>
        <v>46166.666667199999</v>
      </c>
      <c r="S17" s="6">
        <f t="shared" si="103"/>
        <v>46197.083333900002</v>
      </c>
      <c r="T17" s="6">
        <f t="shared" si="103"/>
        <v>46227.500000599997</v>
      </c>
      <c r="U17" s="6">
        <f t="shared" si="103"/>
        <v>46257.9166673</v>
      </c>
      <c r="V17" s="6">
        <f t="shared" si="103"/>
        <v>46288.333334000003</v>
      </c>
      <c r="W17" s="6">
        <f t="shared" si="103"/>
        <v>46318.750000699998</v>
      </c>
      <c r="X17" s="6">
        <f t="shared" si="103"/>
        <v>46349.166667400001</v>
      </c>
      <c r="Y17" s="6">
        <f t="shared" si="103"/>
        <v>46379.583334099996</v>
      </c>
      <c r="Z17" s="6">
        <f t="shared" si="103"/>
        <v>46410.000000799999</v>
      </c>
      <c r="AA17" s="6">
        <f t="shared" si="103"/>
        <v>46440.416667500001</v>
      </c>
      <c r="AB17" s="6">
        <f t="shared" si="103"/>
        <v>46470.833334199997</v>
      </c>
      <c r="AC17" s="6">
        <f t="shared" si="103"/>
        <v>46501.2500009</v>
      </c>
      <c r="AD17" s="6">
        <f t="shared" si="103"/>
        <v>46531.666667600002</v>
      </c>
      <c r="AE17" s="6">
        <f t="shared" si="103"/>
        <v>46562.083334299998</v>
      </c>
      <c r="AF17" s="6">
        <f t="shared" si="103"/>
        <v>46592.500001</v>
      </c>
      <c r="AG17" s="6">
        <f t="shared" si="103"/>
        <v>46622.916667700003</v>
      </c>
      <c r="AH17" s="6">
        <f t="shared" si="103"/>
        <v>46653.333334399998</v>
      </c>
      <c r="AI17" s="6">
        <f t="shared" si="104"/>
        <v>46683.750001100001</v>
      </c>
      <c r="AJ17" s="6">
        <f t="shared" si="104"/>
        <v>46714.166667799997</v>
      </c>
      <c r="AK17" s="6">
        <f t="shared" si="104"/>
        <v>46744.583334499999</v>
      </c>
      <c r="AL17" s="6">
        <f t="shared" si="104"/>
        <v>46775.000001200002</v>
      </c>
      <c r="AM17" s="6">
        <f t="shared" si="104"/>
        <v>46805.416667899997</v>
      </c>
      <c r="AN17" s="6">
        <f t="shared" si="104"/>
        <v>46835.8333346</v>
      </c>
      <c r="AO17" s="6">
        <f t="shared" si="104"/>
        <v>46866.250001299995</v>
      </c>
      <c r="AP17" s="6">
        <f t="shared" si="104"/>
        <v>46896.666667999998</v>
      </c>
      <c r="AQ17" s="6">
        <f t="shared" si="104"/>
        <v>46927.083334700001</v>
      </c>
      <c r="AR17" s="6">
        <f t="shared" si="104"/>
        <v>46957.500001399996</v>
      </c>
      <c r="AS17" s="6">
        <f t="shared" si="104"/>
        <v>46987.916668099999</v>
      </c>
      <c r="AT17" s="6">
        <f t="shared" si="104"/>
        <v>47018.333334800001</v>
      </c>
      <c r="AU17" s="6">
        <f t="shared" si="104"/>
        <v>47048.750001499997</v>
      </c>
      <c r="AV17" s="6">
        <f t="shared" si="104"/>
        <v>47079.1666682</v>
      </c>
      <c r="AW17" s="6">
        <f t="shared" si="104"/>
        <v>47109.583334900002</v>
      </c>
      <c r="AX17" s="6">
        <f t="shared" si="104"/>
        <v>47140.000001599998</v>
      </c>
      <c r="BA17" s="12">
        <f>'Market pricing dates'!E6</f>
        <v>45722</v>
      </c>
      <c r="BB17" s="6">
        <f t="shared" si="100"/>
        <v>45722</v>
      </c>
      <c r="BC17" s="6">
        <f t="shared" si="101"/>
        <v>45752.416666700003</v>
      </c>
      <c r="BD17" s="6">
        <f t="shared" si="106"/>
        <v>45782.833333399998</v>
      </c>
      <c r="BE17" s="6">
        <f t="shared" si="106"/>
        <v>45813.250000100001</v>
      </c>
      <c r="BF17" s="6">
        <f t="shared" si="106"/>
        <v>45843.666666800003</v>
      </c>
      <c r="BG17" s="6">
        <f t="shared" si="106"/>
        <v>45874.083333499999</v>
      </c>
      <c r="BH17" s="6">
        <f t="shared" si="106"/>
        <v>45904.500000200002</v>
      </c>
      <c r="BI17" s="6">
        <f t="shared" si="106"/>
        <v>45934.916666899997</v>
      </c>
      <c r="BJ17" s="6">
        <f t="shared" si="106"/>
        <v>45965.3333336</v>
      </c>
      <c r="BK17" s="6">
        <f t="shared" si="106"/>
        <v>45995.750000300002</v>
      </c>
      <c r="BL17" s="6">
        <f t="shared" si="106"/>
        <v>46026.166666999998</v>
      </c>
      <c r="BM17" s="6">
        <f t="shared" si="106"/>
        <v>46056.5833337</v>
      </c>
      <c r="BN17" s="6">
        <f t="shared" si="106"/>
        <v>46087.000000400003</v>
      </c>
      <c r="BO17" s="6">
        <f t="shared" si="106"/>
        <v>46117.416667099998</v>
      </c>
      <c r="BP17" s="6">
        <f t="shared" si="106"/>
        <v>46147.833333800001</v>
      </c>
      <c r="BQ17" s="6">
        <f t="shared" si="106"/>
        <v>46178.250000499997</v>
      </c>
      <c r="BR17" s="6">
        <f t="shared" si="106"/>
        <v>46208.666667199999</v>
      </c>
      <c r="BS17" s="6">
        <f t="shared" si="106"/>
        <v>46239.083333900002</v>
      </c>
      <c r="BT17" s="6">
        <f t="shared" si="106"/>
        <v>46269.500000599997</v>
      </c>
      <c r="BU17" s="6">
        <f t="shared" si="106"/>
        <v>46299.9166673</v>
      </c>
      <c r="BV17" s="6">
        <f t="shared" si="106"/>
        <v>46330.333334000003</v>
      </c>
      <c r="BW17" s="6">
        <f t="shared" si="106"/>
        <v>46360.750000699998</v>
      </c>
      <c r="BX17" s="6">
        <f t="shared" si="106"/>
        <v>46391.166667400001</v>
      </c>
      <c r="BY17" s="6">
        <f t="shared" si="106"/>
        <v>46421.583334099996</v>
      </c>
      <c r="BZ17" s="6">
        <f t="shared" si="106"/>
        <v>46452.000000799999</v>
      </c>
      <c r="CA17" s="6">
        <f t="shared" si="106"/>
        <v>46482.416667500001</v>
      </c>
      <c r="CB17" s="6">
        <f t="shared" si="106"/>
        <v>46512.833334199997</v>
      </c>
      <c r="CC17" s="6">
        <f t="shared" si="106"/>
        <v>46543.2500009</v>
      </c>
      <c r="CD17" s="6">
        <f t="shared" si="106"/>
        <v>46573.666667600002</v>
      </c>
      <c r="CE17" s="6">
        <f t="shared" si="106"/>
        <v>46604.083334299998</v>
      </c>
      <c r="CF17" s="6">
        <f t="shared" si="106"/>
        <v>46634.500001</v>
      </c>
      <c r="CG17" s="6">
        <f t="shared" si="106"/>
        <v>46664.916667700003</v>
      </c>
      <c r="CH17" s="6">
        <f t="shared" si="106"/>
        <v>46695.333334399998</v>
      </c>
      <c r="CI17" s="6">
        <f t="shared" si="106"/>
        <v>46725.750001100001</v>
      </c>
      <c r="CJ17" s="6">
        <f t="shared" si="106"/>
        <v>46756.166667799997</v>
      </c>
      <c r="CK17" s="6">
        <f t="shared" si="106"/>
        <v>46786.583334499999</v>
      </c>
      <c r="CL17" s="6">
        <f t="shared" si="106"/>
        <v>46817.000001200002</v>
      </c>
      <c r="CM17" s="6">
        <f t="shared" si="106"/>
        <v>46847.416667899997</v>
      </c>
      <c r="CN17" s="6">
        <f t="shared" si="106"/>
        <v>46877.8333346</v>
      </c>
      <c r="CO17" s="6">
        <f t="shared" si="106"/>
        <v>46908.250001299995</v>
      </c>
      <c r="CP17" s="6">
        <f t="shared" si="106"/>
        <v>46938.666667999998</v>
      </c>
      <c r="CQ17" s="6">
        <f t="shared" si="106"/>
        <v>46969.083334700001</v>
      </c>
      <c r="CR17" s="6">
        <f t="shared" si="106"/>
        <v>46999.500001399996</v>
      </c>
      <c r="CS17" s="6">
        <f t="shared" si="106"/>
        <v>47029.916668099999</v>
      </c>
      <c r="CT17" s="6">
        <f t="shared" si="106"/>
        <v>47060.333334800001</v>
      </c>
      <c r="CU17" s="6">
        <f t="shared" si="106"/>
        <v>47090.750001499997</v>
      </c>
      <c r="CV17" s="6">
        <f t="shared" si="106"/>
        <v>47121.1666682</v>
      </c>
      <c r="CW17" s="6">
        <f t="shared" si="106"/>
        <v>47151.583334900002</v>
      </c>
      <c r="CX17" s="6">
        <f t="shared" si="106"/>
        <v>47182.000001599998</v>
      </c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</row>
    <row r="18" spans="1:113" x14ac:dyDescent="0.25">
      <c r="A18" s="12">
        <f>'Market pricing dates'!B7</f>
        <v>45681</v>
      </c>
      <c r="B18" s="6">
        <f t="shared" si="98"/>
        <v>45681</v>
      </c>
      <c r="C18" s="6">
        <f t="shared" si="99"/>
        <v>45711.416666700003</v>
      </c>
      <c r="D18" s="6">
        <f t="shared" si="99"/>
        <v>45741.833333399998</v>
      </c>
      <c r="E18" s="6">
        <f t="shared" si="99"/>
        <v>45772.250000100001</v>
      </c>
      <c r="F18" s="6">
        <f t="shared" si="99"/>
        <v>45802.666666800003</v>
      </c>
      <c r="G18" s="6">
        <f t="shared" si="99"/>
        <v>45833.083333499999</v>
      </c>
      <c r="H18" s="6">
        <f t="shared" si="99"/>
        <v>45863.500000200002</v>
      </c>
      <c r="I18" s="6">
        <f t="shared" si="99"/>
        <v>45893.916666899997</v>
      </c>
      <c r="J18" s="6">
        <f t="shared" si="99"/>
        <v>45924.3333336</v>
      </c>
      <c r="K18" s="6">
        <f t="shared" si="99"/>
        <v>45954.750000300002</v>
      </c>
      <c r="L18" s="6">
        <f t="shared" si="99"/>
        <v>45985.166666999998</v>
      </c>
      <c r="M18" s="6">
        <f t="shared" si="99"/>
        <v>46015.5833337</v>
      </c>
      <c r="N18" s="6">
        <f t="shared" si="99"/>
        <v>46046.000000400003</v>
      </c>
      <c r="O18" s="6">
        <f t="shared" si="99"/>
        <v>46076.416667099998</v>
      </c>
      <c r="P18" s="6">
        <f t="shared" si="99"/>
        <v>46106.833333800001</v>
      </c>
      <c r="Q18" s="6">
        <f t="shared" si="99"/>
        <v>46137.250000499997</v>
      </c>
      <c r="R18" s="6">
        <f t="shared" si="99"/>
        <v>46167.666667199999</v>
      </c>
      <c r="S18" s="6">
        <f t="shared" si="103"/>
        <v>46198.083333900002</v>
      </c>
      <c r="T18" s="6">
        <f t="shared" si="103"/>
        <v>46228.500000599997</v>
      </c>
      <c r="U18" s="6">
        <f t="shared" si="103"/>
        <v>46258.9166673</v>
      </c>
      <c r="V18" s="6">
        <f t="shared" si="103"/>
        <v>46289.333334000003</v>
      </c>
      <c r="W18" s="6">
        <f t="shared" si="103"/>
        <v>46319.750000699998</v>
      </c>
      <c r="X18" s="6">
        <f t="shared" si="103"/>
        <v>46350.166667400001</v>
      </c>
      <c r="Y18" s="6">
        <f t="shared" si="103"/>
        <v>46380.583334099996</v>
      </c>
      <c r="Z18" s="6">
        <f t="shared" si="103"/>
        <v>46411.000000799999</v>
      </c>
      <c r="AA18" s="6">
        <f t="shared" si="103"/>
        <v>46441.416667500001</v>
      </c>
      <c r="AB18" s="6">
        <f t="shared" si="103"/>
        <v>46471.833334199997</v>
      </c>
      <c r="AC18" s="6">
        <f t="shared" si="103"/>
        <v>46502.2500009</v>
      </c>
      <c r="AD18" s="6">
        <f t="shared" si="103"/>
        <v>46532.666667600002</v>
      </c>
      <c r="AE18" s="6">
        <f t="shared" si="103"/>
        <v>46563.083334299998</v>
      </c>
      <c r="AF18" s="6">
        <f t="shared" si="103"/>
        <v>46593.500001</v>
      </c>
      <c r="AG18" s="6">
        <f t="shared" si="103"/>
        <v>46623.916667700003</v>
      </c>
      <c r="AH18" s="6">
        <f t="shared" si="103"/>
        <v>46654.333334399998</v>
      </c>
      <c r="AI18" s="6">
        <f t="shared" si="104"/>
        <v>46684.750001100001</v>
      </c>
      <c r="AJ18" s="6">
        <f t="shared" si="104"/>
        <v>46715.166667799997</v>
      </c>
      <c r="AK18" s="6">
        <f t="shared" si="104"/>
        <v>46745.583334499999</v>
      </c>
      <c r="AL18" s="6">
        <f t="shared" si="104"/>
        <v>46776.000001200002</v>
      </c>
      <c r="AM18" s="6">
        <f t="shared" si="104"/>
        <v>46806.416667899997</v>
      </c>
      <c r="AN18" s="6">
        <f t="shared" si="104"/>
        <v>46836.8333346</v>
      </c>
      <c r="AO18" s="6">
        <f t="shared" si="104"/>
        <v>46867.250001299995</v>
      </c>
      <c r="AP18" s="6">
        <f t="shared" si="104"/>
        <v>46897.666667999998</v>
      </c>
      <c r="AQ18" s="6">
        <f t="shared" si="104"/>
        <v>46928.083334700001</v>
      </c>
      <c r="AR18" s="6">
        <f t="shared" si="104"/>
        <v>46958.500001399996</v>
      </c>
      <c r="AS18" s="6">
        <f t="shared" si="104"/>
        <v>46988.916668099999</v>
      </c>
      <c r="AT18" s="6">
        <f t="shared" si="104"/>
        <v>47019.333334800001</v>
      </c>
      <c r="AU18" s="6">
        <f t="shared" si="104"/>
        <v>47049.750001499997</v>
      </c>
      <c r="AV18" s="6">
        <f t="shared" si="104"/>
        <v>47080.1666682</v>
      </c>
      <c r="AW18" s="6">
        <f t="shared" si="104"/>
        <v>47110.583334900002</v>
      </c>
      <c r="AX18" s="6">
        <f t="shared" si="104"/>
        <v>47141.000001599998</v>
      </c>
      <c r="BA18" s="12">
        <f>'Market pricing dates'!E7</f>
        <v>45723</v>
      </c>
      <c r="BB18" s="6">
        <f t="shared" si="100"/>
        <v>45723</v>
      </c>
      <c r="BC18" s="6">
        <f t="shared" si="101"/>
        <v>45753.416666700003</v>
      </c>
      <c r="BD18" s="6">
        <f t="shared" si="106"/>
        <v>45783.833333399998</v>
      </c>
      <c r="BE18" s="6">
        <f t="shared" si="106"/>
        <v>45814.250000100001</v>
      </c>
      <c r="BF18" s="6">
        <f t="shared" si="106"/>
        <v>45844.666666800003</v>
      </c>
      <c r="BG18" s="6">
        <f t="shared" si="106"/>
        <v>45875.083333499999</v>
      </c>
      <c r="BH18" s="6">
        <f t="shared" si="106"/>
        <v>45905.500000200002</v>
      </c>
      <c r="BI18" s="6">
        <f t="shared" si="106"/>
        <v>45935.916666899997</v>
      </c>
      <c r="BJ18" s="6">
        <f t="shared" si="106"/>
        <v>45966.3333336</v>
      </c>
      <c r="BK18" s="6">
        <f t="shared" si="106"/>
        <v>45996.750000300002</v>
      </c>
      <c r="BL18" s="6">
        <f t="shared" si="106"/>
        <v>46027.166666999998</v>
      </c>
      <c r="BM18" s="6">
        <f t="shared" si="106"/>
        <v>46057.5833337</v>
      </c>
      <c r="BN18" s="6">
        <f t="shared" si="106"/>
        <v>46088.000000400003</v>
      </c>
      <c r="BO18" s="6">
        <f t="shared" si="106"/>
        <v>46118.416667099998</v>
      </c>
      <c r="BP18" s="6">
        <f t="shared" si="106"/>
        <v>46148.833333800001</v>
      </c>
      <c r="BQ18" s="6">
        <f t="shared" si="106"/>
        <v>46179.250000499997</v>
      </c>
      <c r="BR18" s="6">
        <f t="shared" si="106"/>
        <v>46209.666667199999</v>
      </c>
      <c r="BS18" s="6">
        <f t="shared" si="106"/>
        <v>46240.083333900002</v>
      </c>
      <c r="BT18" s="6">
        <f t="shared" si="106"/>
        <v>46270.500000599997</v>
      </c>
      <c r="BU18" s="6">
        <f t="shared" si="106"/>
        <v>46300.9166673</v>
      </c>
      <c r="BV18" s="6">
        <f t="shared" si="106"/>
        <v>46331.333334000003</v>
      </c>
      <c r="BW18" s="6">
        <f t="shared" si="106"/>
        <v>46361.750000699998</v>
      </c>
      <c r="BX18" s="6">
        <f t="shared" si="106"/>
        <v>46392.166667400001</v>
      </c>
      <c r="BY18" s="6">
        <f t="shared" si="106"/>
        <v>46422.583334099996</v>
      </c>
      <c r="BZ18" s="6">
        <f t="shared" si="106"/>
        <v>46453.000000799999</v>
      </c>
      <c r="CA18" s="6">
        <f t="shared" si="106"/>
        <v>46483.416667500001</v>
      </c>
      <c r="CB18" s="6">
        <f t="shared" si="106"/>
        <v>46513.833334199997</v>
      </c>
      <c r="CC18" s="6">
        <f t="shared" si="106"/>
        <v>46544.2500009</v>
      </c>
      <c r="CD18" s="6">
        <f t="shared" si="106"/>
        <v>46574.666667600002</v>
      </c>
      <c r="CE18" s="6">
        <f t="shared" si="106"/>
        <v>46605.083334299998</v>
      </c>
      <c r="CF18" s="6">
        <f t="shared" si="106"/>
        <v>46635.500001</v>
      </c>
      <c r="CG18" s="6">
        <f t="shared" si="106"/>
        <v>46665.916667700003</v>
      </c>
      <c r="CH18" s="6">
        <f t="shared" si="106"/>
        <v>46696.333334399998</v>
      </c>
      <c r="CI18" s="6">
        <f t="shared" si="106"/>
        <v>46726.750001100001</v>
      </c>
      <c r="CJ18" s="6">
        <f t="shared" si="106"/>
        <v>46757.166667799997</v>
      </c>
      <c r="CK18" s="6">
        <f t="shared" si="106"/>
        <v>46787.583334499999</v>
      </c>
      <c r="CL18" s="6">
        <f t="shared" si="106"/>
        <v>46818.000001200002</v>
      </c>
      <c r="CM18" s="6">
        <f t="shared" si="106"/>
        <v>46848.416667899997</v>
      </c>
      <c r="CN18" s="6">
        <f t="shared" si="106"/>
        <v>46878.8333346</v>
      </c>
      <c r="CO18" s="6">
        <f t="shared" si="106"/>
        <v>46909.250001299995</v>
      </c>
      <c r="CP18" s="6">
        <f t="shared" si="106"/>
        <v>46939.666667999998</v>
      </c>
      <c r="CQ18" s="6">
        <f t="shared" si="106"/>
        <v>46970.083334700001</v>
      </c>
      <c r="CR18" s="6">
        <f t="shared" si="106"/>
        <v>47000.500001399996</v>
      </c>
      <c r="CS18" s="6">
        <f t="shared" si="106"/>
        <v>47030.916668099999</v>
      </c>
      <c r="CT18" s="6">
        <f t="shared" si="106"/>
        <v>47061.333334800001</v>
      </c>
      <c r="CU18" s="6">
        <f t="shared" si="106"/>
        <v>47091.750001499997</v>
      </c>
      <c r="CV18" s="6">
        <f t="shared" si="106"/>
        <v>47122.1666682</v>
      </c>
      <c r="CW18" s="6">
        <f t="shared" si="106"/>
        <v>47152.583334900002</v>
      </c>
      <c r="CX18" s="6">
        <f t="shared" si="106"/>
        <v>47183.000001599998</v>
      </c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</row>
    <row r="19" spans="1:113" x14ac:dyDescent="0.25">
      <c r="A19" s="12">
        <f>'Market pricing dates'!B8</f>
        <v>45684</v>
      </c>
      <c r="B19" s="6">
        <f>A19</f>
        <v>45684</v>
      </c>
      <c r="C19" s="6">
        <f>$B19+C$4</f>
        <v>45714.416666700003</v>
      </c>
      <c r="D19" s="6">
        <f t="shared" si="99"/>
        <v>45744.833333399998</v>
      </c>
      <c r="E19" s="6">
        <f t="shared" si="99"/>
        <v>45775.250000100001</v>
      </c>
      <c r="F19" s="6">
        <f t="shared" si="99"/>
        <v>45805.666666800003</v>
      </c>
      <c r="G19" s="6">
        <f t="shared" si="99"/>
        <v>45836.083333499999</v>
      </c>
      <c r="H19" s="6">
        <f t="shared" si="99"/>
        <v>45866.500000200002</v>
      </c>
      <c r="I19" s="6">
        <f t="shared" si="99"/>
        <v>45896.916666899997</v>
      </c>
      <c r="J19" s="6">
        <f t="shared" si="99"/>
        <v>45927.3333336</v>
      </c>
      <c r="K19" s="6">
        <f t="shared" si="99"/>
        <v>45957.750000300002</v>
      </c>
      <c r="L19" s="6">
        <f t="shared" si="99"/>
        <v>45988.166666999998</v>
      </c>
      <c r="M19" s="6">
        <f t="shared" si="99"/>
        <v>46018.5833337</v>
      </c>
      <c r="N19" s="6">
        <f t="shared" si="99"/>
        <v>46049.000000400003</v>
      </c>
      <c r="O19" s="6">
        <f t="shared" si="99"/>
        <v>46079.416667099998</v>
      </c>
      <c r="P19" s="6">
        <f t="shared" si="99"/>
        <v>46109.833333800001</v>
      </c>
      <c r="Q19" s="6">
        <f t="shared" si="99"/>
        <v>46140.250000499997</v>
      </c>
      <c r="R19" s="6">
        <f t="shared" si="99"/>
        <v>46170.666667199999</v>
      </c>
      <c r="S19" s="6">
        <f t="shared" si="103"/>
        <v>46201.083333900002</v>
      </c>
      <c r="T19" s="6">
        <f t="shared" si="103"/>
        <v>46231.500000599997</v>
      </c>
      <c r="U19" s="6">
        <f t="shared" si="103"/>
        <v>46261.9166673</v>
      </c>
      <c r="V19" s="6">
        <f t="shared" si="103"/>
        <v>46292.333334000003</v>
      </c>
      <c r="W19" s="6">
        <f t="shared" si="103"/>
        <v>46322.750000699998</v>
      </c>
      <c r="X19" s="6">
        <f t="shared" si="103"/>
        <v>46353.166667400001</v>
      </c>
      <c r="Y19" s="6">
        <f t="shared" si="103"/>
        <v>46383.583334099996</v>
      </c>
      <c r="Z19" s="6">
        <f t="shared" si="103"/>
        <v>46414.000000799999</v>
      </c>
      <c r="AA19" s="6">
        <f t="shared" si="103"/>
        <v>46444.416667500001</v>
      </c>
      <c r="AB19" s="6">
        <f t="shared" si="103"/>
        <v>46474.833334199997</v>
      </c>
      <c r="AC19" s="6">
        <f t="shared" si="103"/>
        <v>46505.2500009</v>
      </c>
      <c r="AD19" s="6">
        <f t="shared" si="103"/>
        <v>46535.666667600002</v>
      </c>
      <c r="AE19" s="6">
        <f t="shared" si="103"/>
        <v>46566.083334299998</v>
      </c>
      <c r="AF19" s="6">
        <f t="shared" si="103"/>
        <v>46596.500001</v>
      </c>
      <c r="AG19" s="6">
        <f t="shared" si="103"/>
        <v>46626.916667700003</v>
      </c>
      <c r="AH19" s="6">
        <f t="shared" si="103"/>
        <v>46657.333334399998</v>
      </c>
      <c r="AI19" s="6">
        <f t="shared" si="104"/>
        <v>46687.750001100001</v>
      </c>
      <c r="AJ19" s="6">
        <f t="shared" si="104"/>
        <v>46718.166667799997</v>
      </c>
      <c r="AK19" s="6">
        <f t="shared" si="104"/>
        <v>46748.583334499999</v>
      </c>
      <c r="AL19" s="6">
        <f t="shared" si="104"/>
        <v>46779.000001200002</v>
      </c>
      <c r="AM19" s="6">
        <f t="shared" si="104"/>
        <v>46809.416667899997</v>
      </c>
      <c r="AN19" s="6">
        <f t="shared" si="104"/>
        <v>46839.8333346</v>
      </c>
      <c r="AO19" s="6">
        <f t="shared" si="104"/>
        <v>46870.250001299995</v>
      </c>
      <c r="AP19" s="6">
        <f t="shared" si="104"/>
        <v>46900.666667999998</v>
      </c>
      <c r="AQ19" s="6">
        <f t="shared" si="104"/>
        <v>46931.083334700001</v>
      </c>
      <c r="AR19" s="6">
        <f t="shared" si="104"/>
        <v>46961.500001399996</v>
      </c>
      <c r="AS19" s="6">
        <f t="shared" si="104"/>
        <v>46991.916668099999</v>
      </c>
      <c r="AT19" s="6">
        <f t="shared" si="104"/>
        <v>47022.333334800001</v>
      </c>
      <c r="AU19" s="6">
        <f t="shared" si="104"/>
        <v>47052.750001499997</v>
      </c>
      <c r="AV19" s="6">
        <f t="shared" si="104"/>
        <v>47083.1666682</v>
      </c>
      <c r="AW19" s="6">
        <f t="shared" si="104"/>
        <v>47113.583334900002</v>
      </c>
      <c r="AX19" s="6">
        <f t="shared" si="104"/>
        <v>47144.000001599998</v>
      </c>
      <c r="BA19" s="12">
        <f>'Market pricing dates'!E8</f>
        <v>45726</v>
      </c>
      <c r="BB19" s="6">
        <f>BA19</f>
        <v>45726</v>
      </c>
      <c r="BC19" s="6">
        <f t="shared" si="101"/>
        <v>45756.416666700003</v>
      </c>
      <c r="BD19" s="6">
        <f t="shared" si="106"/>
        <v>45786.833333399998</v>
      </c>
      <c r="BE19" s="6">
        <f t="shared" si="106"/>
        <v>45817.250000100001</v>
      </c>
      <c r="BF19" s="6">
        <f t="shared" si="106"/>
        <v>45847.666666800003</v>
      </c>
      <c r="BG19" s="6">
        <f t="shared" si="106"/>
        <v>45878.083333499999</v>
      </c>
      <c r="BH19" s="6">
        <f t="shared" si="106"/>
        <v>45908.500000200002</v>
      </c>
      <c r="BI19" s="6">
        <f t="shared" si="106"/>
        <v>45938.916666899997</v>
      </c>
      <c r="BJ19" s="6">
        <f t="shared" si="106"/>
        <v>45969.3333336</v>
      </c>
      <c r="BK19" s="6">
        <f t="shared" si="106"/>
        <v>45999.750000300002</v>
      </c>
      <c r="BL19" s="6">
        <f t="shared" si="106"/>
        <v>46030.166666999998</v>
      </c>
      <c r="BM19" s="6">
        <f t="shared" si="106"/>
        <v>46060.5833337</v>
      </c>
      <c r="BN19" s="6">
        <f t="shared" si="106"/>
        <v>46091.000000400003</v>
      </c>
      <c r="BO19" s="6">
        <f t="shared" si="106"/>
        <v>46121.416667099998</v>
      </c>
      <c r="BP19" s="6">
        <f t="shared" si="106"/>
        <v>46151.833333800001</v>
      </c>
      <c r="BQ19" s="6">
        <f t="shared" si="106"/>
        <v>46182.250000499997</v>
      </c>
      <c r="BR19" s="6">
        <f t="shared" si="106"/>
        <v>46212.666667199999</v>
      </c>
      <c r="BS19" s="6">
        <f t="shared" si="106"/>
        <v>46243.083333900002</v>
      </c>
      <c r="BT19" s="6">
        <f t="shared" si="106"/>
        <v>46273.500000599997</v>
      </c>
      <c r="BU19" s="6">
        <f t="shared" si="106"/>
        <v>46303.9166673</v>
      </c>
      <c r="BV19" s="6">
        <f t="shared" si="106"/>
        <v>46334.333334000003</v>
      </c>
      <c r="BW19" s="6">
        <f t="shared" si="106"/>
        <v>46364.750000699998</v>
      </c>
      <c r="BX19" s="6">
        <f t="shared" si="106"/>
        <v>46395.166667400001</v>
      </c>
      <c r="BY19" s="6">
        <f t="shared" si="106"/>
        <v>46425.583334099996</v>
      </c>
      <c r="BZ19" s="6">
        <f t="shared" si="106"/>
        <v>46456.000000799999</v>
      </c>
      <c r="CA19" s="6">
        <f t="shared" si="106"/>
        <v>46486.416667500001</v>
      </c>
      <c r="CB19" s="6">
        <f t="shared" si="106"/>
        <v>46516.833334199997</v>
      </c>
      <c r="CC19" s="6">
        <f t="shared" si="106"/>
        <v>46547.2500009</v>
      </c>
      <c r="CD19" s="6">
        <f t="shared" si="106"/>
        <v>46577.666667600002</v>
      </c>
      <c r="CE19" s="6">
        <f t="shared" si="106"/>
        <v>46608.083334299998</v>
      </c>
      <c r="CF19" s="6">
        <f t="shared" si="106"/>
        <v>46638.500001</v>
      </c>
      <c r="CG19" s="6">
        <f t="shared" si="106"/>
        <v>46668.916667700003</v>
      </c>
      <c r="CH19" s="6">
        <f t="shared" si="106"/>
        <v>46699.333334399998</v>
      </c>
      <c r="CI19" s="6">
        <f t="shared" si="106"/>
        <v>46729.750001100001</v>
      </c>
      <c r="CJ19" s="6">
        <f t="shared" si="106"/>
        <v>46760.166667799997</v>
      </c>
      <c r="CK19" s="6">
        <f t="shared" si="106"/>
        <v>46790.583334499999</v>
      </c>
      <c r="CL19" s="6">
        <f t="shared" si="106"/>
        <v>46821.000001200002</v>
      </c>
      <c r="CM19" s="6">
        <f t="shared" si="106"/>
        <v>46851.416667899997</v>
      </c>
      <c r="CN19" s="6">
        <f t="shared" si="106"/>
        <v>46881.8333346</v>
      </c>
      <c r="CO19" s="6">
        <f t="shared" si="106"/>
        <v>46912.250001299995</v>
      </c>
      <c r="CP19" s="6">
        <f t="shared" si="106"/>
        <v>46942.666667999998</v>
      </c>
      <c r="CQ19" s="6">
        <f t="shared" si="106"/>
        <v>46973.083334700001</v>
      </c>
      <c r="CR19" s="6">
        <f t="shared" si="106"/>
        <v>47003.500001399996</v>
      </c>
      <c r="CS19" s="6">
        <f t="shared" si="106"/>
        <v>47033.916668099999</v>
      </c>
      <c r="CT19" s="6">
        <f t="shared" si="106"/>
        <v>47064.333334800001</v>
      </c>
      <c r="CU19" s="6">
        <f t="shared" si="106"/>
        <v>47094.750001499997</v>
      </c>
      <c r="CV19" s="6">
        <f t="shared" si="106"/>
        <v>47125.1666682</v>
      </c>
      <c r="CW19" s="6">
        <f t="shared" si="106"/>
        <v>47155.583334900002</v>
      </c>
      <c r="CX19" s="6">
        <f t="shared" si="106"/>
        <v>47186.000001599998</v>
      </c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</row>
    <row r="20" spans="1:113" x14ac:dyDescent="0.25">
      <c r="A20" s="12">
        <f>'Market pricing dates'!B9</f>
        <v>45685</v>
      </c>
      <c r="B20" s="6">
        <f t="shared" ref="B20" si="107">A20</f>
        <v>45685</v>
      </c>
      <c r="C20" s="6">
        <f t="shared" si="99"/>
        <v>45715.416666700003</v>
      </c>
      <c r="D20" s="6">
        <f t="shared" si="99"/>
        <v>45745.833333399998</v>
      </c>
      <c r="E20" s="6">
        <f t="shared" si="99"/>
        <v>45776.250000100001</v>
      </c>
      <c r="F20" s="6">
        <f t="shared" si="99"/>
        <v>45806.666666800003</v>
      </c>
      <c r="G20" s="6">
        <f t="shared" si="99"/>
        <v>45837.083333499999</v>
      </c>
      <c r="H20" s="6">
        <f t="shared" si="99"/>
        <v>45867.500000200002</v>
      </c>
      <c r="I20" s="6">
        <f t="shared" si="99"/>
        <v>45897.916666899997</v>
      </c>
      <c r="J20" s="6">
        <f t="shared" si="99"/>
        <v>45928.3333336</v>
      </c>
      <c r="K20" s="6">
        <f t="shared" si="99"/>
        <v>45958.750000300002</v>
      </c>
      <c r="L20" s="6">
        <f t="shared" si="99"/>
        <v>45989.166666999998</v>
      </c>
      <c r="M20" s="6">
        <f t="shared" si="99"/>
        <v>46019.5833337</v>
      </c>
      <c r="N20" s="6">
        <f t="shared" si="99"/>
        <v>46050.000000400003</v>
      </c>
      <c r="O20" s="6">
        <f t="shared" si="99"/>
        <v>46080.416667099998</v>
      </c>
      <c r="P20" s="6">
        <f t="shared" si="99"/>
        <v>46110.833333800001</v>
      </c>
      <c r="Q20" s="6">
        <f t="shared" si="99"/>
        <v>46141.250000499997</v>
      </c>
      <c r="R20" s="6">
        <f t="shared" si="99"/>
        <v>46171.666667199999</v>
      </c>
      <c r="S20" s="6">
        <f t="shared" si="103"/>
        <v>46202.083333900002</v>
      </c>
      <c r="T20" s="6">
        <f t="shared" si="103"/>
        <v>46232.500000599997</v>
      </c>
      <c r="U20" s="6">
        <f t="shared" si="103"/>
        <v>46262.9166673</v>
      </c>
      <c r="V20" s="6">
        <f t="shared" si="103"/>
        <v>46293.333334000003</v>
      </c>
      <c r="W20" s="6">
        <f t="shared" si="103"/>
        <v>46323.750000699998</v>
      </c>
      <c r="X20" s="6">
        <f t="shared" si="103"/>
        <v>46354.166667400001</v>
      </c>
      <c r="Y20" s="6">
        <f t="shared" si="103"/>
        <v>46384.583334099996</v>
      </c>
      <c r="Z20" s="6">
        <f t="shared" si="103"/>
        <v>46415.000000799999</v>
      </c>
      <c r="AA20" s="6">
        <f t="shared" si="103"/>
        <v>46445.416667500001</v>
      </c>
      <c r="AB20" s="6">
        <f t="shared" si="103"/>
        <v>46475.833334199997</v>
      </c>
      <c r="AC20" s="6">
        <f t="shared" si="103"/>
        <v>46506.2500009</v>
      </c>
      <c r="AD20" s="6">
        <f t="shared" si="103"/>
        <v>46536.666667600002</v>
      </c>
      <c r="AE20" s="6">
        <f t="shared" si="103"/>
        <v>46567.083334299998</v>
      </c>
      <c r="AF20" s="6">
        <f t="shared" si="103"/>
        <v>46597.500001</v>
      </c>
      <c r="AG20" s="6">
        <f t="shared" si="103"/>
        <v>46627.916667700003</v>
      </c>
      <c r="AH20" s="6">
        <f t="shared" si="103"/>
        <v>46658.333334399998</v>
      </c>
      <c r="AI20" s="6">
        <f t="shared" si="104"/>
        <v>46688.750001100001</v>
      </c>
      <c r="AJ20" s="6">
        <f t="shared" si="104"/>
        <v>46719.166667799997</v>
      </c>
      <c r="AK20" s="6">
        <f t="shared" si="104"/>
        <v>46749.583334499999</v>
      </c>
      <c r="AL20" s="6">
        <f t="shared" si="104"/>
        <v>46780.000001200002</v>
      </c>
      <c r="AM20" s="6">
        <f t="shared" si="104"/>
        <v>46810.416667899997</v>
      </c>
      <c r="AN20" s="6">
        <f t="shared" si="104"/>
        <v>46840.8333346</v>
      </c>
      <c r="AO20" s="6">
        <f t="shared" si="104"/>
        <v>46871.250001299995</v>
      </c>
      <c r="AP20" s="6">
        <f t="shared" si="104"/>
        <v>46901.666667999998</v>
      </c>
      <c r="AQ20" s="6">
        <f t="shared" si="104"/>
        <v>46932.083334700001</v>
      </c>
      <c r="AR20" s="6">
        <f t="shared" si="104"/>
        <v>46962.500001399996</v>
      </c>
      <c r="AS20" s="6">
        <f t="shared" si="104"/>
        <v>46992.916668099999</v>
      </c>
      <c r="AT20" s="6">
        <f t="shared" si="104"/>
        <v>47023.333334800001</v>
      </c>
      <c r="AU20" s="6">
        <f t="shared" si="104"/>
        <v>47053.750001499997</v>
      </c>
      <c r="AV20" s="6">
        <f t="shared" si="104"/>
        <v>47084.1666682</v>
      </c>
      <c r="AW20" s="6">
        <f t="shared" si="104"/>
        <v>47114.583334900002</v>
      </c>
      <c r="AX20" s="6">
        <f t="shared" si="104"/>
        <v>47145.000001599998</v>
      </c>
      <c r="BA20" s="12">
        <f>'Market pricing dates'!E9</f>
        <v>45727</v>
      </c>
      <c r="BB20" s="6">
        <f t="shared" ref="BB20" si="108">BA20</f>
        <v>45727</v>
      </c>
      <c r="BC20" s="6">
        <f t="shared" si="101"/>
        <v>45757.416666700003</v>
      </c>
      <c r="BD20" s="6">
        <f t="shared" si="106"/>
        <v>45787.833333399998</v>
      </c>
      <c r="BE20" s="6">
        <f t="shared" si="106"/>
        <v>45818.250000100001</v>
      </c>
      <c r="BF20" s="6">
        <f t="shared" si="106"/>
        <v>45848.666666800003</v>
      </c>
      <c r="BG20" s="6">
        <f t="shared" si="106"/>
        <v>45879.083333499999</v>
      </c>
      <c r="BH20" s="6">
        <f t="shared" si="106"/>
        <v>45909.500000200002</v>
      </c>
      <c r="BI20" s="6">
        <f t="shared" si="106"/>
        <v>45939.916666899997</v>
      </c>
      <c r="BJ20" s="6">
        <f t="shared" si="106"/>
        <v>45970.3333336</v>
      </c>
      <c r="BK20" s="6">
        <f t="shared" si="106"/>
        <v>46000.750000300002</v>
      </c>
      <c r="BL20" s="6">
        <f t="shared" si="106"/>
        <v>46031.166666999998</v>
      </c>
      <c r="BM20" s="6">
        <f t="shared" si="106"/>
        <v>46061.5833337</v>
      </c>
      <c r="BN20" s="6">
        <f t="shared" ref="BN20:CX20" si="109">$BA20+BN$4</f>
        <v>46092.000000400003</v>
      </c>
      <c r="BO20" s="6">
        <f t="shared" si="109"/>
        <v>46122.416667099998</v>
      </c>
      <c r="BP20" s="6">
        <f t="shared" si="109"/>
        <v>46152.833333800001</v>
      </c>
      <c r="BQ20" s="6">
        <f t="shared" si="109"/>
        <v>46183.250000499997</v>
      </c>
      <c r="BR20" s="6">
        <f t="shared" si="109"/>
        <v>46213.666667199999</v>
      </c>
      <c r="BS20" s="6">
        <f t="shared" si="109"/>
        <v>46244.083333900002</v>
      </c>
      <c r="BT20" s="6">
        <f t="shared" si="109"/>
        <v>46274.500000599997</v>
      </c>
      <c r="BU20" s="6">
        <f t="shared" si="109"/>
        <v>46304.9166673</v>
      </c>
      <c r="BV20" s="6">
        <f t="shared" si="109"/>
        <v>46335.333334000003</v>
      </c>
      <c r="BW20" s="6">
        <f t="shared" si="109"/>
        <v>46365.750000699998</v>
      </c>
      <c r="BX20" s="6">
        <f t="shared" si="109"/>
        <v>46396.166667400001</v>
      </c>
      <c r="BY20" s="6">
        <f t="shared" si="109"/>
        <v>46426.583334099996</v>
      </c>
      <c r="BZ20" s="6">
        <f t="shared" si="109"/>
        <v>46457.000000799999</v>
      </c>
      <c r="CA20" s="6">
        <f t="shared" si="109"/>
        <v>46487.416667500001</v>
      </c>
      <c r="CB20" s="6">
        <f t="shared" si="109"/>
        <v>46517.833334199997</v>
      </c>
      <c r="CC20" s="6">
        <f t="shared" si="109"/>
        <v>46548.2500009</v>
      </c>
      <c r="CD20" s="6">
        <f t="shared" si="109"/>
        <v>46578.666667600002</v>
      </c>
      <c r="CE20" s="6">
        <f t="shared" si="109"/>
        <v>46609.083334299998</v>
      </c>
      <c r="CF20" s="6">
        <f t="shared" si="109"/>
        <v>46639.500001</v>
      </c>
      <c r="CG20" s="6">
        <f t="shared" si="109"/>
        <v>46669.916667700003</v>
      </c>
      <c r="CH20" s="6">
        <f t="shared" si="109"/>
        <v>46700.333334399998</v>
      </c>
      <c r="CI20" s="6">
        <f t="shared" si="109"/>
        <v>46730.750001100001</v>
      </c>
      <c r="CJ20" s="6">
        <f t="shared" si="109"/>
        <v>46761.166667799997</v>
      </c>
      <c r="CK20" s="6">
        <f t="shared" si="109"/>
        <v>46791.583334499999</v>
      </c>
      <c r="CL20" s="6">
        <f t="shared" si="109"/>
        <v>46822.000001200002</v>
      </c>
      <c r="CM20" s="6">
        <f t="shared" si="109"/>
        <v>46852.416667899997</v>
      </c>
      <c r="CN20" s="6">
        <f t="shared" si="109"/>
        <v>46882.8333346</v>
      </c>
      <c r="CO20" s="6">
        <f t="shared" si="109"/>
        <v>46913.250001299995</v>
      </c>
      <c r="CP20" s="6">
        <f t="shared" si="109"/>
        <v>46943.666667999998</v>
      </c>
      <c r="CQ20" s="6">
        <f t="shared" si="109"/>
        <v>46974.083334700001</v>
      </c>
      <c r="CR20" s="6">
        <f t="shared" si="109"/>
        <v>47004.500001399996</v>
      </c>
      <c r="CS20" s="6">
        <f t="shared" si="109"/>
        <v>47034.916668099999</v>
      </c>
      <c r="CT20" s="6">
        <f t="shared" si="109"/>
        <v>47065.333334800001</v>
      </c>
      <c r="CU20" s="6">
        <f t="shared" si="109"/>
        <v>47095.750001499997</v>
      </c>
      <c r="CV20" s="6">
        <f t="shared" si="109"/>
        <v>47126.1666682</v>
      </c>
      <c r="CW20" s="6">
        <f t="shared" si="109"/>
        <v>47156.583334900002</v>
      </c>
      <c r="CX20" s="6">
        <f t="shared" si="109"/>
        <v>47187.000001599998</v>
      </c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</row>
    <row r="22" spans="1:113" x14ac:dyDescent="0.25">
      <c r="A22" s="8" t="s">
        <v>950</v>
      </c>
      <c r="BA22" s="8" t="s">
        <v>950</v>
      </c>
    </row>
    <row r="23" spans="1:113" x14ac:dyDescent="0.25">
      <c r="A23" s="6">
        <f t="shared" ref="A23:A37" si="110">A6</f>
        <v>45665</v>
      </c>
      <c r="B23" s="7">
        <f>VLOOKUP($A23,HAVERD!$A:$BS,B$2,FALSE)</f>
        <v>4.7</v>
      </c>
      <c r="C23" s="7">
        <f>VLOOKUP($A23,HAVERD!$A:$BS,C$2,FALSE)</f>
        <v>4.6151372999999998</v>
      </c>
      <c r="D23" s="7">
        <f>VLOOKUP($A23,HAVERD!$A:$BS,D$2,FALSE)</f>
        <v>4.5287964000000001</v>
      </c>
      <c r="E23" s="7">
        <f>VLOOKUP($A23,HAVERD!$A:$BS,E$2,FALSE)</f>
        <v>4.4759514999999999</v>
      </c>
      <c r="F23" s="7">
        <f>VLOOKUP($A23,HAVERD!$A:$BS,F$2,FALSE)</f>
        <v>4.4368204000000002</v>
      </c>
      <c r="G23" s="7">
        <f>VLOOKUP($A23,HAVERD!$A:$BS,G$2,FALSE)</f>
        <v>4.4010511000000001</v>
      </c>
      <c r="H23" s="7">
        <f>VLOOKUP($A23,HAVERD!$A:$BS,H$2,FALSE)</f>
        <v>4.3672281000000002</v>
      </c>
      <c r="I23" s="7">
        <f>VLOOKUP($A23,HAVERD!$A:$BS,I$2,FALSE)</f>
        <v>4.3364381999999999</v>
      </c>
      <c r="J23" s="7">
        <f>VLOOKUP($A23,HAVERD!$A:$BS,J$2,FALSE)</f>
        <v>4.3106873999999999</v>
      </c>
      <c r="K23" s="7">
        <f>VLOOKUP($A23,HAVERD!$A:$BS,K$2,FALSE)</f>
        <v>4.2913924000000003</v>
      </c>
      <c r="L23" s="7">
        <f>VLOOKUP($A23,HAVERD!$A:$BS,L$2,FALSE)</f>
        <v>4.2786645999999999</v>
      </c>
      <c r="M23" s="7">
        <f>VLOOKUP($A23,HAVERD!$A:$BS,M$2,FALSE)</f>
        <v>4.2714733000000003</v>
      </c>
      <c r="N23" s="7">
        <f>VLOOKUP($A23,HAVERD!$A:$BS,N$2,FALSE)</f>
        <v>4.2682713000000003</v>
      </c>
      <c r="O23" s="7">
        <f>VLOOKUP($A23,HAVERD!$A:$BS,O$2,FALSE)</f>
        <v>4.2659852000000003</v>
      </c>
      <c r="P23" s="7">
        <f>VLOOKUP($A23,HAVERD!$A:$BS,P$2,FALSE)</f>
        <v>4.2636770000000004</v>
      </c>
      <c r="Q23" s="7">
        <f>VLOOKUP($A23,HAVERD!$A:$BS,Q$2,FALSE)</f>
        <v>4.2610773000000002</v>
      </c>
      <c r="R23" s="7">
        <f>VLOOKUP($A23,HAVERD!$A:$BS,R$2,FALSE)</f>
        <v>4.257917</v>
      </c>
      <c r="S23" s="7">
        <f>VLOOKUP($A23,HAVERD!$A:$BS,S$2,FALSE)</f>
        <v>4.2539268000000003</v>
      </c>
      <c r="T23" s="7">
        <f>VLOOKUP($A23,HAVERD!$A:$BS,T$2,FALSE)</f>
        <v>4.2488375999999999</v>
      </c>
      <c r="U23" s="7">
        <f>VLOOKUP($A23,HAVERD!$A:$BS,U$2,FALSE)</f>
        <v>4.2424742000000002</v>
      </c>
      <c r="V23" s="7">
        <f>VLOOKUP($A23,HAVERD!$A:$BS,V$2,FALSE)</f>
        <v>4.2349864999999998</v>
      </c>
      <c r="W23" s="7">
        <f>VLOOKUP($A23,HAVERD!$A:$BS,W$2,FALSE)</f>
        <v>4.2265945</v>
      </c>
      <c r="X23" s="7">
        <f>VLOOKUP($A23,HAVERD!$A:$BS,X$2,FALSE)</f>
        <v>4.2175181000000004</v>
      </c>
      <c r="Y23" s="7">
        <f>VLOOKUP($A23,HAVERD!$A:$BS,Y$2,FALSE)</f>
        <v>4.2079770999999999</v>
      </c>
      <c r="Z23" s="7">
        <f>VLOOKUP($A23,HAVERD!$A:$BS,Z$2,FALSE)</f>
        <v>4.1981915000000001</v>
      </c>
      <c r="AA23" s="7">
        <f>VLOOKUP($A23,HAVERD!$A:$BS,AA$2,FALSE)</f>
        <v>4.1883520000000001</v>
      </c>
      <c r="AB23" s="7">
        <f>VLOOKUP($A23,HAVERD!$A:$BS,AB$2,FALSE)</f>
        <v>4.1785328000000002</v>
      </c>
      <c r="AC23" s="7">
        <f>VLOOKUP($A23,HAVERD!$A:$BS,AC$2,FALSE)</f>
        <v>4.1687789999999998</v>
      </c>
      <c r="AD23" s="7">
        <f>VLOOKUP($A23,HAVERD!$A:$BS,AD$2,FALSE)</f>
        <v>4.1591354999999997</v>
      </c>
      <c r="AE23" s="7">
        <f>VLOOKUP($A23,HAVERD!$A:$BS,AE$2,FALSE)</f>
        <v>4.1496472999999998</v>
      </c>
      <c r="AF23" s="7">
        <f>VLOOKUP($A23,HAVERD!$A:$BS,AF$2,FALSE)</f>
        <v>4.1403596</v>
      </c>
      <c r="AG23" s="7">
        <f>VLOOKUP($A23,HAVERD!$A:$BS,AG$2,FALSE)</f>
        <v>4.1313171999999998</v>
      </c>
      <c r="AH23" s="7">
        <f>VLOOKUP($A23,HAVERD!$A:$BS,AH$2,FALSE)</f>
        <v>4.1225652000000004</v>
      </c>
      <c r="AI23" s="7">
        <f>VLOOKUP($A23,HAVERD!$A:$BS,AI$2,FALSE)</f>
        <v>4.1141487999999997</v>
      </c>
      <c r="AJ23" s="7">
        <f>VLOOKUP($A23,HAVERD!$A:$BS,AJ$2,FALSE)</f>
        <v>4.1061128</v>
      </c>
      <c r="AK23" s="7">
        <f>VLOOKUP($A23,HAVERD!$A:$BS,AK$2,FALSE)</f>
        <v>4.0985022000000004</v>
      </c>
      <c r="AL23" s="7">
        <f>VLOOKUP($A23,HAVERD!$A:$BS,AL$2,FALSE)</f>
        <v>4.0913621999999998</v>
      </c>
      <c r="AM23" s="7">
        <f>VLOOKUP($A23,HAVERD!$A:$BS,AM$2,FALSE)</f>
        <v>4.0847312999999996</v>
      </c>
      <c r="AN23" s="7">
        <f>VLOOKUP($A23,HAVERD!$A:$BS,AN$2,FALSE)</f>
        <v>4.0786170000000004</v>
      </c>
      <c r="AO23" s="7">
        <f>VLOOKUP($A23,HAVERD!$A:$BS,AO$2,FALSE)</f>
        <v>4.0730171000000004</v>
      </c>
      <c r="AP23" s="7">
        <f>VLOOKUP($A23,HAVERD!$A:$BS,AP$2,FALSE)</f>
        <v>4.0679297999999999</v>
      </c>
      <c r="AQ23" s="7">
        <f>VLOOKUP($A23,HAVERD!$A:$BS,AQ$2,FALSE)</f>
        <v>4.0633527999999997</v>
      </c>
      <c r="AR23" s="7">
        <f>VLOOKUP($A23,HAVERD!$A:$BS,AR$2,FALSE)</f>
        <v>4.0592841000000002</v>
      </c>
      <c r="AS23" s="7">
        <f>VLOOKUP($A23,HAVERD!$A:$BS,AS$2,FALSE)</f>
        <v>4.0557217999999997</v>
      </c>
      <c r="AT23" s="7">
        <f>VLOOKUP($A23,HAVERD!$A:$BS,AT$2,FALSE)</f>
        <v>4.0526635999999998</v>
      </c>
      <c r="AU23" s="7">
        <f>VLOOKUP($A23,HAVERD!$A:$BS,AU$2,FALSE)</f>
        <v>4.0501076999999999</v>
      </c>
      <c r="AV23" s="7">
        <f>VLOOKUP($A23,HAVERD!$A:$BS,AV$2,FALSE)</f>
        <v>4.0480517999999996</v>
      </c>
      <c r="AW23" s="7">
        <f>VLOOKUP($A23,HAVERD!$A:$BS,AW$2,FALSE)</f>
        <v>4.046494</v>
      </c>
      <c r="AX23" s="7">
        <f>VLOOKUP($A23,HAVERD!$A:$BS,AX$2,FALSE)</f>
        <v>4.0454321999999996</v>
      </c>
      <c r="BA23" s="6">
        <f t="shared" ref="BA23:BA37" si="111">BA6</f>
        <v>45707</v>
      </c>
      <c r="BB23" s="7">
        <f>_xlfn.IFNA(VLOOKUP($BA23,HAVERD!$A:$BS,BB$2,FALSE),"")</f>
        <v>4.4542999999999999</v>
      </c>
      <c r="BC23" s="7">
        <f>_xlfn.IFNA(VLOOKUP($BA23,HAVERD!$A:$BS,BC$2,FALSE),"")</f>
        <v>4.4582888000000001</v>
      </c>
      <c r="BD23" s="7">
        <f>_xlfn.IFNA(VLOOKUP($BA23,HAVERD!$A:$BS,BD$2,FALSE),"")</f>
        <v>4.3867693000000001</v>
      </c>
      <c r="BE23" s="7">
        <f>_xlfn.IFNA(VLOOKUP($BA23,HAVERD!$A:$BS,BE$2,FALSE),"")</f>
        <v>4.3006902</v>
      </c>
      <c r="BF23" s="7">
        <f>_xlfn.IFNA(VLOOKUP($BA23,HAVERD!$A:$BS,BF$2,FALSE),"")</f>
        <v>4.2136922999999999</v>
      </c>
      <c r="BG23" s="7">
        <f>_xlfn.IFNA(VLOOKUP($BA23,HAVERD!$A:$BS,BG$2,FALSE),"")</f>
        <v>4.1362560000000004</v>
      </c>
      <c r="BH23" s="7">
        <f>_xlfn.IFNA(VLOOKUP($BA23,HAVERD!$A:$BS,BH$2,FALSE),"")</f>
        <v>4.0726367999999997</v>
      </c>
      <c r="BI23" s="7">
        <f>_xlfn.IFNA(VLOOKUP($BA23,HAVERD!$A:$BS,BI$2,FALSE),"")</f>
        <v>4.0244764999999996</v>
      </c>
      <c r="BJ23" s="7">
        <f>_xlfn.IFNA(VLOOKUP($BA23,HAVERD!$A:$BS,BJ$2,FALSE),"")</f>
        <v>3.9913268</v>
      </c>
      <c r="BK23" s="7">
        <f>_xlfn.IFNA(VLOOKUP($BA23,HAVERD!$A:$BS,BK$2,FALSE),"")</f>
        <v>3.9714855</v>
      </c>
      <c r="BL23" s="7">
        <f>_xlfn.IFNA(VLOOKUP($BA23,HAVERD!$A:$BS,BL$2,FALSE),"")</f>
        <v>3.9624556000000002</v>
      </c>
      <c r="BM23" s="7">
        <f>_xlfn.IFNA(VLOOKUP($BA23,HAVERD!$A:$BS,BM$2,FALSE),"")</f>
        <v>3.9616123000000001</v>
      </c>
      <c r="BN23" s="7">
        <f>_xlfn.IFNA(VLOOKUP($BA23,HAVERD!$A:$BS,BN$2,FALSE),"")</f>
        <v>3.9658921</v>
      </c>
      <c r="BO23" s="7">
        <f>_xlfn.IFNA(VLOOKUP($BA23,HAVERD!$A:$BS,BO$2,FALSE),"")</f>
        <v>3.9711669000000001</v>
      </c>
      <c r="BP23" s="7">
        <f>_xlfn.IFNA(VLOOKUP($BA23,HAVERD!$A:$BS,BP$2,FALSE),"")</f>
        <v>3.9762488999999999</v>
      </c>
      <c r="BQ23" s="7">
        <f>_xlfn.IFNA(VLOOKUP($BA23,HAVERD!$A:$BS,BQ$2,FALSE),"")</f>
        <v>3.9807993000000002</v>
      </c>
      <c r="BR23" s="7">
        <f>_xlfn.IFNA(VLOOKUP($BA23,HAVERD!$A:$BS,BR$2,FALSE),"")</f>
        <v>3.9844792999999998</v>
      </c>
      <c r="BS23" s="7">
        <f>_xlfn.IFNA(VLOOKUP($BA23,HAVERD!$A:$BS,BS$2,FALSE),"")</f>
        <v>3.9869501000000001</v>
      </c>
      <c r="BT23" s="7">
        <f>_xlfn.IFNA(VLOOKUP($BA23,HAVERD!$A:$BS,BT$2,FALSE),"")</f>
        <v>3.9878729000000002</v>
      </c>
      <c r="BU23" s="7">
        <f>_xlfn.IFNA(VLOOKUP($BA23,HAVERD!$A:$BS,BU$2,FALSE),"")</f>
        <v>3.9870336000000002</v>
      </c>
      <c r="BV23" s="7">
        <f>_xlfn.IFNA(VLOOKUP($BA23,HAVERD!$A:$BS,BV$2,FALSE),"")</f>
        <v>3.9846474999999999</v>
      </c>
      <c r="BW23" s="7">
        <f>_xlfn.IFNA(VLOOKUP($BA23,HAVERD!$A:$BS,BW$2,FALSE),"")</f>
        <v>3.981023</v>
      </c>
      <c r="BX23" s="7">
        <f>_xlfn.IFNA(VLOOKUP($BA23,HAVERD!$A:$BS,BX$2,FALSE),"")</f>
        <v>3.9764681999999998</v>
      </c>
      <c r="BY23" s="7">
        <f>_xlfn.IFNA(VLOOKUP($BA23,HAVERD!$A:$BS,BY$2,FALSE),"")</f>
        <v>3.9712912999999999</v>
      </c>
      <c r="BZ23" s="7">
        <f>_xlfn.IFNA(VLOOKUP($BA23,HAVERD!$A:$BS,BZ$2,FALSE),"")</f>
        <v>3.9658004999999998</v>
      </c>
      <c r="CA23" s="7">
        <f>_xlfn.IFNA(VLOOKUP($BA23,HAVERD!$A:$BS,CA$2,FALSE),"")</f>
        <v>3.9602590000000002</v>
      </c>
      <c r="CB23" s="7">
        <f>_xlfn.IFNA(VLOOKUP($BA23,HAVERD!$A:$BS,CB$2,FALSE),"")</f>
        <v>3.9547488999999998</v>
      </c>
      <c r="CC23" s="7">
        <f>_xlfn.IFNA(VLOOKUP($BA23,HAVERD!$A:$BS,CC$2,FALSE),"")</f>
        <v>3.9493079</v>
      </c>
      <c r="CD23" s="7">
        <f>_xlfn.IFNA(VLOOKUP($BA23,HAVERD!$A:$BS,CD$2,FALSE),"")</f>
        <v>3.9439728999999999</v>
      </c>
      <c r="CE23" s="7">
        <f>_xlfn.IFNA(VLOOKUP($BA23,HAVERD!$A:$BS,CE$2,FALSE),"")</f>
        <v>3.9387813999999999</v>
      </c>
      <c r="CF23" s="7">
        <f>_xlfn.IFNA(VLOOKUP($BA23,HAVERD!$A:$BS,CF$2,FALSE),"")</f>
        <v>3.9337705999999999</v>
      </c>
      <c r="CG23" s="7">
        <f>_xlfn.IFNA(VLOOKUP($BA23,HAVERD!$A:$BS,CG$2,FALSE),"")</f>
        <v>3.9289778000000002</v>
      </c>
      <c r="CH23" s="7">
        <f>_xlfn.IFNA(VLOOKUP($BA23,HAVERD!$A:$BS,CH$2,FALSE),"")</f>
        <v>3.9244401999999998</v>
      </c>
      <c r="CI23" s="7">
        <f>_xlfn.IFNA(VLOOKUP($BA23,HAVERD!$A:$BS,CI$2,FALSE),"")</f>
        <v>3.9201952000000002</v>
      </c>
      <c r="CJ23" s="7">
        <f>_xlfn.IFNA(VLOOKUP($BA23,HAVERD!$A:$BS,CJ$2,FALSE),"")</f>
        <v>3.91628</v>
      </c>
      <c r="CK23" s="7">
        <f>_xlfn.IFNA(VLOOKUP($BA23,HAVERD!$A:$BS,CK$2,FALSE),"")</f>
        <v>3.9127318999999998</v>
      </c>
      <c r="CL23" s="7">
        <f>_xlfn.IFNA(VLOOKUP($BA23,HAVERD!$A:$BS,CL$2,FALSE),"")</f>
        <v>3.9095881000000001</v>
      </c>
      <c r="CM23" s="7">
        <f>_xlfn.IFNA(VLOOKUP($BA23,HAVERD!$A:$BS,CM$2,FALSE),"")</f>
        <v>3.9068800000000001</v>
      </c>
      <c r="CN23" s="7">
        <f>_xlfn.IFNA(VLOOKUP($BA23,HAVERD!$A:$BS,CN$2,FALSE),"")</f>
        <v>3.9046094</v>
      </c>
      <c r="CO23" s="7">
        <f>_xlfn.IFNA(VLOOKUP($BA23,HAVERD!$A:$BS,CO$2,FALSE),"")</f>
        <v>3.9027694999999998</v>
      </c>
      <c r="CP23" s="7">
        <f>_xlfn.IFNA(VLOOKUP($BA23,HAVERD!$A:$BS,CP$2,FALSE),"")</f>
        <v>3.9013532999999998</v>
      </c>
      <c r="CQ23" s="7">
        <f>_xlfn.IFNA(VLOOKUP($BA23,HAVERD!$A:$BS,CQ$2,FALSE),"")</f>
        <v>3.9003538</v>
      </c>
      <c r="CR23" s="7">
        <f>_xlfn.IFNA(VLOOKUP($BA23,HAVERD!$A:$BS,CR$2,FALSE),"")</f>
        <v>3.8997639999999998</v>
      </c>
      <c r="CS23" s="7">
        <f>_xlfn.IFNA(VLOOKUP($BA23,HAVERD!$A:$BS,CS$2,FALSE),"")</f>
        <v>3.8995769999999998</v>
      </c>
      <c r="CT23" s="7">
        <f>_xlfn.IFNA(VLOOKUP($BA23,HAVERD!$A:$BS,CT$2,FALSE),"")</f>
        <v>3.8997858000000001</v>
      </c>
      <c r="CU23" s="7">
        <f>_xlfn.IFNA(VLOOKUP($BA23,HAVERD!$A:$BS,CU$2,FALSE),"")</f>
        <v>3.9003834999999998</v>
      </c>
      <c r="CV23" s="7">
        <f>_xlfn.IFNA(VLOOKUP($BA23,HAVERD!$A:$BS,CV$2,FALSE),"")</f>
        <v>3.9013631000000002</v>
      </c>
      <c r="CW23" s="7">
        <f>_xlfn.IFNA(VLOOKUP($BA23,HAVERD!$A:$BS,CW$2,FALSE),"")</f>
        <v>3.9027175999999999</v>
      </c>
      <c r="CX23" s="7">
        <f>_xlfn.IFNA(VLOOKUP($BA23,HAVERD!$A:$BS,CX$2,FALSE),"")</f>
        <v>3.9044401</v>
      </c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</row>
    <row r="24" spans="1:113" x14ac:dyDescent="0.25">
      <c r="A24" s="6">
        <f t="shared" si="110"/>
        <v>45666</v>
      </c>
      <c r="B24" s="7">
        <f>VLOOKUP($A24,HAVERD!$A:$BS,B$2,FALSE)</f>
        <v>4.7</v>
      </c>
      <c r="C24" s="7">
        <f>VLOOKUP($A24,HAVERD!$A:$BS,C$2,FALSE)</f>
        <v>4.604997</v>
      </c>
      <c r="D24" s="7">
        <f>VLOOKUP($A24,HAVERD!$A:$BS,D$2,FALSE)</f>
        <v>4.5109165000000004</v>
      </c>
      <c r="E24" s="7">
        <f>VLOOKUP($A24,HAVERD!$A:$BS,E$2,FALSE)</f>
        <v>4.4542539999999997</v>
      </c>
      <c r="F24" s="7">
        <f>VLOOKUP($A24,HAVERD!$A:$BS,F$2,FALSE)</f>
        <v>4.4128635999999997</v>
      </c>
      <c r="G24" s="7">
        <f>VLOOKUP($A24,HAVERD!$A:$BS,G$2,FALSE)</f>
        <v>4.3754508999999997</v>
      </c>
      <c r="H24" s="7">
        <f>VLOOKUP($A24,HAVERD!$A:$BS,H$2,FALSE)</f>
        <v>4.3405304999999998</v>
      </c>
      <c r="I24" s="7">
        <f>VLOOKUP($A24,HAVERD!$A:$BS,I$2,FALSE)</f>
        <v>4.3092492</v>
      </c>
      <c r="J24" s="7">
        <f>VLOOKUP($A24,HAVERD!$A:$BS,J$2,FALSE)</f>
        <v>4.2835403000000003</v>
      </c>
      <c r="K24" s="7">
        <f>VLOOKUP($A24,HAVERD!$A:$BS,K$2,FALSE)</f>
        <v>4.2646319999999998</v>
      </c>
      <c r="L24" s="7">
        <f>VLOOKUP($A24,HAVERD!$A:$BS,L$2,FALSE)</f>
        <v>4.2524287000000003</v>
      </c>
      <c r="M24" s="7">
        <f>VLOOKUP($A24,HAVERD!$A:$BS,M$2,FALSE)</f>
        <v>4.2457649000000002</v>
      </c>
      <c r="N24" s="7">
        <f>VLOOKUP($A24,HAVERD!$A:$BS,N$2,FALSE)</f>
        <v>4.2428298</v>
      </c>
      <c r="O24" s="7">
        <f>VLOOKUP($A24,HAVERD!$A:$BS,O$2,FALSE)</f>
        <v>4.2404627000000001</v>
      </c>
      <c r="P24" s="7">
        <f>VLOOKUP($A24,HAVERD!$A:$BS,P$2,FALSE)</f>
        <v>4.2377713000000004</v>
      </c>
      <c r="Q24" s="7">
        <f>VLOOKUP($A24,HAVERD!$A:$BS,Q$2,FALSE)</f>
        <v>4.2345527000000001</v>
      </c>
      <c r="R24" s="7">
        <f>VLOOKUP($A24,HAVERD!$A:$BS,R$2,FALSE)</f>
        <v>4.2306036999999996</v>
      </c>
      <c r="S24" s="7">
        <f>VLOOKUP($A24,HAVERD!$A:$BS,S$2,FALSE)</f>
        <v>4.2257211999999997</v>
      </c>
      <c r="T24" s="7">
        <f>VLOOKUP($A24,HAVERD!$A:$BS,T$2,FALSE)</f>
        <v>4.2197022000000004</v>
      </c>
      <c r="U24" s="7">
        <f>VLOOKUP($A24,HAVERD!$A:$BS,U$2,FALSE)</f>
        <v>4.2124359</v>
      </c>
      <c r="V24" s="7">
        <f>VLOOKUP($A24,HAVERD!$A:$BS,V$2,FALSE)</f>
        <v>4.2041304999999998</v>
      </c>
      <c r="W24" s="7">
        <f>VLOOKUP($A24,HAVERD!$A:$BS,W$2,FALSE)</f>
        <v>4.1950630999999996</v>
      </c>
      <c r="X24" s="7">
        <f>VLOOKUP($A24,HAVERD!$A:$BS,X$2,FALSE)</f>
        <v>4.1855105000000004</v>
      </c>
      <c r="Y24" s="7">
        <f>VLOOKUP($A24,HAVERD!$A:$BS,Y$2,FALSE)</f>
        <v>4.1757493999999999</v>
      </c>
      <c r="Z24" s="7">
        <f>VLOOKUP($A24,HAVERD!$A:$BS,Z$2,FALSE)</f>
        <v>4.1660570000000003</v>
      </c>
      <c r="AA24" s="7">
        <f>VLOOKUP($A24,HAVERD!$A:$BS,AA$2,FALSE)</f>
        <v>4.1566732999999996</v>
      </c>
      <c r="AB24" s="7">
        <f>VLOOKUP($A24,HAVERD!$A:$BS,AB$2,FALSE)</f>
        <v>4.1476594999999996</v>
      </c>
      <c r="AC24" s="7">
        <f>VLOOKUP($A24,HAVERD!$A:$BS,AC$2,FALSE)</f>
        <v>4.1390225000000003</v>
      </c>
      <c r="AD24" s="7">
        <f>VLOOKUP($A24,HAVERD!$A:$BS,AD$2,FALSE)</f>
        <v>4.1307687</v>
      </c>
      <c r="AE24" s="7">
        <f>VLOOKUP($A24,HAVERD!$A:$BS,AE$2,FALSE)</f>
        <v>4.1229049</v>
      </c>
      <c r="AF24" s="7">
        <f>VLOOKUP($A24,HAVERD!$A:$BS,AF$2,FALSE)</f>
        <v>4.1154377999999996</v>
      </c>
      <c r="AG24" s="7">
        <f>VLOOKUP($A24,HAVERD!$A:$BS,AG$2,FALSE)</f>
        <v>4.1083740999999998</v>
      </c>
      <c r="AH24" s="7">
        <f>VLOOKUP($A24,HAVERD!$A:$BS,AH$2,FALSE)</f>
        <v>4.1017203999999996</v>
      </c>
      <c r="AI24" s="7">
        <f>VLOOKUP($A24,HAVERD!$A:$BS,AI$2,FALSE)</f>
        <v>4.0954834</v>
      </c>
      <c r="AJ24" s="7">
        <f>VLOOKUP($A24,HAVERD!$A:$BS,AJ$2,FALSE)</f>
        <v>4.0896698999999996</v>
      </c>
      <c r="AK24" s="7">
        <f>VLOOKUP($A24,HAVERD!$A:$BS,AK$2,FALSE)</f>
        <v>4.0842865000000002</v>
      </c>
      <c r="AL24" s="7">
        <f>VLOOKUP($A24,HAVERD!$A:$BS,AL$2,FALSE)</f>
        <v>4.0793397999999996</v>
      </c>
      <c r="AM24" s="7">
        <f>VLOOKUP($A24,HAVERD!$A:$BS,AM$2,FALSE)</f>
        <v>4.0748346</v>
      </c>
      <c r="AN24" s="7">
        <f>VLOOKUP($A24,HAVERD!$A:$BS,AN$2,FALSE)</f>
        <v>4.0707661000000002</v>
      </c>
      <c r="AO24" s="7">
        <f>VLOOKUP($A24,HAVERD!$A:$BS,AO$2,FALSE)</f>
        <v>4.0671274999999998</v>
      </c>
      <c r="AP24" s="7">
        <f>VLOOKUP($A24,HAVERD!$A:$BS,AP$2,FALSE)</f>
        <v>4.0639114999999997</v>
      </c>
      <c r="AQ24" s="7">
        <f>VLOOKUP($A24,HAVERD!$A:$BS,AQ$2,FALSE)</f>
        <v>4.0611110999999998</v>
      </c>
      <c r="AR24" s="7">
        <f>VLOOKUP($A24,HAVERD!$A:$BS,AR$2,FALSE)</f>
        <v>4.0587191999999996</v>
      </c>
      <c r="AS24" s="7">
        <f>VLOOKUP($A24,HAVERD!$A:$BS,AS$2,FALSE)</f>
        <v>4.0567288000000001</v>
      </c>
      <c r="AT24" s="7">
        <f>VLOOKUP($A24,HAVERD!$A:$BS,AT$2,FALSE)</f>
        <v>4.0551326000000003</v>
      </c>
      <c r="AU24" s="7">
        <f>VLOOKUP($A24,HAVERD!$A:$BS,AU$2,FALSE)</f>
        <v>4.0539237000000004</v>
      </c>
      <c r="AV24" s="7">
        <f>VLOOKUP($A24,HAVERD!$A:$BS,AV$2,FALSE)</f>
        <v>4.0530949999999999</v>
      </c>
      <c r="AW24" s="7">
        <f>VLOOKUP($A24,HAVERD!$A:$BS,AW$2,FALSE)</f>
        <v>4.0526394000000003</v>
      </c>
      <c r="AX24" s="7">
        <f>VLOOKUP($A24,HAVERD!$A:$BS,AX$2,FALSE)</f>
        <v>4.0525498000000004</v>
      </c>
      <c r="BA24" s="6">
        <f t="shared" si="111"/>
        <v>45708</v>
      </c>
      <c r="BB24" s="7">
        <f>_xlfn.IFNA(VLOOKUP($BA24,HAVERD!$A:$BS,BB$2,FALSE),"")</f>
        <v>4.4542999999999999</v>
      </c>
      <c r="BC24" s="7">
        <f>_xlfn.IFNA(VLOOKUP($BA24,HAVERD!$A:$BS,BC$2,FALSE),"")</f>
        <v>4.4549439</v>
      </c>
      <c r="BD24" s="7">
        <f>_xlfn.IFNA(VLOOKUP($BA24,HAVERD!$A:$BS,BD$2,FALSE),"")</f>
        <v>4.3888294999999999</v>
      </c>
      <c r="BE24" s="7">
        <f>_xlfn.IFNA(VLOOKUP($BA24,HAVERD!$A:$BS,BE$2,FALSE),"")</f>
        <v>4.3059671000000002</v>
      </c>
      <c r="BF24" s="7">
        <f>_xlfn.IFNA(VLOOKUP($BA24,HAVERD!$A:$BS,BF$2,FALSE),"")</f>
        <v>4.2201639999999996</v>
      </c>
      <c r="BG24" s="7">
        <f>_xlfn.IFNA(VLOOKUP($BA24,HAVERD!$A:$BS,BG$2,FALSE),"")</f>
        <v>4.1421522</v>
      </c>
      <c r="BH24" s="7">
        <f>_xlfn.IFNA(VLOOKUP($BA24,HAVERD!$A:$BS,BH$2,FALSE),"")</f>
        <v>4.0768151000000001</v>
      </c>
      <c r="BI24" s="7">
        <f>_xlfn.IFNA(VLOOKUP($BA24,HAVERD!$A:$BS,BI$2,FALSE),"")</f>
        <v>4.0261351000000003</v>
      </c>
      <c r="BJ24" s="7">
        <f>_xlfn.IFNA(VLOOKUP($BA24,HAVERD!$A:$BS,BJ$2,FALSE),"")</f>
        <v>3.9905531000000001</v>
      </c>
      <c r="BK24" s="7">
        <f>_xlfn.IFNA(VLOOKUP($BA24,HAVERD!$A:$BS,BK$2,FALSE),"")</f>
        <v>3.9685062000000002</v>
      </c>
      <c r="BL24" s="7">
        <f>_xlfn.IFNA(VLOOKUP($BA24,HAVERD!$A:$BS,BL$2,FALSE),"")</f>
        <v>3.9578880000000001</v>
      </c>
      <c r="BM24" s="7">
        <f>_xlfn.IFNA(VLOOKUP($BA24,HAVERD!$A:$BS,BM$2,FALSE),"")</f>
        <v>3.9558114</v>
      </c>
      <c r="BN24" s="7">
        <f>_xlfn.IFNA(VLOOKUP($BA24,HAVERD!$A:$BS,BN$2,FALSE),"")</f>
        <v>3.9592109999999998</v>
      </c>
      <c r="BO24" s="7">
        <f>_xlfn.IFNA(VLOOKUP($BA24,HAVERD!$A:$BS,BO$2,FALSE),"")</f>
        <v>3.9637351999999999</v>
      </c>
      <c r="BP24" s="7">
        <f>_xlfn.IFNA(VLOOKUP($BA24,HAVERD!$A:$BS,BP$2,FALSE),"")</f>
        <v>3.9681194</v>
      </c>
      <c r="BQ24" s="7">
        <f>_xlfn.IFNA(VLOOKUP($BA24,HAVERD!$A:$BS,BQ$2,FALSE),"")</f>
        <v>3.9720116000000001</v>
      </c>
      <c r="BR24" s="7">
        <f>_xlfn.IFNA(VLOOKUP($BA24,HAVERD!$A:$BS,BR$2,FALSE),"")</f>
        <v>3.9750595</v>
      </c>
      <c r="BS24" s="7">
        <f>_xlfn.IFNA(VLOOKUP($BA24,HAVERD!$A:$BS,BS$2,FALSE),"")</f>
        <v>3.9769112</v>
      </c>
      <c r="BT24" s="7">
        <f>_xlfn.IFNA(VLOOKUP($BA24,HAVERD!$A:$BS,BT$2,FALSE),"")</f>
        <v>3.9772143</v>
      </c>
      <c r="BU24" s="7">
        <f>_xlfn.IFNA(VLOOKUP($BA24,HAVERD!$A:$BS,BU$2,FALSE),"")</f>
        <v>3.9757547</v>
      </c>
      <c r="BV24" s="7">
        <f>_xlfn.IFNA(VLOOKUP($BA24,HAVERD!$A:$BS,BV$2,FALSE),"")</f>
        <v>3.9727929</v>
      </c>
      <c r="BW24" s="7">
        <f>_xlfn.IFNA(VLOOKUP($BA24,HAVERD!$A:$BS,BW$2,FALSE),"")</f>
        <v>3.9686922999999998</v>
      </c>
      <c r="BX24" s="7">
        <f>_xlfn.IFNA(VLOOKUP($BA24,HAVERD!$A:$BS,BX$2,FALSE),"")</f>
        <v>3.963816</v>
      </c>
      <c r="BY24" s="7">
        <f>_xlfn.IFNA(VLOOKUP($BA24,HAVERD!$A:$BS,BY$2,FALSE),"")</f>
        <v>3.9585273000000001</v>
      </c>
      <c r="BZ24" s="7">
        <f>_xlfn.IFNA(VLOOKUP($BA24,HAVERD!$A:$BS,BZ$2,FALSE),"")</f>
        <v>3.9531893</v>
      </c>
      <c r="CA24" s="7">
        <f>_xlfn.IFNA(VLOOKUP($BA24,HAVERD!$A:$BS,CA$2,FALSE),"")</f>
        <v>3.9481161999999999</v>
      </c>
      <c r="CB24" s="7">
        <f>_xlfn.IFNA(VLOOKUP($BA24,HAVERD!$A:$BS,CB$2,FALSE),"")</f>
        <v>3.9433828000000002</v>
      </c>
      <c r="CC24" s="7">
        <f>_xlfn.IFNA(VLOOKUP($BA24,HAVERD!$A:$BS,CC$2,FALSE),"")</f>
        <v>3.9389913000000001</v>
      </c>
      <c r="CD24" s="7">
        <f>_xlfn.IFNA(VLOOKUP($BA24,HAVERD!$A:$BS,CD$2,FALSE),"")</f>
        <v>3.9349436</v>
      </c>
      <c r="CE24" s="7">
        <f>_xlfn.IFNA(VLOOKUP($BA24,HAVERD!$A:$BS,CE$2,FALSE),"")</f>
        <v>3.9312418999999998</v>
      </c>
      <c r="CF24" s="7">
        <f>_xlfn.IFNA(VLOOKUP($BA24,HAVERD!$A:$BS,CF$2,FALSE),"")</f>
        <v>3.9278881000000001</v>
      </c>
      <c r="CG24" s="7">
        <f>_xlfn.IFNA(VLOOKUP($BA24,HAVERD!$A:$BS,CG$2,FALSE),"")</f>
        <v>3.9248843999999998</v>
      </c>
      <c r="CH24" s="7">
        <f>_xlfn.IFNA(VLOOKUP($BA24,HAVERD!$A:$BS,CH$2,FALSE),"")</f>
        <v>3.9222328000000002</v>
      </c>
      <c r="CI24" s="7">
        <f>_xlfn.IFNA(VLOOKUP($BA24,HAVERD!$A:$BS,CI$2,FALSE),"")</f>
        <v>3.9199353000000001</v>
      </c>
      <c r="CJ24" s="7">
        <f>_xlfn.IFNA(VLOOKUP($BA24,HAVERD!$A:$BS,CJ$2,FALSE),"")</f>
        <v>3.9179940000000002</v>
      </c>
      <c r="CK24" s="7">
        <f>_xlfn.IFNA(VLOOKUP($BA24,HAVERD!$A:$BS,CK$2,FALSE),"")</f>
        <v>3.9164110000000001</v>
      </c>
      <c r="CL24" s="7">
        <f>_xlfn.IFNA(VLOOKUP($BA24,HAVERD!$A:$BS,CL$2,FALSE),"")</f>
        <v>3.9151883000000001</v>
      </c>
      <c r="CM24" s="7">
        <f>_xlfn.IFNA(VLOOKUP($BA24,HAVERD!$A:$BS,CM$2,FALSE),"")</f>
        <v>3.9143260999999998</v>
      </c>
      <c r="CN24" s="7">
        <f>_xlfn.IFNA(VLOOKUP($BA24,HAVERD!$A:$BS,CN$2,FALSE),"")</f>
        <v>3.9138164999999998</v>
      </c>
      <c r="CO24" s="7">
        <f>_xlfn.IFNA(VLOOKUP($BA24,HAVERD!$A:$BS,CO$2,FALSE),"")</f>
        <v>3.9136495999999998</v>
      </c>
      <c r="CP24" s="7">
        <f>_xlfn.IFNA(VLOOKUP($BA24,HAVERD!$A:$BS,CP$2,FALSE),"")</f>
        <v>3.9138152000000002</v>
      </c>
      <c r="CQ24" s="7">
        <f>_xlfn.IFNA(VLOOKUP($BA24,HAVERD!$A:$BS,CQ$2,FALSE),"")</f>
        <v>3.9143031000000001</v>
      </c>
      <c r="CR24" s="7">
        <f>_xlfn.IFNA(VLOOKUP($BA24,HAVERD!$A:$BS,CR$2,FALSE),"")</f>
        <v>3.9151034</v>
      </c>
      <c r="CS24" s="7">
        <f>_xlfn.IFNA(VLOOKUP($BA24,HAVERD!$A:$BS,CS$2,FALSE),"")</f>
        <v>3.9162058000000002</v>
      </c>
      <c r="CT24" s="7">
        <f>_xlfn.IFNA(VLOOKUP($BA24,HAVERD!$A:$BS,CT$2,FALSE),"")</f>
        <v>3.9176004</v>
      </c>
      <c r="CU24" s="7">
        <f>_xlfn.IFNA(VLOOKUP($BA24,HAVERD!$A:$BS,CU$2,FALSE),"")</f>
        <v>3.9192770000000001</v>
      </c>
      <c r="CV24" s="7">
        <f>_xlfn.IFNA(VLOOKUP($BA24,HAVERD!$A:$BS,CV$2,FALSE),"")</f>
        <v>3.9212256000000001</v>
      </c>
      <c r="CW24" s="7">
        <f>_xlfn.IFNA(VLOOKUP($BA24,HAVERD!$A:$BS,CW$2,FALSE),"")</f>
        <v>3.9234360000000001</v>
      </c>
      <c r="CX24" s="7">
        <f>_xlfn.IFNA(VLOOKUP($BA24,HAVERD!$A:$BS,CX$2,FALSE),"")</f>
        <v>3.9258981999999998</v>
      </c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</row>
    <row r="25" spans="1:113" x14ac:dyDescent="0.25">
      <c r="A25" s="6">
        <f t="shared" si="110"/>
        <v>45667</v>
      </c>
      <c r="B25" s="7">
        <f>VLOOKUP($A25,HAVERD!$A:$BS,B$2,FALSE)</f>
        <v>4.7</v>
      </c>
      <c r="C25" s="7">
        <f>VLOOKUP($A25,HAVERD!$A:$BS,C$2,FALSE)</f>
        <v>4.6000014</v>
      </c>
      <c r="D25" s="7">
        <f>VLOOKUP($A25,HAVERD!$A:$BS,D$2,FALSE)</f>
        <v>4.5105073999999998</v>
      </c>
      <c r="E25" s="7">
        <f>VLOOKUP($A25,HAVERD!$A:$BS,E$2,FALSE)</f>
        <v>4.4564779999999997</v>
      </c>
      <c r="F25" s="7">
        <f>VLOOKUP($A25,HAVERD!$A:$BS,F$2,FALSE)</f>
        <v>4.4178169</v>
      </c>
      <c r="G25" s="7">
        <f>VLOOKUP($A25,HAVERD!$A:$BS,G$2,FALSE)</f>
        <v>4.3838371</v>
      </c>
      <c r="H25" s="7">
        <f>VLOOKUP($A25,HAVERD!$A:$BS,H$2,FALSE)</f>
        <v>4.3527019999999998</v>
      </c>
      <c r="I25" s="7">
        <f>VLOOKUP($A25,HAVERD!$A:$BS,I$2,FALSE)</f>
        <v>4.3253637999999999</v>
      </c>
      <c r="J25" s="7">
        <f>VLOOKUP($A25,HAVERD!$A:$BS,J$2,FALSE)</f>
        <v>4.3036259000000001</v>
      </c>
      <c r="K25" s="7">
        <f>VLOOKUP($A25,HAVERD!$A:$BS,K$2,FALSE)</f>
        <v>4.2884736999999999</v>
      </c>
      <c r="L25" s="7">
        <f>VLOOKUP($A25,HAVERD!$A:$BS,L$2,FALSE)</f>
        <v>4.2794683999999998</v>
      </c>
      <c r="M25" s="7">
        <f>VLOOKUP($A25,HAVERD!$A:$BS,M$2,FALSE)</f>
        <v>4.2752442999999998</v>
      </c>
      <c r="N25" s="7">
        <f>VLOOKUP($A25,HAVERD!$A:$BS,N$2,FALSE)</f>
        <v>4.2738436999999996</v>
      </c>
      <c r="O25" s="7">
        <f>VLOOKUP($A25,HAVERD!$A:$BS,O$2,FALSE)</f>
        <v>4.2719405999999998</v>
      </c>
      <c r="P25" s="7">
        <f>VLOOKUP($A25,HAVERD!$A:$BS,P$2,FALSE)</f>
        <v>4.2687337999999997</v>
      </c>
      <c r="Q25" s="7">
        <f>VLOOKUP($A25,HAVERD!$A:$BS,Q$2,FALSE)</f>
        <v>4.2643351999999997</v>
      </c>
      <c r="R25" s="7">
        <f>VLOOKUP($A25,HAVERD!$A:$BS,R$2,FALSE)</f>
        <v>4.2588564</v>
      </c>
      <c r="S25" s="7">
        <f>VLOOKUP($A25,HAVERD!$A:$BS,S$2,FALSE)</f>
        <v>4.2524091999999998</v>
      </c>
      <c r="T25" s="7">
        <f>VLOOKUP($A25,HAVERD!$A:$BS,T$2,FALSE)</f>
        <v>4.2451055999999996</v>
      </c>
      <c r="U25" s="7">
        <f>VLOOKUP($A25,HAVERD!$A:$BS,U$2,FALSE)</f>
        <v>4.2370675000000002</v>
      </c>
      <c r="V25" s="7">
        <f>VLOOKUP($A25,HAVERD!$A:$BS,V$2,FALSE)</f>
        <v>4.2284514</v>
      </c>
      <c r="W25" s="7">
        <f>VLOOKUP($A25,HAVERD!$A:$BS,W$2,FALSE)</f>
        <v>4.2194218000000001</v>
      </c>
      <c r="X25" s="7">
        <f>VLOOKUP($A25,HAVERD!$A:$BS,X$2,FALSE)</f>
        <v>4.2101426999999996</v>
      </c>
      <c r="Y25" s="7">
        <f>VLOOKUP($A25,HAVERD!$A:$BS,Y$2,FALSE)</f>
        <v>4.2007783999999999</v>
      </c>
      <c r="Z25" s="7">
        <f>VLOOKUP($A25,HAVERD!$A:$BS,Z$2,FALSE)</f>
        <v>4.1914930999999997</v>
      </c>
      <c r="AA25" s="7">
        <f>VLOOKUP($A25,HAVERD!$A:$BS,AA$2,FALSE)</f>
        <v>4.1824285000000003</v>
      </c>
      <c r="AB25" s="7">
        <f>VLOOKUP($A25,HAVERD!$A:$BS,AB$2,FALSE)</f>
        <v>4.1736263999999998</v>
      </c>
      <c r="AC25" s="7">
        <f>VLOOKUP($A25,HAVERD!$A:$BS,AC$2,FALSE)</f>
        <v>4.1651012999999999</v>
      </c>
      <c r="AD25" s="7">
        <f>VLOOKUP($A25,HAVERD!$A:$BS,AD$2,FALSE)</f>
        <v>4.1568674999999997</v>
      </c>
      <c r="AE25" s="7">
        <f>VLOOKUP($A25,HAVERD!$A:$BS,AE$2,FALSE)</f>
        <v>4.1489393999999997</v>
      </c>
      <c r="AF25" s="7">
        <f>VLOOKUP($A25,HAVERD!$A:$BS,AF$2,FALSE)</f>
        <v>4.1413314999999997</v>
      </c>
      <c r="AG25" s="7">
        <f>VLOOKUP($A25,HAVERD!$A:$BS,AG$2,FALSE)</f>
        <v>4.1340580999999998</v>
      </c>
      <c r="AH25" s="7">
        <f>VLOOKUP($A25,HAVERD!$A:$BS,AH$2,FALSE)</f>
        <v>4.1271335000000002</v>
      </c>
      <c r="AI25" s="7">
        <f>VLOOKUP($A25,HAVERD!$A:$BS,AI$2,FALSE)</f>
        <v>4.1205723000000001</v>
      </c>
      <c r="AJ25" s="7">
        <f>VLOOKUP($A25,HAVERD!$A:$BS,AJ$2,FALSE)</f>
        <v>4.1143887000000001</v>
      </c>
      <c r="AK25" s="7">
        <f>VLOOKUP($A25,HAVERD!$A:$BS,AK$2,FALSE)</f>
        <v>4.1085972000000002</v>
      </c>
      <c r="AL25" s="7">
        <f>VLOOKUP($A25,HAVERD!$A:$BS,AL$2,FALSE)</f>
        <v>4.1032123</v>
      </c>
      <c r="AM25" s="7">
        <f>VLOOKUP($A25,HAVERD!$A:$BS,AM$2,FALSE)</f>
        <v>4.0982456000000003</v>
      </c>
      <c r="AN25" s="7">
        <f>VLOOKUP($A25,HAVERD!$A:$BS,AN$2,FALSE)</f>
        <v>4.0936988999999997</v>
      </c>
      <c r="AO25" s="7">
        <f>VLOOKUP($A25,HAVERD!$A:$BS,AO$2,FALSE)</f>
        <v>4.0895713000000002</v>
      </c>
      <c r="AP25" s="7">
        <f>VLOOKUP($A25,HAVERD!$A:$BS,AP$2,FALSE)</f>
        <v>4.0858618</v>
      </c>
      <c r="AQ25" s="7">
        <f>VLOOKUP($A25,HAVERD!$A:$BS,AQ$2,FALSE)</f>
        <v>4.0825696999999996</v>
      </c>
      <c r="AR25" s="7">
        <f>VLOOKUP($A25,HAVERD!$A:$BS,AR$2,FALSE)</f>
        <v>4.0796938999999997</v>
      </c>
      <c r="AS25" s="7">
        <f>VLOOKUP($A25,HAVERD!$A:$BS,AS$2,FALSE)</f>
        <v>4.0772336999999998</v>
      </c>
      <c r="AT25" s="7">
        <f>VLOOKUP($A25,HAVERD!$A:$BS,AT$2,FALSE)</f>
        <v>4.0751881000000001</v>
      </c>
      <c r="AU25" s="7">
        <f>VLOOKUP($A25,HAVERD!$A:$BS,AU$2,FALSE)</f>
        <v>4.0735561000000002</v>
      </c>
      <c r="AV25" s="7">
        <f>VLOOKUP($A25,HAVERD!$A:$BS,AV$2,FALSE)</f>
        <v>4.0723371000000004</v>
      </c>
      <c r="AW25" s="7">
        <f>VLOOKUP($A25,HAVERD!$A:$BS,AW$2,FALSE)</f>
        <v>4.0715298999999998</v>
      </c>
      <c r="AX25" s="7">
        <f>VLOOKUP($A25,HAVERD!$A:$BS,AX$2,FALSE)</f>
        <v>4.0711338000000001</v>
      </c>
      <c r="BA25" s="6">
        <f t="shared" si="111"/>
        <v>45709</v>
      </c>
      <c r="BB25" s="7">
        <f>_xlfn.IFNA(VLOOKUP($BA25,HAVERD!$A:$BS,BB$2,FALSE),"")</f>
        <v>4.4549000000000003</v>
      </c>
      <c r="BC25" s="7">
        <f>_xlfn.IFNA(VLOOKUP($BA25,HAVERD!$A:$BS,BC$2,FALSE),"")</f>
        <v>4.4505201000000003</v>
      </c>
      <c r="BD25" s="7">
        <f>_xlfn.IFNA(VLOOKUP($BA25,HAVERD!$A:$BS,BD$2,FALSE),"")</f>
        <v>4.3800096000000002</v>
      </c>
      <c r="BE25" s="7">
        <f>_xlfn.IFNA(VLOOKUP($BA25,HAVERD!$A:$BS,BE$2,FALSE),"")</f>
        <v>4.2952906999999998</v>
      </c>
      <c r="BF25" s="7">
        <f>_xlfn.IFNA(VLOOKUP($BA25,HAVERD!$A:$BS,BF$2,FALSE),"")</f>
        <v>4.2094130999999999</v>
      </c>
      <c r="BG25" s="7">
        <f>_xlfn.IFNA(VLOOKUP($BA25,HAVERD!$A:$BS,BG$2,FALSE),"")</f>
        <v>4.1322403000000003</v>
      </c>
      <c r="BH25" s="7">
        <f>_xlfn.IFNA(VLOOKUP($BA25,HAVERD!$A:$BS,BH$2,FALSE),"")</f>
        <v>4.0680500999999998</v>
      </c>
      <c r="BI25" s="7">
        <f>_xlfn.IFNA(VLOOKUP($BA25,HAVERD!$A:$BS,BI$2,FALSE),"")</f>
        <v>4.0181879</v>
      </c>
      <c r="BJ25" s="7">
        <f>_xlfn.IFNA(VLOOKUP($BA25,HAVERD!$A:$BS,BJ$2,FALSE),"")</f>
        <v>3.9824237</v>
      </c>
      <c r="BK25" s="7">
        <f>_xlfn.IFNA(VLOOKUP($BA25,HAVERD!$A:$BS,BK$2,FALSE),"")</f>
        <v>3.9587829999999999</v>
      </c>
      <c r="BL25" s="7">
        <f>_xlfn.IFNA(VLOOKUP($BA25,HAVERD!$A:$BS,BL$2,FALSE),"")</f>
        <v>3.9449458000000002</v>
      </c>
      <c r="BM25" s="7">
        <f>_xlfn.IFNA(VLOOKUP($BA25,HAVERD!$A:$BS,BM$2,FALSE),"")</f>
        <v>3.9381922</v>
      </c>
      <c r="BN25" s="7">
        <f>_xlfn.IFNA(VLOOKUP($BA25,HAVERD!$A:$BS,BN$2,FALSE),"")</f>
        <v>3.9357063999999999</v>
      </c>
      <c r="BO25" s="7">
        <f>_xlfn.IFNA(VLOOKUP($BA25,HAVERD!$A:$BS,BO$2,FALSE),"")</f>
        <v>3.9339363999999999</v>
      </c>
      <c r="BP25" s="7">
        <f>_xlfn.IFNA(VLOOKUP($BA25,HAVERD!$A:$BS,BP$2,FALSE),"")</f>
        <v>3.9319204000000001</v>
      </c>
      <c r="BQ25" s="7">
        <f>_xlfn.IFNA(VLOOKUP($BA25,HAVERD!$A:$BS,BQ$2,FALSE),"")</f>
        <v>3.9295878000000002</v>
      </c>
      <c r="BR25" s="7">
        <f>_xlfn.IFNA(VLOOKUP($BA25,HAVERD!$A:$BS,BR$2,FALSE),"")</f>
        <v>3.9268684</v>
      </c>
      <c r="BS25" s="7">
        <f>_xlfn.IFNA(VLOOKUP($BA25,HAVERD!$A:$BS,BS$2,FALSE),"")</f>
        <v>3.9236919000000001</v>
      </c>
      <c r="BT25" s="7">
        <f>_xlfn.IFNA(VLOOKUP($BA25,HAVERD!$A:$BS,BT$2,FALSE),"")</f>
        <v>3.9199880999999999</v>
      </c>
      <c r="BU25" s="7">
        <f>_xlfn.IFNA(VLOOKUP($BA25,HAVERD!$A:$BS,BU$2,FALSE),"")</f>
        <v>3.9157313999999999</v>
      </c>
      <c r="BV25" s="7">
        <f>_xlfn.IFNA(VLOOKUP($BA25,HAVERD!$A:$BS,BV$2,FALSE),"")</f>
        <v>3.9110507999999999</v>
      </c>
      <c r="BW25" s="7">
        <f>_xlfn.IFNA(VLOOKUP($BA25,HAVERD!$A:$BS,BW$2,FALSE),"")</f>
        <v>3.9061089</v>
      </c>
      <c r="BX25" s="7">
        <f>_xlfn.IFNA(VLOOKUP($BA25,HAVERD!$A:$BS,BX$2,FALSE),"")</f>
        <v>3.901068</v>
      </c>
      <c r="BY25" s="7">
        <f>_xlfn.IFNA(VLOOKUP($BA25,HAVERD!$A:$BS,BY$2,FALSE),"")</f>
        <v>3.8960905000000001</v>
      </c>
      <c r="BZ25" s="7">
        <f>_xlfn.IFNA(VLOOKUP($BA25,HAVERD!$A:$BS,BZ$2,FALSE),"")</f>
        <v>3.8913388000000002</v>
      </c>
      <c r="CA25" s="7">
        <f>_xlfn.IFNA(VLOOKUP($BA25,HAVERD!$A:$BS,CA$2,FALSE),"")</f>
        <v>3.8869495000000001</v>
      </c>
      <c r="CB25" s="7">
        <f>_xlfn.IFNA(VLOOKUP($BA25,HAVERD!$A:$BS,CB$2,FALSE),"")</f>
        <v>3.8829449999999999</v>
      </c>
      <c r="CC25" s="7">
        <f>_xlfn.IFNA(VLOOKUP($BA25,HAVERD!$A:$BS,CC$2,FALSE),"")</f>
        <v>3.8793166000000001</v>
      </c>
      <c r="CD25" s="7">
        <f>_xlfn.IFNA(VLOOKUP($BA25,HAVERD!$A:$BS,CD$2,FALSE),"")</f>
        <v>3.8760553</v>
      </c>
      <c r="CE25" s="7">
        <f>_xlfn.IFNA(VLOOKUP($BA25,HAVERD!$A:$BS,CE$2,FALSE),"")</f>
        <v>3.8731521</v>
      </c>
      <c r="CF25" s="7">
        <f>_xlfn.IFNA(VLOOKUP($BA25,HAVERD!$A:$BS,CF$2,FALSE),"")</f>
        <v>3.8705981999999999</v>
      </c>
      <c r="CG25" s="7">
        <f>_xlfn.IFNA(VLOOKUP($BA25,HAVERD!$A:$BS,CG$2,FALSE),"")</f>
        <v>3.8683846000000002</v>
      </c>
      <c r="CH25" s="7">
        <f>_xlfn.IFNA(VLOOKUP($BA25,HAVERD!$A:$BS,CH$2,FALSE),"")</f>
        <v>3.8665023999999999</v>
      </c>
      <c r="CI25" s="7">
        <f>_xlfn.IFNA(VLOOKUP($BA25,HAVERD!$A:$BS,CI$2,FALSE),"")</f>
        <v>3.8649428000000001</v>
      </c>
      <c r="CJ25" s="7">
        <f>_xlfn.IFNA(VLOOKUP($BA25,HAVERD!$A:$BS,CJ$2,FALSE),"")</f>
        <v>3.8636967000000002</v>
      </c>
      <c r="CK25" s="7">
        <f>_xlfn.IFNA(VLOOKUP($BA25,HAVERD!$A:$BS,CK$2,FALSE),"")</f>
        <v>3.8627552999999999</v>
      </c>
      <c r="CL25" s="7">
        <f>_xlfn.IFNA(VLOOKUP($BA25,HAVERD!$A:$BS,CL$2,FALSE),"")</f>
        <v>3.8621097</v>
      </c>
      <c r="CM25" s="7">
        <f>_xlfn.IFNA(VLOOKUP($BA25,HAVERD!$A:$BS,CM$2,FALSE),"")</f>
        <v>3.8617515999999998</v>
      </c>
      <c r="CN25" s="7">
        <f>_xlfn.IFNA(VLOOKUP($BA25,HAVERD!$A:$BS,CN$2,FALSE),"")</f>
        <v>3.8616755999999999</v>
      </c>
      <c r="CO25" s="7">
        <f>_xlfn.IFNA(VLOOKUP($BA25,HAVERD!$A:$BS,CO$2,FALSE),"")</f>
        <v>3.8618771999999999</v>
      </c>
      <c r="CP25" s="7">
        <f>_xlfn.IFNA(VLOOKUP($BA25,HAVERD!$A:$BS,CP$2,FALSE),"")</f>
        <v>3.8623514999999999</v>
      </c>
      <c r="CQ25" s="7">
        <f>_xlfn.IFNA(VLOOKUP($BA25,HAVERD!$A:$BS,CQ$2,FALSE),"")</f>
        <v>3.8630939</v>
      </c>
      <c r="CR25" s="7">
        <f>_xlfn.IFNA(VLOOKUP($BA25,HAVERD!$A:$BS,CR$2,FALSE),"")</f>
        <v>3.8640998</v>
      </c>
      <c r="CS25" s="7">
        <f>_xlfn.IFNA(VLOOKUP($BA25,HAVERD!$A:$BS,CS$2,FALSE),"")</f>
        <v>3.8653643999999998</v>
      </c>
      <c r="CT25" s="7">
        <f>_xlfn.IFNA(VLOOKUP($BA25,HAVERD!$A:$BS,CT$2,FALSE),"")</f>
        <v>3.8668830000000001</v>
      </c>
      <c r="CU25" s="7">
        <f>_xlfn.IFNA(VLOOKUP($BA25,HAVERD!$A:$BS,CU$2,FALSE),"")</f>
        <v>3.8686509999999998</v>
      </c>
      <c r="CV25" s="7">
        <f>_xlfn.IFNA(VLOOKUP($BA25,HAVERD!$A:$BS,CV$2,FALSE),"")</f>
        <v>3.8706635999999999</v>
      </c>
      <c r="CW25" s="7">
        <f>_xlfn.IFNA(VLOOKUP($BA25,HAVERD!$A:$BS,CW$2,FALSE),"")</f>
        <v>3.8729163</v>
      </c>
      <c r="CX25" s="7">
        <f>_xlfn.IFNA(VLOOKUP($BA25,HAVERD!$A:$BS,CX$2,FALSE),"")</f>
        <v>3.8754043</v>
      </c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</row>
    <row r="26" spans="1:113" x14ac:dyDescent="0.25">
      <c r="A26" s="6">
        <f t="shared" si="110"/>
        <v>45670</v>
      </c>
      <c r="B26" s="7">
        <f>VLOOKUP($A26,HAVERD!$A:$BS,B$2,FALSE)</f>
        <v>4.7</v>
      </c>
      <c r="C26" s="7">
        <f>VLOOKUP($A26,HAVERD!$A:$BS,C$2,FALSE)</f>
        <v>4.5835270000000001</v>
      </c>
      <c r="D26" s="7">
        <f>VLOOKUP($A26,HAVERD!$A:$BS,D$2,FALSE)</f>
        <v>4.5112585999999997</v>
      </c>
      <c r="E26" s="7">
        <f>VLOOKUP($A26,HAVERD!$A:$BS,E$2,FALSE)</f>
        <v>4.4690878999999999</v>
      </c>
      <c r="F26" s="7">
        <f>VLOOKUP($A26,HAVERD!$A:$BS,F$2,FALSE)</f>
        <v>4.4380389999999998</v>
      </c>
      <c r="G26" s="7">
        <f>VLOOKUP($A26,HAVERD!$A:$BS,G$2,FALSE)</f>
        <v>4.4093315999999998</v>
      </c>
      <c r="H26" s="7">
        <f>VLOOKUP($A26,HAVERD!$A:$BS,H$2,FALSE)</f>
        <v>4.3818387999999997</v>
      </c>
      <c r="I26" s="7">
        <f>VLOOKUP($A26,HAVERD!$A:$BS,I$2,FALSE)</f>
        <v>4.3565668000000004</v>
      </c>
      <c r="J26" s="7">
        <f>VLOOKUP($A26,HAVERD!$A:$BS,J$2,FALSE)</f>
        <v>4.3352027</v>
      </c>
      <c r="K26" s="7">
        <f>VLOOKUP($A26,HAVERD!$A:$BS,K$2,FALSE)</f>
        <v>4.3191110000000004</v>
      </c>
      <c r="L26" s="7">
        <f>VLOOKUP($A26,HAVERD!$A:$BS,L$2,FALSE)</f>
        <v>4.3084024000000003</v>
      </c>
      <c r="M26" s="7">
        <f>VLOOKUP($A26,HAVERD!$A:$BS,M$2,FALSE)</f>
        <v>4.3025574999999998</v>
      </c>
      <c r="N26" s="7">
        <f>VLOOKUP($A26,HAVERD!$A:$BS,N$2,FALSE)</f>
        <v>4.3003162000000001</v>
      </c>
      <c r="O26" s="7">
        <f>VLOOKUP($A26,HAVERD!$A:$BS,O$2,FALSE)</f>
        <v>4.2994244000000004</v>
      </c>
      <c r="P26" s="7">
        <f>VLOOKUP($A26,HAVERD!$A:$BS,P$2,FALSE)</f>
        <v>4.2990649000000003</v>
      </c>
      <c r="Q26" s="7">
        <f>VLOOKUP($A26,HAVERD!$A:$BS,Q$2,FALSE)</f>
        <v>4.2988768999999998</v>
      </c>
      <c r="R26" s="7">
        <f>VLOOKUP($A26,HAVERD!$A:$BS,R$2,FALSE)</f>
        <v>4.2984996000000004</v>
      </c>
      <c r="S26" s="7">
        <f>VLOOKUP($A26,HAVERD!$A:$BS,S$2,FALSE)</f>
        <v>4.2975721</v>
      </c>
      <c r="T26" s="7">
        <f>VLOOKUP($A26,HAVERD!$A:$BS,T$2,FALSE)</f>
        <v>4.2957336000000002</v>
      </c>
      <c r="U26" s="7">
        <f>VLOOKUP($A26,HAVERD!$A:$BS,U$2,FALSE)</f>
        <v>4.2927182999999998</v>
      </c>
      <c r="V26" s="7">
        <f>VLOOKUP($A26,HAVERD!$A:$BS,V$2,FALSE)</f>
        <v>4.2885887</v>
      </c>
      <c r="W26" s="7">
        <f>VLOOKUP($A26,HAVERD!$A:$BS,W$2,FALSE)</f>
        <v>4.2834776999999997</v>
      </c>
      <c r="X26" s="7">
        <f>VLOOKUP($A26,HAVERD!$A:$BS,X$2,FALSE)</f>
        <v>4.2775185000000002</v>
      </c>
      <c r="Y26" s="7">
        <f>VLOOKUP($A26,HAVERD!$A:$BS,Y$2,FALSE)</f>
        <v>4.2708439</v>
      </c>
      <c r="Z26" s="7">
        <f>VLOOKUP($A26,HAVERD!$A:$BS,Z$2,FALSE)</f>
        <v>4.2635873999999996</v>
      </c>
      <c r="AA26" s="7">
        <f>VLOOKUP($A26,HAVERD!$A:$BS,AA$2,FALSE)</f>
        <v>4.2558702999999998</v>
      </c>
      <c r="AB26" s="7">
        <f>VLOOKUP($A26,HAVERD!$A:$BS,AB$2,FALSE)</f>
        <v>4.2477682000000003</v>
      </c>
      <c r="AC26" s="7">
        <f>VLOOKUP($A26,HAVERD!$A:$BS,AC$2,FALSE)</f>
        <v>4.2393457000000003</v>
      </c>
      <c r="AD26" s="7">
        <f>VLOOKUP($A26,HAVERD!$A:$BS,AD$2,FALSE)</f>
        <v>4.2306667999999998</v>
      </c>
      <c r="AE26" s="7">
        <f>VLOOKUP($A26,HAVERD!$A:$BS,AE$2,FALSE)</f>
        <v>4.2217957000000004</v>
      </c>
      <c r="AF26" s="7">
        <f>VLOOKUP($A26,HAVERD!$A:$BS,AF$2,FALSE)</f>
        <v>4.2127968999999998</v>
      </c>
      <c r="AG26" s="7">
        <f>VLOOKUP($A26,HAVERD!$A:$BS,AG$2,FALSE)</f>
        <v>4.2037342999999998</v>
      </c>
      <c r="AH26" s="7">
        <f>VLOOKUP($A26,HAVERD!$A:$BS,AH$2,FALSE)</f>
        <v>4.1946722999999997</v>
      </c>
      <c r="AI26" s="7">
        <f>VLOOKUP($A26,HAVERD!$A:$BS,AI$2,FALSE)</f>
        <v>4.1856752000000004</v>
      </c>
      <c r="AJ26" s="7">
        <f>VLOOKUP($A26,HAVERD!$A:$BS,AJ$2,FALSE)</f>
        <v>4.1768071000000004</v>
      </c>
      <c r="AK26" s="7">
        <f>VLOOKUP($A26,HAVERD!$A:$BS,AK$2,FALSE)</f>
        <v>4.1681322999999999</v>
      </c>
      <c r="AL26" s="7">
        <f>VLOOKUP($A26,HAVERD!$A:$BS,AL$2,FALSE)</f>
        <v>4.1597150999999997</v>
      </c>
      <c r="AM26" s="7">
        <f>VLOOKUP($A26,HAVERD!$A:$BS,AM$2,FALSE)</f>
        <v>4.1516111000000002</v>
      </c>
      <c r="AN26" s="7">
        <f>VLOOKUP($A26,HAVERD!$A:$BS,AN$2,FALSE)</f>
        <v>4.1438420000000002</v>
      </c>
      <c r="AO26" s="7">
        <f>VLOOKUP($A26,HAVERD!$A:$BS,AO$2,FALSE)</f>
        <v>4.1364210999999997</v>
      </c>
      <c r="AP26" s="7">
        <f>VLOOKUP($A26,HAVERD!$A:$BS,AP$2,FALSE)</f>
        <v>4.1293614999999999</v>
      </c>
      <c r="AQ26" s="7">
        <f>VLOOKUP($A26,HAVERD!$A:$BS,AQ$2,FALSE)</f>
        <v>4.1226761999999999</v>
      </c>
      <c r="AR26" s="7">
        <f>VLOOKUP($A26,HAVERD!$A:$BS,AR$2,FALSE)</f>
        <v>4.1163786</v>
      </c>
      <c r="AS26" s="7">
        <f>VLOOKUP($A26,HAVERD!$A:$BS,AS$2,FALSE)</f>
        <v>4.1104818999999999</v>
      </c>
      <c r="AT26" s="7">
        <f>VLOOKUP($A26,HAVERD!$A:$BS,AT$2,FALSE)</f>
        <v>4.1049990000000003</v>
      </c>
      <c r="AU26" s="7">
        <f>VLOOKUP($A26,HAVERD!$A:$BS,AU$2,FALSE)</f>
        <v>4.0999432999999996</v>
      </c>
      <c r="AV26" s="7">
        <f>VLOOKUP($A26,HAVERD!$A:$BS,AV$2,FALSE)</f>
        <v>4.0953279</v>
      </c>
      <c r="AW26" s="7">
        <f>VLOOKUP($A26,HAVERD!$A:$BS,AW$2,FALSE)</f>
        <v>4.0911660000000003</v>
      </c>
      <c r="AX26" s="7">
        <f>VLOOKUP($A26,HAVERD!$A:$BS,AX$2,FALSE)</f>
        <v>4.0874706999999999</v>
      </c>
      <c r="BA26" s="6">
        <f t="shared" si="111"/>
        <v>45712</v>
      </c>
      <c r="BB26" s="7">
        <f>_xlfn.IFNA(VLOOKUP($BA26,HAVERD!$A:$BS,BB$2,FALSE),"")</f>
        <v>4.4545000000000003</v>
      </c>
      <c r="BC26" s="7">
        <f>_xlfn.IFNA(VLOOKUP($BA26,HAVERD!$A:$BS,BC$2,FALSE),"")</f>
        <v>4.4488754000000004</v>
      </c>
      <c r="BD26" s="7">
        <f>_xlfn.IFNA(VLOOKUP($BA26,HAVERD!$A:$BS,BD$2,FALSE),"")</f>
        <v>4.3767177999999998</v>
      </c>
      <c r="BE26" s="7">
        <f>_xlfn.IFNA(VLOOKUP($BA26,HAVERD!$A:$BS,BE$2,FALSE),"")</f>
        <v>4.2936554999999998</v>
      </c>
      <c r="BF26" s="7">
        <f>_xlfn.IFNA(VLOOKUP($BA26,HAVERD!$A:$BS,BF$2,FALSE),"")</f>
        <v>4.2122104</v>
      </c>
      <c r="BG26" s="7">
        <f>_xlfn.IFNA(VLOOKUP($BA26,HAVERD!$A:$BS,BG$2,FALSE),"")</f>
        <v>4.1388356000000002</v>
      </c>
      <c r="BH26" s="7">
        <f>_xlfn.IFNA(VLOOKUP($BA26,HAVERD!$A:$BS,BH$2,FALSE),"")</f>
        <v>4.0762552999999997</v>
      </c>
      <c r="BI26" s="7">
        <f>_xlfn.IFNA(VLOOKUP($BA26,HAVERD!$A:$BS,BI$2,FALSE),"")</f>
        <v>4.0252534999999998</v>
      </c>
      <c r="BJ26" s="7">
        <f>_xlfn.IFNA(VLOOKUP($BA26,HAVERD!$A:$BS,BJ$2,FALSE),"")</f>
        <v>3.9859046</v>
      </c>
      <c r="BK26" s="7">
        <f>_xlfn.IFNA(VLOOKUP($BA26,HAVERD!$A:$BS,BK$2,FALSE),"")</f>
        <v>3.9571038999999999</v>
      </c>
      <c r="BL26" s="7">
        <f>_xlfn.IFNA(VLOOKUP($BA26,HAVERD!$A:$BS,BL$2,FALSE),"")</f>
        <v>3.9375121000000002</v>
      </c>
      <c r="BM26" s="7">
        <f>_xlfn.IFNA(VLOOKUP($BA26,HAVERD!$A:$BS,BM$2,FALSE),"")</f>
        <v>3.9255759000000001</v>
      </c>
      <c r="BN26" s="7">
        <f>_xlfn.IFNA(VLOOKUP($BA26,HAVERD!$A:$BS,BN$2,FALSE),"")</f>
        <v>3.9193440000000002</v>
      </c>
      <c r="BO26" s="7">
        <f>_xlfn.IFNA(VLOOKUP($BA26,HAVERD!$A:$BS,BO$2,FALSE),"")</f>
        <v>3.9163861999999998</v>
      </c>
      <c r="BP26" s="7">
        <f>_xlfn.IFNA(VLOOKUP($BA26,HAVERD!$A:$BS,BP$2,FALSE),"")</f>
        <v>3.9156656999999999</v>
      </c>
      <c r="BQ26" s="7">
        <f>_xlfn.IFNA(VLOOKUP($BA26,HAVERD!$A:$BS,BQ$2,FALSE),"")</f>
        <v>3.9165551999999999</v>
      </c>
      <c r="BR26" s="7">
        <f>_xlfn.IFNA(VLOOKUP($BA26,HAVERD!$A:$BS,BR$2,FALSE),"")</f>
        <v>3.9184275999999998</v>
      </c>
      <c r="BS26" s="7">
        <f>_xlfn.IFNA(VLOOKUP($BA26,HAVERD!$A:$BS,BS$2,FALSE),"")</f>
        <v>3.9206557000000002</v>
      </c>
      <c r="BT26" s="7">
        <f>_xlfn.IFNA(VLOOKUP($BA26,HAVERD!$A:$BS,BT$2,FALSE),"")</f>
        <v>3.9226120999999998</v>
      </c>
      <c r="BU26" s="7">
        <f>_xlfn.IFNA(VLOOKUP($BA26,HAVERD!$A:$BS,BU$2,FALSE),"")</f>
        <v>3.9238095</v>
      </c>
      <c r="BV26" s="7">
        <f>_xlfn.IFNA(VLOOKUP($BA26,HAVERD!$A:$BS,BV$2,FALSE),"")</f>
        <v>3.9242438000000002</v>
      </c>
      <c r="BW26" s="7">
        <f>_xlfn.IFNA(VLOOKUP($BA26,HAVERD!$A:$BS,BW$2,FALSE),"")</f>
        <v>3.9240145000000002</v>
      </c>
      <c r="BX26" s="7">
        <f>_xlfn.IFNA(VLOOKUP($BA26,HAVERD!$A:$BS,BX$2,FALSE),"")</f>
        <v>3.9232216000000002</v>
      </c>
      <c r="BY26" s="7">
        <f>_xlfn.IFNA(VLOOKUP($BA26,HAVERD!$A:$BS,BY$2,FALSE),"")</f>
        <v>3.9219647000000002</v>
      </c>
      <c r="BZ26" s="7">
        <f>_xlfn.IFNA(VLOOKUP($BA26,HAVERD!$A:$BS,BZ$2,FALSE),"")</f>
        <v>3.9203437000000001</v>
      </c>
      <c r="CA26" s="7">
        <f>_xlfn.IFNA(VLOOKUP($BA26,HAVERD!$A:$BS,CA$2,FALSE),"")</f>
        <v>3.9184483000000001</v>
      </c>
      <c r="CB26" s="7">
        <f>_xlfn.IFNA(VLOOKUP($BA26,HAVERD!$A:$BS,CB$2,FALSE),"")</f>
        <v>3.9163283</v>
      </c>
      <c r="CC26" s="7">
        <f>_xlfn.IFNA(VLOOKUP($BA26,HAVERD!$A:$BS,CC$2,FALSE),"")</f>
        <v>3.9140231999999999</v>
      </c>
      <c r="CD26" s="7">
        <f>_xlfn.IFNA(VLOOKUP($BA26,HAVERD!$A:$BS,CD$2,FALSE),"")</f>
        <v>3.9115728000000001</v>
      </c>
      <c r="CE26" s="7">
        <f>_xlfn.IFNA(VLOOKUP($BA26,HAVERD!$A:$BS,CE$2,FALSE),"")</f>
        <v>3.9090166000000002</v>
      </c>
      <c r="CF26" s="7">
        <f>_xlfn.IFNA(VLOOKUP($BA26,HAVERD!$A:$BS,CF$2,FALSE),"")</f>
        <v>3.9063945000000002</v>
      </c>
      <c r="CG26" s="7">
        <f>_xlfn.IFNA(VLOOKUP($BA26,HAVERD!$A:$BS,CG$2,FALSE),"")</f>
        <v>3.9037459999999999</v>
      </c>
      <c r="CH26" s="7">
        <f>_xlfn.IFNA(VLOOKUP($BA26,HAVERD!$A:$BS,CH$2,FALSE),"")</f>
        <v>3.9011108000000001</v>
      </c>
      <c r="CI26" s="7">
        <f>_xlfn.IFNA(VLOOKUP($BA26,HAVERD!$A:$BS,CI$2,FALSE),"")</f>
        <v>3.8985287</v>
      </c>
      <c r="CJ26" s="7">
        <f>_xlfn.IFNA(VLOOKUP($BA26,HAVERD!$A:$BS,CJ$2,FALSE),"")</f>
        <v>3.8960390999999999</v>
      </c>
      <c r="CK26" s="7">
        <f>_xlfn.IFNA(VLOOKUP($BA26,HAVERD!$A:$BS,CK$2,FALSE),"")</f>
        <v>3.8936818999999998</v>
      </c>
      <c r="CL26" s="7">
        <f>_xlfn.IFNA(VLOOKUP($BA26,HAVERD!$A:$BS,CL$2,FALSE),"")</f>
        <v>3.8914966999999998</v>
      </c>
      <c r="CM26" s="7">
        <f>_xlfn.IFNA(VLOOKUP($BA26,HAVERD!$A:$BS,CM$2,FALSE),"")</f>
        <v>3.8895178000000001</v>
      </c>
      <c r="CN26" s="7">
        <f>_xlfn.IFNA(VLOOKUP($BA26,HAVERD!$A:$BS,CN$2,FALSE),"")</f>
        <v>3.8877582999999998</v>
      </c>
      <c r="CO26" s="7">
        <f>_xlfn.IFNA(VLOOKUP($BA26,HAVERD!$A:$BS,CO$2,FALSE),"")</f>
        <v>3.8862261</v>
      </c>
      <c r="CP26" s="7">
        <f>_xlfn.IFNA(VLOOKUP($BA26,HAVERD!$A:$BS,CP$2,FALSE),"")</f>
        <v>3.8849288999999998</v>
      </c>
      <c r="CQ26" s="7">
        <f>_xlfn.IFNA(VLOOKUP($BA26,HAVERD!$A:$BS,CQ$2,FALSE),"")</f>
        <v>3.8838746</v>
      </c>
      <c r="CR26" s="7">
        <f>_xlfn.IFNA(VLOOKUP($BA26,HAVERD!$A:$BS,CR$2,FALSE),"")</f>
        <v>3.8830708999999999</v>
      </c>
      <c r="CS26" s="7">
        <f>_xlfn.IFNA(VLOOKUP($BA26,HAVERD!$A:$BS,CS$2,FALSE),"")</f>
        <v>3.8825256000000001</v>
      </c>
      <c r="CT26" s="7">
        <f>_xlfn.IFNA(VLOOKUP($BA26,HAVERD!$A:$BS,CT$2,FALSE),"")</f>
        <v>3.8822464999999999</v>
      </c>
      <c r="CU26" s="7">
        <f>_xlfn.IFNA(VLOOKUP($BA26,HAVERD!$A:$BS,CU$2,FALSE),"")</f>
        <v>3.8822415000000001</v>
      </c>
      <c r="CV26" s="7">
        <f>_xlfn.IFNA(VLOOKUP($BA26,HAVERD!$A:$BS,CV$2,FALSE),"")</f>
        <v>3.8825181999999998</v>
      </c>
      <c r="CW26" s="7">
        <f>_xlfn.IFNA(VLOOKUP($BA26,HAVERD!$A:$BS,CW$2,FALSE),"")</f>
        <v>3.8830846000000001</v>
      </c>
      <c r="CX26" s="7">
        <f>_xlfn.IFNA(VLOOKUP($BA26,HAVERD!$A:$BS,CX$2,FALSE),"")</f>
        <v>3.8839484</v>
      </c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</row>
    <row r="27" spans="1:113" x14ac:dyDescent="0.25">
      <c r="A27" s="6">
        <f t="shared" si="110"/>
        <v>45671</v>
      </c>
      <c r="B27" s="7">
        <f>VLOOKUP($A27,HAVERD!$A:$BS,B$2,FALSE)</f>
        <v>4.7</v>
      </c>
      <c r="C27" s="7">
        <f>VLOOKUP($A27,HAVERD!$A:$BS,C$2,FALSE)</f>
        <v>4.5928107999999996</v>
      </c>
      <c r="D27" s="7">
        <f>VLOOKUP($A27,HAVERD!$A:$BS,D$2,FALSE)</f>
        <v>4.5365358999999996</v>
      </c>
      <c r="E27" s="7">
        <f>VLOOKUP($A27,HAVERD!$A:$BS,E$2,FALSE)</f>
        <v>4.5032956999999998</v>
      </c>
      <c r="F27" s="7">
        <f>VLOOKUP($A27,HAVERD!$A:$BS,F$2,FALSE)</f>
        <v>4.4752948999999997</v>
      </c>
      <c r="G27" s="7">
        <f>VLOOKUP($A27,HAVERD!$A:$BS,G$2,FALSE)</f>
        <v>4.4460870000000003</v>
      </c>
      <c r="H27" s="7">
        <f>VLOOKUP($A27,HAVERD!$A:$BS,H$2,FALSE)</f>
        <v>4.4172096999999999</v>
      </c>
      <c r="I27" s="7">
        <f>VLOOKUP($A27,HAVERD!$A:$BS,I$2,FALSE)</f>
        <v>4.3922553000000004</v>
      </c>
      <c r="J27" s="7">
        <f>VLOOKUP($A27,HAVERD!$A:$BS,J$2,FALSE)</f>
        <v>4.3740841000000001</v>
      </c>
      <c r="K27" s="7">
        <f>VLOOKUP($A27,HAVERD!$A:$BS,K$2,FALSE)</f>
        <v>4.3639333999999996</v>
      </c>
      <c r="L27" s="7">
        <f>VLOOKUP($A27,HAVERD!$A:$BS,L$2,FALSE)</f>
        <v>4.3610954</v>
      </c>
      <c r="M27" s="7">
        <f>VLOOKUP($A27,HAVERD!$A:$BS,M$2,FALSE)</f>
        <v>4.3639859000000003</v>
      </c>
      <c r="N27" s="7">
        <f>VLOOKUP($A27,HAVERD!$A:$BS,N$2,FALSE)</f>
        <v>4.3703367000000002</v>
      </c>
      <c r="O27" s="7">
        <f>VLOOKUP($A27,HAVERD!$A:$BS,O$2,FALSE)</f>
        <v>4.3765083000000002</v>
      </c>
      <c r="P27" s="7">
        <f>VLOOKUP($A27,HAVERD!$A:$BS,P$2,FALSE)</f>
        <v>4.3814602000000002</v>
      </c>
      <c r="Q27" s="7">
        <f>VLOOKUP($A27,HAVERD!$A:$BS,Q$2,FALSE)</f>
        <v>4.3849410000000004</v>
      </c>
      <c r="R27" s="7">
        <f>VLOOKUP($A27,HAVERD!$A:$BS,R$2,FALSE)</f>
        <v>4.3866993000000001</v>
      </c>
      <c r="S27" s="7">
        <f>VLOOKUP($A27,HAVERD!$A:$BS,S$2,FALSE)</f>
        <v>4.3864837999999997</v>
      </c>
      <c r="T27" s="7">
        <f>VLOOKUP($A27,HAVERD!$A:$BS,T$2,FALSE)</f>
        <v>4.3840431999999998</v>
      </c>
      <c r="U27" s="7">
        <f>VLOOKUP($A27,HAVERD!$A:$BS,U$2,FALSE)</f>
        <v>4.3792521999999998</v>
      </c>
      <c r="V27" s="7">
        <f>VLOOKUP($A27,HAVERD!$A:$BS,V$2,FALSE)</f>
        <v>4.3724204999999996</v>
      </c>
      <c r="W27" s="7">
        <f>VLOOKUP($A27,HAVERD!$A:$BS,W$2,FALSE)</f>
        <v>4.3639520000000003</v>
      </c>
      <c r="X27" s="7">
        <f>VLOOKUP($A27,HAVERD!$A:$BS,X$2,FALSE)</f>
        <v>4.3542500999999998</v>
      </c>
      <c r="Y27" s="7">
        <f>VLOOKUP($A27,HAVERD!$A:$BS,Y$2,FALSE)</f>
        <v>4.3437184000000002</v>
      </c>
      <c r="Z27" s="7">
        <f>VLOOKUP($A27,HAVERD!$A:$BS,Z$2,FALSE)</f>
        <v>4.3327608</v>
      </c>
      <c r="AA27" s="7">
        <f>VLOOKUP($A27,HAVERD!$A:$BS,AA$2,FALSE)</f>
        <v>4.32172</v>
      </c>
      <c r="AB27" s="7">
        <f>VLOOKUP($A27,HAVERD!$A:$BS,AB$2,FALSE)</f>
        <v>4.3106958000000004</v>
      </c>
      <c r="AC27" s="7">
        <f>VLOOKUP($A27,HAVERD!$A:$BS,AC$2,FALSE)</f>
        <v>4.2997277</v>
      </c>
      <c r="AD27" s="7">
        <f>VLOOKUP($A27,HAVERD!$A:$BS,AD$2,FALSE)</f>
        <v>4.2888548999999996</v>
      </c>
      <c r="AE27" s="7">
        <f>VLOOKUP($A27,HAVERD!$A:$BS,AE$2,FALSE)</f>
        <v>4.2781162999999998</v>
      </c>
      <c r="AF27" s="7">
        <f>VLOOKUP($A27,HAVERD!$A:$BS,AF$2,FALSE)</f>
        <v>4.2675514000000003</v>
      </c>
      <c r="AG27" s="7">
        <f>VLOOKUP($A27,HAVERD!$A:$BS,AG$2,FALSE)</f>
        <v>4.2571994000000002</v>
      </c>
      <c r="AH27" s="7">
        <f>VLOOKUP($A27,HAVERD!$A:$BS,AH$2,FALSE)</f>
        <v>4.2470993000000004</v>
      </c>
      <c r="AI27" s="7">
        <f>VLOOKUP($A27,HAVERD!$A:$BS,AI$2,FALSE)</f>
        <v>4.2372905999999997</v>
      </c>
      <c r="AJ27" s="7">
        <f>VLOOKUP($A27,HAVERD!$A:$BS,AJ$2,FALSE)</f>
        <v>4.2278124000000004</v>
      </c>
      <c r="AK27" s="7">
        <f>VLOOKUP($A27,HAVERD!$A:$BS,AK$2,FALSE)</f>
        <v>4.2187038000000001</v>
      </c>
      <c r="AL27" s="7">
        <f>VLOOKUP($A27,HAVERD!$A:$BS,AL$2,FALSE)</f>
        <v>4.2100042000000002</v>
      </c>
      <c r="AM27" s="7">
        <f>VLOOKUP($A27,HAVERD!$A:$BS,AM$2,FALSE)</f>
        <v>4.2017464000000002</v>
      </c>
      <c r="AN27" s="7">
        <f>VLOOKUP($A27,HAVERD!$A:$BS,AN$2,FALSE)</f>
        <v>4.1939374999999997</v>
      </c>
      <c r="AO27" s="7">
        <f>VLOOKUP($A27,HAVERD!$A:$BS,AO$2,FALSE)</f>
        <v>4.1865785999999998</v>
      </c>
      <c r="AP27" s="7">
        <f>VLOOKUP($A27,HAVERD!$A:$BS,AP$2,FALSE)</f>
        <v>4.1796705000000003</v>
      </c>
      <c r="AQ27" s="7">
        <f>VLOOKUP($A27,HAVERD!$A:$BS,AQ$2,FALSE)</f>
        <v>4.1732141</v>
      </c>
      <c r="AR27" s="7">
        <f>VLOOKUP($A27,HAVERD!$A:$BS,AR$2,FALSE)</f>
        <v>4.1672105000000004</v>
      </c>
      <c r="AS27" s="7">
        <f>VLOOKUP($A27,HAVERD!$A:$BS,AS$2,FALSE)</f>
        <v>4.1616603999999997</v>
      </c>
      <c r="AT27" s="7">
        <f>VLOOKUP($A27,HAVERD!$A:$BS,AT$2,FALSE)</f>
        <v>4.1565646999999997</v>
      </c>
      <c r="AU27" s="7">
        <f>VLOOKUP($A27,HAVERD!$A:$BS,AU$2,FALSE)</f>
        <v>4.1519244000000004</v>
      </c>
      <c r="AV27" s="7">
        <f>VLOOKUP($A27,HAVERD!$A:$BS,AV$2,FALSE)</f>
        <v>4.1477402999999997</v>
      </c>
      <c r="AW27" s="7">
        <f>VLOOKUP($A27,HAVERD!$A:$BS,AW$2,FALSE)</f>
        <v>4.1440134000000004</v>
      </c>
      <c r="AX27" s="7">
        <f>VLOOKUP($A27,HAVERD!$A:$BS,AX$2,FALSE)</f>
        <v>4.1407445999999997</v>
      </c>
      <c r="BA27" s="6">
        <f t="shared" si="111"/>
        <v>45713</v>
      </c>
      <c r="BB27" s="7">
        <f>_xlfn.IFNA(VLOOKUP($BA27,HAVERD!$A:$BS,BB$2,FALSE),"")</f>
        <v>4.4546999999999999</v>
      </c>
      <c r="BC27" s="7">
        <f>_xlfn.IFNA(VLOOKUP($BA27,HAVERD!$A:$BS,BC$2,FALSE),"")</f>
        <v>4.4468471000000003</v>
      </c>
      <c r="BD27" s="7">
        <f>_xlfn.IFNA(VLOOKUP($BA27,HAVERD!$A:$BS,BD$2,FALSE),"")</f>
        <v>4.3716378000000002</v>
      </c>
      <c r="BE27" s="7">
        <f>_xlfn.IFNA(VLOOKUP($BA27,HAVERD!$A:$BS,BE$2,FALSE),"")</f>
        <v>4.2849921000000002</v>
      </c>
      <c r="BF27" s="7">
        <f>_xlfn.IFNA(VLOOKUP($BA27,HAVERD!$A:$BS,BF$2,FALSE),"")</f>
        <v>4.1996561000000003</v>
      </c>
      <c r="BG27" s="7">
        <f>_xlfn.IFNA(VLOOKUP($BA27,HAVERD!$A:$BS,BG$2,FALSE),"")</f>
        <v>4.1218341000000001</v>
      </c>
      <c r="BH27" s="7">
        <f>_xlfn.IFNA(VLOOKUP($BA27,HAVERD!$A:$BS,BH$2,FALSE),"")</f>
        <v>4.0542254</v>
      </c>
      <c r="BI27" s="7">
        <f>_xlfn.IFNA(VLOOKUP($BA27,HAVERD!$A:$BS,BI$2,FALSE),"")</f>
        <v>3.9980307000000002</v>
      </c>
      <c r="BJ27" s="7">
        <f>_xlfn.IFNA(VLOOKUP($BA27,HAVERD!$A:$BS,BJ$2,FALSE),"")</f>
        <v>3.9535654999999998</v>
      </c>
      <c r="BK27" s="7">
        <f>_xlfn.IFNA(VLOOKUP($BA27,HAVERD!$A:$BS,BK$2,FALSE),"")</f>
        <v>3.9204425999999999</v>
      </c>
      <c r="BL27" s="7">
        <f>_xlfn.IFNA(VLOOKUP($BA27,HAVERD!$A:$BS,BL$2,FALSE),"")</f>
        <v>3.8974153</v>
      </c>
      <c r="BM27" s="7">
        <f>_xlfn.IFNA(VLOOKUP($BA27,HAVERD!$A:$BS,BM$2,FALSE),"")</f>
        <v>3.8825831000000002</v>
      </c>
      <c r="BN27" s="7">
        <f>_xlfn.IFNA(VLOOKUP($BA27,HAVERD!$A:$BS,BN$2,FALSE),"")</f>
        <v>3.8741010999999999</v>
      </c>
      <c r="BO27" s="7">
        <f>_xlfn.IFNA(VLOOKUP($BA27,HAVERD!$A:$BS,BO$2,FALSE),"")</f>
        <v>3.8688813999999998</v>
      </c>
      <c r="BP27" s="7">
        <f>_xlfn.IFNA(VLOOKUP($BA27,HAVERD!$A:$BS,BP$2,FALSE),"")</f>
        <v>3.8657303000000001</v>
      </c>
      <c r="BQ27" s="7">
        <f>_xlfn.IFNA(VLOOKUP($BA27,HAVERD!$A:$BS,BQ$2,FALSE),"")</f>
        <v>3.8640637999999998</v>
      </c>
      <c r="BR27" s="7">
        <f>_xlfn.IFNA(VLOOKUP($BA27,HAVERD!$A:$BS,BR$2,FALSE),"")</f>
        <v>3.8632973000000002</v>
      </c>
      <c r="BS27" s="7">
        <f>_xlfn.IFNA(VLOOKUP($BA27,HAVERD!$A:$BS,BS$2,FALSE),"")</f>
        <v>3.8628466000000001</v>
      </c>
      <c r="BT27" s="7">
        <f>_xlfn.IFNA(VLOOKUP($BA27,HAVERD!$A:$BS,BT$2,FALSE),"")</f>
        <v>3.8621273999999999</v>
      </c>
      <c r="BU27" s="7">
        <f>_xlfn.IFNA(VLOOKUP($BA27,HAVERD!$A:$BS,BU$2,FALSE),"")</f>
        <v>3.8606927999999998</v>
      </c>
      <c r="BV27" s="7">
        <f>_xlfn.IFNA(VLOOKUP($BA27,HAVERD!$A:$BS,BV$2,FALSE),"")</f>
        <v>3.8585702999999998</v>
      </c>
      <c r="BW27" s="7">
        <f>_xlfn.IFNA(VLOOKUP($BA27,HAVERD!$A:$BS,BW$2,FALSE),"")</f>
        <v>3.8558892999999999</v>
      </c>
      <c r="BX27" s="7">
        <f>_xlfn.IFNA(VLOOKUP($BA27,HAVERD!$A:$BS,BX$2,FALSE),"")</f>
        <v>3.8527797000000001</v>
      </c>
      <c r="BY27" s="7">
        <f>_xlfn.IFNA(VLOOKUP($BA27,HAVERD!$A:$BS,BY$2,FALSE),"")</f>
        <v>3.8493708999999998</v>
      </c>
      <c r="BZ27" s="7">
        <f>_xlfn.IFNA(VLOOKUP($BA27,HAVERD!$A:$BS,BZ$2,FALSE),"")</f>
        <v>3.8457925999999998</v>
      </c>
      <c r="CA27" s="7">
        <f>_xlfn.IFNA(VLOOKUP($BA27,HAVERD!$A:$BS,CA$2,FALSE),"")</f>
        <v>3.8421566999999999</v>
      </c>
      <c r="CB27" s="7">
        <f>_xlfn.IFNA(VLOOKUP($BA27,HAVERD!$A:$BS,CB$2,FALSE),"")</f>
        <v>3.8385034999999998</v>
      </c>
      <c r="CC27" s="7">
        <f>_xlfn.IFNA(VLOOKUP($BA27,HAVERD!$A:$BS,CC$2,FALSE),"")</f>
        <v>3.8348559</v>
      </c>
      <c r="CD27" s="7">
        <f>_xlfn.IFNA(VLOOKUP($BA27,HAVERD!$A:$BS,CD$2,FALSE),"")</f>
        <v>3.8312365000000002</v>
      </c>
      <c r="CE27" s="7">
        <f>_xlfn.IFNA(VLOOKUP($BA27,HAVERD!$A:$BS,CE$2,FALSE),"")</f>
        <v>3.8276678</v>
      </c>
      <c r="CF27" s="7">
        <f>_xlfn.IFNA(VLOOKUP($BA27,HAVERD!$A:$BS,CF$2,FALSE),"")</f>
        <v>3.8241727000000001</v>
      </c>
      <c r="CG27" s="7">
        <f>_xlfn.IFNA(VLOOKUP($BA27,HAVERD!$A:$BS,CG$2,FALSE),"")</f>
        <v>3.8207738</v>
      </c>
      <c r="CH27" s="7">
        <f>_xlfn.IFNA(VLOOKUP($BA27,HAVERD!$A:$BS,CH$2,FALSE),"")</f>
        <v>3.8174936000000002</v>
      </c>
      <c r="CI27" s="7">
        <f>_xlfn.IFNA(VLOOKUP($BA27,HAVERD!$A:$BS,CI$2,FALSE),"")</f>
        <v>3.8143549999999999</v>
      </c>
      <c r="CJ27" s="7">
        <f>_xlfn.IFNA(VLOOKUP($BA27,HAVERD!$A:$BS,CJ$2,FALSE),"")</f>
        <v>3.8113806000000001</v>
      </c>
      <c r="CK27" s="7">
        <f>_xlfn.IFNA(VLOOKUP($BA27,HAVERD!$A:$BS,CK$2,FALSE),"")</f>
        <v>3.8085931</v>
      </c>
      <c r="CL27" s="7">
        <f>_xlfn.IFNA(VLOOKUP($BA27,HAVERD!$A:$BS,CL$2,FALSE),"")</f>
        <v>3.8060151000000002</v>
      </c>
      <c r="CM27" s="7">
        <f>_xlfn.IFNA(VLOOKUP($BA27,HAVERD!$A:$BS,CM$2,FALSE),"")</f>
        <v>3.8036664999999998</v>
      </c>
      <c r="CN27" s="7">
        <f>_xlfn.IFNA(VLOOKUP($BA27,HAVERD!$A:$BS,CN$2,FALSE),"")</f>
        <v>3.8015561</v>
      </c>
      <c r="CO27" s="7">
        <f>_xlfn.IFNA(VLOOKUP($BA27,HAVERD!$A:$BS,CO$2,FALSE),"")</f>
        <v>3.79969</v>
      </c>
      <c r="CP27" s="7">
        <f>_xlfn.IFNA(VLOOKUP($BA27,HAVERD!$A:$BS,CP$2,FALSE),"")</f>
        <v>3.7980741999999998</v>
      </c>
      <c r="CQ27" s="7">
        <f>_xlfn.IFNA(VLOOKUP($BA27,HAVERD!$A:$BS,CQ$2,FALSE),"")</f>
        <v>3.7967148000000002</v>
      </c>
      <c r="CR27" s="7">
        <f>_xlfn.IFNA(VLOOKUP($BA27,HAVERD!$A:$BS,CR$2,FALSE),"")</f>
        <v>3.7956177000000002</v>
      </c>
      <c r="CS27" s="7">
        <f>_xlfn.IFNA(VLOOKUP($BA27,HAVERD!$A:$BS,CS$2,FALSE),"")</f>
        <v>3.7947890000000002</v>
      </c>
      <c r="CT27" s="7">
        <f>_xlfn.IFNA(VLOOKUP($BA27,HAVERD!$A:$BS,CT$2,FALSE),"")</f>
        <v>3.7942347000000001</v>
      </c>
      <c r="CU27" s="7">
        <f>_xlfn.IFNA(VLOOKUP($BA27,HAVERD!$A:$BS,CU$2,FALSE),"")</f>
        <v>3.7939609000000001</v>
      </c>
      <c r="CV27" s="7">
        <f>_xlfn.IFNA(VLOOKUP($BA27,HAVERD!$A:$BS,CV$2,FALSE),"")</f>
        <v>3.7939736000000002</v>
      </c>
      <c r="CW27" s="7">
        <f>_xlfn.IFNA(VLOOKUP($BA27,HAVERD!$A:$BS,CW$2,FALSE),"")</f>
        <v>3.7942787999999998</v>
      </c>
      <c r="CX27" s="7">
        <f>_xlfn.IFNA(VLOOKUP($BA27,HAVERD!$A:$BS,CX$2,FALSE),"")</f>
        <v>3.7948826000000002</v>
      </c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</row>
    <row r="28" spans="1:113" x14ac:dyDescent="0.25">
      <c r="A28" s="6">
        <f t="shared" si="110"/>
        <v>45672</v>
      </c>
      <c r="B28" s="7">
        <f>VLOOKUP($A28,HAVERD!$A:$BS,B$2,FALSE)</f>
        <v>4.7000999999999999</v>
      </c>
      <c r="C28" s="7">
        <f>VLOOKUP($A28,HAVERD!$A:$BS,C$2,FALSE)</f>
        <v>4.5407893000000001</v>
      </c>
      <c r="D28" s="7">
        <f>VLOOKUP($A28,HAVERD!$A:$BS,D$2,FALSE)</f>
        <v>4.4591868999999997</v>
      </c>
      <c r="E28" s="7">
        <f>VLOOKUP($A28,HAVERD!$A:$BS,E$2,FALSE)</f>
        <v>4.4064639999999997</v>
      </c>
      <c r="F28" s="7">
        <f>VLOOKUP($A28,HAVERD!$A:$BS,F$2,FALSE)</f>
        <v>4.3616583999999996</v>
      </c>
      <c r="G28" s="7">
        <f>VLOOKUP($A28,HAVERD!$A:$BS,G$2,FALSE)</f>
        <v>4.3170662999999996</v>
      </c>
      <c r="H28" s="7">
        <f>VLOOKUP($A28,HAVERD!$A:$BS,H$2,FALSE)</f>
        <v>4.2738664000000002</v>
      </c>
      <c r="I28" s="7">
        <f>VLOOKUP($A28,HAVERD!$A:$BS,I$2,FALSE)</f>
        <v>4.2354390999999998</v>
      </c>
      <c r="J28" s="7">
        <f>VLOOKUP($A28,HAVERD!$A:$BS,J$2,FALSE)</f>
        <v>4.2049041999999996</v>
      </c>
      <c r="K28" s="7">
        <f>VLOOKUP($A28,HAVERD!$A:$BS,K$2,FALSE)</f>
        <v>4.1838277000000001</v>
      </c>
      <c r="L28" s="7">
        <f>VLOOKUP($A28,HAVERD!$A:$BS,L$2,FALSE)</f>
        <v>4.1719023000000002</v>
      </c>
      <c r="M28" s="7">
        <f>VLOOKUP($A28,HAVERD!$A:$BS,M$2,FALSE)</f>
        <v>4.1673743999999999</v>
      </c>
      <c r="N28" s="7">
        <f>VLOOKUP($A28,HAVERD!$A:$BS,N$2,FALSE)</f>
        <v>4.1679820999999997</v>
      </c>
      <c r="O28" s="7">
        <f>VLOOKUP($A28,HAVERD!$A:$BS,O$2,FALSE)</f>
        <v>4.1698252</v>
      </c>
      <c r="P28" s="7">
        <f>VLOOKUP($A28,HAVERD!$A:$BS,P$2,FALSE)</f>
        <v>4.1717003999999998</v>
      </c>
      <c r="Q28" s="7">
        <f>VLOOKUP($A28,HAVERD!$A:$BS,Q$2,FALSE)</f>
        <v>4.1732325000000001</v>
      </c>
      <c r="R28" s="7">
        <f>VLOOKUP($A28,HAVERD!$A:$BS,R$2,FALSE)</f>
        <v>4.1740462999999997</v>
      </c>
      <c r="S28" s="7">
        <f>VLOOKUP($A28,HAVERD!$A:$BS,S$2,FALSE)</f>
        <v>4.1737662999999996</v>
      </c>
      <c r="T28" s="7">
        <f>VLOOKUP($A28,HAVERD!$A:$BS,T$2,FALSE)</f>
        <v>4.1720176000000002</v>
      </c>
      <c r="U28" s="7">
        <f>VLOOKUP($A28,HAVERD!$A:$BS,U$2,FALSE)</f>
        <v>4.1685486999999997</v>
      </c>
      <c r="V28" s="7">
        <f>VLOOKUP($A28,HAVERD!$A:$BS,V$2,FALSE)</f>
        <v>4.1635363999999999</v>
      </c>
      <c r="W28" s="7">
        <f>VLOOKUP($A28,HAVERD!$A:$BS,W$2,FALSE)</f>
        <v>4.1572499000000001</v>
      </c>
      <c r="X28" s="7">
        <f>VLOOKUP($A28,HAVERD!$A:$BS,X$2,FALSE)</f>
        <v>4.1499579000000004</v>
      </c>
      <c r="Y28" s="7">
        <f>VLOOKUP($A28,HAVERD!$A:$BS,Y$2,FALSE)</f>
        <v>4.1419294999999998</v>
      </c>
      <c r="Z28" s="7">
        <f>VLOOKUP($A28,HAVERD!$A:$BS,Z$2,FALSE)</f>
        <v>4.1334337999999997</v>
      </c>
      <c r="AA28" s="7">
        <f>VLOOKUP($A28,HAVERD!$A:$BS,AA$2,FALSE)</f>
        <v>4.1247040000000004</v>
      </c>
      <c r="AB28" s="7">
        <f>VLOOKUP($A28,HAVERD!$A:$BS,AB$2,FALSE)</f>
        <v>4.1158298000000002</v>
      </c>
      <c r="AC28" s="7">
        <f>VLOOKUP($A28,HAVERD!$A:$BS,AC$2,FALSE)</f>
        <v>4.1068657999999996</v>
      </c>
      <c r="AD28" s="7">
        <f>VLOOKUP($A28,HAVERD!$A:$BS,AD$2,FALSE)</f>
        <v>4.0978659000000004</v>
      </c>
      <c r="AE28" s="7">
        <f>VLOOKUP($A28,HAVERD!$A:$BS,AE$2,FALSE)</f>
        <v>4.0888844000000004</v>
      </c>
      <c r="AF28" s="7">
        <f>VLOOKUP($A28,HAVERD!$A:$BS,AF$2,FALSE)</f>
        <v>4.0799754999999998</v>
      </c>
      <c r="AG28" s="7">
        <f>VLOOKUP($A28,HAVERD!$A:$BS,AG$2,FALSE)</f>
        <v>4.0711934000000003</v>
      </c>
      <c r="AH28" s="7">
        <f>VLOOKUP($A28,HAVERD!$A:$BS,AH$2,FALSE)</f>
        <v>4.0625922000000001</v>
      </c>
      <c r="AI28" s="7">
        <f>VLOOKUP($A28,HAVERD!$A:$BS,AI$2,FALSE)</f>
        <v>4.0542262999999998</v>
      </c>
      <c r="AJ28" s="7">
        <f>VLOOKUP($A28,HAVERD!$A:$BS,AJ$2,FALSE)</f>
        <v>4.0461497</v>
      </c>
      <c r="AK28" s="7">
        <f>VLOOKUP($A28,HAVERD!$A:$BS,AK$2,FALSE)</f>
        <v>4.0384165999999997</v>
      </c>
      <c r="AL28" s="7">
        <f>VLOOKUP($A28,HAVERD!$A:$BS,AL$2,FALSE)</f>
        <v>4.0310813999999997</v>
      </c>
      <c r="AM28" s="7">
        <f>VLOOKUP($A28,HAVERD!$A:$BS,AM$2,FALSE)</f>
        <v>4.0241908000000004</v>
      </c>
      <c r="AN28" s="7">
        <f>VLOOKUP($A28,HAVERD!$A:$BS,AN$2,FALSE)</f>
        <v>4.0177563999999997</v>
      </c>
      <c r="AO28" s="7">
        <f>VLOOKUP($A28,HAVERD!$A:$BS,AO$2,FALSE)</f>
        <v>4.0117791</v>
      </c>
      <c r="AP28" s="7">
        <f>VLOOKUP($A28,HAVERD!$A:$BS,AP$2,FALSE)</f>
        <v>4.0062597000000002</v>
      </c>
      <c r="AQ28" s="7">
        <f>VLOOKUP($A28,HAVERD!$A:$BS,AQ$2,FALSE)</f>
        <v>4.0011988000000001</v>
      </c>
      <c r="AR28" s="7">
        <f>VLOOKUP($A28,HAVERD!$A:$BS,AR$2,FALSE)</f>
        <v>3.9965975</v>
      </c>
      <c r="AS28" s="7">
        <f>VLOOKUP($A28,HAVERD!$A:$BS,AS$2,FALSE)</f>
        <v>3.9924563000000002</v>
      </c>
      <c r="AT28" s="7">
        <f>VLOOKUP($A28,HAVERD!$A:$BS,AT$2,FALSE)</f>
        <v>3.9887760999999999</v>
      </c>
      <c r="AU28" s="7">
        <f>VLOOKUP($A28,HAVERD!$A:$BS,AU$2,FALSE)</f>
        <v>3.9855577000000002</v>
      </c>
      <c r="AV28" s="7">
        <f>VLOOKUP($A28,HAVERD!$A:$BS,AV$2,FALSE)</f>
        <v>3.982802</v>
      </c>
      <c r="AW28" s="7">
        <f>VLOOKUP($A28,HAVERD!$A:$BS,AW$2,FALSE)</f>
        <v>3.9805096</v>
      </c>
      <c r="AX28" s="7">
        <f>VLOOKUP($A28,HAVERD!$A:$BS,AX$2,FALSE)</f>
        <v>3.9786814000000001</v>
      </c>
      <c r="BA28" s="6">
        <f t="shared" si="111"/>
        <v>45714</v>
      </c>
      <c r="BB28" s="7">
        <f>_xlfn.IFNA(VLOOKUP($BA28,HAVERD!$A:$BS,BB$2,FALSE),"")</f>
        <v>4.4546999999999999</v>
      </c>
      <c r="BC28" s="7">
        <f>_xlfn.IFNA(VLOOKUP($BA28,HAVERD!$A:$BS,BC$2,FALSE),"")</f>
        <v>4.4461588000000001</v>
      </c>
      <c r="BD28" s="7">
        <f>_xlfn.IFNA(VLOOKUP($BA28,HAVERD!$A:$BS,BD$2,FALSE),"")</f>
        <v>4.3689989999999996</v>
      </c>
      <c r="BE28" s="7">
        <f>_xlfn.IFNA(VLOOKUP($BA28,HAVERD!$A:$BS,BE$2,FALSE),"")</f>
        <v>4.2811278000000001</v>
      </c>
      <c r="BF28" s="7">
        <f>_xlfn.IFNA(VLOOKUP($BA28,HAVERD!$A:$BS,BF$2,FALSE),"")</f>
        <v>4.1959818000000002</v>
      </c>
      <c r="BG28" s="7">
        <f>_xlfn.IFNA(VLOOKUP($BA28,HAVERD!$A:$BS,BG$2,FALSE),"")</f>
        <v>4.1189730000000004</v>
      </c>
      <c r="BH28" s="7">
        <f>_xlfn.IFNA(VLOOKUP($BA28,HAVERD!$A:$BS,BH$2,FALSE),"")</f>
        <v>4.0520088000000003</v>
      </c>
      <c r="BI28" s="7">
        <f>_xlfn.IFNA(VLOOKUP($BA28,HAVERD!$A:$BS,BI$2,FALSE),"")</f>
        <v>3.9965994</v>
      </c>
      <c r="BJ28" s="7">
        <f>_xlfn.IFNA(VLOOKUP($BA28,HAVERD!$A:$BS,BJ$2,FALSE),"")</f>
        <v>3.9532395</v>
      </c>
      <c r="BK28" s="7">
        <f>_xlfn.IFNA(VLOOKUP($BA28,HAVERD!$A:$BS,BK$2,FALSE),"")</f>
        <v>3.9216529000000002</v>
      </c>
      <c r="BL28" s="7">
        <f>_xlfn.IFNA(VLOOKUP($BA28,HAVERD!$A:$BS,BL$2,FALSE),"")</f>
        <v>3.9006881</v>
      </c>
      <c r="BM28" s="7">
        <f>_xlfn.IFNA(VLOOKUP($BA28,HAVERD!$A:$BS,BM$2,FALSE),"")</f>
        <v>3.888239</v>
      </c>
      <c r="BN28" s="7">
        <f>_xlfn.IFNA(VLOOKUP($BA28,HAVERD!$A:$BS,BN$2,FALSE),"")</f>
        <v>3.8819965000000001</v>
      </c>
      <c r="BO28" s="7">
        <f>_xlfn.IFNA(VLOOKUP($BA28,HAVERD!$A:$BS,BO$2,FALSE),"")</f>
        <v>3.8781791999999999</v>
      </c>
      <c r="BP28" s="7">
        <f>_xlfn.IFNA(VLOOKUP($BA28,HAVERD!$A:$BS,BP$2,FALSE),"")</f>
        <v>3.8755720999999999</v>
      </c>
      <c r="BQ28" s="7">
        <f>_xlfn.IFNA(VLOOKUP($BA28,HAVERD!$A:$BS,BQ$2,FALSE),"")</f>
        <v>3.8737469999999998</v>
      </c>
      <c r="BR28" s="7">
        <f>_xlfn.IFNA(VLOOKUP($BA28,HAVERD!$A:$BS,BR$2,FALSE),"")</f>
        <v>3.8722756999999999</v>
      </c>
      <c r="BS28" s="7">
        <f>_xlfn.IFNA(VLOOKUP($BA28,HAVERD!$A:$BS,BS$2,FALSE),"")</f>
        <v>3.8707297999999999</v>
      </c>
      <c r="BT28" s="7">
        <f>_xlfn.IFNA(VLOOKUP($BA28,HAVERD!$A:$BS,BT$2,FALSE),"")</f>
        <v>3.8686812000000002</v>
      </c>
      <c r="BU28" s="7">
        <f>_xlfn.IFNA(VLOOKUP($BA28,HAVERD!$A:$BS,BU$2,FALSE),"")</f>
        <v>3.8658161</v>
      </c>
      <c r="BV28" s="7">
        <f>_xlfn.IFNA(VLOOKUP($BA28,HAVERD!$A:$BS,BV$2,FALSE),"")</f>
        <v>3.8622154000000002</v>
      </c>
      <c r="BW28" s="7">
        <f>_xlfn.IFNA(VLOOKUP($BA28,HAVERD!$A:$BS,BW$2,FALSE),"")</f>
        <v>3.8580453000000001</v>
      </c>
      <c r="BX28" s="7">
        <f>_xlfn.IFNA(VLOOKUP($BA28,HAVERD!$A:$BS,BX$2,FALSE),"")</f>
        <v>3.853472</v>
      </c>
      <c r="BY28" s="7">
        <f>_xlfn.IFNA(VLOOKUP($BA28,HAVERD!$A:$BS,BY$2,FALSE),"")</f>
        <v>3.8486615</v>
      </c>
      <c r="BZ28" s="7">
        <f>_xlfn.IFNA(VLOOKUP($BA28,HAVERD!$A:$BS,BZ$2,FALSE),"")</f>
        <v>3.8437800000000002</v>
      </c>
      <c r="CA28" s="7">
        <f>_xlfn.IFNA(VLOOKUP($BA28,HAVERD!$A:$BS,CA$2,FALSE),"")</f>
        <v>3.8389688</v>
      </c>
      <c r="CB28" s="7">
        <f>_xlfn.IFNA(VLOOKUP($BA28,HAVERD!$A:$BS,CB$2,FALSE),"")</f>
        <v>3.8342697000000001</v>
      </c>
      <c r="CC28" s="7">
        <f>_xlfn.IFNA(VLOOKUP($BA28,HAVERD!$A:$BS,CC$2,FALSE),"")</f>
        <v>3.8296998000000002</v>
      </c>
      <c r="CD28" s="7">
        <f>_xlfn.IFNA(VLOOKUP($BA28,HAVERD!$A:$BS,CD$2,FALSE),"")</f>
        <v>3.8252761</v>
      </c>
      <c r="CE28" s="7">
        <f>_xlfn.IFNA(VLOOKUP($BA28,HAVERD!$A:$BS,CE$2,FALSE),"")</f>
        <v>3.8210155000000001</v>
      </c>
      <c r="CF28" s="7">
        <f>_xlfn.IFNA(VLOOKUP($BA28,HAVERD!$A:$BS,CF$2,FALSE),"")</f>
        <v>3.8169352000000001</v>
      </c>
      <c r="CG28" s="7">
        <f>_xlfn.IFNA(VLOOKUP($BA28,HAVERD!$A:$BS,CG$2,FALSE),"")</f>
        <v>3.8130522</v>
      </c>
      <c r="CH28" s="7">
        <f>_xlfn.IFNA(VLOOKUP($BA28,HAVERD!$A:$BS,CH$2,FALSE),"")</f>
        <v>3.8093832999999999</v>
      </c>
      <c r="CI28" s="7">
        <f>_xlfn.IFNA(VLOOKUP($BA28,HAVERD!$A:$BS,CI$2,FALSE),"")</f>
        <v>3.8059457999999999</v>
      </c>
      <c r="CJ28" s="7">
        <f>_xlfn.IFNA(VLOOKUP($BA28,HAVERD!$A:$BS,CJ$2,FALSE),"")</f>
        <v>3.8027565000000001</v>
      </c>
      <c r="CK28" s="7">
        <f>_xlfn.IFNA(VLOOKUP($BA28,HAVERD!$A:$BS,CK$2,FALSE),"")</f>
        <v>3.7998325999999998</v>
      </c>
      <c r="CL28" s="7">
        <f>_xlfn.IFNA(VLOOKUP($BA28,HAVERD!$A:$BS,CL$2,FALSE),"")</f>
        <v>3.7971910000000002</v>
      </c>
      <c r="CM28" s="7">
        <f>_xlfn.IFNA(VLOOKUP($BA28,HAVERD!$A:$BS,CM$2,FALSE),"")</f>
        <v>3.7948468000000002</v>
      </c>
      <c r="CN28" s="7">
        <f>_xlfn.IFNA(VLOOKUP($BA28,HAVERD!$A:$BS,CN$2,FALSE),"")</f>
        <v>3.7928055999999999</v>
      </c>
      <c r="CO28" s="7">
        <f>_xlfn.IFNA(VLOOKUP($BA28,HAVERD!$A:$BS,CO$2,FALSE),"")</f>
        <v>3.7910699000000001</v>
      </c>
      <c r="CP28" s="7">
        <f>_xlfn.IFNA(VLOOKUP($BA28,HAVERD!$A:$BS,CP$2,FALSE),"")</f>
        <v>3.7896426000000001</v>
      </c>
      <c r="CQ28" s="7">
        <f>_xlfn.IFNA(VLOOKUP($BA28,HAVERD!$A:$BS,CQ$2,FALSE),"")</f>
        <v>3.7885260999999999</v>
      </c>
      <c r="CR28" s="7">
        <f>_xlfn.IFNA(VLOOKUP($BA28,HAVERD!$A:$BS,CR$2,FALSE),"")</f>
        <v>3.7877233000000001</v>
      </c>
      <c r="CS28" s="7">
        <f>_xlfn.IFNA(VLOOKUP($BA28,HAVERD!$A:$BS,CS$2,FALSE),"")</f>
        <v>3.7872366999999998</v>
      </c>
      <c r="CT28" s="7">
        <f>_xlfn.IFNA(VLOOKUP($BA28,HAVERD!$A:$BS,CT$2,FALSE),"")</f>
        <v>3.7870689</v>
      </c>
      <c r="CU28" s="7">
        <f>_xlfn.IFNA(VLOOKUP($BA28,HAVERD!$A:$BS,CU$2,FALSE),"")</f>
        <v>3.7872227999999999</v>
      </c>
      <c r="CV28" s="7">
        <f>_xlfn.IFNA(VLOOKUP($BA28,HAVERD!$A:$BS,CV$2,FALSE),"")</f>
        <v>3.7877008000000001</v>
      </c>
      <c r="CW28" s="7">
        <f>_xlfn.IFNA(VLOOKUP($BA28,HAVERD!$A:$BS,CW$2,FALSE),"")</f>
        <v>3.7885057</v>
      </c>
      <c r="CX28" s="7">
        <f>_xlfn.IFNA(VLOOKUP($BA28,HAVERD!$A:$BS,CX$2,FALSE),"")</f>
        <v>3.7896401000000002</v>
      </c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</row>
    <row r="29" spans="1:113" x14ac:dyDescent="0.25">
      <c r="A29" s="6">
        <f t="shared" si="110"/>
        <v>45673</v>
      </c>
      <c r="B29" s="7">
        <f>VLOOKUP($A29,HAVERD!$A:$BS,B$2,FALSE)</f>
        <v>4.7</v>
      </c>
      <c r="C29" s="7">
        <f>VLOOKUP($A29,HAVERD!$A:$BS,C$2,FALSE)</f>
        <v>4.5365792000000003</v>
      </c>
      <c r="D29" s="7">
        <f>VLOOKUP($A29,HAVERD!$A:$BS,D$2,FALSE)</f>
        <v>4.4591431000000004</v>
      </c>
      <c r="E29" s="7">
        <f>VLOOKUP($A29,HAVERD!$A:$BS,E$2,FALSE)</f>
        <v>4.4049873000000002</v>
      </c>
      <c r="F29" s="7">
        <f>VLOOKUP($A29,HAVERD!$A:$BS,F$2,FALSE)</f>
        <v>4.3545296999999996</v>
      </c>
      <c r="G29" s="7">
        <f>VLOOKUP($A29,HAVERD!$A:$BS,G$2,FALSE)</f>
        <v>4.3030818999999996</v>
      </c>
      <c r="H29" s="7">
        <f>VLOOKUP($A29,HAVERD!$A:$BS,H$2,FALSE)</f>
        <v>4.2536483</v>
      </c>
      <c r="I29" s="7">
        <f>VLOOKUP($A29,HAVERD!$A:$BS,I$2,FALSE)</f>
        <v>4.2099764000000004</v>
      </c>
      <c r="J29" s="7">
        <f>VLOOKUP($A29,HAVERD!$A:$BS,J$2,FALSE)</f>
        <v>4.1748592000000002</v>
      </c>
      <c r="K29" s="7">
        <f>VLOOKUP($A29,HAVERD!$A:$BS,K$2,FALSE)</f>
        <v>4.1494470999999997</v>
      </c>
      <c r="L29" s="7">
        <f>VLOOKUP($A29,HAVERD!$A:$BS,L$2,FALSE)</f>
        <v>4.1332193999999998</v>
      </c>
      <c r="M29" s="7">
        <f>VLOOKUP($A29,HAVERD!$A:$BS,M$2,FALSE)</f>
        <v>4.1244623999999996</v>
      </c>
      <c r="N29" s="7">
        <f>VLOOKUP($A29,HAVERD!$A:$BS,N$2,FALSE)</f>
        <v>4.1208536999999996</v>
      </c>
      <c r="O29" s="7">
        <f>VLOOKUP($A29,HAVERD!$A:$BS,O$2,FALSE)</f>
        <v>4.1185891999999997</v>
      </c>
      <c r="P29" s="7">
        <f>VLOOKUP($A29,HAVERD!$A:$BS,P$2,FALSE)</f>
        <v>4.1164940999999997</v>
      </c>
      <c r="Q29" s="7">
        <f>VLOOKUP($A29,HAVERD!$A:$BS,Q$2,FALSE)</f>
        <v>4.1141895000000002</v>
      </c>
      <c r="R29" s="7">
        <f>VLOOKUP($A29,HAVERD!$A:$BS,R$2,FALSE)</f>
        <v>4.1112960999999997</v>
      </c>
      <c r="S29" s="7">
        <f>VLOOKUP($A29,HAVERD!$A:$BS,S$2,FALSE)</f>
        <v>4.1074346999999998</v>
      </c>
      <c r="T29" s="7">
        <f>VLOOKUP($A29,HAVERD!$A:$BS,T$2,FALSE)</f>
        <v>4.1022262999999999</v>
      </c>
      <c r="U29" s="7">
        <f>VLOOKUP($A29,HAVERD!$A:$BS,U$2,FALSE)</f>
        <v>4.0954324</v>
      </c>
      <c r="V29" s="7">
        <f>VLOOKUP($A29,HAVERD!$A:$BS,V$2,FALSE)</f>
        <v>4.0873004999999996</v>
      </c>
      <c r="W29" s="7">
        <f>VLOOKUP($A29,HAVERD!$A:$BS,W$2,FALSE)</f>
        <v>4.0781828000000004</v>
      </c>
      <c r="X29" s="7">
        <f>VLOOKUP($A29,HAVERD!$A:$BS,X$2,FALSE)</f>
        <v>4.0684313000000003</v>
      </c>
      <c r="Y29" s="7">
        <f>VLOOKUP($A29,HAVERD!$A:$BS,Y$2,FALSE)</f>
        <v>4.0583980000000004</v>
      </c>
      <c r="Z29" s="7">
        <f>VLOOKUP($A29,HAVERD!$A:$BS,Z$2,FALSE)</f>
        <v>4.0484353999999998</v>
      </c>
      <c r="AA29" s="7">
        <f>VLOOKUP($A29,HAVERD!$A:$BS,AA$2,FALSE)</f>
        <v>4.0388478000000001</v>
      </c>
      <c r="AB29" s="7">
        <f>VLOOKUP($A29,HAVERD!$A:$BS,AB$2,FALSE)</f>
        <v>4.0297074999999998</v>
      </c>
      <c r="AC29" s="7">
        <f>VLOOKUP($A29,HAVERD!$A:$BS,AC$2,FALSE)</f>
        <v>4.0210166999999997</v>
      </c>
      <c r="AD29" s="7">
        <f>VLOOKUP($A29,HAVERD!$A:$BS,AD$2,FALSE)</f>
        <v>4.0127768000000001</v>
      </c>
      <c r="AE29" s="7">
        <f>VLOOKUP($A29,HAVERD!$A:$BS,AE$2,FALSE)</f>
        <v>4.0049897000000003</v>
      </c>
      <c r="AF29" s="7">
        <f>VLOOKUP($A29,HAVERD!$A:$BS,AF$2,FALSE)</f>
        <v>3.9976574</v>
      </c>
      <c r="AG29" s="7">
        <f>VLOOKUP($A29,HAVERD!$A:$BS,AG$2,FALSE)</f>
        <v>3.9907815000000002</v>
      </c>
      <c r="AH29" s="7">
        <f>VLOOKUP($A29,HAVERD!$A:$BS,AH$2,FALSE)</f>
        <v>3.9843636999999998</v>
      </c>
      <c r="AI29" s="7">
        <f>VLOOKUP($A29,HAVERD!$A:$BS,AI$2,FALSE)</f>
        <v>3.9784060999999999</v>
      </c>
      <c r="AJ29" s="7">
        <f>VLOOKUP($A29,HAVERD!$A:$BS,AJ$2,FALSE)</f>
        <v>3.9729103000000001</v>
      </c>
      <c r="AK29" s="7">
        <f>VLOOKUP($A29,HAVERD!$A:$BS,AK$2,FALSE)</f>
        <v>3.9678779999999998</v>
      </c>
      <c r="AL29" s="7">
        <f>VLOOKUP($A29,HAVERD!$A:$BS,AL$2,FALSE)</f>
        <v>3.9633112000000001</v>
      </c>
      <c r="AM29" s="7">
        <f>VLOOKUP($A29,HAVERD!$A:$BS,AM$2,FALSE)</f>
        <v>3.9592092999999999</v>
      </c>
      <c r="AN29" s="7">
        <f>VLOOKUP($A29,HAVERD!$A:$BS,AN$2,FALSE)</f>
        <v>3.9555620999999999</v>
      </c>
      <c r="AO29" s="7">
        <f>VLOOKUP($A29,HAVERD!$A:$BS,AO$2,FALSE)</f>
        <v>3.9523562999999999</v>
      </c>
      <c r="AP29" s="7">
        <f>VLOOKUP($A29,HAVERD!$A:$BS,AP$2,FALSE)</f>
        <v>3.949579</v>
      </c>
      <c r="AQ29" s="7">
        <f>VLOOKUP($A29,HAVERD!$A:$BS,AQ$2,FALSE)</f>
        <v>3.9472170000000002</v>
      </c>
      <c r="AR29" s="7">
        <f>VLOOKUP($A29,HAVERD!$A:$BS,AR$2,FALSE)</f>
        <v>3.9452571999999999</v>
      </c>
      <c r="AS29" s="7">
        <f>VLOOKUP($A29,HAVERD!$A:$BS,AS$2,FALSE)</f>
        <v>3.9436865000000001</v>
      </c>
      <c r="AT29" s="7">
        <f>VLOOKUP($A29,HAVERD!$A:$BS,AT$2,FALSE)</f>
        <v>3.9424918</v>
      </c>
      <c r="AU29" s="7">
        <f>VLOOKUP($A29,HAVERD!$A:$BS,AU$2,FALSE)</f>
        <v>3.9416601</v>
      </c>
      <c r="AV29" s="7">
        <f>VLOOKUP($A29,HAVERD!$A:$BS,AV$2,FALSE)</f>
        <v>3.9411782</v>
      </c>
      <c r="AW29" s="7">
        <f>VLOOKUP($A29,HAVERD!$A:$BS,AW$2,FALSE)</f>
        <v>3.941033</v>
      </c>
      <c r="AX29" s="7">
        <f>VLOOKUP($A29,HAVERD!$A:$BS,AX$2,FALSE)</f>
        <v>3.9412115000000001</v>
      </c>
      <c r="BA29" s="6">
        <f t="shared" si="111"/>
        <v>45715</v>
      </c>
      <c r="BB29" s="7">
        <f>_xlfn.IFNA(VLOOKUP($BA29,HAVERD!$A:$BS,BB$2,FALSE),"")</f>
        <v>4.4546999999999999</v>
      </c>
      <c r="BC29" s="7">
        <f>_xlfn.IFNA(VLOOKUP($BA29,HAVERD!$A:$BS,BC$2,FALSE),"")</f>
        <v>4.4445030000000001</v>
      </c>
      <c r="BD29" s="7">
        <f>_xlfn.IFNA(VLOOKUP($BA29,HAVERD!$A:$BS,BD$2,FALSE),"")</f>
        <v>4.3663734999999999</v>
      </c>
      <c r="BE29" s="7">
        <f>_xlfn.IFNA(VLOOKUP($BA29,HAVERD!$A:$BS,BE$2,FALSE),"")</f>
        <v>4.2781586000000003</v>
      </c>
      <c r="BF29" s="7">
        <f>_xlfn.IFNA(VLOOKUP($BA29,HAVERD!$A:$BS,BF$2,FALSE),"")</f>
        <v>4.1934057999999999</v>
      </c>
      <c r="BG29" s="7">
        <f>_xlfn.IFNA(VLOOKUP($BA29,HAVERD!$A:$BS,BG$2,FALSE),"")</f>
        <v>4.1170166000000004</v>
      </c>
      <c r="BH29" s="7">
        <f>_xlfn.IFNA(VLOOKUP($BA29,HAVERD!$A:$BS,BH$2,FALSE),"")</f>
        <v>4.0505526999999999</v>
      </c>
      <c r="BI29" s="7">
        <f>_xlfn.IFNA(VLOOKUP($BA29,HAVERD!$A:$BS,BI$2,FALSE),"")</f>
        <v>3.9952263000000001</v>
      </c>
      <c r="BJ29" s="7">
        <f>_xlfn.IFNA(VLOOKUP($BA29,HAVERD!$A:$BS,BJ$2,FALSE),"")</f>
        <v>3.9517788999999999</v>
      </c>
      <c r="BK29" s="7">
        <f>_xlfn.IFNA(VLOOKUP($BA29,HAVERD!$A:$BS,BK$2,FALSE),"")</f>
        <v>3.9198118000000002</v>
      </c>
      <c r="BL29" s="7">
        <f>_xlfn.IFNA(VLOOKUP($BA29,HAVERD!$A:$BS,BL$2,FALSE),"")</f>
        <v>3.8983884</v>
      </c>
      <c r="BM29" s="7">
        <f>_xlfn.IFNA(VLOOKUP($BA29,HAVERD!$A:$BS,BM$2,FALSE),"")</f>
        <v>3.8855341999999999</v>
      </c>
      <c r="BN29" s="7">
        <f>_xlfn.IFNA(VLOOKUP($BA29,HAVERD!$A:$BS,BN$2,FALSE),"")</f>
        <v>3.8788179999999999</v>
      </c>
      <c r="BO29" s="7">
        <f>_xlfn.IFNA(VLOOKUP($BA29,HAVERD!$A:$BS,BO$2,FALSE),"")</f>
        <v>3.8744453999999999</v>
      </c>
      <c r="BP29" s="7">
        <f>_xlfn.IFNA(VLOOKUP($BA29,HAVERD!$A:$BS,BP$2,FALSE),"")</f>
        <v>3.8712067000000001</v>
      </c>
      <c r="BQ29" s="7">
        <f>_xlfn.IFNA(VLOOKUP($BA29,HAVERD!$A:$BS,BQ$2,FALSE),"")</f>
        <v>3.8686712999999999</v>
      </c>
      <c r="BR29" s="7">
        <f>_xlfn.IFNA(VLOOKUP($BA29,HAVERD!$A:$BS,BR$2,FALSE),"")</f>
        <v>3.8664084999999999</v>
      </c>
      <c r="BS29" s="7">
        <f>_xlfn.IFNA(VLOOKUP($BA29,HAVERD!$A:$BS,BS$2,FALSE),"")</f>
        <v>3.8639876000000002</v>
      </c>
      <c r="BT29" s="7">
        <f>_xlfn.IFNA(VLOOKUP($BA29,HAVERD!$A:$BS,BT$2,FALSE),"")</f>
        <v>3.8609779999999998</v>
      </c>
      <c r="BU29" s="7">
        <f>_xlfn.IFNA(VLOOKUP($BA29,HAVERD!$A:$BS,BU$2,FALSE),"")</f>
        <v>3.8570790000000001</v>
      </c>
      <c r="BV29" s="7">
        <f>_xlfn.IFNA(VLOOKUP($BA29,HAVERD!$A:$BS,BV$2,FALSE),"")</f>
        <v>3.8524381999999999</v>
      </c>
      <c r="BW29" s="7">
        <f>_xlfn.IFNA(VLOOKUP($BA29,HAVERD!$A:$BS,BW$2,FALSE),"")</f>
        <v>3.8473004</v>
      </c>
      <c r="BX29" s="7">
        <f>_xlfn.IFNA(VLOOKUP($BA29,HAVERD!$A:$BS,BX$2,FALSE),"")</f>
        <v>3.8419097999999998</v>
      </c>
      <c r="BY29" s="7">
        <f>_xlfn.IFNA(VLOOKUP($BA29,HAVERD!$A:$BS,BY$2,FALSE),"")</f>
        <v>3.8365108999999999</v>
      </c>
      <c r="BZ29" s="7">
        <f>_xlfn.IFNA(VLOOKUP($BA29,HAVERD!$A:$BS,BZ$2,FALSE),"")</f>
        <v>3.8313481</v>
      </c>
      <c r="CA29" s="7">
        <f>_xlfn.IFNA(VLOOKUP($BA29,HAVERD!$A:$BS,CA$2,FALSE),"")</f>
        <v>3.8266304999999998</v>
      </c>
      <c r="CB29" s="7">
        <f>_xlfn.IFNA(VLOOKUP($BA29,HAVERD!$A:$BS,CB$2,FALSE),"")</f>
        <v>3.8223943</v>
      </c>
      <c r="CC29" s="7">
        <f>_xlfn.IFNA(VLOOKUP($BA29,HAVERD!$A:$BS,CC$2,FALSE),"")</f>
        <v>3.8186232000000002</v>
      </c>
      <c r="CD29" s="7">
        <f>_xlfn.IFNA(VLOOKUP($BA29,HAVERD!$A:$BS,CD$2,FALSE),"")</f>
        <v>3.8153009</v>
      </c>
      <c r="CE29" s="7">
        <f>_xlfn.IFNA(VLOOKUP($BA29,HAVERD!$A:$BS,CE$2,FALSE),"")</f>
        <v>3.812411</v>
      </c>
      <c r="CF29" s="7">
        <f>_xlfn.IFNA(VLOOKUP($BA29,HAVERD!$A:$BS,CF$2,FALSE),"")</f>
        <v>3.8099371999999998</v>
      </c>
      <c r="CG29" s="7">
        <f>_xlfn.IFNA(VLOOKUP($BA29,HAVERD!$A:$BS,CG$2,FALSE),"")</f>
        <v>3.8078631000000001</v>
      </c>
      <c r="CH29" s="7">
        <f>_xlfn.IFNA(VLOOKUP($BA29,HAVERD!$A:$BS,CH$2,FALSE),"")</f>
        <v>3.8061725000000002</v>
      </c>
      <c r="CI29" s="7">
        <f>_xlfn.IFNA(VLOOKUP($BA29,HAVERD!$A:$BS,CI$2,FALSE),"")</f>
        <v>3.8048489999999999</v>
      </c>
      <c r="CJ29" s="7">
        <f>_xlfn.IFNA(VLOOKUP($BA29,HAVERD!$A:$BS,CJ$2,FALSE),"")</f>
        <v>3.8038763000000002</v>
      </c>
      <c r="CK29" s="7">
        <f>_xlfn.IFNA(VLOOKUP($BA29,HAVERD!$A:$BS,CK$2,FALSE),"")</f>
        <v>3.8032379999999999</v>
      </c>
      <c r="CL29" s="7">
        <f>_xlfn.IFNA(VLOOKUP($BA29,HAVERD!$A:$BS,CL$2,FALSE),"")</f>
        <v>3.8029177999999999</v>
      </c>
      <c r="CM29" s="7">
        <f>_xlfn.IFNA(VLOOKUP($BA29,HAVERD!$A:$BS,CM$2,FALSE),"")</f>
        <v>3.8029009</v>
      </c>
      <c r="CN29" s="7">
        <f>_xlfn.IFNA(VLOOKUP($BA29,HAVERD!$A:$BS,CN$2,FALSE),"")</f>
        <v>3.8031788999999998</v>
      </c>
      <c r="CO29" s="7">
        <f>_xlfn.IFNA(VLOOKUP($BA29,HAVERD!$A:$BS,CO$2,FALSE),"")</f>
        <v>3.8037451</v>
      </c>
      <c r="CP29" s="7">
        <f>_xlfn.IFNA(VLOOKUP($BA29,HAVERD!$A:$BS,CP$2,FALSE),"")</f>
        <v>3.8045931999999998</v>
      </c>
      <c r="CQ29" s="7">
        <f>_xlfn.IFNA(VLOOKUP($BA29,HAVERD!$A:$BS,CQ$2,FALSE),"")</f>
        <v>3.8057164999999999</v>
      </c>
      <c r="CR29" s="7">
        <f>_xlfn.IFNA(VLOOKUP($BA29,HAVERD!$A:$BS,CR$2,FALSE),"")</f>
        <v>3.8071082999999999</v>
      </c>
      <c r="CS29" s="7">
        <f>_xlfn.IFNA(VLOOKUP($BA29,HAVERD!$A:$BS,CS$2,FALSE),"")</f>
        <v>3.8087621999999999</v>
      </c>
      <c r="CT29" s="7">
        <f>_xlfn.IFNA(VLOOKUP($BA29,HAVERD!$A:$BS,CT$2,FALSE),"")</f>
        <v>3.8106716999999999</v>
      </c>
      <c r="CU29" s="7">
        <f>_xlfn.IFNA(VLOOKUP($BA29,HAVERD!$A:$BS,CU$2,FALSE),"")</f>
        <v>3.8128299999999999</v>
      </c>
      <c r="CV29" s="7">
        <f>_xlfn.IFNA(VLOOKUP($BA29,HAVERD!$A:$BS,CV$2,FALSE),"")</f>
        <v>3.8152306999999999</v>
      </c>
      <c r="CW29" s="7">
        <f>_xlfn.IFNA(VLOOKUP($BA29,HAVERD!$A:$BS,CW$2,FALSE),"")</f>
        <v>3.8178673000000001</v>
      </c>
      <c r="CX29" s="7">
        <f>_xlfn.IFNA(VLOOKUP($BA29,HAVERD!$A:$BS,CX$2,FALSE),"")</f>
        <v>3.8207330000000002</v>
      </c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</row>
    <row r="30" spans="1:113" x14ac:dyDescent="0.25">
      <c r="A30" s="6">
        <f t="shared" si="110"/>
        <v>45674</v>
      </c>
      <c r="B30" s="7">
        <f>VLOOKUP($A30,HAVERD!$A:$BS,B$2,FALSE)</f>
        <v>4.7</v>
      </c>
      <c r="C30" s="7">
        <f>VLOOKUP($A30,HAVERD!$A:$BS,C$2,FALSE)</f>
        <v>4.5219513999999998</v>
      </c>
      <c r="D30" s="7">
        <f>VLOOKUP($A30,HAVERD!$A:$BS,D$2,FALSE)</f>
        <v>4.4415724000000001</v>
      </c>
      <c r="E30" s="7">
        <f>VLOOKUP($A30,HAVERD!$A:$BS,E$2,FALSE)</f>
        <v>4.3810210999999999</v>
      </c>
      <c r="F30" s="7">
        <f>VLOOKUP($A30,HAVERD!$A:$BS,F$2,FALSE)</f>
        <v>4.3255362000000002</v>
      </c>
      <c r="G30" s="7">
        <f>VLOOKUP($A30,HAVERD!$A:$BS,G$2,FALSE)</f>
        <v>4.2715313999999998</v>
      </c>
      <c r="H30" s="7">
        <f>VLOOKUP($A30,HAVERD!$A:$BS,H$2,FALSE)</f>
        <v>4.2216814999999999</v>
      </c>
      <c r="I30" s="7">
        <f>VLOOKUP($A30,HAVERD!$A:$BS,I$2,FALSE)</f>
        <v>4.1788800999999998</v>
      </c>
      <c r="J30" s="7">
        <f>VLOOKUP($A30,HAVERD!$A:$BS,J$2,FALSE)</f>
        <v>4.144927</v>
      </c>
      <c r="K30" s="7">
        <f>VLOOKUP($A30,HAVERD!$A:$BS,K$2,FALSE)</f>
        <v>4.1202630999999998</v>
      </c>
      <c r="L30" s="7">
        <f>VLOOKUP($A30,HAVERD!$A:$BS,L$2,FALSE)</f>
        <v>4.1039947000000003</v>
      </c>
      <c r="M30" s="7">
        <f>VLOOKUP($A30,HAVERD!$A:$BS,M$2,FALSE)</f>
        <v>4.0944769000000001</v>
      </c>
      <c r="N30" s="7">
        <f>VLOOKUP($A30,HAVERD!$A:$BS,N$2,FALSE)</f>
        <v>4.0895049999999999</v>
      </c>
      <c r="O30" s="7">
        <f>VLOOKUP($A30,HAVERD!$A:$BS,O$2,FALSE)</f>
        <v>4.0853634999999997</v>
      </c>
      <c r="P30" s="7">
        <f>VLOOKUP($A30,HAVERD!$A:$BS,P$2,FALSE)</f>
        <v>4.0809733000000001</v>
      </c>
      <c r="Q30" s="7">
        <f>VLOOKUP($A30,HAVERD!$A:$BS,Q$2,FALSE)</f>
        <v>4.0762153000000003</v>
      </c>
      <c r="R30" s="7">
        <f>VLOOKUP($A30,HAVERD!$A:$BS,R$2,FALSE)</f>
        <v>4.0709704000000002</v>
      </c>
      <c r="S30" s="7">
        <f>VLOOKUP($A30,HAVERD!$A:$BS,S$2,FALSE)</f>
        <v>4.0651196000000001</v>
      </c>
      <c r="T30" s="7">
        <f>VLOOKUP($A30,HAVERD!$A:$BS,T$2,FALSE)</f>
        <v>4.0585440999999998</v>
      </c>
      <c r="U30" s="7">
        <f>VLOOKUP($A30,HAVERD!$A:$BS,U$2,FALSE)</f>
        <v>4.0511869000000003</v>
      </c>
      <c r="V30" s="7">
        <f>VLOOKUP($A30,HAVERD!$A:$BS,V$2,FALSE)</f>
        <v>4.0432058</v>
      </c>
      <c r="W30" s="7">
        <f>VLOOKUP($A30,HAVERD!$A:$BS,W$2,FALSE)</f>
        <v>4.0348049000000001</v>
      </c>
      <c r="X30" s="7">
        <f>VLOOKUP($A30,HAVERD!$A:$BS,X$2,FALSE)</f>
        <v>4.0261883000000003</v>
      </c>
      <c r="Y30" s="7">
        <f>VLOOKUP($A30,HAVERD!$A:$BS,Y$2,FALSE)</f>
        <v>4.0175599000000002</v>
      </c>
      <c r="Z30" s="7">
        <f>VLOOKUP($A30,HAVERD!$A:$BS,Z$2,FALSE)</f>
        <v>4.0091239999999999</v>
      </c>
      <c r="AA30" s="7">
        <f>VLOOKUP($A30,HAVERD!$A:$BS,AA$2,FALSE)</f>
        <v>4.0010532000000003</v>
      </c>
      <c r="AB30" s="7">
        <f>VLOOKUP($A30,HAVERD!$A:$BS,AB$2,FALSE)</f>
        <v>3.9933828999999998</v>
      </c>
      <c r="AC30" s="7">
        <f>VLOOKUP($A30,HAVERD!$A:$BS,AC$2,FALSE)</f>
        <v>3.9861106999999998</v>
      </c>
      <c r="AD30" s="7">
        <f>VLOOKUP($A30,HAVERD!$A:$BS,AD$2,FALSE)</f>
        <v>3.9792337999999998</v>
      </c>
      <c r="AE30" s="7">
        <f>VLOOKUP($A30,HAVERD!$A:$BS,AE$2,FALSE)</f>
        <v>3.9727494999999999</v>
      </c>
      <c r="AF30" s="7">
        <f>VLOOKUP($A30,HAVERD!$A:$BS,AF$2,FALSE)</f>
        <v>3.9666554999999999</v>
      </c>
      <c r="AG30" s="7">
        <f>VLOOKUP($A30,HAVERD!$A:$BS,AG$2,FALSE)</f>
        <v>3.9609489</v>
      </c>
      <c r="AH30" s="7">
        <f>VLOOKUP($A30,HAVERD!$A:$BS,AH$2,FALSE)</f>
        <v>3.9556271000000001</v>
      </c>
      <c r="AI30" s="7">
        <f>VLOOKUP($A30,HAVERD!$A:$BS,AI$2,FALSE)</f>
        <v>3.9506876000000002</v>
      </c>
      <c r="AJ30" s="7">
        <f>VLOOKUP($A30,HAVERD!$A:$BS,AJ$2,FALSE)</f>
        <v>3.9461278000000002</v>
      </c>
      <c r="AK30" s="7">
        <f>VLOOKUP($A30,HAVERD!$A:$BS,AK$2,FALSE)</f>
        <v>3.9419449000000002</v>
      </c>
      <c r="AL30" s="7">
        <f>VLOOKUP($A30,HAVERD!$A:$BS,AL$2,FALSE)</f>
        <v>3.9381365000000002</v>
      </c>
      <c r="AM30" s="7">
        <f>VLOOKUP($A30,HAVERD!$A:$BS,AM$2,FALSE)</f>
        <v>3.9346994999999998</v>
      </c>
      <c r="AN30" s="7">
        <f>VLOOKUP($A30,HAVERD!$A:$BS,AN$2,FALSE)</f>
        <v>3.9316295999999999</v>
      </c>
      <c r="AO30" s="7">
        <f>VLOOKUP($A30,HAVERD!$A:$BS,AO$2,FALSE)</f>
        <v>3.928922</v>
      </c>
      <c r="AP30" s="7">
        <f>VLOOKUP($A30,HAVERD!$A:$BS,AP$2,FALSE)</f>
        <v>3.9265720000000002</v>
      </c>
      <c r="AQ30" s="7">
        <f>VLOOKUP($A30,HAVERD!$A:$BS,AQ$2,FALSE)</f>
        <v>3.9245747999999998</v>
      </c>
      <c r="AR30" s="7">
        <f>VLOOKUP($A30,HAVERD!$A:$BS,AR$2,FALSE)</f>
        <v>3.9229257999999998</v>
      </c>
      <c r="AS30" s="7">
        <f>VLOOKUP($A30,HAVERD!$A:$BS,AS$2,FALSE)</f>
        <v>3.9216201000000002</v>
      </c>
      <c r="AT30" s="7">
        <f>VLOOKUP($A30,HAVERD!$A:$BS,AT$2,FALSE)</f>
        <v>3.9206530000000002</v>
      </c>
      <c r="AU30" s="7">
        <f>VLOOKUP($A30,HAVERD!$A:$BS,AU$2,FALSE)</f>
        <v>3.9200198999999998</v>
      </c>
      <c r="AV30" s="7">
        <f>VLOOKUP($A30,HAVERD!$A:$BS,AV$2,FALSE)</f>
        <v>3.9197158999999999</v>
      </c>
      <c r="AW30" s="7">
        <f>VLOOKUP($A30,HAVERD!$A:$BS,AW$2,FALSE)</f>
        <v>3.9197364000000001</v>
      </c>
      <c r="AX30" s="7">
        <f>VLOOKUP($A30,HAVERD!$A:$BS,AX$2,FALSE)</f>
        <v>3.9200765</v>
      </c>
      <c r="BA30" s="6">
        <f t="shared" si="111"/>
        <v>45716</v>
      </c>
      <c r="BB30" s="7">
        <f>_xlfn.IFNA(VLOOKUP($BA30,HAVERD!$A:$BS,BB$2,FALSE),"")</f>
        <v>4.4551999999999996</v>
      </c>
      <c r="BC30" s="7">
        <f>_xlfn.IFNA(VLOOKUP($BA30,HAVERD!$A:$BS,BC$2,FALSE),"")</f>
        <v>4.4457987000000001</v>
      </c>
      <c r="BD30" s="7">
        <f>_xlfn.IFNA(VLOOKUP($BA30,HAVERD!$A:$BS,BD$2,FALSE),"")</f>
        <v>4.3680602000000004</v>
      </c>
      <c r="BE30" s="7">
        <f>_xlfn.IFNA(VLOOKUP($BA30,HAVERD!$A:$BS,BE$2,FALSE),"")</f>
        <v>4.2781697000000003</v>
      </c>
      <c r="BF30" s="7">
        <f>_xlfn.IFNA(VLOOKUP($BA30,HAVERD!$A:$BS,BF$2,FALSE),"")</f>
        <v>4.1916060000000002</v>
      </c>
      <c r="BG30" s="7">
        <f>_xlfn.IFNA(VLOOKUP($BA30,HAVERD!$A:$BS,BG$2,FALSE),"")</f>
        <v>4.1142582000000001</v>
      </c>
      <c r="BH30" s="7">
        <f>_xlfn.IFNA(VLOOKUP($BA30,HAVERD!$A:$BS,BH$2,FALSE),"")</f>
        <v>4.0469470000000003</v>
      </c>
      <c r="BI30" s="7">
        <f>_xlfn.IFNA(VLOOKUP($BA30,HAVERD!$A:$BS,BI$2,FALSE),"")</f>
        <v>3.9904155000000001</v>
      </c>
      <c r="BJ30" s="7">
        <f>_xlfn.IFNA(VLOOKUP($BA30,HAVERD!$A:$BS,BJ$2,FALSE),"")</f>
        <v>3.9449887000000001</v>
      </c>
      <c r="BK30" s="7">
        <f>_xlfn.IFNA(VLOOKUP($BA30,HAVERD!$A:$BS,BK$2,FALSE),"")</f>
        <v>3.9100104999999998</v>
      </c>
      <c r="BL30" s="7">
        <f>_xlfn.IFNA(VLOOKUP($BA30,HAVERD!$A:$BS,BL$2,FALSE),"")</f>
        <v>3.8845450000000001</v>
      </c>
      <c r="BM30" s="7">
        <f>_xlfn.IFNA(VLOOKUP($BA30,HAVERD!$A:$BS,BM$2,FALSE),"")</f>
        <v>3.8670920999999998</v>
      </c>
      <c r="BN30" s="7">
        <f>_xlfn.IFNA(VLOOKUP($BA30,HAVERD!$A:$BS,BN$2,FALSE),"")</f>
        <v>3.8557500999999998</v>
      </c>
      <c r="BO30" s="7">
        <f>_xlfn.IFNA(VLOOKUP($BA30,HAVERD!$A:$BS,BO$2,FALSE),"")</f>
        <v>3.8478317</v>
      </c>
      <c r="BP30" s="7">
        <f>_xlfn.IFNA(VLOOKUP($BA30,HAVERD!$A:$BS,BP$2,FALSE),"")</f>
        <v>3.8421170999999998</v>
      </c>
      <c r="BQ30" s="7">
        <f>_xlfn.IFNA(VLOOKUP($BA30,HAVERD!$A:$BS,BQ$2,FALSE),"")</f>
        <v>3.8379686999999998</v>
      </c>
      <c r="BR30" s="7">
        <f>_xlfn.IFNA(VLOOKUP($BA30,HAVERD!$A:$BS,BR$2,FALSE),"")</f>
        <v>3.8347489000000001</v>
      </c>
      <c r="BS30" s="7">
        <f>_xlfn.IFNA(VLOOKUP($BA30,HAVERD!$A:$BS,BS$2,FALSE),"")</f>
        <v>3.83182</v>
      </c>
      <c r="BT30" s="7">
        <f>_xlfn.IFNA(VLOOKUP($BA30,HAVERD!$A:$BS,BT$2,FALSE),"")</f>
        <v>3.8285445999999999</v>
      </c>
      <c r="BU30" s="7">
        <f>_xlfn.IFNA(VLOOKUP($BA30,HAVERD!$A:$BS,BU$2,FALSE),"")</f>
        <v>3.8243996</v>
      </c>
      <c r="BV30" s="7">
        <f>_xlfn.IFNA(VLOOKUP($BA30,HAVERD!$A:$BS,BV$2,FALSE),"")</f>
        <v>3.8194493</v>
      </c>
      <c r="BW30" s="7">
        <f>_xlfn.IFNA(VLOOKUP($BA30,HAVERD!$A:$BS,BW$2,FALSE),"")</f>
        <v>3.8139455999999998</v>
      </c>
      <c r="BX30" s="7">
        <f>_xlfn.IFNA(VLOOKUP($BA30,HAVERD!$A:$BS,BX$2,FALSE),"")</f>
        <v>3.8081401000000001</v>
      </c>
      <c r="BY30" s="7">
        <f>_xlfn.IFNA(VLOOKUP($BA30,HAVERD!$A:$BS,BY$2,FALSE),"")</f>
        <v>3.8022847999999998</v>
      </c>
      <c r="BZ30" s="7">
        <f>_xlfn.IFNA(VLOOKUP($BA30,HAVERD!$A:$BS,BZ$2,FALSE),"")</f>
        <v>3.7966316</v>
      </c>
      <c r="CA30" s="7">
        <f>_xlfn.IFNA(VLOOKUP($BA30,HAVERD!$A:$BS,CA$2,FALSE),"")</f>
        <v>3.7913929</v>
      </c>
      <c r="CB30" s="7">
        <f>_xlfn.IFNA(VLOOKUP($BA30,HAVERD!$A:$BS,CB$2,FALSE),"")</f>
        <v>3.7866076999999998</v>
      </c>
      <c r="CC30" s="7">
        <f>_xlfn.IFNA(VLOOKUP($BA30,HAVERD!$A:$BS,CC$2,FALSE),"")</f>
        <v>3.7822669000000002</v>
      </c>
      <c r="CD30" s="7">
        <f>_xlfn.IFNA(VLOOKUP($BA30,HAVERD!$A:$BS,CD$2,FALSE),"")</f>
        <v>3.7783614999999999</v>
      </c>
      <c r="CE30" s="7">
        <f>_xlfn.IFNA(VLOOKUP($BA30,HAVERD!$A:$BS,CE$2,FALSE),"")</f>
        <v>3.7748824999999999</v>
      </c>
      <c r="CF30" s="7">
        <f>_xlfn.IFNA(VLOOKUP($BA30,HAVERD!$A:$BS,CF$2,FALSE),"")</f>
        <v>3.7718210000000001</v>
      </c>
      <c r="CG30" s="7">
        <f>_xlfn.IFNA(VLOOKUP($BA30,HAVERD!$A:$BS,CG$2,FALSE),"")</f>
        <v>3.7691678</v>
      </c>
      <c r="CH30" s="7">
        <f>_xlfn.IFNA(VLOOKUP($BA30,HAVERD!$A:$BS,CH$2,FALSE),"")</f>
        <v>3.7669139</v>
      </c>
      <c r="CI30" s="7">
        <f>_xlfn.IFNA(VLOOKUP($BA30,HAVERD!$A:$BS,CI$2,FALSE),"")</f>
        <v>3.7650503999999998</v>
      </c>
      <c r="CJ30" s="7">
        <f>_xlfn.IFNA(VLOOKUP($BA30,HAVERD!$A:$BS,CJ$2,FALSE),"")</f>
        <v>3.7635681999999999</v>
      </c>
      <c r="CK30" s="7">
        <f>_xlfn.IFNA(VLOOKUP($BA30,HAVERD!$A:$BS,CK$2,FALSE),"")</f>
        <v>3.7624583</v>
      </c>
      <c r="CL30" s="7">
        <f>_xlfn.IFNA(VLOOKUP($BA30,HAVERD!$A:$BS,CL$2,FALSE),"")</f>
        <v>3.7617117000000002</v>
      </c>
      <c r="CM30" s="7">
        <f>_xlfn.IFNA(VLOOKUP($BA30,HAVERD!$A:$BS,CM$2,FALSE),"")</f>
        <v>3.7613186000000001</v>
      </c>
      <c r="CN30" s="7">
        <f>_xlfn.IFNA(VLOOKUP($BA30,HAVERD!$A:$BS,CN$2,FALSE),"")</f>
        <v>3.7612654000000001</v>
      </c>
      <c r="CO30" s="7">
        <f>_xlfn.IFNA(VLOOKUP($BA30,HAVERD!$A:$BS,CO$2,FALSE),"")</f>
        <v>3.7615379</v>
      </c>
      <c r="CP30" s="7">
        <f>_xlfn.IFNA(VLOOKUP($BA30,HAVERD!$A:$BS,CP$2,FALSE),"")</f>
        <v>3.7621213999999998</v>
      </c>
      <c r="CQ30" s="7">
        <f>_xlfn.IFNA(VLOOKUP($BA30,HAVERD!$A:$BS,CQ$2,FALSE),"")</f>
        <v>3.7630016999999998</v>
      </c>
      <c r="CR30" s="7">
        <f>_xlfn.IFNA(VLOOKUP($BA30,HAVERD!$A:$BS,CR$2,FALSE),"")</f>
        <v>3.7641640999999999</v>
      </c>
      <c r="CS30" s="7">
        <f>_xlfn.IFNA(VLOOKUP($BA30,HAVERD!$A:$BS,CS$2,FALSE),"")</f>
        <v>3.7655943999999999</v>
      </c>
      <c r="CT30" s="7">
        <f>_xlfn.IFNA(VLOOKUP($BA30,HAVERD!$A:$BS,CT$2,FALSE),"")</f>
        <v>3.7672778999999998</v>
      </c>
      <c r="CU30" s="7">
        <f>_xlfn.IFNA(VLOOKUP($BA30,HAVERD!$A:$BS,CU$2,FALSE),"")</f>
        <v>3.7692003999999999</v>
      </c>
      <c r="CV30" s="7">
        <f>_xlfn.IFNA(VLOOKUP($BA30,HAVERD!$A:$BS,CV$2,FALSE),"")</f>
        <v>3.7713473</v>
      </c>
      <c r="CW30" s="7">
        <f>_xlfn.IFNA(VLOOKUP($BA30,HAVERD!$A:$BS,CW$2,FALSE),"")</f>
        <v>3.7737042000000001</v>
      </c>
      <c r="CX30" s="7">
        <f>_xlfn.IFNA(VLOOKUP($BA30,HAVERD!$A:$BS,CX$2,FALSE),"")</f>
        <v>3.7762566999999998</v>
      </c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</row>
    <row r="31" spans="1:113" x14ac:dyDescent="0.25">
      <c r="A31" s="6">
        <f t="shared" si="110"/>
        <v>45677</v>
      </c>
      <c r="B31" s="7">
        <f>VLOOKUP($A31,HAVERD!$A:$BS,B$2,FALSE)</f>
        <v>4.7</v>
      </c>
      <c r="C31" s="7">
        <f>VLOOKUP($A31,HAVERD!$A:$BS,C$2,FALSE)</f>
        <v>4.5000267000000003</v>
      </c>
      <c r="D31" s="7">
        <f>VLOOKUP($A31,HAVERD!$A:$BS,D$2,FALSE)</f>
        <v>4.4463263</v>
      </c>
      <c r="E31" s="7">
        <f>VLOOKUP($A31,HAVERD!$A:$BS,E$2,FALSE)</f>
        <v>4.3909734</v>
      </c>
      <c r="F31" s="7">
        <f>VLOOKUP($A31,HAVERD!$A:$BS,F$2,FALSE)</f>
        <v>4.3321880000000004</v>
      </c>
      <c r="G31" s="7">
        <f>VLOOKUP($A31,HAVERD!$A:$BS,G$2,FALSE)</f>
        <v>4.2745293000000002</v>
      </c>
      <c r="H31" s="7">
        <f>VLOOKUP($A31,HAVERD!$A:$BS,H$2,FALSE)</f>
        <v>4.2228440999999997</v>
      </c>
      <c r="I31" s="7">
        <f>VLOOKUP($A31,HAVERD!$A:$BS,I$2,FALSE)</f>
        <v>4.1799755999999997</v>
      </c>
      <c r="J31" s="7">
        <f>VLOOKUP($A31,HAVERD!$A:$BS,J$2,FALSE)</f>
        <v>4.1469999</v>
      </c>
      <c r="K31" s="7">
        <f>VLOOKUP($A31,HAVERD!$A:$BS,K$2,FALSE)</f>
        <v>4.1239414999999999</v>
      </c>
      <c r="L31" s="7">
        <f>VLOOKUP($A31,HAVERD!$A:$BS,L$2,FALSE)</f>
        <v>4.109407</v>
      </c>
      <c r="M31" s="7">
        <f>VLOOKUP($A31,HAVERD!$A:$BS,M$2,FALSE)</f>
        <v>4.1017596999999997</v>
      </c>
      <c r="N31" s="7">
        <f>VLOOKUP($A31,HAVERD!$A:$BS,N$2,FALSE)</f>
        <v>4.0988677999999998</v>
      </c>
      <c r="O31" s="7">
        <f>VLOOKUP($A31,HAVERD!$A:$BS,O$2,FALSE)</f>
        <v>4.0976615000000001</v>
      </c>
      <c r="P31" s="7">
        <f>VLOOKUP($A31,HAVERD!$A:$BS,P$2,FALSE)</f>
        <v>4.0970943000000002</v>
      </c>
      <c r="Q31" s="7">
        <f>VLOOKUP($A31,HAVERD!$A:$BS,Q$2,FALSE)</f>
        <v>4.0967330000000004</v>
      </c>
      <c r="R31" s="7">
        <f>VLOOKUP($A31,HAVERD!$A:$BS,R$2,FALSE)</f>
        <v>4.0961441000000001</v>
      </c>
      <c r="S31" s="7">
        <f>VLOOKUP($A31,HAVERD!$A:$BS,S$2,FALSE)</f>
        <v>4.0948944999999997</v>
      </c>
      <c r="T31" s="7">
        <f>VLOOKUP($A31,HAVERD!$A:$BS,T$2,FALSE)</f>
        <v>4.0925507999999997</v>
      </c>
      <c r="U31" s="7">
        <f>VLOOKUP($A31,HAVERD!$A:$BS,U$2,FALSE)</f>
        <v>4.0888087000000004</v>
      </c>
      <c r="V31" s="7">
        <f>VLOOKUP($A31,HAVERD!$A:$BS,V$2,FALSE)</f>
        <v>4.0838080000000003</v>
      </c>
      <c r="W31" s="7">
        <f>VLOOKUP($A31,HAVERD!$A:$BS,W$2,FALSE)</f>
        <v>4.0777849000000002</v>
      </c>
      <c r="X31" s="7">
        <f>VLOOKUP($A31,HAVERD!$A:$BS,X$2,FALSE)</f>
        <v>4.0709749999999998</v>
      </c>
      <c r="Y31" s="7">
        <f>VLOOKUP($A31,HAVERD!$A:$BS,Y$2,FALSE)</f>
        <v>4.0636140999999997</v>
      </c>
      <c r="Z31" s="7">
        <f>VLOOKUP($A31,HAVERD!$A:$BS,Z$2,FALSE)</f>
        <v>4.0559383999999996</v>
      </c>
      <c r="AA31" s="7">
        <f>VLOOKUP($A31,HAVERD!$A:$BS,AA$2,FALSE)</f>
        <v>4.0481506999999999</v>
      </c>
      <c r="AB31" s="7">
        <f>VLOOKUP($A31,HAVERD!$A:$BS,AB$2,FALSE)</f>
        <v>4.0403222000000003</v>
      </c>
      <c r="AC31" s="7">
        <f>VLOOKUP($A31,HAVERD!$A:$BS,AC$2,FALSE)</f>
        <v>4.0324914999999999</v>
      </c>
      <c r="AD31" s="7">
        <f>VLOOKUP($A31,HAVERD!$A:$BS,AD$2,FALSE)</f>
        <v>4.0246969999999997</v>
      </c>
      <c r="AE31" s="7">
        <f>VLOOKUP($A31,HAVERD!$A:$BS,AE$2,FALSE)</f>
        <v>4.0169769999999998</v>
      </c>
      <c r="AF31" s="7">
        <f>VLOOKUP($A31,HAVERD!$A:$BS,AF$2,FALSE)</f>
        <v>4.0093700999999999</v>
      </c>
      <c r="AG31" s="7">
        <f>VLOOKUP($A31,HAVERD!$A:$BS,AG$2,FALSE)</f>
        <v>4.0019147000000004</v>
      </c>
      <c r="AH31" s="7">
        <f>VLOOKUP($A31,HAVERD!$A:$BS,AH$2,FALSE)</f>
        <v>3.9946491000000002</v>
      </c>
      <c r="AI31" s="7">
        <f>VLOOKUP($A31,HAVERD!$A:$BS,AI$2,FALSE)</f>
        <v>3.9876119000000001</v>
      </c>
      <c r="AJ31" s="7">
        <f>VLOOKUP($A31,HAVERD!$A:$BS,AJ$2,FALSE)</f>
        <v>3.9808414000000001</v>
      </c>
      <c r="AK31" s="7">
        <f>VLOOKUP($A31,HAVERD!$A:$BS,AK$2,FALSE)</f>
        <v>3.9743761000000002</v>
      </c>
      <c r="AL31" s="7">
        <f>VLOOKUP($A31,HAVERD!$A:$BS,AL$2,FALSE)</f>
        <v>3.9682544000000002</v>
      </c>
      <c r="AM31" s="7">
        <f>VLOOKUP($A31,HAVERD!$A:$BS,AM$2,FALSE)</f>
        <v>3.9625088000000002</v>
      </c>
      <c r="AN31" s="7">
        <f>VLOOKUP($A31,HAVERD!$A:$BS,AN$2,FALSE)</f>
        <v>3.9571483000000001</v>
      </c>
      <c r="AO31" s="7">
        <f>VLOOKUP($A31,HAVERD!$A:$BS,AO$2,FALSE)</f>
        <v>3.9521761</v>
      </c>
      <c r="AP31" s="7">
        <f>VLOOKUP($A31,HAVERD!$A:$BS,AP$2,FALSE)</f>
        <v>3.9475951</v>
      </c>
      <c r="AQ31" s="7">
        <f>VLOOKUP($A31,HAVERD!$A:$BS,AQ$2,FALSE)</f>
        <v>3.9434084999999999</v>
      </c>
      <c r="AR31" s="7">
        <f>VLOOKUP($A31,HAVERD!$A:$BS,AR$2,FALSE)</f>
        <v>3.9396194000000002</v>
      </c>
      <c r="AS31" s="7">
        <f>VLOOKUP($A31,HAVERD!$A:$BS,AS$2,FALSE)</f>
        <v>3.9362308000000001</v>
      </c>
      <c r="AT31" s="7">
        <f>VLOOKUP($A31,HAVERD!$A:$BS,AT$2,FALSE)</f>
        <v>3.9332457999999999</v>
      </c>
      <c r="AU31" s="7">
        <f>VLOOKUP($A31,HAVERD!$A:$BS,AU$2,FALSE)</f>
        <v>3.9306675000000002</v>
      </c>
      <c r="AV31" s="7">
        <f>VLOOKUP($A31,HAVERD!$A:$BS,AV$2,FALSE)</f>
        <v>3.928499</v>
      </c>
      <c r="AW31" s="7">
        <f>VLOOKUP($A31,HAVERD!$A:$BS,AW$2,FALSE)</f>
        <v>3.9267433999999999</v>
      </c>
      <c r="AX31" s="7">
        <f>VLOOKUP($A31,HAVERD!$A:$BS,AX$2,FALSE)</f>
        <v>3.9254038000000002</v>
      </c>
      <c r="BA31" s="6">
        <f t="shared" si="111"/>
        <v>45719</v>
      </c>
      <c r="BB31" s="7">
        <f>_xlfn.IFNA(VLOOKUP($BA31,HAVERD!$A:$BS,BB$2,FALSE),"")</f>
        <v>4.4550000000000001</v>
      </c>
      <c r="BC31" s="7">
        <f>_xlfn.IFNA(VLOOKUP($BA31,HAVERD!$A:$BS,BC$2,FALSE),"")</f>
        <v>4.4462564999999996</v>
      </c>
      <c r="BD31" s="7">
        <f>_xlfn.IFNA(VLOOKUP($BA31,HAVERD!$A:$BS,BD$2,FALSE),"")</f>
        <v>4.3679876999999996</v>
      </c>
      <c r="BE31" s="7">
        <f>_xlfn.IFNA(VLOOKUP($BA31,HAVERD!$A:$BS,BE$2,FALSE),"")</f>
        <v>4.2797480999999999</v>
      </c>
      <c r="BF31" s="7">
        <f>_xlfn.IFNA(VLOOKUP($BA31,HAVERD!$A:$BS,BF$2,FALSE),"")</f>
        <v>4.1987047999999998</v>
      </c>
      <c r="BG31" s="7">
        <f>_xlfn.IFNA(VLOOKUP($BA31,HAVERD!$A:$BS,BG$2,FALSE),"")</f>
        <v>4.1278002999999996</v>
      </c>
      <c r="BH31" s="7">
        <f>_xlfn.IFNA(VLOOKUP($BA31,HAVERD!$A:$BS,BH$2,FALSE),"")</f>
        <v>4.0667299000000003</v>
      </c>
      <c r="BI31" s="7">
        <f>_xlfn.IFNA(VLOOKUP($BA31,HAVERD!$A:$BS,BI$2,FALSE),"")</f>
        <v>4.0163035999999996</v>
      </c>
      <c r="BJ31" s="7">
        <f>_xlfn.IFNA(VLOOKUP($BA31,HAVERD!$A:$BS,BJ$2,FALSE),"")</f>
        <v>3.9770002999999998</v>
      </c>
      <c r="BK31" s="7">
        <f>_xlfn.IFNA(VLOOKUP($BA31,HAVERD!$A:$BS,BK$2,FALSE),"")</f>
        <v>3.9488550999999998</v>
      </c>
      <c r="BL31" s="7">
        <f>_xlfn.IFNA(VLOOKUP($BA31,HAVERD!$A:$BS,BL$2,FALSE),"")</f>
        <v>3.9309248000000001</v>
      </c>
      <c r="BM31" s="7">
        <f>_xlfn.IFNA(VLOOKUP($BA31,HAVERD!$A:$BS,BM$2,FALSE),"")</f>
        <v>3.9215023000000002</v>
      </c>
      <c r="BN31" s="7">
        <f>_xlfn.IFNA(VLOOKUP($BA31,HAVERD!$A:$BS,BN$2,FALSE),"")</f>
        <v>3.9184092000000001</v>
      </c>
      <c r="BO31" s="7">
        <f>_xlfn.IFNA(VLOOKUP($BA31,HAVERD!$A:$BS,BO$2,FALSE),"")</f>
        <v>3.9182003999999999</v>
      </c>
      <c r="BP31" s="7">
        <f>_xlfn.IFNA(VLOOKUP($BA31,HAVERD!$A:$BS,BP$2,FALSE),"")</f>
        <v>3.9194727999999999</v>
      </c>
      <c r="BQ31" s="7">
        <f>_xlfn.IFNA(VLOOKUP($BA31,HAVERD!$A:$BS,BQ$2,FALSE),"")</f>
        <v>3.9214878</v>
      </c>
      <c r="BR31" s="7">
        <f>_xlfn.IFNA(VLOOKUP($BA31,HAVERD!$A:$BS,BR$2,FALSE),"")</f>
        <v>3.9235072999999998</v>
      </c>
      <c r="BS31" s="7">
        <f>_xlfn.IFNA(VLOOKUP($BA31,HAVERD!$A:$BS,BS$2,FALSE),"")</f>
        <v>3.9247928999999999</v>
      </c>
      <c r="BT31" s="7">
        <f>_xlfn.IFNA(VLOOKUP($BA31,HAVERD!$A:$BS,BT$2,FALSE),"")</f>
        <v>3.9246061999999999</v>
      </c>
      <c r="BU31" s="7">
        <f>_xlfn.IFNA(VLOOKUP($BA31,HAVERD!$A:$BS,BU$2,FALSE),"")</f>
        <v>3.9223712000000002</v>
      </c>
      <c r="BV31" s="7">
        <f>_xlfn.IFNA(VLOOKUP($BA31,HAVERD!$A:$BS,BV$2,FALSE),"")</f>
        <v>3.9182649000000001</v>
      </c>
      <c r="BW31" s="7">
        <f>_xlfn.IFNA(VLOOKUP($BA31,HAVERD!$A:$BS,BW$2,FALSE),"")</f>
        <v>3.9126821999999999</v>
      </c>
      <c r="BX31" s="7">
        <f>_xlfn.IFNA(VLOOKUP($BA31,HAVERD!$A:$BS,BX$2,FALSE),"")</f>
        <v>3.9060182999999999</v>
      </c>
      <c r="BY31" s="7">
        <f>_xlfn.IFNA(VLOOKUP($BA31,HAVERD!$A:$BS,BY$2,FALSE),"")</f>
        <v>3.8986681999999999</v>
      </c>
      <c r="BZ31" s="7">
        <f>_xlfn.IFNA(VLOOKUP($BA31,HAVERD!$A:$BS,BZ$2,FALSE),"")</f>
        <v>3.8910271000000001</v>
      </c>
      <c r="CA31" s="7">
        <f>_xlfn.IFNA(VLOOKUP($BA31,HAVERD!$A:$BS,CA$2,FALSE),"")</f>
        <v>3.8834300000000002</v>
      </c>
      <c r="CB31" s="7">
        <f>_xlfn.IFNA(VLOOKUP($BA31,HAVERD!$A:$BS,CB$2,FALSE),"")</f>
        <v>3.875972</v>
      </c>
      <c r="CC31" s="7">
        <f>_xlfn.IFNA(VLOOKUP($BA31,HAVERD!$A:$BS,CC$2,FALSE),"")</f>
        <v>3.8686881</v>
      </c>
      <c r="CD31" s="7">
        <f>_xlfn.IFNA(VLOOKUP($BA31,HAVERD!$A:$BS,CD$2,FALSE),"")</f>
        <v>3.8616133000000001</v>
      </c>
      <c r="CE31" s="7">
        <f>_xlfn.IFNA(VLOOKUP($BA31,HAVERD!$A:$BS,CE$2,FALSE),"")</f>
        <v>3.8547826999999999</v>
      </c>
      <c r="CF31" s="7">
        <f>_xlfn.IFNA(VLOOKUP($BA31,HAVERD!$A:$BS,CF$2,FALSE),"")</f>
        <v>3.8482314</v>
      </c>
      <c r="CG31" s="7">
        <f>_xlfn.IFNA(VLOOKUP($BA31,HAVERD!$A:$BS,CG$2,FALSE),"")</f>
        <v>3.8419943999999999</v>
      </c>
      <c r="CH31" s="7">
        <f>_xlfn.IFNA(VLOOKUP($BA31,HAVERD!$A:$BS,CH$2,FALSE),"")</f>
        <v>3.8361067000000002</v>
      </c>
      <c r="CI31" s="7">
        <f>_xlfn.IFNA(VLOOKUP($BA31,HAVERD!$A:$BS,CI$2,FALSE),"")</f>
        <v>3.8306034000000002</v>
      </c>
      <c r="CJ31" s="7">
        <f>_xlfn.IFNA(VLOOKUP($BA31,HAVERD!$A:$BS,CJ$2,FALSE),"")</f>
        <v>3.8255195999999998</v>
      </c>
      <c r="CK31" s="7">
        <f>_xlfn.IFNA(VLOOKUP($BA31,HAVERD!$A:$BS,CK$2,FALSE),"")</f>
        <v>3.8208902</v>
      </c>
      <c r="CL31" s="7">
        <f>_xlfn.IFNA(VLOOKUP($BA31,HAVERD!$A:$BS,CL$2,FALSE),"")</f>
        <v>3.8167502999999998</v>
      </c>
      <c r="CM31" s="7">
        <f>_xlfn.IFNA(VLOOKUP($BA31,HAVERD!$A:$BS,CM$2,FALSE),"")</f>
        <v>3.8131276999999999</v>
      </c>
      <c r="CN31" s="7">
        <f>_xlfn.IFNA(VLOOKUP($BA31,HAVERD!$A:$BS,CN$2,FALSE),"")</f>
        <v>3.8100182999999999</v>
      </c>
      <c r="CO31" s="7">
        <f>_xlfn.IFNA(VLOOKUP($BA31,HAVERD!$A:$BS,CO$2,FALSE),"")</f>
        <v>3.8074089</v>
      </c>
      <c r="CP31" s="7">
        <f>_xlfn.IFNA(VLOOKUP($BA31,HAVERD!$A:$BS,CP$2,FALSE),"")</f>
        <v>3.8052866999999999</v>
      </c>
      <c r="CQ31" s="7">
        <f>_xlfn.IFNA(VLOOKUP($BA31,HAVERD!$A:$BS,CQ$2,FALSE),"")</f>
        <v>3.8036384999999999</v>
      </c>
      <c r="CR31" s="7">
        <f>_xlfn.IFNA(VLOOKUP($BA31,HAVERD!$A:$BS,CR$2,FALSE),"")</f>
        <v>3.8024513</v>
      </c>
      <c r="CS31" s="7">
        <f>_xlfn.IFNA(VLOOKUP($BA31,HAVERD!$A:$BS,CS$2,FALSE),"")</f>
        <v>3.8017121999999999</v>
      </c>
      <c r="CT31" s="7">
        <f>_xlfn.IFNA(VLOOKUP($BA31,HAVERD!$A:$BS,CT$2,FALSE),"")</f>
        <v>3.8014079999999999</v>
      </c>
      <c r="CU31" s="7">
        <f>_xlfn.IFNA(VLOOKUP($BA31,HAVERD!$A:$BS,CU$2,FALSE),"")</f>
        <v>3.8015259000000001</v>
      </c>
      <c r="CV31" s="7">
        <f>_xlfn.IFNA(VLOOKUP($BA31,HAVERD!$A:$BS,CV$2,FALSE),"")</f>
        <v>3.8020527</v>
      </c>
      <c r="CW31" s="7">
        <f>_xlfn.IFNA(VLOOKUP($BA31,HAVERD!$A:$BS,CW$2,FALSE),"")</f>
        <v>3.8029753999999998</v>
      </c>
      <c r="CX31" s="7">
        <f>_xlfn.IFNA(VLOOKUP($BA31,HAVERD!$A:$BS,CX$2,FALSE),"")</f>
        <v>3.8042810999999999</v>
      </c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</row>
    <row r="32" spans="1:113" x14ac:dyDescent="0.25">
      <c r="A32" s="6">
        <f t="shared" si="110"/>
        <v>45678</v>
      </c>
      <c r="B32" s="7">
        <f>VLOOKUP($A32,HAVERD!$A:$BS,B$2,FALSE)</f>
        <v>4.7</v>
      </c>
      <c r="C32" s="7">
        <f>VLOOKUP($A32,HAVERD!$A:$BS,C$2,FALSE)</f>
        <v>4.4848720000000002</v>
      </c>
      <c r="D32" s="7">
        <f>VLOOKUP($A32,HAVERD!$A:$BS,D$2,FALSE)</f>
        <v>4.4384665999999999</v>
      </c>
      <c r="E32" s="7">
        <f>VLOOKUP($A32,HAVERD!$A:$BS,E$2,FALSE)</f>
        <v>4.3841836000000001</v>
      </c>
      <c r="F32" s="7">
        <f>VLOOKUP($A32,HAVERD!$A:$BS,F$2,FALSE)</f>
        <v>4.3240278999999999</v>
      </c>
      <c r="G32" s="7">
        <f>VLOOKUP($A32,HAVERD!$A:$BS,G$2,FALSE)</f>
        <v>4.2650433999999997</v>
      </c>
      <c r="H32" s="7">
        <f>VLOOKUP($A32,HAVERD!$A:$BS,H$2,FALSE)</f>
        <v>4.2126580000000002</v>
      </c>
      <c r="I32" s="7">
        <f>VLOOKUP($A32,HAVERD!$A:$BS,I$2,FALSE)</f>
        <v>4.1700255000000004</v>
      </c>
      <c r="J32" s="7">
        <f>VLOOKUP($A32,HAVERD!$A:$BS,J$2,FALSE)</f>
        <v>4.1380758999999996</v>
      </c>
      <c r="K32" s="7">
        <f>VLOOKUP($A32,HAVERD!$A:$BS,K$2,FALSE)</f>
        <v>4.1165890000000003</v>
      </c>
      <c r="L32" s="7">
        <f>VLOOKUP($A32,HAVERD!$A:$BS,L$2,FALSE)</f>
        <v>4.1039579000000002</v>
      </c>
      <c r="M32" s="7">
        <f>VLOOKUP($A32,HAVERD!$A:$BS,M$2,FALSE)</f>
        <v>4.0981373999999997</v>
      </c>
      <c r="N32" s="7">
        <f>VLOOKUP($A32,HAVERD!$A:$BS,N$2,FALSE)</f>
        <v>4.0965572000000003</v>
      </c>
      <c r="O32" s="7">
        <f>VLOOKUP($A32,HAVERD!$A:$BS,O$2,FALSE)</f>
        <v>4.0953932000000002</v>
      </c>
      <c r="P32" s="7">
        <f>VLOOKUP($A32,HAVERD!$A:$BS,P$2,FALSE)</f>
        <v>4.0936013999999998</v>
      </c>
      <c r="Q32" s="7">
        <f>VLOOKUP($A32,HAVERD!$A:$BS,Q$2,FALSE)</f>
        <v>4.0909686000000001</v>
      </c>
      <c r="R32" s="7">
        <f>VLOOKUP($A32,HAVERD!$A:$BS,R$2,FALSE)</f>
        <v>4.0872814999999996</v>
      </c>
      <c r="S32" s="7">
        <f>VLOOKUP($A32,HAVERD!$A:$BS,S$2,FALSE)</f>
        <v>4.0823270000000003</v>
      </c>
      <c r="T32" s="7">
        <f>VLOOKUP($A32,HAVERD!$A:$BS,T$2,FALSE)</f>
        <v>4.0758919999999996</v>
      </c>
      <c r="U32" s="7">
        <f>VLOOKUP($A32,HAVERD!$A:$BS,U$2,FALSE)</f>
        <v>4.0678678000000001</v>
      </c>
      <c r="V32" s="7">
        <f>VLOOKUP($A32,HAVERD!$A:$BS,V$2,FALSE)</f>
        <v>4.0585066999999997</v>
      </c>
      <c r="W32" s="7">
        <f>VLOOKUP($A32,HAVERD!$A:$BS,W$2,FALSE)</f>
        <v>4.0481391999999996</v>
      </c>
      <c r="X32" s="7">
        <f>VLOOKUP($A32,HAVERD!$A:$BS,X$2,FALSE)</f>
        <v>4.0370952000000004</v>
      </c>
      <c r="Y32" s="7">
        <f>VLOOKUP($A32,HAVERD!$A:$BS,Y$2,FALSE)</f>
        <v>4.0257049</v>
      </c>
      <c r="Z32" s="7">
        <f>VLOOKUP($A32,HAVERD!$A:$BS,Z$2,FALSE)</f>
        <v>4.0142987999999997</v>
      </c>
      <c r="AA32" s="7">
        <f>VLOOKUP($A32,HAVERD!$A:$BS,AA$2,FALSE)</f>
        <v>4.0031540999999997</v>
      </c>
      <c r="AB32" s="7">
        <f>VLOOKUP($A32,HAVERD!$A:$BS,AB$2,FALSE)</f>
        <v>3.9923375999999999</v>
      </c>
      <c r="AC32" s="7">
        <f>VLOOKUP($A32,HAVERD!$A:$BS,AC$2,FALSE)</f>
        <v>3.9818634999999998</v>
      </c>
      <c r="AD32" s="7">
        <f>VLOOKUP($A32,HAVERD!$A:$BS,AD$2,FALSE)</f>
        <v>3.9717457999999999</v>
      </c>
      <c r="AE32" s="7">
        <f>VLOOKUP($A32,HAVERD!$A:$BS,AE$2,FALSE)</f>
        <v>3.9619982999999999</v>
      </c>
      <c r="AF32" s="7">
        <f>VLOOKUP($A32,HAVERD!$A:$BS,AF$2,FALSE)</f>
        <v>3.9526352999999999</v>
      </c>
      <c r="AG32" s="7">
        <f>VLOOKUP($A32,HAVERD!$A:$BS,AG$2,FALSE)</f>
        <v>3.9436708</v>
      </c>
      <c r="AH32" s="7">
        <f>VLOOKUP($A32,HAVERD!$A:$BS,AH$2,FALSE)</f>
        <v>3.9351186999999999</v>
      </c>
      <c r="AI32" s="7">
        <f>VLOOKUP($A32,HAVERD!$A:$BS,AI$2,FALSE)</f>
        <v>3.9269932000000001</v>
      </c>
      <c r="AJ32" s="7">
        <f>VLOOKUP($A32,HAVERD!$A:$BS,AJ$2,FALSE)</f>
        <v>3.9193083</v>
      </c>
      <c r="AK32" s="7">
        <f>VLOOKUP($A32,HAVERD!$A:$BS,AK$2,FALSE)</f>
        <v>3.9120780000000002</v>
      </c>
      <c r="AL32" s="7">
        <f>VLOOKUP($A32,HAVERD!$A:$BS,AL$2,FALSE)</f>
        <v>3.9053165000000001</v>
      </c>
      <c r="AM32" s="7">
        <f>VLOOKUP($A32,HAVERD!$A:$BS,AM$2,FALSE)</f>
        <v>3.8990345</v>
      </c>
      <c r="AN32" s="7">
        <f>VLOOKUP($A32,HAVERD!$A:$BS,AN$2,FALSE)</f>
        <v>3.8932305</v>
      </c>
      <c r="AO32" s="7">
        <f>VLOOKUP($A32,HAVERD!$A:$BS,AO$2,FALSE)</f>
        <v>3.8878998999999999</v>
      </c>
      <c r="AP32" s="7">
        <f>VLOOKUP($A32,HAVERD!$A:$BS,AP$2,FALSE)</f>
        <v>3.8830379000000002</v>
      </c>
      <c r="AQ32" s="7">
        <f>VLOOKUP($A32,HAVERD!$A:$BS,AQ$2,FALSE)</f>
        <v>3.8786399</v>
      </c>
      <c r="AR32" s="7">
        <f>VLOOKUP($A32,HAVERD!$A:$BS,AR$2,FALSE)</f>
        <v>3.8747012000000001</v>
      </c>
      <c r="AS32" s="7">
        <f>VLOOKUP($A32,HAVERD!$A:$BS,AS$2,FALSE)</f>
        <v>3.8712171</v>
      </c>
      <c r="AT32" s="7">
        <f>VLOOKUP($A32,HAVERD!$A:$BS,AT$2,FALSE)</f>
        <v>3.8681828</v>
      </c>
      <c r="AU32" s="7">
        <f>VLOOKUP($A32,HAVERD!$A:$BS,AU$2,FALSE)</f>
        <v>3.8655938000000001</v>
      </c>
      <c r="AV32" s="7">
        <f>VLOOKUP($A32,HAVERD!$A:$BS,AV$2,FALSE)</f>
        <v>3.8634453</v>
      </c>
      <c r="AW32" s="7">
        <f>VLOOKUP($A32,HAVERD!$A:$BS,AW$2,FALSE)</f>
        <v>3.8617325999999998</v>
      </c>
      <c r="AX32" s="7">
        <f>VLOOKUP($A32,HAVERD!$A:$BS,AX$2,FALSE)</f>
        <v>3.8604511000000001</v>
      </c>
      <c r="BA32" s="6">
        <f t="shared" si="111"/>
        <v>45720</v>
      </c>
      <c r="BB32" s="7">
        <f>_xlfn.IFNA(VLOOKUP($BA32,HAVERD!$A:$BS,BB$2,FALSE),"")</f>
        <v>4.4550999999999998</v>
      </c>
      <c r="BC32" s="7">
        <f>_xlfn.IFNA(VLOOKUP($BA32,HAVERD!$A:$BS,BC$2,FALSE),"")</f>
        <v>4.4415946000000002</v>
      </c>
      <c r="BD32" s="7">
        <f>_xlfn.IFNA(VLOOKUP($BA32,HAVERD!$A:$BS,BD$2,FALSE),"")</f>
        <v>4.3611956999999997</v>
      </c>
      <c r="BE32" s="7">
        <f>_xlfn.IFNA(VLOOKUP($BA32,HAVERD!$A:$BS,BE$2,FALSE),"")</f>
        <v>4.2711778000000002</v>
      </c>
      <c r="BF32" s="7">
        <f>_xlfn.IFNA(VLOOKUP($BA32,HAVERD!$A:$BS,BF$2,FALSE),"")</f>
        <v>4.1885672999999999</v>
      </c>
      <c r="BG32" s="7">
        <f>_xlfn.IFNA(VLOOKUP($BA32,HAVERD!$A:$BS,BG$2,FALSE),"")</f>
        <v>4.1154542000000003</v>
      </c>
      <c r="BH32" s="7">
        <f>_xlfn.IFNA(VLOOKUP($BA32,HAVERD!$A:$BS,BH$2,FALSE),"")</f>
        <v>4.0511841000000004</v>
      </c>
      <c r="BI32" s="7">
        <f>_xlfn.IFNA(VLOOKUP($BA32,HAVERD!$A:$BS,BI$2,FALSE),"")</f>
        <v>3.9966813000000001</v>
      </c>
      <c r="BJ32" s="7">
        <f>_xlfn.IFNA(VLOOKUP($BA32,HAVERD!$A:$BS,BJ$2,FALSE),"")</f>
        <v>3.9525279000000002</v>
      </c>
      <c r="BK32" s="7">
        <f>_xlfn.IFNA(VLOOKUP($BA32,HAVERD!$A:$BS,BK$2,FALSE),"")</f>
        <v>3.9192847999999998</v>
      </c>
      <c r="BL32" s="7">
        <f>_xlfn.IFNA(VLOOKUP($BA32,HAVERD!$A:$BS,BL$2,FALSE),"")</f>
        <v>3.8964842000000002</v>
      </c>
      <c r="BM32" s="7">
        <f>_xlfn.IFNA(VLOOKUP($BA32,HAVERD!$A:$BS,BM$2,FALSE),"")</f>
        <v>3.8825780000000001</v>
      </c>
      <c r="BN32" s="7">
        <f>_xlfn.IFNA(VLOOKUP($BA32,HAVERD!$A:$BS,BN$2,FALSE),"")</f>
        <v>3.8756257000000001</v>
      </c>
      <c r="BO32" s="7">
        <f>_xlfn.IFNA(VLOOKUP($BA32,HAVERD!$A:$BS,BO$2,FALSE),"")</f>
        <v>3.8722696999999999</v>
      </c>
      <c r="BP32" s="7">
        <f>_xlfn.IFNA(VLOOKUP($BA32,HAVERD!$A:$BS,BP$2,FALSE),"")</f>
        <v>3.8710502999999998</v>
      </c>
      <c r="BQ32" s="7">
        <f>_xlfn.IFNA(VLOOKUP($BA32,HAVERD!$A:$BS,BQ$2,FALSE),"")</f>
        <v>3.8711524000000002</v>
      </c>
      <c r="BR32" s="7">
        <f>_xlfn.IFNA(VLOOKUP($BA32,HAVERD!$A:$BS,BR$2,FALSE),"")</f>
        <v>3.8717606999999998</v>
      </c>
      <c r="BS32" s="7">
        <f>_xlfn.IFNA(VLOOKUP($BA32,HAVERD!$A:$BS,BS$2,FALSE),"")</f>
        <v>3.8720602</v>
      </c>
      <c r="BT32" s="7">
        <f>_xlfn.IFNA(VLOOKUP($BA32,HAVERD!$A:$BS,BT$2,FALSE),"")</f>
        <v>3.8712357000000002</v>
      </c>
      <c r="BU32" s="7">
        <f>_xlfn.IFNA(VLOOKUP($BA32,HAVERD!$A:$BS,BU$2,FALSE),"")</f>
        <v>3.8686389000000001</v>
      </c>
      <c r="BV32" s="7">
        <f>_xlfn.IFNA(VLOOKUP($BA32,HAVERD!$A:$BS,BV$2,FALSE),"")</f>
        <v>3.8643955999999999</v>
      </c>
      <c r="BW32" s="7">
        <f>_xlfn.IFNA(VLOOKUP($BA32,HAVERD!$A:$BS,BW$2,FALSE),"")</f>
        <v>3.8588558000000002</v>
      </c>
      <c r="BX32" s="7">
        <f>_xlfn.IFNA(VLOOKUP($BA32,HAVERD!$A:$BS,BX$2,FALSE),"")</f>
        <v>3.8523698</v>
      </c>
      <c r="BY32" s="7">
        <f>_xlfn.IFNA(VLOOKUP($BA32,HAVERD!$A:$BS,BY$2,FALSE),"")</f>
        <v>3.8452875</v>
      </c>
      <c r="BZ32" s="7">
        <f>_xlfn.IFNA(VLOOKUP($BA32,HAVERD!$A:$BS,BZ$2,FALSE),"")</f>
        <v>3.8379591999999998</v>
      </c>
      <c r="CA32" s="7">
        <f>_xlfn.IFNA(VLOOKUP($BA32,HAVERD!$A:$BS,CA$2,FALSE),"")</f>
        <v>3.8306846999999999</v>
      </c>
      <c r="CB32" s="7">
        <f>_xlfn.IFNA(VLOOKUP($BA32,HAVERD!$A:$BS,CB$2,FALSE),"")</f>
        <v>3.8235633999999998</v>
      </c>
      <c r="CC32" s="7">
        <f>_xlfn.IFNA(VLOOKUP($BA32,HAVERD!$A:$BS,CC$2,FALSE),"")</f>
        <v>3.8166441</v>
      </c>
      <c r="CD32" s="7">
        <f>_xlfn.IFNA(VLOOKUP($BA32,HAVERD!$A:$BS,CD$2,FALSE),"")</f>
        <v>3.8099761000000001</v>
      </c>
      <c r="CE32" s="7">
        <f>_xlfn.IFNA(VLOOKUP($BA32,HAVERD!$A:$BS,CE$2,FALSE),"")</f>
        <v>3.8036083999999999</v>
      </c>
      <c r="CF32" s="7">
        <f>_xlfn.IFNA(VLOOKUP($BA32,HAVERD!$A:$BS,CF$2,FALSE),"")</f>
        <v>3.79759</v>
      </c>
      <c r="CG32" s="7">
        <f>_xlfn.IFNA(VLOOKUP($BA32,HAVERD!$A:$BS,CG$2,FALSE),"")</f>
        <v>3.7919698999999998</v>
      </c>
      <c r="CH32" s="7">
        <f>_xlfn.IFNA(VLOOKUP($BA32,HAVERD!$A:$BS,CH$2,FALSE),"")</f>
        <v>3.7867972999999999</v>
      </c>
      <c r="CI32" s="7">
        <f>_xlfn.IFNA(VLOOKUP($BA32,HAVERD!$A:$BS,CI$2,FALSE),"")</f>
        <v>3.7821212000000002</v>
      </c>
      <c r="CJ32" s="7">
        <f>_xlfn.IFNA(VLOOKUP($BA32,HAVERD!$A:$BS,CJ$2,FALSE),"")</f>
        <v>3.7779907000000001</v>
      </c>
      <c r="CK32" s="7">
        <f>_xlfn.IFNA(VLOOKUP($BA32,HAVERD!$A:$BS,CK$2,FALSE),"")</f>
        <v>3.7744548</v>
      </c>
      <c r="CL32" s="7">
        <f>_xlfn.IFNA(VLOOKUP($BA32,HAVERD!$A:$BS,CL$2,FALSE),"")</f>
        <v>3.7715626000000002</v>
      </c>
      <c r="CM32" s="7">
        <f>_xlfn.IFNA(VLOOKUP($BA32,HAVERD!$A:$BS,CM$2,FALSE),"")</f>
        <v>3.7693531999999998</v>
      </c>
      <c r="CN32" s="7">
        <f>_xlfn.IFNA(VLOOKUP($BA32,HAVERD!$A:$BS,CN$2,FALSE),"")</f>
        <v>3.7678126000000001</v>
      </c>
      <c r="CO32" s="7">
        <f>_xlfn.IFNA(VLOOKUP($BA32,HAVERD!$A:$BS,CO$2,FALSE),"")</f>
        <v>3.7669090000000001</v>
      </c>
      <c r="CP32" s="7">
        <f>_xlfn.IFNA(VLOOKUP($BA32,HAVERD!$A:$BS,CP$2,FALSE),"")</f>
        <v>3.7666105000000001</v>
      </c>
      <c r="CQ32" s="7">
        <f>_xlfn.IFNA(VLOOKUP($BA32,HAVERD!$A:$BS,CQ$2,FALSE),"")</f>
        <v>3.7668849999999998</v>
      </c>
      <c r="CR32" s="7">
        <f>_xlfn.IFNA(VLOOKUP($BA32,HAVERD!$A:$BS,CR$2,FALSE),"")</f>
        <v>3.7677008000000001</v>
      </c>
      <c r="CS32" s="7">
        <f>_xlfn.IFNA(VLOOKUP($BA32,HAVERD!$A:$BS,CS$2,FALSE),"")</f>
        <v>3.7690260000000002</v>
      </c>
      <c r="CT32" s="7">
        <f>_xlfn.IFNA(VLOOKUP($BA32,HAVERD!$A:$BS,CT$2,FALSE),"")</f>
        <v>3.7708287</v>
      </c>
      <c r="CU32" s="7">
        <f>_xlfn.IFNA(VLOOKUP($BA32,HAVERD!$A:$BS,CU$2,FALSE),"")</f>
        <v>3.7730769</v>
      </c>
      <c r="CV32" s="7">
        <f>_xlfn.IFNA(VLOOKUP($BA32,HAVERD!$A:$BS,CV$2,FALSE),"")</f>
        <v>3.7757388000000001</v>
      </c>
      <c r="CW32" s="7">
        <f>_xlfn.IFNA(VLOOKUP($BA32,HAVERD!$A:$BS,CW$2,FALSE),"")</f>
        <v>3.7787825000000002</v>
      </c>
      <c r="CX32" s="7">
        <f>_xlfn.IFNA(VLOOKUP($BA32,HAVERD!$A:$BS,CX$2,FALSE),"")</f>
        <v>3.7821760000000002</v>
      </c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</row>
    <row r="33" spans="1:113" x14ac:dyDescent="0.25">
      <c r="A33" s="6">
        <f t="shared" si="110"/>
        <v>45679</v>
      </c>
      <c r="B33" s="7">
        <f>VLOOKUP($A33,HAVERD!$A:$BS,B$2,FALSE)</f>
        <v>4.7</v>
      </c>
      <c r="C33" s="7">
        <f>VLOOKUP($A33,HAVERD!$A:$BS,C$2,FALSE)</f>
        <v>4.4757356000000001</v>
      </c>
      <c r="D33" s="7">
        <f>VLOOKUP($A33,HAVERD!$A:$BS,D$2,FALSE)</f>
        <v>4.4383778999999999</v>
      </c>
      <c r="E33" s="7">
        <f>VLOOKUP($A33,HAVERD!$A:$BS,E$2,FALSE)</f>
        <v>4.3856463999999997</v>
      </c>
      <c r="F33" s="7">
        <f>VLOOKUP($A33,HAVERD!$A:$BS,F$2,FALSE)</f>
        <v>4.3229666</v>
      </c>
      <c r="G33" s="7">
        <f>VLOOKUP($A33,HAVERD!$A:$BS,G$2,FALSE)</f>
        <v>4.2598599000000004</v>
      </c>
      <c r="H33" s="7">
        <f>VLOOKUP($A33,HAVERD!$A:$BS,H$2,FALSE)</f>
        <v>4.2032261999999996</v>
      </c>
      <c r="I33" s="7">
        <f>VLOOKUP($A33,HAVERD!$A:$BS,I$2,FALSE)</f>
        <v>4.1570014999999998</v>
      </c>
      <c r="J33" s="7">
        <f>VLOOKUP($A33,HAVERD!$A:$BS,J$2,FALSE)</f>
        <v>4.1226985999999997</v>
      </c>
      <c r="K33" s="7">
        <f>VLOOKUP($A33,HAVERD!$A:$BS,K$2,FALSE)</f>
        <v>4.1000747999999998</v>
      </c>
      <c r="L33" s="7">
        <f>VLOOKUP($A33,HAVERD!$A:$BS,L$2,FALSE)</f>
        <v>4.0875709999999996</v>
      </c>
      <c r="M33" s="7">
        <f>VLOOKUP($A33,HAVERD!$A:$BS,M$2,FALSE)</f>
        <v>4.0827270999999996</v>
      </c>
      <c r="N33" s="7">
        <f>VLOOKUP($A33,HAVERD!$A:$BS,N$2,FALSE)</f>
        <v>4.0829386000000003</v>
      </c>
      <c r="O33" s="7">
        <f>VLOOKUP($A33,HAVERD!$A:$BS,O$2,FALSE)</f>
        <v>4.0841691000000004</v>
      </c>
      <c r="P33" s="7">
        <f>VLOOKUP($A33,HAVERD!$A:$BS,P$2,FALSE)</f>
        <v>4.0852059000000001</v>
      </c>
      <c r="Q33" s="7">
        <f>VLOOKUP($A33,HAVERD!$A:$BS,Q$2,FALSE)</f>
        <v>4.0856897999999999</v>
      </c>
      <c r="R33" s="7">
        <f>VLOOKUP($A33,HAVERD!$A:$BS,R$2,FALSE)</f>
        <v>4.0852617000000002</v>
      </c>
      <c r="S33" s="7">
        <f>VLOOKUP($A33,HAVERD!$A:$BS,S$2,FALSE)</f>
        <v>4.0835621</v>
      </c>
      <c r="T33" s="7">
        <f>VLOOKUP($A33,HAVERD!$A:$BS,T$2,FALSE)</f>
        <v>4.0802320999999999</v>
      </c>
      <c r="U33" s="7">
        <f>VLOOKUP($A33,HAVERD!$A:$BS,U$2,FALSE)</f>
        <v>4.0750419999999998</v>
      </c>
      <c r="V33" s="7">
        <f>VLOOKUP($A33,HAVERD!$A:$BS,V$2,FALSE)</f>
        <v>4.0682103999999999</v>
      </c>
      <c r="W33" s="7">
        <f>VLOOKUP($A33,HAVERD!$A:$BS,W$2,FALSE)</f>
        <v>4.0600525000000003</v>
      </c>
      <c r="X33" s="7">
        <f>VLOOKUP($A33,HAVERD!$A:$BS,X$2,FALSE)</f>
        <v>4.0508832999999997</v>
      </c>
      <c r="Y33" s="7">
        <f>VLOOKUP($A33,HAVERD!$A:$BS,Y$2,FALSE)</f>
        <v>4.0410178999999999</v>
      </c>
      <c r="Z33" s="7">
        <f>VLOOKUP($A33,HAVERD!$A:$BS,Z$2,FALSE)</f>
        <v>4.0307715000000002</v>
      </c>
      <c r="AA33" s="7">
        <f>VLOOKUP($A33,HAVERD!$A:$BS,AA$2,FALSE)</f>
        <v>4.0204152999999998</v>
      </c>
      <c r="AB33" s="7">
        <f>VLOOKUP($A33,HAVERD!$A:$BS,AB$2,FALSE)</f>
        <v>4.0100458000000003</v>
      </c>
      <c r="AC33" s="7">
        <f>VLOOKUP($A33,HAVERD!$A:$BS,AC$2,FALSE)</f>
        <v>3.9997158000000002</v>
      </c>
      <c r="AD33" s="7">
        <f>VLOOKUP($A33,HAVERD!$A:$BS,AD$2,FALSE)</f>
        <v>3.9894780000000001</v>
      </c>
      <c r="AE33" s="7">
        <f>VLOOKUP($A33,HAVERD!$A:$BS,AE$2,FALSE)</f>
        <v>3.9793848999999999</v>
      </c>
      <c r="AF33" s="7">
        <f>VLOOKUP($A33,HAVERD!$A:$BS,AF$2,FALSE)</f>
        <v>3.9694894999999999</v>
      </c>
      <c r="AG33" s="7">
        <f>VLOOKUP($A33,HAVERD!$A:$BS,AG$2,FALSE)</f>
        <v>3.9598444000000002</v>
      </c>
      <c r="AH33" s="7">
        <f>VLOOKUP($A33,HAVERD!$A:$BS,AH$2,FALSE)</f>
        <v>3.9505021999999999</v>
      </c>
      <c r="AI33" s="7">
        <f>VLOOKUP($A33,HAVERD!$A:$BS,AI$2,FALSE)</f>
        <v>3.9415157000000001</v>
      </c>
      <c r="AJ33" s="7">
        <f>VLOOKUP($A33,HAVERD!$A:$BS,AJ$2,FALSE)</f>
        <v>3.9329377000000001</v>
      </c>
      <c r="AK33" s="7">
        <f>VLOOKUP($A33,HAVERD!$A:$BS,AK$2,FALSE)</f>
        <v>3.9248207000000002</v>
      </c>
      <c r="AL33" s="7">
        <f>VLOOKUP($A33,HAVERD!$A:$BS,AL$2,FALSE)</f>
        <v>3.9172177000000001</v>
      </c>
      <c r="AM33" s="7">
        <f>VLOOKUP($A33,HAVERD!$A:$BS,AM$2,FALSE)</f>
        <v>3.9101732</v>
      </c>
      <c r="AN33" s="7">
        <f>VLOOKUP($A33,HAVERD!$A:$BS,AN$2,FALSE)</f>
        <v>3.9036933</v>
      </c>
      <c r="AO33" s="7">
        <f>VLOOKUP($A33,HAVERD!$A:$BS,AO$2,FALSE)</f>
        <v>3.8977724999999999</v>
      </c>
      <c r="AP33" s="7">
        <f>VLOOKUP($A33,HAVERD!$A:$BS,AP$2,FALSE)</f>
        <v>3.8924048999999998</v>
      </c>
      <c r="AQ33" s="7">
        <f>VLOOKUP($A33,HAVERD!$A:$BS,AQ$2,FALSE)</f>
        <v>3.8875848</v>
      </c>
      <c r="AR33" s="7">
        <f>VLOOKUP($A33,HAVERD!$A:$BS,AR$2,FALSE)</f>
        <v>3.8833065000000002</v>
      </c>
      <c r="AS33" s="7">
        <f>VLOOKUP($A33,HAVERD!$A:$BS,AS$2,FALSE)</f>
        <v>3.8795643000000002</v>
      </c>
      <c r="AT33" s="7">
        <f>VLOOKUP($A33,HAVERD!$A:$BS,AT$2,FALSE)</f>
        <v>3.8763524</v>
      </c>
      <c r="AU33" s="7">
        <f>VLOOKUP($A33,HAVERD!$A:$BS,AU$2,FALSE)</f>
        <v>3.8736652999999999</v>
      </c>
      <c r="AV33" s="7">
        <f>VLOOKUP($A33,HAVERD!$A:$BS,AV$2,FALSE)</f>
        <v>3.8714971</v>
      </c>
      <c r="AW33" s="7">
        <f>VLOOKUP($A33,HAVERD!$A:$BS,AW$2,FALSE)</f>
        <v>3.8698421000000001</v>
      </c>
      <c r="AX33" s="7">
        <f>VLOOKUP($A33,HAVERD!$A:$BS,AX$2,FALSE)</f>
        <v>3.8686946</v>
      </c>
      <c r="BA33" s="6">
        <f t="shared" si="111"/>
        <v>45721</v>
      </c>
      <c r="BB33" s="7">
        <f>_xlfn.IFNA(VLOOKUP($BA33,HAVERD!$A:$BS,BB$2,FALSE),"")</f>
        <v>4.4550000000000001</v>
      </c>
      <c r="BC33" s="7">
        <f>_xlfn.IFNA(VLOOKUP($BA33,HAVERD!$A:$BS,BC$2,FALSE),"")</f>
        <v>4.4465266000000003</v>
      </c>
      <c r="BD33" s="7">
        <f>_xlfn.IFNA(VLOOKUP($BA33,HAVERD!$A:$BS,BD$2,FALSE),"")</f>
        <v>4.3696171000000001</v>
      </c>
      <c r="BE33" s="7">
        <f>_xlfn.IFNA(VLOOKUP($BA33,HAVERD!$A:$BS,BE$2,FALSE),"")</f>
        <v>4.2858850999999998</v>
      </c>
      <c r="BF33" s="7">
        <f>_xlfn.IFNA(VLOOKUP($BA33,HAVERD!$A:$BS,BF$2,FALSE),"")</f>
        <v>4.2090962999999997</v>
      </c>
      <c r="BG33" s="7">
        <f>_xlfn.IFNA(VLOOKUP($BA33,HAVERD!$A:$BS,BG$2,FALSE),"")</f>
        <v>4.1413666999999998</v>
      </c>
      <c r="BH33" s="7">
        <f>_xlfn.IFNA(VLOOKUP($BA33,HAVERD!$A:$BS,BH$2,FALSE),"")</f>
        <v>4.0831071000000003</v>
      </c>
      <c r="BI33" s="7">
        <f>_xlfn.IFNA(VLOOKUP($BA33,HAVERD!$A:$BS,BI$2,FALSE),"")</f>
        <v>4.0356271000000001</v>
      </c>
      <c r="BJ33" s="7">
        <f>_xlfn.IFNA(VLOOKUP($BA33,HAVERD!$A:$BS,BJ$2,FALSE),"")</f>
        <v>3.9995957</v>
      </c>
      <c r="BK33" s="7">
        <f>_xlfn.IFNA(VLOOKUP($BA33,HAVERD!$A:$BS,BK$2,FALSE),"")</f>
        <v>3.9754233999999999</v>
      </c>
      <c r="BL33" s="7">
        <f>_xlfn.IFNA(VLOOKUP($BA33,HAVERD!$A:$BS,BL$2,FALSE),"")</f>
        <v>3.9623547000000001</v>
      </c>
      <c r="BM33" s="7">
        <f>_xlfn.IFNA(VLOOKUP($BA33,HAVERD!$A:$BS,BM$2,FALSE),"")</f>
        <v>3.9585811999999998</v>
      </c>
      <c r="BN33" s="7">
        <f>_xlfn.IFNA(VLOOKUP($BA33,HAVERD!$A:$BS,BN$2,FALSE),"")</f>
        <v>3.9616921999999999</v>
      </c>
      <c r="BO33" s="7">
        <f>_xlfn.IFNA(VLOOKUP($BA33,HAVERD!$A:$BS,BO$2,FALSE),"")</f>
        <v>3.9677878</v>
      </c>
      <c r="BP33" s="7">
        <f>_xlfn.IFNA(VLOOKUP($BA33,HAVERD!$A:$BS,BP$2,FALSE),"")</f>
        <v>3.9752485000000002</v>
      </c>
      <c r="BQ33" s="7">
        <f>_xlfn.IFNA(VLOOKUP($BA33,HAVERD!$A:$BS,BQ$2,FALSE),"")</f>
        <v>3.9832032000000002</v>
      </c>
      <c r="BR33" s="7">
        <f>_xlfn.IFNA(VLOOKUP($BA33,HAVERD!$A:$BS,BR$2,FALSE),"")</f>
        <v>3.9907805000000001</v>
      </c>
      <c r="BS33" s="7">
        <f>_xlfn.IFNA(VLOOKUP($BA33,HAVERD!$A:$BS,BS$2,FALSE),"")</f>
        <v>3.9971093999999998</v>
      </c>
      <c r="BT33" s="7">
        <f>_xlfn.IFNA(VLOOKUP($BA33,HAVERD!$A:$BS,BT$2,FALSE),"")</f>
        <v>4.0013185</v>
      </c>
      <c r="BU33" s="7">
        <f>_xlfn.IFNA(VLOOKUP($BA33,HAVERD!$A:$BS,BU$2,FALSE),"")</f>
        <v>4.0027014999999997</v>
      </c>
      <c r="BV33" s="7">
        <f>_xlfn.IFNA(VLOOKUP($BA33,HAVERD!$A:$BS,BV$2,FALSE),"")</f>
        <v>4.0014854</v>
      </c>
      <c r="BW33" s="7">
        <f>_xlfn.IFNA(VLOOKUP($BA33,HAVERD!$A:$BS,BW$2,FALSE),"")</f>
        <v>3.9982258000000002</v>
      </c>
      <c r="BX33" s="7">
        <f>_xlfn.IFNA(VLOOKUP($BA33,HAVERD!$A:$BS,BX$2,FALSE),"")</f>
        <v>3.9934783</v>
      </c>
      <c r="BY33" s="7">
        <f>_xlfn.IFNA(VLOOKUP($BA33,HAVERD!$A:$BS,BY$2,FALSE),"")</f>
        <v>3.9877988000000002</v>
      </c>
      <c r="BZ33" s="7">
        <f>_xlfn.IFNA(VLOOKUP($BA33,HAVERD!$A:$BS,BZ$2,FALSE),"")</f>
        <v>3.9817431000000001</v>
      </c>
      <c r="CA33" s="7">
        <f>_xlfn.IFNA(VLOOKUP($BA33,HAVERD!$A:$BS,CA$2,FALSE),"")</f>
        <v>3.9757802999999998</v>
      </c>
      <c r="CB33" s="7">
        <f>_xlfn.IFNA(VLOOKUP($BA33,HAVERD!$A:$BS,CB$2,FALSE),"")</f>
        <v>3.9700334000000002</v>
      </c>
      <c r="CC33" s="7">
        <f>_xlfn.IFNA(VLOOKUP($BA33,HAVERD!$A:$BS,CC$2,FALSE),"")</f>
        <v>3.9645386999999999</v>
      </c>
      <c r="CD33" s="7">
        <f>_xlfn.IFNA(VLOOKUP($BA33,HAVERD!$A:$BS,CD$2,FALSE),"")</f>
        <v>3.9593326000000002</v>
      </c>
      <c r="CE33" s="7">
        <f>_xlfn.IFNA(VLOOKUP($BA33,HAVERD!$A:$BS,CE$2,FALSE),"")</f>
        <v>3.9544514999999998</v>
      </c>
      <c r="CF33" s="7">
        <f>_xlfn.IFNA(VLOOKUP($BA33,HAVERD!$A:$BS,CF$2,FALSE),"")</f>
        <v>3.9499316000000002</v>
      </c>
      <c r="CG33" s="7">
        <f>_xlfn.IFNA(VLOOKUP($BA33,HAVERD!$A:$BS,CG$2,FALSE),"")</f>
        <v>3.9458093999999999</v>
      </c>
      <c r="CH33" s="7">
        <f>_xlfn.IFNA(VLOOKUP($BA33,HAVERD!$A:$BS,CH$2,FALSE),"")</f>
        <v>3.9421211999999999</v>
      </c>
      <c r="CI33" s="7">
        <f>_xlfn.IFNA(VLOOKUP($BA33,HAVERD!$A:$BS,CI$2,FALSE),"")</f>
        <v>3.9389031999999999</v>
      </c>
      <c r="CJ33" s="7">
        <f>_xlfn.IFNA(VLOOKUP($BA33,HAVERD!$A:$BS,CJ$2,FALSE),"")</f>
        <v>3.9361920000000001</v>
      </c>
      <c r="CK33" s="7">
        <f>_xlfn.IFNA(VLOOKUP($BA33,HAVERD!$A:$BS,CK$2,FALSE),"")</f>
        <v>3.9340237999999998</v>
      </c>
      <c r="CL33" s="7">
        <f>_xlfn.IFNA(VLOOKUP($BA33,HAVERD!$A:$BS,CL$2,FALSE),"")</f>
        <v>3.9324349000000001</v>
      </c>
      <c r="CM33" s="7">
        <f>_xlfn.IFNA(VLOOKUP($BA33,HAVERD!$A:$BS,CM$2,FALSE),"")</f>
        <v>3.9314518999999999</v>
      </c>
      <c r="CN33" s="7">
        <f>_xlfn.IFNA(VLOOKUP($BA33,HAVERD!$A:$BS,CN$2,FALSE),"")</f>
        <v>3.9310529999999999</v>
      </c>
      <c r="CO33" s="7">
        <f>_xlfn.IFNA(VLOOKUP($BA33,HAVERD!$A:$BS,CO$2,FALSE),"")</f>
        <v>3.9312016999999999</v>
      </c>
      <c r="CP33" s="7">
        <f>_xlfn.IFNA(VLOOKUP($BA33,HAVERD!$A:$BS,CP$2,FALSE),"")</f>
        <v>3.9318616999999998</v>
      </c>
      <c r="CQ33" s="7">
        <f>_xlfn.IFNA(VLOOKUP($BA33,HAVERD!$A:$BS,CQ$2,FALSE),"")</f>
        <v>3.9329964999999998</v>
      </c>
      <c r="CR33" s="7">
        <f>_xlfn.IFNA(VLOOKUP($BA33,HAVERD!$A:$BS,CR$2,FALSE),"")</f>
        <v>3.9345696000000001</v>
      </c>
      <c r="CS33" s="7">
        <f>_xlfn.IFNA(VLOOKUP($BA33,HAVERD!$A:$BS,CS$2,FALSE),"")</f>
        <v>3.9365448000000001</v>
      </c>
      <c r="CT33" s="7">
        <f>_xlfn.IFNA(VLOOKUP($BA33,HAVERD!$A:$BS,CT$2,FALSE),"")</f>
        <v>3.9388854000000002</v>
      </c>
      <c r="CU33" s="7">
        <f>_xlfn.IFNA(VLOOKUP($BA33,HAVERD!$A:$BS,CU$2,FALSE),"")</f>
        <v>3.9415551999999998</v>
      </c>
      <c r="CV33" s="7">
        <f>_xlfn.IFNA(VLOOKUP($BA33,HAVERD!$A:$BS,CV$2,FALSE),"")</f>
        <v>3.9445177</v>
      </c>
      <c r="CW33" s="7">
        <f>_xlfn.IFNA(VLOOKUP($BA33,HAVERD!$A:$BS,CW$2,FALSE),"")</f>
        <v>3.9477365</v>
      </c>
      <c r="CX33" s="7">
        <f>_xlfn.IFNA(VLOOKUP($BA33,HAVERD!$A:$BS,CX$2,FALSE),"")</f>
        <v>3.9511750999999999</v>
      </c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</row>
    <row r="34" spans="1:113" x14ac:dyDescent="0.25">
      <c r="A34" s="6">
        <f t="shared" si="110"/>
        <v>45680</v>
      </c>
      <c r="B34" s="7">
        <f>VLOOKUP($A34,HAVERD!$A:$BS,B$2,FALSE)</f>
        <v>4.7000999999999999</v>
      </c>
      <c r="C34" s="7">
        <f>VLOOKUP($A34,HAVERD!$A:$BS,C$2,FALSE)</f>
        <v>4.4650853000000001</v>
      </c>
      <c r="D34" s="7">
        <f>VLOOKUP($A34,HAVERD!$A:$BS,D$2,FALSE)</f>
        <v>4.4336143999999997</v>
      </c>
      <c r="E34" s="7">
        <f>VLOOKUP($A34,HAVERD!$A:$BS,E$2,FALSE)</f>
        <v>4.3790127999999999</v>
      </c>
      <c r="F34" s="7">
        <f>VLOOKUP($A34,HAVERD!$A:$BS,F$2,FALSE)</f>
        <v>4.3105456999999996</v>
      </c>
      <c r="G34" s="7">
        <f>VLOOKUP($A34,HAVERD!$A:$BS,G$2,FALSE)</f>
        <v>4.2407452000000001</v>
      </c>
      <c r="H34" s="7">
        <f>VLOOKUP($A34,HAVERD!$A:$BS,H$2,FALSE)</f>
        <v>4.1780160000000004</v>
      </c>
      <c r="I34" s="7">
        <f>VLOOKUP($A34,HAVERD!$A:$BS,I$2,FALSE)</f>
        <v>4.1267056999999996</v>
      </c>
      <c r="J34" s="7">
        <f>VLOOKUP($A34,HAVERD!$A:$BS,J$2,FALSE)</f>
        <v>4.0884057</v>
      </c>
      <c r="K34" s="7">
        <f>VLOOKUP($A34,HAVERD!$A:$BS,K$2,FALSE)</f>
        <v>4.0626822999999996</v>
      </c>
      <c r="L34" s="7">
        <f>VLOOKUP($A34,HAVERD!$A:$BS,L$2,FALSE)</f>
        <v>4.0478290000000001</v>
      </c>
      <c r="M34" s="7">
        <f>VLOOKUP($A34,HAVERD!$A:$BS,M$2,FALSE)</f>
        <v>4.0414162999999999</v>
      </c>
      <c r="N34" s="7">
        <f>VLOOKUP($A34,HAVERD!$A:$BS,N$2,FALSE)</f>
        <v>4.0406174999999998</v>
      </c>
      <c r="O34" s="7">
        <f>VLOOKUP($A34,HAVERD!$A:$BS,O$2,FALSE)</f>
        <v>4.0411637000000002</v>
      </c>
      <c r="P34" s="7">
        <f>VLOOKUP($A34,HAVERD!$A:$BS,P$2,FALSE)</f>
        <v>4.0417645999999996</v>
      </c>
      <c r="Q34" s="7">
        <f>VLOOKUP($A34,HAVERD!$A:$BS,Q$2,FALSE)</f>
        <v>4.0420188000000001</v>
      </c>
      <c r="R34" s="7">
        <f>VLOOKUP($A34,HAVERD!$A:$BS,R$2,FALSE)</f>
        <v>4.0415248000000004</v>
      </c>
      <c r="S34" s="7">
        <f>VLOOKUP($A34,HAVERD!$A:$BS,S$2,FALSE)</f>
        <v>4.0398810000000003</v>
      </c>
      <c r="T34" s="7">
        <f>VLOOKUP($A34,HAVERD!$A:$BS,T$2,FALSE)</f>
        <v>4.0366860999999998</v>
      </c>
      <c r="U34" s="7">
        <f>VLOOKUP($A34,HAVERD!$A:$BS,U$2,FALSE)</f>
        <v>4.0316865000000002</v>
      </c>
      <c r="V34" s="7">
        <f>VLOOKUP($A34,HAVERD!$A:$BS,V$2,FALSE)</f>
        <v>4.0251390000000002</v>
      </c>
      <c r="W34" s="7">
        <f>VLOOKUP($A34,HAVERD!$A:$BS,W$2,FALSE)</f>
        <v>4.0174107000000001</v>
      </c>
      <c r="X34" s="7">
        <f>VLOOKUP($A34,HAVERD!$A:$BS,X$2,FALSE)</f>
        <v>4.0088685999999996</v>
      </c>
      <c r="Y34" s="7">
        <f>VLOOKUP($A34,HAVERD!$A:$BS,Y$2,FALSE)</f>
        <v>3.9998794000000002</v>
      </c>
      <c r="Z34" s="7">
        <f>VLOOKUP($A34,HAVERD!$A:$BS,Z$2,FALSE)</f>
        <v>3.9908104999999998</v>
      </c>
      <c r="AA34" s="7">
        <f>VLOOKUP($A34,HAVERD!$A:$BS,AA$2,FALSE)</f>
        <v>3.9819803999999999</v>
      </c>
      <c r="AB34" s="7">
        <f>VLOOKUP($A34,HAVERD!$A:$BS,AB$2,FALSE)</f>
        <v>3.9734731999999999</v>
      </c>
      <c r="AC34" s="7">
        <f>VLOOKUP($A34,HAVERD!$A:$BS,AC$2,FALSE)</f>
        <v>3.9653016000000001</v>
      </c>
      <c r="AD34" s="7">
        <f>VLOOKUP($A34,HAVERD!$A:$BS,AD$2,FALSE)</f>
        <v>3.9574783</v>
      </c>
      <c r="AE34" s="7">
        <f>VLOOKUP($A34,HAVERD!$A:$BS,AE$2,FALSE)</f>
        <v>3.9500156999999998</v>
      </c>
      <c r="AF34" s="7">
        <f>VLOOKUP($A34,HAVERD!$A:$BS,AF$2,FALSE)</f>
        <v>3.9429265999999998</v>
      </c>
      <c r="AG34" s="7">
        <f>VLOOKUP($A34,HAVERD!$A:$BS,AG$2,FALSE)</f>
        <v>3.9362235999999999</v>
      </c>
      <c r="AH34" s="7">
        <f>VLOOKUP($A34,HAVERD!$A:$BS,AH$2,FALSE)</f>
        <v>3.9299192000000001</v>
      </c>
      <c r="AI34" s="7">
        <f>VLOOKUP($A34,HAVERD!$A:$BS,AI$2,FALSE)</f>
        <v>3.9240262000000001</v>
      </c>
      <c r="AJ34" s="7">
        <f>VLOOKUP($A34,HAVERD!$A:$BS,AJ$2,FALSE)</f>
        <v>3.9185571000000001</v>
      </c>
      <c r="AK34" s="7">
        <f>VLOOKUP($A34,HAVERD!$A:$BS,AK$2,FALSE)</f>
        <v>3.9135244</v>
      </c>
      <c r="AL34" s="7">
        <f>VLOOKUP($A34,HAVERD!$A:$BS,AL$2,FALSE)</f>
        <v>3.908941</v>
      </c>
      <c r="AM34" s="7">
        <f>VLOOKUP($A34,HAVERD!$A:$BS,AM$2,FALSE)</f>
        <v>3.9048159</v>
      </c>
      <c r="AN34" s="7">
        <f>VLOOKUP($A34,HAVERD!$A:$BS,AN$2,FALSE)</f>
        <v>3.9011437999999998</v>
      </c>
      <c r="AO34" s="7">
        <f>VLOOKUP($A34,HAVERD!$A:$BS,AO$2,FALSE)</f>
        <v>3.8979149999999998</v>
      </c>
      <c r="AP34" s="7">
        <f>VLOOKUP($A34,HAVERD!$A:$BS,AP$2,FALSE)</f>
        <v>3.8951199999999999</v>
      </c>
      <c r="AQ34" s="7">
        <f>VLOOKUP($A34,HAVERD!$A:$BS,AQ$2,FALSE)</f>
        <v>3.8927489999999998</v>
      </c>
      <c r="AR34" s="7">
        <f>VLOOKUP($A34,HAVERD!$A:$BS,AR$2,FALSE)</f>
        <v>3.8907927</v>
      </c>
      <c r="AS34" s="7">
        <f>VLOOKUP($A34,HAVERD!$A:$BS,AS$2,FALSE)</f>
        <v>3.8892414</v>
      </c>
      <c r="AT34" s="7">
        <f>VLOOKUP($A34,HAVERD!$A:$BS,AT$2,FALSE)</f>
        <v>3.8880854</v>
      </c>
      <c r="AU34" s="7">
        <f>VLOOKUP($A34,HAVERD!$A:$BS,AU$2,FALSE)</f>
        <v>3.8873153</v>
      </c>
      <c r="AV34" s="7">
        <f>VLOOKUP($A34,HAVERD!$A:$BS,AV$2,FALSE)</f>
        <v>3.8869213999999999</v>
      </c>
      <c r="AW34" s="7">
        <f>VLOOKUP($A34,HAVERD!$A:$BS,AW$2,FALSE)</f>
        <v>3.8868941000000001</v>
      </c>
      <c r="AX34" s="7">
        <f>VLOOKUP($A34,HAVERD!$A:$BS,AX$2,FALSE)</f>
        <v>3.8872239</v>
      </c>
      <c r="BA34" s="6">
        <f t="shared" si="111"/>
        <v>45722</v>
      </c>
      <c r="BB34" s="7">
        <f>_xlfn.IFNA(VLOOKUP($BA34,HAVERD!$A:$BS,BB$2,FALSE),"")</f>
        <v>4.4557000000000002</v>
      </c>
      <c r="BC34" s="7">
        <f>_xlfn.IFNA(VLOOKUP($BA34,HAVERD!$A:$BS,BC$2,FALSE),"")</f>
        <v>4.4467328000000004</v>
      </c>
      <c r="BD34" s="7">
        <f>_xlfn.IFNA(VLOOKUP($BA34,HAVERD!$A:$BS,BD$2,FALSE),"")</f>
        <v>4.3658811000000002</v>
      </c>
      <c r="BE34" s="7">
        <f>_xlfn.IFNA(VLOOKUP($BA34,HAVERD!$A:$BS,BE$2,FALSE),"")</f>
        <v>4.2788618999999999</v>
      </c>
      <c r="BF34" s="7">
        <f>_xlfn.IFNA(VLOOKUP($BA34,HAVERD!$A:$BS,BF$2,FALSE),"")</f>
        <v>4.2024214000000004</v>
      </c>
      <c r="BG34" s="7">
        <f>_xlfn.IFNA(VLOOKUP($BA34,HAVERD!$A:$BS,BG$2,FALSE),"")</f>
        <v>4.1370563000000002</v>
      </c>
      <c r="BH34" s="7">
        <f>_xlfn.IFNA(VLOOKUP($BA34,HAVERD!$A:$BS,BH$2,FALSE),"")</f>
        <v>4.0809186999999998</v>
      </c>
      <c r="BI34" s="7">
        <f>_xlfn.IFNA(VLOOKUP($BA34,HAVERD!$A:$BS,BI$2,FALSE),"")</f>
        <v>4.0336996000000003</v>
      </c>
      <c r="BJ34" s="7">
        <f>_xlfn.IFNA(VLOOKUP($BA34,HAVERD!$A:$BS,BJ$2,FALSE),"")</f>
        <v>3.9956752</v>
      </c>
      <c r="BK34" s="7">
        <f>_xlfn.IFNA(VLOOKUP($BA34,HAVERD!$A:$BS,BK$2,FALSE),"")</f>
        <v>3.9669270999999999</v>
      </c>
      <c r="BL34" s="7">
        <f>_xlfn.IFNA(VLOOKUP($BA34,HAVERD!$A:$BS,BL$2,FALSE),"")</f>
        <v>3.9473562000000002</v>
      </c>
      <c r="BM34" s="7">
        <f>_xlfn.IFNA(VLOOKUP($BA34,HAVERD!$A:$BS,BM$2,FALSE),"")</f>
        <v>3.9357745999999998</v>
      </c>
      <c r="BN34" s="7">
        <f>_xlfn.IFNA(VLOOKUP($BA34,HAVERD!$A:$BS,BN$2,FALSE),"")</f>
        <v>3.9307631999999999</v>
      </c>
      <c r="BO34" s="7">
        <f>_xlfn.IFNA(VLOOKUP($BA34,HAVERD!$A:$BS,BO$2,FALSE),"")</f>
        <v>3.9300820000000001</v>
      </c>
      <c r="BP34" s="7">
        <f>_xlfn.IFNA(VLOOKUP($BA34,HAVERD!$A:$BS,BP$2,FALSE),"")</f>
        <v>3.9323899999999998</v>
      </c>
      <c r="BQ34" s="7">
        <f>_xlfn.IFNA(VLOOKUP($BA34,HAVERD!$A:$BS,BQ$2,FALSE),"")</f>
        <v>3.9366724999999998</v>
      </c>
      <c r="BR34" s="7">
        <f>_xlfn.IFNA(VLOOKUP($BA34,HAVERD!$A:$BS,BR$2,FALSE),"")</f>
        <v>3.9419146999999999</v>
      </c>
      <c r="BS34" s="7">
        <f>_xlfn.IFNA(VLOOKUP($BA34,HAVERD!$A:$BS,BS$2,FALSE),"")</f>
        <v>3.9471015999999999</v>
      </c>
      <c r="BT34" s="7">
        <f>_xlfn.IFNA(VLOOKUP($BA34,HAVERD!$A:$BS,BT$2,FALSE),"")</f>
        <v>3.9512184000000001</v>
      </c>
      <c r="BU34" s="7">
        <f>_xlfn.IFNA(VLOOKUP($BA34,HAVERD!$A:$BS,BU$2,FALSE),"")</f>
        <v>3.9534294999999999</v>
      </c>
      <c r="BV34" s="7">
        <f>_xlfn.IFNA(VLOOKUP($BA34,HAVERD!$A:$BS,BV$2,FALSE),"")</f>
        <v>3.9538175999999998</v>
      </c>
      <c r="BW34" s="7">
        <f>_xlfn.IFNA(VLOOKUP($BA34,HAVERD!$A:$BS,BW$2,FALSE),"")</f>
        <v>3.9527583000000002</v>
      </c>
      <c r="BX34" s="7">
        <f>_xlfn.IFNA(VLOOKUP($BA34,HAVERD!$A:$BS,BX$2,FALSE),"")</f>
        <v>3.9506279000000002</v>
      </c>
      <c r="BY34" s="7">
        <f>_xlfn.IFNA(VLOOKUP($BA34,HAVERD!$A:$BS,BY$2,FALSE),"")</f>
        <v>3.9478021000000001</v>
      </c>
      <c r="BZ34" s="7">
        <f>_xlfn.IFNA(VLOOKUP($BA34,HAVERD!$A:$BS,BZ$2,FALSE),"")</f>
        <v>3.9446569999999999</v>
      </c>
      <c r="CA34" s="7">
        <f>_xlfn.IFNA(VLOOKUP($BA34,HAVERD!$A:$BS,CA$2,FALSE),"")</f>
        <v>3.9415211000000001</v>
      </c>
      <c r="CB34" s="7">
        <f>_xlfn.IFNA(VLOOKUP($BA34,HAVERD!$A:$BS,CB$2,FALSE),"")</f>
        <v>3.9384907999999998</v>
      </c>
      <c r="CC34" s="7">
        <f>_xlfn.IFNA(VLOOKUP($BA34,HAVERD!$A:$BS,CC$2,FALSE),"")</f>
        <v>3.9355921999999999</v>
      </c>
      <c r="CD34" s="7">
        <f>_xlfn.IFNA(VLOOKUP($BA34,HAVERD!$A:$BS,CD$2,FALSE),"")</f>
        <v>3.9328511000000002</v>
      </c>
      <c r="CE34" s="7">
        <f>_xlfn.IFNA(VLOOKUP($BA34,HAVERD!$A:$BS,CE$2,FALSE),"")</f>
        <v>3.9302934999999999</v>
      </c>
      <c r="CF34" s="7">
        <f>_xlfn.IFNA(VLOOKUP($BA34,HAVERD!$A:$BS,CF$2,FALSE),"")</f>
        <v>3.9279454</v>
      </c>
      <c r="CG34" s="7">
        <f>_xlfn.IFNA(VLOOKUP($BA34,HAVERD!$A:$BS,CG$2,FALSE),"")</f>
        <v>3.9258327</v>
      </c>
      <c r="CH34" s="7">
        <f>_xlfn.IFNA(VLOOKUP($BA34,HAVERD!$A:$BS,CH$2,FALSE),"")</f>
        <v>3.9239814000000002</v>
      </c>
      <c r="CI34" s="7">
        <f>_xlfn.IFNA(VLOOKUP($BA34,HAVERD!$A:$BS,CI$2,FALSE),"")</f>
        <v>3.9224174999999999</v>
      </c>
      <c r="CJ34" s="7">
        <f>_xlfn.IFNA(VLOOKUP($BA34,HAVERD!$A:$BS,CJ$2,FALSE),"")</f>
        <v>3.9211668</v>
      </c>
      <c r="CK34" s="7">
        <f>_xlfn.IFNA(VLOOKUP($BA34,HAVERD!$A:$BS,CK$2,FALSE),"")</f>
        <v>3.9202553999999998</v>
      </c>
      <c r="CL34" s="7">
        <f>_xlfn.IFNA(VLOOKUP($BA34,HAVERD!$A:$BS,CL$2,FALSE),"")</f>
        <v>3.9197090999999999</v>
      </c>
      <c r="CM34" s="7">
        <f>_xlfn.IFNA(VLOOKUP($BA34,HAVERD!$A:$BS,CM$2,FALSE),"")</f>
        <v>3.9195468</v>
      </c>
      <c r="CN34" s="7">
        <f>_xlfn.IFNA(VLOOKUP($BA34,HAVERD!$A:$BS,CN$2,FALSE),"")</f>
        <v>3.9197552</v>
      </c>
      <c r="CO34" s="7">
        <f>_xlfn.IFNA(VLOOKUP($BA34,HAVERD!$A:$BS,CO$2,FALSE),"")</f>
        <v>3.9203122000000001</v>
      </c>
      <c r="CP34" s="7">
        <f>_xlfn.IFNA(VLOOKUP($BA34,HAVERD!$A:$BS,CP$2,FALSE),"")</f>
        <v>3.9211960000000001</v>
      </c>
      <c r="CQ34" s="7">
        <f>_xlfn.IFNA(VLOOKUP($BA34,HAVERD!$A:$BS,CQ$2,FALSE),"")</f>
        <v>3.9223845000000002</v>
      </c>
      <c r="CR34" s="7">
        <f>_xlfn.IFNA(VLOOKUP($BA34,HAVERD!$A:$BS,CR$2,FALSE),"")</f>
        <v>3.9238556</v>
      </c>
      <c r="CS34" s="7">
        <f>_xlfn.IFNA(VLOOKUP($BA34,HAVERD!$A:$BS,CS$2,FALSE),"")</f>
        <v>3.9255873999999999</v>
      </c>
      <c r="CT34" s="7">
        <f>_xlfn.IFNA(VLOOKUP($BA34,HAVERD!$A:$BS,CT$2,FALSE),"")</f>
        <v>3.9275578000000002</v>
      </c>
      <c r="CU34" s="7">
        <f>_xlfn.IFNA(VLOOKUP($BA34,HAVERD!$A:$BS,CU$2,FALSE),"")</f>
        <v>3.9297449000000002</v>
      </c>
      <c r="CV34" s="7">
        <f>_xlfn.IFNA(VLOOKUP($BA34,HAVERD!$A:$BS,CV$2,FALSE),"")</f>
        <v>3.9321266000000001</v>
      </c>
      <c r="CW34" s="7">
        <f>_xlfn.IFNA(VLOOKUP($BA34,HAVERD!$A:$BS,CW$2,FALSE),"")</f>
        <v>3.9346809999999999</v>
      </c>
      <c r="CX34" s="7">
        <f>_xlfn.IFNA(VLOOKUP($BA34,HAVERD!$A:$BS,CX$2,FALSE),"")</f>
        <v>3.9373860000000001</v>
      </c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</row>
    <row r="35" spans="1:113" x14ac:dyDescent="0.25">
      <c r="A35" s="6">
        <f t="shared" si="110"/>
        <v>45681</v>
      </c>
      <c r="B35" s="7">
        <f>VLOOKUP($A35,HAVERD!$A:$BS,B$2,FALSE)</f>
        <v>4.7</v>
      </c>
      <c r="C35" s="7">
        <f>VLOOKUP($A35,HAVERD!$A:$BS,C$2,FALSE)</f>
        <v>4.4660197999999998</v>
      </c>
      <c r="D35" s="7">
        <f>VLOOKUP($A35,HAVERD!$A:$BS,D$2,FALSE)</f>
        <v>4.4361990999999996</v>
      </c>
      <c r="E35" s="7">
        <f>VLOOKUP($A35,HAVERD!$A:$BS,E$2,FALSE)</f>
        <v>4.3843892999999996</v>
      </c>
      <c r="F35" s="7">
        <f>VLOOKUP($A35,HAVERD!$A:$BS,F$2,FALSE)</f>
        <v>4.3197619999999999</v>
      </c>
      <c r="G35" s="7">
        <f>VLOOKUP($A35,HAVERD!$A:$BS,G$2,FALSE)</f>
        <v>4.2545703000000001</v>
      </c>
      <c r="H35" s="7">
        <f>VLOOKUP($A35,HAVERD!$A:$BS,H$2,FALSE)</f>
        <v>4.1964227000000003</v>
      </c>
      <c r="I35" s="7">
        <f>VLOOKUP($A35,HAVERD!$A:$BS,I$2,FALSE)</f>
        <v>4.1491560999999999</v>
      </c>
      <c r="J35" s="7">
        <f>VLOOKUP($A35,HAVERD!$A:$BS,J$2,FALSE)</f>
        <v>4.1140550999999999</v>
      </c>
      <c r="K35" s="7">
        <f>VLOOKUP($A35,HAVERD!$A:$BS,K$2,FALSE)</f>
        <v>4.0904296999999996</v>
      </c>
      <c r="L35" s="7">
        <f>VLOOKUP($A35,HAVERD!$A:$BS,L$2,FALSE)</f>
        <v>4.0763907000000001</v>
      </c>
      <c r="M35" s="7">
        <f>VLOOKUP($A35,HAVERD!$A:$BS,M$2,FALSE)</f>
        <v>4.0695001</v>
      </c>
      <c r="N35" s="7">
        <f>VLOOKUP($A35,HAVERD!$A:$BS,N$2,FALSE)</f>
        <v>4.0669430000000002</v>
      </c>
      <c r="O35" s="7">
        <f>VLOOKUP($A35,HAVERD!$A:$BS,O$2,FALSE)</f>
        <v>4.0645809000000002</v>
      </c>
      <c r="P35" s="7">
        <f>VLOOKUP($A35,HAVERD!$A:$BS,P$2,FALSE)</f>
        <v>4.0613298000000002</v>
      </c>
      <c r="Q35" s="7">
        <f>VLOOKUP($A35,HAVERD!$A:$BS,Q$2,FALSE)</f>
        <v>4.0571875999999998</v>
      </c>
      <c r="R35" s="7">
        <f>VLOOKUP($A35,HAVERD!$A:$BS,R$2,FALSE)</f>
        <v>4.0521526999999997</v>
      </c>
      <c r="S35" s="7">
        <f>VLOOKUP($A35,HAVERD!$A:$BS,S$2,FALSE)</f>
        <v>4.0462232</v>
      </c>
      <c r="T35" s="7">
        <f>VLOOKUP($A35,HAVERD!$A:$BS,T$2,FALSE)</f>
        <v>4.0393973000000001</v>
      </c>
      <c r="U35" s="7">
        <f>VLOOKUP($A35,HAVERD!$A:$BS,U$2,FALSE)</f>
        <v>4.0317181</v>
      </c>
      <c r="V35" s="7">
        <f>VLOOKUP($A35,HAVERD!$A:$BS,V$2,FALSE)</f>
        <v>4.0233825000000003</v>
      </c>
      <c r="W35" s="7">
        <f>VLOOKUP($A35,HAVERD!$A:$BS,W$2,FALSE)</f>
        <v>4.0146212999999999</v>
      </c>
      <c r="X35" s="7">
        <f>VLOOKUP($A35,HAVERD!$A:$BS,X$2,FALSE)</f>
        <v>4.0056647999999999</v>
      </c>
      <c r="Y35" s="7">
        <f>VLOOKUP($A35,HAVERD!$A:$BS,Y$2,FALSE)</f>
        <v>3.9967432999999999</v>
      </c>
      <c r="Z35" s="7">
        <f>VLOOKUP($A35,HAVERD!$A:$BS,Z$2,FALSE)</f>
        <v>3.9880876000000001</v>
      </c>
      <c r="AA35" s="7">
        <f>VLOOKUP($A35,HAVERD!$A:$BS,AA$2,FALSE)</f>
        <v>3.9798914000000001</v>
      </c>
      <c r="AB35" s="7">
        <f>VLOOKUP($A35,HAVERD!$A:$BS,AB$2,FALSE)</f>
        <v>3.9721866000000001</v>
      </c>
      <c r="AC35" s="7">
        <f>VLOOKUP($A35,HAVERD!$A:$BS,AC$2,FALSE)</f>
        <v>3.9649608999999999</v>
      </c>
      <c r="AD35" s="7">
        <f>VLOOKUP($A35,HAVERD!$A:$BS,AD$2,FALSE)</f>
        <v>3.9582016000000002</v>
      </c>
      <c r="AE35" s="7">
        <f>VLOOKUP($A35,HAVERD!$A:$BS,AE$2,FALSE)</f>
        <v>3.9518960999999999</v>
      </c>
      <c r="AF35" s="7">
        <f>VLOOKUP($A35,HAVERD!$A:$BS,AF$2,FALSE)</f>
        <v>3.9460318999999999</v>
      </c>
      <c r="AG35" s="7">
        <f>VLOOKUP($A35,HAVERD!$A:$BS,AG$2,FALSE)</f>
        <v>3.9405966000000001</v>
      </c>
      <c r="AH35" s="7">
        <f>VLOOKUP($A35,HAVERD!$A:$BS,AH$2,FALSE)</f>
        <v>3.9355772999999998</v>
      </c>
      <c r="AI35" s="7">
        <f>VLOOKUP($A35,HAVERD!$A:$BS,AI$2,FALSE)</f>
        <v>3.9309618</v>
      </c>
      <c r="AJ35" s="7">
        <f>VLOOKUP($A35,HAVERD!$A:$BS,AJ$2,FALSE)</f>
        <v>3.9267373000000001</v>
      </c>
      <c r="AK35" s="7">
        <f>VLOOKUP($A35,HAVERD!$A:$BS,AK$2,FALSE)</f>
        <v>3.9228912999999999</v>
      </c>
      <c r="AL35" s="7">
        <f>VLOOKUP($A35,HAVERD!$A:$BS,AL$2,FALSE)</f>
        <v>3.9194113000000002</v>
      </c>
      <c r="AM35" s="7">
        <f>VLOOKUP($A35,HAVERD!$A:$BS,AM$2,FALSE)</f>
        <v>3.9162861000000002</v>
      </c>
      <c r="AN35" s="7">
        <f>VLOOKUP($A35,HAVERD!$A:$BS,AN$2,FALSE)</f>
        <v>3.91351</v>
      </c>
      <c r="AO35" s="7">
        <f>VLOOKUP($A35,HAVERD!$A:$BS,AO$2,FALSE)</f>
        <v>3.9110787</v>
      </c>
      <c r="AP35" s="7">
        <f>VLOOKUP($A35,HAVERD!$A:$BS,AP$2,FALSE)</f>
        <v>3.9089881000000002</v>
      </c>
      <c r="AQ35" s="7">
        <f>VLOOKUP($A35,HAVERD!$A:$BS,AQ$2,FALSE)</f>
        <v>3.9072336000000001</v>
      </c>
      <c r="AR35" s="7">
        <f>VLOOKUP($A35,HAVERD!$A:$BS,AR$2,FALSE)</f>
        <v>3.9058112</v>
      </c>
      <c r="AS35" s="7">
        <f>VLOOKUP($A35,HAVERD!$A:$BS,AS$2,FALSE)</f>
        <v>3.9047166</v>
      </c>
      <c r="AT35" s="7">
        <f>VLOOKUP($A35,HAVERD!$A:$BS,AT$2,FALSE)</f>
        <v>3.9039453000000002</v>
      </c>
      <c r="AU35" s="7">
        <f>VLOOKUP($A35,HAVERD!$A:$BS,AU$2,FALSE)</f>
        <v>3.9034932000000002</v>
      </c>
      <c r="AV35" s="7">
        <f>VLOOKUP($A35,HAVERD!$A:$BS,AV$2,FALSE)</f>
        <v>3.9033559000000002</v>
      </c>
      <c r="AW35" s="7">
        <f>VLOOKUP($A35,HAVERD!$A:$BS,AW$2,FALSE)</f>
        <v>3.9035291999999999</v>
      </c>
      <c r="AX35" s="7">
        <f>VLOOKUP($A35,HAVERD!$A:$BS,AX$2,FALSE)</f>
        <v>3.9040089</v>
      </c>
      <c r="BA35" s="6">
        <f t="shared" si="111"/>
        <v>45723</v>
      </c>
      <c r="BB35" s="7">
        <f>_xlfn.IFNA(VLOOKUP($BA35,HAVERD!$A:$BS,BB$2,FALSE),"")</f>
        <v>0</v>
      </c>
      <c r="BC35" s="7">
        <f>_xlfn.IFNA(VLOOKUP($BA35,HAVERD!$A:$BS,BC$2,FALSE),"")</f>
        <v>4.4428799999999997</v>
      </c>
      <c r="BD35" s="7">
        <f>_xlfn.IFNA(VLOOKUP($BA35,HAVERD!$A:$BS,BD$2,FALSE),"")</f>
        <v>4.3566152000000002</v>
      </c>
      <c r="BE35" s="7">
        <f>_xlfn.IFNA(VLOOKUP($BA35,HAVERD!$A:$BS,BE$2,FALSE),"")</f>
        <v>4.2638778000000004</v>
      </c>
      <c r="BF35" s="7">
        <f>_xlfn.IFNA(VLOOKUP($BA35,HAVERD!$A:$BS,BF$2,FALSE),"")</f>
        <v>4.1820019000000004</v>
      </c>
      <c r="BG35" s="7">
        <f>_xlfn.IFNA(VLOOKUP($BA35,HAVERD!$A:$BS,BG$2,FALSE),"")</f>
        <v>4.1121264999999996</v>
      </c>
      <c r="BH35" s="7">
        <f>_xlfn.IFNA(VLOOKUP($BA35,HAVERD!$A:$BS,BH$2,FALSE),"")</f>
        <v>4.0527027000000002</v>
      </c>
      <c r="BI35" s="7">
        <f>_xlfn.IFNA(VLOOKUP($BA35,HAVERD!$A:$BS,BI$2,FALSE),"")</f>
        <v>4.0035401000000004</v>
      </c>
      <c r="BJ35" s="7">
        <f>_xlfn.IFNA(VLOOKUP($BA35,HAVERD!$A:$BS,BJ$2,FALSE),"")</f>
        <v>3.9645991</v>
      </c>
      <c r="BK35" s="7">
        <f>_xlfn.IFNA(VLOOKUP($BA35,HAVERD!$A:$BS,BK$2,FALSE),"")</f>
        <v>3.9357896999999999</v>
      </c>
      <c r="BL35" s="7">
        <f>_xlfn.IFNA(VLOOKUP($BA35,HAVERD!$A:$BS,BL$2,FALSE),"")</f>
        <v>3.9167174999999999</v>
      </c>
      <c r="BM35" s="7">
        <f>_xlfn.IFNA(VLOOKUP($BA35,HAVERD!$A:$BS,BM$2,FALSE),"")</f>
        <v>3.9060356999999999</v>
      </c>
      <c r="BN35" s="7">
        <f>_xlfn.IFNA(VLOOKUP($BA35,HAVERD!$A:$BS,BN$2,FALSE),"")</f>
        <v>3.9016997</v>
      </c>
      <c r="BO35" s="7">
        <f>_xlfn.IFNA(VLOOKUP($BA35,HAVERD!$A:$BS,BO$2,FALSE),"")</f>
        <v>3.9005044999999998</v>
      </c>
      <c r="BP35" s="7">
        <f>_xlfn.IFNA(VLOOKUP($BA35,HAVERD!$A:$BS,BP$2,FALSE),"")</f>
        <v>3.9010546000000001</v>
      </c>
      <c r="BQ35" s="7">
        <f>_xlfn.IFNA(VLOOKUP($BA35,HAVERD!$A:$BS,BQ$2,FALSE),"")</f>
        <v>3.9026922000000002</v>
      </c>
      <c r="BR35" s="7">
        <f>_xlfn.IFNA(VLOOKUP($BA35,HAVERD!$A:$BS,BR$2,FALSE),"")</f>
        <v>3.9047594999999999</v>
      </c>
      <c r="BS35" s="7">
        <f>_xlfn.IFNA(VLOOKUP($BA35,HAVERD!$A:$BS,BS$2,FALSE),"")</f>
        <v>3.9065987999999998</v>
      </c>
      <c r="BT35" s="7">
        <f>_xlfn.IFNA(VLOOKUP($BA35,HAVERD!$A:$BS,BT$2,FALSE),"")</f>
        <v>3.9075524000000001</v>
      </c>
      <c r="BU35" s="7">
        <f>_xlfn.IFNA(VLOOKUP($BA35,HAVERD!$A:$BS,BU$2,FALSE),"")</f>
        <v>3.9071020999999999</v>
      </c>
      <c r="BV35" s="7">
        <f>_xlfn.IFNA(VLOOKUP($BA35,HAVERD!$A:$BS,BV$2,FALSE),"")</f>
        <v>3.9053779</v>
      </c>
      <c r="BW35" s="7">
        <f>_xlfn.IFNA(VLOOKUP($BA35,HAVERD!$A:$BS,BW$2,FALSE),"")</f>
        <v>3.9026977</v>
      </c>
      <c r="BX35" s="7">
        <f>_xlfn.IFNA(VLOOKUP($BA35,HAVERD!$A:$BS,BX$2,FALSE),"")</f>
        <v>3.8993791</v>
      </c>
      <c r="BY35" s="7">
        <f>_xlfn.IFNA(VLOOKUP($BA35,HAVERD!$A:$BS,BY$2,FALSE),"")</f>
        <v>3.8957399000000001</v>
      </c>
      <c r="BZ35" s="7">
        <f>_xlfn.IFNA(VLOOKUP($BA35,HAVERD!$A:$BS,BZ$2,FALSE),"")</f>
        <v>3.8920979</v>
      </c>
      <c r="CA35" s="7">
        <f>_xlfn.IFNA(VLOOKUP($BA35,HAVERD!$A:$BS,CA$2,FALSE),"")</f>
        <v>3.8887228</v>
      </c>
      <c r="CB35" s="7">
        <f>_xlfn.IFNA(VLOOKUP($BA35,HAVERD!$A:$BS,CB$2,FALSE),"")</f>
        <v>3.885672</v>
      </c>
      <c r="CC35" s="7">
        <f>_xlfn.IFNA(VLOOKUP($BA35,HAVERD!$A:$BS,CC$2,FALSE),"")</f>
        <v>3.8829444</v>
      </c>
      <c r="CD35" s="7">
        <f>_xlfn.IFNA(VLOOKUP($BA35,HAVERD!$A:$BS,CD$2,FALSE),"")</f>
        <v>3.8805390000000002</v>
      </c>
      <c r="CE35" s="7">
        <f>_xlfn.IFNA(VLOOKUP($BA35,HAVERD!$A:$BS,CE$2,FALSE),"")</f>
        <v>3.8784546999999998</v>
      </c>
      <c r="CF35" s="7">
        <f>_xlfn.IFNA(VLOOKUP($BA35,HAVERD!$A:$BS,CF$2,FALSE),"")</f>
        <v>3.8766905</v>
      </c>
      <c r="CG35" s="7">
        <f>_xlfn.IFNA(VLOOKUP($BA35,HAVERD!$A:$BS,CG$2,FALSE),"")</f>
        <v>3.8752450999999999</v>
      </c>
      <c r="CH35" s="7">
        <f>_xlfn.IFNA(VLOOKUP($BA35,HAVERD!$A:$BS,CH$2,FALSE),"")</f>
        <v>3.8741175999999999</v>
      </c>
      <c r="CI35" s="7">
        <f>_xlfn.IFNA(VLOOKUP($BA35,HAVERD!$A:$BS,CI$2,FALSE),"")</f>
        <v>3.8733069000000002</v>
      </c>
      <c r="CJ35" s="7">
        <f>_xlfn.IFNA(VLOOKUP($BA35,HAVERD!$A:$BS,CJ$2,FALSE),"")</f>
        <v>3.8728118999999999</v>
      </c>
      <c r="CK35" s="7">
        <f>_xlfn.IFNA(VLOOKUP($BA35,HAVERD!$A:$BS,CK$2,FALSE),"")</f>
        <v>3.8726314999999998</v>
      </c>
      <c r="CL35" s="7">
        <f>_xlfn.IFNA(VLOOKUP($BA35,HAVERD!$A:$BS,CL$2,FALSE),"")</f>
        <v>3.8727646</v>
      </c>
      <c r="CM35" s="7">
        <f>_xlfn.IFNA(VLOOKUP($BA35,HAVERD!$A:$BS,CM$2,FALSE),"")</f>
        <v>3.8732084000000002</v>
      </c>
      <c r="CN35" s="7">
        <f>_xlfn.IFNA(VLOOKUP($BA35,HAVERD!$A:$BS,CN$2,FALSE),"")</f>
        <v>3.8739526999999998</v>
      </c>
      <c r="CO35" s="7">
        <f>_xlfn.IFNA(VLOOKUP($BA35,HAVERD!$A:$BS,CO$2,FALSE),"")</f>
        <v>3.8749851999999998</v>
      </c>
      <c r="CP35" s="7">
        <f>_xlfn.IFNA(VLOOKUP($BA35,HAVERD!$A:$BS,CP$2,FALSE),"")</f>
        <v>3.8762932999999999</v>
      </c>
      <c r="CQ35" s="7">
        <f>_xlfn.IFNA(VLOOKUP($BA35,HAVERD!$A:$BS,CQ$2,FALSE),"")</f>
        <v>3.8778649000000001</v>
      </c>
      <c r="CR35" s="7">
        <f>_xlfn.IFNA(VLOOKUP($BA35,HAVERD!$A:$BS,CR$2,FALSE),"")</f>
        <v>3.8796875000000002</v>
      </c>
      <c r="CS35" s="7">
        <f>_xlfn.IFNA(VLOOKUP($BA35,HAVERD!$A:$BS,CS$2,FALSE),"")</f>
        <v>3.8817488999999998</v>
      </c>
      <c r="CT35" s="7">
        <f>_xlfn.IFNA(VLOOKUP($BA35,HAVERD!$A:$BS,CT$2,FALSE),"")</f>
        <v>3.8840365000000001</v>
      </c>
      <c r="CU35" s="7">
        <f>_xlfn.IFNA(VLOOKUP($BA35,HAVERD!$A:$BS,CU$2,FALSE),"")</f>
        <v>3.8865381999999999</v>
      </c>
      <c r="CV35" s="7">
        <f>_xlfn.IFNA(VLOOKUP($BA35,HAVERD!$A:$BS,CV$2,FALSE),"")</f>
        <v>3.8892414999999998</v>
      </c>
      <c r="CW35" s="7">
        <f>_xlfn.IFNA(VLOOKUP($BA35,HAVERD!$A:$BS,CW$2,FALSE),"")</f>
        <v>3.8921340999999998</v>
      </c>
      <c r="CX35" s="7">
        <f>_xlfn.IFNA(VLOOKUP($BA35,HAVERD!$A:$BS,CX$2,FALSE),"")</f>
        <v>3.8952035999999999</v>
      </c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</row>
    <row r="36" spans="1:113" x14ac:dyDescent="0.25">
      <c r="A36" s="6">
        <f t="shared" si="110"/>
        <v>45684</v>
      </c>
      <c r="B36" s="7">
        <f>VLOOKUP($A36,HAVERD!$A:$BS,B$2,FALSE)</f>
        <v>4.7</v>
      </c>
      <c r="C36" s="7">
        <f>VLOOKUP($A36,HAVERD!$A:$BS,C$2,FALSE)</f>
        <v>4.4608223999999996</v>
      </c>
      <c r="D36" s="7">
        <f>VLOOKUP($A36,HAVERD!$A:$BS,D$2,FALSE)</f>
        <v>4.4241921</v>
      </c>
      <c r="E36" s="7">
        <f>VLOOKUP($A36,HAVERD!$A:$BS,E$2,FALSE)</f>
        <v>4.3661032999999998</v>
      </c>
      <c r="F36" s="7">
        <f>VLOOKUP($A36,HAVERD!$A:$BS,F$2,FALSE)</f>
        <v>4.2945824000000004</v>
      </c>
      <c r="G36" s="7">
        <f>VLOOKUP($A36,HAVERD!$A:$BS,G$2,FALSE)</f>
        <v>4.2222340999999997</v>
      </c>
      <c r="H36" s="7">
        <f>VLOOKUP($A36,HAVERD!$A:$BS,H$2,FALSE)</f>
        <v>4.1569599000000004</v>
      </c>
      <c r="I36" s="7">
        <f>VLOOKUP($A36,HAVERD!$A:$BS,I$2,FALSE)</f>
        <v>4.1027100000000001</v>
      </c>
      <c r="J36" s="7">
        <f>VLOOKUP($A36,HAVERD!$A:$BS,J$2,FALSE)</f>
        <v>4.0605567999999996</v>
      </c>
      <c r="K36" s="7">
        <f>VLOOKUP($A36,HAVERD!$A:$BS,K$2,FALSE)</f>
        <v>4.0299506999999997</v>
      </c>
      <c r="L36" s="7">
        <f>VLOOKUP($A36,HAVERD!$A:$BS,L$2,FALSE)</f>
        <v>4.0089433999999997</v>
      </c>
      <c r="M36" s="7">
        <f>VLOOKUP($A36,HAVERD!$A:$BS,M$2,FALSE)</f>
        <v>3.9956016000000001</v>
      </c>
      <c r="N36" s="7">
        <f>VLOOKUP($A36,HAVERD!$A:$BS,N$2,FALSE)</f>
        <v>3.9876388999999999</v>
      </c>
      <c r="O36" s="7">
        <f>VLOOKUP($A36,HAVERD!$A:$BS,O$2,FALSE)</f>
        <v>3.9820023999999998</v>
      </c>
      <c r="P36" s="7">
        <f>VLOOKUP($A36,HAVERD!$A:$BS,P$2,FALSE)</f>
        <v>3.9776492999999999</v>
      </c>
      <c r="Q36" s="7">
        <f>VLOOKUP($A36,HAVERD!$A:$BS,Q$2,FALSE)</f>
        <v>3.9741344999999999</v>
      </c>
      <c r="R36" s="7">
        <f>VLOOKUP($A36,HAVERD!$A:$BS,R$2,FALSE)</f>
        <v>3.9710125999999999</v>
      </c>
      <c r="S36" s="7">
        <f>VLOOKUP($A36,HAVERD!$A:$BS,S$2,FALSE)</f>
        <v>3.9678385</v>
      </c>
      <c r="T36" s="7">
        <f>VLOOKUP($A36,HAVERD!$A:$BS,T$2,FALSE)</f>
        <v>3.9641668000000001</v>
      </c>
      <c r="U36" s="7">
        <f>VLOOKUP($A36,HAVERD!$A:$BS,U$2,FALSE)</f>
        <v>3.9596722</v>
      </c>
      <c r="V36" s="7">
        <f>VLOOKUP($A36,HAVERD!$A:$BS,V$2,FALSE)</f>
        <v>3.9544423000000002</v>
      </c>
      <c r="W36" s="7">
        <f>VLOOKUP($A36,HAVERD!$A:$BS,W$2,FALSE)</f>
        <v>3.9486542999999998</v>
      </c>
      <c r="X36" s="7">
        <f>VLOOKUP($A36,HAVERD!$A:$BS,X$2,FALSE)</f>
        <v>3.942485</v>
      </c>
      <c r="Y36" s="7">
        <f>VLOOKUP($A36,HAVERD!$A:$BS,Y$2,FALSE)</f>
        <v>3.9361114000000001</v>
      </c>
      <c r="Z36" s="7">
        <f>VLOOKUP($A36,HAVERD!$A:$BS,Z$2,FALSE)</f>
        <v>3.9297103999999998</v>
      </c>
      <c r="AA36" s="7">
        <f>VLOOKUP($A36,HAVERD!$A:$BS,AA$2,FALSE)</f>
        <v>3.9234312999999998</v>
      </c>
      <c r="AB36" s="7">
        <f>VLOOKUP($A36,HAVERD!$A:$BS,AB$2,FALSE)</f>
        <v>3.9173127999999999</v>
      </c>
      <c r="AC36" s="7">
        <f>VLOOKUP($A36,HAVERD!$A:$BS,AC$2,FALSE)</f>
        <v>3.9113663000000001</v>
      </c>
      <c r="AD36" s="7">
        <f>VLOOKUP($A36,HAVERD!$A:$BS,AD$2,FALSE)</f>
        <v>3.9056027000000002</v>
      </c>
      <c r="AE36" s="7">
        <f>VLOOKUP($A36,HAVERD!$A:$BS,AE$2,FALSE)</f>
        <v>3.9000332000000002</v>
      </c>
      <c r="AF36" s="7">
        <f>VLOOKUP($A36,HAVERD!$A:$BS,AF$2,FALSE)</f>
        <v>3.8946689999999999</v>
      </c>
      <c r="AG36" s="7">
        <f>VLOOKUP($A36,HAVERD!$A:$BS,AG$2,FALSE)</f>
        <v>3.8895211000000001</v>
      </c>
      <c r="AH36" s="7">
        <f>VLOOKUP($A36,HAVERD!$A:$BS,AH$2,FALSE)</f>
        <v>3.8846007</v>
      </c>
      <c r="AI36" s="7">
        <f>VLOOKUP($A36,HAVERD!$A:$BS,AI$2,FALSE)</f>
        <v>3.8799191</v>
      </c>
      <c r="AJ36" s="7">
        <f>VLOOKUP($A36,HAVERD!$A:$BS,AJ$2,FALSE)</f>
        <v>3.8754871999999998</v>
      </c>
      <c r="AK36" s="7">
        <f>VLOOKUP($A36,HAVERD!$A:$BS,AK$2,FALSE)</f>
        <v>3.8713161999999999</v>
      </c>
      <c r="AL36" s="7">
        <f>VLOOKUP($A36,HAVERD!$A:$BS,AL$2,FALSE)</f>
        <v>3.8674173000000001</v>
      </c>
      <c r="AM36" s="7">
        <f>VLOOKUP($A36,HAVERD!$A:$BS,AM$2,FALSE)</f>
        <v>3.8638005</v>
      </c>
      <c r="AN36" s="7">
        <f>VLOOKUP($A36,HAVERD!$A:$BS,AN$2,FALSE)</f>
        <v>3.8604712999999999</v>
      </c>
      <c r="AO36" s="7">
        <f>VLOOKUP($A36,HAVERD!$A:$BS,AO$2,FALSE)</f>
        <v>3.8574339000000002</v>
      </c>
      <c r="AP36" s="7">
        <f>VLOOKUP($A36,HAVERD!$A:$BS,AP$2,FALSE)</f>
        <v>3.8546927000000002</v>
      </c>
      <c r="AQ36" s="7">
        <f>VLOOKUP($A36,HAVERD!$A:$BS,AQ$2,FALSE)</f>
        <v>3.8522520999999998</v>
      </c>
      <c r="AR36" s="7">
        <f>VLOOKUP($A36,HAVERD!$A:$BS,AR$2,FALSE)</f>
        <v>3.8501164999999999</v>
      </c>
      <c r="AS36" s="7">
        <f>VLOOKUP($A36,HAVERD!$A:$BS,AS$2,FALSE)</f>
        <v>3.8482900999999998</v>
      </c>
      <c r="AT36" s="7">
        <f>VLOOKUP($A36,HAVERD!$A:$BS,AT$2,FALSE)</f>
        <v>3.8467772</v>
      </c>
      <c r="AU36" s="7">
        <f>VLOOKUP($A36,HAVERD!$A:$BS,AU$2,FALSE)</f>
        <v>3.8455822999999998</v>
      </c>
      <c r="AV36" s="7">
        <f>VLOOKUP($A36,HAVERD!$A:$BS,AV$2,FALSE)</f>
        <v>3.8447097000000001</v>
      </c>
      <c r="AW36" s="7">
        <f>VLOOKUP($A36,HAVERD!$A:$BS,AW$2,FALSE)</f>
        <v>3.8441635999999999</v>
      </c>
      <c r="AX36" s="7">
        <f>VLOOKUP($A36,HAVERD!$A:$BS,AX$2,FALSE)</f>
        <v>3.8439485000000002</v>
      </c>
      <c r="BA36" s="6">
        <f t="shared" si="111"/>
        <v>45726</v>
      </c>
      <c r="BB36" s="7">
        <f>_xlfn.IFNA(VLOOKUP($BA36,HAVERD!$A:$BS,BB$2,FALSE),"")</f>
        <v>0</v>
      </c>
      <c r="BC36" s="7">
        <f>_xlfn.IFNA(VLOOKUP($BA36,HAVERD!$A:$BS,BC$2,FALSE),"")</f>
        <v>0</v>
      </c>
      <c r="BD36" s="7">
        <f>_xlfn.IFNA(VLOOKUP($BA36,HAVERD!$A:$BS,BD$2,FALSE),"")</f>
        <v>0</v>
      </c>
      <c r="BE36" s="7">
        <f>_xlfn.IFNA(VLOOKUP($BA36,HAVERD!$A:$BS,BE$2,FALSE),"")</f>
        <v>0</v>
      </c>
      <c r="BF36" s="7">
        <f>_xlfn.IFNA(VLOOKUP($BA36,HAVERD!$A:$BS,BF$2,FALSE),"")</f>
        <v>0</v>
      </c>
      <c r="BG36" s="7">
        <f>_xlfn.IFNA(VLOOKUP($BA36,HAVERD!$A:$BS,BG$2,FALSE),"")</f>
        <v>0</v>
      </c>
      <c r="BH36" s="7">
        <f>_xlfn.IFNA(VLOOKUP($BA36,HAVERD!$A:$BS,BH$2,FALSE),"")</f>
        <v>0</v>
      </c>
      <c r="BI36" s="7">
        <f>_xlfn.IFNA(VLOOKUP($BA36,HAVERD!$A:$BS,BI$2,FALSE),"")</f>
        <v>0</v>
      </c>
      <c r="BJ36" s="7">
        <f>_xlfn.IFNA(VLOOKUP($BA36,HAVERD!$A:$BS,BJ$2,FALSE),"")</f>
        <v>0</v>
      </c>
      <c r="BK36" s="7">
        <f>_xlfn.IFNA(VLOOKUP($BA36,HAVERD!$A:$BS,BK$2,FALSE),"")</f>
        <v>0</v>
      </c>
      <c r="BL36" s="7">
        <f>_xlfn.IFNA(VLOOKUP($BA36,HAVERD!$A:$BS,BL$2,FALSE),"")</f>
        <v>0</v>
      </c>
      <c r="BM36" s="7">
        <f>_xlfn.IFNA(VLOOKUP($BA36,HAVERD!$A:$BS,BM$2,FALSE),"")</f>
        <v>0</v>
      </c>
      <c r="BN36" s="7">
        <f>_xlfn.IFNA(VLOOKUP($BA36,HAVERD!$A:$BS,BN$2,FALSE),"")</f>
        <v>0</v>
      </c>
      <c r="BO36" s="7">
        <f>_xlfn.IFNA(VLOOKUP($BA36,HAVERD!$A:$BS,BO$2,FALSE),"")</f>
        <v>0</v>
      </c>
      <c r="BP36" s="7">
        <f>_xlfn.IFNA(VLOOKUP($BA36,HAVERD!$A:$BS,BP$2,FALSE),"")</f>
        <v>0</v>
      </c>
      <c r="BQ36" s="7">
        <f>_xlfn.IFNA(VLOOKUP($BA36,HAVERD!$A:$BS,BQ$2,FALSE),"")</f>
        <v>0</v>
      </c>
      <c r="BR36" s="7">
        <f>_xlfn.IFNA(VLOOKUP($BA36,HAVERD!$A:$BS,BR$2,FALSE),"")</f>
        <v>0</v>
      </c>
      <c r="BS36" s="7">
        <f>_xlfn.IFNA(VLOOKUP($BA36,HAVERD!$A:$BS,BS$2,FALSE),"")</f>
        <v>0</v>
      </c>
      <c r="BT36" s="7">
        <f>_xlfn.IFNA(VLOOKUP($BA36,HAVERD!$A:$BS,BT$2,FALSE),"")</f>
        <v>0</v>
      </c>
      <c r="BU36" s="7">
        <f>_xlfn.IFNA(VLOOKUP($BA36,HAVERD!$A:$BS,BU$2,FALSE),"")</f>
        <v>0</v>
      </c>
      <c r="BV36" s="7">
        <f>_xlfn.IFNA(VLOOKUP($BA36,HAVERD!$A:$BS,BV$2,FALSE),"")</f>
        <v>0</v>
      </c>
      <c r="BW36" s="7">
        <f>_xlfn.IFNA(VLOOKUP($BA36,HAVERD!$A:$BS,BW$2,FALSE),"")</f>
        <v>0</v>
      </c>
      <c r="BX36" s="7">
        <f>_xlfn.IFNA(VLOOKUP($BA36,HAVERD!$A:$BS,BX$2,FALSE),"")</f>
        <v>0</v>
      </c>
      <c r="BY36" s="7">
        <f>_xlfn.IFNA(VLOOKUP($BA36,HAVERD!$A:$BS,BY$2,FALSE),"")</f>
        <v>0</v>
      </c>
      <c r="BZ36" s="7">
        <f>_xlfn.IFNA(VLOOKUP($BA36,HAVERD!$A:$BS,BZ$2,FALSE),"")</f>
        <v>0</v>
      </c>
      <c r="CA36" s="7">
        <f>_xlfn.IFNA(VLOOKUP($BA36,HAVERD!$A:$BS,CA$2,FALSE),"")</f>
        <v>0</v>
      </c>
      <c r="CB36" s="7">
        <f>_xlfn.IFNA(VLOOKUP($BA36,HAVERD!$A:$BS,CB$2,FALSE),"")</f>
        <v>0</v>
      </c>
      <c r="CC36" s="7">
        <f>_xlfn.IFNA(VLOOKUP($BA36,HAVERD!$A:$BS,CC$2,FALSE),"")</f>
        <v>0</v>
      </c>
      <c r="CD36" s="7">
        <f>_xlfn.IFNA(VLOOKUP($BA36,HAVERD!$A:$BS,CD$2,FALSE),"")</f>
        <v>0</v>
      </c>
      <c r="CE36" s="7">
        <f>_xlfn.IFNA(VLOOKUP($BA36,HAVERD!$A:$BS,CE$2,FALSE),"")</f>
        <v>0</v>
      </c>
      <c r="CF36" s="7">
        <f>_xlfn.IFNA(VLOOKUP($BA36,HAVERD!$A:$BS,CF$2,FALSE),"")</f>
        <v>0</v>
      </c>
      <c r="CG36" s="7">
        <f>_xlfn.IFNA(VLOOKUP($BA36,HAVERD!$A:$BS,CG$2,FALSE),"")</f>
        <v>0</v>
      </c>
      <c r="CH36" s="7">
        <f>_xlfn.IFNA(VLOOKUP($BA36,HAVERD!$A:$BS,CH$2,FALSE),"")</f>
        <v>0</v>
      </c>
      <c r="CI36" s="7">
        <f>_xlfn.IFNA(VLOOKUP($BA36,HAVERD!$A:$BS,CI$2,FALSE),"")</f>
        <v>0</v>
      </c>
      <c r="CJ36" s="7">
        <f>_xlfn.IFNA(VLOOKUP($BA36,HAVERD!$A:$BS,CJ$2,FALSE),"")</f>
        <v>0</v>
      </c>
      <c r="CK36" s="7">
        <f>_xlfn.IFNA(VLOOKUP($BA36,HAVERD!$A:$BS,CK$2,FALSE),"")</f>
        <v>0</v>
      </c>
      <c r="CL36" s="7">
        <f>_xlfn.IFNA(VLOOKUP($BA36,HAVERD!$A:$BS,CL$2,FALSE),"")</f>
        <v>0</v>
      </c>
      <c r="CM36" s="7">
        <f>_xlfn.IFNA(VLOOKUP($BA36,HAVERD!$A:$BS,CM$2,FALSE),"")</f>
        <v>0</v>
      </c>
      <c r="CN36" s="7">
        <f>_xlfn.IFNA(VLOOKUP($BA36,HAVERD!$A:$BS,CN$2,FALSE),"")</f>
        <v>0</v>
      </c>
      <c r="CO36" s="7">
        <f>_xlfn.IFNA(VLOOKUP($BA36,HAVERD!$A:$BS,CO$2,FALSE),"")</f>
        <v>0</v>
      </c>
      <c r="CP36" s="7">
        <f>_xlfn.IFNA(VLOOKUP($BA36,HAVERD!$A:$BS,CP$2,FALSE),"")</f>
        <v>0</v>
      </c>
      <c r="CQ36" s="7">
        <f>_xlfn.IFNA(VLOOKUP($BA36,HAVERD!$A:$BS,CQ$2,FALSE),"")</f>
        <v>0</v>
      </c>
      <c r="CR36" s="7">
        <f>_xlfn.IFNA(VLOOKUP($BA36,HAVERD!$A:$BS,CR$2,FALSE),"")</f>
        <v>0</v>
      </c>
      <c r="CS36" s="7">
        <f>_xlfn.IFNA(VLOOKUP($BA36,HAVERD!$A:$BS,CS$2,FALSE),"")</f>
        <v>0</v>
      </c>
      <c r="CT36" s="7">
        <f>_xlfn.IFNA(VLOOKUP($BA36,HAVERD!$A:$BS,CT$2,FALSE),"")</f>
        <v>0</v>
      </c>
      <c r="CU36" s="7">
        <f>_xlfn.IFNA(VLOOKUP($BA36,HAVERD!$A:$BS,CU$2,FALSE),"")</f>
        <v>0</v>
      </c>
      <c r="CV36" s="7">
        <f>_xlfn.IFNA(VLOOKUP($BA36,HAVERD!$A:$BS,CV$2,FALSE),"")</f>
        <v>0</v>
      </c>
      <c r="CW36" s="7">
        <f>_xlfn.IFNA(VLOOKUP($BA36,HAVERD!$A:$BS,CW$2,FALSE),"")</f>
        <v>0</v>
      </c>
      <c r="CX36" s="7">
        <f>_xlfn.IFNA(VLOOKUP($BA36,HAVERD!$A:$BS,CX$2,FALSE),"")</f>
        <v>0</v>
      </c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</row>
    <row r="37" spans="1:113" x14ac:dyDescent="0.25">
      <c r="A37" s="6">
        <f t="shared" si="110"/>
        <v>45685</v>
      </c>
      <c r="B37" s="7">
        <f>VLOOKUP($A37,HAVERD!$A:$BS,B$2,FALSE)</f>
        <v>4.7</v>
      </c>
      <c r="C37" s="7">
        <f>VLOOKUP($A37,HAVERD!$A:$BS,C$2,FALSE)</f>
        <v>4.4598168999999999</v>
      </c>
      <c r="D37" s="7">
        <f>VLOOKUP($A37,HAVERD!$A:$BS,D$2,FALSE)</f>
        <v>4.4206842999999996</v>
      </c>
      <c r="E37" s="7">
        <f>VLOOKUP($A37,HAVERD!$A:$BS,E$2,FALSE)</f>
        <v>4.3627079999999996</v>
      </c>
      <c r="F37" s="7">
        <f>VLOOKUP($A37,HAVERD!$A:$BS,F$2,FALSE)</f>
        <v>4.2944472999999999</v>
      </c>
      <c r="G37" s="7">
        <f>VLOOKUP($A37,HAVERD!$A:$BS,G$2,FALSE)</f>
        <v>4.2275019</v>
      </c>
      <c r="H37" s="7">
        <f>VLOOKUP($A37,HAVERD!$A:$BS,H$2,FALSE)</f>
        <v>4.1682823999999998</v>
      </c>
      <c r="I37" s="7">
        <f>VLOOKUP($A37,HAVERD!$A:$BS,I$2,FALSE)</f>
        <v>4.1201530999999996</v>
      </c>
      <c r="J37" s="7">
        <f>VLOOKUP($A37,HAVERD!$A:$BS,J$2,FALSE)</f>
        <v>4.0839065999999997</v>
      </c>
      <c r="K37" s="7">
        <f>VLOOKUP($A37,HAVERD!$A:$BS,K$2,FALSE)</f>
        <v>4.0589659999999999</v>
      </c>
      <c r="L37" s="7">
        <f>VLOOKUP($A37,HAVERD!$A:$BS,L$2,FALSE)</f>
        <v>4.0434842</v>
      </c>
      <c r="M37" s="7">
        <f>VLOOKUP($A37,HAVERD!$A:$BS,M$2,FALSE)</f>
        <v>4.0353671000000002</v>
      </c>
      <c r="N37" s="7">
        <f>VLOOKUP($A37,HAVERD!$A:$BS,N$2,FALSE)</f>
        <v>4.0320881000000002</v>
      </c>
      <c r="O37" s="7">
        <f>VLOOKUP($A37,HAVERD!$A:$BS,O$2,FALSE)</f>
        <v>4.0300137999999999</v>
      </c>
      <c r="P37" s="7">
        <f>VLOOKUP($A37,HAVERD!$A:$BS,P$2,FALSE)</f>
        <v>4.0280923</v>
      </c>
      <c r="Q37" s="7">
        <f>VLOOKUP($A37,HAVERD!$A:$BS,Q$2,FALSE)</f>
        <v>4.0260395000000004</v>
      </c>
      <c r="R37" s="7">
        <f>VLOOKUP($A37,HAVERD!$A:$BS,R$2,FALSE)</f>
        <v>4.0235710999999998</v>
      </c>
      <c r="S37" s="7">
        <f>VLOOKUP($A37,HAVERD!$A:$BS,S$2,FALSE)</f>
        <v>4.0204031000000002</v>
      </c>
      <c r="T37" s="7">
        <f>VLOOKUP($A37,HAVERD!$A:$BS,T$2,FALSE)</f>
        <v>4.0162513999999998</v>
      </c>
      <c r="U37" s="7">
        <f>VLOOKUP($A37,HAVERD!$A:$BS,U$2,FALSE)</f>
        <v>4.0109304999999997</v>
      </c>
      <c r="V37" s="7">
        <f>VLOOKUP($A37,HAVERD!$A:$BS,V$2,FALSE)</f>
        <v>4.0045954999999998</v>
      </c>
      <c r="W37" s="7">
        <f>VLOOKUP($A37,HAVERD!$A:$BS,W$2,FALSE)</f>
        <v>3.9974750999999999</v>
      </c>
      <c r="X37" s="7">
        <f>VLOOKUP($A37,HAVERD!$A:$BS,X$2,FALSE)</f>
        <v>3.989798</v>
      </c>
      <c r="Y37" s="7">
        <f>VLOOKUP($A37,HAVERD!$A:$BS,Y$2,FALSE)</f>
        <v>3.9817925999999999</v>
      </c>
      <c r="Z37" s="7">
        <f>VLOOKUP($A37,HAVERD!$A:$BS,Z$2,FALSE)</f>
        <v>3.9736878</v>
      </c>
      <c r="AA37" s="7">
        <f>VLOOKUP($A37,HAVERD!$A:$BS,AA$2,FALSE)</f>
        <v>3.9656772999999998</v>
      </c>
      <c r="AB37" s="7">
        <f>VLOOKUP($A37,HAVERD!$A:$BS,AB$2,FALSE)</f>
        <v>3.9578156999999998</v>
      </c>
      <c r="AC37" s="7">
        <f>VLOOKUP($A37,HAVERD!$A:$BS,AC$2,FALSE)</f>
        <v>3.9501229000000002</v>
      </c>
      <c r="AD37" s="7">
        <f>VLOOKUP($A37,HAVERD!$A:$BS,AD$2,FALSE)</f>
        <v>3.9426188</v>
      </c>
      <c r="AE37" s="7">
        <f>VLOOKUP($A37,HAVERD!$A:$BS,AE$2,FALSE)</f>
        <v>3.9353229999999999</v>
      </c>
      <c r="AF37" s="7">
        <f>VLOOKUP($A37,HAVERD!$A:$BS,AF$2,FALSE)</f>
        <v>3.9282556999999998</v>
      </c>
      <c r="AG37" s="7">
        <f>VLOOKUP($A37,HAVERD!$A:$BS,AG$2,FALSE)</f>
        <v>3.9214365999999998</v>
      </c>
      <c r="AH37" s="7">
        <f>VLOOKUP($A37,HAVERD!$A:$BS,AH$2,FALSE)</f>
        <v>3.9148855</v>
      </c>
      <c r="AI37" s="7">
        <f>VLOOKUP($A37,HAVERD!$A:$BS,AI$2,FALSE)</f>
        <v>3.9086224000000001</v>
      </c>
      <c r="AJ37" s="7">
        <f>VLOOKUP($A37,HAVERD!$A:$BS,AJ$2,FALSE)</f>
        <v>3.9026668999999998</v>
      </c>
      <c r="AK37" s="7">
        <f>VLOOKUP($A37,HAVERD!$A:$BS,AK$2,FALSE)</f>
        <v>3.8970389999999999</v>
      </c>
      <c r="AL37" s="7">
        <f>VLOOKUP($A37,HAVERD!$A:$BS,AL$2,FALSE)</f>
        <v>3.8917587</v>
      </c>
      <c r="AM37" s="7">
        <f>VLOOKUP($A37,HAVERD!$A:$BS,AM$2,FALSE)</f>
        <v>3.8868426999999999</v>
      </c>
      <c r="AN37" s="7">
        <f>VLOOKUP($A37,HAVERD!$A:$BS,AN$2,FALSE)</f>
        <v>3.8822966999999999</v>
      </c>
      <c r="AO37" s="7">
        <f>VLOOKUP($A37,HAVERD!$A:$BS,AO$2,FALSE)</f>
        <v>3.8781235000000001</v>
      </c>
      <c r="AP37" s="7">
        <f>VLOOKUP($A37,HAVERD!$A:$BS,AP$2,FALSE)</f>
        <v>3.8743256000000001</v>
      </c>
      <c r="AQ37" s="7">
        <f>VLOOKUP($A37,HAVERD!$A:$BS,AQ$2,FALSE)</f>
        <v>3.8709058000000001</v>
      </c>
      <c r="AR37" s="7">
        <f>VLOOKUP($A37,HAVERD!$A:$BS,AR$2,FALSE)</f>
        <v>3.8678667999999998</v>
      </c>
      <c r="AS37" s="7">
        <f>VLOOKUP($A37,HAVERD!$A:$BS,AS$2,FALSE)</f>
        <v>3.8652112999999999</v>
      </c>
      <c r="AT37" s="7">
        <f>VLOOKUP($A37,HAVERD!$A:$BS,AT$2,FALSE)</f>
        <v>3.8629419</v>
      </c>
      <c r="AU37" s="7">
        <f>VLOOKUP($A37,HAVERD!$A:$BS,AU$2,FALSE)</f>
        <v>3.8610614999999999</v>
      </c>
      <c r="AV37" s="7">
        <f>VLOOKUP($A37,HAVERD!$A:$BS,AV$2,FALSE)</f>
        <v>3.8595725999999999</v>
      </c>
      <c r="AW37" s="7">
        <f>VLOOKUP($A37,HAVERD!$A:$BS,AW$2,FALSE)</f>
        <v>3.8584779</v>
      </c>
      <c r="AX37" s="7">
        <f>VLOOKUP($A37,HAVERD!$A:$BS,AX$2,FALSE)</f>
        <v>3.8577802999999999</v>
      </c>
      <c r="BA37" s="6">
        <f t="shared" si="111"/>
        <v>45727</v>
      </c>
      <c r="BB37" s="7" t="str">
        <f>_xlfn.IFNA(VLOOKUP($BA37,HAVERD!$A:$BS,BB$2,FALSE),"")</f>
        <v/>
      </c>
      <c r="BC37" s="7" t="str">
        <f>_xlfn.IFNA(VLOOKUP($BA37,HAVERD!$A:$BS,BC$2,FALSE),"")</f>
        <v/>
      </c>
      <c r="BD37" s="7" t="str">
        <f>_xlfn.IFNA(VLOOKUP($BA37,HAVERD!$A:$BS,BD$2,FALSE),"")</f>
        <v/>
      </c>
      <c r="BE37" s="7" t="str">
        <f>_xlfn.IFNA(VLOOKUP($BA37,HAVERD!$A:$BS,BE$2,FALSE),"")</f>
        <v/>
      </c>
      <c r="BF37" s="7" t="str">
        <f>_xlfn.IFNA(VLOOKUP($BA37,HAVERD!$A:$BS,BF$2,FALSE),"")</f>
        <v/>
      </c>
      <c r="BG37" s="7" t="str">
        <f>_xlfn.IFNA(VLOOKUP($BA37,HAVERD!$A:$BS,BG$2,FALSE),"")</f>
        <v/>
      </c>
      <c r="BH37" s="7" t="str">
        <f>_xlfn.IFNA(VLOOKUP($BA37,HAVERD!$A:$BS,BH$2,FALSE),"")</f>
        <v/>
      </c>
      <c r="BI37" s="7" t="str">
        <f>_xlfn.IFNA(VLOOKUP($BA37,HAVERD!$A:$BS,BI$2,FALSE),"")</f>
        <v/>
      </c>
      <c r="BJ37" s="7" t="str">
        <f>_xlfn.IFNA(VLOOKUP($BA37,HAVERD!$A:$BS,BJ$2,FALSE),"")</f>
        <v/>
      </c>
      <c r="BK37" s="7" t="str">
        <f>_xlfn.IFNA(VLOOKUP($BA37,HAVERD!$A:$BS,BK$2,FALSE),"")</f>
        <v/>
      </c>
      <c r="BL37" s="7" t="str">
        <f>_xlfn.IFNA(VLOOKUP($BA37,HAVERD!$A:$BS,BL$2,FALSE),"")</f>
        <v/>
      </c>
      <c r="BM37" s="7" t="str">
        <f>_xlfn.IFNA(VLOOKUP($BA37,HAVERD!$A:$BS,BM$2,FALSE),"")</f>
        <v/>
      </c>
      <c r="BN37" s="7" t="str">
        <f>_xlfn.IFNA(VLOOKUP($BA37,HAVERD!$A:$BS,BN$2,FALSE),"")</f>
        <v/>
      </c>
      <c r="BO37" s="7" t="str">
        <f>_xlfn.IFNA(VLOOKUP($BA37,HAVERD!$A:$BS,BO$2,FALSE),"")</f>
        <v/>
      </c>
      <c r="BP37" s="7" t="str">
        <f>_xlfn.IFNA(VLOOKUP($BA37,HAVERD!$A:$BS,BP$2,FALSE),"")</f>
        <v/>
      </c>
      <c r="BQ37" s="7" t="str">
        <f>_xlfn.IFNA(VLOOKUP($BA37,HAVERD!$A:$BS,BQ$2,FALSE),"")</f>
        <v/>
      </c>
      <c r="BR37" s="7" t="str">
        <f>_xlfn.IFNA(VLOOKUP($BA37,HAVERD!$A:$BS,BR$2,FALSE),"")</f>
        <v/>
      </c>
      <c r="BS37" s="7" t="str">
        <f>_xlfn.IFNA(VLOOKUP($BA37,HAVERD!$A:$BS,BS$2,FALSE),"")</f>
        <v/>
      </c>
      <c r="BT37" s="7" t="str">
        <f>_xlfn.IFNA(VLOOKUP($BA37,HAVERD!$A:$BS,BT$2,FALSE),"")</f>
        <v/>
      </c>
      <c r="BU37" s="7" t="str">
        <f>_xlfn.IFNA(VLOOKUP($BA37,HAVERD!$A:$BS,BU$2,FALSE),"")</f>
        <v/>
      </c>
      <c r="BV37" s="7" t="str">
        <f>_xlfn.IFNA(VLOOKUP($BA37,HAVERD!$A:$BS,BV$2,FALSE),"")</f>
        <v/>
      </c>
      <c r="BW37" s="7" t="str">
        <f>_xlfn.IFNA(VLOOKUP($BA37,HAVERD!$A:$BS,BW$2,FALSE),"")</f>
        <v/>
      </c>
      <c r="BX37" s="7" t="str">
        <f>_xlfn.IFNA(VLOOKUP($BA37,HAVERD!$A:$BS,BX$2,FALSE),"")</f>
        <v/>
      </c>
      <c r="BY37" s="7" t="str">
        <f>_xlfn.IFNA(VLOOKUP($BA37,HAVERD!$A:$BS,BY$2,FALSE),"")</f>
        <v/>
      </c>
      <c r="BZ37" s="7" t="str">
        <f>_xlfn.IFNA(VLOOKUP($BA37,HAVERD!$A:$BS,BZ$2,FALSE),"")</f>
        <v/>
      </c>
      <c r="CA37" s="7" t="str">
        <f>_xlfn.IFNA(VLOOKUP($BA37,HAVERD!$A:$BS,CA$2,FALSE),"")</f>
        <v/>
      </c>
      <c r="CB37" s="7" t="str">
        <f>_xlfn.IFNA(VLOOKUP($BA37,HAVERD!$A:$BS,CB$2,FALSE),"")</f>
        <v/>
      </c>
      <c r="CC37" s="7" t="str">
        <f>_xlfn.IFNA(VLOOKUP($BA37,HAVERD!$A:$BS,CC$2,FALSE),"")</f>
        <v/>
      </c>
      <c r="CD37" s="7" t="str">
        <f>_xlfn.IFNA(VLOOKUP($BA37,HAVERD!$A:$BS,CD$2,FALSE),"")</f>
        <v/>
      </c>
      <c r="CE37" s="7" t="str">
        <f>_xlfn.IFNA(VLOOKUP($BA37,HAVERD!$A:$BS,CE$2,FALSE),"")</f>
        <v/>
      </c>
      <c r="CF37" s="7" t="str">
        <f>_xlfn.IFNA(VLOOKUP($BA37,HAVERD!$A:$BS,CF$2,FALSE),"")</f>
        <v/>
      </c>
      <c r="CG37" s="7" t="str">
        <f>_xlfn.IFNA(VLOOKUP($BA37,HAVERD!$A:$BS,CG$2,FALSE),"")</f>
        <v/>
      </c>
      <c r="CH37" s="7" t="str">
        <f>_xlfn.IFNA(VLOOKUP($BA37,HAVERD!$A:$BS,CH$2,FALSE),"")</f>
        <v/>
      </c>
      <c r="CI37" s="7" t="str">
        <f>_xlfn.IFNA(VLOOKUP($BA37,HAVERD!$A:$BS,CI$2,FALSE),"")</f>
        <v/>
      </c>
      <c r="CJ37" s="7" t="str">
        <f>_xlfn.IFNA(VLOOKUP($BA37,HAVERD!$A:$BS,CJ$2,FALSE),"")</f>
        <v/>
      </c>
      <c r="CK37" s="7" t="str">
        <f>_xlfn.IFNA(VLOOKUP($BA37,HAVERD!$A:$BS,CK$2,FALSE),"")</f>
        <v/>
      </c>
      <c r="CL37" s="7" t="str">
        <f>_xlfn.IFNA(VLOOKUP($BA37,HAVERD!$A:$BS,CL$2,FALSE),"")</f>
        <v/>
      </c>
      <c r="CM37" s="7" t="str">
        <f>_xlfn.IFNA(VLOOKUP($BA37,HAVERD!$A:$BS,CM$2,FALSE),"")</f>
        <v/>
      </c>
      <c r="CN37" s="7" t="str">
        <f>_xlfn.IFNA(VLOOKUP($BA37,HAVERD!$A:$BS,CN$2,FALSE),"")</f>
        <v/>
      </c>
      <c r="CO37" s="7" t="str">
        <f>_xlfn.IFNA(VLOOKUP($BA37,HAVERD!$A:$BS,CO$2,FALSE),"")</f>
        <v/>
      </c>
      <c r="CP37" s="7" t="str">
        <f>_xlfn.IFNA(VLOOKUP($BA37,HAVERD!$A:$BS,CP$2,FALSE),"")</f>
        <v/>
      </c>
      <c r="CQ37" s="7" t="str">
        <f>_xlfn.IFNA(VLOOKUP($BA37,HAVERD!$A:$BS,CQ$2,FALSE),"")</f>
        <v/>
      </c>
      <c r="CR37" s="7" t="str">
        <f>_xlfn.IFNA(VLOOKUP($BA37,HAVERD!$A:$BS,CR$2,FALSE),"")</f>
        <v/>
      </c>
      <c r="CS37" s="7" t="str">
        <f>_xlfn.IFNA(VLOOKUP($BA37,HAVERD!$A:$BS,CS$2,FALSE),"")</f>
        <v/>
      </c>
      <c r="CT37" s="7" t="str">
        <f>_xlfn.IFNA(VLOOKUP($BA37,HAVERD!$A:$BS,CT$2,FALSE),"")</f>
        <v/>
      </c>
      <c r="CU37" s="7" t="str">
        <f>_xlfn.IFNA(VLOOKUP($BA37,HAVERD!$A:$BS,CU$2,FALSE),"")</f>
        <v/>
      </c>
      <c r="CV37" s="7" t="str">
        <f>_xlfn.IFNA(VLOOKUP($BA37,HAVERD!$A:$BS,CV$2,FALSE),"")</f>
        <v/>
      </c>
      <c r="CW37" s="7" t="str">
        <f>_xlfn.IFNA(VLOOKUP($BA37,HAVERD!$A:$BS,CW$2,FALSE),"")</f>
        <v/>
      </c>
      <c r="CX37" s="7" t="str">
        <f>_xlfn.IFNA(VLOOKUP($BA37,HAVERD!$A:$BS,CX$2,FALSE),"")</f>
        <v/>
      </c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</row>
    <row r="38" spans="1:113" x14ac:dyDescent="0.25">
      <c r="A38" s="6"/>
      <c r="BA38" s="6"/>
    </row>
    <row r="39" spans="1:113" x14ac:dyDescent="0.25">
      <c r="A39" s="11" t="s">
        <v>951</v>
      </c>
      <c r="BA39" s="11" t="s">
        <v>951</v>
      </c>
    </row>
    <row r="40" spans="1:113" x14ac:dyDescent="0.25">
      <c r="A40" s="6" t="s">
        <v>952</v>
      </c>
      <c r="B40">
        <f>MONTH(B20)</f>
        <v>1</v>
      </c>
      <c r="C40">
        <f t="shared" ref="C40:AX40" si="112">MONTH(C20)</f>
        <v>2</v>
      </c>
      <c r="D40">
        <f t="shared" si="112"/>
        <v>3</v>
      </c>
      <c r="E40">
        <f t="shared" si="112"/>
        <v>4</v>
      </c>
      <c r="F40">
        <f t="shared" si="112"/>
        <v>5</v>
      </c>
      <c r="G40">
        <f t="shared" si="112"/>
        <v>6</v>
      </c>
      <c r="H40">
        <f t="shared" si="112"/>
        <v>7</v>
      </c>
      <c r="I40">
        <f t="shared" si="112"/>
        <v>8</v>
      </c>
      <c r="J40">
        <f t="shared" si="112"/>
        <v>9</v>
      </c>
      <c r="K40">
        <f t="shared" si="112"/>
        <v>10</v>
      </c>
      <c r="L40">
        <f t="shared" si="112"/>
        <v>11</v>
      </c>
      <c r="M40">
        <f t="shared" si="112"/>
        <v>12</v>
      </c>
      <c r="N40">
        <f t="shared" si="112"/>
        <v>1</v>
      </c>
      <c r="O40">
        <f t="shared" si="112"/>
        <v>2</v>
      </c>
      <c r="P40">
        <f t="shared" si="112"/>
        <v>3</v>
      </c>
      <c r="Q40">
        <f t="shared" si="112"/>
        <v>4</v>
      </c>
      <c r="R40">
        <f t="shared" si="112"/>
        <v>5</v>
      </c>
      <c r="S40">
        <f t="shared" si="112"/>
        <v>6</v>
      </c>
      <c r="T40">
        <f t="shared" si="112"/>
        <v>7</v>
      </c>
      <c r="U40">
        <f t="shared" si="112"/>
        <v>8</v>
      </c>
      <c r="V40">
        <f t="shared" si="112"/>
        <v>9</v>
      </c>
      <c r="W40">
        <f t="shared" si="112"/>
        <v>10</v>
      </c>
      <c r="X40">
        <f t="shared" si="112"/>
        <v>11</v>
      </c>
      <c r="Y40">
        <f t="shared" si="112"/>
        <v>12</v>
      </c>
      <c r="Z40">
        <f t="shared" si="112"/>
        <v>1</v>
      </c>
      <c r="AA40">
        <f t="shared" si="112"/>
        <v>2</v>
      </c>
      <c r="AB40">
        <f t="shared" si="112"/>
        <v>3</v>
      </c>
      <c r="AC40">
        <f t="shared" si="112"/>
        <v>4</v>
      </c>
      <c r="AD40">
        <f t="shared" si="112"/>
        <v>5</v>
      </c>
      <c r="AE40">
        <f t="shared" si="112"/>
        <v>6</v>
      </c>
      <c r="AF40">
        <f t="shared" si="112"/>
        <v>7</v>
      </c>
      <c r="AG40">
        <f t="shared" si="112"/>
        <v>8</v>
      </c>
      <c r="AH40">
        <f t="shared" si="112"/>
        <v>9</v>
      </c>
      <c r="AI40">
        <f t="shared" si="112"/>
        <v>10</v>
      </c>
      <c r="AJ40">
        <f t="shared" si="112"/>
        <v>11</v>
      </c>
      <c r="AK40">
        <f t="shared" si="112"/>
        <v>12</v>
      </c>
      <c r="AL40">
        <f t="shared" si="112"/>
        <v>1</v>
      </c>
      <c r="AM40">
        <f t="shared" si="112"/>
        <v>2</v>
      </c>
      <c r="AN40">
        <f t="shared" si="112"/>
        <v>3</v>
      </c>
      <c r="AO40">
        <f t="shared" si="112"/>
        <v>4</v>
      </c>
      <c r="AP40">
        <f t="shared" si="112"/>
        <v>5</v>
      </c>
      <c r="AQ40">
        <f t="shared" si="112"/>
        <v>6</v>
      </c>
      <c r="AR40">
        <f t="shared" si="112"/>
        <v>7</v>
      </c>
      <c r="AS40">
        <f t="shared" si="112"/>
        <v>8</v>
      </c>
      <c r="AT40">
        <f t="shared" si="112"/>
        <v>9</v>
      </c>
      <c r="AU40">
        <f t="shared" si="112"/>
        <v>10</v>
      </c>
      <c r="AV40">
        <f t="shared" si="112"/>
        <v>11</v>
      </c>
      <c r="AW40">
        <f t="shared" si="112"/>
        <v>12</v>
      </c>
      <c r="AX40">
        <f t="shared" si="112"/>
        <v>1</v>
      </c>
      <c r="BA40" s="6" t="s">
        <v>952</v>
      </c>
      <c r="BB40" s="55">
        <f t="shared" ref="BB40:CG40" si="113">MONTH(BB18)</f>
        <v>3</v>
      </c>
      <c r="BC40" s="55">
        <f t="shared" si="113"/>
        <v>4</v>
      </c>
      <c r="BD40" s="55">
        <f t="shared" si="113"/>
        <v>5</v>
      </c>
      <c r="BE40" s="55">
        <f t="shared" si="113"/>
        <v>6</v>
      </c>
      <c r="BF40" s="55">
        <f t="shared" si="113"/>
        <v>7</v>
      </c>
      <c r="BG40" s="55">
        <f t="shared" si="113"/>
        <v>8</v>
      </c>
      <c r="BH40" s="55">
        <f t="shared" si="113"/>
        <v>9</v>
      </c>
      <c r="BI40" s="55">
        <f t="shared" si="113"/>
        <v>10</v>
      </c>
      <c r="BJ40" s="55">
        <f t="shared" si="113"/>
        <v>11</v>
      </c>
      <c r="BK40" s="55">
        <f t="shared" si="113"/>
        <v>12</v>
      </c>
      <c r="BL40" s="55">
        <f t="shared" si="113"/>
        <v>1</v>
      </c>
      <c r="BM40" s="55">
        <f t="shared" si="113"/>
        <v>2</v>
      </c>
      <c r="BN40" s="55">
        <f t="shared" si="113"/>
        <v>3</v>
      </c>
      <c r="BO40" s="55">
        <f t="shared" si="113"/>
        <v>4</v>
      </c>
      <c r="BP40" s="55">
        <f t="shared" si="113"/>
        <v>5</v>
      </c>
      <c r="BQ40" s="55">
        <f t="shared" si="113"/>
        <v>6</v>
      </c>
      <c r="BR40" s="55">
        <f t="shared" si="113"/>
        <v>7</v>
      </c>
      <c r="BS40" s="55">
        <f t="shared" si="113"/>
        <v>8</v>
      </c>
      <c r="BT40" s="55">
        <f t="shared" si="113"/>
        <v>9</v>
      </c>
      <c r="BU40" s="55">
        <f t="shared" si="113"/>
        <v>10</v>
      </c>
      <c r="BV40" s="55">
        <f t="shared" si="113"/>
        <v>11</v>
      </c>
      <c r="BW40" s="55">
        <f t="shared" si="113"/>
        <v>12</v>
      </c>
      <c r="BX40" s="55">
        <f t="shared" si="113"/>
        <v>1</v>
      </c>
      <c r="BY40" s="55">
        <f t="shared" si="113"/>
        <v>2</v>
      </c>
      <c r="BZ40" s="55">
        <f t="shared" si="113"/>
        <v>3</v>
      </c>
      <c r="CA40" s="55">
        <f t="shared" si="113"/>
        <v>4</v>
      </c>
      <c r="CB40" s="55">
        <f t="shared" si="113"/>
        <v>5</v>
      </c>
      <c r="CC40" s="55">
        <f t="shared" si="113"/>
        <v>6</v>
      </c>
      <c r="CD40" s="55">
        <f t="shared" si="113"/>
        <v>7</v>
      </c>
      <c r="CE40" s="55">
        <f t="shared" si="113"/>
        <v>8</v>
      </c>
      <c r="CF40" s="55">
        <f t="shared" si="113"/>
        <v>9</v>
      </c>
      <c r="CG40" s="55">
        <f t="shared" si="113"/>
        <v>10</v>
      </c>
      <c r="CH40" s="55">
        <f t="shared" ref="CH40:CX40" si="114">MONTH(CH18)</f>
        <v>11</v>
      </c>
      <c r="CI40" s="55">
        <f t="shared" si="114"/>
        <v>12</v>
      </c>
      <c r="CJ40" s="55">
        <f t="shared" si="114"/>
        <v>1</v>
      </c>
      <c r="CK40" s="55">
        <f t="shared" si="114"/>
        <v>2</v>
      </c>
      <c r="CL40" s="55">
        <f t="shared" si="114"/>
        <v>3</v>
      </c>
      <c r="CM40" s="55">
        <f t="shared" si="114"/>
        <v>4</v>
      </c>
      <c r="CN40" s="55">
        <f t="shared" si="114"/>
        <v>5</v>
      </c>
      <c r="CO40" s="55">
        <f t="shared" si="114"/>
        <v>6</v>
      </c>
      <c r="CP40" s="55">
        <f t="shared" si="114"/>
        <v>7</v>
      </c>
      <c r="CQ40" s="55">
        <f t="shared" si="114"/>
        <v>8</v>
      </c>
      <c r="CR40" s="55">
        <f t="shared" si="114"/>
        <v>9</v>
      </c>
      <c r="CS40" s="55">
        <f t="shared" si="114"/>
        <v>10</v>
      </c>
      <c r="CT40" s="55">
        <f t="shared" si="114"/>
        <v>11</v>
      </c>
      <c r="CU40" s="55">
        <f t="shared" si="114"/>
        <v>12</v>
      </c>
      <c r="CV40" s="55">
        <f t="shared" si="114"/>
        <v>1</v>
      </c>
      <c r="CW40" s="55">
        <f t="shared" si="114"/>
        <v>2</v>
      </c>
      <c r="CX40" s="55">
        <f t="shared" si="114"/>
        <v>3</v>
      </c>
    </row>
    <row r="41" spans="1:113" x14ac:dyDescent="0.25">
      <c r="A41" s="6" t="s">
        <v>953</v>
      </c>
      <c r="B41">
        <f>YEAR(B20)</f>
        <v>2025</v>
      </c>
      <c r="C41">
        <f t="shared" ref="C41:AX41" si="115">YEAR(C20)</f>
        <v>2025</v>
      </c>
      <c r="D41">
        <f t="shared" si="115"/>
        <v>2025</v>
      </c>
      <c r="E41">
        <f t="shared" si="115"/>
        <v>2025</v>
      </c>
      <c r="F41">
        <f t="shared" si="115"/>
        <v>2025</v>
      </c>
      <c r="G41">
        <f t="shared" si="115"/>
        <v>2025</v>
      </c>
      <c r="H41">
        <f t="shared" si="115"/>
        <v>2025</v>
      </c>
      <c r="I41">
        <f t="shared" si="115"/>
        <v>2025</v>
      </c>
      <c r="J41">
        <f t="shared" si="115"/>
        <v>2025</v>
      </c>
      <c r="K41">
        <f t="shared" si="115"/>
        <v>2025</v>
      </c>
      <c r="L41">
        <f t="shared" si="115"/>
        <v>2025</v>
      </c>
      <c r="M41">
        <f t="shared" si="115"/>
        <v>2025</v>
      </c>
      <c r="N41">
        <f t="shared" si="115"/>
        <v>2026</v>
      </c>
      <c r="O41">
        <f t="shared" si="115"/>
        <v>2026</v>
      </c>
      <c r="P41">
        <f t="shared" si="115"/>
        <v>2026</v>
      </c>
      <c r="Q41">
        <f t="shared" si="115"/>
        <v>2026</v>
      </c>
      <c r="R41">
        <f t="shared" si="115"/>
        <v>2026</v>
      </c>
      <c r="S41">
        <f t="shared" si="115"/>
        <v>2026</v>
      </c>
      <c r="T41">
        <f t="shared" si="115"/>
        <v>2026</v>
      </c>
      <c r="U41">
        <f t="shared" si="115"/>
        <v>2026</v>
      </c>
      <c r="V41">
        <f t="shared" si="115"/>
        <v>2026</v>
      </c>
      <c r="W41">
        <f t="shared" si="115"/>
        <v>2026</v>
      </c>
      <c r="X41">
        <f t="shared" si="115"/>
        <v>2026</v>
      </c>
      <c r="Y41">
        <f t="shared" si="115"/>
        <v>2026</v>
      </c>
      <c r="Z41">
        <f t="shared" si="115"/>
        <v>2027</v>
      </c>
      <c r="AA41">
        <f t="shared" si="115"/>
        <v>2027</v>
      </c>
      <c r="AB41">
        <f t="shared" si="115"/>
        <v>2027</v>
      </c>
      <c r="AC41">
        <f t="shared" si="115"/>
        <v>2027</v>
      </c>
      <c r="AD41">
        <f t="shared" si="115"/>
        <v>2027</v>
      </c>
      <c r="AE41">
        <f t="shared" si="115"/>
        <v>2027</v>
      </c>
      <c r="AF41">
        <f t="shared" si="115"/>
        <v>2027</v>
      </c>
      <c r="AG41">
        <f t="shared" si="115"/>
        <v>2027</v>
      </c>
      <c r="AH41">
        <f t="shared" si="115"/>
        <v>2027</v>
      </c>
      <c r="AI41">
        <f t="shared" si="115"/>
        <v>2027</v>
      </c>
      <c r="AJ41">
        <f t="shared" si="115"/>
        <v>2027</v>
      </c>
      <c r="AK41">
        <f t="shared" si="115"/>
        <v>2027</v>
      </c>
      <c r="AL41">
        <f t="shared" si="115"/>
        <v>2028</v>
      </c>
      <c r="AM41">
        <f t="shared" si="115"/>
        <v>2028</v>
      </c>
      <c r="AN41">
        <f t="shared" si="115"/>
        <v>2028</v>
      </c>
      <c r="AO41">
        <f t="shared" si="115"/>
        <v>2028</v>
      </c>
      <c r="AP41">
        <f t="shared" si="115"/>
        <v>2028</v>
      </c>
      <c r="AQ41">
        <f t="shared" si="115"/>
        <v>2028</v>
      </c>
      <c r="AR41">
        <f t="shared" si="115"/>
        <v>2028</v>
      </c>
      <c r="AS41">
        <f t="shared" si="115"/>
        <v>2028</v>
      </c>
      <c r="AT41">
        <f t="shared" si="115"/>
        <v>2028</v>
      </c>
      <c r="AU41">
        <f t="shared" si="115"/>
        <v>2028</v>
      </c>
      <c r="AV41">
        <f t="shared" si="115"/>
        <v>2028</v>
      </c>
      <c r="AW41">
        <f t="shared" si="115"/>
        <v>2028</v>
      </c>
      <c r="AX41">
        <f t="shared" si="115"/>
        <v>2029</v>
      </c>
      <c r="BA41" s="6" t="s">
        <v>953</v>
      </c>
      <c r="BB41">
        <f>YEAR(BB20)</f>
        <v>2025</v>
      </c>
      <c r="BC41">
        <f t="shared" ref="BC41:CW41" si="116">YEAR(BC20)</f>
        <v>2025</v>
      </c>
      <c r="BD41">
        <f t="shared" si="116"/>
        <v>2025</v>
      </c>
      <c r="BE41">
        <f t="shared" si="116"/>
        <v>2025</v>
      </c>
      <c r="BF41">
        <f t="shared" si="116"/>
        <v>2025</v>
      </c>
      <c r="BG41">
        <f t="shared" si="116"/>
        <v>2025</v>
      </c>
      <c r="BH41">
        <f t="shared" si="116"/>
        <v>2025</v>
      </c>
      <c r="BI41">
        <f t="shared" si="116"/>
        <v>2025</v>
      </c>
      <c r="BJ41">
        <f t="shared" si="116"/>
        <v>2025</v>
      </c>
      <c r="BK41">
        <f t="shared" si="116"/>
        <v>2025</v>
      </c>
      <c r="BL41">
        <f t="shared" si="116"/>
        <v>2026</v>
      </c>
      <c r="BM41">
        <f t="shared" si="116"/>
        <v>2026</v>
      </c>
      <c r="BN41">
        <f t="shared" si="116"/>
        <v>2026</v>
      </c>
      <c r="BO41">
        <f t="shared" si="116"/>
        <v>2026</v>
      </c>
      <c r="BP41">
        <f t="shared" si="116"/>
        <v>2026</v>
      </c>
      <c r="BQ41">
        <f t="shared" si="116"/>
        <v>2026</v>
      </c>
      <c r="BR41">
        <f t="shared" si="116"/>
        <v>2026</v>
      </c>
      <c r="BS41">
        <f t="shared" si="116"/>
        <v>2026</v>
      </c>
      <c r="BT41">
        <f t="shared" si="116"/>
        <v>2026</v>
      </c>
      <c r="BU41">
        <f t="shared" si="116"/>
        <v>2026</v>
      </c>
      <c r="BV41">
        <f t="shared" si="116"/>
        <v>2026</v>
      </c>
      <c r="BW41">
        <f t="shared" si="116"/>
        <v>2026</v>
      </c>
      <c r="BX41">
        <f t="shared" si="116"/>
        <v>2027</v>
      </c>
      <c r="BY41">
        <f t="shared" si="116"/>
        <v>2027</v>
      </c>
      <c r="BZ41">
        <f t="shared" si="116"/>
        <v>2027</v>
      </c>
      <c r="CA41">
        <f t="shared" si="116"/>
        <v>2027</v>
      </c>
      <c r="CB41">
        <f t="shared" si="116"/>
        <v>2027</v>
      </c>
      <c r="CC41">
        <f t="shared" si="116"/>
        <v>2027</v>
      </c>
      <c r="CD41">
        <f t="shared" si="116"/>
        <v>2027</v>
      </c>
      <c r="CE41">
        <f t="shared" si="116"/>
        <v>2027</v>
      </c>
      <c r="CF41">
        <f t="shared" si="116"/>
        <v>2027</v>
      </c>
      <c r="CG41">
        <f t="shared" si="116"/>
        <v>2027</v>
      </c>
      <c r="CH41">
        <f t="shared" si="116"/>
        <v>2027</v>
      </c>
      <c r="CI41">
        <f t="shared" si="116"/>
        <v>2027</v>
      </c>
      <c r="CJ41">
        <f t="shared" si="116"/>
        <v>2028</v>
      </c>
      <c r="CK41">
        <f t="shared" si="116"/>
        <v>2028</v>
      </c>
      <c r="CL41">
        <f t="shared" si="116"/>
        <v>2028</v>
      </c>
      <c r="CM41">
        <f t="shared" si="116"/>
        <v>2028</v>
      </c>
      <c r="CN41">
        <f t="shared" si="116"/>
        <v>2028</v>
      </c>
      <c r="CO41">
        <f t="shared" si="116"/>
        <v>2028</v>
      </c>
      <c r="CP41">
        <f t="shared" si="116"/>
        <v>2028</v>
      </c>
      <c r="CQ41">
        <f t="shared" si="116"/>
        <v>2028</v>
      </c>
      <c r="CR41">
        <f t="shared" si="116"/>
        <v>2028</v>
      </c>
      <c r="CS41">
        <f t="shared" si="116"/>
        <v>2028</v>
      </c>
      <c r="CT41">
        <f t="shared" si="116"/>
        <v>2028</v>
      </c>
      <c r="CU41">
        <f t="shared" si="116"/>
        <v>2028</v>
      </c>
      <c r="CV41">
        <f t="shared" si="116"/>
        <v>2029</v>
      </c>
      <c r="CW41">
        <f t="shared" si="116"/>
        <v>2029</v>
      </c>
      <c r="CX41">
        <f t="shared" ref="CX41" si="117">YEAR(CX20)</f>
        <v>2029</v>
      </c>
    </row>
    <row r="42" spans="1:113" x14ac:dyDescent="0.25">
      <c r="A42" s="6" t="s">
        <v>954</v>
      </c>
      <c r="B42">
        <f>B41*100+B40</f>
        <v>202501</v>
      </c>
      <c r="C42">
        <f t="shared" ref="C42:AX42" si="118">C41*100+C40</f>
        <v>202502</v>
      </c>
      <c r="D42">
        <f t="shared" si="118"/>
        <v>202503</v>
      </c>
      <c r="E42">
        <f t="shared" si="118"/>
        <v>202504</v>
      </c>
      <c r="F42">
        <f t="shared" si="118"/>
        <v>202505</v>
      </c>
      <c r="G42">
        <f t="shared" si="118"/>
        <v>202506</v>
      </c>
      <c r="H42">
        <f t="shared" si="118"/>
        <v>202507</v>
      </c>
      <c r="I42">
        <f t="shared" si="118"/>
        <v>202508</v>
      </c>
      <c r="J42">
        <f t="shared" si="118"/>
        <v>202509</v>
      </c>
      <c r="K42">
        <f t="shared" si="118"/>
        <v>202510</v>
      </c>
      <c r="L42">
        <f t="shared" si="118"/>
        <v>202511</v>
      </c>
      <c r="M42">
        <f t="shared" si="118"/>
        <v>202512</v>
      </c>
      <c r="N42">
        <f t="shared" si="118"/>
        <v>202601</v>
      </c>
      <c r="O42">
        <f t="shared" si="118"/>
        <v>202602</v>
      </c>
      <c r="P42">
        <f t="shared" si="118"/>
        <v>202603</v>
      </c>
      <c r="Q42">
        <f t="shared" si="118"/>
        <v>202604</v>
      </c>
      <c r="R42">
        <f t="shared" si="118"/>
        <v>202605</v>
      </c>
      <c r="S42">
        <f t="shared" si="118"/>
        <v>202606</v>
      </c>
      <c r="T42">
        <f t="shared" si="118"/>
        <v>202607</v>
      </c>
      <c r="U42">
        <f t="shared" si="118"/>
        <v>202608</v>
      </c>
      <c r="V42">
        <f t="shared" si="118"/>
        <v>202609</v>
      </c>
      <c r="W42">
        <f t="shared" si="118"/>
        <v>202610</v>
      </c>
      <c r="X42">
        <f t="shared" si="118"/>
        <v>202611</v>
      </c>
      <c r="Y42">
        <f t="shared" si="118"/>
        <v>202612</v>
      </c>
      <c r="Z42">
        <f t="shared" si="118"/>
        <v>202701</v>
      </c>
      <c r="AA42">
        <f t="shared" si="118"/>
        <v>202702</v>
      </c>
      <c r="AB42">
        <f t="shared" si="118"/>
        <v>202703</v>
      </c>
      <c r="AC42">
        <f t="shared" si="118"/>
        <v>202704</v>
      </c>
      <c r="AD42">
        <f t="shared" si="118"/>
        <v>202705</v>
      </c>
      <c r="AE42">
        <f t="shared" si="118"/>
        <v>202706</v>
      </c>
      <c r="AF42">
        <f t="shared" si="118"/>
        <v>202707</v>
      </c>
      <c r="AG42">
        <f t="shared" si="118"/>
        <v>202708</v>
      </c>
      <c r="AH42">
        <f t="shared" si="118"/>
        <v>202709</v>
      </c>
      <c r="AI42">
        <f t="shared" si="118"/>
        <v>202710</v>
      </c>
      <c r="AJ42">
        <f t="shared" si="118"/>
        <v>202711</v>
      </c>
      <c r="AK42">
        <f t="shared" si="118"/>
        <v>202712</v>
      </c>
      <c r="AL42">
        <f t="shared" si="118"/>
        <v>202801</v>
      </c>
      <c r="AM42">
        <f t="shared" si="118"/>
        <v>202802</v>
      </c>
      <c r="AN42">
        <f t="shared" si="118"/>
        <v>202803</v>
      </c>
      <c r="AO42">
        <f t="shared" si="118"/>
        <v>202804</v>
      </c>
      <c r="AP42">
        <f t="shared" si="118"/>
        <v>202805</v>
      </c>
      <c r="AQ42">
        <f t="shared" si="118"/>
        <v>202806</v>
      </c>
      <c r="AR42">
        <f t="shared" si="118"/>
        <v>202807</v>
      </c>
      <c r="AS42">
        <f t="shared" si="118"/>
        <v>202808</v>
      </c>
      <c r="AT42">
        <f t="shared" si="118"/>
        <v>202809</v>
      </c>
      <c r="AU42">
        <f t="shared" si="118"/>
        <v>202810</v>
      </c>
      <c r="AV42">
        <f t="shared" si="118"/>
        <v>202811</v>
      </c>
      <c r="AW42">
        <f t="shared" si="118"/>
        <v>202812</v>
      </c>
      <c r="AX42">
        <f t="shared" si="118"/>
        <v>202901</v>
      </c>
      <c r="BA42" s="6" t="s">
        <v>954</v>
      </c>
      <c r="BB42">
        <f>BB41*100+BB40</f>
        <v>202503</v>
      </c>
      <c r="BC42">
        <f t="shared" ref="BC42" si="119">BC41*100+BC40</f>
        <v>202504</v>
      </c>
      <c r="BD42">
        <f t="shared" ref="BD42" si="120">BD41*100+BD40</f>
        <v>202505</v>
      </c>
      <c r="BE42">
        <f t="shared" ref="BE42" si="121">BE41*100+BE40</f>
        <v>202506</v>
      </c>
      <c r="BF42">
        <f t="shared" ref="BF42" si="122">BF41*100+BF40</f>
        <v>202507</v>
      </c>
      <c r="BG42">
        <f t="shared" ref="BG42" si="123">BG41*100+BG40</f>
        <v>202508</v>
      </c>
      <c r="BH42">
        <f t="shared" ref="BH42" si="124">BH41*100+BH40</f>
        <v>202509</v>
      </c>
      <c r="BI42">
        <f t="shared" ref="BI42" si="125">BI41*100+BI40</f>
        <v>202510</v>
      </c>
      <c r="BJ42">
        <f t="shared" ref="BJ42" si="126">BJ41*100+BJ40</f>
        <v>202511</v>
      </c>
      <c r="BK42">
        <f t="shared" ref="BK42" si="127">BK41*100+BK40</f>
        <v>202512</v>
      </c>
      <c r="BL42">
        <f t="shared" ref="BL42" si="128">BL41*100+BL40</f>
        <v>202601</v>
      </c>
      <c r="BM42">
        <f t="shared" ref="BM42" si="129">BM41*100+BM40</f>
        <v>202602</v>
      </c>
      <c r="BN42">
        <f t="shared" ref="BN42" si="130">BN41*100+BN40</f>
        <v>202603</v>
      </c>
      <c r="BO42">
        <f t="shared" ref="BO42" si="131">BO41*100+BO40</f>
        <v>202604</v>
      </c>
      <c r="BP42">
        <f t="shared" ref="BP42" si="132">BP41*100+BP40</f>
        <v>202605</v>
      </c>
      <c r="BQ42">
        <f t="shared" ref="BQ42" si="133">BQ41*100+BQ40</f>
        <v>202606</v>
      </c>
      <c r="BR42">
        <f t="shared" ref="BR42" si="134">BR41*100+BR40</f>
        <v>202607</v>
      </c>
      <c r="BS42">
        <f t="shared" ref="BS42" si="135">BS41*100+BS40</f>
        <v>202608</v>
      </c>
      <c r="BT42">
        <f t="shared" ref="BT42" si="136">BT41*100+BT40</f>
        <v>202609</v>
      </c>
      <c r="BU42">
        <f t="shared" ref="BU42" si="137">BU41*100+BU40</f>
        <v>202610</v>
      </c>
      <c r="BV42">
        <f t="shared" ref="BV42" si="138">BV41*100+BV40</f>
        <v>202611</v>
      </c>
      <c r="BW42">
        <f t="shared" ref="BW42" si="139">BW41*100+BW40</f>
        <v>202612</v>
      </c>
      <c r="BX42">
        <f t="shared" ref="BX42" si="140">BX41*100+BX40</f>
        <v>202701</v>
      </c>
      <c r="BY42">
        <f t="shared" ref="BY42" si="141">BY41*100+BY40</f>
        <v>202702</v>
      </c>
      <c r="BZ42">
        <f t="shared" ref="BZ42" si="142">BZ41*100+BZ40</f>
        <v>202703</v>
      </c>
      <c r="CA42">
        <f t="shared" ref="CA42" si="143">CA41*100+CA40</f>
        <v>202704</v>
      </c>
      <c r="CB42">
        <f t="shared" ref="CB42" si="144">CB41*100+CB40</f>
        <v>202705</v>
      </c>
      <c r="CC42">
        <f t="shared" ref="CC42" si="145">CC41*100+CC40</f>
        <v>202706</v>
      </c>
      <c r="CD42">
        <f t="shared" ref="CD42" si="146">CD41*100+CD40</f>
        <v>202707</v>
      </c>
      <c r="CE42">
        <f t="shared" ref="CE42" si="147">CE41*100+CE40</f>
        <v>202708</v>
      </c>
      <c r="CF42">
        <f t="shared" ref="CF42" si="148">CF41*100+CF40</f>
        <v>202709</v>
      </c>
      <c r="CG42">
        <f t="shared" ref="CG42" si="149">CG41*100+CG40</f>
        <v>202710</v>
      </c>
      <c r="CH42">
        <f t="shared" ref="CH42" si="150">CH41*100+CH40</f>
        <v>202711</v>
      </c>
      <c r="CI42">
        <f t="shared" ref="CI42" si="151">CI41*100+CI40</f>
        <v>202712</v>
      </c>
      <c r="CJ42">
        <f t="shared" ref="CJ42" si="152">CJ41*100+CJ40</f>
        <v>202801</v>
      </c>
      <c r="CK42">
        <f t="shared" ref="CK42" si="153">CK41*100+CK40</f>
        <v>202802</v>
      </c>
      <c r="CL42">
        <f t="shared" ref="CL42" si="154">CL41*100+CL40</f>
        <v>202803</v>
      </c>
      <c r="CM42">
        <f t="shared" ref="CM42" si="155">CM41*100+CM40</f>
        <v>202804</v>
      </c>
      <c r="CN42">
        <f t="shared" ref="CN42" si="156">CN41*100+CN40</f>
        <v>202805</v>
      </c>
      <c r="CO42">
        <f t="shared" ref="CO42" si="157">CO41*100+CO40</f>
        <v>202806</v>
      </c>
      <c r="CP42">
        <f t="shared" ref="CP42" si="158">CP41*100+CP40</f>
        <v>202807</v>
      </c>
      <c r="CQ42">
        <f t="shared" ref="CQ42" si="159">CQ41*100+CQ40</f>
        <v>202808</v>
      </c>
      <c r="CR42">
        <f t="shared" ref="CR42" si="160">CR41*100+CR40</f>
        <v>202809</v>
      </c>
      <c r="CS42">
        <f t="shared" ref="CS42" si="161">CS41*100+CS40</f>
        <v>202810</v>
      </c>
      <c r="CT42">
        <f t="shared" ref="CT42" si="162">CT41*100+CT40</f>
        <v>202811</v>
      </c>
      <c r="CU42">
        <f t="shared" ref="CU42" si="163">CU41*100+CU40</f>
        <v>202812</v>
      </c>
      <c r="CV42">
        <f t="shared" ref="CV42" si="164">CV41*100+CV40</f>
        <v>202901</v>
      </c>
      <c r="CW42">
        <f t="shared" ref="CW42:CX42" si="165">CW41*100+CW40</f>
        <v>202902</v>
      </c>
      <c r="CX42">
        <f t="shared" si="165"/>
        <v>202903</v>
      </c>
    </row>
    <row r="43" spans="1:113" x14ac:dyDescent="0.25">
      <c r="A43" s="6" t="s">
        <v>955</v>
      </c>
      <c r="B43">
        <f>IF(B40&lt;4,1,IF(B40&lt;7,2,IF(B40&lt;10,3,4)))</f>
        <v>1</v>
      </c>
      <c r="C43">
        <f t="shared" ref="C43:AX43" si="166">IF(C40&lt;4,1,IF(C40&lt;7,2,IF(C40&lt;10,3,4)))</f>
        <v>1</v>
      </c>
      <c r="D43">
        <f t="shared" si="166"/>
        <v>1</v>
      </c>
      <c r="E43">
        <f t="shared" si="166"/>
        <v>2</v>
      </c>
      <c r="F43">
        <f t="shared" si="166"/>
        <v>2</v>
      </c>
      <c r="G43">
        <f t="shared" si="166"/>
        <v>2</v>
      </c>
      <c r="H43">
        <f t="shared" si="166"/>
        <v>3</v>
      </c>
      <c r="I43">
        <f t="shared" si="166"/>
        <v>3</v>
      </c>
      <c r="J43">
        <f t="shared" si="166"/>
        <v>3</v>
      </c>
      <c r="K43">
        <f t="shared" si="166"/>
        <v>4</v>
      </c>
      <c r="L43">
        <f t="shared" si="166"/>
        <v>4</v>
      </c>
      <c r="M43">
        <f t="shared" si="166"/>
        <v>4</v>
      </c>
      <c r="N43">
        <f t="shared" si="166"/>
        <v>1</v>
      </c>
      <c r="O43">
        <f t="shared" si="166"/>
        <v>1</v>
      </c>
      <c r="P43">
        <f t="shared" si="166"/>
        <v>1</v>
      </c>
      <c r="Q43">
        <f t="shared" si="166"/>
        <v>2</v>
      </c>
      <c r="R43">
        <f t="shared" si="166"/>
        <v>2</v>
      </c>
      <c r="S43">
        <f t="shared" si="166"/>
        <v>2</v>
      </c>
      <c r="T43">
        <f t="shared" si="166"/>
        <v>3</v>
      </c>
      <c r="U43">
        <f t="shared" si="166"/>
        <v>3</v>
      </c>
      <c r="V43">
        <f t="shared" si="166"/>
        <v>3</v>
      </c>
      <c r="W43">
        <f t="shared" si="166"/>
        <v>4</v>
      </c>
      <c r="X43">
        <f t="shared" si="166"/>
        <v>4</v>
      </c>
      <c r="Y43">
        <f t="shared" si="166"/>
        <v>4</v>
      </c>
      <c r="Z43">
        <f t="shared" si="166"/>
        <v>1</v>
      </c>
      <c r="AA43">
        <f t="shared" si="166"/>
        <v>1</v>
      </c>
      <c r="AB43">
        <f t="shared" si="166"/>
        <v>1</v>
      </c>
      <c r="AC43">
        <f t="shared" si="166"/>
        <v>2</v>
      </c>
      <c r="AD43">
        <f t="shared" si="166"/>
        <v>2</v>
      </c>
      <c r="AE43">
        <f t="shared" si="166"/>
        <v>2</v>
      </c>
      <c r="AF43">
        <f t="shared" si="166"/>
        <v>3</v>
      </c>
      <c r="AG43">
        <f t="shared" si="166"/>
        <v>3</v>
      </c>
      <c r="AH43">
        <f t="shared" si="166"/>
        <v>3</v>
      </c>
      <c r="AI43">
        <f t="shared" si="166"/>
        <v>4</v>
      </c>
      <c r="AJ43">
        <f t="shared" si="166"/>
        <v>4</v>
      </c>
      <c r="AK43">
        <f t="shared" si="166"/>
        <v>4</v>
      </c>
      <c r="AL43">
        <f t="shared" si="166"/>
        <v>1</v>
      </c>
      <c r="AM43">
        <f t="shared" si="166"/>
        <v>1</v>
      </c>
      <c r="AN43">
        <f t="shared" si="166"/>
        <v>1</v>
      </c>
      <c r="AO43">
        <f t="shared" si="166"/>
        <v>2</v>
      </c>
      <c r="AP43">
        <f t="shared" si="166"/>
        <v>2</v>
      </c>
      <c r="AQ43">
        <f t="shared" si="166"/>
        <v>2</v>
      </c>
      <c r="AR43">
        <f t="shared" si="166"/>
        <v>3</v>
      </c>
      <c r="AS43">
        <f t="shared" si="166"/>
        <v>3</v>
      </c>
      <c r="AT43">
        <f t="shared" si="166"/>
        <v>3</v>
      </c>
      <c r="AU43">
        <f t="shared" si="166"/>
        <v>4</v>
      </c>
      <c r="AV43">
        <f t="shared" si="166"/>
        <v>4</v>
      </c>
      <c r="AW43">
        <f t="shared" si="166"/>
        <v>4</v>
      </c>
      <c r="AX43">
        <f t="shared" si="166"/>
        <v>1</v>
      </c>
      <c r="BA43" s="6" t="s">
        <v>955</v>
      </c>
      <c r="BB43">
        <f>IF(BB40&lt;4,1,IF(BB40&lt;7,2,IF(BB40&lt;10,3,4)))</f>
        <v>1</v>
      </c>
      <c r="BC43">
        <f t="shared" ref="BC43:CW43" si="167">IF(BC40&lt;4,1,IF(BC40&lt;7,2,IF(BC40&lt;10,3,4)))</f>
        <v>2</v>
      </c>
      <c r="BD43">
        <f t="shared" si="167"/>
        <v>2</v>
      </c>
      <c r="BE43">
        <f t="shared" si="167"/>
        <v>2</v>
      </c>
      <c r="BF43">
        <f t="shared" si="167"/>
        <v>3</v>
      </c>
      <c r="BG43">
        <f t="shared" si="167"/>
        <v>3</v>
      </c>
      <c r="BH43">
        <f t="shared" si="167"/>
        <v>3</v>
      </c>
      <c r="BI43">
        <f t="shared" si="167"/>
        <v>4</v>
      </c>
      <c r="BJ43">
        <f t="shared" si="167"/>
        <v>4</v>
      </c>
      <c r="BK43">
        <f t="shared" si="167"/>
        <v>4</v>
      </c>
      <c r="BL43">
        <f t="shared" si="167"/>
        <v>1</v>
      </c>
      <c r="BM43">
        <f t="shared" si="167"/>
        <v>1</v>
      </c>
      <c r="BN43">
        <f t="shared" si="167"/>
        <v>1</v>
      </c>
      <c r="BO43">
        <f t="shared" si="167"/>
        <v>2</v>
      </c>
      <c r="BP43">
        <f t="shared" si="167"/>
        <v>2</v>
      </c>
      <c r="BQ43">
        <f t="shared" si="167"/>
        <v>2</v>
      </c>
      <c r="BR43">
        <f t="shared" si="167"/>
        <v>3</v>
      </c>
      <c r="BS43">
        <f t="shared" si="167"/>
        <v>3</v>
      </c>
      <c r="BT43">
        <f t="shared" si="167"/>
        <v>3</v>
      </c>
      <c r="BU43">
        <f t="shared" si="167"/>
        <v>4</v>
      </c>
      <c r="BV43">
        <f t="shared" si="167"/>
        <v>4</v>
      </c>
      <c r="BW43">
        <f t="shared" si="167"/>
        <v>4</v>
      </c>
      <c r="BX43">
        <f t="shared" si="167"/>
        <v>1</v>
      </c>
      <c r="BY43">
        <f t="shared" si="167"/>
        <v>1</v>
      </c>
      <c r="BZ43">
        <f t="shared" si="167"/>
        <v>1</v>
      </c>
      <c r="CA43">
        <f t="shared" si="167"/>
        <v>2</v>
      </c>
      <c r="CB43">
        <f t="shared" si="167"/>
        <v>2</v>
      </c>
      <c r="CC43">
        <f t="shared" si="167"/>
        <v>2</v>
      </c>
      <c r="CD43">
        <f t="shared" si="167"/>
        <v>3</v>
      </c>
      <c r="CE43">
        <f t="shared" si="167"/>
        <v>3</v>
      </c>
      <c r="CF43">
        <f t="shared" si="167"/>
        <v>3</v>
      </c>
      <c r="CG43">
        <f t="shared" si="167"/>
        <v>4</v>
      </c>
      <c r="CH43">
        <f t="shared" si="167"/>
        <v>4</v>
      </c>
      <c r="CI43">
        <f t="shared" si="167"/>
        <v>4</v>
      </c>
      <c r="CJ43">
        <f t="shared" si="167"/>
        <v>1</v>
      </c>
      <c r="CK43">
        <f t="shared" si="167"/>
        <v>1</v>
      </c>
      <c r="CL43">
        <f t="shared" si="167"/>
        <v>1</v>
      </c>
      <c r="CM43">
        <f t="shared" si="167"/>
        <v>2</v>
      </c>
      <c r="CN43">
        <f t="shared" si="167"/>
        <v>2</v>
      </c>
      <c r="CO43">
        <f t="shared" si="167"/>
        <v>2</v>
      </c>
      <c r="CP43">
        <f t="shared" si="167"/>
        <v>3</v>
      </c>
      <c r="CQ43">
        <f t="shared" si="167"/>
        <v>3</v>
      </c>
      <c r="CR43">
        <f t="shared" si="167"/>
        <v>3</v>
      </c>
      <c r="CS43">
        <f t="shared" si="167"/>
        <v>4</v>
      </c>
      <c r="CT43">
        <f t="shared" si="167"/>
        <v>4</v>
      </c>
      <c r="CU43">
        <f t="shared" si="167"/>
        <v>4</v>
      </c>
      <c r="CV43">
        <f t="shared" si="167"/>
        <v>1</v>
      </c>
      <c r="CW43">
        <f t="shared" si="167"/>
        <v>1</v>
      </c>
      <c r="CX43">
        <f t="shared" ref="CX43" si="168">IF(CX40&lt;4,1,IF(CX40&lt;7,2,IF(CX40&lt;10,3,4)))</f>
        <v>1</v>
      </c>
    </row>
    <row r="44" spans="1:113" x14ac:dyDescent="0.25">
      <c r="A44" s="6" t="s">
        <v>956</v>
      </c>
      <c r="B44">
        <f>B41*100+B43</f>
        <v>202501</v>
      </c>
      <c r="C44">
        <f t="shared" ref="C44:AX44" si="169">C41*100+C43</f>
        <v>202501</v>
      </c>
      <c r="D44">
        <f t="shared" si="169"/>
        <v>202501</v>
      </c>
      <c r="E44">
        <f t="shared" si="169"/>
        <v>202502</v>
      </c>
      <c r="F44">
        <f t="shared" si="169"/>
        <v>202502</v>
      </c>
      <c r="G44">
        <f t="shared" si="169"/>
        <v>202502</v>
      </c>
      <c r="H44">
        <f t="shared" si="169"/>
        <v>202503</v>
      </c>
      <c r="I44">
        <f t="shared" si="169"/>
        <v>202503</v>
      </c>
      <c r="J44">
        <f t="shared" si="169"/>
        <v>202503</v>
      </c>
      <c r="K44">
        <f t="shared" si="169"/>
        <v>202504</v>
      </c>
      <c r="L44">
        <f t="shared" si="169"/>
        <v>202504</v>
      </c>
      <c r="M44">
        <f t="shared" si="169"/>
        <v>202504</v>
      </c>
      <c r="N44">
        <f t="shared" si="169"/>
        <v>202601</v>
      </c>
      <c r="O44">
        <f t="shared" si="169"/>
        <v>202601</v>
      </c>
      <c r="P44">
        <f t="shared" si="169"/>
        <v>202601</v>
      </c>
      <c r="Q44">
        <f t="shared" si="169"/>
        <v>202602</v>
      </c>
      <c r="R44">
        <f t="shared" si="169"/>
        <v>202602</v>
      </c>
      <c r="S44">
        <f t="shared" si="169"/>
        <v>202602</v>
      </c>
      <c r="T44">
        <f t="shared" si="169"/>
        <v>202603</v>
      </c>
      <c r="U44">
        <f t="shared" si="169"/>
        <v>202603</v>
      </c>
      <c r="V44">
        <f t="shared" si="169"/>
        <v>202603</v>
      </c>
      <c r="W44">
        <f t="shared" si="169"/>
        <v>202604</v>
      </c>
      <c r="X44">
        <f t="shared" si="169"/>
        <v>202604</v>
      </c>
      <c r="Y44">
        <f t="shared" si="169"/>
        <v>202604</v>
      </c>
      <c r="Z44">
        <f t="shared" si="169"/>
        <v>202701</v>
      </c>
      <c r="AA44">
        <f t="shared" si="169"/>
        <v>202701</v>
      </c>
      <c r="AB44">
        <f t="shared" si="169"/>
        <v>202701</v>
      </c>
      <c r="AC44">
        <f t="shared" si="169"/>
        <v>202702</v>
      </c>
      <c r="AD44">
        <f t="shared" si="169"/>
        <v>202702</v>
      </c>
      <c r="AE44">
        <f t="shared" si="169"/>
        <v>202702</v>
      </c>
      <c r="AF44">
        <f t="shared" si="169"/>
        <v>202703</v>
      </c>
      <c r="AG44">
        <f t="shared" si="169"/>
        <v>202703</v>
      </c>
      <c r="AH44">
        <f t="shared" si="169"/>
        <v>202703</v>
      </c>
      <c r="AI44">
        <f t="shared" si="169"/>
        <v>202704</v>
      </c>
      <c r="AJ44">
        <f t="shared" si="169"/>
        <v>202704</v>
      </c>
      <c r="AK44">
        <f t="shared" si="169"/>
        <v>202704</v>
      </c>
      <c r="AL44">
        <f t="shared" si="169"/>
        <v>202801</v>
      </c>
      <c r="AM44">
        <f t="shared" si="169"/>
        <v>202801</v>
      </c>
      <c r="AN44">
        <f t="shared" si="169"/>
        <v>202801</v>
      </c>
      <c r="AO44">
        <f t="shared" si="169"/>
        <v>202802</v>
      </c>
      <c r="AP44">
        <f t="shared" si="169"/>
        <v>202802</v>
      </c>
      <c r="AQ44">
        <f t="shared" si="169"/>
        <v>202802</v>
      </c>
      <c r="AR44">
        <f t="shared" si="169"/>
        <v>202803</v>
      </c>
      <c r="AS44">
        <f t="shared" si="169"/>
        <v>202803</v>
      </c>
      <c r="AT44">
        <f t="shared" si="169"/>
        <v>202803</v>
      </c>
      <c r="AU44">
        <f t="shared" si="169"/>
        <v>202804</v>
      </c>
      <c r="AV44">
        <f t="shared" si="169"/>
        <v>202804</v>
      </c>
      <c r="AW44">
        <f t="shared" si="169"/>
        <v>202804</v>
      </c>
      <c r="AX44">
        <f t="shared" si="169"/>
        <v>202901</v>
      </c>
      <c r="BA44" s="6" t="s">
        <v>956</v>
      </c>
      <c r="BB44">
        <f>BB41*100+BB43</f>
        <v>202501</v>
      </c>
      <c r="BC44">
        <f t="shared" ref="BC44" si="170">BC41*100+BC43</f>
        <v>202502</v>
      </c>
      <c r="BD44">
        <f t="shared" ref="BD44" si="171">BD41*100+BD43</f>
        <v>202502</v>
      </c>
      <c r="BE44">
        <f t="shared" ref="BE44" si="172">BE41*100+BE43</f>
        <v>202502</v>
      </c>
      <c r="BF44">
        <f t="shared" ref="BF44" si="173">BF41*100+BF43</f>
        <v>202503</v>
      </c>
      <c r="BG44">
        <f t="shared" ref="BG44" si="174">BG41*100+BG43</f>
        <v>202503</v>
      </c>
      <c r="BH44">
        <f t="shared" ref="BH44" si="175">BH41*100+BH43</f>
        <v>202503</v>
      </c>
      <c r="BI44">
        <f t="shared" ref="BI44" si="176">BI41*100+BI43</f>
        <v>202504</v>
      </c>
      <c r="BJ44">
        <f t="shared" ref="BJ44" si="177">BJ41*100+BJ43</f>
        <v>202504</v>
      </c>
      <c r="BK44">
        <f t="shared" ref="BK44" si="178">BK41*100+BK43</f>
        <v>202504</v>
      </c>
      <c r="BL44">
        <f t="shared" ref="BL44" si="179">BL41*100+BL43</f>
        <v>202601</v>
      </c>
      <c r="BM44">
        <f t="shared" ref="BM44" si="180">BM41*100+BM43</f>
        <v>202601</v>
      </c>
      <c r="BN44">
        <f t="shared" ref="BN44" si="181">BN41*100+BN43</f>
        <v>202601</v>
      </c>
      <c r="BO44">
        <f t="shared" ref="BO44" si="182">BO41*100+BO43</f>
        <v>202602</v>
      </c>
      <c r="BP44">
        <f t="shared" ref="BP44" si="183">BP41*100+BP43</f>
        <v>202602</v>
      </c>
      <c r="BQ44">
        <f t="shared" ref="BQ44" si="184">BQ41*100+BQ43</f>
        <v>202602</v>
      </c>
      <c r="BR44">
        <f t="shared" ref="BR44" si="185">BR41*100+BR43</f>
        <v>202603</v>
      </c>
      <c r="BS44">
        <f t="shared" ref="BS44" si="186">BS41*100+BS43</f>
        <v>202603</v>
      </c>
      <c r="BT44">
        <f t="shared" ref="BT44" si="187">BT41*100+BT43</f>
        <v>202603</v>
      </c>
      <c r="BU44">
        <f t="shared" ref="BU44" si="188">BU41*100+BU43</f>
        <v>202604</v>
      </c>
      <c r="BV44">
        <f t="shared" ref="BV44" si="189">BV41*100+BV43</f>
        <v>202604</v>
      </c>
      <c r="BW44">
        <f t="shared" ref="BW44" si="190">BW41*100+BW43</f>
        <v>202604</v>
      </c>
      <c r="BX44">
        <f t="shared" ref="BX44" si="191">BX41*100+BX43</f>
        <v>202701</v>
      </c>
      <c r="BY44">
        <f t="shared" ref="BY44" si="192">BY41*100+BY43</f>
        <v>202701</v>
      </c>
      <c r="BZ44">
        <f t="shared" ref="BZ44" si="193">BZ41*100+BZ43</f>
        <v>202701</v>
      </c>
      <c r="CA44">
        <f t="shared" ref="CA44" si="194">CA41*100+CA43</f>
        <v>202702</v>
      </c>
      <c r="CB44">
        <f t="shared" ref="CB44" si="195">CB41*100+CB43</f>
        <v>202702</v>
      </c>
      <c r="CC44">
        <f t="shared" ref="CC44" si="196">CC41*100+CC43</f>
        <v>202702</v>
      </c>
      <c r="CD44">
        <f t="shared" ref="CD44" si="197">CD41*100+CD43</f>
        <v>202703</v>
      </c>
      <c r="CE44">
        <f t="shared" ref="CE44" si="198">CE41*100+CE43</f>
        <v>202703</v>
      </c>
      <c r="CF44">
        <f t="shared" ref="CF44" si="199">CF41*100+CF43</f>
        <v>202703</v>
      </c>
      <c r="CG44">
        <f t="shared" ref="CG44" si="200">CG41*100+CG43</f>
        <v>202704</v>
      </c>
      <c r="CH44">
        <f t="shared" ref="CH44" si="201">CH41*100+CH43</f>
        <v>202704</v>
      </c>
      <c r="CI44">
        <f t="shared" ref="CI44" si="202">CI41*100+CI43</f>
        <v>202704</v>
      </c>
      <c r="CJ44">
        <f t="shared" ref="CJ44" si="203">CJ41*100+CJ43</f>
        <v>202801</v>
      </c>
      <c r="CK44">
        <f t="shared" ref="CK44" si="204">CK41*100+CK43</f>
        <v>202801</v>
      </c>
      <c r="CL44">
        <f t="shared" ref="CL44" si="205">CL41*100+CL43</f>
        <v>202801</v>
      </c>
      <c r="CM44">
        <f t="shared" ref="CM44" si="206">CM41*100+CM43</f>
        <v>202802</v>
      </c>
      <c r="CN44">
        <f t="shared" ref="CN44" si="207">CN41*100+CN43</f>
        <v>202802</v>
      </c>
      <c r="CO44">
        <f t="shared" ref="CO44" si="208">CO41*100+CO43</f>
        <v>202802</v>
      </c>
      <c r="CP44">
        <f t="shared" ref="CP44" si="209">CP41*100+CP43</f>
        <v>202803</v>
      </c>
      <c r="CQ44">
        <f t="shared" ref="CQ44" si="210">CQ41*100+CQ43</f>
        <v>202803</v>
      </c>
      <c r="CR44">
        <f t="shared" ref="CR44" si="211">CR41*100+CR43</f>
        <v>202803</v>
      </c>
      <c r="CS44">
        <f t="shared" ref="CS44" si="212">CS41*100+CS43</f>
        <v>202804</v>
      </c>
      <c r="CT44">
        <f t="shared" ref="CT44" si="213">CT41*100+CT43</f>
        <v>202804</v>
      </c>
      <c r="CU44">
        <f t="shared" ref="CU44" si="214">CU41*100+CU43</f>
        <v>202804</v>
      </c>
      <c r="CV44">
        <f t="shared" ref="CV44" si="215">CV41*100+CV43</f>
        <v>202901</v>
      </c>
      <c r="CW44">
        <f t="shared" ref="CW44:CX44" si="216">CW41*100+CW43</f>
        <v>202901</v>
      </c>
      <c r="CX44">
        <f t="shared" si="216"/>
        <v>202901</v>
      </c>
    </row>
    <row r="45" spans="1:113" x14ac:dyDescent="0.25">
      <c r="A45" t="s">
        <v>951</v>
      </c>
      <c r="B45" s="7">
        <f>AVERAGE(B23:B37)</f>
        <v>4.7000133333333345</v>
      </c>
      <c r="C45" s="7">
        <f t="shared" ref="C45:AX45" si="217">AVERAGE(C23:C37)</f>
        <v>4.5272114733333337</v>
      </c>
      <c r="D45" s="7">
        <f t="shared" si="217"/>
        <v>4.4663851933333332</v>
      </c>
      <c r="E45" s="7">
        <f t="shared" si="217"/>
        <v>4.4136370866666663</v>
      </c>
      <c r="F45" s="7">
        <f t="shared" si="217"/>
        <v>4.3614052666666661</v>
      </c>
      <c r="G45" s="7">
        <f t="shared" si="217"/>
        <v>4.3101280933333328</v>
      </c>
      <c r="H45" s="7">
        <f t="shared" si="217"/>
        <v>4.263140973333333</v>
      </c>
      <c r="I45" s="7">
        <f t="shared" si="217"/>
        <v>4.2233264266666675</v>
      </c>
      <c r="J45" s="7">
        <f t="shared" si="217"/>
        <v>4.1924352933333333</v>
      </c>
      <c r="K45" s="7">
        <f t="shared" si="217"/>
        <v>4.1709142933333334</v>
      </c>
      <c r="L45" s="7">
        <f t="shared" si="217"/>
        <v>4.157783939999999</v>
      </c>
      <c r="M45" s="7">
        <f t="shared" si="217"/>
        <v>4.1513232600000007</v>
      </c>
      <c r="N45" s="7">
        <f t="shared" si="217"/>
        <v>4.149305973333334</v>
      </c>
      <c r="O45" s="7">
        <f t="shared" si="217"/>
        <v>4.1482055799999999</v>
      </c>
      <c r="P45" s="7">
        <f t="shared" si="217"/>
        <v>4.1469741733333327</v>
      </c>
      <c r="Q45" s="7">
        <f t="shared" si="217"/>
        <v>4.1453461466666672</v>
      </c>
      <c r="R45" s="7">
        <f t="shared" si="217"/>
        <v>4.1430558199999998</v>
      </c>
      <c r="S45" s="7">
        <f t="shared" si="217"/>
        <v>4.1398375400000003</v>
      </c>
      <c r="T45" s="7">
        <f t="shared" si="217"/>
        <v>4.1354257800000003</v>
      </c>
      <c r="U45" s="7">
        <f t="shared" si="217"/>
        <v>4.1296561266666663</v>
      </c>
      <c r="V45" s="7">
        <f t="shared" si="217"/>
        <v>4.1227136466666661</v>
      </c>
      <c r="W45" s="7">
        <f t="shared" si="217"/>
        <v>4.1148589800000002</v>
      </c>
      <c r="X45" s="7">
        <f t="shared" si="217"/>
        <v>4.1063524866666663</v>
      </c>
      <c r="Y45" s="7">
        <f t="shared" si="217"/>
        <v>4.0974545466666665</v>
      </c>
      <c r="Z45" s="7">
        <f t="shared" si="217"/>
        <v>4.0884258666666664</v>
      </c>
      <c r="AA45" s="7">
        <f t="shared" si="217"/>
        <v>4.0794899733333336</v>
      </c>
      <c r="AB45" s="7">
        <f t="shared" si="217"/>
        <v>4.0707131199999997</v>
      </c>
      <c r="AC45" s="7">
        <f t="shared" si="217"/>
        <v>4.0621194600000008</v>
      </c>
      <c r="AD45" s="7">
        <f t="shared" si="217"/>
        <v>4.0537328066666669</v>
      </c>
      <c r="AE45" s="7">
        <f t="shared" si="217"/>
        <v>4.0455770266666669</v>
      </c>
      <c r="AF45" s="7">
        <f t="shared" si="217"/>
        <v>4.0376762466666669</v>
      </c>
      <c r="AG45" s="7">
        <f t="shared" si="217"/>
        <v>4.0300543133333342</v>
      </c>
      <c r="AH45" s="7">
        <f t="shared" si="217"/>
        <v>4.022735093333333</v>
      </c>
      <c r="AI45" s="7">
        <f t="shared" si="217"/>
        <v>4.0157427066666669</v>
      </c>
      <c r="AJ45" s="7">
        <f t="shared" si="217"/>
        <v>4.009100973333334</v>
      </c>
      <c r="AK45" s="7">
        <f t="shared" si="217"/>
        <v>4.0028338133333339</v>
      </c>
      <c r="AL45" s="7">
        <f t="shared" si="217"/>
        <v>3.9969653066666662</v>
      </c>
      <c r="AM45" s="7">
        <f t="shared" si="217"/>
        <v>3.9915153533333343</v>
      </c>
      <c r="AN45" s="7">
        <f t="shared" si="217"/>
        <v>3.9864869000000005</v>
      </c>
      <c r="AO45" s="7">
        <f t="shared" si="217"/>
        <v>3.981878173333333</v>
      </c>
      <c r="AP45" s="7">
        <f t="shared" si="217"/>
        <v>3.9776873400000006</v>
      </c>
      <c r="AQ45" s="7">
        <f t="shared" si="217"/>
        <v>3.9739125466666669</v>
      </c>
      <c r="AR45" s="7">
        <f t="shared" si="217"/>
        <v>3.9705520733333333</v>
      </c>
      <c r="AS45" s="7">
        <f t="shared" si="217"/>
        <v>3.9676040733333333</v>
      </c>
      <c r="AT45" s="7">
        <f t="shared" si="217"/>
        <v>3.9650666466666666</v>
      </c>
      <c r="AU45" s="7">
        <f t="shared" si="217"/>
        <v>3.9629381199999991</v>
      </c>
      <c r="AV45" s="7">
        <f t="shared" si="217"/>
        <v>3.9612166133333333</v>
      </c>
      <c r="AW45" s="7">
        <f t="shared" si="217"/>
        <v>3.9599003066666665</v>
      </c>
      <c r="AX45" s="7">
        <f t="shared" si="217"/>
        <v>3.9589874400000005</v>
      </c>
      <c r="BA45" t="s">
        <v>951</v>
      </c>
      <c r="BB45" s="7">
        <f>AVERAGE(BB23:BB37)</f>
        <v>3.8184357142857137</v>
      </c>
      <c r="BC45" s="7">
        <f t="shared" ref="BC45:CW45" si="218">AVERAGE(BC23:BC37)</f>
        <v>4.1299947357142859</v>
      </c>
      <c r="BD45" s="7">
        <f t="shared" si="218"/>
        <v>4.0591923928571427</v>
      </c>
      <c r="BE45" s="7">
        <f t="shared" si="218"/>
        <v>3.9784001714285724</v>
      </c>
      <c r="BF45" s="7">
        <f t="shared" si="218"/>
        <v>3.901208657142857</v>
      </c>
      <c r="BG45" s="7">
        <f t="shared" si="218"/>
        <v>3.8325264285714282</v>
      </c>
      <c r="BH45" s="7">
        <f t="shared" si="218"/>
        <v>3.7737238357142853</v>
      </c>
      <c r="BI45" s="7">
        <f t="shared" si="218"/>
        <v>3.7257269000000002</v>
      </c>
      <c r="BJ45" s="7">
        <f t="shared" si="218"/>
        <v>3.6887985000000003</v>
      </c>
      <c r="BK45" s="7">
        <f t="shared" si="218"/>
        <v>3.6624340357142855</v>
      </c>
      <c r="BL45" s="7">
        <f t="shared" si="218"/>
        <v>3.6455482642857144</v>
      </c>
      <c r="BM45" s="7">
        <f t="shared" si="218"/>
        <v>3.6363651428571422</v>
      </c>
      <c r="BN45" s="7">
        <f t="shared" si="218"/>
        <v>3.6327863714285717</v>
      </c>
      <c r="BO45" s="7">
        <f t="shared" si="218"/>
        <v>3.6316719142857141</v>
      </c>
      <c r="BP45" s="7">
        <f t="shared" si="218"/>
        <v>3.631842628571428</v>
      </c>
      <c r="BQ45" s="7">
        <f t="shared" si="218"/>
        <v>3.632758057142857</v>
      </c>
      <c r="BR45" s="7">
        <f t="shared" si="218"/>
        <v>3.6338777071428572</v>
      </c>
      <c r="BS45" s="7">
        <f t="shared" si="218"/>
        <v>3.6346611285714281</v>
      </c>
      <c r="BT45" s="7">
        <f t="shared" si="218"/>
        <v>3.6345678428571437</v>
      </c>
      <c r="BU45" s="7">
        <f t="shared" si="218"/>
        <v>3.6331828499999999</v>
      </c>
      <c r="BV45" s="7">
        <f t="shared" si="218"/>
        <v>3.6306249714285714</v>
      </c>
      <c r="BW45" s="7">
        <f t="shared" si="218"/>
        <v>3.6271599357142859</v>
      </c>
      <c r="BX45" s="7">
        <f t="shared" si="218"/>
        <v>3.6230534857142858</v>
      </c>
      <c r="BY45" s="7">
        <f t="shared" si="218"/>
        <v>3.6185713142857141</v>
      </c>
      <c r="BZ45" s="7">
        <f t="shared" si="218"/>
        <v>3.6139792071428576</v>
      </c>
      <c r="CA45" s="7">
        <f t="shared" si="218"/>
        <v>3.6095043428571429</v>
      </c>
      <c r="CB45" s="7">
        <f t="shared" si="218"/>
        <v>3.6052079857142849</v>
      </c>
      <c r="CC45" s="7">
        <f t="shared" si="218"/>
        <v>3.6011065928571426</v>
      </c>
      <c r="CD45" s="7">
        <f t="shared" si="218"/>
        <v>3.5972165500000002</v>
      </c>
      <c r="CE45" s="7">
        <f t="shared" si="218"/>
        <v>3.5935542571428569</v>
      </c>
      <c r="CF45" s="7">
        <f t="shared" si="218"/>
        <v>3.5901361714285716</v>
      </c>
      <c r="CG45" s="7">
        <f t="shared" si="218"/>
        <v>3.5869786571428572</v>
      </c>
      <c r="CH45" s="7">
        <f t="shared" si="218"/>
        <v>3.5840981214285712</v>
      </c>
      <c r="CI45" s="7">
        <f t="shared" si="218"/>
        <v>3.5815110285714291</v>
      </c>
      <c r="CJ45" s="7">
        <f t="shared" si="218"/>
        <v>3.5792337428571437</v>
      </c>
      <c r="CK45" s="7">
        <f t="shared" si="218"/>
        <v>3.5772827</v>
      </c>
      <c r="CL45" s="7">
        <f t="shared" si="218"/>
        <v>3.5756742785714288</v>
      </c>
      <c r="CM45" s="7">
        <f t="shared" si="218"/>
        <v>3.574421164285714</v>
      </c>
      <c r="CN45" s="7">
        <f t="shared" si="218"/>
        <v>3.5735183999999998</v>
      </c>
      <c r="CO45" s="7">
        <f t="shared" si="218"/>
        <v>3.5729558785714284</v>
      </c>
      <c r="CP45" s="7">
        <f t="shared" si="218"/>
        <v>3.5727234642857142</v>
      </c>
      <c r="CQ45" s="7">
        <f t="shared" si="218"/>
        <v>3.5728109928571428</v>
      </c>
      <c r="CR45" s="7">
        <f t="shared" si="218"/>
        <v>3.5732083071428575</v>
      </c>
      <c r="CS45" s="7">
        <f t="shared" si="218"/>
        <v>3.5739053142857142</v>
      </c>
      <c r="CT45" s="7">
        <f t="shared" si="218"/>
        <v>3.5748918071428575</v>
      </c>
      <c r="CU45" s="7">
        <f t="shared" si="218"/>
        <v>3.5761577285714283</v>
      </c>
      <c r="CV45" s="7">
        <f t="shared" si="218"/>
        <v>3.5776928714285714</v>
      </c>
      <c r="CW45" s="7">
        <f t="shared" si="218"/>
        <v>3.5794871428571424</v>
      </c>
      <c r="CX45" s="7">
        <f t="shared" ref="CX45" si="219">AVERAGE(CX23:CX37)</f>
        <v>3.5815303714285713</v>
      </c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</row>
    <row r="46" spans="1:113" x14ac:dyDescent="0.2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BA46" s="6" t="s">
        <v>1992</v>
      </c>
      <c r="BB46" s="7">
        <f>BB35</f>
        <v>0</v>
      </c>
      <c r="BC46" s="7">
        <f t="shared" ref="BC46:CX46" si="220">BC35</f>
        <v>4.4428799999999997</v>
      </c>
      <c r="BD46" s="7">
        <f t="shared" si="220"/>
        <v>4.3566152000000002</v>
      </c>
      <c r="BE46" s="7">
        <f t="shared" si="220"/>
        <v>4.2638778000000004</v>
      </c>
      <c r="BF46" s="7">
        <f t="shared" si="220"/>
        <v>4.1820019000000004</v>
      </c>
      <c r="BG46" s="7">
        <f t="shared" si="220"/>
        <v>4.1121264999999996</v>
      </c>
      <c r="BH46" s="7">
        <f t="shared" si="220"/>
        <v>4.0527027000000002</v>
      </c>
      <c r="BI46" s="7">
        <f t="shared" si="220"/>
        <v>4.0035401000000004</v>
      </c>
      <c r="BJ46" s="7">
        <f t="shared" si="220"/>
        <v>3.9645991</v>
      </c>
      <c r="BK46" s="7">
        <f t="shared" si="220"/>
        <v>3.9357896999999999</v>
      </c>
      <c r="BL46" s="7">
        <f t="shared" si="220"/>
        <v>3.9167174999999999</v>
      </c>
      <c r="BM46" s="7">
        <f t="shared" si="220"/>
        <v>3.9060356999999999</v>
      </c>
      <c r="BN46" s="7">
        <f t="shared" si="220"/>
        <v>3.9016997</v>
      </c>
      <c r="BO46" s="7">
        <f t="shared" si="220"/>
        <v>3.9005044999999998</v>
      </c>
      <c r="BP46" s="7">
        <f t="shared" si="220"/>
        <v>3.9010546000000001</v>
      </c>
      <c r="BQ46" s="7">
        <f t="shared" si="220"/>
        <v>3.9026922000000002</v>
      </c>
      <c r="BR46" s="7">
        <f t="shared" si="220"/>
        <v>3.9047594999999999</v>
      </c>
      <c r="BS46" s="7">
        <f t="shared" si="220"/>
        <v>3.9065987999999998</v>
      </c>
      <c r="BT46" s="7">
        <f t="shared" si="220"/>
        <v>3.9075524000000001</v>
      </c>
      <c r="BU46" s="7">
        <f t="shared" si="220"/>
        <v>3.9071020999999999</v>
      </c>
      <c r="BV46" s="7">
        <f t="shared" si="220"/>
        <v>3.9053779</v>
      </c>
      <c r="BW46" s="7">
        <f t="shared" si="220"/>
        <v>3.9026977</v>
      </c>
      <c r="BX46" s="7">
        <f t="shared" si="220"/>
        <v>3.8993791</v>
      </c>
      <c r="BY46" s="7">
        <f t="shared" si="220"/>
        <v>3.8957399000000001</v>
      </c>
      <c r="BZ46" s="7">
        <f t="shared" si="220"/>
        <v>3.8920979</v>
      </c>
      <c r="CA46" s="7">
        <f t="shared" si="220"/>
        <v>3.8887228</v>
      </c>
      <c r="CB46" s="7">
        <f t="shared" si="220"/>
        <v>3.885672</v>
      </c>
      <c r="CC46" s="7">
        <f t="shared" si="220"/>
        <v>3.8829444</v>
      </c>
      <c r="CD46" s="7">
        <f t="shared" si="220"/>
        <v>3.8805390000000002</v>
      </c>
      <c r="CE46" s="7">
        <f t="shared" si="220"/>
        <v>3.8784546999999998</v>
      </c>
      <c r="CF46" s="7">
        <f t="shared" si="220"/>
        <v>3.8766905</v>
      </c>
      <c r="CG46" s="7">
        <f t="shared" si="220"/>
        <v>3.8752450999999999</v>
      </c>
      <c r="CH46" s="7">
        <f t="shared" si="220"/>
        <v>3.8741175999999999</v>
      </c>
      <c r="CI46" s="7">
        <f t="shared" si="220"/>
        <v>3.8733069000000002</v>
      </c>
      <c r="CJ46" s="7">
        <f t="shared" si="220"/>
        <v>3.8728118999999999</v>
      </c>
      <c r="CK46" s="7">
        <f t="shared" si="220"/>
        <v>3.8726314999999998</v>
      </c>
      <c r="CL46" s="7">
        <f t="shared" si="220"/>
        <v>3.8727646</v>
      </c>
      <c r="CM46" s="7">
        <f t="shared" si="220"/>
        <v>3.8732084000000002</v>
      </c>
      <c r="CN46" s="7">
        <f t="shared" si="220"/>
        <v>3.8739526999999998</v>
      </c>
      <c r="CO46" s="7">
        <f t="shared" si="220"/>
        <v>3.8749851999999998</v>
      </c>
      <c r="CP46" s="7">
        <f t="shared" si="220"/>
        <v>3.8762932999999999</v>
      </c>
      <c r="CQ46" s="7">
        <f t="shared" si="220"/>
        <v>3.8778649000000001</v>
      </c>
      <c r="CR46" s="7">
        <f t="shared" si="220"/>
        <v>3.8796875000000002</v>
      </c>
      <c r="CS46" s="7">
        <f t="shared" si="220"/>
        <v>3.8817488999999998</v>
      </c>
      <c r="CT46" s="7">
        <f t="shared" si="220"/>
        <v>3.8840365000000001</v>
      </c>
      <c r="CU46" s="7">
        <f t="shared" si="220"/>
        <v>3.8865381999999999</v>
      </c>
      <c r="CV46" s="7">
        <f t="shared" si="220"/>
        <v>3.8892414999999998</v>
      </c>
      <c r="CW46" s="7">
        <f t="shared" si="220"/>
        <v>3.8921340999999998</v>
      </c>
      <c r="CX46" s="7">
        <f t="shared" si="220"/>
        <v>3.8952035999999999</v>
      </c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</row>
    <row r="48" spans="1:113" x14ac:dyDescent="0.25">
      <c r="A48" s="11" t="s">
        <v>957</v>
      </c>
      <c r="BA48" s="11" t="s">
        <v>957</v>
      </c>
    </row>
    <row r="49" spans="1:113" x14ac:dyDescent="0.25">
      <c r="B49">
        <f>B44</f>
        <v>202501</v>
      </c>
      <c r="C49">
        <f>IF(RIGHT(B49)="4",B49+97,B49+1)</f>
        <v>202502</v>
      </c>
      <c r="D49">
        <f t="shared" ref="D49:R49" si="221">IF(RIGHT(C49)="4",C49+97,C49+1)</f>
        <v>202503</v>
      </c>
      <c r="E49">
        <f t="shared" si="221"/>
        <v>202504</v>
      </c>
      <c r="F49">
        <f t="shared" si="221"/>
        <v>202601</v>
      </c>
      <c r="G49">
        <f t="shared" si="221"/>
        <v>202602</v>
      </c>
      <c r="H49">
        <f t="shared" si="221"/>
        <v>202603</v>
      </c>
      <c r="I49">
        <f t="shared" si="221"/>
        <v>202604</v>
      </c>
      <c r="J49">
        <f t="shared" si="221"/>
        <v>202701</v>
      </c>
      <c r="K49">
        <f t="shared" si="221"/>
        <v>202702</v>
      </c>
      <c r="L49">
        <f t="shared" si="221"/>
        <v>202703</v>
      </c>
      <c r="M49">
        <f t="shared" si="221"/>
        <v>202704</v>
      </c>
      <c r="N49">
        <f t="shared" si="221"/>
        <v>202801</v>
      </c>
      <c r="O49">
        <f t="shared" si="221"/>
        <v>202802</v>
      </c>
      <c r="P49">
        <f t="shared" si="221"/>
        <v>202803</v>
      </c>
      <c r="Q49">
        <f t="shared" si="221"/>
        <v>202804</v>
      </c>
      <c r="R49">
        <f t="shared" si="221"/>
        <v>202901</v>
      </c>
      <c r="BB49">
        <f>BB44</f>
        <v>202501</v>
      </c>
      <c r="BC49">
        <f>IF(RIGHT(BB49)="4",BB49+97,BB49+1)</f>
        <v>202502</v>
      </c>
      <c r="BD49">
        <f t="shared" ref="BD49:BQ49" si="222">IF(RIGHT(BC49)="4",BC49+97,BC49+1)</f>
        <v>202503</v>
      </c>
      <c r="BE49">
        <f t="shared" si="222"/>
        <v>202504</v>
      </c>
      <c r="BF49">
        <f t="shared" si="222"/>
        <v>202601</v>
      </c>
      <c r="BG49">
        <f t="shared" si="222"/>
        <v>202602</v>
      </c>
      <c r="BH49">
        <f t="shared" si="222"/>
        <v>202603</v>
      </c>
      <c r="BI49">
        <f t="shared" si="222"/>
        <v>202604</v>
      </c>
      <c r="BJ49">
        <f t="shared" si="222"/>
        <v>202701</v>
      </c>
      <c r="BK49">
        <f t="shared" si="222"/>
        <v>202702</v>
      </c>
      <c r="BL49">
        <f t="shared" si="222"/>
        <v>202703</v>
      </c>
      <c r="BM49">
        <f t="shared" si="222"/>
        <v>202704</v>
      </c>
      <c r="BN49">
        <f t="shared" si="222"/>
        <v>202801</v>
      </c>
      <c r="BO49">
        <f t="shared" si="222"/>
        <v>202802</v>
      </c>
      <c r="BP49">
        <f t="shared" si="222"/>
        <v>202803</v>
      </c>
      <c r="BQ49">
        <f t="shared" si="222"/>
        <v>202804</v>
      </c>
    </row>
    <row r="50" spans="1:113" x14ac:dyDescent="0.25">
      <c r="A50" t="str">
        <f>A1</f>
        <v>February 2025 MPR</v>
      </c>
      <c r="B50" s="7">
        <f t="shared" ref="B50:R50" si="223">AVERAGEIF($B$44:$AX$44,B49,$B$45:$AX$45)</f>
        <v>4.564536666666668</v>
      </c>
      <c r="C50" s="7">
        <f t="shared" si="223"/>
        <v>4.3617234822222217</v>
      </c>
      <c r="D50" s="7">
        <f t="shared" si="223"/>
        <v>4.2263008977777785</v>
      </c>
      <c r="E50" s="7">
        <f t="shared" si="223"/>
        <v>4.1600071644444441</v>
      </c>
      <c r="F50" s="7">
        <f t="shared" si="223"/>
        <v>4.1481619088888886</v>
      </c>
      <c r="G50" s="7">
        <f t="shared" si="223"/>
        <v>4.1427465022222227</v>
      </c>
      <c r="H50" s="7">
        <f t="shared" si="223"/>
        <v>4.1292651844444439</v>
      </c>
      <c r="I50" s="7">
        <f t="shared" si="223"/>
        <v>4.1062220044444446</v>
      </c>
      <c r="J50" s="7">
        <f t="shared" si="223"/>
        <v>4.0795429866666666</v>
      </c>
      <c r="K50" s="7">
        <f t="shared" si="223"/>
        <v>4.0538097644444449</v>
      </c>
      <c r="L50" s="7">
        <f t="shared" si="223"/>
        <v>4.0301552177777777</v>
      </c>
      <c r="M50" s="7">
        <f t="shared" si="223"/>
        <v>4.0092258311111113</v>
      </c>
      <c r="N50" s="7">
        <f t="shared" si="223"/>
        <v>3.9916558533333339</v>
      </c>
      <c r="O50" s="7">
        <f t="shared" si="223"/>
        <v>3.9778260200000002</v>
      </c>
      <c r="P50" s="7">
        <f t="shared" si="223"/>
        <v>3.9677409311111109</v>
      </c>
      <c r="Q50" s="7">
        <f t="shared" si="223"/>
        <v>3.9613516799999999</v>
      </c>
      <c r="R50" s="7">
        <f t="shared" si="223"/>
        <v>3.9589874400000005</v>
      </c>
      <c r="S50" s="7"/>
      <c r="T50" s="7"/>
      <c r="U50" s="7"/>
      <c r="BA50" t="str">
        <f>BA1</f>
        <v>March 2025</v>
      </c>
      <c r="BB50" s="7">
        <f>AVERAGEIF($BB$44:$CW$44,BB49,$BB$45:$CW$45)</f>
        <v>3.8184357142857137</v>
      </c>
      <c r="BC50" s="7">
        <f t="shared" ref="BC50:BQ50" si="224">AVERAGEIF($BB$44:$CW$44,BC49,$BB$45:$CW$45)</f>
        <v>4.055862433333334</v>
      </c>
      <c r="BD50" s="7">
        <f t="shared" si="224"/>
        <v>3.8358196404761902</v>
      </c>
      <c r="BE50" s="7">
        <f t="shared" si="224"/>
        <v>3.692319811904762</v>
      </c>
      <c r="BF50" s="7">
        <f t="shared" si="224"/>
        <v>3.6382332595238096</v>
      </c>
      <c r="BG50" s="7">
        <f t="shared" si="224"/>
        <v>3.6320908666666667</v>
      </c>
      <c r="BH50" s="7">
        <f t="shared" si="224"/>
        <v>3.6343688928571432</v>
      </c>
      <c r="BI50" s="7">
        <f t="shared" si="224"/>
        <v>3.6303225857142856</v>
      </c>
      <c r="BJ50" s="7">
        <f t="shared" si="224"/>
        <v>3.6185346690476194</v>
      </c>
      <c r="BK50" s="7">
        <f t="shared" si="224"/>
        <v>3.6052729738095235</v>
      </c>
      <c r="BL50" s="7">
        <f t="shared" si="224"/>
        <v>3.5936356595238093</v>
      </c>
      <c r="BM50" s="7">
        <f t="shared" si="224"/>
        <v>3.5841959357142859</v>
      </c>
      <c r="BN50" s="7">
        <f t="shared" si="224"/>
        <v>3.5773969071428575</v>
      </c>
      <c r="BO50" s="7">
        <f t="shared" si="224"/>
        <v>3.5736318142857137</v>
      </c>
      <c r="BP50" s="7">
        <f t="shared" si="224"/>
        <v>3.5729142547619048</v>
      </c>
      <c r="BQ50" s="7">
        <f t="shared" si="224"/>
        <v>3.5749849499999997</v>
      </c>
      <c r="BR50" s="7"/>
      <c r="BS50" s="7"/>
      <c r="BT50" s="7"/>
      <c r="BU50" s="7"/>
    </row>
    <row r="52" spans="1:113" x14ac:dyDescent="0.25">
      <c r="BA52" s="8" t="s">
        <v>961</v>
      </c>
    </row>
    <row r="53" spans="1:113" x14ac:dyDescent="0.25">
      <c r="BA53" s="8"/>
      <c r="BB53" s="6">
        <v>44927</v>
      </c>
      <c r="BC53" s="6">
        <v>44958</v>
      </c>
      <c r="BD53" s="6">
        <v>44986</v>
      </c>
      <c r="BE53" s="6">
        <v>45017</v>
      </c>
      <c r="BF53" s="6">
        <v>45047</v>
      </c>
      <c r="BG53" s="6">
        <v>45078</v>
      </c>
      <c r="BH53" s="6">
        <v>45108</v>
      </c>
      <c r="BI53" s="6">
        <v>45139</v>
      </c>
      <c r="BJ53" s="6">
        <v>45170</v>
      </c>
      <c r="BK53" s="6">
        <v>45200</v>
      </c>
      <c r="BL53" s="6">
        <v>45231</v>
      </c>
      <c r="BM53" s="6">
        <v>45261</v>
      </c>
      <c r="BN53" s="6">
        <v>45292</v>
      </c>
      <c r="BO53" s="6">
        <v>45323</v>
      </c>
      <c r="BP53" s="6">
        <v>45352</v>
      </c>
      <c r="BQ53" s="6">
        <v>45383</v>
      </c>
      <c r="BR53" s="6">
        <v>45413</v>
      </c>
      <c r="BS53" s="6">
        <v>45444</v>
      </c>
      <c r="BT53" s="6">
        <v>45474</v>
      </c>
      <c r="BU53" s="6">
        <v>45505</v>
      </c>
      <c r="BV53" s="6">
        <v>45536</v>
      </c>
      <c r="BW53" s="6">
        <v>45566</v>
      </c>
      <c r="BX53" s="6">
        <v>45597</v>
      </c>
      <c r="BY53" s="6">
        <v>45627</v>
      </c>
      <c r="BZ53" s="6">
        <v>45658</v>
      </c>
      <c r="CA53" s="6">
        <v>45689</v>
      </c>
      <c r="CB53" s="6">
        <v>45717</v>
      </c>
      <c r="CC53" s="6">
        <v>45748</v>
      </c>
      <c r="CD53" s="6">
        <v>45778</v>
      </c>
      <c r="CE53" s="6">
        <v>45809</v>
      </c>
      <c r="CF53" s="6">
        <v>45839</v>
      </c>
      <c r="CG53" s="6">
        <v>45870</v>
      </c>
      <c r="CH53" s="6">
        <v>45901</v>
      </c>
      <c r="CI53" s="6">
        <v>45931</v>
      </c>
      <c r="CJ53" s="6">
        <v>45962</v>
      </c>
      <c r="CK53" s="6">
        <v>45992</v>
      </c>
      <c r="CL53" s="6">
        <v>46023</v>
      </c>
      <c r="CM53" s="6">
        <v>46054</v>
      </c>
      <c r="CN53" s="6">
        <v>46082</v>
      </c>
      <c r="CO53" s="6">
        <v>46113</v>
      </c>
      <c r="CP53" s="6">
        <v>46143</v>
      </c>
      <c r="CQ53" s="6">
        <v>46174</v>
      </c>
      <c r="CR53" s="6">
        <v>46204</v>
      </c>
      <c r="CS53" s="6">
        <v>46235</v>
      </c>
      <c r="CT53" s="6">
        <v>46266</v>
      </c>
      <c r="CU53" s="6">
        <v>46296</v>
      </c>
      <c r="CV53" s="6">
        <v>46327</v>
      </c>
      <c r="CW53" s="6">
        <v>46357</v>
      </c>
      <c r="CX53" s="6">
        <v>46388</v>
      </c>
      <c r="CY53" s="6">
        <v>46419</v>
      </c>
      <c r="CZ53" s="6">
        <v>46447</v>
      </c>
      <c r="DA53" s="6">
        <v>46478</v>
      </c>
      <c r="DB53" s="6">
        <v>46508</v>
      </c>
      <c r="DC53" s="6">
        <v>46539</v>
      </c>
      <c r="DD53" s="6">
        <v>46569</v>
      </c>
      <c r="DE53" s="6">
        <v>46600</v>
      </c>
      <c r="DF53" s="6">
        <v>46631</v>
      </c>
      <c r="DG53" s="6">
        <v>46661</v>
      </c>
      <c r="DH53" s="6">
        <v>46692</v>
      </c>
      <c r="DI53" s="6">
        <v>46722</v>
      </c>
    </row>
    <row r="54" spans="1:113" x14ac:dyDescent="0.25">
      <c r="BA54" s="8"/>
      <c r="BB54" s="13">
        <f>MONTH(BB53)</f>
        <v>1</v>
      </c>
      <c r="BC54" s="13">
        <f>MONTH(BC53)</f>
        <v>2</v>
      </c>
      <c r="BD54" s="13">
        <f t="shared" ref="BD54:DI54" si="225">MONTH(BD53)</f>
        <v>3</v>
      </c>
      <c r="BE54" s="13">
        <f t="shared" si="225"/>
        <v>4</v>
      </c>
      <c r="BF54" s="13">
        <f t="shared" si="225"/>
        <v>5</v>
      </c>
      <c r="BG54" s="13">
        <f t="shared" si="225"/>
        <v>6</v>
      </c>
      <c r="BH54" s="13">
        <f t="shared" si="225"/>
        <v>7</v>
      </c>
      <c r="BI54" s="13">
        <f t="shared" si="225"/>
        <v>8</v>
      </c>
      <c r="BJ54" s="13">
        <f t="shared" si="225"/>
        <v>9</v>
      </c>
      <c r="BK54" s="13">
        <f t="shared" si="225"/>
        <v>10</v>
      </c>
      <c r="BL54" s="13">
        <f t="shared" si="225"/>
        <v>11</v>
      </c>
      <c r="BM54" s="13">
        <f t="shared" si="225"/>
        <v>12</v>
      </c>
      <c r="BN54" s="14">
        <f t="shared" si="225"/>
        <v>1</v>
      </c>
      <c r="BO54" s="13">
        <f t="shared" si="225"/>
        <v>2</v>
      </c>
      <c r="BP54" s="13">
        <f t="shared" si="225"/>
        <v>3</v>
      </c>
      <c r="BQ54" s="13">
        <f t="shared" si="225"/>
        <v>4</v>
      </c>
      <c r="BR54" s="13">
        <f t="shared" si="225"/>
        <v>5</v>
      </c>
      <c r="BS54" s="13">
        <f t="shared" si="225"/>
        <v>6</v>
      </c>
      <c r="BT54" s="13">
        <f t="shared" si="225"/>
        <v>7</v>
      </c>
      <c r="BU54" s="13">
        <f t="shared" si="225"/>
        <v>8</v>
      </c>
      <c r="BV54" s="13">
        <f t="shared" si="225"/>
        <v>9</v>
      </c>
      <c r="BW54" s="13">
        <f t="shared" si="225"/>
        <v>10</v>
      </c>
      <c r="BX54" s="13">
        <f t="shared" si="225"/>
        <v>11</v>
      </c>
      <c r="BY54" s="13">
        <f t="shared" si="225"/>
        <v>12</v>
      </c>
      <c r="BZ54" s="13">
        <f t="shared" si="225"/>
        <v>1</v>
      </c>
      <c r="CA54" s="13">
        <f t="shared" si="225"/>
        <v>2</v>
      </c>
      <c r="CB54" s="13">
        <f t="shared" si="225"/>
        <v>3</v>
      </c>
      <c r="CC54" s="13">
        <f t="shared" si="225"/>
        <v>4</v>
      </c>
      <c r="CD54" s="13">
        <f t="shared" si="225"/>
        <v>5</v>
      </c>
      <c r="CE54" s="13">
        <f t="shared" si="225"/>
        <v>6</v>
      </c>
      <c r="CF54" s="13">
        <f t="shared" si="225"/>
        <v>7</v>
      </c>
      <c r="CG54" s="13">
        <f t="shared" si="225"/>
        <v>8</v>
      </c>
      <c r="CH54" s="13">
        <f t="shared" si="225"/>
        <v>9</v>
      </c>
      <c r="CI54" s="13">
        <f t="shared" si="225"/>
        <v>10</v>
      </c>
      <c r="CJ54" s="13">
        <f t="shared" si="225"/>
        <v>11</v>
      </c>
      <c r="CK54" s="13">
        <f t="shared" si="225"/>
        <v>12</v>
      </c>
      <c r="CL54" s="13">
        <f t="shared" si="225"/>
        <v>1</v>
      </c>
      <c r="CM54" s="13">
        <f t="shared" si="225"/>
        <v>2</v>
      </c>
      <c r="CN54" s="13">
        <f t="shared" si="225"/>
        <v>3</v>
      </c>
      <c r="CO54" s="13">
        <f t="shared" si="225"/>
        <v>4</v>
      </c>
      <c r="CP54" s="13">
        <f t="shared" si="225"/>
        <v>5</v>
      </c>
      <c r="CQ54" s="13">
        <f t="shared" si="225"/>
        <v>6</v>
      </c>
      <c r="CR54" s="13">
        <f t="shared" si="225"/>
        <v>7</v>
      </c>
      <c r="CS54" s="13">
        <f t="shared" si="225"/>
        <v>8</v>
      </c>
      <c r="CT54" s="13">
        <f t="shared" si="225"/>
        <v>9</v>
      </c>
      <c r="CU54" s="13">
        <f t="shared" si="225"/>
        <v>10</v>
      </c>
      <c r="CV54" s="13">
        <f t="shared" si="225"/>
        <v>11</v>
      </c>
      <c r="CW54" s="13">
        <f t="shared" si="225"/>
        <v>12</v>
      </c>
      <c r="CX54" s="13">
        <f t="shared" si="225"/>
        <v>1</v>
      </c>
      <c r="CY54" s="13">
        <f t="shared" si="225"/>
        <v>2</v>
      </c>
      <c r="CZ54" s="13">
        <f t="shared" si="225"/>
        <v>3</v>
      </c>
      <c r="DA54" s="13">
        <f t="shared" si="225"/>
        <v>4</v>
      </c>
      <c r="DB54" s="13">
        <f t="shared" si="225"/>
        <v>5</v>
      </c>
      <c r="DC54" s="13">
        <f t="shared" si="225"/>
        <v>6</v>
      </c>
      <c r="DD54" s="13">
        <f t="shared" si="225"/>
        <v>7</v>
      </c>
      <c r="DE54" s="13">
        <f t="shared" si="225"/>
        <v>8</v>
      </c>
      <c r="DF54" s="13">
        <f t="shared" si="225"/>
        <v>9</v>
      </c>
      <c r="DG54" s="13">
        <f t="shared" si="225"/>
        <v>10</v>
      </c>
      <c r="DH54" s="13">
        <f t="shared" si="225"/>
        <v>11</v>
      </c>
      <c r="DI54" s="13">
        <f t="shared" si="225"/>
        <v>12</v>
      </c>
    </row>
    <row r="55" spans="1:113" x14ac:dyDescent="0.25">
      <c r="BB55">
        <v>202301</v>
      </c>
      <c r="BC55">
        <f t="shared" ref="BC55:BM55" si="226">IF(BC54=1,BB55+89,BB55+1)</f>
        <v>202302</v>
      </c>
      <c r="BD55">
        <f t="shared" si="226"/>
        <v>202303</v>
      </c>
      <c r="BE55">
        <f t="shared" si="226"/>
        <v>202304</v>
      </c>
      <c r="BF55">
        <f t="shared" si="226"/>
        <v>202305</v>
      </c>
      <c r="BG55">
        <f t="shared" si="226"/>
        <v>202306</v>
      </c>
      <c r="BH55">
        <f t="shared" si="226"/>
        <v>202307</v>
      </c>
      <c r="BI55">
        <f t="shared" si="226"/>
        <v>202308</v>
      </c>
      <c r="BJ55">
        <f t="shared" si="226"/>
        <v>202309</v>
      </c>
      <c r="BK55">
        <f t="shared" si="226"/>
        <v>202310</v>
      </c>
      <c r="BL55">
        <f t="shared" si="226"/>
        <v>202311</v>
      </c>
      <c r="BM55">
        <f t="shared" si="226"/>
        <v>202312</v>
      </c>
      <c r="BN55">
        <f>IF(BN54=1,BM55+89,BM55+1)</f>
        <v>202401</v>
      </c>
      <c r="BO55">
        <f t="shared" ref="BO55:DI55" si="227">IF(BO54=1,BN55+89,BN55+1)</f>
        <v>202402</v>
      </c>
      <c r="BP55">
        <f t="shared" si="227"/>
        <v>202403</v>
      </c>
      <c r="BQ55">
        <f t="shared" si="227"/>
        <v>202404</v>
      </c>
      <c r="BR55">
        <f t="shared" si="227"/>
        <v>202405</v>
      </c>
      <c r="BS55">
        <f t="shared" si="227"/>
        <v>202406</v>
      </c>
      <c r="BT55">
        <f t="shared" si="227"/>
        <v>202407</v>
      </c>
      <c r="BU55">
        <f t="shared" si="227"/>
        <v>202408</v>
      </c>
      <c r="BV55">
        <f t="shared" si="227"/>
        <v>202409</v>
      </c>
      <c r="BW55">
        <f t="shared" si="227"/>
        <v>202410</v>
      </c>
      <c r="BX55">
        <f t="shared" si="227"/>
        <v>202411</v>
      </c>
      <c r="BY55">
        <f t="shared" si="227"/>
        <v>202412</v>
      </c>
      <c r="BZ55">
        <f t="shared" si="227"/>
        <v>202501</v>
      </c>
      <c r="CA55">
        <f t="shared" si="227"/>
        <v>202502</v>
      </c>
      <c r="CB55">
        <f t="shared" si="227"/>
        <v>202503</v>
      </c>
      <c r="CC55">
        <f t="shared" si="227"/>
        <v>202504</v>
      </c>
      <c r="CD55">
        <f t="shared" si="227"/>
        <v>202505</v>
      </c>
      <c r="CE55">
        <f t="shared" si="227"/>
        <v>202506</v>
      </c>
      <c r="CF55">
        <f t="shared" si="227"/>
        <v>202507</v>
      </c>
      <c r="CG55">
        <f t="shared" si="227"/>
        <v>202508</v>
      </c>
      <c r="CH55">
        <f t="shared" si="227"/>
        <v>202509</v>
      </c>
      <c r="CI55">
        <f t="shared" si="227"/>
        <v>202510</v>
      </c>
      <c r="CJ55">
        <f t="shared" si="227"/>
        <v>202511</v>
      </c>
      <c r="CK55">
        <f t="shared" si="227"/>
        <v>202512</v>
      </c>
      <c r="CL55">
        <f t="shared" si="227"/>
        <v>202601</v>
      </c>
      <c r="CM55">
        <f t="shared" si="227"/>
        <v>202602</v>
      </c>
      <c r="CN55">
        <f t="shared" si="227"/>
        <v>202603</v>
      </c>
      <c r="CO55">
        <f t="shared" si="227"/>
        <v>202604</v>
      </c>
      <c r="CP55">
        <f t="shared" si="227"/>
        <v>202605</v>
      </c>
      <c r="CQ55">
        <f t="shared" si="227"/>
        <v>202606</v>
      </c>
      <c r="CR55">
        <f t="shared" si="227"/>
        <v>202607</v>
      </c>
      <c r="CS55">
        <f t="shared" si="227"/>
        <v>202608</v>
      </c>
      <c r="CT55">
        <f t="shared" si="227"/>
        <v>202609</v>
      </c>
      <c r="CU55">
        <f t="shared" si="227"/>
        <v>202610</v>
      </c>
      <c r="CV55">
        <f t="shared" si="227"/>
        <v>202611</v>
      </c>
      <c r="CW55">
        <f t="shared" si="227"/>
        <v>202612</v>
      </c>
      <c r="CX55">
        <f t="shared" si="227"/>
        <v>202701</v>
      </c>
      <c r="CY55">
        <f t="shared" si="227"/>
        <v>202702</v>
      </c>
      <c r="CZ55">
        <f t="shared" si="227"/>
        <v>202703</v>
      </c>
      <c r="DA55">
        <f t="shared" si="227"/>
        <v>202704</v>
      </c>
      <c r="DB55">
        <f t="shared" si="227"/>
        <v>202705</v>
      </c>
      <c r="DC55">
        <f t="shared" si="227"/>
        <v>202706</v>
      </c>
      <c r="DD55">
        <f t="shared" si="227"/>
        <v>202707</v>
      </c>
      <c r="DE55">
        <f t="shared" si="227"/>
        <v>202708</v>
      </c>
      <c r="DF55">
        <f t="shared" si="227"/>
        <v>202709</v>
      </c>
      <c r="DG55">
        <f t="shared" si="227"/>
        <v>202710</v>
      </c>
      <c r="DH55">
        <f t="shared" si="227"/>
        <v>202711</v>
      </c>
      <c r="DI55">
        <f t="shared" si="227"/>
        <v>202712</v>
      </c>
    </row>
    <row r="56" spans="1:113" x14ac:dyDescent="0.25">
      <c r="BA56" t="s">
        <v>942</v>
      </c>
      <c r="BB56" s="7">
        <f>VLOOKUP(BB53,HAVERM!$A:$N,14,FALSE)</f>
        <v>3.5</v>
      </c>
      <c r="BC56" s="7">
        <f>VLOOKUP(BC53,HAVERM!$A:$N,14,FALSE)</f>
        <v>4</v>
      </c>
      <c r="BD56" s="7">
        <f>VLOOKUP(BD53,HAVERM!$A:$N,14,FALSE)</f>
        <v>4.25</v>
      </c>
      <c r="BE56" s="7">
        <f>VLOOKUP(BE53,HAVERM!$A:$N,14,FALSE)</f>
        <v>4.25</v>
      </c>
      <c r="BF56" s="7">
        <f>VLOOKUP(BF53,HAVERM!$A:$N,14,FALSE)</f>
        <v>4.5</v>
      </c>
      <c r="BG56" s="7">
        <f>VLOOKUP(BG53,HAVERM!$A:$N,14,FALSE)</f>
        <v>5</v>
      </c>
      <c r="BH56" s="7">
        <f>VLOOKUP(BH53,HAVERM!$A:$N,14,FALSE)</f>
        <v>5</v>
      </c>
      <c r="BI56" s="7">
        <f>VLOOKUP(BI53,HAVERM!$A:$N,14,FALSE)</f>
        <v>5.25</v>
      </c>
      <c r="BJ56" s="7">
        <f>VLOOKUP(BJ53,HAVERM!$A:$N,14,FALSE)</f>
        <v>5.25</v>
      </c>
      <c r="BK56" s="7">
        <f>VLOOKUP(BK53,HAVERM!$A:$N,14,FALSE)</f>
        <v>5.25</v>
      </c>
      <c r="BL56" s="7">
        <f>VLOOKUP(BL53,HAVERM!$A:$N,14,FALSE)</f>
        <v>5.25</v>
      </c>
      <c r="BM56" s="7">
        <f>VLOOKUP(BM53,HAVERM!$A:$N,14,FALSE)</f>
        <v>5.25</v>
      </c>
      <c r="BN56" s="7">
        <f>VLOOKUP(BN53,HAVERM!$A:$N,14,FALSE)</f>
        <v>5.25</v>
      </c>
      <c r="BO56" s="7">
        <f>VLOOKUP(BO53,HAVERM!$A:$N,14,FALSE)</f>
        <v>5.25</v>
      </c>
      <c r="BP56" s="7">
        <f>VLOOKUP(BP53,HAVERM!$A:$N,14,FALSE)</f>
        <v>5.25</v>
      </c>
      <c r="BQ56" s="7">
        <f>VLOOKUP(BQ53,HAVERM!$A:$N,14,FALSE)</f>
        <v>5.25</v>
      </c>
      <c r="BR56" s="7">
        <f>VLOOKUP(BR53,HAVERM!$A:$N,14,FALSE)</f>
        <v>5.25</v>
      </c>
      <c r="BS56" s="7">
        <f>VLOOKUP(BS53,HAVERM!$A:$N,14,FALSE)</f>
        <v>5.25</v>
      </c>
      <c r="BT56" s="7">
        <f>VLOOKUP(BT53,HAVERM!$A:$N,14,FALSE)</f>
        <v>5.25</v>
      </c>
      <c r="BU56" s="7">
        <f>VLOOKUP(BU53,HAVERM!$A:$N,14,FALSE)</f>
        <v>5</v>
      </c>
      <c r="BV56" s="7">
        <f>VLOOKUP(BV53,HAVERM!$A:$N,14,FALSE)</f>
        <v>5</v>
      </c>
      <c r="BW56" s="7">
        <f>VLOOKUP(BW53,HAVERM!$A:$N,14,FALSE)</f>
        <v>5</v>
      </c>
      <c r="BX56" s="7">
        <f>VLOOKUP(BX53,HAVERM!$A:$N,14,FALSE)</f>
        <v>4.75</v>
      </c>
      <c r="BY56" s="7">
        <f>VLOOKUP(BY53,HAVERM!$A:$N,14,FALSE)</f>
        <v>4.75</v>
      </c>
      <c r="BZ56" s="7">
        <f>VLOOKUP(BZ53,HAVERM!$A:$N,14,FALSE)</f>
        <v>4.75</v>
      </c>
      <c r="CA56" s="7">
        <f>VLOOKUP(CA53,HAVERM!$A:$N,14,FALSE)</f>
        <v>4.5</v>
      </c>
      <c r="CB56" s="7" t="e">
        <f>VLOOKUP(CB53,HAVERM!$A:$N,14,FALSE)</f>
        <v>#N/A</v>
      </c>
      <c r="CC56" s="7" t="e">
        <f>VLOOKUP(CC53,HAVERM!$A:$N,14,FALSE)</f>
        <v>#N/A</v>
      </c>
      <c r="CD56" s="7" t="e">
        <f>VLOOKUP(CD53,HAVERM!$A:$N,14,FALSE)</f>
        <v>#N/A</v>
      </c>
      <c r="CE56" s="7" t="e">
        <f>VLOOKUP(CE53,HAVERM!$A:$N,14,FALSE)</f>
        <v>#N/A</v>
      </c>
      <c r="CF56" s="7" t="e">
        <f>VLOOKUP(CF53,HAVERM!$A:$N,14,FALSE)</f>
        <v>#N/A</v>
      </c>
      <c r="CG56" s="7" t="e">
        <f>VLOOKUP(CG53,HAVERM!$A:$N,14,FALSE)</f>
        <v>#N/A</v>
      </c>
      <c r="CH56" s="7" t="e">
        <f>VLOOKUP(CH53,HAVERM!$A:$N,14,FALSE)</f>
        <v>#N/A</v>
      </c>
      <c r="CI56" s="7" t="e">
        <f>VLOOKUP(CI53,HAVERM!$A:$N,14,FALSE)</f>
        <v>#N/A</v>
      </c>
      <c r="CJ56" s="7" t="e">
        <f>VLOOKUP(CJ53,HAVERM!$A:$N,14,FALSE)</f>
        <v>#N/A</v>
      </c>
      <c r="CK56" s="7" t="e">
        <f>VLOOKUP(CK53,HAVERM!$A:$N,14,FALSE)</f>
        <v>#N/A</v>
      </c>
      <c r="CL56" s="7" t="e">
        <f>VLOOKUP(CL53,HAVERM!$A:$N,14,FALSE)</f>
        <v>#N/A</v>
      </c>
      <c r="CM56" s="7" t="e">
        <f>VLOOKUP(CM53,HAVERM!$A:$N,14,FALSE)</f>
        <v>#N/A</v>
      </c>
      <c r="CN56" s="7" t="e">
        <f>VLOOKUP(CN53,HAVERM!$A:$N,14,FALSE)</f>
        <v>#N/A</v>
      </c>
      <c r="CO56" s="7" t="e">
        <f>VLOOKUP(CO53,HAVERM!$A:$N,14,FALSE)</f>
        <v>#N/A</v>
      </c>
      <c r="CP56" s="7" t="e">
        <f>VLOOKUP(CP53,HAVERM!$A:$N,14,FALSE)</f>
        <v>#N/A</v>
      </c>
      <c r="CQ56" s="7" t="e">
        <f>VLOOKUP(CQ53,HAVERM!$A:$N,14,FALSE)</f>
        <v>#N/A</v>
      </c>
      <c r="CR56" s="7" t="e">
        <f>VLOOKUP(CR53,HAVERM!$A:$N,14,FALSE)</f>
        <v>#N/A</v>
      </c>
      <c r="CS56" s="7" t="e">
        <f>VLOOKUP(CS53,HAVERM!$A:$N,14,FALSE)</f>
        <v>#N/A</v>
      </c>
      <c r="CT56" s="7" t="e">
        <f>VLOOKUP(CT53,HAVERM!$A:$N,14,FALSE)</f>
        <v>#N/A</v>
      </c>
      <c r="CU56" s="7" t="e">
        <f>VLOOKUP(CU53,HAVERM!$A:$N,14,FALSE)</f>
        <v>#N/A</v>
      </c>
      <c r="CV56" s="7" t="e">
        <f>VLOOKUP(CV53,HAVERM!$A:$N,14,FALSE)</f>
        <v>#N/A</v>
      </c>
      <c r="CW56" s="7" t="e">
        <f>VLOOKUP(CW53,HAVERM!$A:$N,14,FALSE)</f>
        <v>#N/A</v>
      </c>
      <c r="CX56" s="7" t="e">
        <f>VLOOKUP(CX53,HAVERM!$A:$N,14,FALSE)</f>
        <v>#N/A</v>
      </c>
      <c r="CY56" s="7" t="e">
        <f>VLOOKUP(CY53,HAVERM!$A:$N,14,FALSE)</f>
        <v>#N/A</v>
      </c>
      <c r="CZ56" s="7" t="e">
        <f>VLOOKUP(CZ53,HAVERM!$A:$N,14,FALSE)</f>
        <v>#N/A</v>
      </c>
      <c r="DA56" s="7" t="e">
        <f>VLOOKUP(DA53,HAVERM!$A:$N,14,FALSE)</f>
        <v>#N/A</v>
      </c>
      <c r="DB56" s="7" t="e">
        <f>VLOOKUP(DB53,HAVERM!$A:$N,14,FALSE)</f>
        <v>#N/A</v>
      </c>
      <c r="DC56" s="7" t="e">
        <f>VLOOKUP(DC53,HAVERM!$A:$N,14,FALSE)</f>
        <v>#N/A</v>
      </c>
      <c r="DD56" s="7" t="e">
        <f>VLOOKUP(DD53,HAVERM!$A:$N,14,FALSE)</f>
        <v>#N/A</v>
      </c>
      <c r="DE56" s="7" t="e">
        <f>VLOOKUP(DE53,HAVERM!$A:$N,14,FALSE)</f>
        <v>#N/A</v>
      </c>
      <c r="DF56" s="7" t="e">
        <f>VLOOKUP(DF53,HAVERM!$A:$N,14,FALSE)</f>
        <v>#N/A</v>
      </c>
      <c r="DG56" s="7" t="e">
        <f>VLOOKUP(DG53,HAVERM!$A:$N,14,FALSE)</f>
        <v>#N/A</v>
      </c>
      <c r="DH56" s="7" t="e">
        <f>VLOOKUP(DH53,HAVERM!$A:$N,14,FALSE)</f>
        <v>#N/A</v>
      </c>
      <c r="DI56" s="7" t="e">
        <f>VLOOKUP(DI53,HAVERM!$A:$N,14,FALSE)</f>
        <v>#N/A</v>
      </c>
    </row>
    <row r="57" spans="1:113" x14ac:dyDescent="0.25">
      <c r="BA57" t="str">
        <f>A50</f>
        <v>February 2025 MPR</v>
      </c>
      <c r="BB57" s="7" t="e">
        <f>HLOOKUP(BB$55,$B$42:$AX$45,4,FALSE)</f>
        <v>#N/A</v>
      </c>
      <c r="BC57" s="7" t="e">
        <f t="shared" ref="BC57:DI57" si="228">HLOOKUP(BC$55,$B$42:$AX$45,4,FALSE)</f>
        <v>#N/A</v>
      </c>
      <c r="BD57" s="7" t="e">
        <f t="shared" si="228"/>
        <v>#N/A</v>
      </c>
      <c r="BE57" s="7" t="e">
        <f t="shared" si="228"/>
        <v>#N/A</v>
      </c>
      <c r="BF57" s="7" t="e">
        <f t="shared" si="228"/>
        <v>#N/A</v>
      </c>
      <c r="BG57" s="7" t="e">
        <f t="shared" si="228"/>
        <v>#N/A</v>
      </c>
      <c r="BH57" s="7" t="e">
        <f t="shared" si="228"/>
        <v>#N/A</v>
      </c>
      <c r="BI57" s="7" t="e">
        <f t="shared" si="228"/>
        <v>#N/A</v>
      </c>
      <c r="BJ57" s="7" t="e">
        <f t="shared" si="228"/>
        <v>#N/A</v>
      </c>
      <c r="BK57" s="7" t="e">
        <f t="shared" si="228"/>
        <v>#N/A</v>
      </c>
      <c r="BL57" s="7" t="e">
        <f t="shared" si="228"/>
        <v>#N/A</v>
      </c>
      <c r="BM57" s="7" t="e">
        <f t="shared" si="228"/>
        <v>#N/A</v>
      </c>
      <c r="BN57" s="7" t="e">
        <f t="shared" si="228"/>
        <v>#N/A</v>
      </c>
      <c r="BO57" s="7" t="e">
        <f t="shared" si="228"/>
        <v>#N/A</v>
      </c>
      <c r="BP57" s="7" t="e">
        <f t="shared" si="228"/>
        <v>#N/A</v>
      </c>
      <c r="BQ57" s="7" t="e">
        <f t="shared" si="228"/>
        <v>#N/A</v>
      </c>
      <c r="BR57" s="7" t="e">
        <f t="shared" si="228"/>
        <v>#N/A</v>
      </c>
      <c r="BS57" s="7" t="e">
        <f t="shared" si="228"/>
        <v>#N/A</v>
      </c>
      <c r="BT57" s="7" t="e">
        <f t="shared" si="228"/>
        <v>#N/A</v>
      </c>
      <c r="BU57" s="7" t="e">
        <f t="shared" si="228"/>
        <v>#N/A</v>
      </c>
      <c r="BV57" s="7" t="e">
        <f t="shared" si="228"/>
        <v>#N/A</v>
      </c>
      <c r="BW57" s="7" t="e">
        <f t="shared" si="228"/>
        <v>#N/A</v>
      </c>
      <c r="BX57" s="7" t="e">
        <f t="shared" si="228"/>
        <v>#N/A</v>
      </c>
      <c r="BY57" s="7" t="e">
        <f t="shared" si="228"/>
        <v>#N/A</v>
      </c>
      <c r="BZ57" s="7">
        <f t="shared" si="228"/>
        <v>4.7000133333333345</v>
      </c>
      <c r="CA57" s="7">
        <f t="shared" si="228"/>
        <v>4.5272114733333337</v>
      </c>
      <c r="CB57" s="7">
        <f t="shared" si="228"/>
        <v>4.4663851933333332</v>
      </c>
      <c r="CC57" s="7">
        <f t="shared" si="228"/>
        <v>4.4136370866666663</v>
      </c>
      <c r="CD57" s="7">
        <f t="shared" si="228"/>
        <v>4.3614052666666661</v>
      </c>
      <c r="CE57" s="7">
        <f t="shared" si="228"/>
        <v>4.3101280933333328</v>
      </c>
      <c r="CF57" s="7">
        <f t="shared" si="228"/>
        <v>4.263140973333333</v>
      </c>
      <c r="CG57" s="7">
        <f t="shared" si="228"/>
        <v>4.2233264266666675</v>
      </c>
      <c r="CH57" s="7">
        <f t="shared" si="228"/>
        <v>4.1924352933333333</v>
      </c>
      <c r="CI57" s="7">
        <f t="shared" si="228"/>
        <v>4.1709142933333334</v>
      </c>
      <c r="CJ57" s="7">
        <f t="shared" si="228"/>
        <v>4.157783939999999</v>
      </c>
      <c r="CK57" s="7">
        <f t="shared" si="228"/>
        <v>4.1513232600000007</v>
      </c>
      <c r="CL57" s="7">
        <f t="shared" si="228"/>
        <v>4.149305973333334</v>
      </c>
      <c r="CM57" s="7">
        <f t="shared" si="228"/>
        <v>4.1482055799999999</v>
      </c>
      <c r="CN57" s="7">
        <f t="shared" si="228"/>
        <v>4.1469741733333327</v>
      </c>
      <c r="CO57" s="7">
        <f t="shared" si="228"/>
        <v>4.1453461466666672</v>
      </c>
      <c r="CP57" s="7">
        <f t="shared" si="228"/>
        <v>4.1430558199999998</v>
      </c>
      <c r="CQ57" s="7">
        <f t="shared" si="228"/>
        <v>4.1398375400000003</v>
      </c>
      <c r="CR57" s="7">
        <f t="shared" si="228"/>
        <v>4.1354257800000003</v>
      </c>
      <c r="CS57" s="7">
        <f t="shared" si="228"/>
        <v>4.1296561266666663</v>
      </c>
      <c r="CT57" s="7">
        <f t="shared" si="228"/>
        <v>4.1227136466666661</v>
      </c>
      <c r="CU57" s="7">
        <f t="shared" si="228"/>
        <v>4.1148589800000002</v>
      </c>
      <c r="CV57" s="7">
        <f t="shared" si="228"/>
        <v>4.1063524866666663</v>
      </c>
      <c r="CW57" s="7">
        <f t="shared" si="228"/>
        <v>4.0974545466666665</v>
      </c>
      <c r="CX57" s="7">
        <f t="shared" si="228"/>
        <v>4.0884258666666664</v>
      </c>
      <c r="CY57" s="7">
        <f t="shared" si="228"/>
        <v>4.0794899733333336</v>
      </c>
      <c r="CZ57" s="7">
        <f t="shared" si="228"/>
        <v>4.0707131199999997</v>
      </c>
      <c r="DA57" s="7">
        <f t="shared" si="228"/>
        <v>4.0621194600000008</v>
      </c>
      <c r="DB57" s="7">
        <f t="shared" si="228"/>
        <v>4.0537328066666669</v>
      </c>
      <c r="DC57" s="7">
        <f t="shared" si="228"/>
        <v>4.0455770266666669</v>
      </c>
      <c r="DD57" s="7">
        <f t="shared" si="228"/>
        <v>4.0376762466666669</v>
      </c>
      <c r="DE57" s="7">
        <f t="shared" si="228"/>
        <v>4.0300543133333342</v>
      </c>
      <c r="DF57" s="7">
        <f t="shared" si="228"/>
        <v>4.022735093333333</v>
      </c>
      <c r="DG57" s="7">
        <f t="shared" si="228"/>
        <v>4.0157427066666669</v>
      </c>
      <c r="DH57" s="7">
        <f t="shared" si="228"/>
        <v>4.009100973333334</v>
      </c>
      <c r="DI57" s="7">
        <f t="shared" si="228"/>
        <v>4.0028338133333339</v>
      </c>
    </row>
    <row r="58" spans="1:113" x14ac:dyDescent="0.25">
      <c r="BA58" t="str">
        <f>BA50</f>
        <v>March 2025</v>
      </c>
      <c r="BB58" s="7" t="e">
        <f>HLOOKUP(BB$55,$BB$42:$CW$45,4,FALSE)</f>
        <v>#N/A</v>
      </c>
      <c r="BC58" s="7" t="e">
        <f t="shared" ref="BC58:DI58" si="229">HLOOKUP(BC$55,$BB$42:$CW$45,4,FALSE)</f>
        <v>#N/A</v>
      </c>
      <c r="BD58" s="7" t="e">
        <f t="shared" si="229"/>
        <v>#N/A</v>
      </c>
      <c r="BE58" s="7" t="e">
        <f t="shared" si="229"/>
        <v>#N/A</v>
      </c>
      <c r="BF58" s="7" t="e">
        <f t="shared" si="229"/>
        <v>#N/A</v>
      </c>
      <c r="BG58" s="7" t="e">
        <f t="shared" si="229"/>
        <v>#N/A</v>
      </c>
      <c r="BH58" s="7" t="e">
        <f t="shared" si="229"/>
        <v>#N/A</v>
      </c>
      <c r="BI58" s="7" t="e">
        <f t="shared" si="229"/>
        <v>#N/A</v>
      </c>
      <c r="BJ58" s="7" t="e">
        <f t="shared" si="229"/>
        <v>#N/A</v>
      </c>
      <c r="BK58" s="7" t="e">
        <f t="shared" si="229"/>
        <v>#N/A</v>
      </c>
      <c r="BL58" s="7" t="e">
        <f t="shared" si="229"/>
        <v>#N/A</v>
      </c>
      <c r="BM58" s="7" t="e">
        <f t="shared" si="229"/>
        <v>#N/A</v>
      </c>
      <c r="BN58" s="7" t="e">
        <f t="shared" si="229"/>
        <v>#N/A</v>
      </c>
      <c r="BO58" s="7" t="e">
        <f t="shared" si="229"/>
        <v>#N/A</v>
      </c>
      <c r="BP58" s="7" t="e">
        <f t="shared" si="229"/>
        <v>#N/A</v>
      </c>
      <c r="BQ58" s="7" t="e">
        <f t="shared" si="229"/>
        <v>#N/A</v>
      </c>
      <c r="BR58" s="7" t="e">
        <f t="shared" si="229"/>
        <v>#N/A</v>
      </c>
      <c r="BS58" s="7" t="e">
        <f t="shared" si="229"/>
        <v>#N/A</v>
      </c>
      <c r="BT58" s="7" t="e">
        <f t="shared" si="229"/>
        <v>#N/A</v>
      </c>
      <c r="BU58" s="7" t="e">
        <f t="shared" si="229"/>
        <v>#N/A</v>
      </c>
      <c r="BV58" s="7" t="e">
        <f t="shared" si="229"/>
        <v>#N/A</v>
      </c>
      <c r="BW58" s="7" t="e">
        <f t="shared" si="229"/>
        <v>#N/A</v>
      </c>
      <c r="BX58" s="7" t="e">
        <f t="shared" si="229"/>
        <v>#N/A</v>
      </c>
      <c r="BY58" s="7" t="e">
        <f t="shared" si="229"/>
        <v>#N/A</v>
      </c>
      <c r="BZ58" s="7" t="e">
        <f t="shared" si="229"/>
        <v>#N/A</v>
      </c>
      <c r="CA58" s="7" t="e">
        <f t="shared" si="229"/>
        <v>#N/A</v>
      </c>
      <c r="CB58" s="7">
        <f t="shared" si="229"/>
        <v>3.8184357142857137</v>
      </c>
      <c r="CC58" s="7">
        <f t="shared" si="229"/>
        <v>4.1299947357142859</v>
      </c>
      <c r="CD58" s="7">
        <f t="shared" si="229"/>
        <v>4.0591923928571427</v>
      </c>
      <c r="CE58" s="7">
        <f t="shared" si="229"/>
        <v>3.9784001714285724</v>
      </c>
      <c r="CF58" s="7">
        <f t="shared" si="229"/>
        <v>3.901208657142857</v>
      </c>
      <c r="CG58" s="7">
        <f t="shared" si="229"/>
        <v>3.8325264285714282</v>
      </c>
      <c r="CH58" s="7">
        <f t="shared" si="229"/>
        <v>3.7737238357142853</v>
      </c>
      <c r="CI58" s="7">
        <f t="shared" si="229"/>
        <v>3.7257269000000002</v>
      </c>
      <c r="CJ58" s="7">
        <f t="shared" si="229"/>
        <v>3.6887985000000003</v>
      </c>
      <c r="CK58" s="7">
        <f t="shared" si="229"/>
        <v>3.6624340357142855</v>
      </c>
      <c r="CL58" s="7">
        <f t="shared" si="229"/>
        <v>3.6455482642857144</v>
      </c>
      <c r="CM58" s="7">
        <f t="shared" si="229"/>
        <v>3.6363651428571422</v>
      </c>
      <c r="CN58" s="7">
        <f t="shared" si="229"/>
        <v>3.6327863714285717</v>
      </c>
      <c r="CO58" s="7">
        <f t="shared" si="229"/>
        <v>3.6316719142857141</v>
      </c>
      <c r="CP58" s="7">
        <f t="shared" si="229"/>
        <v>3.631842628571428</v>
      </c>
      <c r="CQ58" s="7">
        <f t="shared" si="229"/>
        <v>3.632758057142857</v>
      </c>
      <c r="CR58" s="7">
        <f t="shared" si="229"/>
        <v>3.6338777071428572</v>
      </c>
      <c r="CS58" s="7">
        <f t="shared" si="229"/>
        <v>3.6346611285714281</v>
      </c>
      <c r="CT58" s="7">
        <f t="shared" si="229"/>
        <v>3.6345678428571437</v>
      </c>
      <c r="CU58" s="7">
        <f t="shared" si="229"/>
        <v>3.6331828499999999</v>
      </c>
      <c r="CV58" s="7">
        <f t="shared" si="229"/>
        <v>3.6306249714285714</v>
      </c>
      <c r="CW58" s="7">
        <f t="shared" si="229"/>
        <v>3.6271599357142859</v>
      </c>
      <c r="CX58" s="7">
        <f t="shared" si="229"/>
        <v>3.6230534857142858</v>
      </c>
      <c r="CY58" s="7">
        <f t="shared" si="229"/>
        <v>3.6185713142857141</v>
      </c>
      <c r="CZ58" s="7">
        <f t="shared" si="229"/>
        <v>3.6139792071428576</v>
      </c>
      <c r="DA58" s="7">
        <f t="shared" si="229"/>
        <v>3.6095043428571429</v>
      </c>
      <c r="DB58" s="7">
        <f t="shared" si="229"/>
        <v>3.6052079857142849</v>
      </c>
      <c r="DC58" s="7">
        <f t="shared" si="229"/>
        <v>3.6011065928571426</v>
      </c>
      <c r="DD58" s="7">
        <f t="shared" si="229"/>
        <v>3.5972165500000002</v>
      </c>
      <c r="DE58" s="7">
        <f t="shared" si="229"/>
        <v>3.5935542571428569</v>
      </c>
      <c r="DF58" s="7">
        <f t="shared" si="229"/>
        <v>3.5901361714285716</v>
      </c>
      <c r="DG58" s="7">
        <f t="shared" si="229"/>
        <v>3.5869786571428572</v>
      </c>
      <c r="DH58" s="7">
        <f t="shared" si="229"/>
        <v>3.5840981214285712</v>
      </c>
      <c r="DI58" s="7">
        <f t="shared" si="229"/>
        <v>3.5815110285714291</v>
      </c>
    </row>
    <row r="59" spans="1:113" x14ac:dyDescent="0.25">
      <c r="BA59" t="s">
        <v>1992</v>
      </c>
      <c r="BB59" s="7" t="e">
        <f>HLOOKUP(BB$55,$BB$42:$CW$46,5,FALSE)</f>
        <v>#N/A</v>
      </c>
      <c r="BC59" s="7" t="e">
        <f t="shared" ref="BC59:DI59" si="230">HLOOKUP(BC$55,$BB$42:$CW$46,5,FALSE)</f>
        <v>#N/A</v>
      </c>
      <c r="BD59" s="7" t="e">
        <f t="shared" si="230"/>
        <v>#N/A</v>
      </c>
      <c r="BE59" s="7" t="e">
        <f t="shared" si="230"/>
        <v>#N/A</v>
      </c>
      <c r="BF59" s="7" t="e">
        <f t="shared" si="230"/>
        <v>#N/A</v>
      </c>
      <c r="BG59" s="7" t="e">
        <f t="shared" si="230"/>
        <v>#N/A</v>
      </c>
      <c r="BH59" s="7" t="e">
        <f t="shared" si="230"/>
        <v>#N/A</v>
      </c>
      <c r="BI59" s="7" t="e">
        <f t="shared" si="230"/>
        <v>#N/A</v>
      </c>
      <c r="BJ59" s="7" t="e">
        <f t="shared" si="230"/>
        <v>#N/A</v>
      </c>
      <c r="BK59" s="7" t="e">
        <f t="shared" si="230"/>
        <v>#N/A</v>
      </c>
      <c r="BL59" s="7" t="e">
        <f t="shared" si="230"/>
        <v>#N/A</v>
      </c>
      <c r="BM59" s="7" t="e">
        <f t="shared" si="230"/>
        <v>#N/A</v>
      </c>
      <c r="BN59" s="7" t="e">
        <f t="shared" si="230"/>
        <v>#N/A</v>
      </c>
      <c r="BO59" s="7" t="e">
        <f t="shared" si="230"/>
        <v>#N/A</v>
      </c>
      <c r="BP59" s="7" t="e">
        <f t="shared" si="230"/>
        <v>#N/A</v>
      </c>
      <c r="BQ59" s="7" t="e">
        <f t="shared" si="230"/>
        <v>#N/A</v>
      </c>
      <c r="BR59" s="7" t="e">
        <f t="shared" si="230"/>
        <v>#N/A</v>
      </c>
      <c r="BS59" s="7" t="e">
        <f t="shared" si="230"/>
        <v>#N/A</v>
      </c>
      <c r="BT59" s="7" t="e">
        <f t="shared" si="230"/>
        <v>#N/A</v>
      </c>
      <c r="BU59" s="7" t="e">
        <f t="shared" si="230"/>
        <v>#N/A</v>
      </c>
      <c r="BV59" s="7" t="e">
        <f t="shared" si="230"/>
        <v>#N/A</v>
      </c>
      <c r="BW59" s="7" t="e">
        <f t="shared" si="230"/>
        <v>#N/A</v>
      </c>
      <c r="BX59" s="7" t="e">
        <f t="shared" si="230"/>
        <v>#N/A</v>
      </c>
      <c r="BY59" s="7" t="e">
        <f t="shared" si="230"/>
        <v>#N/A</v>
      </c>
      <c r="BZ59" s="7" t="e">
        <f t="shared" si="230"/>
        <v>#N/A</v>
      </c>
      <c r="CA59" s="7" t="e">
        <f t="shared" si="230"/>
        <v>#N/A</v>
      </c>
      <c r="CB59" s="7">
        <f t="shared" si="230"/>
        <v>0</v>
      </c>
      <c r="CC59" s="7">
        <f t="shared" si="230"/>
        <v>4.4428799999999997</v>
      </c>
      <c r="CD59" s="7">
        <f t="shared" si="230"/>
        <v>4.3566152000000002</v>
      </c>
      <c r="CE59" s="7">
        <f t="shared" si="230"/>
        <v>4.2638778000000004</v>
      </c>
      <c r="CF59" s="7">
        <f t="shared" si="230"/>
        <v>4.1820019000000004</v>
      </c>
      <c r="CG59" s="7">
        <f t="shared" si="230"/>
        <v>4.1121264999999996</v>
      </c>
      <c r="CH59" s="7">
        <f t="shared" si="230"/>
        <v>4.0527027000000002</v>
      </c>
      <c r="CI59" s="7">
        <f t="shared" si="230"/>
        <v>4.0035401000000004</v>
      </c>
      <c r="CJ59" s="7">
        <f t="shared" si="230"/>
        <v>3.9645991</v>
      </c>
      <c r="CK59" s="7">
        <f t="shared" si="230"/>
        <v>3.9357896999999999</v>
      </c>
      <c r="CL59" s="7">
        <f t="shared" si="230"/>
        <v>3.9167174999999999</v>
      </c>
      <c r="CM59" s="7">
        <f t="shared" si="230"/>
        <v>3.9060356999999999</v>
      </c>
      <c r="CN59" s="7">
        <f t="shared" si="230"/>
        <v>3.9016997</v>
      </c>
      <c r="CO59" s="7">
        <f t="shared" si="230"/>
        <v>3.9005044999999998</v>
      </c>
      <c r="CP59" s="7">
        <f t="shared" si="230"/>
        <v>3.9010546000000001</v>
      </c>
      <c r="CQ59" s="7">
        <f t="shared" si="230"/>
        <v>3.9026922000000002</v>
      </c>
      <c r="CR59" s="7">
        <f t="shared" si="230"/>
        <v>3.9047594999999999</v>
      </c>
      <c r="CS59" s="7">
        <f t="shared" si="230"/>
        <v>3.9065987999999998</v>
      </c>
      <c r="CT59" s="7">
        <f t="shared" si="230"/>
        <v>3.9075524000000001</v>
      </c>
      <c r="CU59" s="7">
        <f t="shared" si="230"/>
        <v>3.9071020999999999</v>
      </c>
      <c r="CV59" s="7">
        <f t="shared" si="230"/>
        <v>3.9053779</v>
      </c>
      <c r="CW59" s="7">
        <f t="shared" si="230"/>
        <v>3.9026977</v>
      </c>
      <c r="CX59" s="7">
        <f t="shared" si="230"/>
        <v>3.8993791</v>
      </c>
      <c r="CY59" s="7">
        <f t="shared" si="230"/>
        <v>3.8957399000000001</v>
      </c>
      <c r="CZ59" s="7">
        <f t="shared" si="230"/>
        <v>3.8920979</v>
      </c>
      <c r="DA59" s="7">
        <f t="shared" si="230"/>
        <v>3.8887228</v>
      </c>
      <c r="DB59" s="7">
        <f t="shared" si="230"/>
        <v>3.885672</v>
      </c>
      <c r="DC59" s="7">
        <f t="shared" si="230"/>
        <v>3.8829444</v>
      </c>
      <c r="DD59" s="7">
        <f t="shared" si="230"/>
        <v>3.8805390000000002</v>
      </c>
      <c r="DE59" s="7">
        <f t="shared" si="230"/>
        <v>3.8784546999999998</v>
      </c>
      <c r="DF59" s="7">
        <f t="shared" si="230"/>
        <v>3.8766905</v>
      </c>
      <c r="DG59" s="7">
        <f t="shared" si="230"/>
        <v>3.8752450999999999</v>
      </c>
      <c r="DH59" s="7">
        <f t="shared" si="230"/>
        <v>3.8741175999999999</v>
      </c>
      <c r="DI59" s="7">
        <f t="shared" si="230"/>
        <v>3.8733069000000002</v>
      </c>
    </row>
    <row r="60" spans="1:113" x14ac:dyDescent="0.25">
      <c r="BA60" t="s">
        <v>958</v>
      </c>
      <c r="BQ60" s="7" t="e">
        <f>BQ58-BQ57</f>
        <v>#N/A</v>
      </c>
      <c r="BR60" s="7" t="e">
        <f t="shared" ref="BR60:DI60" si="231">BR58-BR57</f>
        <v>#N/A</v>
      </c>
      <c r="BS60" s="7" t="e">
        <f t="shared" si="231"/>
        <v>#N/A</v>
      </c>
      <c r="BT60" s="7" t="e">
        <f t="shared" si="231"/>
        <v>#N/A</v>
      </c>
      <c r="BU60" s="7" t="e">
        <f t="shared" si="231"/>
        <v>#N/A</v>
      </c>
      <c r="BV60" s="7" t="e">
        <f t="shared" si="231"/>
        <v>#N/A</v>
      </c>
      <c r="BW60" s="7" t="e">
        <f t="shared" si="231"/>
        <v>#N/A</v>
      </c>
      <c r="BX60" s="7" t="e">
        <f t="shared" si="231"/>
        <v>#N/A</v>
      </c>
      <c r="BY60" s="7" t="e">
        <f t="shared" si="231"/>
        <v>#N/A</v>
      </c>
      <c r="BZ60" s="7" t="e">
        <f t="shared" si="231"/>
        <v>#N/A</v>
      </c>
      <c r="CA60" s="7" t="e">
        <f t="shared" si="231"/>
        <v>#N/A</v>
      </c>
      <c r="CB60" s="7">
        <f t="shared" si="231"/>
        <v>-0.64794947904761946</v>
      </c>
      <c r="CC60" s="7">
        <f t="shared" si="231"/>
        <v>-0.28364235095238044</v>
      </c>
      <c r="CD60" s="7">
        <f t="shared" si="231"/>
        <v>-0.30221287380952333</v>
      </c>
      <c r="CE60" s="7">
        <f t="shared" si="231"/>
        <v>-0.33172792190476041</v>
      </c>
      <c r="CF60" s="7">
        <f t="shared" si="231"/>
        <v>-0.36193231619047594</v>
      </c>
      <c r="CG60" s="7">
        <f t="shared" si="231"/>
        <v>-0.39079999809523924</v>
      </c>
      <c r="CH60" s="7">
        <f t="shared" si="231"/>
        <v>-0.41871145761904804</v>
      </c>
      <c r="CI60" s="7">
        <f t="shared" si="231"/>
        <v>-0.44518739333333324</v>
      </c>
      <c r="CJ60" s="7">
        <f t="shared" si="231"/>
        <v>-0.46898543999999864</v>
      </c>
      <c r="CK60" s="7">
        <f t="shared" si="231"/>
        <v>-0.48888922428571524</v>
      </c>
      <c r="CL60" s="7">
        <f t="shared" si="231"/>
        <v>-0.50375770904761952</v>
      </c>
      <c r="CM60" s="7">
        <f t="shared" si="231"/>
        <v>-0.51184043714285776</v>
      </c>
      <c r="CN60" s="7">
        <f t="shared" si="231"/>
        <v>-0.51418780190476099</v>
      </c>
      <c r="CO60" s="7">
        <f t="shared" si="231"/>
        <v>-0.51367423238095311</v>
      </c>
      <c r="CP60" s="7">
        <f t="shared" si="231"/>
        <v>-0.5112131914285718</v>
      </c>
      <c r="CQ60" s="7">
        <f t="shared" si="231"/>
        <v>-0.50707948285714322</v>
      </c>
      <c r="CR60" s="7">
        <f t="shared" si="231"/>
        <v>-0.50154807285714309</v>
      </c>
      <c r="CS60" s="7">
        <f t="shared" si="231"/>
        <v>-0.49499499809523817</v>
      </c>
      <c r="CT60" s="7">
        <f t="shared" si="231"/>
        <v>-0.48814580380952233</v>
      </c>
      <c r="CU60" s="7">
        <f t="shared" si="231"/>
        <v>-0.48167613000000031</v>
      </c>
      <c r="CV60" s="7">
        <f t="shared" si="231"/>
        <v>-0.47572751523809487</v>
      </c>
      <c r="CW60" s="7">
        <f t="shared" si="231"/>
        <v>-0.47029461095238068</v>
      </c>
      <c r="CX60" s="7">
        <f t="shared" si="231"/>
        <v>-0.46537238095238065</v>
      </c>
      <c r="CY60" s="7">
        <f t="shared" si="231"/>
        <v>-0.46091865904761953</v>
      </c>
      <c r="CZ60" s="7">
        <f t="shared" si="231"/>
        <v>-0.45673391285714215</v>
      </c>
      <c r="DA60" s="7">
        <f t="shared" si="231"/>
        <v>-0.45261511714285785</v>
      </c>
      <c r="DB60" s="7">
        <f t="shared" si="231"/>
        <v>-0.448524820952382</v>
      </c>
      <c r="DC60" s="7">
        <f t="shared" si="231"/>
        <v>-0.44447043380952422</v>
      </c>
      <c r="DD60" s="7">
        <f t="shared" si="231"/>
        <v>-0.44045969666666673</v>
      </c>
      <c r="DE60" s="7">
        <f t="shared" si="231"/>
        <v>-0.43650005619047727</v>
      </c>
      <c r="DF60" s="7">
        <f t="shared" si="231"/>
        <v>-0.43259892190476146</v>
      </c>
      <c r="DG60" s="7">
        <f t="shared" si="231"/>
        <v>-0.42876404952380964</v>
      </c>
      <c r="DH60" s="7">
        <f t="shared" si="231"/>
        <v>-0.42500285190476284</v>
      </c>
      <c r="DI60" s="7">
        <f t="shared" si="231"/>
        <v>-0.42132278476190477</v>
      </c>
    </row>
    <row r="61" spans="1:113" x14ac:dyDescent="0.25">
      <c r="BA61" t="s">
        <v>959</v>
      </c>
      <c r="CZ61" s="7"/>
      <c r="DC61" s="7" t="e">
        <f>AVERAGE(BW60:DC60)</f>
        <v>#N/A</v>
      </c>
    </row>
    <row r="62" spans="1:113" x14ac:dyDescent="0.25">
      <c r="CZ62" s="7"/>
      <c r="DC62" s="7"/>
    </row>
    <row r="63" spans="1:113" x14ac:dyDescent="0.25">
      <c r="BA63" s="8" t="s">
        <v>960</v>
      </c>
    </row>
    <row r="64" spans="1:113" x14ac:dyDescent="0.25">
      <c r="BA64" s="8"/>
      <c r="BB64" s="6">
        <v>44927</v>
      </c>
      <c r="BC64" s="6">
        <v>45017</v>
      </c>
      <c r="BD64" s="6">
        <v>45108</v>
      </c>
      <c r="BE64" s="6">
        <v>45200</v>
      </c>
      <c r="BF64" s="6">
        <v>45292</v>
      </c>
      <c r="BG64" s="6">
        <v>45383</v>
      </c>
      <c r="BH64" s="6">
        <v>45474</v>
      </c>
      <c r="BI64" s="6">
        <v>45566</v>
      </c>
      <c r="BJ64" s="6">
        <v>45658</v>
      </c>
      <c r="BK64" s="6">
        <v>45748</v>
      </c>
      <c r="BL64" s="6">
        <v>45839</v>
      </c>
      <c r="BM64" s="6">
        <v>45931</v>
      </c>
      <c r="BN64" s="6">
        <v>46023</v>
      </c>
      <c r="BO64" s="6">
        <v>46113</v>
      </c>
      <c r="BP64" s="6">
        <v>46204</v>
      </c>
      <c r="BQ64" s="6">
        <v>46296</v>
      </c>
      <c r="BR64" s="6">
        <v>46388</v>
      </c>
      <c r="BS64" s="6">
        <v>46478</v>
      </c>
      <c r="BT64" s="6">
        <v>46569</v>
      </c>
      <c r="BU64" s="6">
        <v>46661</v>
      </c>
    </row>
    <row r="65" spans="53:73" x14ac:dyDescent="0.25">
      <c r="BB65">
        <v>202301</v>
      </c>
      <c r="BC65">
        <f>IF(RIGHT(BB65)="4",BB65+97,BB65+1)</f>
        <v>202302</v>
      </c>
      <c r="BD65">
        <f t="shared" ref="BD65:BU65" si="232">IF(RIGHT(BC65)="4",BC65+97,BC65+1)</f>
        <v>202303</v>
      </c>
      <c r="BE65">
        <f t="shared" si="232"/>
        <v>202304</v>
      </c>
      <c r="BF65">
        <f t="shared" si="232"/>
        <v>202401</v>
      </c>
      <c r="BG65">
        <f t="shared" si="232"/>
        <v>202402</v>
      </c>
      <c r="BH65">
        <f t="shared" si="232"/>
        <v>202403</v>
      </c>
      <c r="BI65">
        <f t="shared" si="232"/>
        <v>202404</v>
      </c>
      <c r="BJ65">
        <f t="shared" si="232"/>
        <v>202501</v>
      </c>
      <c r="BK65">
        <f t="shared" si="232"/>
        <v>202502</v>
      </c>
      <c r="BL65">
        <f t="shared" si="232"/>
        <v>202503</v>
      </c>
      <c r="BM65">
        <f t="shared" si="232"/>
        <v>202504</v>
      </c>
      <c r="BN65">
        <f t="shared" si="232"/>
        <v>202601</v>
      </c>
      <c r="BO65">
        <f>IF(RIGHT(BN65)="4",BN65+97,BN65+1)</f>
        <v>202602</v>
      </c>
      <c r="BP65">
        <f t="shared" si="232"/>
        <v>202603</v>
      </c>
      <c r="BQ65">
        <f t="shared" si="232"/>
        <v>202604</v>
      </c>
      <c r="BR65">
        <f t="shared" si="232"/>
        <v>202701</v>
      </c>
      <c r="BS65">
        <f t="shared" si="232"/>
        <v>202702</v>
      </c>
      <c r="BT65">
        <f t="shared" si="232"/>
        <v>202703</v>
      </c>
      <c r="BU65">
        <f t="shared" si="232"/>
        <v>202704</v>
      </c>
    </row>
    <row r="66" spans="53:73" x14ac:dyDescent="0.25">
      <c r="BA66" t="s">
        <v>942</v>
      </c>
      <c r="BB66" s="7">
        <f>VLOOKUP(BB64,HAVERQ!$A:$G,7,FALSE)</f>
        <v>4.25</v>
      </c>
      <c r="BC66" s="7">
        <f>VLOOKUP(BC64,HAVERQ!$A:$G,7,FALSE)</f>
        <v>5</v>
      </c>
      <c r="BD66" s="7">
        <f>VLOOKUP(BD64,HAVERQ!$A:$G,7,FALSE)</f>
        <v>5.25</v>
      </c>
      <c r="BE66" s="7">
        <f>VLOOKUP(BE64,HAVERQ!$A:$G,7,FALSE)</f>
        <v>5.25</v>
      </c>
      <c r="BF66" s="7">
        <f>VLOOKUP(BF64,HAVERQ!$A:$G,7,FALSE)</f>
        <v>5.25</v>
      </c>
      <c r="BG66" s="7">
        <f>VLOOKUP(BG64,HAVERQ!$A:$G,7,FALSE)</f>
        <v>5.25</v>
      </c>
      <c r="BH66" s="7">
        <f>VLOOKUP(BH64,HAVERQ!$A:$G,7,FALSE)</f>
        <v>5</v>
      </c>
      <c r="BI66" s="7">
        <f>VLOOKUP(BI64,HAVERQ!$A:$G,7,FALSE)</f>
        <v>4.75</v>
      </c>
    </row>
    <row r="67" spans="53:73" x14ac:dyDescent="0.25">
      <c r="BA67" t="str">
        <f>A50</f>
        <v>February 2025 MPR</v>
      </c>
      <c r="BB67" s="7" t="e">
        <f t="shared" ref="BB67:BG67" si="233">HLOOKUP(BB$65,$B$49:$R$50,2,FALSE)</f>
        <v>#N/A</v>
      </c>
      <c r="BC67" s="7" t="e">
        <f t="shared" si="233"/>
        <v>#N/A</v>
      </c>
      <c r="BD67" s="7" t="e">
        <f t="shared" si="233"/>
        <v>#N/A</v>
      </c>
      <c r="BE67" s="7" t="e">
        <f t="shared" si="233"/>
        <v>#N/A</v>
      </c>
      <c r="BF67" s="7" t="e">
        <f t="shared" si="233"/>
        <v>#N/A</v>
      </c>
      <c r="BG67" s="7" t="e">
        <f t="shared" si="233"/>
        <v>#N/A</v>
      </c>
      <c r="BH67" s="7" t="e">
        <f t="shared" ref="BH67:BU67" si="234">HLOOKUP(BH$65,$B$49:$R$50,2,FALSE)</f>
        <v>#N/A</v>
      </c>
      <c r="BI67" s="7" t="e">
        <f t="shared" si="234"/>
        <v>#N/A</v>
      </c>
      <c r="BJ67" s="7">
        <f t="shared" si="234"/>
        <v>4.564536666666668</v>
      </c>
      <c r="BK67" s="7">
        <f t="shared" si="234"/>
        <v>4.3617234822222217</v>
      </c>
      <c r="BL67" s="7">
        <f t="shared" si="234"/>
        <v>4.2263008977777785</v>
      </c>
      <c r="BM67" s="7">
        <f t="shared" si="234"/>
        <v>4.1600071644444441</v>
      </c>
      <c r="BN67" s="7">
        <f t="shared" si="234"/>
        <v>4.1481619088888886</v>
      </c>
      <c r="BO67" s="7">
        <f t="shared" si="234"/>
        <v>4.1427465022222227</v>
      </c>
      <c r="BP67" s="7">
        <f t="shared" si="234"/>
        <v>4.1292651844444439</v>
      </c>
      <c r="BQ67" s="7">
        <f t="shared" si="234"/>
        <v>4.1062220044444446</v>
      </c>
      <c r="BR67" s="7">
        <f t="shared" si="234"/>
        <v>4.0795429866666666</v>
      </c>
      <c r="BS67" s="7">
        <f t="shared" si="234"/>
        <v>4.0538097644444449</v>
      </c>
      <c r="BT67" s="7">
        <f t="shared" si="234"/>
        <v>4.0301552177777777</v>
      </c>
      <c r="BU67" s="7">
        <f t="shared" si="234"/>
        <v>4.0092258311111113</v>
      </c>
    </row>
    <row r="68" spans="53:73" x14ac:dyDescent="0.25">
      <c r="BA68" t="str">
        <f>BA50</f>
        <v>March 2025</v>
      </c>
      <c r="BB68" s="7" t="e">
        <f t="shared" ref="BB68:BH68" si="235">HLOOKUP(BB$65,$BB$49:$BR$50,2,FALSE)</f>
        <v>#N/A</v>
      </c>
      <c r="BC68" s="7" t="e">
        <f t="shared" si="235"/>
        <v>#N/A</v>
      </c>
      <c r="BD68" s="7" t="e">
        <f t="shared" si="235"/>
        <v>#N/A</v>
      </c>
      <c r="BE68" s="7" t="e">
        <f t="shared" si="235"/>
        <v>#N/A</v>
      </c>
      <c r="BF68" s="7" t="e">
        <f t="shared" si="235"/>
        <v>#N/A</v>
      </c>
      <c r="BG68" s="7" t="e">
        <f t="shared" si="235"/>
        <v>#N/A</v>
      </c>
      <c r="BH68" s="7" t="e">
        <f t="shared" si="235"/>
        <v>#N/A</v>
      </c>
      <c r="BI68" s="25">
        <f>BI66</f>
        <v>4.75</v>
      </c>
      <c r="BJ68" s="7">
        <f t="shared" ref="BJ68:BU68" si="236">HLOOKUP(BJ$65,$BB$49:$BR$50,2,FALSE)</f>
        <v>3.8184357142857137</v>
      </c>
      <c r="BK68" s="7">
        <f t="shared" si="236"/>
        <v>4.055862433333334</v>
      </c>
      <c r="BL68" s="7">
        <f t="shared" si="236"/>
        <v>3.8358196404761902</v>
      </c>
      <c r="BM68" s="7">
        <f t="shared" si="236"/>
        <v>3.692319811904762</v>
      </c>
      <c r="BN68" s="7">
        <f t="shared" si="236"/>
        <v>3.6382332595238096</v>
      </c>
      <c r="BO68" s="7">
        <f t="shared" si="236"/>
        <v>3.6320908666666667</v>
      </c>
      <c r="BP68" s="7">
        <f t="shared" si="236"/>
        <v>3.6343688928571432</v>
      </c>
      <c r="BQ68" s="7">
        <f t="shared" si="236"/>
        <v>3.6303225857142856</v>
      </c>
      <c r="BR68" s="7">
        <f t="shared" si="236"/>
        <v>3.6185346690476194</v>
      </c>
      <c r="BS68" s="7">
        <f t="shared" si="236"/>
        <v>3.6052729738095235</v>
      </c>
      <c r="BT68" s="7">
        <f t="shared" si="236"/>
        <v>3.5936356595238093</v>
      </c>
      <c r="BU68" s="7">
        <f t="shared" si="236"/>
        <v>3.5841959357142859</v>
      </c>
    </row>
    <row r="69" spans="53:73" x14ac:dyDescent="0.25">
      <c r="BA69" t="s">
        <v>958</v>
      </c>
      <c r="BH69" s="7" t="e">
        <f>BH68-BH67</f>
        <v>#N/A</v>
      </c>
      <c r="BI69" s="7" t="e">
        <f t="shared" ref="BI69:BU69" si="237">BI68-BI67</f>
        <v>#N/A</v>
      </c>
      <c r="BJ69" s="7">
        <f t="shared" si="237"/>
        <v>-0.74610095238095431</v>
      </c>
      <c r="BK69" s="7">
        <f t="shared" si="237"/>
        <v>-0.30586104888888777</v>
      </c>
      <c r="BL69" s="7">
        <f t="shared" si="237"/>
        <v>-0.39048125730158834</v>
      </c>
      <c r="BM69" s="7">
        <f t="shared" si="237"/>
        <v>-0.46768735253968208</v>
      </c>
      <c r="BN69" s="7">
        <f t="shared" si="237"/>
        <v>-0.50992864936507898</v>
      </c>
      <c r="BO69" s="7">
        <f t="shared" si="237"/>
        <v>-0.51065563555555604</v>
      </c>
      <c r="BP69" s="7">
        <f t="shared" si="237"/>
        <v>-0.49489629158730075</v>
      </c>
      <c r="BQ69" s="7">
        <f t="shared" si="237"/>
        <v>-0.47589941873015906</v>
      </c>
      <c r="BR69" s="7">
        <f t="shared" si="237"/>
        <v>-0.46100831761904715</v>
      </c>
      <c r="BS69" s="7">
        <f t="shared" si="237"/>
        <v>-0.44853679063492136</v>
      </c>
      <c r="BT69" s="7">
        <f t="shared" si="237"/>
        <v>-0.43651955825396849</v>
      </c>
      <c r="BU69" s="7">
        <f t="shared" si="237"/>
        <v>-0.42502989539682545</v>
      </c>
    </row>
    <row r="70" spans="53:73" x14ac:dyDescent="0.25">
      <c r="BA70" t="s">
        <v>959</v>
      </c>
      <c r="BS70" s="7" t="e">
        <f>AVERAGE(BH69:BS69)</f>
        <v>#N/A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DC8F4-6175-4206-A6F2-86A8380E79C9}">
  <sheetPr codeName="Sheet14"/>
  <dimension ref="A1:DH66"/>
  <sheetViews>
    <sheetView workbookViewId="0">
      <pane xSplit="1" ySplit="4" topLeftCell="CA23" activePane="bottomRight" state="frozen"/>
      <selection activeCell="O33" sqref="O33"/>
      <selection pane="topRight" activeCell="O33" sqref="O33"/>
      <selection pane="bottomLeft" activeCell="O33" sqref="O33"/>
      <selection pane="bottomRight" activeCell="CR34" sqref="CR34"/>
    </sheetView>
  </sheetViews>
  <sheetFormatPr defaultRowHeight="15" x14ac:dyDescent="0.25"/>
  <cols>
    <col min="1" max="49" width="10.7109375" bestFit="1" customWidth="1"/>
    <col min="52" max="112" width="10.7109375" bestFit="1" customWidth="1"/>
  </cols>
  <sheetData>
    <row r="1" spans="1:112" x14ac:dyDescent="0.25">
      <c r="A1" s="49" t="str">
        <f>'Market pricing dates'!A2</f>
        <v>February 2025 MPR</v>
      </c>
      <c r="C1" t="str">
        <f>'Market pricing dates'!A12</f>
        <v>15 working days to 28 Jan 2025</v>
      </c>
      <c r="AZ1" s="49" t="str">
        <f>'Market pricing dates'!D2</f>
        <v>March 2025</v>
      </c>
      <c r="BB1" t="str">
        <f>'Market pricing dates'!D12</f>
        <v>15 working days to 11 Mar 2025</v>
      </c>
    </row>
    <row r="2" spans="1:112" x14ac:dyDescent="0.25">
      <c r="A2" t="s">
        <v>946</v>
      </c>
      <c r="B2">
        <f>HAVERD!BU$1</f>
        <v>73</v>
      </c>
      <c r="C2">
        <f t="shared" ref="C2:AW2" si="0">+B2+1</f>
        <v>74</v>
      </c>
      <c r="D2">
        <f t="shared" si="0"/>
        <v>75</v>
      </c>
      <c r="E2">
        <f t="shared" si="0"/>
        <v>76</v>
      </c>
      <c r="F2">
        <f t="shared" si="0"/>
        <v>77</v>
      </c>
      <c r="G2">
        <f t="shared" si="0"/>
        <v>78</v>
      </c>
      <c r="H2">
        <f t="shared" si="0"/>
        <v>79</v>
      </c>
      <c r="I2">
        <f t="shared" si="0"/>
        <v>80</v>
      </c>
      <c r="J2">
        <f t="shared" si="0"/>
        <v>81</v>
      </c>
      <c r="K2">
        <f t="shared" si="0"/>
        <v>82</v>
      </c>
      <c r="L2">
        <f t="shared" si="0"/>
        <v>83</v>
      </c>
      <c r="M2">
        <f t="shared" si="0"/>
        <v>84</v>
      </c>
      <c r="N2">
        <f t="shared" si="0"/>
        <v>85</v>
      </c>
      <c r="O2">
        <f t="shared" si="0"/>
        <v>86</v>
      </c>
      <c r="P2">
        <f t="shared" si="0"/>
        <v>87</v>
      </c>
      <c r="Q2">
        <f t="shared" si="0"/>
        <v>88</v>
      </c>
      <c r="R2">
        <f t="shared" si="0"/>
        <v>89</v>
      </c>
      <c r="S2">
        <f t="shared" si="0"/>
        <v>90</v>
      </c>
      <c r="T2">
        <f t="shared" si="0"/>
        <v>91</v>
      </c>
      <c r="U2">
        <f t="shared" si="0"/>
        <v>92</v>
      </c>
      <c r="V2">
        <f t="shared" si="0"/>
        <v>93</v>
      </c>
      <c r="W2">
        <f t="shared" si="0"/>
        <v>94</v>
      </c>
      <c r="X2">
        <f t="shared" si="0"/>
        <v>95</v>
      </c>
      <c r="Y2">
        <f t="shared" si="0"/>
        <v>96</v>
      </c>
      <c r="Z2">
        <f t="shared" si="0"/>
        <v>97</v>
      </c>
      <c r="AA2">
        <f t="shared" si="0"/>
        <v>98</v>
      </c>
      <c r="AB2">
        <f t="shared" si="0"/>
        <v>99</v>
      </c>
      <c r="AC2">
        <f t="shared" si="0"/>
        <v>100</v>
      </c>
      <c r="AD2">
        <f t="shared" si="0"/>
        <v>101</v>
      </c>
      <c r="AE2">
        <f t="shared" si="0"/>
        <v>102</v>
      </c>
      <c r="AF2">
        <f t="shared" si="0"/>
        <v>103</v>
      </c>
      <c r="AG2">
        <f t="shared" si="0"/>
        <v>104</v>
      </c>
      <c r="AH2">
        <f t="shared" si="0"/>
        <v>105</v>
      </c>
      <c r="AI2">
        <f t="shared" si="0"/>
        <v>106</v>
      </c>
      <c r="AJ2">
        <f t="shared" si="0"/>
        <v>107</v>
      </c>
      <c r="AK2">
        <f t="shared" si="0"/>
        <v>108</v>
      </c>
      <c r="AL2">
        <f t="shared" si="0"/>
        <v>109</v>
      </c>
      <c r="AM2">
        <f t="shared" si="0"/>
        <v>110</v>
      </c>
      <c r="AN2">
        <f t="shared" si="0"/>
        <v>111</v>
      </c>
      <c r="AO2">
        <f t="shared" si="0"/>
        <v>112</v>
      </c>
      <c r="AP2">
        <f t="shared" si="0"/>
        <v>113</v>
      </c>
      <c r="AQ2">
        <f t="shared" si="0"/>
        <v>114</v>
      </c>
      <c r="AR2">
        <f t="shared" si="0"/>
        <v>115</v>
      </c>
      <c r="AS2">
        <f t="shared" si="0"/>
        <v>116</v>
      </c>
      <c r="AT2">
        <f t="shared" si="0"/>
        <v>117</v>
      </c>
      <c r="AU2">
        <f t="shared" si="0"/>
        <v>118</v>
      </c>
      <c r="AV2">
        <f t="shared" si="0"/>
        <v>119</v>
      </c>
      <c r="AW2">
        <f t="shared" si="0"/>
        <v>120</v>
      </c>
      <c r="AZ2" t="s">
        <v>946</v>
      </c>
      <c r="BA2">
        <f>HAVERD!BU$1</f>
        <v>73</v>
      </c>
      <c r="BB2">
        <f t="shared" ref="BB2:CV2" si="1">+BA2+1</f>
        <v>74</v>
      </c>
      <c r="BC2">
        <f t="shared" si="1"/>
        <v>75</v>
      </c>
      <c r="BD2">
        <f t="shared" si="1"/>
        <v>76</v>
      </c>
      <c r="BE2">
        <f t="shared" si="1"/>
        <v>77</v>
      </c>
      <c r="BF2">
        <f t="shared" si="1"/>
        <v>78</v>
      </c>
      <c r="BG2">
        <f t="shared" si="1"/>
        <v>79</v>
      </c>
      <c r="BH2">
        <f t="shared" si="1"/>
        <v>80</v>
      </c>
      <c r="BI2">
        <f t="shared" si="1"/>
        <v>81</v>
      </c>
      <c r="BJ2">
        <f t="shared" si="1"/>
        <v>82</v>
      </c>
      <c r="BK2">
        <f t="shared" si="1"/>
        <v>83</v>
      </c>
      <c r="BL2">
        <f t="shared" si="1"/>
        <v>84</v>
      </c>
      <c r="BM2">
        <f t="shared" si="1"/>
        <v>85</v>
      </c>
      <c r="BN2">
        <f t="shared" si="1"/>
        <v>86</v>
      </c>
      <c r="BO2">
        <f t="shared" si="1"/>
        <v>87</v>
      </c>
      <c r="BP2">
        <f t="shared" si="1"/>
        <v>88</v>
      </c>
      <c r="BQ2">
        <f t="shared" si="1"/>
        <v>89</v>
      </c>
      <c r="BR2">
        <f t="shared" si="1"/>
        <v>90</v>
      </c>
      <c r="BS2">
        <f t="shared" si="1"/>
        <v>91</v>
      </c>
      <c r="BT2">
        <f t="shared" si="1"/>
        <v>92</v>
      </c>
      <c r="BU2">
        <f t="shared" si="1"/>
        <v>93</v>
      </c>
      <c r="BV2">
        <f t="shared" si="1"/>
        <v>94</v>
      </c>
      <c r="BW2">
        <f t="shared" si="1"/>
        <v>95</v>
      </c>
      <c r="BX2">
        <f t="shared" si="1"/>
        <v>96</v>
      </c>
      <c r="BY2">
        <f t="shared" si="1"/>
        <v>97</v>
      </c>
      <c r="BZ2">
        <f t="shared" si="1"/>
        <v>98</v>
      </c>
      <c r="CA2">
        <f t="shared" si="1"/>
        <v>99</v>
      </c>
      <c r="CB2">
        <f t="shared" si="1"/>
        <v>100</v>
      </c>
      <c r="CC2">
        <f t="shared" si="1"/>
        <v>101</v>
      </c>
      <c r="CD2">
        <f t="shared" si="1"/>
        <v>102</v>
      </c>
      <c r="CE2">
        <f t="shared" si="1"/>
        <v>103</v>
      </c>
      <c r="CF2">
        <f t="shared" si="1"/>
        <v>104</v>
      </c>
      <c r="CG2">
        <f t="shared" si="1"/>
        <v>105</v>
      </c>
      <c r="CH2">
        <f t="shared" si="1"/>
        <v>106</v>
      </c>
      <c r="CI2">
        <f t="shared" si="1"/>
        <v>107</v>
      </c>
      <c r="CJ2">
        <f t="shared" si="1"/>
        <v>108</v>
      </c>
      <c r="CK2">
        <f t="shared" si="1"/>
        <v>109</v>
      </c>
      <c r="CL2">
        <f t="shared" si="1"/>
        <v>110</v>
      </c>
      <c r="CM2">
        <f t="shared" si="1"/>
        <v>111</v>
      </c>
      <c r="CN2">
        <f t="shared" si="1"/>
        <v>112</v>
      </c>
      <c r="CO2">
        <f t="shared" si="1"/>
        <v>113</v>
      </c>
      <c r="CP2">
        <f t="shared" si="1"/>
        <v>114</v>
      </c>
      <c r="CQ2">
        <f t="shared" si="1"/>
        <v>115</v>
      </c>
      <c r="CR2">
        <f t="shared" si="1"/>
        <v>116</v>
      </c>
      <c r="CS2">
        <f t="shared" si="1"/>
        <v>117</v>
      </c>
      <c r="CT2">
        <f t="shared" si="1"/>
        <v>118</v>
      </c>
      <c r="CU2">
        <f t="shared" si="1"/>
        <v>119</v>
      </c>
      <c r="CV2">
        <f t="shared" si="1"/>
        <v>120</v>
      </c>
    </row>
    <row r="3" spans="1:112" x14ac:dyDescent="0.25">
      <c r="A3" t="s">
        <v>947</v>
      </c>
      <c r="B3" t="str">
        <f>HAVERD!BU$2</f>
        <v>Gas - 1</v>
      </c>
      <c r="C3" t="str">
        <f>HAVERD!BV$2</f>
        <v>Gas - 2</v>
      </c>
      <c r="D3" t="str">
        <f>HAVERD!BW$2</f>
        <v>Gas - 3</v>
      </c>
      <c r="E3" t="str">
        <f>HAVERD!BX$2</f>
        <v>Gas - 4</v>
      </c>
      <c r="F3" t="str">
        <f>HAVERD!BY$2</f>
        <v>Gas - 5</v>
      </c>
      <c r="G3" t="str">
        <f>HAVERD!BZ$2</f>
        <v>Gas - 6</v>
      </c>
      <c r="H3" t="str">
        <f>HAVERD!CA$2</f>
        <v>Gas - 7</v>
      </c>
      <c r="I3" t="str">
        <f>HAVERD!CB$2</f>
        <v>Gas - 8</v>
      </c>
      <c r="J3" t="str">
        <f>HAVERD!CC$2</f>
        <v>Gas - 9</v>
      </c>
      <c r="K3" t="str">
        <f>HAVERD!CD$2</f>
        <v>Gas - 10</v>
      </c>
      <c r="L3" t="str">
        <f>HAVERD!CE$2</f>
        <v>Gas - 11</v>
      </c>
      <c r="M3" t="str">
        <f>HAVERD!CF$2</f>
        <v>Gas - 12</v>
      </c>
      <c r="N3" t="str">
        <f>HAVERD!CG$2</f>
        <v>Gas - 13</v>
      </c>
      <c r="O3" t="str">
        <f>HAVERD!CH$2</f>
        <v>Gas - 14</v>
      </c>
      <c r="P3" t="str">
        <f>HAVERD!CI$2</f>
        <v>Gas - 15</v>
      </c>
      <c r="Q3" t="str">
        <f>HAVERD!CJ$2</f>
        <v>Gas - 16</v>
      </c>
      <c r="R3" t="str">
        <f>HAVERD!CK$2</f>
        <v>Gas - 17</v>
      </c>
      <c r="S3" t="str">
        <f>HAVERD!CL$2</f>
        <v>Gas - 18</v>
      </c>
      <c r="T3" t="str">
        <f>HAVERD!CM$2</f>
        <v>Gas - 19</v>
      </c>
      <c r="U3" t="str">
        <f>HAVERD!CN$2</f>
        <v>Gas - 20</v>
      </c>
      <c r="V3" t="str">
        <f>HAVERD!CO$2</f>
        <v>Gas - 21</v>
      </c>
      <c r="W3" t="str">
        <f>HAVERD!CP$2</f>
        <v>Gas - 22</v>
      </c>
      <c r="X3" t="str">
        <f>HAVERD!CQ$2</f>
        <v>Gas - 23</v>
      </c>
      <c r="Y3" t="str">
        <f>HAVERD!CR$2</f>
        <v>Gas - 24</v>
      </c>
      <c r="Z3" t="str">
        <f>HAVERD!CS$2</f>
        <v>Gas - 25</v>
      </c>
      <c r="AA3" t="str">
        <f>HAVERD!CT$2</f>
        <v>Gas - 26</v>
      </c>
      <c r="AB3" t="str">
        <f>HAVERD!CU$2</f>
        <v>Gas - 27</v>
      </c>
      <c r="AC3" t="str">
        <f>HAVERD!CV$2</f>
        <v>Gas - 28</v>
      </c>
      <c r="AD3" t="str">
        <f>HAVERD!CW$2</f>
        <v>Gas - 29</v>
      </c>
      <c r="AE3" t="str">
        <f>HAVERD!CX$2</f>
        <v>Gas - 30</v>
      </c>
      <c r="AF3" t="str">
        <f>HAVERD!CY$2</f>
        <v>Gas - 31</v>
      </c>
      <c r="AG3" t="str">
        <f>HAVERD!CZ$2</f>
        <v>Gas - 32</v>
      </c>
      <c r="AH3" t="str">
        <f>HAVERD!DA$2</f>
        <v>Gas - 33</v>
      </c>
      <c r="AI3" t="str">
        <f>HAVERD!DB$2</f>
        <v>Gas - 34</v>
      </c>
      <c r="AJ3" t="str">
        <f>HAVERD!DC$2</f>
        <v>Gas - 35</v>
      </c>
      <c r="AK3" t="str">
        <f>HAVERD!DD$2</f>
        <v>Gas - 36</v>
      </c>
      <c r="AL3" t="str">
        <f>HAVERD!DE$2</f>
        <v>Gas - 37</v>
      </c>
      <c r="AM3" t="str">
        <f>HAVERD!DF$2</f>
        <v>Gas - 38</v>
      </c>
      <c r="AN3" t="str">
        <f>HAVERD!DG$2</f>
        <v>Gas - 39</v>
      </c>
      <c r="AO3" t="str">
        <f>HAVERD!DH$2</f>
        <v>Gas - 40</v>
      </c>
      <c r="AP3" t="str">
        <f>HAVERD!DI$2</f>
        <v>Gas - 41</v>
      </c>
      <c r="AQ3" t="str">
        <f>HAVERD!DJ$2</f>
        <v>Gas - 42</v>
      </c>
      <c r="AR3" t="str">
        <f>HAVERD!DK$2</f>
        <v>Gas - 43</v>
      </c>
      <c r="AS3" t="str">
        <f>HAVERD!DL$2</f>
        <v>Gas - 44</v>
      </c>
      <c r="AT3" t="str">
        <f>HAVERD!DM$2</f>
        <v>Gas - 45</v>
      </c>
      <c r="AU3" t="str">
        <f>HAVERD!DN$2</f>
        <v>Gas - 46</v>
      </c>
      <c r="AV3" t="str">
        <f>HAVERD!DO$2</f>
        <v>Gas - 47</v>
      </c>
      <c r="AW3" t="str">
        <f>HAVERD!DP$2</f>
        <v>Gas - 48</v>
      </c>
      <c r="AZ3" t="s">
        <v>947</v>
      </c>
      <c r="BA3" t="str">
        <f>HAVERD!BU$2</f>
        <v>Gas - 1</v>
      </c>
      <c r="BB3" t="str">
        <f>HAVERD!BV$2</f>
        <v>Gas - 2</v>
      </c>
      <c r="BC3" t="str">
        <f>HAVERD!BW$2</f>
        <v>Gas - 3</v>
      </c>
      <c r="BD3" t="str">
        <f>HAVERD!BX$2</f>
        <v>Gas - 4</v>
      </c>
      <c r="BE3" t="str">
        <f>HAVERD!BY$2</f>
        <v>Gas - 5</v>
      </c>
      <c r="BF3" t="str">
        <f>HAVERD!BZ$2</f>
        <v>Gas - 6</v>
      </c>
      <c r="BG3" t="str">
        <f>HAVERD!CA$2</f>
        <v>Gas - 7</v>
      </c>
      <c r="BH3" t="str">
        <f>HAVERD!CB$2</f>
        <v>Gas - 8</v>
      </c>
      <c r="BI3" t="str">
        <f>HAVERD!CC$2</f>
        <v>Gas - 9</v>
      </c>
      <c r="BJ3" t="str">
        <f>HAVERD!CD$2</f>
        <v>Gas - 10</v>
      </c>
      <c r="BK3" t="str">
        <f>HAVERD!CE$2</f>
        <v>Gas - 11</v>
      </c>
      <c r="BL3" t="str">
        <f>HAVERD!CF$2</f>
        <v>Gas - 12</v>
      </c>
      <c r="BM3" t="str">
        <f>HAVERD!CG$2</f>
        <v>Gas - 13</v>
      </c>
      <c r="BN3" t="str">
        <f>HAVERD!CH$2</f>
        <v>Gas - 14</v>
      </c>
      <c r="BO3" t="str">
        <f>HAVERD!CI$2</f>
        <v>Gas - 15</v>
      </c>
      <c r="BP3" t="str">
        <f>HAVERD!CJ$2</f>
        <v>Gas - 16</v>
      </c>
      <c r="BQ3" t="str">
        <f>HAVERD!CK$2</f>
        <v>Gas - 17</v>
      </c>
      <c r="BR3" t="str">
        <f>HAVERD!CL$2</f>
        <v>Gas - 18</v>
      </c>
      <c r="BS3" t="str">
        <f>HAVERD!CM$2</f>
        <v>Gas - 19</v>
      </c>
      <c r="BT3" t="str">
        <f>HAVERD!CN$2</f>
        <v>Gas - 20</v>
      </c>
      <c r="BU3" t="str">
        <f>HAVERD!CO$2</f>
        <v>Gas - 21</v>
      </c>
      <c r="BV3" t="str">
        <f>HAVERD!CP$2</f>
        <v>Gas - 22</v>
      </c>
      <c r="BW3" t="str">
        <f>HAVERD!CQ$2</f>
        <v>Gas - 23</v>
      </c>
      <c r="BX3" t="str">
        <f>HAVERD!CR$2</f>
        <v>Gas - 24</v>
      </c>
      <c r="BY3" t="str">
        <f>HAVERD!CS$2</f>
        <v>Gas - 25</v>
      </c>
      <c r="BZ3" t="str">
        <f>HAVERD!CT$2</f>
        <v>Gas - 26</v>
      </c>
      <c r="CA3" t="str">
        <f>HAVERD!CU$2</f>
        <v>Gas - 27</v>
      </c>
      <c r="CB3" t="str">
        <f>HAVERD!CV$2</f>
        <v>Gas - 28</v>
      </c>
      <c r="CC3" t="str">
        <f>HAVERD!CW$2</f>
        <v>Gas - 29</v>
      </c>
      <c r="CD3" t="str">
        <f>HAVERD!CX$2</f>
        <v>Gas - 30</v>
      </c>
      <c r="CE3" t="str">
        <f>HAVERD!CY$2</f>
        <v>Gas - 31</v>
      </c>
      <c r="CF3" t="str">
        <f>HAVERD!CZ$2</f>
        <v>Gas - 32</v>
      </c>
      <c r="CG3" t="str">
        <f>HAVERD!DA$2</f>
        <v>Gas - 33</v>
      </c>
      <c r="CH3" t="str">
        <f>HAVERD!DB$2</f>
        <v>Gas - 34</v>
      </c>
      <c r="CI3" t="str">
        <f>HAVERD!DC$2</f>
        <v>Gas - 35</v>
      </c>
      <c r="CJ3" t="str">
        <f>HAVERD!DD$2</f>
        <v>Gas - 36</v>
      </c>
      <c r="CK3" t="str">
        <f>HAVERD!DE$2</f>
        <v>Gas - 37</v>
      </c>
      <c r="CL3" t="str">
        <f>HAVERD!DF$2</f>
        <v>Gas - 38</v>
      </c>
      <c r="CM3" t="str">
        <f>HAVERD!DG$2</f>
        <v>Gas - 39</v>
      </c>
      <c r="CN3" t="str">
        <f>HAVERD!DH$2</f>
        <v>Gas - 40</v>
      </c>
      <c r="CO3" t="str">
        <f>HAVERD!DI$2</f>
        <v>Gas - 41</v>
      </c>
      <c r="CP3" t="str">
        <f>HAVERD!DJ$2</f>
        <v>Gas - 42</v>
      </c>
      <c r="CQ3" t="str">
        <f>HAVERD!DK$2</f>
        <v>Gas - 43</v>
      </c>
      <c r="CR3" t="str">
        <f>HAVERD!DL$2</f>
        <v>Gas - 44</v>
      </c>
      <c r="CS3" t="str">
        <f>HAVERD!DM$2</f>
        <v>Gas - 45</v>
      </c>
      <c r="CT3" t="str">
        <f>HAVERD!DN$2</f>
        <v>Gas - 46</v>
      </c>
      <c r="CU3" t="str">
        <f>HAVERD!DO$2</f>
        <v>Gas - 47</v>
      </c>
      <c r="CV3" t="str">
        <f>HAVERD!DP$2</f>
        <v>Gas - 48</v>
      </c>
    </row>
    <row r="4" spans="1:112" x14ac:dyDescent="0.25">
      <c r="A4" t="s">
        <v>948</v>
      </c>
      <c r="C4">
        <v>30.4166667</v>
      </c>
      <c r="D4">
        <f>+C4+30.4166667</f>
        <v>60.833333400000001</v>
      </c>
      <c r="E4">
        <f t="shared" ref="E4:AW4" si="2">+D4+30.4166667</f>
        <v>91.250000099999994</v>
      </c>
      <c r="F4">
        <f t="shared" si="2"/>
        <v>121.6666668</v>
      </c>
      <c r="G4">
        <f t="shared" si="2"/>
        <v>152.08333350000001</v>
      </c>
      <c r="H4">
        <f t="shared" si="2"/>
        <v>182.50000020000002</v>
      </c>
      <c r="I4">
        <f t="shared" si="2"/>
        <v>212.91666690000002</v>
      </c>
      <c r="J4">
        <f t="shared" si="2"/>
        <v>243.33333360000003</v>
      </c>
      <c r="K4">
        <f t="shared" si="2"/>
        <v>273.75000030000001</v>
      </c>
      <c r="L4">
        <f t="shared" si="2"/>
        <v>304.16666700000002</v>
      </c>
      <c r="M4">
        <f t="shared" si="2"/>
        <v>334.58333370000003</v>
      </c>
      <c r="N4">
        <f t="shared" si="2"/>
        <v>365.00000040000003</v>
      </c>
      <c r="O4">
        <f t="shared" si="2"/>
        <v>395.41666710000004</v>
      </c>
      <c r="P4">
        <f t="shared" si="2"/>
        <v>425.83333380000005</v>
      </c>
      <c r="Q4">
        <f t="shared" si="2"/>
        <v>456.25000050000006</v>
      </c>
      <c r="R4">
        <f t="shared" si="2"/>
        <v>486.66666720000006</v>
      </c>
      <c r="S4">
        <f t="shared" si="2"/>
        <v>517.08333390000007</v>
      </c>
      <c r="T4">
        <f t="shared" si="2"/>
        <v>547.50000060000002</v>
      </c>
      <c r="U4">
        <f t="shared" si="2"/>
        <v>577.91666729999997</v>
      </c>
      <c r="V4">
        <f t="shared" si="2"/>
        <v>608.33333399999992</v>
      </c>
      <c r="W4">
        <f t="shared" si="2"/>
        <v>638.75000069999987</v>
      </c>
      <c r="X4">
        <f t="shared" si="2"/>
        <v>669.16666739999982</v>
      </c>
      <c r="Y4">
        <f t="shared" si="2"/>
        <v>699.58333409999977</v>
      </c>
      <c r="Z4">
        <f t="shared" si="2"/>
        <v>730.00000079999973</v>
      </c>
      <c r="AA4">
        <f t="shared" si="2"/>
        <v>760.41666749999968</v>
      </c>
      <c r="AB4">
        <f t="shared" si="2"/>
        <v>790.83333419999963</v>
      </c>
      <c r="AC4">
        <f t="shared" si="2"/>
        <v>821.25000089999958</v>
      </c>
      <c r="AD4">
        <f t="shared" si="2"/>
        <v>851.66666759999953</v>
      </c>
      <c r="AE4">
        <f t="shared" si="2"/>
        <v>882.08333429999948</v>
      </c>
      <c r="AF4">
        <f t="shared" si="2"/>
        <v>912.50000099999943</v>
      </c>
      <c r="AG4">
        <f t="shared" si="2"/>
        <v>942.91666769999938</v>
      </c>
      <c r="AH4">
        <f t="shared" si="2"/>
        <v>973.33333439999933</v>
      </c>
      <c r="AI4">
        <f t="shared" si="2"/>
        <v>1003.7500010999993</v>
      </c>
      <c r="AJ4">
        <f t="shared" si="2"/>
        <v>1034.1666677999992</v>
      </c>
      <c r="AK4">
        <f t="shared" si="2"/>
        <v>1064.5833344999992</v>
      </c>
      <c r="AL4">
        <f t="shared" si="2"/>
        <v>1095.0000011999991</v>
      </c>
      <c r="AM4">
        <f t="shared" si="2"/>
        <v>1125.4166678999991</v>
      </c>
      <c r="AN4">
        <f t="shared" si="2"/>
        <v>1155.833334599999</v>
      </c>
      <c r="AO4">
        <f t="shared" si="2"/>
        <v>1186.250001299999</v>
      </c>
      <c r="AP4">
        <f t="shared" si="2"/>
        <v>1216.6666679999989</v>
      </c>
      <c r="AQ4">
        <f t="shared" si="2"/>
        <v>1247.0833346999989</v>
      </c>
      <c r="AR4">
        <f t="shared" si="2"/>
        <v>1277.5000013999988</v>
      </c>
      <c r="AS4">
        <f t="shared" si="2"/>
        <v>1307.9166680999988</v>
      </c>
      <c r="AT4">
        <f t="shared" si="2"/>
        <v>1338.3333347999987</v>
      </c>
      <c r="AU4">
        <f t="shared" si="2"/>
        <v>1368.7500014999987</v>
      </c>
      <c r="AV4">
        <f t="shared" si="2"/>
        <v>1399.1666681999986</v>
      </c>
      <c r="AW4">
        <f t="shared" si="2"/>
        <v>1429.5833348999986</v>
      </c>
      <c r="AZ4" t="s">
        <v>948</v>
      </c>
      <c r="BB4">
        <v>30.4166667</v>
      </c>
      <c r="BC4">
        <f>+BB4+30.4166667</f>
        <v>60.833333400000001</v>
      </c>
      <c r="BD4">
        <f t="shared" ref="BD4:CV4" si="3">+BC4+30.4166667</f>
        <v>91.250000099999994</v>
      </c>
      <c r="BE4">
        <f t="shared" si="3"/>
        <v>121.6666668</v>
      </c>
      <c r="BF4">
        <f t="shared" si="3"/>
        <v>152.08333350000001</v>
      </c>
      <c r="BG4">
        <f t="shared" si="3"/>
        <v>182.50000020000002</v>
      </c>
      <c r="BH4">
        <f t="shared" si="3"/>
        <v>212.91666690000002</v>
      </c>
      <c r="BI4">
        <f t="shared" si="3"/>
        <v>243.33333360000003</v>
      </c>
      <c r="BJ4">
        <f t="shared" si="3"/>
        <v>273.75000030000001</v>
      </c>
      <c r="BK4">
        <f t="shared" si="3"/>
        <v>304.16666700000002</v>
      </c>
      <c r="BL4">
        <f t="shared" si="3"/>
        <v>334.58333370000003</v>
      </c>
      <c r="BM4">
        <f t="shared" si="3"/>
        <v>365.00000040000003</v>
      </c>
      <c r="BN4">
        <f t="shared" si="3"/>
        <v>395.41666710000004</v>
      </c>
      <c r="BO4">
        <f t="shared" si="3"/>
        <v>425.83333380000005</v>
      </c>
      <c r="BP4">
        <f t="shared" si="3"/>
        <v>456.25000050000006</v>
      </c>
      <c r="BQ4">
        <f t="shared" si="3"/>
        <v>486.66666720000006</v>
      </c>
      <c r="BR4">
        <f t="shared" si="3"/>
        <v>517.08333390000007</v>
      </c>
      <c r="BS4">
        <f t="shared" si="3"/>
        <v>547.50000060000002</v>
      </c>
      <c r="BT4">
        <f t="shared" si="3"/>
        <v>577.91666729999997</v>
      </c>
      <c r="BU4">
        <f t="shared" si="3"/>
        <v>608.33333399999992</v>
      </c>
      <c r="BV4">
        <f t="shared" si="3"/>
        <v>638.75000069999987</v>
      </c>
      <c r="BW4">
        <f t="shared" si="3"/>
        <v>669.16666739999982</v>
      </c>
      <c r="BX4">
        <f t="shared" si="3"/>
        <v>699.58333409999977</v>
      </c>
      <c r="BY4">
        <f t="shared" si="3"/>
        <v>730.00000079999973</v>
      </c>
      <c r="BZ4">
        <f t="shared" si="3"/>
        <v>760.41666749999968</v>
      </c>
      <c r="CA4">
        <f t="shared" si="3"/>
        <v>790.83333419999963</v>
      </c>
      <c r="CB4">
        <f t="shared" si="3"/>
        <v>821.25000089999958</v>
      </c>
      <c r="CC4">
        <f t="shared" si="3"/>
        <v>851.66666759999953</v>
      </c>
      <c r="CD4">
        <f t="shared" si="3"/>
        <v>882.08333429999948</v>
      </c>
      <c r="CE4">
        <f t="shared" si="3"/>
        <v>912.50000099999943</v>
      </c>
      <c r="CF4">
        <f t="shared" si="3"/>
        <v>942.91666769999938</v>
      </c>
      <c r="CG4">
        <f t="shared" si="3"/>
        <v>973.33333439999933</v>
      </c>
      <c r="CH4">
        <f t="shared" si="3"/>
        <v>1003.7500010999993</v>
      </c>
      <c r="CI4">
        <f t="shared" si="3"/>
        <v>1034.1666677999992</v>
      </c>
      <c r="CJ4">
        <f t="shared" si="3"/>
        <v>1064.5833344999992</v>
      </c>
      <c r="CK4">
        <f t="shared" si="3"/>
        <v>1095.0000011999991</v>
      </c>
      <c r="CL4">
        <f t="shared" si="3"/>
        <v>1125.4166678999991</v>
      </c>
      <c r="CM4">
        <f t="shared" si="3"/>
        <v>1155.833334599999</v>
      </c>
      <c r="CN4">
        <f t="shared" si="3"/>
        <v>1186.250001299999</v>
      </c>
      <c r="CO4">
        <f t="shared" si="3"/>
        <v>1216.6666679999989</v>
      </c>
      <c r="CP4">
        <f t="shared" si="3"/>
        <v>1247.0833346999989</v>
      </c>
      <c r="CQ4">
        <f t="shared" si="3"/>
        <v>1277.5000013999988</v>
      </c>
      <c r="CR4">
        <f t="shared" si="3"/>
        <v>1307.9166680999988</v>
      </c>
      <c r="CS4">
        <f t="shared" si="3"/>
        <v>1338.3333347999987</v>
      </c>
      <c r="CT4">
        <f t="shared" si="3"/>
        <v>1368.7500014999987</v>
      </c>
      <c r="CU4">
        <f t="shared" si="3"/>
        <v>1399.1666681999986</v>
      </c>
      <c r="CV4">
        <f t="shared" si="3"/>
        <v>1429.5833348999986</v>
      </c>
    </row>
    <row r="5" spans="1:112" x14ac:dyDescent="0.25">
      <c r="A5" s="8" t="s">
        <v>949</v>
      </c>
      <c r="AZ5" s="8" t="s">
        <v>949</v>
      </c>
    </row>
    <row r="6" spans="1:112" x14ac:dyDescent="0.25">
      <c r="A6" s="6">
        <f t="shared" ref="A6:A14" si="4">A11-7</f>
        <v>45665</v>
      </c>
      <c r="B6" s="6">
        <f>A6</f>
        <v>45665</v>
      </c>
      <c r="C6" s="6">
        <f>$B6+C$4</f>
        <v>45695.416666700003</v>
      </c>
      <c r="D6" s="6">
        <f t="shared" ref="D6:AW11" si="5">$B6+D$4</f>
        <v>45725.833333399998</v>
      </c>
      <c r="E6" s="6">
        <f t="shared" si="5"/>
        <v>45756.250000100001</v>
      </c>
      <c r="F6" s="6">
        <f t="shared" si="5"/>
        <v>45786.666666800003</v>
      </c>
      <c r="G6" s="6">
        <f t="shared" si="5"/>
        <v>45817.083333499999</v>
      </c>
      <c r="H6" s="6">
        <f t="shared" si="5"/>
        <v>45847.500000200002</v>
      </c>
      <c r="I6" s="6">
        <f t="shared" si="5"/>
        <v>45877.916666899997</v>
      </c>
      <c r="J6" s="6">
        <f t="shared" si="5"/>
        <v>45908.3333336</v>
      </c>
      <c r="K6" s="6">
        <f t="shared" si="5"/>
        <v>45938.750000300002</v>
      </c>
      <c r="L6" s="6">
        <f t="shared" si="5"/>
        <v>45969.166666999998</v>
      </c>
      <c r="M6" s="6">
        <f t="shared" si="5"/>
        <v>45999.5833337</v>
      </c>
      <c r="N6" s="6">
        <f t="shared" si="5"/>
        <v>46030.000000400003</v>
      </c>
      <c r="O6" s="6">
        <f t="shared" si="5"/>
        <v>46060.416667099998</v>
      </c>
      <c r="P6" s="6">
        <f t="shared" si="5"/>
        <v>46090.833333800001</v>
      </c>
      <c r="Q6" s="6">
        <f t="shared" si="5"/>
        <v>46121.250000499997</v>
      </c>
      <c r="R6" s="6">
        <f t="shared" si="5"/>
        <v>46151.666667199999</v>
      </c>
      <c r="S6" s="6">
        <f t="shared" si="5"/>
        <v>46182.083333900002</v>
      </c>
      <c r="T6" s="6">
        <f t="shared" si="5"/>
        <v>46212.500000599997</v>
      </c>
      <c r="U6" s="6">
        <f t="shared" si="5"/>
        <v>46242.9166673</v>
      </c>
      <c r="V6" s="6">
        <f t="shared" si="5"/>
        <v>46273.333334000003</v>
      </c>
      <c r="W6" s="6">
        <f t="shared" si="5"/>
        <v>46303.750000699998</v>
      </c>
      <c r="X6" s="6">
        <f t="shared" si="5"/>
        <v>46334.166667400001</v>
      </c>
      <c r="Y6" s="6">
        <f t="shared" si="5"/>
        <v>46364.583334099996</v>
      </c>
      <c r="Z6" s="6">
        <f t="shared" si="5"/>
        <v>46395.000000799999</v>
      </c>
      <c r="AA6" s="6">
        <f t="shared" si="5"/>
        <v>46425.416667500001</v>
      </c>
      <c r="AB6" s="6">
        <f t="shared" si="5"/>
        <v>46455.833334199997</v>
      </c>
      <c r="AC6" s="6">
        <f t="shared" si="5"/>
        <v>46486.2500009</v>
      </c>
      <c r="AD6" s="6">
        <f t="shared" si="5"/>
        <v>46516.666667600002</v>
      </c>
      <c r="AE6" s="6">
        <f t="shared" si="5"/>
        <v>46547.083334299998</v>
      </c>
      <c r="AF6" s="6">
        <f t="shared" si="5"/>
        <v>46577.500001</v>
      </c>
      <c r="AG6" s="6">
        <f t="shared" si="5"/>
        <v>46607.916667700003</v>
      </c>
      <c r="AH6" s="6">
        <f t="shared" si="5"/>
        <v>46638.333334399998</v>
      </c>
      <c r="AI6" s="6">
        <f t="shared" si="5"/>
        <v>46668.750001100001</v>
      </c>
      <c r="AJ6" s="6">
        <f t="shared" si="5"/>
        <v>46699.166667799997</v>
      </c>
      <c r="AK6" s="6">
        <f t="shared" si="5"/>
        <v>46729.583334499999</v>
      </c>
      <c r="AL6" s="6">
        <f t="shared" si="5"/>
        <v>46760.000001200002</v>
      </c>
      <c r="AM6" s="6">
        <f t="shared" si="5"/>
        <v>46790.416667899997</v>
      </c>
      <c r="AN6" s="6">
        <f t="shared" si="5"/>
        <v>46820.8333346</v>
      </c>
      <c r="AO6" s="6">
        <f t="shared" si="5"/>
        <v>46851.250001299995</v>
      </c>
      <c r="AP6" s="6">
        <f t="shared" si="5"/>
        <v>46881.666667999998</v>
      </c>
      <c r="AQ6" s="6">
        <f t="shared" si="5"/>
        <v>46912.083334700001</v>
      </c>
      <c r="AR6" s="6">
        <f t="shared" si="5"/>
        <v>46942.500001399996</v>
      </c>
      <c r="AS6" s="6">
        <f t="shared" si="5"/>
        <v>46972.916668099999</v>
      </c>
      <c r="AT6" s="6">
        <f t="shared" si="5"/>
        <v>47003.333334800001</v>
      </c>
      <c r="AU6" s="6">
        <f t="shared" si="5"/>
        <v>47033.750001499997</v>
      </c>
      <c r="AV6" s="6">
        <f t="shared" si="5"/>
        <v>47064.1666682</v>
      </c>
      <c r="AW6" s="6">
        <f t="shared" si="5"/>
        <v>47094.583334900002</v>
      </c>
      <c r="AZ6" s="6">
        <f t="shared" ref="AZ6:AZ14" si="6">AZ11-7</f>
        <v>45707</v>
      </c>
      <c r="BA6" s="6">
        <f>AZ6</f>
        <v>45707</v>
      </c>
      <c r="BB6" s="6">
        <f>$AZ6+BB$4</f>
        <v>45737.416666700003</v>
      </c>
      <c r="BC6" s="6">
        <f t="shared" ref="BC6:CV11" si="7">$AZ6+BC$4</f>
        <v>45767.833333399998</v>
      </c>
      <c r="BD6" s="6">
        <f t="shared" si="7"/>
        <v>45798.250000100001</v>
      </c>
      <c r="BE6" s="6">
        <f t="shared" si="7"/>
        <v>45828.666666800003</v>
      </c>
      <c r="BF6" s="6">
        <f t="shared" si="7"/>
        <v>45859.083333499999</v>
      </c>
      <c r="BG6" s="6">
        <f t="shared" si="7"/>
        <v>45889.500000200002</v>
      </c>
      <c r="BH6" s="6">
        <f t="shared" si="7"/>
        <v>45919.916666899997</v>
      </c>
      <c r="BI6" s="6">
        <f t="shared" si="7"/>
        <v>45950.3333336</v>
      </c>
      <c r="BJ6" s="6">
        <f t="shared" si="7"/>
        <v>45980.750000300002</v>
      </c>
      <c r="BK6" s="6">
        <f t="shared" si="7"/>
        <v>46011.166666999998</v>
      </c>
      <c r="BL6" s="6">
        <f t="shared" si="7"/>
        <v>46041.5833337</v>
      </c>
      <c r="BM6" s="6">
        <f t="shared" si="7"/>
        <v>46072.000000400003</v>
      </c>
      <c r="BN6" s="6">
        <f t="shared" si="7"/>
        <v>46102.416667099998</v>
      </c>
      <c r="BO6" s="6">
        <f t="shared" si="7"/>
        <v>46132.833333800001</v>
      </c>
      <c r="BP6" s="6">
        <f t="shared" si="7"/>
        <v>46163.250000499997</v>
      </c>
      <c r="BQ6" s="6">
        <f t="shared" si="7"/>
        <v>46193.666667199999</v>
      </c>
      <c r="BR6" s="6">
        <f t="shared" si="7"/>
        <v>46224.083333900002</v>
      </c>
      <c r="BS6" s="6">
        <f t="shared" si="7"/>
        <v>46254.500000599997</v>
      </c>
      <c r="BT6" s="6">
        <f t="shared" si="7"/>
        <v>46284.9166673</v>
      </c>
      <c r="BU6" s="6">
        <f t="shared" si="7"/>
        <v>46315.333334000003</v>
      </c>
      <c r="BV6" s="6">
        <f t="shared" si="7"/>
        <v>46345.750000699998</v>
      </c>
      <c r="BW6" s="6">
        <f t="shared" si="7"/>
        <v>46376.166667400001</v>
      </c>
      <c r="BX6" s="6">
        <f t="shared" si="7"/>
        <v>46406.583334099996</v>
      </c>
      <c r="BY6" s="6">
        <f t="shared" si="7"/>
        <v>46437.000000799999</v>
      </c>
      <c r="BZ6" s="6">
        <f t="shared" si="7"/>
        <v>46467.416667500001</v>
      </c>
      <c r="CA6" s="6">
        <f t="shared" si="7"/>
        <v>46497.833334199997</v>
      </c>
      <c r="CB6" s="6">
        <f t="shared" si="7"/>
        <v>46528.2500009</v>
      </c>
      <c r="CC6" s="6">
        <f t="shared" si="7"/>
        <v>46558.666667600002</v>
      </c>
      <c r="CD6" s="6">
        <f t="shared" si="7"/>
        <v>46589.083334299998</v>
      </c>
      <c r="CE6" s="6">
        <f t="shared" si="7"/>
        <v>46619.500001</v>
      </c>
      <c r="CF6" s="6">
        <f t="shared" si="7"/>
        <v>46649.916667700003</v>
      </c>
      <c r="CG6" s="6">
        <f t="shared" si="7"/>
        <v>46680.333334399998</v>
      </c>
      <c r="CH6" s="6">
        <f t="shared" si="7"/>
        <v>46710.750001100001</v>
      </c>
      <c r="CI6" s="6">
        <f t="shared" si="7"/>
        <v>46741.166667799997</v>
      </c>
      <c r="CJ6" s="6">
        <f t="shared" si="7"/>
        <v>46771.583334499999</v>
      </c>
      <c r="CK6" s="6">
        <f t="shared" si="7"/>
        <v>46802.000001200002</v>
      </c>
      <c r="CL6" s="6">
        <f t="shared" si="7"/>
        <v>46832.416667899997</v>
      </c>
      <c r="CM6" s="6">
        <f t="shared" si="7"/>
        <v>46862.8333346</v>
      </c>
      <c r="CN6" s="6">
        <f t="shared" si="7"/>
        <v>46893.250001299995</v>
      </c>
      <c r="CO6" s="6">
        <f t="shared" si="7"/>
        <v>46923.666667999998</v>
      </c>
      <c r="CP6" s="6">
        <f t="shared" si="7"/>
        <v>46954.083334700001</v>
      </c>
      <c r="CQ6" s="6">
        <f t="shared" si="7"/>
        <v>46984.500001399996</v>
      </c>
      <c r="CR6" s="6">
        <f t="shared" si="7"/>
        <v>47014.916668099999</v>
      </c>
      <c r="CS6" s="6">
        <f t="shared" si="7"/>
        <v>47045.333334800001</v>
      </c>
      <c r="CT6" s="6">
        <f t="shared" si="7"/>
        <v>47075.750001499997</v>
      </c>
      <c r="CU6" s="6">
        <f t="shared" si="7"/>
        <v>47106.1666682</v>
      </c>
      <c r="CV6" s="6">
        <f t="shared" si="7"/>
        <v>47136.583334900002</v>
      </c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x14ac:dyDescent="0.25">
      <c r="A7" s="6">
        <f t="shared" si="4"/>
        <v>45666</v>
      </c>
      <c r="B7" s="6">
        <f t="shared" ref="B7:B18" si="8">A7</f>
        <v>45666</v>
      </c>
      <c r="C7" s="6">
        <f t="shared" ref="C7:R20" si="9">$B7+C$4</f>
        <v>45696.416666700003</v>
      </c>
      <c r="D7" s="6">
        <f t="shared" si="5"/>
        <v>45726.833333399998</v>
      </c>
      <c r="E7" s="6">
        <f t="shared" si="5"/>
        <v>45757.250000100001</v>
      </c>
      <c r="F7" s="6">
        <f t="shared" si="5"/>
        <v>45787.666666800003</v>
      </c>
      <c r="G7" s="6">
        <f t="shared" si="5"/>
        <v>45818.083333499999</v>
      </c>
      <c r="H7" s="6">
        <f t="shared" si="5"/>
        <v>45848.500000200002</v>
      </c>
      <c r="I7" s="6">
        <f t="shared" si="5"/>
        <v>45878.916666899997</v>
      </c>
      <c r="J7" s="6">
        <f t="shared" si="5"/>
        <v>45909.3333336</v>
      </c>
      <c r="K7" s="6">
        <f t="shared" si="5"/>
        <v>45939.750000300002</v>
      </c>
      <c r="L7" s="6">
        <f t="shared" si="5"/>
        <v>45970.166666999998</v>
      </c>
      <c r="M7" s="6">
        <f t="shared" si="5"/>
        <v>46000.5833337</v>
      </c>
      <c r="N7" s="6">
        <f t="shared" si="5"/>
        <v>46031.000000400003</v>
      </c>
      <c r="O7" s="6">
        <f t="shared" si="5"/>
        <v>46061.416667099998</v>
      </c>
      <c r="P7" s="6">
        <f t="shared" si="5"/>
        <v>46091.833333800001</v>
      </c>
      <c r="Q7" s="6">
        <f t="shared" si="5"/>
        <v>46122.250000499997</v>
      </c>
      <c r="R7" s="6">
        <f t="shared" si="5"/>
        <v>46152.666667199999</v>
      </c>
      <c r="S7" s="6">
        <f t="shared" si="5"/>
        <v>46183.083333900002</v>
      </c>
      <c r="T7" s="6">
        <f t="shared" si="5"/>
        <v>46213.500000599997</v>
      </c>
      <c r="U7" s="6">
        <f t="shared" si="5"/>
        <v>46243.9166673</v>
      </c>
      <c r="V7" s="6">
        <f t="shared" si="5"/>
        <v>46274.333334000003</v>
      </c>
      <c r="W7" s="6">
        <f t="shared" si="5"/>
        <v>46304.750000699998</v>
      </c>
      <c r="X7" s="6">
        <f t="shared" si="5"/>
        <v>46335.166667400001</v>
      </c>
      <c r="Y7" s="6">
        <f t="shared" si="5"/>
        <v>46365.583334099996</v>
      </c>
      <c r="Z7" s="6">
        <f t="shared" si="5"/>
        <v>46396.000000799999</v>
      </c>
      <c r="AA7" s="6">
        <f t="shared" si="5"/>
        <v>46426.416667500001</v>
      </c>
      <c r="AB7" s="6">
        <f t="shared" si="5"/>
        <v>46456.833334199997</v>
      </c>
      <c r="AC7" s="6">
        <f t="shared" si="5"/>
        <v>46487.2500009</v>
      </c>
      <c r="AD7" s="6">
        <f t="shared" si="5"/>
        <v>46517.666667600002</v>
      </c>
      <c r="AE7" s="6">
        <f t="shared" si="5"/>
        <v>46548.083334299998</v>
      </c>
      <c r="AF7" s="6">
        <f t="shared" si="5"/>
        <v>46578.500001</v>
      </c>
      <c r="AG7" s="6">
        <f t="shared" si="5"/>
        <v>46608.916667700003</v>
      </c>
      <c r="AH7" s="6">
        <f t="shared" si="5"/>
        <v>46639.333334399998</v>
      </c>
      <c r="AI7" s="6">
        <f t="shared" si="5"/>
        <v>46669.750001100001</v>
      </c>
      <c r="AJ7" s="6">
        <f t="shared" si="5"/>
        <v>46700.166667799997</v>
      </c>
      <c r="AK7" s="6">
        <f t="shared" si="5"/>
        <v>46730.583334499999</v>
      </c>
      <c r="AL7" s="6">
        <f t="shared" si="5"/>
        <v>46761.000001200002</v>
      </c>
      <c r="AM7" s="6">
        <f t="shared" si="5"/>
        <v>46791.416667899997</v>
      </c>
      <c r="AN7" s="6">
        <f t="shared" si="5"/>
        <v>46821.8333346</v>
      </c>
      <c r="AO7" s="6">
        <f t="shared" si="5"/>
        <v>46852.250001299995</v>
      </c>
      <c r="AP7" s="6">
        <f t="shared" si="5"/>
        <v>46882.666667999998</v>
      </c>
      <c r="AQ7" s="6">
        <f t="shared" si="5"/>
        <v>46913.083334700001</v>
      </c>
      <c r="AR7" s="6">
        <f t="shared" si="5"/>
        <v>46943.500001399996</v>
      </c>
      <c r="AS7" s="6">
        <f t="shared" si="5"/>
        <v>46973.916668099999</v>
      </c>
      <c r="AT7" s="6">
        <f t="shared" si="5"/>
        <v>47004.333334800001</v>
      </c>
      <c r="AU7" s="6">
        <f t="shared" si="5"/>
        <v>47034.750001499997</v>
      </c>
      <c r="AV7" s="6">
        <f t="shared" si="5"/>
        <v>47065.1666682</v>
      </c>
      <c r="AW7" s="6">
        <f t="shared" si="5"/>
        <v>47095.583334900002</v>
      </c>
      <c r="AZ7" s="6">
        <f t="shared" si="6"/>
        <v>45708</v>
      </c>
      <c r="BA7" s="6">
        <f t="shared" ref="BA7:BA18" si="10">AZ7</f>
        <v>45708</v>
      </c>
      <c r="BB7" s="6">
        <f t="shared" ref="BB7:BQ20" si="11">$AZ7+BB$4</f>
        <v>45738.416666700003</v>
      </c>
      <c r="BC7" s="6">
        <f t="shared" si="11"/>
        <v>45768.833333399998</v>
      </c>
      <c r="BD7" s="6">
        <f t="shared" si="11"/>
        <v>45799.250000100001</v>
      </c>
      <c r="BE7" s="6">
        <f t="shared" si="11"/>
        <v>45829.666666800003</v>
      </c>
      <c r="BF7" s="6">
        <f t="shared" si="11"/>
        <v>45860.083333499999</v>
      </c>
      <c r="BG7" s="6">
        <f t="shared" si="11"/>
        <v>45890.500000200002</v>
      </c>
      <c r="BH7" s="6">
        <f t="shared" si="11"/>
        <v>45920.916666899997</v>
      </c>
      <c r="BI7" s="6">
        <f t="shared" si="11"/>
        <v>45951.3333336</v>
      </c>
      <c r="BJ7" s="6">
        <f t="shared" si="11"/>
        <v>45981.750000300002</v>
      </c>
      <c r="BK7" s="6">
        <f t="shared" si="11"/>
        <v>46012.166666999998</v>
      </c>
      <c r="BL7" s="6">
        <f t="shared" si="11"/>
        <v>46042.5833337</v>
      </c>
      <c r="BM7" s="6">
        <f t="shared" si="11"/>
        <v>46073.000000400003</v>
      </c>
      <c r="BN7" s="6">
        <f t="shared" si="11"/>
        <v>46103.416667099998</v>
      </c>
      <c r="BO7" s="6">
        <f t="shared" si="11"/>
        <v>46133.833333800001</v>
      </c>
      <c r="BP7" s="6">
        <f t="shared" si="11"/>
        <v>46164.250000499997</v>
      </c>
      <c r="BQ7" s="6">
        <f t="shared" si="11"/>
        <v>46194.666667199999</v>
      </c>
      <c r="BR7" s="6">
        <f t="shared" si="7"/>
        <v>46225.083333900002</v>
      </c>
      <c r="BS7" s="6">
        <f t="shared" si="7"/>
        <v>46255.500000599997</v>
      </c>
      <c r="BT7" s="6">
        <f t="shared" si="7"/>
        <v>46285.9166673</v>
      </c>
      <c r="BU7" s="6">
        <f t="shared" si="7"/>
        <v>46316.333334000003</v>
      </c>
      <c r="BV7" s="6">
        <f t="shared" si="7"/>
        <v>46346.750000699998</v>
      </c>
      <c r="BW7" s="6">
        <f t="shared" si="7"/>
        <v>46377.166667400001</v>
      </c>
      <c r="BX7" s="6">
        <f t="shared" si="7"/>
        <v>46407.583334099996</v>
      </c>
      <c r="BY7" s="6">
        <f t="shared" si="7"/>
        <v>46438.000000799999</v>
      </c>
      <c r="BZ7" s="6">
        <f t="shared" si="7"/>
        <v>46468.416667500001</v>
      </c>
      <c r="CA7" s="6">
        <f t="shared" si="7"/>
        <v>46498.833334199997</v>
      </c>
      <c r="CB7" s="6">
        <f t="shared" si="7"/>
        <v>46529.2500009</v>
      </c>
      <c r="CC7" s="6">
        <f t="shared" si="7"/>
        <v>46559.666667600002</v>
      </c>
      <c r="CD7" s="6">
        <f t="shared" si="7"/>
        <v>46590.083334299998</v>
      </c>
      <c r="CE7" s="6">
        <f t="shared" si="7"/>
        <v>46620.500001</v>
      </c>
      <c r="CF7" s="6">
        <f t="shared" si="7"/>
        <v>46650.916667700003</v>
      </c>
      <c r="CG7" s="6">
        <f t="shared" si="7"/>
        <v>46681.333334399998</v>
      </c>
      <c r="CH7" s="6">
        <f t="shared" si="7"/>
        <v>46711.750001100001</v>
      </c>
      <c r="CI7" s="6">
        <f t="shared" si="7"/>
        <v>46742.166667799997</v>
      </c>
      <c r="CJ7" s="6">
        <f t="shared" si="7"/>
        <v>46772.583334499999</v>
      </c>
      <c r="CK7" s="6">
        <f t="shared" si="7"/>
        <v>46803.000001200002</v>
      </c>
      <c r="CL7" s="6">
        <f t="shared" si="7"/>
        <v>46833.416667899997</v>
      </c>
      <c r="CM7" s="6">
        <f t="shared" si="7"/>
        <v>46863.8333346</v>
      </c>
      <c r="CN7" s="6">
        <f t="shared" si="7"/>
        <v>46894.250001299995</v>
      </c>
      <c r="CO7" s="6">
        <f t="shared" si="7"/>
        <v>46924.666667999998</v>
      </c>
      <c r="CP7" s="6">
        <f t="shared" si="7"/>
        <v>46955.083334700001</v>
      </c>
      <c r="CQ7" s="6">
        <f t="shared" si="7"/>
        <v>46985.500001399996</v>
      </c>
      <c r="CR7" s="6">
        <f t="shared" si="7"/>
        <v>47015.916668099999</v>
      </c>
      <c r="CS7" s="6">
        <f t="shared" si="7"/>
        <v>47046.333334800001</v>
      </c>
      <c r="CT7" s="6">
        <f t="shared" si="7"/>
        <v>47076.750001499997</v>
      </c>
      <c r="CU7" s="6">
        <f t="shared" si="7"/>
        <v>47107.1666682</v>
      </c>
      <c r="CV7" s="6">
        <f t="shared" si="7"/>
        <v>47137.583334900002</v>
      </c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x14ac:dyDescent="0.25">
      <c r="A8" s="6">
        <f t="shared" si="4"/>
        <v>45667</v>
      </c>
      <c r="B8" s="6">
        <f t="shared" si="8"/>
        <v>45667</v>
      </c>
      <c r="C8" s="6">
        <f t="shared" si="9"/>
        <v>45697.416666700003</v>
      </c>
      <c r="D8" s="6">
        <f t="shared" si="5"/>
        <v>45727.833333399998</v>
      </c>
      <c r="E8" s="6">
        <f t="shared" si="5"/>
        <v>45758.250000100001</v>
      </c>
      <c r="F8" s="6">
        <f t="shared" si="5"/>
        <v>45788.666666800003</v>
      </c>
      <c r="G8" s="6">
        <f t="shared" si="5"/>
        <v>45819.083333499999</v>
      </c>
      <c r="H8" s="6">
        <f t="shared" si="5"/>
        <v>45849.500000200002</v>
      </c>
      <c r="I8" s="6">
        <f t="shared" si="5"/>
        <v>45879.916666899997</v>
      </c>
      <c r="J8" s="6">
        <f t="shared" si="5"/>
        <v>45910.3333336</v>
      </c>
      <c r="K8" s="6">
        <f t="shared" si="5"/>
        <v>45940.750000300002</v>
      </c>
      <c r="L8" s="6">
        <f t="shared" si="5"/>
        <v>45971.166666999998</v>
      </c>
      <c r="M8" s="6">
        <f t="shared" si="5"/>
        <v>46001.5833337</v>
      </c>
      <c r="N8" s="6">
        <f t="shared" si="5"/>
        <v>46032.000000400003</v>
      </c>
      <c r="O8" s="6">
        <f t="shared" si="5"/>
        <v>46062.416667099998</v>
      </c>
      <c r="P8" s="6">
        <f t="shared" si="5"/>
        <v>46092.833333800001</v>
      </c>
      <c r="Q8" s="6">
        <f t="shared" si="5"/>
        <v>46123.250000499997</v>
      </c>
      <c r="R8" s="6">
        <f t="shared" si="5"/>
        <v>46153.666667199999</v>
      </c>
      <c r="S8" s="6">
        <f t="shared" si="5"/>
        <v>46184.083333900002</v>
      </c>
      <c r="T8" s="6">
        <f t="shared" si="5"/>
        <v>46214.500000599997</v>
      </c>
      <c r="U8" s="6">
        <f t="shared" si="5"/>
        <v>46244.9166673</v>
      </c>
      <c r="V8" s="6">
        <f t="shared" si="5"/>
        <v>46275.333334000003</v>
      </c>
      <c r="W8" s="6">
        <f t="shared" si="5"/>
        <v>46305.750000699998</v>
      </c>
      <c r="X8" s="6">
        <f t="shared" si="5"/>
        <v>46336.166667400001</v>
      </c>
      <c r="Y8" s="6">
        <f t="shared" si="5"/>
        <v>46366.583334099996</v>
      </c>
      <c r="Z8" s="6">
        <f t="shared" si="5"/>
        <v>46397.000000799999</v>
      </c>
      <c r="AA8" s="6">
        <f t="shared" si="5"/>
        <v>46427.416667500001</v>
      </c>
      <c r="AB8" s="6">
        <f t="shared" si="5"/>
        <v>46457.833334199997</v>
      </c>
      <c r="AC8" s="6">
        <f t="shared" si="5"/>
        <v>46488.2500009</v>
      </c>
      <c r="AD8" s="6">
        <f t="shared" si="5"/>
        <v>46518.666667600002</v>
      </c>
      <c r="AE8" s="6">
        <f t="shared" si="5"/>
        <v>46549.083334299998</v>
      </c>
      <c r="AF8" s="6">
        <f t="shared" si="5"/>
        <v>46579.500001</v>
      </c>
      <c r="AG8" s="6">
        <f t="shared" si="5"/>
        <v>46609.916667700003</v>
      </c>
      <c r="AH8" s="6">
        <f t="shared" si="5"/>
        <v>46640.333334399998</v>
      </c>
      <c r="AI8" s="6">
        <f t="shared" si="5"/>
        <v>46670.750001100001</v>
      </c>
      <c r="AJ8" s="6">
        <f t="shared" si="5"/>
        <v>46701.166667799997</v>
      </c>
      <c r="AK8" s="6">
        <f t="shared" si="5"/>
        <v>46731.583334499999</v>
      </c>
      <c r="AL8" s="6">
        <f t="shared" si="5"/>
        <v>46762.000001200002</v>
      </c>
      <c r="AM8" s="6">
        <f t="shared" si="5"/>
        <v>46792.416667899997</v>
      </c>
      <c r="AN8" s="6">
        <f t="shared" si="5"/>
        <v>46822.8333346</v>
      </c>
      <c r="AO8" s="6">
        <f t="shared" si="5"/>
        <v>46853.250001299995</v>
      </c>
      <c r="AP8" s="6">
        <f t="shared" si="5"/>
        <v>46883.666667999998</v>
      </c>
      <c r="AQ8" s="6">
        <f t="shared" si="5"/>
        <v>46914.083334700001</v>
      </c>
      <c r="AR8" s="6">
        <f t="shared" si="5"/>
        <v>46944.500001399996</v>
      </c>
      <c r="AS8" s="6">
        <f t="shared" si="5"/>
        <v>46974.916668099999</v>
      </c>
      <c r="AT8" s="6">
        <f t="shared" si="5"/>
        <v>47005.333334800001</v>
      </c>
      <c r="AU8" s="6">
        <f t="shared" si="5"/>
        <v>47035.750001499997</v>
      </c>
      <c r="AV8" s="6">
        <f t="shared" si="5"/>
        <v>47066.1666682</v>
      </c>
      <c r="AW8" s="6">
        <f t="shared" si="5"/>
        <v>47096.583334900002</v>
      </c>
      <c r="AZ8" s="6">
        <f t="shared" si="6"/>
        <v>45709</v>
      </c>
      <c r="BA8" s="6">
        <f t="shared" si="10"/>
        <v>45709</v>
      </c>
      <c r="BB8" s="6">
        <f t="shared" si="11"/>
        <v>45739.416666700003</v>
      </c>
      <c r="BC8" s="6">
        <f t="shared" si="7"/>
        <v>45769.833333399998</v>
      </c>
      <c r="BD8" s="6">
        <f t="shared" si="7"/>
        <v>45800.250000100001</v>
      </c>
      <c r="BE8" s="6">
        <f t="shared" si="7"/>
        <v>45830.666666800003</v>
      </c>
      <c r="BF8" s="6">
        <f t="shared" si="7"/>
        <v>45861.083333499999</v>
      </c>
      <c r="BG8" s="6">
        <f t="shared" si="7"/>
        <v>45891.500000200002</v>
      </c>
      <c r="BH8" s="6">
        <f t="shared" si="7"/>
        <v>45921.916666899997</v>
      </c>
      <c r="BI8" s="6">
        <f t="shared" si="7"/>
        <v>45952.3333336</v>
      </c>
      <c r="BJ8" s="6">
        <f t="shared" si="7"/>
        <v>45982.750000300002</v>
      </c>
      <c r="BK8" s="6">
        <f t="shared" si="7"/>
        <v>46013.166666999998</v>
      </c>
      <c r="BL8" s="6">
        <f t="shared" si="7"/>
        <v>46043.5833337</v>
      </c>
      <c r="BM8" s="6">
        <f t="shared" si="7"/>
        <v>46074.000000400003</v>
      </c>
      <c r="BN8" s="6">
        <f t="shared" si="7"/>
        <v>46104.416667099998</v>
      </c>
      <c r="BO8" s="6">
        <f t="shared" si="7"/>
        <v>46134.833333800001</v>
      </c>
      <c r="BP8" s="6">
        <f t="shared" si="7"/>
        <v>46165.250000499997</v>
      </c>
      <c r="BQ8" s="6">
        <f t="shared" si="7"/>
        <v>46195.666667199999</v>
      </c>
      <c r="BR8" s="6">
        <f t="shared" si="7"/>
        <v>46226.083333900002</v>
      </c>
      <c r="BS8" s="6">
        <f t="shared" si="7"/>
        <v>46256.500000599997</v>
      </c>
      <c r="BT8" s="6">
        <f t="shared" si="7"/>
        <v>46286.9166673</v>
      </c>
      <c r="BU8" s="6">
        <f t="shared" si="7"/>
        <v>46317.333334000003</v>
      </c>
      <c r="BV8" s="6">
        <f t="shared" si="7"/>
        <v>46347.750000699998</v>
      </c>
      <c r="BW8" s="6">
        <f t="shared" si="7"/>
        <v>46378.166667400001</v>
      </c>
      <c r="BX8" s="6">
        <f t="shared" si="7"/>
        <v>46408.583334099996</v>
      </c>
      <c r="BY8" s="6">
        <f t="shared" si="7"/>
        <v>46439.000000799999</v>
      </c>
      <c r="BZ8" s="6">
        <f t="shared" si="7"/>
        <v>46469.416667500001</v>
      </c>
      <c r="CA8" s="6">
        <f t="shared" si="7"/>
        <v>46499.833334199997</v>
      </c>
      <c r="CB8" s="6">
        <f t="shared" si="7"/>
        <v>46530.2500009</v>
      </c>
      <c r="CC8" s="6">
        <f t="shared" si="7"/>
        <v>46560.666667600002</v>
      </c>
      <c r="CD8" s="6">
        <f t="shared" si="7"/>
        <v>46591.083334299998</v>
      </c>
      <c r="CE8" s="6">
        <f t="shared" si="7"/>
        <v>46621.500001</v>
      </c>
      <c r="CF8" s="6">
        <f t="shared" si="7"/>
        <v>46651.916667700003</v>
      </c>
      <c r="CG8" s="6">
        <f t="shared" si="7"/>
        <v>46682.333334399998</v>
      </c>
      <c r="CH8" s="6">
        <f t="shared" si="7"/>
        <v>46712.750001100001</v>
      </c>
      <c r="CI8" s="6">
        <f t="shared" si="7"/>
        <v>46743.166667799997</v>
      </c>
      <c r="CJ8" s="6">
        <f t="shared" si="7"/>
        <v>46773.583334499999</v>
      </c>
      <c r="CK8" s="6">
        <f t="shared" si="7"/>
        <v>46804.000001200002</v>
      </c>
      <c r="CL8" s="6">
        <f t="shared" si="7"/>
        <v>46834.416667899997</v>
      </c>
      <c r="CM8" s="6">
        <f t="shared" si="7"/>
        <v>46864.8333346</v>
      </c>
      <c r="CN8" s="6">
        <f t="shared" si="7"/>
        <v>46895.250001299995</v>
      </c>
      <c r="CO8" s="6">
        <f t="shared" si="7"/>
        <v>46925.666667999998</v>
      </c>
      <c r="CP8" s="6">
        <f t="shared" si="7"/>
        <v>46956.083334700001</v>
      </c>
      <c r="CQ8" s="6">
        <f t="shared" si="7"/>
        <v>46986.500001399996</v>
      </c>
      <c r="CR8" s="6">
        <f t="shared" si="7"/>
        <v>47016.916668099999</v>
      </c>
      <c r="CS8" s="6">
        <f t="shared" si="7"/>
        <v>47047.333334800001</v>
      </c>
      <c r="CT8" s="6">
        <f t="shared" si="7"/>
        <v>47077.750001499997</v>
      </c>
      <c r="CU8" s="6">
        <f t="shared" si="7"/>
        <v>47108.1666682</v>
      </c>
      <c r="CV8" s="6">
        <f t="shared" si="7"/>
        <v>47138.583334900002</v>
      </c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x14ac:dyDescent="0.25">
      <c r="A9" s="6">
        <f t="shared" si="4"/>
        <v>45670</v>
      </c>
      <c r="B9" s="6">
        <f t="shared" si="8"/>
        <v>45670</v>
      </c>
      <c r="C9" s="6">
        <f t="shared" si="9"/>
        <v>45700.416666700003</v>
      </c>
      <c r="D9" s="6">
        <f t="shared" si="5"/>
        <v>45730.833333399998</v>
      </c>
      <c r="E9" s="6">
        <f t="shared" si="5"/>
        <v>45761.250000100001</v>
      </c>
      <c r="F9" s="6">
        <f t="shared" si="5"/>
        <v>45791.666666800003</v>
      </c>
      <c r="G9" s="6">
        <f t="shared" si="5"/>
        <v>45822.083333499999</v>
      </c>
      <c r="H9" s="6">
        <f t="shared" si="5"/>
        <v>45852.500000200002</v>
      </c>
      <c r="I9" s="6">
        <f t="shared" si="5"/>
        <v>45882.916666899997</v>
      </c>
      <c r="J9" s="6">
        <f t="shared" si="5"/>
        <v>45913.3333336</v>
      </c>
      <c r="K9" s="6">
        <f t="shared" si="5"/>
        <v>45943.750000300002</v>
      </c>
      <c r="L9" s="6">
        <f t="shared" si="5"/>
        <v>45974.166666999998</v>
      </c>
      <c r="M9" s="6">
        <f t="shared" si="5"/>
        <v>46004.5833337</v>
      </c>
      <c r="N9" s="6">
        <f t="shared" si="5"/>
        <v>46035.000000400003</v>
      </c>
      <c r="O9" s="6">
        <f t="shared" si="5"/>
        <v>46065.416667099998</v>
      </c>
      <c r="P9" s="6">
        <f t="shared" si="5"/>
        <v>46095.833333800001</v>
      </c>
      <c r="Q9" s="6">
        <f t="shared" si="5"/>
        <v>46126.250000499997</v>
      </c>
      <c r="R9" s="6">
        <f t="shared" si="5"/>
        <v>46156.666667199999</v>
      </c>
      <c r="S9" s="6">
        <f t="shared" si="5"/>
        <v>46187.083333900002</v>
      </c>
      <c r="T9" s="6">
        <f t="shared" si="5"/>
        <v>46217.500000599997</v>
      </c>
      <c r="U9" s="6">
        <f t="shared" si="5"/>
        <v>46247.9166673</v>
      </c>
      <c r="V9" s="6">
        <f t="shared" si="5"/>
        <v>46278.333334000003</v>
      </c>
      <c r="W9" s="6">
        <f t="shared" si="5"/>
        <v>46308.750000699998</v>
      </c>
      <c r="X9" s="6">
        <f t="shared" si="5"/>
        <v>46339.166667400001</v>
      </c>
      <c r="Y9" s="6">
        <f t="shared" si="5"/>
        <v>46369.583334099996</v>
      </c>
      <c r="Z9" s="6">
        <f t="shared" si="5"/>
        <v>46400.000000799999</v>
      </c>
      <c r="AA9" s="6">
        <f t="shared" si="5"/>
        <v>46430.416667500001</v>
      </c>
      <c r="AB9" s="6">
        <f t="shared" si="5"/>
        <v>46460.833334199997</v>
      </c>
      <c r="AC9" s="6">
        <f t="shared" si="5"/>
        <v>46491.2500009</v>
      </c>
      <c r="AD9" s="6">
        <f t="shared" si="5"/>
        <v>46521.666667600002</v>
      </c>
      <c r="AE9" s="6">
        <f t="shared" si="5"/>
        <v>46552.083334299998</v>
      </c>
      <c r="AF9" s="6">
        <f t="shared" si="5"/>
        <v>46582.500001</v>
      </c>
      <c r="AG9" s="6">
        <f t="shared" si="5"/>
        <v>46612.916667700003</v>
      </c>
      <c r="AH9" s="6">
        <f t="shared" si="5"/>
        <v>46643.333334399998</v>
      </c>
      <c r="AI9" s="6">
        <f t="shared" si="5"/>
        <v>46673.750001100001</v>
      </c>
      <c r="AJ9" s="6">
        <f t="shared" si="5"/>
        <v>46704.166667799997</v>
      </c>
      <c r="AK9" s="6">
        <f t="shared" si="5"/>
        <v>46734.583334499999</v>
      </c>
      <c r="AL9" s="6">
        <f t="shared" si="5"/>
        <v>46765.000001200002</v>
      </c>
      <c r="AM9" s="6">
        <f t="shared" si="5"/>
        <v>46795.416667899997</v>
      </c>
      <c r="AN9" s="6">
        <f t="shared" si="5"/>
        <v>46825.8333346</v>
      </c>
      <c r="AO9" s="6">
        <f t="shared" si="5"/>
        <v>46856.250001299995</v>
      </c>
      <c r="AP9" s="6">
        <f t="shared" si="5"/>
        <v>46886.666667999998</v>
      </c>
      <c r="AQ9" s="6">
        <f t="shared" si="5"/>
        <v>46917.083334700001</v>
      </c>
      <c r="AR9" s="6">
        <f t="shared" si="5"/>
        <v>46947.500001399996</v>
      </c>
      <c r="AS9" s="6">
        <f t="shared" si="5"/>
        <v>46977.916668099999</v>
      </c>
      <c r="AT9" s="6">
        <f t="shared" si="5"/>
        <v>47008.333334800001</v>
      </c>
      <c r="AU9" s="6">
        <f t="shared" si="5"/>
        <v>47038.750001499997</v>
      </c>
      <c r="AV9" s="6">
        <f t="shared" si="5"/>
        <v>47069.1666682</v>
      </c>
      <c r="AW9" s="6">
        <f t="shared" si="5"/>
        <v>47099.583334900002</v>
      </c>
      <c r="AZ9" s="6">
        <f t="shared" si="6"/>
        <v>45712</v>
      </c>
      <c r="BA9" s="6">
        <f t="shared" si="10"/>
        <v>45712</v>
      </c>
      <c r="BB9" s="6">
        <f t="shared" si="11"/>
        <v>45742.416666700003</v>
      </c>
      <c r="BC9" s="6">
        <f t="shared" si="7"/>
        <v>45772.833333399998</v>
      </c>
      <c r="BD9" s="6">
        <f t="shared" si="7"/>
        <v>45803.250000100001</v>
      </c>
      <c r="BE9" s="6">
        <f t="shared" si="7"/>
        <v>45833.666666800003</v>
      </c>
      <c r="BF9" s="6">
        <f t="shared" si="7"/>
        <v>45864.083333499999</v>
      </c>
      <c r="BG9" s="6">
        <f t="shared" si="7"/>
        <v>45894.500000200002</v>
      </c>
      <c r="BH9" s="6">
        <f t="shared" si="7"/>
        <v>45924.916666899997</v>
      </c>
      <c r="BI9" s="6">
        <f t="shared" si="7"/>
        <v>45955.3333336</v>
      </c>
      <c r="BJ9" s="6">
        <f t="shared" si="7"/>
        <v>45985.750000300002</v>
      </c>
      <c r="BK9" s="6">
        <f t="shared" si="7"/>
        <v>46016.166666999998</v>
      </c>
      <c r="BL9" s="6">
        <f t="shared" si="7"/>
        <v>46046.5833337</v>
      </c>
      <c r="BM9" s="6">
        <f t="shared" si="7"/>
        <v>46077.000000400003</v>
      </c>
      <c r="BN9" s="6">
        <f t="shared" si="7"/>
        <v>46107.416667099998</v>
      </c>
      <c r="BO9" s="6">
        <f t="shared" si="7"/>
        <v>46137.833333800001</v>
      </c>
      <c r="BP9" s="6">
        <f t="shared" si="7"/>
        <v>46168.250000499997</v>
      </c>
      <c r="BQ9" s="6">
        <f t="shared" si="7"/>
        <v>46198.666667199999</v>
      </c>
      <c r="BR9" s="6">
        <f t="shared" si="7"/>
        <v>46229.083333900002</v>
      </c>
      <c r="BS9" s="6">
        <f t="shared" si="7"/>
        <v>46259.500000599997</v>
      </c>
      <c r="BT9" s="6">
        <f t="shared" si="7"/>
        <v>46289.9166673</v>
      </c>
      <c r="BU9" s="6">
        <f t="shared" si="7"/>
        <v>46320.333334000003</v>
      </c>
      <c r="BV9" s="6">
        <f t="shared" si="7"/>
        <v>46350.750000699998</v>
      </c>
      <c r="BW9" s="6">
        <f t="shared" si="7"/>
        <v>46381.166667400001</v>
      </c>
      <c r="BX9" s="6">
        <f t="shared" si="7"/>
        <v>46411.583334099996</v>
      </c>
      <c r="BY9" s="6">
        <f t="shared" si="7"/>
        <v>46442.000000799999</v>
      </c>
      <c r="BZ9" s="6">
        <f t="shared" si="7"/>
        <v>46472.416667500001</v>
      </c>
      <c r="CA9" s="6">
        <f t="shared" si="7"/>
        <v>46502.833334199997</v>
      </c>
      <c r="CB9" s="6">
        <f t="shared" si="7"/>
        <v>46533.2500009</v>
      </c>
      <c r="CC9" s="6">
        <f t="shared" si="7"/>
        <v>46563.666667600002</v>
      </c>
      <c r="CD9" s="6">
        <f t="shared" si="7"/>
        <v>46594.083334299998</v>
      </c>
      <c r="CE9" s="6">
        <f t="shared" si="7"/>
        <v>46624.500001</v>
      </c>
      <c r="CF9" s="6">
        <f t="shared" si="7"/>
        <v>46654.916667700003</v>
      </c>
      <c r="CG9" s="6">
        <f t="shared" si="7"/>
        <v>46685.333334399998</v>
      </c>
      <c r="CH9" s="6">
        <f t="shared" si="7"/>
        <v>46715.750001100001</v>
      </c>
      <c r="CI9" s="6">
        <f t="shared" si="7"/>
        <v>46746.166667799997</v>
      </c>
      <c r="CJ9" s="6">
        <f t="shared" si="7"/>
        <v>46776.583334499999</v>
      </c>
      <c r="CK9" s="6">
        <f t="shared" si="7"/>
        <v>46807.000001200002</v>
      </c>
      <c r="CL9" s="6">
        <f t="shared" si="7"/>
        <v>46837.416667899997</v>
      </c>
      <c r="CM9" s="6">
        <f t="shared" si="7"/>
        <v>46867.8333346</v>
      </c>
      <c r="CN9" s="6">
        <f t="shared" si="7"/>
        <v>46898.250001299995</v>
      </c>
      <c r="CO9" s="6">
        <f t="shared" si="7"/>
        <v>46928.666667999998</v>
      </c>
      <c r="CP9" s="6">
        <f t="shared" si="7"/>
        <v>46959.083334700001</v>
      </c>
      <c r="CQ9" s="6">
        <f t="shared" si="7"/>
        <v>46989.500001399996</v>
      </c>
      <c r="CR9" s="6">
        <f t="shared" si="7"/>
        <v>47019.916668099999</v>
      </c>
      <c r="CS9" s="6">
        <f t="shared" si="7"/>
        <v>47050.333334800001</v>
      </c>
      <c r="CT9" s="6">
        <f t="shared" si="7"/>
        <v>47080.750001499997</v>
      </c>
      <c r="CU9" s="6">
        <f t="shared" si="7"/>
        <v>47111.1666682</v>
      </c>
      <c r="CV9" s="6">
        <f t="shared" si="7"/>
        <v>47141.583334900002</v>
      </c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x14ac:dyDescent="0.25">
      <c r="A10" s="6">
        <f t="shared" si="4"/>
        <v>45671</v>
      </c>
      <c r="B10" s="6">
        <f t="shared" si="8"/>
        <v>45671</v>
      </c>
      <c r="C10" s="6">
        <f t="shared" si="9"/>
        <v>45701.416666700003</v>
      </c>
      <c r="D10" s="6">
        <f t="shared" si="5"/>
        <v>45731.833333399998</v>
      </c>
      <c r="E10" s="6">
        <f t="shared" si="5"/>
        <v>45762.250000100001</v>
      </c>
      <c r="F10" s="6">
        <f t="shared" si="5"/>
        <v>45792.666666800003</v>
      </c>
      <c r="G10" s="6">
        <f t="shared" si="5"/>
        <v>45823.083333499999</v>
      </c>
      <c r="H10" s="6">
        <f t="shared" si="5"/>
        <v>45853.500000200002</v>
      </c>
      <c r="I10" s="6">
        <f t="shared" si="5"/>
        <v>45883.916666899997</v>
      </c>
      <c r="J10" s="6">
        <f t="shared" si="5"/>
        <v>45914.3333336</v>
      </c>
      <c r="K10" s="6">
        <f t="shared" si="5"/>
        <v>45944.750000300002</v>
      </c>
      <c r="L10" s="6">
        <f t="shared" si="5"/>
        <v>45975.166666999998</v>
      </c>
      <c r="M10" s="6">
        <f t="shared" si="5"/>
        <v>46005.5833337</v>
      </c>
      <c r="N10" s="6">
        <f t="shared" si="5"/>
        <v>46036.000000400003</v>
      </c>
      <c r="O10" s="6">
        <f t="shared" si="5"/>
        <v>46066.416667099998</v>
      </c>
      <c r="P10" s="6">
        <f t="shared" si="5"/>
        <v>46096.833333800001</v>
      </c>
      <c r="Q10" s="6">
        <f t="shared" si="5"/>
        <v>46127.250000499997</v>
      </c>
      <c r="R10" s="6">
        <f t="shared" si="5"/>
        <v>46157.666667199999</v>
      </c>
      <c r="S10" s="6">
        <f t="shared" si="5"/>
        <v>46188.083333900002</v>
      </c>
      <c r="T10" s="6">
        <f t="shared" si="5"/>
        <v>46218.500000599997</v>
      </c>
      <c r="U10" s="6">
        <f t="shared" si="5"/>
        <v>46248.9166673</v>
      </c>
      <c r="V10" s="6">
        <f t="shared" si="5"/>
        <v>46279.333334000003</v>
      </c>
      <c r="W10" s="6">
        <f t="shared" si="5"/>
        <v>46309.750000699998</v>
      </c>
      <c r="X10" s="6">
        <f t="shared" si="5"/>
        <v>46340.166667400001</v>
      </c>
      <c r="Y10" s="6">
        <f t="shared" si="5"/>
        <v>46370.583334099996</v>
      </c>
      <c r="Z10" s="6">
        <f t="shared" si="5"/>
        <v>46401.000000799999</v>
      </c>
      <c r="AA10" s="6">
        <f t="shared" si="5"/>
        <v>46431.416667500001</v>
      </c>
      <c r="AB10" s="6">
        <f t="shared" si="5"/>
        <v>46461.833334199997</v>
      </c>
      <c r="AC10" s="6">
        <f t="shared" si="5"/>
        <v>46492.2500009</v>
      </c>
      <c r="AD10" s="6">
        <f t="shared" si="5"/>
        <v>46522.666667600002</v>
      </c>
      <c r="AE10" s="6">
        <f t="shared" si="5"/>
        <v>46553.083334299998</v>
      </c>
      <c r="AF10" s="6">
        <f t="shared" si="5"/>
        <v>46583.500001</v>
      </c>
      <c r="AG10" s="6">
        <f t="shared" si="5"/>
        <v>46613.916667700003</v>
      </c>
      <c r="AH10" s="6">
        <f t="shared" si="5"/>
        <v>46644.333334399998</v>
      </c>
      <c r="AI10" s="6">
        <f t="shared" si="5"/>
        <v>46674.750001100001</v>
      </c>
      <c r="AJ10" s="6">
        <f t="shared" si="5"/>
        <v>46705.166667799997</v>
      </c>
      <c r="AK10" s="6">
        <f t="shared" si="5"/>
        <v>46735.583334499999</v>
      </c>
      <c r="AL10" s="6">
        <f t="shared" si="5"/>
        <v>46766.000001200002</v>
      </c>
      <c r="AM10" s="6">
        <f t="shared" si="5"/>
        <v>46796.416667899997</v>
      </c>
      <c r="AN10" s="6">
        <f t="shared" si="5"/>
        <v>46826.8333346</v>
      </c>
      <c r="AO10" s="6">
        <f t="shared" si="5"/>
        <v>46857.250001299995</v>
      </c>
      <c r="AP10" s="6">
        <f t="shared" si="5"/>
        <v>46887.666667999998</v>
      </c>
      <c r="AQ10" s="6">
        <f t="shared" si="5"/>
        <v>46918.083334700001</v>
      </c>
      <c r="AR10" s="6">
        <f t="shared" si="5"/>
        <v>46948.500001399996</v>
      </c>
      <c r="AS10" s="6">
        <f t="shared" si="5"/>
        <v>46978.916668099999</v>
      </c>
      <c r="AT10" s="6">
        <f t="shared" si="5"/>
        <v>47009.333334800001</v>
      </c>
      <c r="AU10" s="6">
        <f t="shared" si="5"/>
        <v>47039.750001499997</v>
      </c>
      <c r="AV10" s="6">
        <f t="shared" si="5"/>
        <v>47070.1666682</v>
      </c>
      <c r="AW10" s="6">
        <f t="shared" si="5"/>
        <v>47100.583334900002</v>
      </c>
      <c r="AZ10" s="6">
        <f t="shared" si="6"/>
        <v>45713</v>
      </c>
      <c r="BA10" s="6">
        <f t="shared" si="10"/>
        <v>45713</v>
      </c>
      <c r="BB10" s="6">
        <f t="shared" si="11"/>
        <v>45743.416666700003</v>
      </c>
      <c r="BC10" s="6">
        <f t="shared" si="7"/>
        <v>45773.833333399998</v>
      </c>
      <c r="BD10" s="6">
        <f t="shared" si="7"/>
        <v>45804.250000100001</v>
      </c>
      <c r="BE10" s="6">
        <f t="shared" si="7"/>
        <v>45834.666666800003</v>
      </c>
      <c r="BF10" s="6">
        <f t="shared" si="7"/>
        <v>45865.083333499999</v>
      </c>
      <c r="BG10" s="6">
        <f t="shared" si="7"/>
        <v>45895.500000200002</v>
      </c>
      <c r="BH10" s="6">
        <f t="shared" si="7"/>
        <v>45925.916666899997</v>
      </c>
      <c r="BI10" s="6">
        <f t="shared" si="7"/>
        <v>45956.3333336</v>
      </c>
      <c r="BJ10" s="6">
        <f t="shared" si="7"/>
        <v>45986.750000300002</v>
      </c>
      <c r="BK10" s="6">
        <f t="shared" si="7"/>
        <v>46017.166666999998</v>
      </c>
      <c r="BL10" s="6">
        <f t="shared" si="7"/>
        <v>46047.5833337</v>
      </c>
      <c r="BM10" s="6">
        <f t="shared" si="7"/>
        <v>46078.000000400003</v>
      </c>
      <c r="BN10" s="6">
        <f t="shared" si="7"/>
        <v>46108.416667099998</v>
      </c>
      <c r="BO10" s="6">
        <f t="shared" si="7"/>
        <v>46138.833333800001</v>
      </c>
      <c r="BP10" s="6">
        <f t="shared" si="7"/>
        <v>46169.250000499997</v>
      </c>
      <c r="BQ10" s="6">
        <f t="shared" si="7"/>
        <v>46199.666667199999</v>
      </c>
      <c r="BR10" s="6">
        <f t="shared" si="7"/>
        <v>46230.083333900002</v>
      </c>
      <c r="BS10" s="6">
        <f t="shared" si="7"/>
        <v>46260.500000599997</v>
      </c>
      <c r="BT10" s="6">
        <f t="shared" si="7"/>
        <v>46290.9166673</v>
      </c>
      <c r="BU10" s="6">
        <f t="shared" si="7"/>
        <v>46321.333334000003</v>
      </c>
      <c r="BV10" s="6">
        <f t="shared" si="7"/>
        <v>46351.750000699998</v>
      </c>
      <c r="BW10" s="6">
        <f t="shared" si="7"/>
        <v>46382.166667400001</v>
      </c>
      <c r="BX10" s="6">
        <f t="shared" si="7"/>
        <v>46412.583334099996</v>
      </c>
      <c r="BY10" s="6">
        <f t="shared" si="7"/>
        <v>46443.000000799999</v>
      </c>
      <c r="BZ10" s="6">
        <f t="shared" si="7"/>
        <v>46473.416667500001</v>
      </c>
      <c r="CA10" s="6">
        <f t="shared" si="7"/>
        <v>46503.833334199997</v>
      </c>
      <c r="CB10" s="6">
        <f t="shared" si="7"/>
        <v>46534.2500009</v>
      </c>
      <c r="CC10" s="6">
        <f t="shared" si="7"/>
        <v>46564.666667600002</v>
      </c>
      <c r="CD10" s="6">
        <f t="shared" si="7"/>
        <v>46595.083334299998</v>
      </c>
      <c r="CE10" s="6">
        <f t="shared" si="7"/>
        <v>46625.500001</v>
      </c>
      <c r="CF10" s="6">
        <f t="shared" si="7"/>
        <v>46655.916667700003</v>
      </c>
      <c r="CG10" s="6">
        <f t="shared" si="7"/>
        <v>46686.333334399998</v>
      </c>
      <c r="CH10" s="6">
        <f t="shared" si="7"/>
        <v>46716.750001100001</v>
      </c>
      <c r="CI10" s="6">
        <f t="shared" si="7"/>
        <v>46747.166667799997</v>
      </c>
      <c r="CJ10" s="6">
        <f t="shared" si="7"/>
        <v>46777.583334499999</v>
      </c>
      <c r="CK10" s="6">
        <f t="shared" si="7"/>
        <v>46808.000001200002</v>
      </c>
      <c r="CL10" s="6">
        <f t="shared" si="7"/>
        <v>46838.416667899997</v>
      </c>
      <c r="CM10" s="6">
        <f t="shared" si="7"/>
        <v>46868.8333346</v>
      </c>
      <c r="CN10" s="6">
        <f t="shared" si="7"/>
        <v>46899.250001299995</v>
      </c>
      <c r="CO10" s="6">
        <f t="shared" si="7"/>
        <v>46929.666667999998</v>
      </c>
      <c r="CP10" s="6">
        <f t="shared" si="7"/>
        <v>46960.083334700001</v>
      </c>
      <c r="CQ10" s="6">
        <f t="shared" si="7"/>
        <v>46990.500001399996</v>
      </c>
      <c r="CR10" s="6">
        <f t="shared" si="7"/>
        <v>47020.916668099999</v>
      </c>
      <c r="CS10" s="6">
        <f t="shared" si="7"/>
        <v>47051.333334800001</v>
      </c>
      <c r="CT10" s="6">
        <f t="shared" si="7"/>
        <v>47081.750001499997</v>
      </c>
      <c r="CU10" s="6">
        <f t="shared" si="7"/>
        <v>47112.1666682</v>
      </c>
      <c r="CV10" s="6">
        <f t="shared" si="7"/>
        <v>47142.583334900002</v>
      </c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x14ac:dyDescent="0.25">
      <c r="A11" s="6">
        <f t="shared" si="4"/>
        <v>45672</v>
      </c>
      <c r="B11" s="6">
        <f t="shared" si="8"/>
        <v>45672</v>
      </c>
      <c r="C11" s="6">
        <f t="shared" si="9"/>
        <v>45702.416666700003</v>
      </c>
      <c r="D11" s="6">
        <f t="shared" si="9"/>
        <v>45732.833333399998</v>
      </c>
      <c r="E11" s="6">
        <f t="shared" si="9"/>
        <v>45763.250000100001</v>
      </c>
      <c r="F11" s="6">
        <f t="shared" si="9"/>
        <v>45793.666666800003</v>
      </c>
      <c r="G11" s="6">
        <f t="shared" si="9"/>
        <v>45824.083333499999</v>
      </c>
      <c r="H11" s="6">
        <f t="shared" si="9"/>
        <v>45854.500000200002</v>
      </c>
      <c r="I11" s="6">
        <f t="shared" si="9"/>
        <v>45884.916666899997</v>
      </c>
      <c r="J11" s="6">
        <f t="shared" si="9"/>
        <v>45915.3333336</v>
      </c>
      <c r="K11" s="6">
        <f t="shared" si="9"/>
        <v>45945.750000300002</v>
      </c>
      <c r="L11" s="6">
        <f t="shared" si="9"/>
        <v>45976.166666999998</v>
      </c>
      <c r="M11" s="6">
        <f t="shared" si="9"/>
        <v>46006.5833337</v>
      </c>
      <c r="N11" s="6">
        <f t="shared" si="9"/>
        <v>46037.000000400003</v>
      </c>
      <c r="O11" s="6">
        <f t="shared" si="9"/>
        <v>46067.416667099998</v>
      </c>
      <c r="P11" s="6">
        <f t="shared" si="9"/>
        <v>46097.833333800001</v>
      </c>
      <c r="Q11" s="6">
        <f t="shared" si="9"/>
        <v>46128.250000499997</v>
      </c>
      <c r="R11" s="6">
        <f t="shared" si="9"/>
        <v>46158.666667199999</v>
      </c>
      <c r="S11" s="6">
        <f t="shared" si="5"/>
        <v>46189.083333900002</v>
      </c>
      <c r="T11" s="6">
        <f t="shared" si="5"/>
        <v>46219.500000599997</v>
      </c>
      <c r="U11" s="6">
        <f t="shared" si="5"/>
        <v>46249.9166673</v>
      </c>
      <c r="V11" s="6">
        <f t="shared" si="5"/>
        <v>46280.333334000003</v>
      </c>
      <c r="W11" s="6">
        <f t="shared" si="5"/>
        <v>46310.750000699998</v>
      </c>
      <c r="X11" s="6">
        <f t="shared" si="5"/>
        <v>46341.166667400001</v>
      </c>
      <c r="Y11" s="6">
        <f t="shared" si="5"/>
        <v>46371.583334099996</v>
      </c>
      <c r="Z11" s="6">
        <f t="shared" si="5"/>
        <v>46402.000000799999</v>
      </c>
      <c r="AA11" s="6">
        <f t="shared" si="5"/>
        <v>46432.416667500001</v>
      </c>
      <c r="AB11" s="6">
        <f t="shared" si="5"/>
        <v>46462.833334199997</v>
      </c>
      <c r="AC11" s="6">
        <f t="shared" si="5"/>
        <v>46493.2500009</v>
      </c>
      <c r="AD11" s="6">
        <f t="shared" si="5"/>
        <v>46523.666667600002</v>
      </c>
      <c r="AE11" s="6">
        <f t="shared" si="5"/>
        <v>46554.083334299998</v>
      </c>
      <c r="AF11" s="6">
        <f t="shared" si="5"/>
        <v>46584.500001</v>
      </c>
      <c r="AG11" s="6">
        <f t="shared" si="5"/>
        <v>46614.916667700003</v>
      </c>
      <c r="AH11" s="6">
        <f t="shared" si="5"/>
        <v>46645.333334399998</v>
      </c>
      <c r="AI11" s="6">
        <f t="shared" si="5"/>
        <v>46675.750001100001</v>
      </c>
      <c r="AJ11" s="6">
        <f t="shared" si="5"/>
        <v>46706.166667799997</v>
      </c>
      <c r="AK11" s="6">
        <f t="shared" si="5"/>
        <v>46736.583334499999</v>
      </c>
      <c r="AL11" s="6">
        <f t="shared" si="5"/>
        <v>46767.000001200002</v>
      </c>
      <c r="AM11" s="6">
        <f t="shared" ref="AM11:AW11" si="12">$B11+AM$4</f>
        <v>46797.416667899997</v>
      </c>
      <c r="AN11" s="6">
        <f t="shared" si="12"/>
        <v>46827.8333346</v>
      </c>
      <c r="AO11" s="6">
        <f t="shared" si="12"/>
        <v>46858.250001299995</v>
      </c>
      <c r="AP11" s="6">
        <f t="shared" si="12"/>
        <v>46888.666667999998</v>
      </c>
      <c r="AQ11" s="6">
        <f t="shared" si="12"/>
        <v>46919.083334700001</v>
      </c>
      <c r="AR11" s="6">
        <f t="shared" si="12"/>
        <v>46949.500001399996</v>
      </c>
      <c r="AS11" s="6">
        <f t="shared" si="12"/>
        <v>46979.916668099999</v>
      </c>
      <c r="AT11" s="6">
        <f t="shared" si="12"/>
        <v>47010.333334800001</v>
      </c>
      <c r="AU11" s="6">
        <f t="shared" si="12"/>
        <v>47040.750001499997</v>
      </c>
      <c r="AV11" s="6">
        <f t="shared" si="12"/>
        <v>47071.1666682</v>
      </c>
      <c r="AW11" s="6">
        <f t="shared" si="12"/>
        <v>47101.583334900002</v>
      </c>
      <c r="AZ11" s="6">
        <f t="shared" si="6"/>
        <v>45714</v>
      </c>
      <c r="BA11" s="6">
        <f t="shared" si="10"/>
        <v>45714</v>
      </c>
      <c r="BB11" s="6">
        <f t="shared" si="11"/>
        <v>45744.416666700003</v>
      </c>
      <c r="BC11" s="6">
        <f t="shared" si="7"/>
        <v>45774.833333399998</v>
      </c>
      <c r="BD11" s="6">
        <f t="shared" si="7"/>
        <v>45805.250000100001</v>
      </c>
      <c r="BE11" s="6">
        <f t="shared" si="7"/>
        <v>45835.666666800003</v>
      </c>
      <c r="BF11" s="6">
        <f t="shared" si="7"/>
        <v>45866.083333499999</v>
      </c>
      <c r="BG11" s="6">
        <f t="shared" si="7"/>
        <v>45896.500000200002</v>
      </c>
      <c r="BH11" s="6">
        <f t="shared" si="7"/>
        <v>45926.916666899997</v>
      </c>
      <c r="BI11" s="6">
        <f t="shared" si="7"/>
        <v>45957.3333336</v>
      </c>
      <c r="BJ11" s="6">
        <f t="shared" si="7"/>
        <v>45987.750000300002</v>
      </c>
      <c r="BK11" s="6">
        <f t="shared" si="7"/>
        <v>46018.166666999998</v>
      </c>
      <c r="BL11" s="6">
        <f t="shared" si="7"/>
        <v>46048.5833337</v>
      </c>
      <c r="BM11" s="6">
        <f t="shared" si="7"/>
        <v>46079.000000400003</v>
      </c>
      <c r="BN11" s="6">
        <f t="shared" si="7"/>
        <v>46109.416667099998</v>
      </c>
      <c r="BO11" s="6">
        <f t="shared" si="7"/>
        <v>46139.833333800001</v>
      </c>
      <c r="BP11" s="6">
        <f t="shared" si="7"/>
        <v>46170.250000499997</v>
      </c>
      <c r="BQ11" s="6">
        <f t="shared" si="7"/>
        <v>46200.666667199999</v>
      </c>
      <c r="BR11" s="6">
        <f t="shared" si="7"/>
        <v>46231.083333900002</v>
      </c>
      <c r="BS11" s="6">
        <f t="shared" si="7"/>
        <v>46261.500000599997</v>
      </c>
      <c r="BT11" s="6">
        <f t="shared" si="7"/>
        <v>46291.9166673</v>
      </c>
      <c r="BU11" s="6">
        <f t="shared" si="7"/>
        <v>46322.333334000003</v>
      </c>
      <c r="BV11" s="6">
        <f t="shared" si="7"/>
        <v>46352.750000699998</v>
      </c>
      <c r="BW11" s="6">
        <f t="shared" si="7"/>
        <v>46383.166667400001</v>
      </c>
      <c r="BX11" s="6">
        <f t="shared" si="7"/>
        <v>46413.583334099996</v>
      </c>
      <c r="BY11" s="6">
        <f t="shared" si="7"/>
        <v>46444.000000799999</v>
      </c>
      <c r="BZ11" s="6">
        <f t="shared" si="7"/>
        <v>46474.416667500001</v>
      </c>
      <c r="CA11" s="6">
        <f t="shared" si="7"/>
        <v>46504.833334199997</v>
      </c>
      <c r="CB11" s="6">
        <f t="shared" si="7"/>
        <v>46535.2500009</v>
      </c>
      <c r="CC11" s="6">
        <f t="shared" si="7"/>
        <v>46565.666667600002</v>
      </c>
      <c r="CD11" s="6">
        <f t="shared" si="7"/>
        <v>46596.083334299998</v>
      </c>
      <c r="CE11" s="6">
        <f t="shared" si="7"/>
        <v>46626.500001</v>
      </c>
      <c r="CF11" s="6">
        <f t="shared" si="7"/>
        <v>46656.916667700003</v>
      </c>
      <c r="CG11" s="6">
        <f t="shared" si="7"/>
        <v>46687.333334399998</v>
      </c>
      <c r="CH11" s="6">
        <f t="shared" si="7"/>
        <v>46717.750001100001</v>
      </c>
      <c r="CI11" s="6">
        <f t="shared" si="7"/>
        <v>46748.166667799997</v>
      </c>
      <c r="CJ11" s="6">
        <f t="shared" si="7"/>
        <v>46778.583334499999</v>
      </c>
      <c r="CK11" s="6">
        <f t="shared" si="7"/>
        <v>46809.000001200002</v>
      </c>
      <c r="CL11" s="6">
        <f t="shared" si="7"/>
        <v>46839.416667899997</v>
      </c>
      <c r="CM11" s="6">
        <f t="shared" si="7"/>
        <v>46869.8333346</v>
      </c>
      <c r="CN11" s="6">
        <f t="shared" si="7"/>
        <v>46900.250001299995</v>
      </c>
      <c r="CO11" s="6">
        <f t="shared" si="7"/>
        <v>46930.666667999998</v>
      </c>
      <c r="CP11" s="6">
        <f t="shared" si="7"/>
        <v>46961.083334700001</v>
      </c>
      <c r="CQ11" s="6">
        <f t="shared" ref="CQ11:CV11" si="13">$AZ11+CQ$4</f>
        <v>46991.500001399996</v>
      </c>
      <c r="CR11" s="6">
        <f t="shared" si="13"/>
        <v>47021.916668099999</v>
      </c>
      <c r="CS11" s="6">
        <f t="shared" si="13"/>
        <v>47052.333334800001</v>
      </c>
      <c r="CT11" s="6">
        <f t="shared" si="13"/>
        <v>47082.750001499997</v>
      </c>
      <c r="CU11" s="6">
        <f t="shared" si="13"/>
        <v>47113.1666682</v>
      </c>
      <c r="CV11" s="6">
        <f t="shared" si="13"/>
        <v>47143.583334900002</v>
      </c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x14ac:dyDescent="0.25">
      <c r="A12" s="6">
        <f t="shared" si="4"/>
        <v>45673</v>
      </c>
      <c r="B12" s="6">
        <f t="shared" si="8"/>
        <v>45673</v>
      </c>
      <c r="C12" s="6">
        <f t="shared" si="9"/>
        <v>45703.416666700003</v>
      </c>
      <c r="D12" s="6">
        <f t="shared" si="9"/>
        <v>45733.833333399998</v>
      </c>
      <c r="E12" s="6">
        <f t="shared" si="9"/>
        <v>45764.250000100001</v>
      </c>
      <c r="F12" s="6">
        <f t="shared" si="9"/>
        <v>45794.666666800003</v>
      </c>
      <c r="G12" s="6">
        <f t="shared" si="9"/>
        <v>45825.083333499999</v>
      </c>
      <c r="H12" s="6">
        <f t="shared" si="9"/>
        <v>45855.500000200002</v>
      </c>
      <c r="I12" s="6">
        <f t="shared" si="9"/>
        <v>45885.916666899997</v>
      </c>
      <c r="J12" s="6">
        <f t="shared" si="9"/>
        <v>45916.3333336</v>
      </c>
      <c r="K12" s="6">
        <f t="shared" si="9"/>
        <v>45946.750000300002</v>
      </c>
      <c r="L12" s="6">
        <f t="shared" si="9"/>
        <v>45977.166666999998</v>
      </c>
      <c r="M12" s="6">
        <f t="shared" si="9"/>
        <v>46007.5833337</v>
      </c>
      <c r="N12" s="6">
        <f t="shared" si="9"/>
        <v>46038.000000400003</v>
      </c>
      <c r="O12" s="6">
        <f t="shared" si="9"/>
        <v>46068.416667099998</v>
      </c>
      <c r="P12" s="6">
        <f t="shared" si="9"/>
        <v>46098.833333800001</v>
      </c>
      <c r="Q12" s="6">
        <f t="shared" si="9"/>
        <v>46129.250000499997</v>
      </c>
      <c r="R12" s="6">
        <f t="shared" si="9"/>
        <v>46159.666667199999</v>
      </c>
      <c r="S12" s="6">
        <f t="shared" ref="S12:AH20" si="14">$B12+S$4</f>
        <v>46190.083333900002</v>
      </c>
      <c r="T12" s="6">
        <f t="shared" si="14"/>
        <v>46220.500000599997</v>
      </c>
      <c r="U12" s="6">
        <f t="shared" si="14"/>
        <v>46250.9166673</v>
      </c>
      <c r="V12" s="6">
        <f t="shared" si="14"/>
        <v>46281.333334000003</v>
      </c>
      <c r="W12" s="6">
        <f t="shared" si="14"/>
        <v>46311.750000699998</v>
      </c>
      <c r="X12" s="6">
        <f t="shared" si="14"/>
        <v>46342.166667400001</v>
      </c>
      <c r="Y12" s="6">
        <f t="shared" si="14"/>
        <v>46372.583334099996</v>
      </c>
      <c r="Z12" s="6">
        <f t="shared" si="14"/>
        <v>46403.000000799999</v>
      </c>
      <c r="AA12" s="6">
        <f t="shared" si="14"/>
        <v>46433.416667500001</v>
      </c>
      <c r="AB12" s="6">
        <f t="shared" si="14"/>
        <v>46463.833334199997</v>
      </c>
      <c r="AC12" s="6">
        <f t="shared" si="14"/>
        <v>46494.2500009</v>
      </c>
      <c r="AD12" s="6">
        <f t="shared" si="14"/>
        <v>46524.666667600002</v>
      </c>
      <c r="AE12" s="6">
        <f t="shared" si="14"/>
        <v>46555.083334299998</v>
      </c>
      <c r="AF12" s="6">
        <f t="shared" si="14"/>
        <v>46585.500001</v>
      </c>
      <c r="AG12" s="6">
        <f t="shared" si="14"/>
        <v>46615.916667700003</v>
      </c>
      <c r="AH12" s="6">
        <f t="shared" si="14"/>
        <v>46646.333334399998</v>
      </c>
      <c r="AI12" s="6">
        <f t="shared" ref="AI12:AW20" si="15">$B12+AI$4</f>
        <v>46676.750001100001</v>
      </c>
      <c r="AJ12" s="6">
        <f t="shared" si="15"/>
        <v>46707.166667799997</v>
      </c>
      <c r="AK12" s="6">
        <f t="shared" si="15"/>
        <v>46737.583334499999</v>
      </c>
      <c r="AL12" s="6">
        <f t="shared" si="15"/>
        <v>46768.000001200002</v>
      </c>
      <c r="AM12" s="6">
        <f t="shared" si="15"/>
        <v>46798.416667899997</v>
      </c>
      <c r="AN12" s="6">
        <f t="shared" si="15"/>
        <v>46828.8333346</v>
      </c>
      <c r="AO12" s="6">
        <f t="shared" si="15"/>
        <v>46859.250001299995</v>
      </c>
      <c r="AP12" s="6">
        <f t="shared" si="15"/>
        <v>46889.666667999998</v>
      </c>
      <c r="AQ12" s="6">
        <f t="shared" si="15"/>
        <v>46920.083334700001</v>
      </c>
      <c r="AR12" s="6">
        <f t="shared" si="15"/>
        <v>46950.500001399996</v>
      </c>
      <c r="AS12" s="6">
        <f t="shared" si="15"/>
        <v>46980.916668099999</v>
      </c>
      <c r="AT12" s="6">
        <f t="shared" si="15"/>
        <v>47011.333334800001</v>
      </c>
      <c r="AU12" s="6">
        <f t="shared" si="15"/>
        <v>47041.750001499997</v>
      </c>
      <c r="AV12" s="6">
        <f t="shared" si="15"/>
        <v>47072.1666682</v>
      </c>
      <c r="AW12" s="6">
        <f t="shared" si="15"/>
        <v>47102.583334900002</v>
      </c>
      <c r="AZ12" s="6">
        <f t="shared" si="6"/>
        <v>45715</v>
      </c>
      <c r="BA12" s="6">
        <f t="shared" si="10"/>
        <v>45715</v>
      </c>
      <c r="BB12" s="6">
        <f t="shared" si="11"/>
        <v>45745.416666700003</v>
      </c>
      <c r="BC12" s="6">
        <f t="shared" si="11"/>
        <v>45775.833333399998</v>
      </c>
      <c r="BD12" s="6">
        <f t="shared" si="11"/>
        <v>45806.250000100001</v>
      </c>
      <c r="BE12" s="6">
        <f t="shared" si="11"/>
        <v>45836.666666800003</v>
      </c>
      <c r="BF12" s="6">
        <f t="shared" si="11"/>
        <v>45867.083333499999</v>
      </c>
      <c r="BG12" s="6">
        <f t="shared" si="11"/>
        <v>45897.500000200002</v>
      </c>
      <c r="BH12" s="6">
        <f t="shared" si="11"/>
        <v>45927.916666899997</v>
      </c>
      <c r="BI12" s="6">
        <f t="shared" si="11"/>
        <v>45958.3333336</v>
      </c>
      <c r="BJ12" s="6">
        <f t="shared" si="11"/>
        <v>45988.750000300002</v>
      </c>
      <c r="BK12" s="6">
        <f t="shared" si="11"/>
        <v>46019.166666999998</v>
      </c>
      <c r="BL12" s="6">
        <f t="shared" si="11"/>
        <v>46049.5833337</v>
      </c>
      <c r="BM12" s="6">
        <f t="shared" si="11"/>
        <v>46080.000000400003</v>
      </c>
      <c r="BN12" s="6">
        <f t="shared" si="11"/>
        <v>46110.416667099998</v>
      </c>
      <c r="BO12" s="6">
        <f t="shared" si="11"/>
        <v>46140.833333800001</v>
      </c>
      <c r="BP12" s="6">
        <f t="shared" si="11"/>
        <v>46171.250000499997</v>
      </c>
      <c r="BQ12" s="6">
        <f t="shared" si="11"/>
        <v>46201.666667199999</v>
      </c>
      <c r="BR12" s="6">
        <f t="shared" ref="BR12:CV20" si="16">$AZ12+BR$4</f>
        <v>46232.083333900002</v>
      </c>
      <c r="BS12" s="6">
        <f t="shared" si="16"/>
        <v>46262.500000599997</v>
      </c>
      <c r="BT12" s="6">
        <f t="shared" si="16"/>
        <v>46292.9166673</v>
      </c>
      <c r="BU12" s="6">
        <f t="shared" si="16"/>
        <v>46323.333334000003</v>
      </c>
      <c r="BV12" s="6">
        <f t="shared" si="16"/>
        <v>46353.750000699998</v>
      </c>
      <c r="BW12" s="6">
        <f t="shared" si="16"/>
        <v>46384.166667400001</v>
      </c>
      <c r="BX12" s="6">
        <f t="shared" si="16"/>
        <v>46414.583334099996</v>
      </c>
      <c r="BY12" s="6">
        <f t="shared" si="16"/>
        <v>46445.000000799999</v>
      </c>
      <c r="BZ12" s="6">
        <f t="shared" si="16"/>
        <v>46475.416667500001</v>
      </c>
      <c r="CA12" s="6">
        <f t="shared" si="16"/>
        <v>46505.833334199997</v>
      </c>
      <c r="CB12" s="6">
        <f t="shared" si="16"/>
        <v>46536.2500009</v>
      </c>
      <c r="CC12" s="6">
        <f t="shared" si="16"/>
        <v>46566.666667600002</v>
      </c>
      <c r="CD12" s="6">
        <f t="shared" si="16"/>
        <v>46597.083334299998</v>
      </c>
      <c r="CE12" s="6">
        <f t="shared" si="16"/>
        <v>46627.500001</v>
      </c>
      <c r="CF12" s="6">
        <f t="shared" si="16"/>
        <v>46657.916667700003</v>
      </c>
      <c r="CG12" s="6">
        <f t="shared" si="16"/>
        <v>46688.333334399998</v>
      </c>
      <c r="CH12" s="6">
        <f t="shared" si="16"/>
        <v>46718.750001100001</v>
      </c>
      <c r="CI12" s="6">
        <f t="shared" si="16"/>
        <v>46749.166667799997</v>
      </c>
      <c r="CJ12" s="6">
        <f t="shared" si="16"/>
        <v>46779.583334499999</v>
      </c>
      <c r="CK12" s="6">
        <f t="shared" si="16"/>
        <v>46810.000001200002</v>
      </c>
      <c r="CL12" s="6">
        <f t="shared" si="16"/>
        <v>46840.416667899997</v>
      </c>
      <c r="CM12" s="6">
        <f t="shared" si="16"/>
        <v>46870.8333346</v>
      </c>
      <c r="CN12" s="6">
        <f t="shared" si="16"/>
        <v>46901.250001299995</v>
      </c>
      <c r="CO12" s="6">
        <f t="shared" si="16"/>
        <v>46931.666667999998</v>
      </c>
      <c r="CP12" s="6">
        <f t="shared" si="16"/>
        <v>46962.083334700001</v>
      </c>
      <c r="CQ12" s="6">
        <f t="shared" si="16"/>
        <v>46992.500001399996</v>
      </c>
      <c r="CR12" s="6">
        <f t="shared" si="16"/>
        <v>47022.916668099999</v>
      </c>
      <c r="CS12" s="6">
        <f t="shared" si="16"/>
        <v>47053.333334800001</v>
      </c>
      <c r="CT12" s="6">
        <f t="shared" si="16"/>
        <v>47083.750001499997</v>
      </c>
      <c r="CU12" s="6">
        <f t="shared" si="16"/>
        <v>47114.1666682</v>
      </c>
      <c r="CV12" s="6">
        <f t="shared" si="16"/>
        <v>47144.583334900002</v>
      </c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x14ac:dyDescent="0.25">
      <c r="A13" s="6">
        <f t="shared" si="4"/>
        <v>45674</v>
      </c>
      <c r="B13" s="6">
        <f t="shared" si="8"/>
        <v>45674</v>
      </c>
      <c r="C13" s="6">
        <f t="shared" si="9"/>
        <v>45704.416666700003</v>
      </c>
      <c r="D13" s="6">
        <f t="shared" si="9"/>
        <v>45734.833333399998</v>
      </c>
      <c r="E13" s="6">
        <f t="shared" si="9"/>
        <v>45765.250000100001</v>
      </c>
      <c r="F13" s="6">
        <f t="shared" si="9"/>
        <v>45795.666666800003</v>
      </c>
      <c r="G13" s="6">
        <f t="shared" si="9"/>
        <v>45826.083333499999</v>
      </c>
      <c r="H13" s="6">
        <f t="shared" si="9"/>
        <v>45856.500000200002</v>
      </c>
      <c r="I13" s="6">
        <f t="shared" si="9"/>
        <v>45886.916666899997</v>
      </c>
      <c r="J13" s="6">
        <f t="shared" si="9"/>
        <v>45917.3333336</v>
      </c>
      <c r="K13" s="6">
        <f t="shared" si="9"/>
        <v>45947.750000300002</v>
      </c>
      <c r="L13" s="6">
        <f t="shared" si="9"/>
        <v>45978.166666999998</v>
      </c>
      <c r="M13" s="6">
        <f t="shared" si="9"/>
        <v>46008.5833337</v>
      </c>
      <c r="N13" s="6">
        <f t="shared" si="9"/>
        <v>46039.000000400003</v>
      </c>
      <c r="O13" s="6">
        <f t="shared" si="9"/>
        <v>46069.416667099998</v>
      </c>
      <c r="P13" s="6">
        <f t="shared" si="9"/>
        <v>46099.833333800001</v>
      </c>
      <c r="Q13" s="6">
        <f t="shared" si="9"/>
        <v>46130.250000499997</v>
      </c>
      <c r="R13" s="6">
        <f t="shared" si="9"/>
        <v>46160.666667199999</v>
      </c>
      <c r="S13" s="6">
        <f t="shared" si="14"/>
        <v>46191.083333900002</v>
      </c>
      <c r="T13" s="6">
        <f t="shared" si="14"/>
        <v>46221.500000599997</v>
      </c>
      <c r="U13" s="6">
        <f t="shared" si="14"/>
        <v>46251.9166673</v>
      </c>
      <c r="V13" s="6">
        <f t="shared" si="14"/>
        <v>46282.333334000003</v>
      </c>
      <c r="W13" s="6">
        <f t="shared" si="14"/>
        <v>46312.750000699998</v>
      </c>
      <c r="X13" s="6">
        <f t="shared" si="14"/>
        <v>46343.166667400001</v>
      </c>
      <c r="Y13" s="6">
        <f t="shared" si="14"/>
        <v>46373.583334099996</v>
      </c>
      <c r="Z13" s="6">
        <f t="shared" si="14"/>
        <v>46404.000000799999</v>
      </c>
      <c r="AA13" s="6">
        <f t="shared" si="14"/>
        <v>46434.416667500001</v>
      </c>
      <c r="AB13" s="6">
        <f t="shared" si="14"/>
        <v>46464.833334199997</v>
      </c>
      <c r="AC13" s="6">
        <f t="shared" si="14"/>
        <v>46495.2500009</v>
      </c>
      <c r="AD13" s="6">
        <f t="shared" si="14"/>
        <v>46525.666667600002</v>
      </c>
      <c r="AE13" s="6">
        <f t="shared" si="14"/>
        <v>46556.083334299998</v>
      </c>
      <c r="AF13" s="6">
        <f t="shared" si="14"/>
        <v>46586.500001</v>
      </c>
      <c r="AG13" s="6">
        <f t="shared" si="14"/>
        <v>46616.916667700003</v>
      </c>
      <c r="AH13" s="6">
        <f t="shared" si="14"/>
        <v>46647.333334399998</v>
      </c>
      <c r="AI13" s="6">
        <f t="shared" si="15"/>
        <v>46677.750001100001</v>
      </c>
      <c r="AJ13" s="6">
        <f t="shared" si="15"/>
        <v>46708.166667799997</v>
      </c>
      <c r="AK13" s="6">
        <f t="shared" si="15"/>
        <v>46738.583334499999</v>
      </c>
      <c r="AL13" s="6">
        <f t="shared" si="15"/>
        <v>46769.000001200002</v>
      </c>
      <c r="AM13" s="6">
        <f t="shared" si="15"/>
        <v>46799.416667899997</v>
      </c>
      <c r="AN13" s="6">
        <f t="shared" si="15"/>
        <v>46829.8333346</v>
      </c>
      <c r="AO13" s="6">
        <f t="shared" si="15"/>
        <v>46860.250001299995</v>
      </c>
      <c r="AP13" s="6">
        <f t="shared" si="15"/>
        <v>46890.666667999998</v>
      </c>
      <c r="AQ13" s="6">
        <f t="shared" si="15"/>
        <v>46921.083334700001</v>
      </c>
      <c r="AR13" s="6">
        <f t="shared" si="15"/>
        <v>46951.500001399996</v>
      </c>
      <c r="AS13" s="6">
        <f t="shared" si="15"/>
        <v>46981.916668099999</v>
      </c>
      <c r="AT13" s="6">
        <f t="shared" si="15"/>
        <v>47012.333334800001</v>
      </c>
      <c r="AU13" s="6">
        <f t="shared" si="15"/>
        <v>47042.750001499997</v>
      </c>
      <c r="AV13" s="6">
        <f t="shared" si="15"/>
        <v>47073.1666682</v>
      </c>
      <c r="AW13" s="6">
        <f t="shared" si="15"/>
        <v>47103.583334900002</v>
      </c>
      <c r="AZ13" s="6">
        <f t="shared" si="6"/>
        <v>45716</v>
      </c>
      <c r="BA13" s="6">
        <f t="shared" si="10"/>
        <v>45716</v>
      </c>
      <c r="BB13" s="6">
        <f t="shared" si="11"/>
        <v>45746.416666700003</v>
      </c>
      <c r="BC13" s="6">
        <f t="shared" si="11"/>
        <v>45776.833333399998</v>
      </c>
      <c r="BD13" s="6">
        <f t="shared" si="11"/>
        <v>45807.250000100001</v>
      </c>
      <c r="BE13" s="6">
        <f t="shared" si="11"/>
        <v>45837.666666800003</v>
      </c>
      <c r="BF13" s="6">
        <f t="shared" si="11"/>
        <v>45868.083333499999</v>
      </c>
      <c r="BG13" s="6">
        <f t="shared" si="11"/>
        <v>45898.500000200002</v>
      </c>
      <c r="BH13" s="6">
        <f t="shared" si="11"/>
        <v>45928.916666899997</v>
      </c>
      <c r="BI13" s="6">
        <f t="shared" si="11"/>
        <v>45959.3333336</v>
      </c>
      <c r="BJ13" s="6">
        <f t="shared" si="11"/>
        <v>45989.750000300002</v>
      </c>
      <c r="BK13" s="6">
        <f t="shared" si="11"/>
        <v>46020.166666999998</v>
      </c>
      <c r="BL13" s="6">
        <f t="shared" si="11"/>
        <v>46050.5833337</v>
      </c>
      <c r="BM13" s="6">
        <f t="shared" si="11"/>
        <v>46081.000000400003</v>
      </c>
      <c r="BN13" s="6">
        <f t="shared" si="11"/>
        <v>46111.416667099998</v>
      </c>
      <c r="BO13" s="6">
        <f t="shared" si="11"/>
        <v>46141.833333800001</v>
      </c>
      <c r="BP13" s="6">
        <f t="shared" si="11"/>
        <v>46172.250000499997</v>
      </c>
      <c r="BQ13" s="6">
        <f t="shared" si="11"/>
        <v>46202.666667199999</v>
      </c>
      <c r="BR13" s="6">
        <f t="shared" si="16"/>
        <v>46233.083333900002</v>
      </c>
      <c r="BS13" s="6">
        <f t="shared" si="16"/>
        <v>46263.500000599997</v>
      </c>
      <c r="BT13" s="6">
        <f t="shared" si="16"/>
        <v>46293.9166673</v>
      </c>
      <c r="BU13" s="6">
        <f t="shared" si="16"/>
        <v>46324.333334000003</v>
      </c>
      <c r="BV13" s="6">
        <f t="shared" si="16"/>
        <v>46354.750000699998</v>
      </c>
      <c r="BW13" s="6">
        <f t="shared" si="16"/>
        <v>46385.166667400001</v>
      </c>
      <c r="BX13" s="6">
        <f t="shared" si="16"/>
        <v>46415.583334099996</v>
      </c>
      <c r="BY13" s="6">
        <f t="shared" si="16"/>
        <v>46446.000000799999</v>
      </c>
      <c r="BZ13" s="6">
        <f t="shared" si="16"/>
        <v>46476.416667500001</v>
      </c>
      <c r="CA13" s="6">
        <f t="shared" si="16"/>
        <v>46506.833334199997</v>
      </c>
      <c r="CB13" s="6">
        <f t="shared" si="16"/>
        <v>46537.2500009</v>
      </c>
      <c r="CC13" s="6">
        <f t="shared" si="16"/>
        <v>46567.666667600002</v>
      </c>
      <c r="CD13" s="6">
        <f t="shared" si="16"/>
        <v>46598.083334299998</v>
      </c>
      <c r="CE13" s="6">
        <f t="shared" si="16"/>
        <v>46628.500001</v>
      </c>
      <c r="CF13" s="6">
        <f t="shared" si="16"/>
        <v>46658.916667700003</v>
      </c>
      <c r="CG13" s="6">
        <f t="shared" si="16"/>
        <v>46689.333334399998</v>
      </c>
      <c r="CH13" s="6">
        <f t="shared" si="16"/>
        <v>46719.750001100001</v>
      </c>
      <c r="CI13" s="6">
        <f t="shared" si="16"/>
        <v>46750.166667799997</v>
      </c>
      <c r="CJ13" s="6">
        <f t="shared" si="16"/>
        <v>46780.583334499999</v>
      </c>
      <c r="CK13" s="6">
        <f t="shared" si="16"/>
        <v>46811.000001200002</v>
      </c>
      <c r="CL13" s="6">
        <f t="shared" si="16"/>
        <v>46841.416667899997</v>
      </c>
      <c r="CM13" s="6">
        <f t="shared" si="16"/>
        <v>46871.8333346</v>
      </c>
      <c r="CN13" s="6">
        <f t="shared" si="16"/>
        <v>46902.250001299995</v>
      </c>
      <c r="CO13" s="6">
        <f t="shared" si="16"/>
        <v>46932.666667999998</v>
      </c>
      <c r="CP13" s="6">
        <f t="shared" si="16"/>
        <v>46963.083334700001</v>
      </c>
      <c r="CQ13" s="6">
        <f t="shared" si="16"/>
        <v>46993.500001399996</v>
      </c>
      <c r="CR13" s="6">
        <f t="shared" si="16"/>
        <v>47023.916668099999</v>
      </c>
      <c r="CS13" s="6">
        <f t="shared" si="16"/>
        <v>47054.333334800001</v>
      </c>
      <c r="CT13" s="6">
        <f t="shared" si="16"/>
        <v>47084.750001499997</v>
      </c>
      <c r="CU13" s="6">
        <f t="shared" si="16"/>
        <v>47115.1666682</v>
      </c>
      <c r="CV13" s="6">
        <f t="shared" si="16"/>
        <v>47145.583334900002</v>
      </c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x14ac:dyDescent="0.25">
      <c r="A14" s="6">
        <f t="shared" si="4"/>
        <v>45677</v>
      </c>
      <c r="B14" s="6">
        <f t="shared" si="8"/>
        <v>45677</v>
      </c>
      <c r="C14" s="6">
        <f t="shared" si="9"/>
        <v>45707.416666700003</v>
      </c>
      <c r="D14" s="6">
        <f t="shared" si="9"/>
        <v>45737.833333399998</v>
      </c>
      <c r="E14" s="6">
        <f t="shared" si="9"/>
        <v>45768.250000100001</v>
      </c>
      <c r="F14" s="6">
        <f t="shared" si="9"/>
        <v>45798.666666800003</v>
      </c>
      <c r="G14" s="6">
        <f t="shared" si="9"/>
        <v>45829.083333499999</v>
      </c>
      <c r="H14" s="6">
        <f t="shared" si="9"/>
        <v>45859.500000200002</v>
      </c>
      <c r="I14" s="6">
        <f t="shared" si="9"/>
        <v>45889.916666899997</v>
      </c>
      <c r="J14" s="6">
        <f t="shared" si="9"/>
        <v>45920.3333336</v>
      </c>
      <c r="K14" s="6">
        <f t="shared" si="9"/>
        <v>45950.750000300002</v>
      </c>
      <c r="L14" s="6">
        <f t="shared" si="9"/>
        <v>45981.166666999998</v>
      </c>
      <c r="M14" s="6">
        <f t="shared" si="9"/>
        <v>46011.5833337</v>
      </c>
      <c r="N14" s="6">
        <f t="shared" si="9"/>
        <v>46042.000000400003</v>
      </c>
      <c r="O14" s="6">
        <f t="shared" si="9"/>
        <v>46072.416667099998</v>
      </c>
      <c r="P14" s="6">
        <f t="shared" si="9"/>
        <v>46102.833333800001</v>
      </c>
      <c r="Q14" s="6">
        <f t="shared" si="9"/>
        <v>46133.250000499997</v>
      </c>
      <c r="R14" s="6">
        <f t="shared" si="9"/>
        <v>46163.666667199999</v>
      </c>
      <c r="S14" s="6">
        <f t="shared" si="14"/>
        <v>46194.083333900002</v>
      </c>
      <c r="T14" s="6">
        <f t="shared" si="14"/>
        <v>46224.500000599997</v>
      </c>
      <c r="U14" s="6">
        <f t="shared" si="14"/>
        <v>46254.9166673</v>
      </c>
      <c r="V14" s="6">
        <f t="shared" si="14"/>
        <v>46285.333334000003</v>
      </c>
      <c r="W14" s="6">
        <f t="shared" si="14"/>
        <v>46315.750000699998</v>
      </c>
      <c r="X14" s="6">
        <f t="shared" si="14"/>
        <v>46346.166667400001</v>
      </c>
      <c r="Y14" s="6">
        <f t="shared" si="14"/>
        <v>46376.583334099996</v>
      </c>
      <c r="Z14" s="6">
        <f t="shared" si="14"/>
        <v>46407.000000799999</v>
      </c>
      <c r="AA14" s="6">
        <f t="shared" si="14"/>
        <v>46437.416667500001</v>
      </c>
      <c r="AB14" s="6">
        <f t="shared" si="14"/>
        <v>46467.833334199997</v>
      </c>
      <c r="AC14" s="6">
        <f t="shared" si="14"/>
        <v>46498.2500009</v>
      </c>
      <c r="AD14" s="6">
        <f t="shared" si="14"/>
        <v>46528.666667600002</v>
      </c>
      <c r="AE14" s="6">
        <f t="shared" si="14"/>
        <v>46559.083334299998</v>
      </c>
      <c r="AF14" s="6">
        <f t="shared" si="14"/>
        <v>46589.500001</v>
      </c>
      <c r="AG14" s="6">
        <f t="shared" si="14"/>
        <v>46619.916667700003</v>
      </c>
      <c r="AH14" s="6">
        <f t="shared" si="14"/>
        <v>46650.333334399998</v>
      </c>
      <c r="AI14" s="6">
        <f t="shared" si="15"/>
        <v>46680.750001100001</v>
      </c>
      <c r="AJ14" s="6">
        <f t="shared" si="15"/>
        <v>46711.166667799997</v>
      </c>
      <c r="AK14" s="6">
        <f t="shared" si="15"/>
        <v>46741.583334499999</v>
      </c>
      <c r="AL14" s="6">
        <f t="shared" si="15"/>
        <v>46772.000001200002</v>
      </c>
      <c r="AM14" s="6">
        <f t="shared" si="15"/>
        <v>46802.416667899997</v>
      </c>
      <c r="AN14" s="6">
        <f t="shared" si="15"/>
        <v>46832.8333346</v>
      </c>
      <c r="AO14" s="6">
        <f t="shared" si="15"/>
        <v>46863.250001299995</v>
      </c>
      <c r="AP14" s="6">
        <f t="shared" si="15"/>
        <v>46893.666667999998</v>
      </c>
      <c r="AQ14" s="6">
        <f t="shared" si="15"/>
        <v>46924.083334700001</v>
      </c>
      <c r="AR14" s="6">
        <f t="shared" si="15"/>
        <v>46954.500001399996</v>
      </c>
      <c r="AS14" s="6">
        <f t="shared" si="15"/>
        <v>46984.916668099999</v>
      </c>
      <c r="AT14" s="6">
        <f t="shared" si="15"/>
        <v>47015.333334800001</v>
      </c>
      <c r="AU14" s="6">
        <f t="shared" si="15"/>
        <v>47045.750001499997</v>
      </c>
      <c r="AV14" s="6">
        <f t="shared" si="15"/>
        <v>47076.1666682</v>
      </c>
      <c r="AW14" s="6">
        <f t="shared" si="15"/>
        <v>47106.583334900002</v>
      </c>
      <c r="AZ14" s="6">
        <f t="shared" si="6"/>
        <v>45719</v>
      </c>
      <c r="BA14" s="6">
        <f t="shared" si="10"/>
        <v>45719</v>
      </c>
      <c r="BB14" s="6">
        <f t="shared" si="11"/>
        <v>45749.416666700003</v>
      </c>
      <c r="BC14" s="6">
        <f t="shared" si="11"/>
        <v>45779.833333399998</v>
      </c>
      <c r="BD14" s="6">
        <f t="shared" si="11"/>
        <v>45810.250000100001</v>
      </c>
      <c r="BE14" s="6">
        <f t="shared" si="11"/>
        <v>45840.666666800003</v>
      </c>
      <c r="BF14" s="6">
        <f t="shared" si="11"/>
        <v>45871.083333499999</v>
      </c>
      <c r="BG14" s="6">
        <f t="shared" si="11"/>
        <v>45901.500000200002</v>
      </c>
      <c r="BH14" s="6">
        <f t="shared" si="11"/>
        <v>45931.916666899997</v>
      </c>
      <c r="BI14" s="6">
        <f t="shared" si="11"/>
        <v>45962.3333336</v>
      </c>
      <c r="BJ14" s="6">
        <f t="shared" si="11"/>
        <v>45992.750000300002</v>
      </c>
      <c r="BK14" s="6">
        <f t="shared" si="11"/>
        <v>46023.166666999998</v>
      </c>
      <c r="BL14" s="6">
        <f t="shared" si="11"/>
        <v>46053.5833337</v>
      </c>
      <c r="BM14" s="6">
        <f t="shared" si="11"/>
        <v>46084.000000400003</v>
      </c>
      <c r="BN14" s="6">
        <f t="shared" si="11"/>
        <v>46114.416667099998</v>
      </c>
      <c r="BO14" s="6">
        <f t="shared" si="11"/>
        <v>46144.833333800001</v>
      </c>
      <c r="BP14" s="6">
        <f t="shared" si="11"/>
        <v>46175.250000499997</v>
      </c>
      <c r="BQ14" s="6">
        <f t="shared" si="11"/>
        <v>46205.666667199999</v>
      </c>
      <c r="BR14" s="6">
        <f t="shared" si="16"/>
        <v>46236.083333900002</v>
      </c>
      <c r="BS14" s="6">
        <f t="shared" si="16"/>
        <v>46266.500000599997</v>
      </c>
      <c r="BT14" s="6">
        <f t="shared" si="16"/>
        <v>46296.9166673</v>
      </c>
      <c r="BU14" s="6">
        <f t="shared" si="16"/>
        <v>46327.333334000003</v>
      </c>
      <c r="BV14" s="6">
        <f t="shared" si="16"/>
        <v>46357.750000699998</v>
      </c>
      <c r="BW14" s="6">
        <f t="shared" si="16"/>
        <v>46388.166667400001</v>
      </c>
      <c r="BX14" s="6">
        <f t="shared" si="16"/>
        <v>46418.583334099996</v>
      </c>
      <c r="BY14" s="6">
        <f t="shared" si="16"/>
        <v>46449.000000799999</v>
      </c>
      <c r="BZ14" s="6">
        <f t="shared" si="16"/>
        <v>46479.416667500001</v>
      </c>
      <c r="CA14" s="6">
        <f t="shared" si="16"/>
        <v>46509.833334199997</v>
      </c>
      <c r="CB14" s="6">
        <f t="shared" si="16"/>
        <v>46540.2500009</v>
      </c>
      <c r="CC14" s="6">
        <f t="shared" si="16"/>
        <v>46570.666667600002</v>
      </c>
      <c r="CD14" s="6">
        <f t="shared" si="16"/>
        <v>46601.083334299998</v>
      </c>
      <c r="CE14" s="6">
        <f t="shared" si="16"/>
        <v>46631.500001</v>
      </c>
      <c r="CF14" s="6">
        <f t="shared" si="16"/>
        <v>46661.916667700003</v>
      </c>
      <c r="CG14" s="6">
        <f t="shared" si="16"/>
        <v>46692.333334399998</v>
      </c>
      <c r="CH14" s="6">
        <f t="shared" si="16"/>
        <v>46722.750001100001</v>
      </c>
      <c r="CI14" s="6">
        <f t="shared" si="16"/>
        <v>46753.166667799997</v>
      </c>
      <c r="CJ14" s="6">
        <f t="shared" si="16"/>
        <v>46783.583334499999</v>
      </c>
      <c r="CK14" s="6">
        <f t="shared" si="16"/>
        <v>46814.000001200002</v>
      </c>
      <c r="CL14" s="6">
        <f t="shared" si="16"/>
        <v>46844.416667899997</v>
      </c>
      <c r="CM14" s="6">
        <f t="shared" si="16"/>
        <v>46874.8333346</v>
      </c>
      <c r="CN14" s="6">
        <f t="shared" si="16"/>
        <v>46905.250001299995</v>
      </c>
      <c r="CO14" s="6">
        <f t="shared" si="16"/>
        <v>46935.666667999998</v>
      </c>
      <c r="CP14" s="6">
        <f t="shared" si="16"/>
        <v>46966.083334700001</v>
      </c>
      <c r="CQ14" s="6">
        <f t="shared" si="16"/>
        <v>46996.500001399996</v>
      </c>
      <c r="CR14" s="6">
        <f t="shared" si="16"/>
        <v>47026.916668099999</v>
      </c>
      <c r="CS14" s="6">
        <f t="shared" si="16"/>
        <v>47057.333334800001</v>
      </c>
      <c r="CT14" s="6">
        <f t="shared" si="16"/>
        <v>47087.750001499997</v>
      </c>
      <c r="CU14" s="6">
        <f t="shared" si="16"/>
        <v>47118.1666682</v>
      </c>
      <c r="CV14" s="6">
        <f t="shared" si="16"/>
        <v>47148.583334900002</v>
      </c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x14ac:dyDescent="0.25">
      <c r="A15" s="6">
        <f>A20-7</f>
        <v>45678</v>
      </c>
      <c r="B15" s="6">
        <f t="shared" si="8"/>
        <v>45678</v>
      </c>
      <c r="C15" s="6">
        <f t="shared" si="9"/>
        <v>45708.416666700003</v>
      </c>
      <c r="D15" s="6">
        <f t="shared" si="9"/>
        <v>45738.833333399998</v>
      </c>
      <c r="E15" s="6">
        <f t="shared" si="9"/>
        <v>45769.250000100001</v>
      </c>
      <c r="F15" s="6">
        <f t="shared" si="9"/>
        <v>45799.666666800003</v>
      </c>
      <c r="G15" s="6">
        <f t="shared" si="9"/>
        <v>45830.083333499999</v>
      </c>
      <c r="H15" s="6">
        <f t="shared" si="9"/>
        <v>45860.500000200002</v>
      </c>
      <c r="I15" s="6">
        <f t="shared" si="9"/>
        <v>45890.916666899997</v>
      </c>
      <c r="J15" s="6">
        <f t="shared" si="9"/>
        <v>45921.3333336</v>
      </c>
      <c r="K15" s="6">
        <f t="shared" si="9"/>
        <v>45951.750000300002</v>
      </c>
      <c r="L15" s="6">
        <f t="shared" si="9"/>
        <v>45982.166666999998</v>
      </c>
      <c r="M15" s="6">
        <f t="shared" si="9"/>
        <v>46012.5833337</v>
      </c>
      <c r="N15" s="6">
        <f t="shared" si="9"/>
        <v>46043.000000400003</v>
      </c>
      <c r="O15" s="6">
        <f t="shared" si="9"/>
        <v>46073.416667099998</v>
      </c>
      <c r="P15" s="6">
        <f t="shared" si="9"/>
        <v>46103.833333800001</v>
      </c>
      <c r="Q15" s="6">
        <f t="shared" si="9"/>
        <v>46134.250000499997</v>
      </c>
      <c r="R15" s="6">
        <f t="shared" si="9"/>
        <v>46164.666667199999</v>
      </c>
      <c r="S15" s="6">
        <f t="shared" si="14"/>
        <v>46195.083333900002</v>
      </c>
      <c r="T15" s="6">
        <f t="shared" si="14"/>
        <v>46225.500000599997</v>
      </c>
      <c r="U15" s="6">
        <f t="shared" si="14"/>
        <v>46255.9166673</v>
      </c>
      <c r="V15" s="6">
        <f t="shared" si="14"/>
        <v>46286.333334000003</v>
      </c>
      <c r="W15" s="6">
        <f t="shared" si="14"/>
        <v>46316.750000699998</v>
      </c>
      <c r="X15" s="6">
        <f t="shared" si="14"/>
        <v>46347.166667400001</v>
      </c>
      <c r="Y15" s="6">
        <f t="shared" si="14"/>
        <v>46377.583334099996</v>
      </c>
      <c r="Z15" s="6">
        <f t="shared" si="14"/>
        <v>46408.000000799999</v>
      </c>
      <c r="AA15" s="6">
        <f t="shared" si="14"/>
        <v>46438.416667500001</v>
      </c>
      <c r="AB15" s="6">
        <f t="shared" si="14"/>
        <v>46468.833334199997</v>
      </c>
      <c r="AC15" s="6">
        <f t="shared" si="14"/>
        <v>46499.2500009</v>
      </c>
      <c r="AD15" s="6">
        <f t="shared" si="14"/>
        <v>46529.666667600002</v>
      </c>
      <c r="AE15" s="6">
        <f t="shared" si="14"/>
        <v>46560.083334299998</v>
      </c>
      <c r="AF15" s="6">
        <f t="shared" si="14"/>
        <v>46590.500001</v>
      </c>
      <c r="AG15" s="6">
        <f t="shared" si="14"/>
        <v>46620.916667700003</v>
      </c>
      <c r="AH15" s="6">
        <f t="shared" si="14"/>
        <v>46651.333334399998</v>
      </c>
      <c r="AI15" s="6">
        <f t="shared" si="15"/>
        <v>46681.750001100001</v>
      </c>
      <c r="AJ15" s="6">
        <f t="shared" si="15"/>
        <v>46712.166667799997</v>
      </c>
      <c r="AK15" s="6">
        <f t="shared" si="15"/>
        <v>46742.583334499999</v>
      </c>
      <c r="AL15" s="6">
        <f t="shared" si="15"/>
        <v>46773.000001200002</v>
      </c>
      <c r="AM15" s="6">
        <f t="shared" si="15"/>
        <v>46803.416667899997</v>
      </c>
      <c r="AN15" s="6">
        <f t="shared" si="15"/>
        <v>46833.8333346</v>
      </c>
      <c r="AO15" s="6">
        <f t="shared" si="15"/>
        <v>46864.250001299995</v>
      </c>
      <c r="AP15" s="6">
        <f t="shared" si="15"/>
        <v>46894.666667999998</v>
      </c>
      <c r="AQ15" s="6">
        <f t="shared" si="15"/>
        <v>46925.083334700001</v>
      </c>
      <c r="AR15" s="6">
        <f t="shared" si="15"/>
        <v>46955.500001399996</v>
      </c>
      <c r="AS15" s="6">
        <f t="shared" si="15"/>
        <v>46985.916668099999</v>
      </c>
      <c r="AT15" s="6">
        <f t="shared" si="15"/>
        <v>47016.333334800001</v>
      </c>
      <c r="AU15" s="6">
        <f t="shared" si="15"/>
        <v>47046.750001499997</v>
      </c>
      <c r="AV15" s="6">
        <f t="shared" si="15"/>
        <v>47077.1666682</v>
      </c>
      <c r="AW15" s="6">
        <f t="shared" si="15"/>
        <v>47107.583334900002</v>
      </c>
      <c r="AZ15" s="6">
        <f>AZ20-7</f>
        <v>45720</v>
      </c>
      <c r="BA15" s="6">
        <f t="shared" si="10"/>
        <v>45720</v>
      </c>
      <c r="BB15" s="6">
        <f t="shared" si="11"/>
        <v>45750.416666700003</v>
      </c>
      <c r="BC15" s="6">
        <f t="shared" si="11"/>
        <v>45780.833333399998</v>
      </c>
      <c r="BD15" s="6">
        <f t="shared" si="11"/>
        <v>45811.250000100001</v>
      </c>
      <c r="BE15" s="6">
        <f t="shared" si="11"/>
        <v>45841.666666800003</v>
      </c>
      <c r="BF15" s="6">
        <f t="shared" si="11"/>
        <v>45872.083333499999</v>
      </c>
      <c r="BG15" s="6">
        <f t="shared" si="11"/>
        <v>45902.500000200002</v>
      </c>
      <c r="BH15" s="6">
        <f t="shared" si="11"/>
        <v>45932.916666899997</v>
      </c>
      <c r="BI15" s="6">
        <f t="shared" si="11"/>
        <v>45963.3333336</v>
      </c>
      <c r="BJ15" s="6">
        <f t="shared" si="11"/>
        <v>45993.750000300002</v>
      </c>
      <c r="BK15" s="6">
        <f t="shared" si="11"/>
        <v>46024.166666999998</v>
      </c>
      <c r="BL15" s="6">
        <f t="shared" si="11"/>
        <v>46054.5833337</v>
      </c>
      <c r="BM15" s="6">
        <f t="shared" si="11"/>
        <v>46085.000000400003</v>
      </c>
      <c r="BN15" s="6">
        <f t="shared" si="11"/>
        <v>46115.416667099998</v>
      </c>
      <c r="BO15" s="6">
        <f t="shared" si="11"/>
        <v>46145.833333800001</v>
      </c>
      <c r="BP15" s="6">
        <f t="shared" si="11"/>
        <v>46176.250000499997</v>
      </c>
      <c r="BQ15" s="6">
        <f t="shared" si="11"/>
        <v>46206.666667199999</v>
      </c>
      <c r="BR15" s="6">
        <f t="shared" si="16"/>
        <v>46237.083333900002</v>
      </c>
      <c r="BS15" s="6">
        <f t="shared" si="16"/>
        <v>46267.500000599997</v>
      </c>
      <c r="BT15" s="6">
        <f t="shared" si="16"/>
        <v>46297.9166673</v>
      </c>
      <c r="BU15" s="6">
        <f t="shared" si="16"/>
        <v>46328.333334000003</v>
      </c>
      <c r="BV15" s="6">
        <f t="shared" si="16"/>
        <v>46358.750000699998</v>
      </c>
      <c r="BW15" s="6">
        <f t="shared" si="16"/>
        <v>46389.166667400001</v>
      </c>
      <c r="BX15" s="6">
        <f t="shared" si="16"/>
        <v>46419.583334099996</v>
      </c>
      <c r="BY15" s="6">
        <f t="shared" si="16"/>
        <v>46450.000000799999</v>
      </c>
      <c r="BZ15" s="6">
        <f t="shared" si="16"/>
        <v>46480.416667500001</v>
      </c>
      <c r="CA15" s="6">
        <f t="shared" si="16"/>
        <v>46510.833334199997</v>
      </c>
      <c r="CB15" s="6">
        <f t="shared" si="16"/>
        <v>46541.2500009</v>
      </c>
      <c r="CC15" s="6">
        <f t="shared" si="16"/>
        <v>46571.666667600002</v>
      </c>
      <c r="CD15" s="6">
        <f t="shared" si="16"/>
        <v>46602.083334299998</v>
      </c>
      <c r="CE15" s="6">
        <f t="shared" si="16"/>
        <v>46632.500001</v>
      </c>
      <c r="CF15" s="6">
        <f t="shared" si="16"/>
        <v>46662.916667700003</v>
      </c>
      <c r="CG15" s="6">
        <f t="shared" si="16"/>
        <v>46693.333334399998</v>
      </c>
      <c r="CH15" s="6">
        <f t="shared" si="16"/>
        <v>46723.750001100001</v>
      </c>
      <c r="CI15" s="6">
        <f t="shared" si="16"/>
        <v>46754.166667799997</v>
      </c>
      <c r="CJ15" s="6">
        <f t="shared" si="16"/>
        <v>46784.583334499999</v>
      </c>
      <c r="CK15" s="6">
        <f t="shared" si="16"/>
        <v>46815.000001200002</v>
      </c>
      <c r="CL15" s="6">
        <f t="shared" si="16"/>
        <v>46845.416667899997</v>
      </c>
      <c r="CM15" s="6">
        <f t="shared" si="16"/>
        <v>46875.8333346</v>
      </c>
      <c r="CN15" s="6">
        <f t="shared" si="16"/>
        <v>46906.250001299995</v>
      </c>
      <c r="CO15" s="6">
        <f t="shared" si="16"/>
        <v>46936.666667999998</v>
      </c>
      <c r="CP15" s="6">
        <f t="shared" si="16"/>
        <v>46967.083334700001</v>
      </c>
      <c r="CQ15" s="6">
        <f t="shared" si="16"/>
        <v>46997.500001399996</v>
      </c>
      <c r="CR15" s="6">
        <f t="shared" si="16"/>
        <v>47027.916668099999</v>
      </c>
      <c r="CS15" s="6">
        <f t="shared" si="16"/>
        <v>47058.333334800001</v>
      </c>
      <c r="CT15" s="6">
        <f t="shared" si="16"/>
        <v>47088.750001499997</v>
      </c>
      <c r="CU15" s="6">
        <f t="shared" si="16"/>
        <v>47119.1666682</v>
      </c>
      <c r="CV15" s="6">
        <f t="shared" si="16"/>
        <v>47149.583334900002</v>
      </c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x14ac:dyDescent="0.25">
      <c r="A16" s="12">
        <f>'Market pricing dates'!B5</f>
        <v>45679</v>
      </c>
      <c r="B16" s="6">
        <f t="shared" si="8"/>
        <v>45679</v>
      </c>
      <c r="C16" s="6">
        <f t="shared" si="9"/>
        <v>45709.416666700003</v>
      </c>
      <c r="D16" s="6">
        <f t="shared" si="9"/>
        <v>45739.833333399998</v>
      </c>
      <c r="E16" s="6">
        <f t="shared" si="9"/>
        <v>45770.250000100001</v>
      </c>
      <c r="F16" s="6">
        <f t="shared" si="9"/>
        <v>45800.666666800003</v>
      </c>
      <c r="G16" s="6">
        <f t="shared" si="9"/>
        <v>45831.083333499999</v>
      </c>
      <c r="H16" s="6">
        <f t="shared" si="9"/>
        <v>45861.500000200002</v>
      </c>
      <c r="I16" s="6">
        <f t="shared" si="9"/>
        <v>45891.916666899997</v>
      </c>
      <c r="J16" s="6">
        <f t="shared" si="9"/>
        <v>45922.3333336</v>
      </c>
      <c r="K16" s="6">
        <f t="shared" si="9"/>
        <v>45952.750000300002</v>
      </c>
      <c r="L16" s="6">
        <f t="shared" si="9"/>
        <v>45983.166666999998</v>
      </c>
      <c r="M16" s="6">
        <f t="shared" si="9"/>
        <v>46013.5833337</v>
      </c>
      <c r="N16" s="6">
        <f t="shared" si="9"/>
        <v>46044.000000400003</v>
      </c>
      <c r="O16" s="6">
        <f t="shared" si="9"/>
        <v>46074.416667099998</v>
      </c>
      <c r="P16" s="6">
        <f t="shared" si="9"/>
        <v>46104.833333800001</v>
      </c>
      <c r="Q16" s="6">
        <f t="shared" si="9"/>
        <v>46135.250000499997</v>
      </c>
      <c r="R16" s="6">
        <f t="shared" si="9"/>
        <v>46165.666667199999</v>
      </c>
      <c r="S16" s="6">
        <f t="shared" si="14"/>
        <v>46196.083333900002</v>
      </c>
      <c r="T16" s="6">
        <f t="shared" si="14"/>
        <v>46226.500000599997</v>
      </c>
      <c r="U16" s="6">
        <f t="shared" si="14"/>
        <v>46256.9166673</v>
      </c>
      <c r="V16" s="6">
        <f t="shared" si="14"/>
        <v>46287.333334000003</v>
      </c>
      <c r="W16" s="6">
        <f t="shared" si="14"/>
        <v>46317.750000699998</v>
      </c>
      <c r="X16" s="6">
        <f t="shared" si="14"/>
        <v>46348.166667400001</v>
      </c>
      <c r="Y16" s="6">
        <f t="shared" si="14"/>
        <v>46378.583334099996</v>
      </c>
      <c r="Z16" s="6">
        <f t="shared" si="14"/>
        <v>46409.000000799999</v>
      </c>
      <c r="AA16" s="6">
        <f t="shared" si="14"/>
        <v>46439.416667500001</v>
      </c>
      <c r="AB16" s="6">
        <f t="shared" si="14"/>
        <v>46469.833334199997</v>
      </c>
      <c r="AC16" s="6">
        <f t="shared" si="14"/>
        <v>46500.2500009</v>
      </c>
      <c r="AD16" s="6">
        <f t="shared" si="14"/>
        <v>46530.666667600002</v>
      </c>
      <c r="AE16" s="6">
        <f t="shared" si="14"/>
        <v>46561.083334299998</v>
      </c>
      <c r="AF16" s="6">
        <f t="shared" si="14"/>
        <v>46591.500001</v>
      </c>
      <c r="AG16" s="6">
        <f t="shared" si="14"/>
        <v>46621.916667700003</v>
      </c>
      <c r="AH16" s="6">
        <f t="shared" si="14"/>
        <v>46652.333334399998</v>
      </c>
      <c r="AI16" s="6">
        <f t="shared" si="15"/>
        <v>46682.750001100001</v>
      </c>
      <c r="AJ16" s="6">
        <f t="shared" si="15"/>
        <v>46713.166667799997</v>
      </c>
      <c r="AK16" s="6">
        <f t="shared" si="15"/>
        <v>46743.583334499999</v>
      </c>
      <c r="AL16" s="6">
        <f t="shared" si="15"/>
        <v>46774.000001200002</v>
      </c>
      <c r="AM16" s="6">
        <f t="shared" si="15"/>
        <v>46804.416667899997</v>
      </c>
      <c r="AN16" s="6">
        <f t="shared" si="15"/>
        <v>46834.8333346</v>
      </c>
      <c r="AO16" s="6">
        <f t="shared" si="15"/>
        <v>46865.250001299995</v>
      </c>
      <c r="AP16" s="6">
        <f t="shared" si="15"/>
        <v>46895.666667999998</v>
      </c>
      <c r="AQ16" s="6">
        <f t="shared" si="15"/>
        <v>46926.083334700001</v>
      </c>
      <c r="AR16" s="6">
        <f t="shared" si="15"/>
        <v>46956.500001399996</v>
      </c>
      <c r="AS16" s="6">
        <f t="shared" si="15"/>
        <v>46986.916668099999</v>
      </c>
      <c r="AT16" s="6">
        <f t="shared" si="15"/>
        <v>47017.333334800001</v>
      </c>
      <c r="AU16" s="6">
        <f t="shared" si="15"/>
        <v>47047.750001499997</v>
      </c>
      <c r="AV16" s="6">
        <f t="shared" si="15"/>
        <v>47078.1666682</v>
      </c>
      <c r="AW16" s="6">
        <f t="shared" si="15"/>
        <v>47108.583334900002</v>
      </c>
      <c r="AZ16" s="12">
        <f>'Market pricing dates'!E5</f>
        <v>45721</v>
      </c>
      <c r="BA16" s="6">
        <f t="shared" si="10"/>
        <v>45721</v>
      </c>
      <c r="BB16" s="6">
        <f t="shared" si="11"/>
        <v>45751.416666700003</v>
      </c>
      <c r="BC16" s="6">
        <f t="shared" si="11"/>
        <v>45781.833333399998</v>
      </c>
      <c r="BD16" s="6">
        <f t="shared" si="11"/>
        <v>45812.250000100001</v>
      </c>
      <c r="BE16" s="6">
        <f t="shared" si="11"/>
        <v>45842.666666800003</v>
      </c>
      <c r="BF16" s="6">
        <f t="shared" si="11"/>
        <v>45873.083333499999</v>
      </c>
      <c r="BG16" s="6">
        <f t="shared" si="11"/>
        <v>45903.500000200002</v>
      </c>
      <c r="BH16" s="6">
        <f t="shared" si="11"/>
        <v>45933.916666899997</v>
      </c>
      <c r="BI16" s="6">
        <f t="shared" si="11"/>
        <v>45964.3333336</v>
      </c>
      <c r="BJ16" s="6">
        <f t="shared" si="11"/>
        <v>45994.750000300002</v>
      </c>
      <c r="BK16" s="6">
        <f t="shared" si="11"/>
        <v>46025.166666999998</v>
      </c>
      <c r="BL16" s="6">
        <f t="shared" si="11"/>
        <v>46055.5833337</v>
      </c>
      <c r="BM16" s="6">
        <f t="shared" si="11"/>
        <v>46086.000000400003</v>
      </c>
      <c r="BN16" s="6">
        <f t="shared" si="11"/>
        <v>46116.416667099998</v>
      </c>
      <c r="BO16" s="6">
        <f t="shared" si="11"/>
        <v>46146.833333800001</v>
      </c>
      <c r="BP16" s="6">
        <f t="shared" si="11"/>
        <v>46177.250000499997</v>
      </c>
      <c r="BQ16" s="6">
        <f t="shared" si="11"/>
        <v>46207.666667199999</v>
      </c>
      <c r="BR16" s="6">
        <f t="shared" si="16"/>
        <v>46238.083333900002</v>
      </c>
      <c r="BS16" s="6">
        <f t="shared" si="16"/>
        <v>46268.500000599997</v>
      </c>
      <c r="BT16" s="6">
        <f t="shared" si="16"/>
        <v>46298.9166673</v>
      </c>
      <c r="BU16" s="6">
        <f t="shared" si="16"/>
        <v>46329.333334000003</v>
      </c>
      <c r="BV16" s="6">
        <f t="shared" si="16"/>
        <v>46359.750000699998</v>
      </c>
      <c r="BW16" s="6">
        <f t="shared" si="16"/>
        <v>46390.166667400001</v>
      </c>
      <c r="BX16" s="6">
        <f t="shared" si="16"/>
        <v>46420.583334099996</v>
      </c>
      <c r="BY16" s="6">
        <f t="shared" si="16"/>
        <v>46451.000000799999</v>
      </c>
      <c r="BZ16" s="6">
        <f t="shared" si="16"/>
        <v>46481.416667500001</v>
      </c>
      <c r="CA16" s="6">
        <f t="shared" si="16"/>
        <v>46511.833334199997</v>
      </c>
      <c r="CB16" s="6">
        <f t="shared" si="16"/>
        <v>46542.2500009</v>
      </c>
      <c r="CC16" s="6">
        <f t="shared" si="16"/>
        <v>46572.666667600002</v>
      </c>
      <c r="CD16" s="6">
        <f t="shared" si="16"/>
        <v>46603.083334299998</v>
      </c>
      <c r="CE16" s="6">
        <f t="shared" si="16"/>
        <v>46633.500001</v>
      </c>
      <c r="CF16" s="6">
        <f t="shared" si="16"/>
        <v>46663.916667700003</v>
      </c>
      <c r="CG16" s="6">
        <f t="shared" si="16"/>
        <v>46694.333334399998</v>
      </c>
      <c r="CH16" s="6">
        <f t="shared" si="16"/>
        <v>46724.750001100001</v>
      </c>
      <c r="CI16" s="6">
        <f t="shared" si="16"/>
        <v>46755.166667799997</v>
      </c>
      <c r="CJ16" s="6">
        <f t="shared" si="16"/>
        <v>46785.583334499999</v>
      </c>
      <c r="CK16" s="6">
        <f t="shared" si="16"/>
        <v>46816.000001200002</v>
      </c>
      <c r="CL16" s="6">
        <f t="shared" si="16"/>
        <v>46846.416667899997</v>
      </c>
      <c r="CM16" s="6">
        <f t="shared" si="16"/>
        <v>46876.8333346</v>
      </c>
      <c r="CN16" s="6">
        <f t="shared" si="16"/>
        <v>46907.250001299995</v>
      </c>
      <c r="CO16" s="6">
        <f t="shared" si="16"/>
        <v>46937.666667999998</v>
      </c>
      <c r="CP16" s="6">
        <f t="shared" si="16"/>
        <v>46968.083334700001</v>
      </c>
      <c r="CQ16" s="6">
        <f t="shared" si="16"/>
        <v>46998.500001399996</v>
      </c>
      <c r="CR16" s="6">
        <f t="shared" si="16"/>
        <v>47028.916668099999</v>
      </c>
      <c r="CS16" s="6">
        <f t="shared" si="16"/>
        <v>47059.333334800001</v>
      </c>
      <c r="CT16" s="6">
        <f t="shared" si="16"/>
        <v>47089.750001499997</v>
      </c>
      <c r="CU16" s="6">
        <f t="shared" si="16"/>
        <v>47120.1666682</v>
      </c>
      <c r="CV16" s="6">
        <f t="shared" si="16"/>
        <v>47150.583334900002</v>
      </c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x14ac:dyDescent="0.25">
      <c r="A17" s="12">
        <f>'Market pricing dates'!B6</f>
        <v>45680</v>
      </c>
      <c r="B17" s="6">
        <f t="shared" si="8"/>
        <v>45680</v>
      </c>
      <c r="C17" s="6">
        <f t="shared" si="9"/>
        <v>45710.416666700003</v>
      </c>
      <c r="D17" s="6">
        <f t="shared" si="9"/>
        <v>45740.833333399998</v>
      </c>
      <c r="E17" s="6">
        <f t="shared" si="9"/>
        <v>45771.250000100001</v>
      </c>
      <c r="F17" s="6">
        <f t="shared" si="9"/>
        <v>45801.666666800003</v>
      </c>
      <c r="G17" s="6">
        <f t="shared" si="9"/>
        <v>45832.083333499999</v>
      </c>
      <c r="H17" s="6">
        <f t="shared" si="9"/>
        <v>45862.500000200002</v>
      </c>
      <c r="I17" s="6">
        <f t="shared" si="9"/>
        <v>45892.916666899997</v>
      </c>
      <c r="J17" s="6">
        <f t="shared" si="9"/>
        <v>45923.3333336</v>
      </c>
      <c r="K17" s="6">
        <f t="shared" si="9"/>
        <v>45953.750000300002</v>
      </c>
      <c r="L17" s="6">
        <f t="shared" si="9"/>
        <v>45984.166666999998</v>
      </c>
      <c r="M17" s="6">
        <f t="shared" si="9"/>
        <v>46014.5833337</v>
      </c>
      <c r="N17" s="6">
        <f t="shared" si="9"/>
        <v>46045.000000400003</v>
      </c>
      <c r="O17" s="6">
        <f t="shared" si="9"/>
        <v>46075.416667099998</v>
      </c>
      <c r="P17" s="6">
        <f t="shared" si="9"/>
        <v>46105.833333800001</v>
      </c>
      <c r="Q17" s="6">
        <f t="shared" si="9"/>
        <v>46136.250000499997</v>
      </c>
      <c r="R17" s="6">
        <f t="shared" si="9"/>
        <v>46166.666667199999</v>
      </c>
      <c r="S17" s="6">
        <f t="shared" si="14"/>
        <v>46197.083333900002</v>
      </c>
      <c r="T17" s="6">
        <f t="shared" si="14"/>
        <v>46227.500000599997</v>
      </c>
      <c r="U17" s="6">
        <f t="shared" si="14"/>
        <v>46257.9166673</v>
      </c>
      <c r="V17" s="6">
        <f t="shared" si="14"/>
        <v>46288.333334000003</v>
      </c>
      <c r="W17" s="6">
        <f t="shared" si="14"/>
        <v>46318.750000699998</v>
      </c>
      <c r="X17" s="6">
        <f t="shared" si="14"/>
        <v>46349.166667400001</v>
      </c>
      <c r="Y17" s="6">
        <f t="shared" si="14"/>
        <v>46379.583334099996</v>
      </c>
      <c r="Z17" s="6">
        <f t="shared" si="14"/>
        <v>46410.000000799999</v>
      </c>
      <c r="AA17" s="6">
        <f t="shared" si="14"/>
        <v>46440.416667500001</v>
      </c>
      <c r="AB17" s="6">
        <f t="shared" si="14"/>
        <v>46470.833334199997</v>
      </c>
      <c r="AC17" s="6">
        <f t="shared" si="14"/>
        <v>46501.2500009</v>
      </c>
      <c r="AD17" s="6">
        <f t="shared" si="14"/>
        <v>46531.666667600002</v>
      </c>
      <c r="AE17" s="6">
        <f t="shared" si="14"/>
        <v>46562.083334299998</v>
      </c>
      <c r="AF17" s="6">
        <f t="shared" si="14"/>
        <v>46592.500001</v>
      </c>
      <c r="AG17" s="6">
        <f t="shared" si="14"/>
        <v>46622.916667700003</v>
      </c>
      <c r="AH17" s="6">
        <f t="shared" si="14"/>
        <v>46653.333334399998</v>
      </c>
      <c r="AI17" s="6">
        <f t="shared" si="15"/>
        <v>46683.750001100001</v>
      </c>
      <c r="AJ17" s="6">
        <f t="shared" si="15"/>
        <v>46714.166667799997</v>
      </c>
      <c r="AK17" s="6">
        <f t="shared" si="15"/>
        <v>46744.583334499999</v>
      </c>
      <c r="AL17" s="6">
        <f t="shared" si="15"/>
        <v>46775.000001200002</v>
      </c>
      <c r="AM17" s="6">
        <f t="shared" si="15"/>
        <v>46805.416667899997</v>
      </c>
      <c r="AN17" s="6">
        <f t="shared" si="15"/>
        <v>46835.8333346</v>
      </c>
      <c r="AO17" s="6">
        <f t="shared" si="15"/>
        <v>46866.250001299995</v>
      </c>
      <c r="AP17" s="6">
        <f t="shared" si="15"/>
        <v>46896.666667999998</v>
      </c>
      <c r="AQ17" s="6">
        <f t="shared" si="15"/>
        <v>46927.083334700001</v>
      </c>
      <c r="AR17" s="6">
        <f t="shared" si="15"/>
        <v>46957.500001399996</v>
      </c>
      <c r="AS17" s="6">
        <f t="shared" si="15"/>
        <v>46987.916668099999</v>
      </c>
      <c r="AT17" s="6">
        <f t="shared" si="15"/>
        <v>47018.333334800001</v>
      </c>
      <c r="AU17" s="6">
        <f t="shared" si="15"/>
        <v>47048.750001499997</v>
      </c>
      <c r="AV17" s="6">
        <f t="shared" si="15"/>
        <v>47079.1666682</v>
      </c>
      <c r="AW17" s="6">
        <f t="shared" si="15"/>
        <v>47109.583334900002</v>
      </c>
      <c r="AZ17" s="12">
        <f>'Market pricing dates'!E6</f>
        <v>45722</v>
      </c>
      <c r="BA17" s="6">
        <f t="shared" si="10"/>
        <v>45722</v>
      </c>
      <c r="BB17" s="6">
        <f t="shared" si="11"/>
        <v>45752.416666700003</v>
      </c>
      <c r="BC17" s="6">
        <f t="shared" si="11"/>
        <v>45782.833333399998</v>
      </c>
      <c r="BD17" s="6">
        <f t="shared" si="11"/>
        <v>45813.250000100001</v>
      </c>
      <c r="BE17" s="6">
        <f t="shared" si="11"/>
        <v>45843.666666800003</v>
      </c>
      <c r="BF17" s="6">
        <f t="shared" si="11"/>
        <v>45874.083333499999</v>
      </c>
      <c r="BG17" s="6">
        <f t="shared" si="11"/>
        <v>45904.500000200002</v>
      </c>
      <c r="BH17" s="6">
        <f t="shared" si="11"/>
        <v>45934.916666899997</v>
      </c>
      <c r="BI17" s="6">
        <f t="shared" si="11"/>
        <v>45965.3333336</v>
      </c>
      <c r="BJ17" s="6">
        <f t="shared" si="11"/>
        <v>45995.750000300002</v>
      </c>
      <c r="BK17" s="6">
        <f t="shared" si="11"/>
        <v>46026.166666999998</v>
      </c>
      <c r="BL17" s="6">
        <f t="shared" si="11"/>
        <v>46056.5833337</v>
      </c>
      <c r="BM17" s="6">
        <f t="shared" si="11"/>
        <v>46087.000000400003</v>
      </c>
      <c r="BN17" s="6">
        <f t="shared" si="11"/>
        <v>46117.416667099998</v>
      </c>
      <c r="BO17" s="6">
        <f t="shared" si="11"/>
        <v>46147.833333800001</v>
      </c>
      <c r="BP17" s="6">
        <f t="shared" si="11"/>
        <v>46178.250000499997</v>
      </c>
      <c r="BQ17" s="6">
        <f t="shared" si="11"/>
        <v>46208.666667199999</v>
      </c>
      <c r="BR17" s="6">
        <f t="shared" si="16"/>
        <v>46239.083333900002</v>
      </c>
      <c r="BS17" s="6">
        <f t="shared" si="16"/>
        <v>46269.500000599997</v>
      </c>
      <c r="BT17" s="6">
        <f t="shared" si="16"/>
        <v>46299.9166673</v>
      </c>
      <c r="BU17" s="6">
        <f t="shared" si="16"/>
        <v>46330.333334000003</v>
      </c>
      <c r="BV17" s="6">
        <f t="shared" si="16"/>
        <v>46360.750000699998</v>
      </c>
      <c r="BW17" s="6">
        <f t="shared" si="16"/>
        <v>46391.166667400001</v>
      </c>
      <c r="BX17" s="6">
        <f t="shared" si="16"/>
        <v>46421.583334099996</v>
      </c>
      <c r="BY17" s="6">
        <f t="shared" si="16"/>
        <v>46452.000000799999</v>
      </c>
      <c r="BZ17" s="6">
        <f t="shared" si="16"/>
        <v>46482.416667500001</v>
      </c>
      <c r="CA17" s="6">
        <f t="shared" si="16"/>
        <v>46512.833334199997</v>
      </c>
      <c r="CB17" s="6">
        <f t="shared" si="16"/>
        <v>46543.2500009</v>
      </c>
      <c r="CC17" s="6">
        <f t="shared" si="16"/>
        <v>46573.666667600002</v>
      </c>
      <c r="CD17" s="6">
        <f t="shared" si="16"/>
        <v>46604.083334299998</v>
      </c>
      <c r="CE17" s="6">
        <f t="shared" si="16"/>
        <v>46634.500001</v>
      </c>
      <c r="CF17" s="6">
        <f t="shared" si="16"/>
        <v>46664.916667700003</v>
      </c>
      <c r="CG17" s="6">
        <f t="shared" si="16"/>
        <v>46695.333334399998</v>
      </c>
      <c r="CH17" s="6">
        <f t="shared" si="16"/>
        <v>46725.750001100001</v>
      </c>
      <c r="CI17" s="6">
        <f t="shared" si="16"/>
        <v>46756.166667799997</v>
      </c>
      <c r="CJ17" s="6">
        <f t="shared" si="16"/>
        <v>46786.583334499999</v>
      </c>
      <c r="CK17" s="6">
        <f t="shared" si="16"/>
        <v>46817.000001200002</v>
      </c>
      <c r="CL17" s="6">
        <f t="shared" si="16"/>
        <v>46847.416667899997</v>
      </c>
      <c r="CM17" s="6">
        <f t="shared" si="16"/>
        <v>46877.8333346</v>
      </c>
      <c r="CN17" s="6">
        <f t="shared" si="16"/>
        <v>46908.250001299995</v>
      </c>
      <c r="CO17" s="6">
        <f t="shared" si="16"/>
        <v>46938.666667999998</v>
      </c>
      <c r="CP17" s="6">
        <f t="shared" si="16"/>
        <v>46969.083334700001</v>
      </c>
      <c r="CQ17" s="6">
        <f t="shared" si="16"/>
        <v>46999.500001399996</v>
      </c>
      <c r="CR17" s="6">
        <f t="shared" si="16"/>
        <v>47029.916668099999</v>
      </c>
      <c r="CS17" s="6">
        <f t="shared" si="16"/>
        <v>47060.333334800001</v>
      </c>
      <c r="CT17" s="6">
        <f t="shared" si="16"/>
        <v>47090.750001499997</v>
      </c>
      <c r="CU17" s="6">
        <f t="shared" si="16"/>
        <v>47121.1666682</v>
      </c>
      <c r="CV17" s="6">
        <f t="shared" si="16"/>
        <v>47151.583334900002</v>
      </c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x14ac:dyDescent="0.25">
      <c r="A18" s="12">
        <f>'Market pricing dates'!B7</f>
        <v>45681</v>
      </c>
      <c r="B18" s="6">
        <f t="shared" si="8"/>
        <v>45681</v>
      </c>
      <c r="C18" s="6">
        <f t="shared" si="9"/>
        <v>45711.416666700003</v>
      </c>
      <c r="D18" s="6">
        <f t="shared" si="9"/>
        <v>45741.833333399998</v>
      </c>
      <c r="E18" s="6">
        <f t="shared" si="9"/>
        <v>45772.250000100001</v>
      </c>
      <c r="F18" s="6">
        <f t="shared" si="9"/>
        <v>45802.666666800003</v>
      </c>
      <c r="G18" s="6">
        <f t="shared" si="9"/>
        <v>45833.083333499999</v>
      </c>
      <c r="H18" s="6">
        <f t="shared" si="9"/>
        <v>45863.500000200002</v>
      </c>
      <c r="I18" s="6">
        <f t="shared" si="9"/>
        <v>45893.916666899997</v>
      </c>
      <c r="J18" s="6">
        <f t="shared" si="9"/>
        <v>45924.3333336</v>
      </c>
      <c r="K18" s="6">
        <f t="shared" si="9"/>
        <v>45954.750000300002</v>
      </c>
      <c r="L18" s="6">
        <f t="shared" si="9"/>
        <v>45985.166666999998</v>
      </c>
      <c r="M18" s="6">
        <f t="shared" si="9"/>
        <v>46015.5833337</v>
      </c>
      <c r="N18" s="6">
        <f t="shared" si="9"/>
        <v>46046.000000400003</v>
      </c>
      <c r="O18" s="6">
        <f t="shared" si="9"/>
        <v>46076.416667099998</v>
      </c>
      <c r="P18" s="6">
        <f t="shared" si="9"/>
        <v>46106.833333800001</v>
      </c>
      <c r="Q18" s="6">
        <f t="shared" si="9"/>
        <v>46137.250000499997</v>
      </c>
      <c r="R18" s="6">
        <f t="shared" si="9"/>
        <v>46167.666667199999</v>
      </c>
      <c r="S18" s="6">
        <f t="shared" si="14"/>
        <v>46198.083333900002</v>
      </c>
      <c r="T18" s="6">
        <f t="shared" si="14"/>
        <v>46228.500000599997</v>
      </c>
      <c r="U18" s="6">
        <f t="shared" si="14"/>
        <v>46258.9166673</v>
      </c>
      <c r="V18" s="6">
        <f t="shared" si="14"/>
        <v>46289.333334000003</v>
      </c>
      <c r="W18" s="6">
        <f t="shared" si="14"/>
        <v>46319.750000699998</v>
      </c>
      <c r="X18" s="6">
        <f t="shared" si="14"/>
        <v>46350.166667400001</v>
      </c>
      <c r="Y18" s="6">
        <f t="shared" si="14"/>
        <v>46380.583334099996</v>
      </c>
      <c r="Z18" s="6">
        <f t="shared" si="14"/>
        <v>46411.000000799999</v>
      </c>
      <c r="AA18" s="6">
        <f t="shared" si="14"/>
        <v>46441.416667500001</v>
      </c>
      <c r="AB18" s="6">
        <f t="shared" si="14"/>
        <v>46471.833334199997</v>
      </c>
      <c r="AC18" s="6">
        <f t="shared" si="14"/>
        <v>46502.2500009</v>
      </c>
      <c r="AD18" s="6">
        <f t="shared" si="14"/>
        <v>46532.666667600002</v>
      </c>
      <c r="AE18" s="6">
        <f t="shared" si="14"/>
        <v>46563.083334299998</v>
      </c>
      <c r="AF18" s="6">
        <f t="shared" si="14"/>
        <v>46593.500001</v>
      </c>
      <c r="AG18" s="6">
        <f t="shared" si="14"/>
        <v>46623.916667700003</v>
      </c>
      <c r="AH18" s="6">
        <f t="shared" si="14"/>
        <v>46654.333334399998</v>
      </c>
      <c r="AI18" s="6">
        <f t="shared" si="15"/>
        <v>46684.750001100001</v>
      </c>
      <c r="AJ18" s="6">
        <f t="shared" si="15"/>
        <v>46715.166667799997</v>
      </c>
      <c r="AK18" s="6">
        <f t="shared" si="15"/>
        <v>46745.583334499999</v>
      </c>
      <c r="AL18" s="6">
        <f t="shared" si="15"/>
        <v>46776.000001200002</v>
      </c>
      <c r="AM18" s="6">
        <f t="shared" si="15"/>
        <v>46806.416667899997</v>
      </c>
      <c r="AN18" s="6">
        <f t="shared" si="15"/>
        <v>46836.8333346</v>
      </c>
      <c r="AO18" s="6">
        <f t="shared" si="15"/>
        <v>46867.250001299995</v>
      </c>
      <c r="AP18" s="6">
        <f t="shared" si="15"/>
        <v>46897.666667999998</v>
      </c>
      <c r="AQ18" s="6">
        <f t="shared" si="15"/>
        <v>46928.083334700001</v>
      </c>
      <c r="AR18" s="6">
        <f t="shared" si="15"/>
        <v>46958.500001399996</v>
      </c>
      <c r="AS18" s="6">
        <f t="shared" si="15"/>
        <v>46988.916668099999</v>
      </c>
      <c r="AT18" s="6">
        <f t="shared" si="15"/>
        <v>47019.333334800001</v>
      </c>
      <c r="AU18" s="6">
        <f t="shared" si="15"/>
        <v>47049.750001499997</v>
      </c>
      <c r="AV18" s="6">
        <f t="shared" si="15"/>
        <v>47080.1666682</v>
      </c>
      <c r="AW18" s="6">
        <f t="shared" si="15"/>
        <v>47110.583334900002</v>
      </c>
      <c r="AZ18" s="12">
        <f>'Market pricing dates'!E7</f>
        <v>45723</v>
      </c>
      <c r="BA18" s="6">
        <f t="shared" si="10"/>
        <v>45723</v>
      </c>
      <c r="BB18" s="6">
        <f t="shared" si="11"/>
        <v>45753.416666700003</v>
      </c>
      <c r="BC18" s="6">
        <f t="shared" si="11"/>
        <v>45783.833333399998</v>
      </c>
      <c r="BD18" s="6">
        <f t="shared" si="11"/>
        <v>45814.250000100001</v>
      </c>
      <c r="BE18" s="6">
        <f t="shared" si="11"/>
        <v>45844.666666800003</v>
      </c>
      <c r="BF18" s="6">
        <f t="shared" si="11"/>
        <v>45875.083333499999</v>
      </c>
      <c r="BG18" s="6">
        <f t="shared" si="11"/>
        <v>45905.500000200002</v>
      </c>
      <c r="BH18" s="6">
        <f t="shared" si="11"/>
        <v>45935.916666899997</v>
      </c>
      <c r="BI18" s="6">
        <f t="shared" si="11"/>
        <v>45966.3333336</v>
      </c>
      <c r="BJ18" s="6">
        <f t="shared" si="11"/>
        <v>45996.750000300002</v>
      </c>
      <c r="BK18" s="6">
        <f t="shared" si="11"/>
        <v>46027.166666999998</v>
      </c>
      <c r="BL18" s="6">
        <f t="shared" si="11"/>
        <v>46057.5833337</v>
      </c>
      <c r="BM18" s="6">
        <f t="shared" si="11"/>
        <v>46088.000000400003</v>
      </c>
      <c r="BN18" s="6">
        <f t="shared" si="11"/>
        <v>46118.416667099998</v>
      </c>
      <c r="BO18" s="6">
        <f t="shared" si="11"/>
        <v>46148.833333800001</v>
      </c>
      <c r="BP18" s="6">
        <f t="shared" si="11"/>
        <v>46179.250000499997</v>
      </c>
      <c r="BQ18" s="6">
        <f t="shared" si="11"/>
        <v>46209.666667199999</v>
      </c>
      <c r="BR18" s="6">
        <f t="shared" si="16"/>
        <v>46240.083333900002</v>
      </c>
      <c r="BS18" s="6">
        <f t="shared" si="16"/>
        <v>46270.500000599997</v>
      </c>
      <c r="BT18" s="6">
        <f t="shared" si="16"/>
        <v>46300.9166673</v>
      </c>
      <c r="BU18" s="6">
        <f t="shared" si="16"/>
        <v>46331.333334000003</v>
      </c>
      <c r="BV18" s="6">
        <f t="shared" si="16"/>
        <v>46361.750000699998</v>
      </c>
      <c r="BW18" s="6">
        <f t="shared" si="16"/>
        <v>46392.166667400001</v>
      </c>
      <c r="BX18" s="6">
        <f t="shared" si="16"/>
        <v>46422.583334099996</v>
      </c>
      <c r="BY18" s="6">
        <f t="shared" si="16"/>
        <v>46453.000000799999</v>
      </c>
      <c r="BZ18" s="6">
        <f t="shared" si="16"/>
        <v>46483.416667500001</v>
      </c>
      <c r="CA18" s="6">
        <f t="shared" si="16"/>
        <v>46513.833334199997</v>
      </c>
      <c r="CB18" s="6">
        <f t="shared" si="16"/>
        <v>46544.2500009</v>
      </c>
      <c r="CC18" s="6">
        <f t="shared" si="16"/>
        <v>46574.666667600002</v>
      </c>
      <c r="CD18" s="6">
        <f t="shared" si="16"/>
        <v>46605.083334299998</v>
      </c>
      <c r="CE18" s="6">
        <f t="shared" si="16"/>
        <v>46635.500001</v>
      </c>
      <c r="CF18" s="6">
        <f t="shared" si="16"/>
        <v>46665.916667700003</v>
      </c>
      <c r="CG18" s="6">
        <f t="shared" si="16"/>
        <v>46696.333334399998</v>
      </c>
      <c r="CH18" s="6">
        <f t="shared" si="16"/>
        <v>46726.750001100001</v>
      </c>
      <c r="CI18" s="6">
        <f t="shared" si="16"/>
        <v>46757.166667799997</v>
      </c>
      <c r="CJ18" s="6">
        <f t="shared" si="16"/>
        <v>46787.583334499999</v>
      </c>
      <c r="CK18" s="6">
        <f t="shared" si="16"/>
        <v>46818.000001200002</v>
      </c>
      <c r="CL18" s="6">
        <f t="shared" si="16"/>
        <v>46848.416667899997</v>
      </c>
      <c r="CM18" s="6">
        <f t="shared" si="16"/>
        <v>46878.8333346</v>
      </c>
      <c r="CN18" s="6">
        <f t="shared" si="16"/>
        <v>46909.250001299995</v>
      </c>
      <c r="CO18" s="6">
        <f t="shared" si="16"/>
        <v>46939.666667999998</v>
      </c>
      <c r="CP18" s="6">
        <f t="shared" si="16"/>
        <v>46970.083334700001</v>
      </c>
      <c r="CQ18" s="6">
        <f t="shared" si="16"/>
        <v>47000.500001399996</v>
      </c>
      <c r="CR18" s="6">
        <f t="shared" si="16"/>
        <v>47030.916668099999</v>
      </c>
      <c r="CS18" s="6">
        <f t="shared" si="16"/>
        <v>47061.333334800001</v>
      </c>
      <c r="CT18" s="6">
        <f t="shared" si="16"/>
        <v>47091.750001499997</v>
      </c>
      <c r="CU18" s="6">
        <f t="shared" si="16"/>
        <v>47122.1666682</v>
      </c>
      <c r="CV18" s="6">
        <f t="shared" si="16"/>
        <v>47152.583334900002</v>
      </c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x14ac:dyDescent="0.25">
      <c r="A19" s="12">
        <f>'Market pricing dates'!B8</f>
        <v>45684</v>
      </c>
      <c r="B19" s="6">
        <f>A19</f>
        <v>45684</v>
      </c>
      <c r="C19" s="6">
        <f>$B19+C$4</f>
        <v>45714.416666700003</v>
      </c>
      <c r="D19" s="6">
        <f t="shared" si="9"/>
        <v>45744.833333399998</v>
      </c>
      <c r="E19" s="6">
        <f t="shared" si="9"/>
        <v>45775.250000100001</v>
      </c>
      <c r="F19" s="6">
        <f t="shared" si="9"/>
        <v>45805.666666800003</v>
      </c>
      <c r="G19" s="6">
        <f t="shared" si="9"/>
        <v>45836.083333499999</v>
      </c>
      <c r="H19" s="6">
        <f t="shared" si="9"/>
        <v>45866.500000200002</v>
      </c>
      <c r="I19" s="6">
        <f t="shared" si="9"/>
        <v>45896.916666899997</v>
      </c>
      <c r="J19" s="6">
        <f t="shared" si="9"/>
        <v>45927.3333336</v>
      </c>
      <c r="K19" s="6">
        <f t="shared" si="9"/>
        <v>45957.750000300002</v>
      </c>
      <c r="L19" s="6">
        <f t="shared" si="9"/>
        <v>45988.166666999998</v>
      </c>
      <c r="M19" s="6">
        <f t="shared" si="9"/>
        <v>46018.5833337</v>
      </c>
      <c r="N19" s="6">
        <f t="shared" si="9"/>
        <v>46049.000000400003</v>
      </c>
      <c r="O19" s="6">
        <f t="shared" si="9"/>
        <v>46079.416667099998</v>
      </c>
      <c r="P19" s="6">
        <f t="shared" si="9"/>
        <v>46109.833333800001</v>
      </c>
      <c r="Q19" s="6">
        <f t="shared" si="9"/>
        <v>46140.250000499997</v>
      </c>
      <c r="R19" s="6">
        <f t="shared" si="9"/>
        <v>46170.666667199999</v>
      </c>
      <c r="S19" s="6">
        <f t="shared" si="14"/>
        <v>46201.083333900002</v>
      </c>
      <c r="T19" s="6">
        <f t="shared" si="14"/>
        <v>46231.500000599997</v>
      </c>
      <c r="U19" s="6">
        <f t="shared" si="14"/>
        <v>46261.9166673</v>
      </c>
      <c r="V19" s="6">
        <f t="shared" si="14"/>
        <v>46292.333334000003</v>
      </c>
      <c r="W19" s="6">
        <f t="shared" si="14"/>
        <v>46322.750000699998</v>
      </c>
      <c r="X19" s="6">
        <f t="shared" si="14"/>
        <v>46353.166667400001</v>
      </c>
      <c r="Y19" s="6">
        <f t="shared" si="14"/>
        <v>46383.583334099996</v>
      </c>
      <c r="Z19" s="6">
        <f t="shared" si="14"/>
        <v>46414.000000799999</v>
      </c>
      <c r="AA19" s="6">
        <f t="shared" si="14"/>
        <v>46444.416667500001</v>
      </c>
      <c r="AB19" s="6">
        <f t="shared" si="14"/>
        <v>46474.833334199997</v>
      </c>
      <c r="AC19" s="6">
        <f t="shared" si="14"/>
        <v>46505.2500009</v>
      </c>
      <c r="AD19" s="6">
        <f t="shared" si="14"/>
        <v>46535.666667600002</v>
      </c>
      <c r="AE19" s="6">
        <f t="shared" si="14"/>
        <v>46566.083334299998</v>
      </c>
      <c r="AF19" s="6">
        <f t="shared" si="14"/>
        <v>46596.500001</v>
      </c>
      <c r="AG19" s="6">
        <f t="shared" si="14"/>
        <v>46626.916667700003</v>
      </c>
      <c r="AH19" s="6">
        <f t="shared" si="14"/>
        <v>46657.333334399998</v>
      </c>
      <c r="AI19" s="6">
        <f t="shared" si="15"/>
        <v>46687.750001100001</v>
      </c>
      <c r="AJ19" s="6">
        <f t="shared" si="15"/>
        <v>46718.166667799997</v>
      </c>
      <c r="AK19" s="6">
        <f t="shared" si="15"/>
        <v>46748.583334499999</v>
      </c>
      <c r="AL19" s="6">
        <f t="shared" si="15"/>
        <v>46779.000001200002</v>
      </c>
      <c r="AM19" s="6">
        <f t="shared" si="15"/>
        <v>46809.416667899997</v>
      </c>
      <c r="AN19" s="6">
        <f t="shared" si="15"/>
        <v>46839.8333346</v>
      </c>
      <c r="AO19" s="6">
        <f t="shared" si="15"/>
        <v>46870.250001299995</v>
      </c>
      <c r="AP19" s="6">
        <f t="shared" si="15"/>
        <v>46900.666667999998</v>
      </c>
      <c r="AQ19" s="6">
        <f t="shared" si="15"/>
        <v>46931.083334700001</v>
      </c>
      <c r="AR19" s="6">
        <f t="shared" si="15"/>
        <v>46961.500001399996</v>
      </c>
      <c r="AS19" s="6">
        <f t="shared" si="15"/>
        <v>46991.916668099999</v>
      </c>
      <c r="AT19" s="6">
        <f t="shared" si="15"/>
        <v>47022.333334800001</v>
      </c>
      <c r="AU19" s="6">
        <f t="shared" si="15"/>
        <v>47052.750001499997</v>
      </c>
      <c r="AV19" s="6">
        <f t="shared" si="15"/>
        <v>47083.1666682</v>
      </c>
      <c r="AW19" s="6">
        <f t="shared" si="15"/>
        <v>47113.583334900002</v>
      </c>
      <c r="AZ19" s="12">
        <f>'Market pricing dates'!E8</f>
        <v>45726</v>
      </c>
      <c r="BA19" s="6">
        <f>AZ19</f>
        <v>45726</v>
      </c>
      <c r="BB19" s="6">
        <f t="shared" si="11"/>
        <v>45756.416666700003</v>
      </c>
      <c r="BC19" s="6">
        <f t="shared" si="11"/>
        <v>45786.833333399998</v>
      </c>
      <c r="BD19" s="6">
        <f t="shared" si="11"/>
        <v>45817.250000100001</v>
      </c>
      <c r="BE19" s="6">
        <f t="shared" si="11"/>
        <v>45847.666666800003</v>
      </c>
      <c r="BF19" s="6">
        <f t="shared" si="11"/>
        <v>45878.083333499999</v>
      </c>
      <c r="BG19" s="6">
        <f t="shared" si="11"/>
        <v>45908.500000200002</v>
      </c>
      <c r="BH19" s="6">
        <f t="shared" si="11"/>
        <v>45938.916666899997</v>
      </c>
      <c r="BI19" s="6">
        <f t="shared" si="11"/>
        <v>45969.3333336</v>
      </c>
      <c r="BJ19" s="6">
        <f t="shared" si="11"/>
        <v>45999.750000300002</v>
      </c>
      <c r="BK19" s="6">
        <f t="shared" si="11"/>
        <v>46030.166666999998</v>
      </c>
      <c r="BL19" s="6">
        <f t="shared" si="11"/>
        <v>46060.5833337</v>
      </c>
      <c r="BM19" s="6">
        <f t="shared" si="11"/>
        <v>46091.000000400003</v>
      </c>
      <c r="BN19" s="6">
        <f t="shared" si="11"/>
        <v>46121.416667099998</v>
      </c>
      <c r="BO19" s="6">
        <f t="shared" si="11"/>
        <v>46151.833333800001</v>
      </c>
      <c r="BP19" s="6">
        <f t="shared" si="11"/>
        <v>46182.250000499997</v>
      </c>
      <c r="BQ19" s="6">
        <f t="shared" si="11"/>
        <v>46212.666667199999</v>
      </c>
      <c r="BR19" s="6">
        <f t="shared" si="16"/>
        <v>46243.083333900002</v>
      </c>
      <c r="BS19" s="6">
        <f t="shared" si="16"/>
        <v>46273.500000599997</v>
      </c>
      <c r="BT19" s="6">
        <f t="shared" si="16"/>
        <v>46303.9166673</v>
      </c>
      <c r="BU19" s="6">
        <f t="shared" si="16"/>
        <v>46334.333334000003</v>
      </c>
      <c r="BV19" s="6">
        <f t="shared" si="16"/>
        <v>46364.750000699998</v>
      </c>
      <c r="BW19" s="6">
        <f t="shared" si="16"/>
        <v>46395.166667400001</v>
      </c>
      <c r="BX19" s="6">
        <f t="shared" si="16"/>
        <v>46425.583334099996</v>
      </c>
      <c r="BY19" s="6">
        <f t="shared" si="16"/>
        <v>46456.000000799999</v>
      </c>
      <c r="BZ19" s="6">
        <f t="shared" si="16"/>
        <v>46486.416667500001</v>
      </c>
      <c r="CA19" s="6">
        <f t="shared" si="16"/>
        <v>46516.833334199997</v>
      </c>
      <c r="CB19" s="6">
        <f t="shared" si="16"/>
        <v>46547.2500009</v>
      </c>
      <c r="CC19" s="6">
        <f t="shared" si="16"/>
        <v>46577.666667600002</v>
      </c>
      <c r="CD19" s="6">
        <f t="shared" si="16"/>
        <v>46608.083334299998</v>
      </c>
      <c r="CE19" s="6">
        <f t="shared" si="16"/>
        <v>46638.500001</v>
      </c>
      <c r="CF19" s="6">
        <f t="shared" si="16"/>
        <v>46668.916667700003</v>
      </c>
      <c r="CG19" s="6">
        <f t="shared" si="16"/>
        <v>46699.333334399998</v>
      </c>
      <c r="CH19" s="6">
        <f t="shared" si="16"/>
        <v>46729.750001100001</v>
      </c>
      <c r="CI19" s="6">
        <f t="shared" si="16"/>
        <v>46760.166667799997</v>
      </c>
      <c r="CJ19" s="6">
        <f t="shared" si="16"/>
        <v>46790.583334499999</v>
      </c>
      <c r="CK19" s="6">
        <f t="shared" si="16"/>
        <v>46821.000001200002</v>
      </c>
      <c r="CL19" s="6">
        <f t="shared" si="16"/>
        <v>46851.416667899997</v>
      </c>
      <c r="CM19" s="6">
        <f t="shared" si="16"/>
        <v>46881.8333346</v>
      </c>
      <c r="CN19" s="6">
        <f t="shared" si="16"/>
        <v>46912.250001299995</v>
      </c>
      <c r="CO19" s="6">
        <f t="shared" si="16"/>
        <v>46942.666667999998</v>
      </c>
      <c r="CP19" s="6">
        <f t="shared" si="16"/>
        <v>46973.083334700001</v>
      </c>
      <c r="CQ19" s="6">
        <f t="shared" si="16"/>
        <v>47003.500001399996</v>
      </c>
      <c r="CR19" s="6">
        <f t="shared" si="16"/>
        <v>47033.916668099999</v>
      </c>
      <c r="CS19" s="6">
        <f t="shared" si="16"/>
        <v>47064.333334800001</v>
      </c>
      <c r="CT19" s="6">
        <f t="shared" si="16"/>
        <v>47094.750001499997</v>
      </c>
      <c r="CU19" s="6">
        <f t="shared" si="16"/>
        <v>47125.1666682</v>
      </c>
      <c r="CV19" s="6">
        <f t="shared" si="16"/>
        <v>47155.583334900002</v>
      </c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x14ac:dyDescent="0.25">
      <c r="A20" s="12">
        <f>'Market pricing dates'!B9</f>
        <v>45685</v>
      </c>
      <c r="B20" s="6">
        <f t="shared" ref="B20" si="17">A20</f>
        <v>45685</v>
      </c>
      <c r="C20" s="6">
        <f t="shared" si="9"/>
        <v>45715.416666700003</v>
      </c>
      <c r="D20" s="6">
        <f t="shared" si="9"/>
        <v>45745.833333399998</v>
      </c>
      <c r="E20" s="6">
        <f t="shared" si="9"/>
        <v>45776.250000100001</v>
      </c>
      <c r="F20" s="6">
        <f t="shared" si="9"/>
        <v>45806.666666800003</v>
      </c>
      <c r="G20" s="6">
        <f t="shared" si="9"/>
        <v>45837.083333499999</v>
      </c>
      <c r="H20" s="6">
        <f t="shared" si="9"/>
        <v>45867.500000200002</v>
      </c>
      <c r="I20" s="6">
        <f t="shared" si="9"/>
        <v>45897.916666899997</v>
      </c>
      <c r="J20" s="6">
        <f t="shared" si="9"/>
        <v>45928.3333336</v>
      </c>
      <c r="K20" s="6">
        <f t="shared" si="9"/>
        <v>45958.750000300002</v>
      </c>
      <c r="L20" s="6">
        <f t="shared" si="9"/>
        <v>45989.166666999998</v>
      </c>
      <c r="M20" s="6">
        <f t="shared" si="9"/>
        <v>46019.5833337</v>
      </c>
      <c r="N20" s="6">
        <f t="shared" si="9"/>
        <v>46050.000000400003</v>
      </c>
      <c r="O20" s="6">
        <f t="shared" si="9"/>
        <v>46080.416667099998</v>
      </c>
      <c r="P20" s="6">
        <f t="shared" si="9"/>
        <v>46110.833333800001</v>
      </c>
      <c r="Q20" s="6">
        <f t="shared" si="9"/>
        <v>46141.250000499997</v>
      </c>
      <c r="R20" s="6">
        <f t="shared" si="9"/>
        <v>46171.666667199999</v>
      </c>
      <c r="S20" s="6">
        <f t="shared" si="14"/>
        <v>46202.083333900002</v>
      </c>
      <c r="T20" s="6">
        <f t="shared" si="14"/>
        <v>46232.500000599997</v>
      </c>
      <c r="U20" s="6">
        <f t="shared" si="14"/>
        <v>46262.9166673</v>
      </c>
      <c r="V20" s="6">
        <f t="shared" si="14"/>
        <v>46293.333334000003</v>
      </c>
      <c r="W20" s="6">
        <f t="shared" si="14"/>
        <v>46323.750000699998</v>
      </c>
      <c r="X20" s="6">
        <f t="shared" si="14"/>
        <v>46354.166667400001</v>
      </c>
      <c r="Y20" s="6">
        <f t="shared" si="14"/>
        <v>46384.583334099996</v>
      </c>
      <c r="Z20" s="6">
        <f t="shared" si="14"/>
        <v>46415.000000799999</v>
      </c>
      <c r="AA20" s="6">
        <f t="shared" si="14"/>
        <v>46445.416667500001</v>
      </c>
      <c r="AB20" s="6">
        <f t="shared" si="14"/>
        <v>46475.833334199997</v>
      </c>
      <c r="AC20" s="6">
        <f t="shared" si="14"/>
        <v>46506.2500009</v>
      </c>
      <c r="AD20" s="6">
        <f t="shared" si="14"/>
        <v>46536.666667600002</v>
      </c>
      <c r="AE20" s="6">
        <f t="shared" si="14"/>
        <v>46567.083334299998</v>
      </c>
      <c r="AF20" s="6">
        <f t="shared" si="14"/>
        <v>46597.500001</v>
      </c>
      <c r="AG20" s="6">
        <f t="shared" si="14"/>
        <v>46627.916667700003</v>
      </c>
      <c r="AH20" s="6">
        <f t="shared" si="14"/>
        <v>46658.333334399998</v>
      </c>
      <c r="AI20" s="6">
        <f t="shared" si="15"/>
        <v>46688.750001100001</v>
      </c>
      <c r="AJ20" s="6">
        <f t="shared" si="15"/>
        <v>46719.166667799997</v>
      </c>
      <c r="AK20" s="6">
        <f t="shared" si="15"/>
        <v>46749.583334499999</v>
      </c>
      <c r="AL20" s="6">
        <f t="shared" si="15"/>
        <v>46780.000001200002</v>
      </c>
      <c r="AM20" s="6">
        <f t="shared" si="15"/>
        <v>46810.416667899997</v>
      </c>
      <c r="AN20" s="6">
        <f t="shared" si="15"/>
        <v>46840.8333346</v>
      </c>
      <c r="AO20" s="6">
        <f t="shared" si="15"/>
        <v>46871.250001299995</v>
      </c>
      <c r="AP20" s="6">
        <f t="shared" si="15"/>
        <v>46901.666667999998</v>
      </c>
      <c r="AQ20" s="6">
        <f t="shared" si="15"/>
        <v>46932.083334700001</v>
      </c>
      <c r="AR20" s="6">
        <f t="shared" si="15"/>
        <v>46962.500001399996</v>
      </c>
      <c r="AS20" s="6">
        <f t="shared" si="15"/>
        <v>46992.916668099999</v>
      </c>
      <c r="AT20" s="6">
        <f t="shared" si="15"/>
        <v>47023.333334800001</v>
      </c>
      <c r="AU20" s="6">
        <f t="shared" si="15"/>
        <v>47053.750001499997</v>
      </c>
      <c r="AV20" s="6">
        <f t="shared" si="15"/>
        <v>47084.1666682</v>
      </c>
      <c r="AW20" s="6">
        <f t="shared" si="15"/>
        <v>47114.583334900002</v>
      </c>
      <c r="AZ20" s="12">
        <f>'Market pricing dates'!E9</f>
        <v>45727</v>
      </c>
      <c r="BA20" s="6">
        <f t="shared" ref="BA20" si="18">AZ20</f>
        <v>45727</v>
      </c>
      <c r="BB20" s="6">
        <f t="shared" si="11"/>
        <v>45757.416666700003</v>
      </c>
      <c r="BC20" s="6">
        <f t="shared" si="11"/>
        <v>45787.833333399998</v>
      </c>
      <c r="BD20" s="6">
        <f t="shared" si="11"/>
        <v>45818.250000100001</v>
      </c>
      <c r="BE20" s="6">
        <f t="shared" si="11"/>
        <v>45848.666666800003</v>
      </c>
      <c r="BF20" s="6">
        <f t="shared" si="11"/>
        <v>45879.083333499999</v>
      </c>
      <c r="BG20" s="6">
        <f t="shared" si="11"/>
        <v>45909.500000200002</v>
      </c>
      <c r="BH20" s="6">
        <f t="shared" si="11"/>
        <v>45939.916666899997</v>
      </c>
      <c r="BI20" s="6">
        <f t="shared" si="11"/>
        <v>45970.3333336</v>
      </c>
      <c r="BJ20" s="6">
        <f t="shared" si="11"/>
        <v>46000.750000300002</v>
      </c>
      <c r="BK20" s="6">
        <f t="shared" si="11"/>
        <v>46031.166666999998</v>
      </c>
      <c r="BL20" s="6">
        <f t="shared" si="11"/>
        <v>46061.5833337</v>
      </c>
      <c r="BM20" s="6">
        <f t="shared" si="11"/>
        <v>46092.000000400003</v>
      </c>
      <c r="BN20" s="6">
        <f t="shared" si="11"/>
        <v>46122.416667099998</v>
      </c>
      <c r="BO20" s="6">
        <f t="shared" si="11"/>
        <v>46152.833333800001</v>
      </c>
      <c r="BP20" s="6">
        <f t="shared" si="11"/>
        <v>46183.250000499997</v>
      </c>
      <c r="BQ20" s="6">
        <f t="shared" si="11"/>
        <v>46213.666667199999</v>
      </c>
      <c r="BR20" s="6">
        <f t="shared" si="16"/>
        <v>46244.083333900002</v>
      </c>
      <c r="BS20" s="6">
        <f t="shared" si="16"/>
        <v>46274.500000599997</v>
      </c>
      <c r="BT20" s="6">
        <f t="shared" si="16"/>
        <v>46304.9166673</v>
      </c>
      <c r="BU20" s="6">
        <f t="shared" si="16"/>
        <v>46335.333334000003</v>
      </c>
      <c r="BV20" s="6">
        <f t="shared" si="16"/>
        <v>46365.750000699998</v>
      </c>
      <c r="BW20" s="6">
        <f t="shared" si="16"/>
        <v>46396.166667400001</v>
      </c>
      <c r="BX20" s="6">
        <f t="shared" si="16"/>
        <v>46426.583334099996</v>
      </c>
      <c r="BY20" s="6">
        <f t="shared" ref="BY20:CV20" si="19">$AZ20+BY$4</f>
        <v>46457.000000799999</v>
      </c>
      <c r="BZ20" s="6">
        <f t="shared" si="19"/>
        <v>46487.416667500001</v>
      </c>
      <c r="CA20" s="6">
        <f t="shared" si="19"/>
        <v>46517.833334199997</v>
      </c>
      <c r="CB20" s="6">
        <f t="shared" si="19"/>
        <v>46548.2500009</v>
      </c>
      <c r="CC20" s="6">
        <f t="shared" si="19"/>
        <v>46578.666667600002</v>
      </c>
      <c r="CD20" s="6">
        <f t="shared" si="19"/>
        <v>46609.083334299998</v>
      </c>
      <c r="CE20" s="6">
        <f t="shared" si="19"/>
        <v>46639.500001</v>
      </c>
      <c r="CF20" s="6">
        <f t="shared" si="19"/>
        <v>46669.916667700003</v>
      </c>
      <c r="CG20" s="6">
        <f t="shared" si="19"/>
        <v>46700.333334399998</v>
      </c>
      <c r="CH20" s="6">
        <f t="shared" si="19"/>
        <v>46730.750001100001</v>
      </c>
      <c r="CI20" s="6">
        <f t="shared" si="19"/>
        <v>46761.166667799997</v>
      </c>
      <c r="CJ20" s="6">
        <f t="shared" si="19"/>
        <v>46791.583334499999</v>
      </c>
      <c r="CK20" s="6">
        <f t="shared" si="19"/>
        <v>46822.000001200002</v>
      </c>
      <c r="CL20" s="6">
        <f t="shared" si="19"/>
        <v>46852.416667899997</v>
      </c>
      <c r="CM20" s="6">
        <f t="shared" si="19"/>
        <v>46882.8333346</v>
      </c>
      <c r="CN20" s="6">
        <f t="shared" si="19"/>
        <v>46913.250001299995</v>
      </c>
      <c r="CO20" s="6">
        <f t="shared" si="19"/>
        <v>46943.666667999998</v>
      </c>
      <c r="CP20" s="6">
        <f t="shared" si="19"/>
        <v>46974.083334700001</v>
      </c>
      <c r="CQ20" s="6">
        <f t="shared" si="19"/>
        <v>47004.500001399996</v>
      </c>
      <c r="CR20" s="6">
        <f t="shared" si="19"/>
        <v>47034.916668099999</v>
      </c>
      <c r="CS20" s="6">
        <f t="shared" si="19"/>
        <v>47065.333334800001</v>
      </c>
      <c r="CT20" s="6">
        <f t="shared" si="19"/>
        <v>47095.750001499997</v>
      </c>
      <c r="CU20" s="6">
        <f t="shared" si="19"/>
        <v>47126.1666682</v>
      </c>
      <c r="CV20" s="6">
        <f t="shared" si="19"/>
        <v>47156.583334900002</v>
      </c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2" spans="1:112" x14ac:dyDescent="0.25">
      <c r="A22" s="8" t="s">
        <v>1868</v>
      </c>
      <c r="AZ22" s="8" t="s">
        <v>1868</v>
      </c>
    </row>
    <row r="23" spans="1:112" x14ac:dyDescent="0.25">
      <c r="A23" s="6">
        <f t="shared" ref="A23:A37" si="20">A6</f>
        <v>45665</v>
      </c>
      <c r="B23" s="7">
        <f>VLOOKUP($A23,HAVERD!$A:$DP,B$2,FALSE)</f>
        <v>114.03</v>
      </c>
      <c r="C23" s="7">
        <f>VLOOKUP($A23,HAVERD!$A:$DP,C$2,FALSE)</f>
        <v>112.54</v>
      </c>
      <c r="D23" s="7">
        <f>VLOOKUP($A23,HAVERD!$A:$DP,D$2,FALSE)</f>
        <v>112</v>
      </c>
      <c r="E23" s="7">
        <f>VLOOKUP($A23,HAVERD!$A:$DP,E$2,FALSE)</f>
        <v>111.38</v>
      </c>
      <c r="F23" s="7">
        <f>VLOOKUP($A23,HAVERD!$A:$DP,F$2,FALSE)</f>
        <v>110.6</v>
      </c>
      <c r="G23" s="7">
        <f>VLOOKUP($A23,HAVERD!$A:$DP,G$2,FALSE)</f>
        <v>109.45</v>
      </c>
      <c r="H23" s="7">
        <f>VLOOKUP($A23,HAVERD!$A:$DP,H$2,FALSE)</f>
        <v>109.71</v>
      </c>
      <c r="I23" s="7">
        <f>VLOOKUP($A23,HAVERD!$A:$DP,I$2,FALSE)</f>
        <v>111.22</v>
      </c>
      <c r="J23" s="7">
        <f>VLOOKUP($A23,HAVERD!$A:$DP,J$2,FALSE)</f>
        <v>109.75</v>
      </c>
      <c r="K23" s="7">
        <f>VLOOKUP($A23,HAVERD!$A:$DP,K$2,FALSE)</f>
        <v>111.08</v>
      </c>
      <c r="L23" s="7">
        <f>VLOOKUP($A23,HAVERD!$A:$DP,L$2,FALSE)</f>
        <v>111.76</v>
      </c>
      <c r="M23" s="7">
        <f>VLOOKUP($A23,HAVERD!$A:$DP,M$2,FALSE)</f>
        <v>112.41</v>
      </c>
      <c r="N23" s="7">
        <f>VLOOKUP($A23,HAVERD!$A:$DP,N$2,FALSE)</f>
        <v>111.61</v>
      </c>
      <c r="O23" s="7">
        <f>VLOOKUP($A23,HAVERD!$A:$DP,O$2,FALSE)</f>
        <v>107.99</v>
      </c>
      <c r="P23" s="7">
        <f>VLOOKUP($A23,HAVERD!$A:$DP,P$2,FALSE)</f>
        <v>97.54</v>
      </c>
      <c r="Q23" s="7">
        <f>VLOOKUP($A23,HAVERD!$A:$DP,Q$2,FALSE)</f>
        <v>92.76</v>
      </c>
      <c r="R23" s="7">
        <f>VLOOKUP($A23,HAVERD!$A:$DP,R$2,FALSE)</f>
        <v>90.28</v>
      </c>
      <c r="S23" s="7">
        <f>VLOOKUP($A23,HAVERD!$A:$DP,S$2,FALSE)</f>
        <v>89.65</v>
      </c>
      <c r="T23" s="7">
        <f>VLOOKUP($A23,HAVERD!$A:$DP,T$2,FALSE)</f>
        <v>90.31</v>
      </c>
      <c r="U23" s="7">
        <f>VLOOKUP($A23,HAVERD!$A:$DP,U$2,FALSE)</f>
        <v>91.59</v>
      </c>
      <c r="V23" s="7">
        <f>VLOOKUP($A23,HAVERD!$A:$DP,V$2,FALSE)</f>
        <v>93.42</v>
      </c>
      <c r="W23" s="7">
        <f>VLOOKUP($A23,HAVERD!$A:$DP,W$2,FALSE)</f>
        <v>95.12</v>
      </c>
      <c r="X23" s="7">
        <f>VLOOKUP($A23,HAVERD!$A:$DP,X$2,FALSE)</f>
        <v>96.51</v>
      </c>
      <c r="Y23" s="7">
        <f>VLOOKUP($A23,HAVERD!$A:$DP,Y$2,FALSE)</f>
        <v>98.43</v>
      </c>
      <c r="Z23" s="7">
        <f>VLOOKUP($A23,HAVERD!$A:$DP,Z$2,FALSE)</f>
        <v>96.71</v>
      </c>
      <c r="AA23" s="7">
        <f>VLOOKUP($A23,HAVERD!$A:$DP,AA$2,FALSE)</f>
        <v>89.4</v>
      </c>
      <c r="AB23" s="7">
        <f>VLOOKUP($A23,HAVERD!$A:$DP,AB$2,FALSE)</f>
        <v>79.959999999999994</v>
      </c>
      <c r="AC23" s="7">
        <f>VLOOKUP($A23,HAVERD!$A:$DP,AC$2,FALSE)</f>
        <v>76.22</v>
      </c>
      <c r="AD23" s="7">
        <f>VLOOKUP($A23,HAVERD!$A:$DP,AD$2,FALSE)</f>
        <v>74.88</v>
      </c>
      <c r="AE23" s="7">
        <f>VLOOKUP($A23,HAVERD!$A:$DP,AE$2,FALSE)</f>
        <v>76.010000000000005</v>
      </c>
      <c r="AF23" s="7">
        <f>VLOOKUP($A23,HAVERD!$A:$DP,AF$2,FALSE)</f>
        <v>76.290000000000006</v>
      </c>
      <c r="AG23" s="7">
        <f>VLOOKUP($A23,HAVERD!$A:$DP,AG$2,FALSE)</f>
        <v>76.760000000000005</v>
      </c>
      <c r="AH23" s="7">
        <f>VLOOKUP($A23,HAVERD!$A:$DP,AH$2,FALSE)</f>
        <v>79.72</v>
      </c>
      <c r="AI23" s="7">
        <f>VLOOKUP($A23,HAVERD!$A:$DP,AI$2,FALSE)</f>
        <v>81.36</v>
      </c>
      <c r="AJ23" s="7">
        <f>VLOOKUP($A23,HAVERD!$A:$DP,AJ$2,FALSE)</f>
        <v>83.92</v>
      </c>
      <c r="AK23" s="7">
        <f>VLOOKUP($A23,HAVERD!$A:$DP,AK$2,FALSE)</f>
        <v>85.37</v>
      </c>
      <c r="AL23" s="7">
        <f>VLOOKUP($A23,HAVERD!$A:$DP,AL$2,FALSE)</f>
        <v>85.03</v>
      </c>
      <c r="AM23" s="7">
        <f>VLOOKUP($A23,HAVERD!$A:$DP,AM$2,FALSE)</f>
        <v>80.33</v>
      </c>
      <c r="AN23" s="7">
        <f>VLOOKUP($A23,HAVERD!$A:$DP,AN$2,FALSE)</f>
        <v>74.739999999999995</v>
      </c>
      <c r="AO23" s="7">
        <f>VLOOKUP($A23,HAVERD!$A:$DP,AO$2,FALSE)</f>
        <v>70.040000000000006</v>
      </c>
      <c r="AP23" s="7">
        <f>VLOOKUP($A23,HAVERD!$A:$DP,AP$2,FALSE)</f>
        <v>68.22</v>
      </c>
      <c r="AQ23" s="7">
        <f>VLOOKUP($A23,HAVERD!$A:$DP,AQ$2,FALSE)</f>
        <v>68.05</v>
      </c>
      <c r="AR23" s="7">
        <f>VLOOKUP($A23,HAVERD!$A:$DP,AR$2,FALSE)</f>
        <v>68.05</v>
      </c>
      <c r="AS23" s="7">
        <f>VLOOKUP($A23,HAVERD!$A:$DP,AS$2,FALSE)</f>
        <v>71.19</v>
      </c>
      <c r="AT23" s="7">
        <f>VLOOKUP($A23,HAVERD!$A:$DP,AT$2,FALSE)</f>
        <v>74.16</v>
      </c>
      <c r="AU23" s="7">
        <f>VLOOKUP($A23,HAVERD!$A:$DP,AU$2,FALSE)</f>
        <v>76.260000000000005</v>
      </c>
      <c r="AV23" s="7">
        <f>VLOOKUP($A23,HAVERD!$A:$DP,AV$2,FALSE)</f>
        <v>77.3</v>
      </c>
      <c r="AW23" s="7">
        <f>VLOOKUP($A23,HAVERD!$A:$DP,AW$2,FALSE)</f>
        <v>77.47</v>
      </c>
      <c r="AZ23" s="6">
        <f t="shared" ref="AZ23:AZ37" si="21">AZ6</f>
        <v>45707</v>
      </c>
      <c r="BA23" s="7">
        <f>_xlfn.IFNA(VLOOKUP($AZ23,HAVERD!$A:$DP,BA$2,FALSE),"")</f>
        <v>114.98</v>
      </c>
      <c r="BB23" s="7">
        <f>_xlfn.IFNA(VLOOKUP($AZ23,HAVERD!$A:$DP,BB$2,FALSE),"")</f>
        <v>115.32</v>
      </c>
      <c r="BC23" s="7">
        <f>_xlfn.IFNA(VLOOKUP($AZ23,HAVERD!$A:$DP,BC$2,FALSE),"")</f>
        <v>115.19</v>
      </c>
      <c r="BD23" s="7">
        <f>_xlfn.IFNA(VLOOKUP($AZ23,HAVERD!$A:$DP,BD$2,FALSE),"")</f>
        <v>115.61</v>
      </c>
      <c r="BE23" s="7">
        <f>_xlfn.IFNA(VLOOKUP($AZ23,HAVERD!$A:$DP,BE$2,FALSE),"")</f>
        <v>114.05</v>
      </c>
      <c r="BF23" s="7">
        <f>_xlfn.IFNA(VLOOKUP($AZ23,HAVERD!$A:$DP,BF$2,FALSE),"")</f>
        <v>114.4</v>
      </c>
      <c r="BG23" s="7">
        <f>_xlfn.IFNA(VLOOKUP($AZ23,HAVERD!$A:$DP,BG$2,FALSE),"")</f>
        <v>116.29</v>
      </c>
      <c r="BH23" s="7">
        <f>_xlfn.IFNA(VLOOKUP($AZ23,HAVERD!$A:$DP,BH$2,FALSE),"")</f>
        <v>114.14</v>
      </c>
      <c r="BI23" s="7">
        <f>_xlfn.IFNA(VLOOKUP($AZ23,HAVERD!$A:$DP,BI$2,FALSE),"")</f>
        <v>117.09</v>
      </c>
      <c r="BJ23" s="7">
        <f>_xlfn.IFNA(VLOOKUP($AZ23,HAVERD!$A:$DP,BJ$2,FALSE),"")</f>
        <v>118.3</v>
      </c>
      <c r="BK23" s="7">
        <f>_xlfn.IFNA(VLOOKUP($AZ23,HAVERD!$A:$DP,BK$2,FALSE),"")</f>
        <v>116.86</v>
      </c>
      <c r="BL23" s="7">
        <f>_xlfn.IFNA(VLOOKUP($AZ23,HAVERD!$A:$DP,BL$2,FALSE),"")</f>
        <v>115.59</v>
      </c>
      <c r="BM23" s="7">
        <f>_xlfn.IFNA(VLOOKUP($AZ23,HAVERD!$A:$DP,BM$2,FALSE),"")</f>
        <v>111.58</v>
      </c>
      <c r="BN23" s="7">
        <f>_xlfn.IFNA(VLOOKUP($AZ23,HAVERD!$A:$DP,BN$2,FALSE),"")</f>
        <v>95.7</v>
      </c>
      <c r="BO23" s="7">
        <f>_xlfn.IFNA(VLOOKUP($AZ23,HAVERD!$A:$DP,BO$2,FALSE),"")</f>
        <v>88.75</v>
      </c>
      <c r="BP23" s="7">
        <f>_xlfn.IFNA(VLOOKUP($AZ23,HAVERD!$A:$DP,BP$2,FALSE),"")</f>
        <v>87.15</v>
      </c>
      <c r="BQ23" s="7">
        <f>_xlfn.IFNA(VLOOKUP($AZ23,HAVERD!$A:$DP,BQ$2,FALSE),"")</f>
        <v>87.06</v>
      </c>
      <c r="BR23" s="7">
        <f>_xlfn.IFNA(VLOOKUP($AZ23,HAVERD!$A:$DP,BR$2,FALSE),"")</f>
        <v>87.46</v>
      </c>
      <c r="BS23" s="7">
        <f>_xlfn.IFNA(VLOOKUP($AZ23,HAVERD!$A:$DP,BS$2,FALSE),"")</f>
        <v>87.64</v>
      </c>
      <c r="BT23" s="7">
        <f>_xlfn.IFNA(VLOOKUP($AZ23,HAVERD!$A:$DP,BT$2,FALSE),"")</f>
        <v>89.55</v>
      </c>
      <c r="BU23" s="7">
        <f>_xlfn.IFNA(VLOOKUP($AZ23,HAVERD!$A:$DP,BU$2,FALSE),"")</f>
        <v>91.46</v>
      </c>
      <c r="BV23" s="7">
        <f>_xlfn.IFNA(VLOOKUP($AZ23,HAVERD!$A:$DP,BV$2,FALSE),"")</f>
        <v>92.58</v>
      </c>
      <c r="BW23" s="7">
        <f>_xlfn.IFNA(VLOOKUP($AZ23,HAVERD!$A:$DP,BW$2,FALSE),"")</f>
        <v>96.33</v>
      </c>
      <c r="BX23" s="7">
        <f>_xlfn.IFNA(VLOOKUP($AZ23,HAVERD!$A:$DP,BX$2,FALSE),"")</f>
        <v>96.15</v>
      </c>
      <c r="BY23" s="7">
        <f>_xlfn.IFNA(VLOOKUP($AZ23,HAVERD!$A:$DP,BY$2,FALSE),"")</f>
        <v>88.77</v>
      </c>
      <c r="BZ23" s="7">
        <f>_xlfn.IFNA(VLOOKUP($AZ23,HAVERD!$A:$DP,BZ$2,FALSE),"")</f>
        <v>78.64</v>
      </c>
      <c r="CA23" s="7">
        <f>_xlfn.IFNA(VLOOKUP($AZ23,HAVERD!$A:$DP,CA$2,FALSE),"")</f>
        <v>73.69</v>
      </c>
      <c r="CB23" s="7">
        <f>_xlfn.IFNA(VLOOKUP($AZ23,HAVERD!$A:$DP,CB$2,FALSE),"")</f>
        <v>72.319999999999993</v>
      </c>
      <c r="CC23" s="7">
        <f>_xlfn.IFNA(VLOOKUP($AZ23,HAVERD!$A:$DP,CC$2,FALSE),"")</f>
        <v>73.11</v>
      </c>
      <c r="CD23" s="7">
        <f>_xlfn.IFNA(VLOOKUP($AZ23,HAVERD!$A:$DP,CD$2,FALSE),"")</f>
        <v>73.39</v>
      </c>
      <c r="CE23" s="7">
        <f>_xlfn.IFNA(VLOOKUP($AZ23,HAVERD!$A:$DP,CE$2,FALSE),"")</f>
        <v>73.94</v>
      </c>
      <c r="CF23" s="7">
        <f>_xlfn.IFNA(VLOOKUP($AZ23,HAVERD!$A:$DP,CF$2,FALSE),"")</f>
        <v>78</v>
      </c>
      <c r="CG23" s="7">
        <f>_xlfn.IFNA(VLOOKUP($AZ23,HAVERD!$A:$DP,CG$2,FALSE),"")</f>
        <v>80.45</v>
      </c>
      <c r="CH23" s="7">
        <f>_xlfn.IFNA(VLOOKUP($AZ23,HAVERD!$A:$DP,CH$2,FALSE),"")</f>
        <v>82.67</v>
      </c>
      <c r="CI23" s="7">
        <f>_xlfn.IFNA(VLOOKUP($AZ23,HAVERD!$A:$DP,CI$2,FALSE),"")</f>
        <v>84.02</v>
      </c>
      <c r="CJ23" s="7">
        <f>_xlfn.IFNA(VLOOKUP($AZ23,HAVERD!$A:$DP,CJ$2,FALSE),"")</f>
        <v>83.89</v>
      </c>
      <c r="CK23" s="7">
        <f>_xlfn.IFNA(VLOOKUP($AZ23,HAVERD!$A:$DP,CK$2,FALSE),"")</f>
        <v>78.81</v>
      </c>
      <c r="CL23" s="7">
        <f>_xlfn.IFNA(VLOOKUP($AZ23,HAVERD!$A:$DP,CL$2,FALSE),"")</f>
        <v>71.12</v>
      </c>
      <c r="CM23" s="7">
        <f>_xlfn.IFNA(VLOOKUP($AZ23,HAVERD!$A:$DP,CM$2,FALSE),"")</f>
        <v>65.91</v>
      </c>
      <c r="CN23" s="7">
        <f>_xlfn.IFNA(VLOOKUP($AZ23,HAVERD!$A:$DP,CN$2,FALSE),"")</f>
        <v>64.040000000000006</v>
      </c>
      <c r="CO23" s="7">
        <f>_xlfn.IFNA(VLOOKUP($AZ23,HAVERD!$A:$DP,CO$2,FALSE),"")</f>
        <v>63.91</v>
      </c>
      <c r="CP23" s="7">
        <f>_xlfn.IFNA(VLOOKUP($AZ23,HAVERD!$A:$DP,CP$2,FALSE),"")</f>
        <v>63.88</v>
      </c>
      <c r="CQ23" s="7">
        <f>_xlfn.IFNA(VLOOKUP($AZ23,HAVERD!$A:$DP,CQ$2,FALSE),"")</f>
        <v>66.56</v>
      </c>
      <c r="CR23" s="7">
        <f>_xlfn.IFNA(VLOOKUP($AZ23,HAVERD!$A:$DP,CR$2,FALSE),"")</f>
        <v>70.42</v>
      </c>
      <c r="CS23" s="7">
        <f>_xlfn.IFNA(VLOOKUP($AZ23,HAVERD!$A:$DP,CS$2,FALSE),"")</f>
        <v>72.53</v>
      </c>
      <c r="CT23" s="7">
        <f>_xlfn.IFNA(VLOOKUP($AZ23,HAVERD!$A:$DP,CT$2,FALSE),"")</f>
        <v>73.56</v>
      </c>
      <c r="CU23" s="7">
        <f>_xlfn.IFNA(VLOOKUP($AZ23,HAVERD!$A:$DP,CU$2,FALSE),"")</f>
        <v>73.540000000000006</v>
      </c>
      <c r="CV23" s="7">
        <f>_xlfn.IFNA(VLOOKUP($AZ23,HAVERD!$A:$DP,CV$2,FALSE),"")</f>
        <v>72.31</v>
      </c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</row>
    <row r="24" spans="1:112" x14ac:dyDescent="0.25">
      <c r="A24" s="6">
        <f t="shared" si="20"/>
        <v>45666</v>
      </c>
      <c r="B24" s="7">
        <f>VLOOKUP($A24,HAVERD!$A:$DP,B$2,FALSE)</f>
        <v>112.93</v>
      </c>
      <c r="C24" s="7">
        <f>VLOOKUP($A24,HAVERD!$A:$DP,C$2,FALSE)</f>
        <v>111.51</v>
      </c>
      <c r="D24" s="7">
        <f>VLOOKUP($A24,HAVERD!$A:$DP,D$2,FALSE)</f>
        <v>111</v>
      </c>
      <c r="E24" s="7">
        <f>VLOOKUP($A24,HAVERD!$A:$DP,E$2,FALSE)</f>
        <v>110.75</v>
      </c>
      <c r="F24" s="7">
        <f>VLOOKUP($A24,HAVERD!$A:$DP,F$2,FALSE)</f>
        <v>110.18</v>
      </c>
      <c r="G24" s="7">
        <f>VLOOKUP($A24,HAVERD!$A:$DP,G$2,FALSE)</f>
        <v>108.78</v>
      </c>
      <c r="H24" s="7">
        <f>VLOOKUP($A24,HAVERD!$A:$DP,H$2,FALSE)</f>
        <v>109.09</v>
      </c>
      <c r="I24" s="7">
        <f>VLOOKUP($A24,HAVERD!$A:$DP,I$2,FALSE)</f>
        <v>110.57</v>
      </c>
      <c r="J24" s="7">
        <f>VLOOKUP($A24,HAVERD!$A:$DP,J$2,FALSE)</f>
        <v>109.07</v>
      </c>
      <c r="K24" s="7">
        <f>VLOOKUP($A24,HAVERD!$A:$DP,K$2,FALSE)</f>
        <v>110.7</v>
      </c>
      <c r="L24" s="7">
        <f>VLOOKUP($A24,HAVERD!$A:$DP,L$2,FALSE)</f>
        <v>111.83</v>
      </c>
      <c r="M24" s="7">
        <f>VLOOKUP($A24,HAVERD!$A:$DP,M$2,FALSE)</f>
        <v>112.29</v>
      </c>
      <c r="N24" s="7">
        <f>VLOOKUP($A24,HAVERD!$A:$DP,N$2,FALSE)</f>
        <v>111.52</v>
      </c>
      <c r="O24" s="7">
        <f>VLOOKUP($A24,HAVERD!$A:$DP,O$2,FALSE)</f>
        <v>107.93</v>
      </c>
      <c r="P24" s="7">
        <f>VLOOKUP($A24,HAVERD!$A:$DP,P$2,FALSE)</f>
        <v>97.29</v>
      </c>
      <c r="Q24" s="7">
        <f>VLOOKUP($A24,HAVERD!$A:$DP,Q$2,FALSE)</f>
        <v>92.48</v>
      </c>
      <c r="R24" s="7">
        <f>VLOOKUP($A24,HAVERD!$A:$DP,R$2,FALSE)</f>
        <v>90.32</v>
      </c>
      <c r="S24" s="7">
        <f>VLOOKUP($A24,HAVERD!$A:$DP,S$2,FALSE)</f>
        <v>89.52</v>
      </c>
      <c r="T24" s="7">
        <f>VLOOKUP($A24,HAVERD!$A:$DP,T$2,FALSE)</f>
        <v>90.17</v>
      </c>
      <c r="U24" s="7">
        <f>VLOOKUP($A24,HAVERD!$A:$DP,U$2,FALSE)</f>
        <v>91.44</v>
      </c>
      <c r="V24" s="7">
        <f>VLOOKUP($A24,HAVERD!$A:$DP,V$2,FALSE)</f>
        <v>93.15</v>
      </c>
      <c r="W24" s="7">
        <f>VLOOKUP($A24,HAVERD!$A:$DP,W$2,FALSE)</f>
        <v>94.91</v>
      </c>
      <c r="X24" s="7">
        <f>VLOOKUP($A24,HAVERD!$A:$DP,X$2,FALSE)</f>
        <v>96.29</v>
      </c>
      <c r="Y24" s="7">
        <f>VLOOKUP($A24,HAVERD!$A:$DP,Y$2,FALSE)</f>
        <v>98.04</v>
      </c>
      <c r="Z24" s="7">
        <f>VLOOKUP($A24,HAVERD!$A:$DP,Z$2,FALSE)</f>
        <v>96.32</v>
      </c>
      <c r="AA24" s="7">
        <f>VLOOKUP($A24,HAVERD!$A:$DP,AA$2,FALSE)</f>
        <v>88.99</v>
      </c>
      <c r="AB24" s="7">
        <f>VLOOKUP($A24,HAVERD!$A:$DP,AB$2,FALSE)</f>
        <v>79.52</v>
      </c>
      <c r="AC24" s="7">
        <f>VLOOKUP($A24,HAVERD!$A:$DP,AC$2,FALSE)</f>
        <v>75.75</v>
      </c>
      <c r="AD24" s="7">
        <f>VLOOKUP($A24,HAVERD!$A:$DP,AD$2,FALSE)</f>
        <v>74.52</v>
      </c>
      <c r="AE24" s="7">
        <f>VLOOKUP($A24,HAVERD!$A:$DP,AE$2,FALSE)</f>
        <v>76.09</v>
      </c>
      <c r="AF24" s="7">
        <f>VLOOKUP($A24,HAVERD!$A:$DP,AF$2,FALSE)</f>
        <v>76.36</v>
      </c>
      <c r="AG24" s="7">
        <f>VLOOKUP($A24,HAVERD!$A:$DP,AG$2,FALSE)</f>
        <v>76.819999999999993</v>
      </c>
      <c r="AH24" s="7">
        <f>VLOOKUP($A24,HAVERD!$A:$DP,AH$2,FALSE)</f>
        <v>79.41</v>
      </c>
      <c r="AI24" s="7">
        <f>VLOOKUP($A24,HAVERD!$A:$DP,AI$2,FALSE)</f>
        <v>81.040000000000006</v>
      </c>
      <c r="AJ24" s="7">
        <f>VLOOKUP($A24,HAVERD!$A:$DP,AJ$2,FALSE)</f>
        <v>83.58</v>
      </c>
      <c r="AK24" s="7">
        <f>VLOOKUP($A24,HAVERD!$A:$DP,AK$2,FALSE)</f>
        <v>84.98</v>
      </c>
      <c r="AL24" s="7">
        <f>VLOOKUP($A24,HAVERD!$A:$DP,AL$2,FALSE)</f>
        <v>84.6</v>
      </c>
      <c r="AM24" s="7">
        <f>VLOOKUP($A24,HAVERD!$A:$DP,AM$2,FALSE)</f>
        <v>79.900000000000006</v>
      </c>
      <c r="AN24" s="7">
        <f>VLOOKUP($A24,HAVERD!$A:$DP,AN$2,FALSE)</f>
        <v>74.37</v>
      </c>
      <c r="AO24" s="7">
        <f>VLOOKUP($A24,HAVERD!$A:$DP,AO$2,FALSE)</f>
        <v>69.67</v>
      </c>
      <c r="AP24" s="7">
        <f>VLOOKUP($A24,HAVERD!$A:$DP,AP$2,FALSE)</f>
        <v>67.849999999999994</v>
      </c>
      <c r="AQ24" s="7">
        <f>VLOOKUP($A24,HAVERD!$A:$DP,AQ$2,FALSE)</f>
        <v>67.67</v>
      </c>
      <c r="AR24" s="7">
        <f>VLOOKUP($A24,HAVERD!$A:$DP,AR$2,FALSE)</f>
        <v>67.67</v>
      </c>
      <c r="AS24" s="7">
        <f>VLOOKUP($A24,HAVERD!$A:$DP,AS$2,FALSE)</f>
        <v>70.81</v>
      </c>
      <c r="AT24" s="7">
        <f>VLOOKUP($A24,HAVERD!$A:$DP,AT$2,FALSE)</f>
        <v>73.77</v>
      </c>
      <c r="AU24" s="7">
        <f>VLOOKUP($A24,HAVERD!$A:$DP,AU$2,FALSE)</f>
        <v>75.88</v>
      </c>
      <c r="AV24" s="7">
        <f>VLOOKUP($A24,HAVERD!$A:$DP,AV$2,FALSE)</f>
        <v>76.92</v>
      </c>
      <c r="AW24" s="7">
        <f>VLOOKUP($A24,HAVERD!$A:$DP,AW$2,FALSE)</f>
        <v>77.38</v>
      </c>
      <c r="AZ24" s="6">
        <f t="shared" si="21"/>
        <v>45708</v>
      </c>
      <c r="BA24" s="7">
        <f>_xlfn.IFNA(VLOOKUP($AZ24,HAVERD!$A:$DP,BA$2,FALSE),"")</f>
        <v>113.55</v>
      </c>
      <c r="BB24" s="7">
        <f>_xlfn.IFNA(VLOOKUP($AZ24,HAVERD!$A:$DP,BB$2,FALSE),"")</f>
        <v>113.65</v>
      </c>
      <c r="BC24" s="7">
        <f>_xlfn.IFNA(VLOOKUP($AZ24,HAVERD!$A:$DP,BC$2,FALSE),"")</f>
        <v>113.54</v>
      </c>
      <c r="BD24" s="7">
        <f>_xlfn.IFNA(VLOOKUP($AZ24,HAVERD!$A:$DP,BD$2,FALSE),"")</f>
        <v>113.9</v>
      </c>
      <c r="BE24" s="7">
        <f>_xlfn.IFNA(VLOOKUP($AZ24,HAVERD!$A:$DP,BE$2,FALSE),"")</f>
        <v>112.66</v>
      </c>
      <c r="BF24" s="7">
        <f>_xlfn.IFNA(VLOOKUP($AZ24,HAVERD!$A:$DP,BF$2,FALSE),"")</f>
        <v>113.2</v>
      </c>
      <c r="BG24" s="7">
        <f>_xlfn.IFNA(VLOOKUP($AZ24,HAVERD!$A:$DP,BG$2,FALSE),"")</f>
        <v>114.9</v>
      </c>
      <c r="BH24" s="7">
        <f>_xlfn.IFNA(VLOOKUP($AZ24,HAVERD!$A:$DP,BH$2,FALSE),"")</f>
        <v>112.76</v>
      </c>
      <c r="BI24" s="7">
        <f>_xlfn.IFNA(VLOOKUP($AZ24,HAVERD!$A:$DP,BI$2,FALSE),"")</f>
        <v>115.71</v>
      </c>
      <c r="BJ24" s="7">
        <f>_xlfn.IFNA(VLOOKUP($AZ24,HAVERD!$A:$DP,BJ$2,FALSE),"")</f>
        <v>116.99</v>
      </c>
      <c r="BK24" s="7">
        <f>_xlfn.IFNA(VLOOKUP($AZ24,HAVERD!$A:$DP,BK$2,FALSE),"")</f>
        <v>115.62</v>
      </c>
      <c r="BL24" s="7">
        <f>_xlfn.IFNA(VLOOKUP($AZ24,HAVERD!$A:$DP,BL$2,FALSE),"")</f>
        <v>114.31</v>
      </c>
      <c r="BM24" s="7">
        <f>_xlfn.IFNA(VLOOKUP($AZ24,HAVERD!$A:$DP,BM$2,FALSE),"")</f>
        <v>110.53</v>
      </c>
      <c r="BN24" s="7">
        <f>_xlfn.IFNA(VLOOKUP($AZ24,HAVERD!$A:$DP,BN$2,FALSE),"")</f>
        <v>95.64</v>
      </c>
      <c r="BO24" s="7">
        <f>_xlfn.IFNA(VLOOKUP($AZ24,HAVERD!$A:$DP,BO$2,FALSE),"")</f>
        <v>89.23</v>
      </c>
      <c r="BP24" s="7">
        <f>_xlfn.IFNA(VLOOKUP($AZ24,HAVERD!$A:$DP,BP$2,FALSE),"")</f>
        <v>87.58</v>
      </c>
      <c r="BQ24" s="7">
        <f>_xlfn.IFNA(VLOOKUP($AZ24,HAVERD!$A:$DP,BQ$2,FALSE),"")</f>
        <v>87.07</v>
      </c>
      <c r="BR24" s="7">
        <f>_xlfn.IFNA(VLOOKUP($AZ24,HAVERD!$A:$DP,BR$2,FALSE),"")</f>
        <v>87.47</v>
      </c>
      <c r="BS24" s="7">
        <f>_xlfn.IFNA(VLOOKUP($AZ24,HAVERD!$A:$DP,BS$2,FALSE),"")</f>
        <v>87.65</v>
      </c>
      <c r="BT24" s="7">
        <f>_xlfn.IFNA(VLOOKUP($AZ24,HAVERD!$A:$DP,BT$2,FALSE),"")</f>
        <v>89.81</v>
      </c>
      <c r="BU24" s="7">
        <f>_xlfn.IFNA(VLOOKUP($AZ24,HAVERD!$A:$DP,BU$2,FALSE),"")</f>
        <v>91.72</v>
      </c>
      <c r="BV24" s="7">
        <f>_xlfn.IFNA(VLOOKUP($AZ24,HAVERD!$A:$DP,BV$2,FALSE),"")</f>
        <v>92.84</v>
      </c>
      <c r="BW24" s="7">
        <f>_xlfn.IFNA(VLOOKUP($AZ24,HAVERD!$A:$DP,BW$2,FALSE),"")</f>
        <v>96.59</v>
      </c>
      <c r="BX24" s="7">
        <f>_xlfn.IFNA(VLOOKUP($AZ24,HAVERD!$A:$DP,BX$2,FALSE),"")</f>
        <v>96.41</v>
      </c>
      <c r="BY24" s="7">
        <f>_xlfn.IFNA(VLOOKUP($AZ24,HAVERD!$A:$DP,BY$2,FALSE),"")</f>
        <v>89.03</v>
      </c>
      <c r="BZ24" s="7">
        <f>_xlfn.IFNA(VLOOKUP($AZ24,HAVERD!$A:$DP,BZ$2,FALSE),"")</f>
        <v>79.17</v>
      </c>
      <c r="CA24" s="7">
        <f>_xlfn.IFNA(VLOOKUP($AZ24,HAVERD!$A:$DP,CA$2,FALSE),"")</f>
        <v>74.22</v>
      </c>
      <c r="CB24" s="7">
        <f>_xlfn.IFNA(VLOOKUP($AZ24,HAVERD!$A:$DP,CB$2,FALSE),"")</f>
        <v>72.849999999999994</v>
      </c>
      <c r="CC24" s="7">
        <f>_xlfn.IFNA(VLOOKUP($AZ24,HAVERD!$A:$DP,CC$2,FALSE),"")</f>
        <v>73.64</v>
      </c>
      <c r="CD24" s="7">
        <f>_xlfn.IFNA(VLOOKUP($AZ24,HAVERD!$A:$DP,CD$2,FALSE),"")</f>
        <v>73.92</v>
      </c>
      <c r="CE24" s="7">
        <f>_xlfn.IFNA(VLOOKUP($AZ24,HAVERD!$A:$DP,CE$2,FALSE),"")</f>
        <v>74.47</v>
      </c>
      <c r="CF24" s="7">
        <f>_xlfn.IFNA(VLOOKUP($AZ24,HAVERD!$A:$DP,CF$2,FALSE),"")</f>
        <v>78.64</v>
      </c>
      <c r="CG24" s="7">
        <f>_xlfn.IFNA(VLOOKUP($AZ24,HAVERD!$A:$DP,CG$2,FALSE),"")</f>
        <v>81.09</v>
      </c>
      <c r="CH24" s="7">
        <f>_xlfn.IFNA(VLOOKUP($AZ24,HAVERD!$A:$DP,CH$2,FALSE),"")</f>
        <v>83.31</v>
      </c>
      <c r="CI24" s="7">
        <f>_xlfn.IFNA(VLOOKUP($AZ24,HAVERD!$A:$DP,CI$2,FALSE),"")</f>
        <v>84.66</v>
      </c>
      <c r="CJ24" s="7">
        <f>_xlfn.IFNA(VLOOKUP($AZ24,HAVERD!$A:$DP,CJ$2,FALSE),"")</f>
        <v>84.53</v>
      </c>
      <c r="CK24" s="7">
        <f>_xlfn.IFNA(VLOOKUP($AZ24,HAVERD!$A:$DP,CK$2,FALSE),"")</f>
        <v>79.45</v>
      </c>
      <c r="CL24" s="7">
        <f>_xlfn.IFNA(VLOOKUP($AZ24,HAVERD!$A:$DP,CL$2,FALSE),"")</f>
        <v>71.760000000000005</v>
      </c>
      <c r="CM24" s="7">
        <f>_xlfn.IFNA(VLOOKUP($AZ24,HAVERD!$A:$DP,CM$2,FALSE),"")</f>
        <v>66.55</v>
      </c>
      <c r="CN24" s="7">
        <f>_xlfn.IFNA(VLOOKUP($AZ24,HAVERD!$A:$DP,CN$2,FALSE),"")</f>
        <v>64.680000000000007</v>
      </c>
      <c r="CO24" s="7">
        <f>_xlfn.IFNA(VLOOKUP($AZ24,HAVERD!$A:$DP,CO$2,FALSE),"")</f>
        <v>64.55</v>
      </c>
      <c r="CP24" s="7">
        <f>_xlfn.IFNA(VLOOKUP($AZ24,HAVERD!$A:$DP,CP$2,FALSE),"")</f>
        <v>64.52</v>
      </c>
      <c r="CQ24" s="7">
        <f>_xlfn.IFNA(VLOOKUP($AZ24,HAVERD!$A:$DP,CQ$2,FALSE),"")</f>
        <v>67.2</v>
      </c>
      <c r="CR24" s="7">
        <f>_xlfn.IFNA(VLOOKUP($AZ24,HAVERD!$A:$DP,CR$2,FALSE),"")</f>
        <v>71.06</v>
      </c>
      <c r="CS24" s="7">
        <f>_xlfn.IFNA(VLOOKUP($AZ24,HAVERD!$A:$DP,CS$2,FALSE),"")</f>
        <v>73.17</v>
      </c>
      <c r="CT24" s="7">
        <f>_xlfn.IFNA(VLOOKUP($AZ24,HAVERD!$A:$DP,CT$2,FALSE),"")</f>
        <v>74.2</v>
      </c>
      <c r="CU24" s="7">
        <f>_xlfn.IFNA(VLOOKUP($AZ24,HAVERD!$A:$DP,CU$2,FALSE),"")</f>
        <v>74.180000000000007</v>
      </c>
      <c r="CV24" s="7">
        <f>_xlfn.IFNA(VLOOKUP($AZ24,HAVERD!$A:$DP,CV$2,FALSE),"")</f>
        <v>72.95</v>
      </c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</row>
    <row r="25" spans="1:112" x14ac:dyDescent="0.25">
      <c r="A25" s="6">
        <f t="shared" si="20"/>
        <v>45667</v>
      </c>
      <c r="B25" s="7">
        <f>VLOOKUP($A25,HAVERD!$A:$DP,B$2,FALSE)</f>
        <v>113.07</v>
      </c>
      <c r="C25" s="7">
        <f>VLOOKUP($A25,HAVERD!$A:$DP,C$2,FALSE)</f>
        <v>111.79</v>
      </c>
      <c r="D25" s="7">
        <f>VLOOKUP($A25,HAVERD!$A:$DP,D$2,FALSE)</f>
        <v>111.44</v>
      </c>
      <c r="E25" s="7">
        <f>VLOOKUP($A25,HAVERD!$A:$DP,E$2,FALSE)</f>
        <v>111.34</v>
      </c>
      <c r="F25" s="7">
        <f>VLOOKUP($A25,HAVERD!$A:$DP,F$2,FALSE)</f>
        <v>111.03</v>
      </c>
      <c r="G25" s="7">
        <f>VLOOKUP($A25,HAVERD!$A:$DP,G$2,FALSE)</f>
        <v>109.52</v>
      </c>
      <c r="H25" s="7">
        <f>VLOOKUP($A25,HAVERD!$A:$DP,H$2,FALSE)</f>
        <v>109.92</v>
      </c>
      <c r="I25" s="7">
        <f>VLOOKUP($A25,HAVERD!$A:$DP,I$2,FALSE)</f>
        <v>111.28</v>
      </c>
      <c r="J25" s="7">
        <f>VLOOKUP($A25,HAVERD!$A:$DP,J$2,FALSE)</f>
        <v>109.56</v>
      </c>
      <c r="K25" s="7">
        <f>VLOOKUP($A25,HAVERD!$A:$DP,K$2,FALSE)</f>
        <v>111.22</v>
      </c>
      <c r="L25" s="7">
        <f>VLOOKUP($A25,HAVERD!$A:$DP,L$2,FALSE)</f>
        <v>112.56</v>
      </c>
      <c r="M25" s="7">
        <f>VLOOKUP($A25,HAVERD!$A:$DP,M$2,FALSE)</f>
        <v>113.05</v>
      </c>
      <c r="N25" s="7">
        <f>VLOOKUP($A25,HAVERD!$A:$DP,N$2,FALSE)</f>
        <v>112.52</v>
      </c>
      <c r="O25" s="7">
        <f>VLOOKUP($A25,HAVERD!$A:$DP,O$2,FALSE)</f>
        <v>109</v>
      </c>
      <c r="P25" s="7">
        <f>VLOOKUP($A25,HAVERD!$A:$DP,P$2,FALSE)</f>
        <v>98.32</v>
      </c>
      <c r="Q25" s="7">
        <f>VLOOKUP($A25,HAVERD!$A:$DP,Q$2,FALSE)</f>
        <v>93.5</v>
      </c>
      <c r="R25" s="7">
        <f>VLOOKUP($A25,HAVERD!$A:$DP,R$2,FALSE)</f>
        <v>91.33</v>
      </c>
      <c r="S25" s="7">
        <f>VLOOKUP($A25,HAVERD!$A:$DP,S$2,FALSE)</f>
        <v>90.61</v>
      </c>
      <c r="T25" s="7">
        <f>VLOOKUP($A25,HAVERD!$A:$DP,T$2,FALSE)</f>
        <v>91.24</v>
      </c>
      <c r="U25" s="7">
        <f>VLOOKUP($A25,HAVERD!$A:$DP,U$2,FALSE)</f>
        <v>92.51</v>
      </c>
      <c r="V25" s="7">
        <f>VLOOKUP($A25,HAVERD!$A:$DP,V$2,FALSE)</f>
        <v>94.13</v>
      </c>
      <c r="W25" s="7">
        <f>VLOOKUP($A25,HAVERD!$A:$DP,W$2,FALSE)</f>
        <v>95.9</v>
      </c>
      <c r="X25" s="7">
        <f>VLOOKUP($A25,HAVERD!$A:$DP,X$2,FALSE)</f>
        <v>97.15</v>
      </c>
      <c r="Y25" s="7">
        <f>VLOOKUP($A25,HAVERD!$A:$DP,Y$2,FALSE)</f>
        <v>98.63</v>
      </c>
      <c r="Z25" s="7">
        <f>VLOOKUP($A25,HAVERD!$A:$DP,Z$2,FALSE)</f>
        <v>96.89</v>
      </c>
      <c r="AA25" s="7">
        <f>VLOOKUP($A25,HAVERD!$A:$DP,AA$2,FALSE)</f>
        <v>89.58</v>
      </c>
      <c r="AB25" s="7">
        <f>VLOOKUP($A25,HAVERD!$A:$DP,AB$2,FALSE)</f>
        <v>80.23</v>
      </c>
      <c r="AC25" s="7">
        <f>VLOOKUP($A25,HAVERD!$A:$DP,AC$2,FALSE)</f>
        <v>76.44</v>
      </c>
      <c r="AD25" s="7">
        <f>VLOOKUP($A25,HAVERD!$A:$DP,AD$2,FALSE)</f>
        <v>75.2</v>
      </c>
      <c r="AE25" s="7">
        <f>VLOOKUP($A25,HAVERD!$A:$DP,AE$2,FALSE)</f>
        <v>76.77</v>
      </c>
      <c r="AF25" s="7">
        <f>VLOOKUP($A25,HAVERD!$A:$DP,AF$2,FALSE)</f>
        <v>77.03</v>
      </c>
      <c r="AG25" s="7">
        <f>VLOOKUP($A25,HAVERD!$A:$DP,AG$2,FALSE)</f>
        <v>77.489999999999995</v>
      </c>
      <c r="AH25" s="7">
        <f>VLOOKUP($A25,HAVERD!$A:$DP,AH$2,FALSE)</f>
        <v>79.83</v>
      </c>
      <c r="AI25" s="7">
        <f>VLOOKUP($A25,HAVERD!$A:$DP,AI$2,FALSE)</f>
        <v>81.45</v>
      </c>
      <c r="AJ25" s="7">
        <f>VLOOKUP($A25,HAVERD!$A:$DP,AJ$2,FALSE)</f>
        <v>83.99</v>
      </c>
      <c r="AK25" s="7">
        <f>VLOOKUP($A25,HAVERD!$A:$DP,AK$2,FALSE)</f>
        <v>85.5</v>
      </c>
      <c r="AL25" s="7">
        <f>VLOOKUP($A25,HAVERD!$A:$DP,AL$2,FALSE)</f>
        <v>85.12</v>
      </c>
      <c r="AM25" s="7">
        <f>VLOOKUP($A25,HAVERD!$A:$DP,AM$2,FALSE)</f>
        <v>80.41</v>
      </c>
      <c r="AN25" s="7">
        <f>VLOOKUP($A25,HAVERD!$A:$DP,AN$2,FALSE)</f>
        <v>74.89</v>
      </c>
      <c r="AO25" s="7">
        <f>VLOOKUP($A25,HAVERD!$A:$DP,AO$2,FALSE)</f>
        <v>70.19</v>
      </c>
      <c r="AP25" s="7">
        <f>VLOOKUP($A25,HAVERD!$A:$DP,AP$2,FALSE)</f>
        <v>68.37</v>
      </c>
      <c r="AQ25" s="7">
        <f>VLOOKUP($A25,HAVERD!$A:$DP,AQ$2,FALSE)</f>
        <v>68.22</v>
      </c>
      <c r="AR25" s="7">
        <f>VLOOKUP($A25,HAVERD!$A:$DP,AR$2,FALSE)</f>
        <v>68.22</v>
      </c>
      <c r="AS25" s="7">
        <f>VLOOKUP($A25,HAVERD!$A:$DP,AS$2,FALSE)</f>
        <v>71.27</v>
      </c>
      <c r="AT25" s="7">
        <f>VLOOKUP($A25,HAVERD!$A:$DP,AT$2,FALSE)</f>
        <v>74.23</v>
      </c>
      <c r="AU25" s="7">
        <f>VLOOKUP($A25,HAVERD!$A:$DP,AU$2,FALSE)</f>
        <v>76.33</v>
      </c>
      <c r="AV25" s="7">
        <f>VLOOKUP($A25,HAVERD!$A:$DP,AV$2,FALSE)</f>
        <v>77.37</v>
      </c>
      <c r="AW25" s="7">
        <f>VLOOKUP($A25,HAVERD!$A:$DP,AW$2,FALSE)</f>
        <v>77.83</v>
      </c>
      <c r="AZ25" s="6">
        <f t="shared" si="21"/>
        <v>45709</v>
      </c>
      <c r="BA25" s="7">
        <f>_xlfn.IFNA(VLOOKUP($AZ25,HAVERD!$A:$DP,BA$2,FALSE),"")</f>
        <v>112.33</v>
      </c>
      <c r="BB25" s="7">
        <f>_xlfn.IFNA(VLOOKUP($AZ25,HAVERD!$A:$DP,BB$2,FALSE),"")</f>
        <v>112.54</v>
      </c>
      <c r="BC25" s="7">
        <f>_xlfn.IFNA(VLOOKUP($AZ25,HAVERD!$A:$DP,BC$2,FALSE),"")</f>
        <v>112.6</v>
      </c>
      <c r="BD25" s="7">
        <f>_xlfn.IFNA(VLOOKUP($AZ25,HAVERD!$A:$DP,BD$2,FALSE),"")</f>
        <v>113.11</v>
      </c>
      <c r="BE25" s="7">
        <f>_xlfn.IFNA(VLOOKUP($AZ25,HAVERD!$A:$DP,BE$2,FALSE),"")</f>
        <v>111.83</v>
      </c>
      <c r="BF25" s="7">
        <f>_xlfn.IFNA(VLOOKUP($AZ25,HAVERD!$A:$DP,BF$2,FALSE),"")</f>
        <v>112.33</v>
      </c>
      <c r="BG25" s="7">
        <f>_xlfn.IFNA(VLOOKUP($AZ25,HAVERD!$A:$DP,BG$2,FALSE),"")</f>
        <v>114.11</v>
      </c>
      <c r="BH25" s="7">
        <f>_xlfn.IFNA(VLOOKUP($AZ25,HAVERD!$A:$DP,BH$2,FALSE),"")</f>
        <v>112.64</v>
      </c>
      <c r="BI25" s="7">
        <f>_xlfn.IFNA(VLOOKUP($AZ25,HAVERD!$A:$DP,BI$2,FALSE),"")</f>
        <v>115.81</v>
      </c>
      <c r="BJ25" s="7">
        <f>_xlfn.IFNA(VLOOKUP($AZ25,HAVERD!$A:$DP,BJ$2,FALSE),"")</f>
        <v>117.13</v>
      </c>
      <c r="BK25" s="7">
        <f>_xlfn.IFNA(VLOOKUP($AZ25,HAVERD!$A:$DP,BK$2,FALSE),"")</f>
        <v>116.53</v>
      </c>
      <c r="BL25" s="7">
        <f>_xlfn.IFNA(VLOOKUP($AZ25,HAVERD!$A:$DP,BL$2,FALSE),"")</f>
        <v>114.7</v>
      </c>
      <c r="BM25" s="7">
        <f>_xlfn.IFNA(VLOOKUP($AZ25,HAVERD!$A:$DP,BM$2,FALSE),"")</f>
        <v>110.87</v>
      </c>
      <c r="BN25" s="7">
        <f>_xlfn.IFNA(VLOOKUP($AZ25,HAVERD!$A:$DP,BN$2,FALSE),"")</f>
        <v>95.75</v>
      </c>
      <c r="BO25" s="7">
        <f>_xlfn.IFNA(VLOOKUP($AZ25,HAVERD!$A:$DP,BO$2,FALSE),"")</f>
        <v>89.27</v>
      </c>
      <c r="BP25" s="7">
        <f>_xlfn.IFNA(VLOOKUP($AZ25,HAVERD!$A:$DP,BP$2,FALSE),"")</f>
        <v>87.6</v>
      </c>
      <c r="BQ25" s="7">
        <f>_xlfn.IFNA(VLOOKUP($AZ25,HAVERD!$A:$DP,BQ$2,FALSE),"")</f>
        <v>86.86</v>
      </c>
      <c r="BR25" s="7">
        <f>_xlfn.IFNA(VLOOKUP($AZ25,HAVERD!$A:$DP,BR$2,FALSE),"")</f>
        <v>87.26</v>
      </c>
      <c r="BS25" s="7">
        <f>_xlfn.IFNA(VLOOKUP($AZ25,HAVERD!$A:$DP,BS$2,FALSE),"")</f>
        <v>87.46</v>
      </c>
      <c r="BT25" s="7">
        <f>_xlfn.IFNA(VLOOKUP($AZ25,HAVERD!$A:$DP,BT$2,FALSE),"")</f>
        <v>89.77</v>
      </c>
      <c r="BU25" s="7">
        <f>_xlfn.IFNA(VLOOKUP($AZ25,HAVERD!$A:$DP,BU$2,FALSE),"")</f>
        <v>91.72</v>
      </c>
      <c r="BV25" s="7">
        <f>_xlfn.IFNA(VLOOKUP($AZ25,HAVERD!$A:$DP,BV$2,FALSE),"")</f>
        <v>92.95</v>
      </c>
      <c r="BW25" s="7">
        <f>_xlfn.IFNA(VLOOKUP($AZ25,HAVERD!$A:$DP,BW$2,FALSE),"")</f>
        <v>96.58</v>
      </c>
      <c r="BX25" s="7">
        <f>_xlfn.IFNA(VLOOKUP($AZ25,HAVERD!$A:$DP,BX$2,FALSE),"")</f>
        <v>96.58</v>
      </c>
      <c r="BY25" s="7">
        <f>_xlfn.IFNA(VLOOKUP($AZ25,HAVERD!$A:$DP,BY$2,FALSE),"")</f>
        <v>89.2</v>
      </c>
      <c r="BZ25" s="7">
        <f>_xlfn.IFNA(VLOOKUP($AZ25,HAVERD!$A:$DP,BZ$2,FALSE),"")</f>
        <v>79.23</v>
      </c>
      <c r="CA25" s="7">
        <f>_xlfn.IFNA(VLOOKUP($AZ25,HAVERD!$A:$DP,CA$2,FALSE),"")</f>
        <v>74.28</v>
      </c>
      <c r="CB25" s="7">
        <f>_xlfn.IFNA(VLOOKUP($AZ25,HAVERD!$A:$DP,CB$2,FALSE),"")</f>
        <v>72.91</v>
      </c>
      <c r="CC25" s="7">
        <f>_xlfn.IFNA(VLOOKUP($AZ25,HAVERD!$A:$DP,CC$2,FALSE),"")</f>
        <v>73.69</v>
      </c>
      <c r="CD25" s="7">
        <f>_xlfn.IFNA(VLOOKUP($AZ25,HAVERD!$A:$DP,CD$2,FALSE),"")</f>
        <v>73.97</v>
      </c>
      <c r="CE25" s="7">
        <f>_xlfn.IFNA(VLOOKUP($AZ25,HAVERD!$A:$DP,CE$2,FALSE),"")</f>
        <v>74.52</v>
      </c>
      <c r="CF25" s="7">
        <f>_xlfn.IFNA(VLOOKUP($AZ25,HAVERD!$A:$DP,CF$2,FALSE),"")</f>
        <v>78.83</v>
      </c>
      <c r="CG25" s="7">
        <f>_xlfn.IFNA(VLOOKUP($AZ25,HAVERD!$A:$DP,CG$2,FALSE),"")</f>
        <v>81.28</v>
      </c>
      <c r="CH25" s="7">
        <f>_xlfn.IFNA(VLOOKUP($AZ25,HAVERD!$A:$DP,CH$2,FALSE),"")</f>
        <v>83.5</v>
      </c>
      <c r="CI25" s="7">
        <f>_xlfn.IFNA(VLOOKUP($AZ25,HAVERD!$A:$DP,CI$2,FALSE),"")</f>
        <v>84.87</v>
      </c>
      <c r="CJ25" s="7">
        <f>_xlfn.IFNA(VLOOKUP($AZ25,HAVERD!$A:$DP,CJ$2,FALSE),"")</f>
        <v>84.75</v>
      </c>
      <c r="CK25" s="7">
        <f>_xlfn.IFNA(VLOOKUP($AZ25,HAVERD!$A:$DP,CK$2,FALSE),"")</f>
        <v>79.67</v>
      </c>
      <c r="CL25" s="7">
        <f>_xlfn.IFNA(VLOOKUP($AZ25,HAVERD!$A:$DP,CL$2,FALSE),"")</f>
        <v>71.650000000000006</v>
      </c>
      <c r="CM25" s="7">
        <f>_xlfn.IFNA(VLOOKUP($AZ25,HAVERD!$A:$DP,CM$2,FALSE),"")</f>
        <v>66.44</v>
      </c>
      <c r="CN25" s="7">
        <f>_xlfn.IFNA(VLOOKUP($AZ25,HAVERD!$A:$DP,CN$2,FALSE),"")</f>
        <v>64.569999999999993</v>
      </c>
      <c r="CO25" s="7">
        <f>_xlfn.IFNA(VLOOKUP($AZ25,HAVERD!$A:$DP,CO$2,FALSE),"")</f>
        <v>64.44</v>
      </c>
      <c r="CP25" s="7">
        <f>_xlfn.IFNA(VLOOKUP($AZ25,HAVERD!$A:$DP,CP$2,FALSE),"")</f>
        <v>64.400000000000006</v>
      </c>
      <c r="CQ25" s="7">
        <f>_xlfn.IFNA(VLOOKUP($AZ25,HAVERD!$A:$DP,CQ$2,FALSE),"")</f>
        <v>67.08</v>
      </c>
      <c r="CR25" s="7">
        <f>_xlfn.IFNA(VLOOKUP($AZ25,HAVERD!$A:$DP,CR$2,FALSE),"")</f>
        <v>71.28</v>
      </c>
      <c r="CS25" s="7">
        <f>_xlfn.IFNA(VLOOKUP($AZ25,HAVERD!$A:$DP,CS$2,FALSE),"")</f>
        <v>73.38</v>
      </c>
      <c r="CT25" s="7">
        <f>_xlfn.IFNA(VLOOKUP($AZ25,HAVERD!$A:$DP,CT$2,FALSE),"")</f>
        <v>74.41</v>
      </c>
      <c r="CU25" s="7">
        <f>_xlfn.IFNA(VLOOKUP($AZ25,HAVERD!$A:$DP,CU$2,FALSE),"")</f>
        <v>74.52</v>
      </c>
      <c r="CV25" s="7">
        <f>_xlfn.IFNA(VLOOKUP($AZ25,HAVERD!$A:$DP,CV$2,FALSE),"")</f>
        <v>73.290000000000006</v>
      </c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</row>
    <row r="26" spans="1:112" x14ac:dyDescent="0.25">
      <c r="A26" s="6">
        <f t="shared" si="20"/>
        <v>45670</v>
      </c>
      <c r="B26" s="7">
        <f>VLOOKUP($A26,HAVERD!$A:$DP,B$2,FALSE)</f>
        <v>121.5</v>
      </c>
      <c r="C26" s="7">
        <f>VLOOKUP($A26,HAVERD!$A:$DP,C$2,FALSE)</f>
        <v>119.7</v>
      </c>
      <c r="D26" s="7">
        <f>VLOOKUP($A26,HAVERD!$A:$DP,D$2,FALSE)</f>
        <v>119.48</v>
      </c>
      <c r="E26" s="7">
        <f>VLOOKUP($A26,HAVERD!$A:$DP,E$2,FALSE)</f>
        <v>119.2</v>
      </c>
      <c r="F26" s="7">
        <f>VLOOKUP($A26,HAVERD!$A:$DP,F$2,FALSE)</f>
        <v>118.97</v>
      </c>
      <c r="G26" s="7">
        <f>VLOOKUP($A26,HAVERD!$A:$DP,G$2,FALSE)</f>
        <v>117.3</v>
      </c>
      <c r="H26" s="7">
        <f>VLOOKUP($A26,HAVERD!$A:$DP,H$2,FALSE)</f>
        <v>117.7</v>
      </c>
      <c r="I26" s="7">
        <f>VLOOKUP($A26,HAVERD!$A:$DP,I$2,FALSE)</f>
        <v>119.06</v>
      </c>
      <c r="J26" s="7">
        <f>VLOOKUP($A26,HAVERD!$A:$DP,J$2,FALSE)</f>
        <v>116.86</v>
      </c>
      <c r="K26" s="7">
        <f>VLOOKUP($A26,HAVERD!$A:$DP,K$2,FALSE)</f>
        <v>117.82</v>
      </c>
      <c r="L26" s="7">
        <f>VLOOKUP($A26,HAVERD!$A:$DP,L$2,FALSE)</f>
        <v>118.76</v>
      </c>
      <c r="M26" s="7">
        <f>VLOOKUP($A26,HAVERD!$A:$DP,M$2,FALSE)</f>
        <v>119.03</v>
      </c>
      <c r="N26" s="7">
        <f>VLOOKUP($A26,HAVERD!$A:$DP,N$2,FALSE)</f>
        <v>118.3</v>
      </c>
      <c r="O26" s="7">
        <f>VLOOKUP($A26,HAVERD!$A:$DP,O$2,FALSE)</f>
        <v>114.78</v>
      </c>
      <c r="P26" s="7">
        <f>VLOOKUP($A26,HAVERD!$A:$DP,P$2,FALSE)</f>
        <v>102.63</v>
      </c>
      <c r="Q26" s="7">
        <f>VLOOKUP($A26,HAVERD!$A:$DP,Q$2,FALSE)</f>
        <v>97.81</v>
      </c>
      <c r="R26" s="7">
        <f>VLOOKUP($A26,HAVERD!$A:$DP,R$2,FALSE)</f>
        <v>95.64</v>
      </c>
      <c r="S26" s="7">
        <f>VLOOKUP($A26,HAVERD!$A:$DP,S$2,FALSE)</f>
        <v>95.22</v>
      </c>
      <c r="T26" s="7">
        <f>VLOOKUP($A26,HAVERD!$A:$DP,T$2,FALSE)</f>
        <v>95.85</v>
      </c>
      <c r="U26" s="7">
        <f>VLOOKUP($A26,HAVERD!$A:$DP,U$2,FALSE)</f>
        <v>97.12</v>
      </c>
      <c r="V26" s="7">
        <f>VLOOKUP($A26,HAVERD!$A:$DP,V$2,FALSE)</f>
        <v>98.34</v>
      </c>
      <c r="W26" s="7">
        <f>VLOOKUP($A26,HAVERD!$A:$DP,W$2,FALSE)</f>
        <v>99.51</v>
      </c>
      <c r="X26" s="7">
        <f>VLOOKUP($A26,HAVERD!$A:$DP,X$2,FALSE)</f>
        <v>100.76</v>
      </c>
      <c r="Y26" s="7">
        <f>VLOOKUP($A26,HAVERD!$A:$DP,Y$2,FALSE)</f>
        <v>102.24</v>
      </c>
      <c r="Z26" s="7">
        <f>VLOOKUP($A26,HAVERD!$A:$DP,Z$2,FALSE)</f>
        <v>100.5</v>
      </c>
      <c r="AA26" s="7">
        <f>VLOOKUP($A26,HAVERD!$A:$DP,AA$2,FALSE)</f>
        <v>93.19</v>
      </c>
      <c r="AB26" s="7">
        <f>VLOOKUP($A26,HAVERD!$A:$DP,AB$2,FALSE)</f>
        <v>81.790000000000006</v>
      </c>
      <c r="AC26" s="7">
        <f>VLOOKUP($A26,HAVERD!$A:$DP,AC$2,FALSE)</f>
        <v>78</v>
      </c>
      <c r="AD26" s="7">
        <f>VLOOKUP($A26,HAVERD!$A:$DP,AD$2,FALSE)</f>
        <v>76.760000000000005</v>
      </c>
      <c r="AE26" s="7">
        <f>VLOOKUP($A26,HAVERD!$A:$DP,AE$2,FALSE)</f>
        <v>78.33</v>
      </c>
      <c r="AF26" s="7">
        <f>VLOOKUP($A26,HAVERD!$A:$DP,AF$2,FALSE)</f>
        <v>78.59</v>
      </c>
      <c r="AG26" s="7">
        <f>VLOOKUP($A26,HAVERD!$A:$DP,AG$2,FALSE)</f>
        <v>79.05</v>
      </c>
      <c r="AH26" s="7">
        <f>VLOOKUP($A26,HAVERD!$A:$DP,AH$2,FALSE)</f>
        <v>81.489999999999995</v>
      </c>
      <c r="AI26" s="7">
        <f>VLOOKUP($A26,HAVERD!$A:$DP,AI$2,FALSE)</f>
        <v>83.11</v>
      </c>
      <c r="AJ26" s="7">
        <f>VLOOKUP($A26,HAVERD!$A:$DP,AJ$2,FALSE)</f>
        <v>85.65</v>
      </c>
      <c r="AK26" s="7">
        <f>VLOOKUP($A26,HAVERD!$A:$DP,AK$2,FALSE)</f>
        <v>87.16</v>
      </c>
      <c r="AL26" s="7">
        <f>VLOOKUP($A26,HAVERD!$A:$DP,AL$2,FALSE)</f>
        <v>86.78</v>
      </c>
      <c r="AM26" s="7">
        <f>VLOOKUP($A26,HAVERD!$A:$DP,AM$2,FALSE)</f>
        <v>82.07</v>
      </c>
      <c r="AN26" s="7">
        <f>VLOOKUP($A26,HAVERD!$A:$DP,AN$2,FALSE)</f>
        <v>76.150000000000006</v>
      </c>
      <c r="AO26" s="7">
        <f>VLOOKUP($A26,HAVERD!$A:$DP,AO$2,FALSE)</f>
        <v>71.45</v>
      </c>
      <c r="AP26" s="7">
        <f>VLOOKUP($A26,HAVERD!$A:$DP,AP$2,FALSE)</f>
        <v>69.63</v>
      </c>
      <c r="AQ26" s="7">
        <f>VLOOKUP($A26,HAVERD!$A:$DP,AQ$2,FALSE)</f>
        <v>69.48</v>
      </c>
      <c r="AR26" s="7">
        <f>VLOOKUP($A26,HAVERD!$A:$DP,AR$2,FALSE)</f>
        <v>69.48</v>
      </c>
      <c r="AS26" s="7">
        <f>VLOOKUP($A26,HAVERD!$A:$DP,AS$2,FALSE)</f>
        <v>72.53</v>
      </c>
      <c r="AT26" s="7">
        <f>VLOOKUP($A26,HAVERD!$A:$DP,AT$2,FALSE)</f>
        <v>75.489999999999995</v>
      </c>
      <c r="AU26" s="7">
        <f>VLOOKUP($A26,HAVERD!$A:$DP,AU$2,FALSE)</f>
        <v>77.59</v>
      </c>
      <c r="AV26" s="7">
        <f>VLOOKUP($A26,HAVERD!$A:$DP,AV$2,FALSE)</f>
        <v>78.63</v>
      </c>
      <c r="AW26" s="7">
        <f>VLOOKUP($A26,HAVERD!$A:$DP,AW$2,FALSE)</f>
        <v>79.09</v>
      </c>
      <c r="AZ26" s="6">
        <f t="shared" si="21"/>
        <v>45712</v>
      </c>
      <c r="BA26" s="7">
        <f>_xlfn.IFNA(VLOOKUP($AZ26,HAVERD!$A:$DP,BA$2,FALSE),"")</f>
        <v>112.83</v>
      </c>
      <c r="BB26" s="7">
        <f>_xlfn.IFNA(VLOOKUP($AZ26,HAVERD!$A:$DP,BB$2,FALSE),"")</f>
        <v>112.74</v>
      </c>
      <c r="BC26" s="7">
        <f>_xlfn.IFNA(VLOOKUP($AZ26,HAVERD!$A:$DP,BC$2,FALSE),"")</f>
        <v>112.76</v>
      </c>
      <c r="BD26" s="7">
        <f>_xlfn.IFNA(VLOOKUP($AZ26,HAVERD!$A:$DP,BD$2,FALSE),"")</f>
        <v>113.15</v>
      </c>
      <c r="BE26" s="7">
        <f>_xlfn.IFNA(VLOOKUP($AZ26,HAVERD!$A:$DP,BE$2,FALSE),"")</f>
        <v>112.07</v>
      </c>
      <c r="BF26" s="7">
        <f>_xlfn.IFNA(VLOOKUP($AZ26,HAVERD!$A:$DP,BF$2,FALSE),"")</f>
        <v>112.67</v>
      </c>
      <c r="BG26" s="7">
        <f>_xlfn.IFNA(VLOOKUP($AZ26,HAVERD!$A:$DP,BG$2,FALSE),"")</f>
        <v>114.25</v>
      </c>
      <c r="BH26" s="7">
        <f>_xlfn.IFNA(VLOOKUP($AZ26,HAVERD!$A:$DP,BH$2,FALSE),"")</f>
        <v>112.19</v>
      </c>
      <c r="BI26" s="7">
        <f>_xlfn.IFNA(VLOOKUP($AZ26,HAVERD!$A:$DP,BI$2,FALSE),"")</f>
        <v>115.35</v>
      </c>
      <c r="BJ26" s="7">
        <f>_xlfn.IFNA(VLOOKUP($AZ26,HAVERD!$A:$DP,BJ$2,FALSE),"")</f>
        <v>116.67</v>
      </c>
      <c r="BK26" s="7">
        <f>_xlfn.IFNA(VLOOKUP($AZ26,HAVERD!$A:$DP,BK$2,FALSE),"")</f>
        <v>116.07</v>
      </c>
      <c r="BL26" s="7">
        <f>_xlfn.IFNA(VLOOKUP($AZ26,HAVERD!$A:$DP,BL$2,FALSE),"")</f>
        <v>114.24</v>
      </c>
      <c r="BM26" s="7">
        <f>_xlfn.IFNA(VLOOKUP($AZ26,HAVERD!$A:$DP,BM$2,FALSE),"")</f>
        <v>110.41</v>
      </c>
      <c r="BN26" s="7">
        <f>_xlfn.IFNA(VLOOKUP($AZ26,HAVERD!$A:$DP,BN$2,FALSE),"")</f>
        <v>95.55</v>
      </c>
      <c r="BO26" s="7">
        <f>_xlfn.IFNA(VLOOKUP($AZ26,HAVERD!$A:$DP,BO$2,FALSE),"")</f>
        <v>89.07</v>
      </c>
      <c r="BP26" s="7">
        <f>_xlfn.IFNA(VLOOKUP($AZ26,HAVERD!$A:$DP,BP$2,FALSE),"")</f>
        <v>86.91</v>
      </c>
      <c r="BQ26" s="7">
        <f>_xlfn.IFNA(VLOOKUP($AZ26,HAVERD!$A:$DP,BQ$2,FALSE),"")</f>
        <v>86.17</v>
      </c>
      <c r="BR26" s="7">
        <f>_xlfn.IFNA(VLOOKUP($AZ26,HAVERD!$A:$DP,BR$2,FALSE),"")</f>
        <v>86.57</v>
      </c>
      <c r="BS26" s="7">
        <f>_xlfn.IFNA(VLOOKUP($AZ26,HAVERD!$A:$DP,BS$2,FALSE),"")</f>
        <v>86.88</v>
      </c>
      <c r="BT26" s="7">
        <f>_xlfn.IFNA(VLOOKUP($AZ26,HAVERD!$A:$DP,BT$2,FALSE),"")</f>
        <v>89.19</v>
      </c>
      <c r="BU26" s="7">
        <f>_xlfn.IFNA(VLOOKUP($AZ26,HAVERD!$A:$DP,BU$2,FALSE),"")</f>
        <v>91.14</v>
      </c>
      <c r="BV26" s="7">
        <f>_xlfn.IFNA(VLOOKUP($AZ26,HAVERD!$A:$DP,BV$2,FALSE),"")</f>
        <v>92.37</v>
      </c>
      <c r="BW26" s="7">
        <f>_xlfn.IFNA(VLOOKUP($AZ26,HAVERD!$A:$DP,BW$2,FALSE),"")</f>
        <v>95.74</v>
      </c>
      <c r="BX26" s="7">
        <f>_xlfn.IFNA(VLOOKUP($AZ26,HAVERD!$A:$DP,BX$2,FALSE),"")</f>
        <v>95.74</v>
      </c>
      <c r="BY26" s="7">
        <f>_xlfn.IFNA(VLOOKUP($AZ26,HAVERD!$A:$DP,BY$2,FALSE),"")</f>
        <v>88.36</v>
      </c>
      <c r="BZ26" s="7">
        <f>_xlfn.IFNA(VLOOKUP($AZ26,HAVERD!$A:$DP,BZ$2,FALSE),"")</f>
        <v>78.39</v>
      </c>
      <c r="CA26" s="7">
        <f>_xlfn.IFNA(VLOOKUP($AZ26,HAVERD!$A:$DP,CA$2,FALSE),"")</f>
        <v>73.540000000000006</v>
      </c>
      <c r="CB26" s="7">
        <f>_xlfn.IFNA(VLOOKUP($AZ26,HAVERD!$A:$DP,CB$2,FALSE),"")</f>
        <v>72.17</v>
      </c>
      <c r="CC26" s="7">
        <f>_xlfn.IFNA(VLOOKUP($AZ26,HAVERD!$A:$DP,CC$2,FALSE),"")</f>
        <v>72.95</v>
      </c>
      <c r="CD26" s="7">
        <f>_xlfn.IFNA(VLOOKUP($AZ26,HAVERD!$A:$DP,CD$2,FALSE),"")</f>
        <v>73.23</v>
      </c>
      <c r="CE26" s="7">
        <f>_xlfn.IFNA(VLOOKUP($AZ26,HAVERD!$A:$DP,CE$2,FALSE),"")</f>
        <v>74.069999999999993</v>
      </c>
      <c r="CF26" s="7">
        <f>_xlfn.IFNA(VLOOKUP($AZ26,HAVERD!$A:$DP,CF$2,FALSE),"")</f>
        <v>78.400000000000006</v>
      </c>
      <c r="CG26" s="7">
        <f>_xlfn.IFNA(VLOOKUP($AZ26,HAVERD!$A:$DP,CG$2,FALSE),"")</f>
        <v>80.849999999999994</v>
      </c>
      <c r="CH26" s="7">
        <f>_xlfn.IFNA(VLOOKUP($AZ26,HAVERD!$A:$DP,CH$2,FALSE),"")</f>
        <v>83.07</v>
      </c>
      <c r="CI26" s="7">
        <f>_xlfn.IFNA(VLOOKUP($AZ26,HAVERD!$A:$DP,CI$2,FALSE),"")</f>
        <v>84.44</v>
      </c>
      <c r="CJ26" s="7">
        <f>_xlfn.IFNA(VLOOKUP($AZ26,HAVERD!$A:$DP,CJ$2,FALSE),"")</f>
        <v>84.32</v>
      </c>
      <c r="CK26" s="7">
        <f>_xlfn.IFNA(VLOOKUP($AZ26,HAVERD!$A:$DP,CK$2,FALSE),"")</f>
        <v>80.17</v>
      </c>
      <c r="CL26" s="7">
        <f>_xlfn.IFNA(VLOOKUP($AZ26,HAVERD!$A:$DP,CL$2,FALSE),"")</f>
        <v>72.92</v>
      </c>
      <c r="CM26" s="7">
        <f>_xlfn.IFNA(VLOOKUP($AZ26,HAVERD!$A:$DP,CM$2,FALSE),"")</f>
        <v>68.52</v>
      </c>
      <c r="CN26" s="7">
        <f>_xlfn.IFNA(VLOOKUP($AZ26,HAVERD!$A:$DP,CN$2,FALSE),"")</f>
        <v>66.650000000000006</v>
      </c>
      <c r="CO26" s="7">
        <f>_xlfn.IFNA(VLOOKUP($AZ26,HAVERD!$A:$DP,CO$2,FALSE),"")</f>
        <v>66.52</v>
      </c>
      <c r="CP26" s="7">
        <f>_xlfn.IFNA(VLOOKUP($AZ26,HAVERD!$A:$DP,CP$2,FALSE),"")</f>
        <v>66.48</v>
      </c>
      <c r="CQ26" s="7">
        <f>_xlfn.IFNA(VLOOKUP($AZ26,HAVERD!$A:$DP,CQ$2,FALSE),"")</f>
        <v>68.849999999999994</v>
      </c>
      <c r="CR26" s="7">
        <f>_xlfn.IFNA(VLOOKUP($AZ26,HAVERD!$A:$DP,CR$2,FALSE),"")</f>
        <v>72.760000000000005</v>
      </c>
      <c r="CS26" s="7">
        <f>_xlfn.IFNA(VLOOKUP($AZ26,HAVERD!$A:$DP,CS$2,FALSE),"")</f>
        <v>74.44</v>
      </c>
      <c r="CT26" s="7">
        <f>_xlfn.IFNA(VLOOKUP($AZ26,HAVERD!$A:$DP,CT$2,FALSE),"")</f>
        <v>75.47</v>
      </c>
      <c r="CU26" s="7">
        <f>_xlfn.IFNA(VLOOKUP($AZ26,HAVERD!$A:$DP,CU$2,FALSE),"")</f>
        <v>75.58</v>
      </c>
      <c r="CV26" s="7">
        <f>_xlfn.IFNA(VLOOKUP($AZ26,HAVERD!$A:$DP,CV$2,FALSE),"")</f>
        <v>74.349999999999994</v>
      </c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</row>
    <row r="27" spans="1:112" x14ac:dyDescent="0.25">
      <c r="A27" s="6">
        <f t="shared" si="20"/>
        <v>45671</v>
      </c>
      <c r="B27" s="7">
        <f>VLOOKUP($A27,HAVERD!$A:$DP,B$2,FALSE)</f>
        <v>118.62</v>
      </c>
      <c r="C27" s="7">
        <f>VLOOKUP($A27,HAVERD!$A:$DP,C$2,FALSE)</f>
        <v>117.01</v>
      </c>
      <c r="D27" s="7">
        <f>VLOOKUP($A27,HAVERD!$A:$DP,D$2,FALSE)</f>
        <v>116.69</v>
      </c>
      <c r="E27" s="7">
        <f>VLOOKUP($A27,HAVERD!$A:$DP,E$2,FALSE)</f>
        <v>116.44</v>
      </c>
      <c r="F27" s="7">
        <f>VLOOKUP($A27,HAVERD!$A:$DP,F$2,FALSE)</f>
        <v>115.98</v>
      </c>
      <c r="G27" s="7">
        <f>VLOOKUP($A27,HAVERD!$A:$DP,G$2,FALSE)</f>
        <v>114.51</v>
      </c>
      <c r="H27" s="7">
        <f>VLOOKUP($A27,HAVERD!$A:$DP,H$2,FALSE)</f>
        <v>114.95</v>
      </c>
      <c r="I27" s="7">
        <f>VLOOKUP($A27,HAVERD!$A:$DP,I$2,FALSE)</f>
        <v>116.35</v>
      </c>
      <c r="J27" s="7">
        <f>VLOOKUP($A27,HAVERD!$A:$DP,J$2,FALSE)</f>
        <v>114.31</v>
      </c>
      <c r="K27" s="7">
        <f>VLOOKUP($A27,HAVERD!$A:$DP,K$2,FALSE)</f>
        <v>115.48</v>
      </c>
      <c r="L27" s="7">
        <f>VLOOKUP($A27,HAVERD!$A:$DP,L$2,FALSE)</f>
        <v>116.65</v>
      </c>
      <c r="M27" s="7">
        <f>VLOOKUP($A27,HAVERD!$A:$DP,M$2,FALSE)</f>
        <v>116.97</v>
      </c>
      <c r="N27" s="7">
        <f>VLOOKUP($A27,HAVERD!$A:$DP,N$2,FALSE)</f>
        <v>116.24</v>
      </c>
      <c r="O27" s="7">
        <f>VLOOKUP($A27,HAVERD!$A:$DP,O$2,FALSE)</f>
        <v>112.72</v>
      </c>
      <c r="P27" s="7">
        <f>VLOOKUP($A27,HAVERD!$A:$DP,P$2,FALSE)</f>
        <v>100.97</v>
      </c>
      <c r="Q27" s="7">
        <f>VLOOKUP($A27,HAVERD!$A:$DP,Q$2,FALSE)</f>
        <v>96.24</v>
      </c>
      <c r="R27" s="7">
        <f>VLOOKUP($A27,HAVERD!$A:$DP,R$2,FALSE)</f>
        <v>94.11</v>
      </c>
      <c r="S27" s="7">
        <f>VLOOKUP($A27,HAVERD!$A:$DP,S$2,FALSE)</f>
        <v>93.69</v>
      </c>
      <c r="T27" s="7">
        <f>VLOOKUP($A27,HAVERD!$A:$DP,T$2,FALSE)</f>
        <v>94.32</v>
      </c>
      <c r="U27" s="7">
        <f>VLOOKUP($A27,HAVERD!$A:$DP,U$2,FALSE)</f>
        <v>95.59</v>
      </c>
      <c r="V27" s="7">
        <f>VLOOKUP($A27,HAVERD!$A:$DP,V$2,FALSE)</f>
        <v>96.61</v>
      </c>
      <c r="W27" s="7">
        <f>VLOOKUP($A27,HAVERD!$A:$DP,W$2,FALSE)</f>
        <v>97.71</v>
      </c>
      <c r="X27" s="7">
        <f>VLOOKUP($A27,HAVERD!$A:$DP,X$2,FALSE)</f>
        <v>98.81</v>
      </c>
      <c r="Y27" s="7">
        <f>VLOOKUP($A27,HAVERD!$A:$DP,Y$2,FALSE)</f>
        <v>100.29</v>
      </c>
      <c r="Z27" s="7">
        <f>VLOOKUP($A27,HAVERD!$A:$DP,Z$2,FALSE)</f>
        <v>98.55</v>
      </c>
      <c r="AA27" s="7">
        <f>VLOOKUP($A27,HAVERD!$A:$DP,AA$2,FALSE)</f>
        <v>91.23</v>
      </c>
      <c r="AB27" s="7">
        <f>VLOOKUP($A27,HAVERD!$A:$DP,AB$2,FALSE)</f>
        <v>81.06</v>
      </c>
      <c r="AC27" s="7">
        <f>VLOOKUP($A27,HAVERD!$A:$DP,AC$2,FALSE)</f>
        <v>77.41</v>
      </c>
      <c r="AD27" s="7">
        <f>VLOOKUP($A27,HAVERD!$A:$DP,AD$2,FALSE)</f>
        <v>76.27</v>
      </c>
      <c r="AE27" s="7">
        <f>VLOOKUP($A27,HAVERD!$A:$DP,AE$2,FALSE)</f>
        <v>77.84</v>
      </c>
      <c r="AF27" s="7">
        <f>VLOOKUP($A27,HAVERD!$A:$DP,AF$2,FALSE)</f>
        <v>78.099999999999994</v>
      </c>
      <c r="AG27" s="7">
        <f>VLOOKUP($A27,HAVERD!$A:$DP,AG$2,FALSE)</f>
        <v>78.56</v>
      </c>
      <c r="AH27" s="7">
        <f>VLOOKUP($A27,HAVERD!$A:$DP,AH$2,FALSE)</f>
        <v>80.55</v>
      </c>
      <c r="AI27" s="7">
        <f>VLOOKUP($A27,HAVERD!$A:$DP,AI$2,FALSE)</f>
        <v>82.17</v>
      </c>
      <c r="AJ27" s="7">
        <f>VLOOKUP($A27,HAVERD!$A:$DP,AJ$2,FALSE)</f>
        <v>84.71</v>
      </c>
      <c r="AK27" s="7">
        <f>VLOOKUP($A27,HAVERD!$A:$DP,AK$2,FALSE)</f>
        <v>86.22</v>
      </c>
      <c r="AL27" s="7">
        <f>VLOOKUP($A27,HAVERD!$A:$DP,AL$2,FALSE)</f>
        <v>85.84</v>
      </c>
      <c r="AM27" s="7">
        <f>VLOOKUP($A27,HAVERD!$A:$DP,AM$2,FALSE)</f>
        <v>81.13</v>
      </c>
      <c r="AN27" s="7">
        <f>VLOOKUP($A27,HAVERD!$A:$DP,AN$2,FALSE)</f>
        <v>75.709999999999994</v>
      </c>
      <c r="AO27" s="7">
        <f>VLOOKUP($A27,HAVERD!$A:$DP,AO$2,FALSE)</f>
        <v>71.010000000000005</v>
      </c>
      <c r="AP27" s="7">
        <f>VLOOKUP($A27,HAVERD!$A:$DP,AP$2,FALSE)</f>
        <v>69.19</v>
      </c>
      <c r="AQ27" s="7">
        <f>VLOOKUP($A27,HAVERD!$A:$DP,AQ$2,FALSE)</f>
        <v>69.040000000000006</v>
      </c>
      <c r="AR27" s="7">
        <f>VLOOKUP($A27,HAVERD!$A:$DP,AR$2,FALSE)</f>
        <v>69.040000000000006</v>
      </c>
      <c r="AS27" s="7">
        <f>VLOOKUP($A27,HAVERD!$A:$DP,AS$2,FALSE)</f>
        <v>72.09</v>
      </c>
      <c r="AT27" s="7">
        <f>VLOOKUP($A27,HAVERD!$A:$DP,AT$2,FALSE)</f>
        <v>75.05</v>
      </c>
      <c r="AU27" s="7">
        <f>VLOOKUP($A27,HAVERD!$A:$DP,AU$2,FALSE)</f>
        <v>77.150000000000006</v>
      </c>
      <c r="AV27" s="7">
        <f>VLOOKUP($A27,HAVERD!$A:$DP,AV$2,FALSE)</f>
        <v>78.19</v>
      </c>
      <c r="AW27" s="7">
        <f>VLOOKUP($A27,HAVERD!$A:$DP,AW$2,FALSE)</f>
        <v>78.650000000000006</v>
      </c>
      <c r="AZ27" s="6">
        <f t="shared" si="21"/>
        <v>45713</v>
      </c>
      <c r="BA27" s="7">
        <f>_xlfn.IFNA(VLOOKUP($AZ27,HAVERD!$A:$DP,BA$2,FALSE),"")</f>
        <v>105.98</v>
      </c>
      <c r="BB27" s="7">
        <f>_xlfn.IFNA(VLOOKUP($AZ27,HAVERD!$A:$DP,BB$2,FALSE),"")</f>
        <v>105.86</v>
      </c>
      <c r="BC27" s="7">
        <f>_xlfn.IFNA(VLOOKUP($AZ27,HAVERD!$A:$DP,BC$2,FALSE),"")</f>
        <v>105.95</v>
      </c>
      <c r="BD27" s="7">
        <f>_xlfn.IFNA(VLOOKUP($AZ27,HAVERD!$A:$DP,BD$2,FALSE),"")</f>
        <v>106.33</v>
      </c>
      <c r="BE27" s="7">
        <f>_xlfn.IFNA(VLOOKUP($AZ27,HAVERD!$A:$DP,BE$2,FALSE),"")</f>
        <v>105.15</v>
      </c>
      <c r="BF27" s="7">
        <f>_xlfn.IFNA(VLOOKUP($AZ27,HAVERD!$A:$DP,BF$2,FALSE),"")</f>
        <v>105.85</v>
      </c>
      <c r="BG27" s="7">
        <f>_xlfn.IFNA(VLOOKUP($AZ27,HAVERD!$A:$DP,BG$2,FALSE),"")</f>
        <v>107.69</v>
      </c>
      <c r="BH27" s="7">
        <f>_xlfn.IFNA(VLOOKUP($AZ27,HAVERD!$A:$DP,BH$2,FALSE),"")</f>
        <v>106.49</v>
      </c>
      <c r="BI27" s="7">
        <f>_xlfn.IFNA(VLOOKUP($AZ27,HAVERD!$A:$DP,BI$2,FALSE),"")</f>
        <v>109.94</v>
      </c>
      <c r="BJ27" s="7">
        <f>_xlfn.IFNA(VLOOKUP($AZ27,HAVERD!$A:$DP,BJ$2,FALSE),"")</f>
        <v>111.49</v>
      </c>
      <c r="BK27" s="7">
        <f>_xlfn.IFNA(VLOOKUP($AZ27,HAVERD!$A:$DP,BK$2,FALSE),"")</f>
        <v>110.9</v>
      </c>
      <c r="BL27" s="7">
        <f>_xlfn.IFNA(VLOOKUP($AZ27,HAVERD!$A:$DP,BL$2,FALSE),"")</f>
        <v>109.03</v>
      </c>
      <c r="BM27" s="7">
        <f>_xlfn.IFNA(VLOOKUP($AZ27,HAVERD!$A:$DP,BM$2,FALSE),"")</f>
        <v>105.03</v>
      </c>
      <c r="BN27" s="7">
        <f>_xlfn.IFNA(VLOOKUP($AZ27,HAVERD!$A:$DP,BN$2,FALSE),"")</f>
        <v>90.56</v>
      </c>
      <c r="BO27" s="7">
        <f>_xlfn.IFNA(VLOOKUP($AZ27,HAVERD!$A:$DP,BO$2,FALSE),"")</f>
        <v>84.47</v>
      </c>
      <c r="BP27" s="7">
        <f>_xlfn.IFNA(VLOOKUP($AZ27,HAVERD!$A:$DP,BP$2,FALSE),"")</f>
        <v>82.16</v>
      </c>
      <c r="BQ27" s="7">
        <f>_xlfn.IFNA(VLOOKUP($AZ27,HAVERD!$A:$DP,BQ$2,FALSE),"")</f>
        <v>81.42</v>
      </c>
      <c r="BR27" s="7">
        <f>_xlfn.IFNA(VLOOKUP($AZ27,HAVERD!$A:$DP,BR$2,FALSE),"")</f>
        <v>81.819999999999993</v>
      </c>
      <c r="BS27" s="7">
        <f>_xlfn.IFNA(VLOOKUP($AZ27,HAVERD!$A:$DP,BS$2,FALSE),"")</f>
        <v>82.12</v>
      </c>
      <c r="BT27" s="7">
        <f>_xlfn.IFNA(VLOOKUP($AZ27,HAVERD!$A:$DP,BT$2,FALSE),"")</f>
        <v>84.92</v>
      </c>
      <c r="BU27" s="7">
        <f>_xlfn.IFNA(VLOOKUP($AZ27,HAVERD!$A:$DP,BU$2,FALSE),"")</f>
        <v>87.46</v>
      </c>
      <c r="BV27" s="7">
        <f>_xlfn.IFNA(VLOOKUP($AZ27,HAVERD!$A:$DP,BV$2,FALSE),"")</f>
        <v>88.69</v>
      </c>
      <c r="BW27" s="7">
        <f>_xlfn.IFNA(VLOOKUP($AZ27,HAVERD!$A:$DP,BW$2,FALSE),"")</f>
        <v>92.06</v>
      </c>
      <c r="BX27" s="7">
        <f>_xlfn.IFNA(VLOOKUP($AZ27,HAVERD!$A:$DP,BX$2,FALSE),"")</f>
        <v>92.06</v>
      </c>
      <c r="BY27" s="7">
        <f>_xlfn.IFNA(VLOOKUP($AZ27,HAVERD!$A:$DP,BY$2,FALSE),"")</f>
        <v>84.68</v>
      </c>
      <c r="BZ27" s="7">
        <f>_xlfn.IFNA(VLOOKUP($AZ27,HAVERD!$A:$DP,BZ$2,FALSE),"")</f>
        <v>75.06</v>
      </c>
      <c r="CA27" s="7">
        <f>_xlfn.IFNA(VLOOKUP($AZ27,HAVERD!$A:$DP,CA$2,FALSE),"")</f>
        <v>70.56</v>
      </c>
      <c r="CB27" s="7">
        <f>_xlfn.IFNA(VLOOKUP($AZ27,HAVERD!$A:$DP,CB$2,FALSE),"")</f>
        <v>69.19</v>
      </c>
      <c r="CC27" s="7">
        <f>_xlfn.IFNA(VLOOKUP($AZ27,HAVERD!$A:$DP,CC$2,FALSE),"")</f>
        <v>69.97</v>
      </c>
      <c r="CD27" s="7">
        <f>_xlfn.IFNA(VLOOKUP($AZ27,HAVERD!$A:$DP,CD$2,FALSE),"")</f>
        <v>70.25</v>
      </c>
      <c r="CE27" s="7">
        <f>_xlfn.IFNA(VLOOKUP($AZ27,HAVERD!$A:$DP,CE$2,FALSE),"")</f>
        <v>71.09</v>
      </c>
      <c r="CF27" s="7">
        <f>_xlfn.IFNA(VLOOKUP($AZ27,HAVERD!$A:$DP,CF$2,FALSE),"")</f>
        <v>75.42</v>
      </c>
      <c r="CG27" s="7">
        <f>_xlfn.IFNA(VLOOKUP($AZ27,HAVERD!$A:$DP,CG$2,FALSE),"")</f>
        <v>77.87</v>
      </c>
      <c r="CH27" s="7">
        <f>_xlfn.IFNA(VLOOKUP($AZ27,HAVERD!$A:$DP,CH$2,FALSE),"")</f>
        <v>80.09</v>
      </c>
      <c r="CI27" s="7">
        <f>_xlfn.IFNA(VLOOKUP($AZ27,HAVERD!$A:$DP,CI$2,FALSE),"")</f>
        <v>81.459999999999994</v>
      </c>
      <c r="CJ27" s="7">
        <f>_xlfn.IFNA(VLOOKUP($AZ27,HAVERD!$A:$DP,CJ$2,FALSE),"")</f>
        <v>81.34</v>
      </c>
      <c r="CK27" s="7">
        <f>_xlfn.IFNA(VLOOKUP($AZ27,HAVERD!$A:$DP,CK$2,FALSE),"")</f>
        <v>77.19</v>
      </c>
      <c r="CL27" s="7">
        <f>_xlfn.IFNA(VLOOKUP($AZ27,HAVERD!$A:$DP,CL$2,FALSE),"")</f>
        <v>71.849999999999994</v>
      </c>
      <c r="CM27" s="7">
        <f>_xlfn.IFNA(VLOOKUP($AZ27,HAVERD!$A:$DP,CM$2,FALSE),"")</f>
        <v>67.87</v>
      </c>
      <c r="CN27" s="7">
        <f>_xlfn.IFNA(VLOOKUP($AZ27,HAVERD!$A:$DP,CN$2,FALSE),"")</f>
        <v>66</v>
      </c>
      <c r="CO27" s="7">
        <f>_xlfn.IFNA(VLOOKUP($AZ27,HAVERD!$A:$DP,CO$2,FALSE),"")</f>
        <v>65.87</v>
      </c>
      <c r="CP27" s="7">
        <f>_xlfn.IFNA(VLOOKUP($AZ27,HAVERD!$A:$DP,CP$2,FALSE),"")</f>
        <v>65.83</v>
      </c>
      <c r="CQ27" s="7">
        <f>_xlfn.IFNA(VLOOKUP($AZ27,HAVERD!$A:$DP,CQ$2,FALSE),"")</f>
        <v>68.209999999999994</v>
      </c>
      <c r="CR27" s="7">
        <f>_xlfn.IFNA(VLOOKUP($AZ27,HAVERD!$A:$DP,CR$2,FALSE),"")</f>
        <v>72.25</v>
      </c>
      <c r="CS27" s="7">
        <f>_xlfn.IFNA(VLOOKUP($AZ27,HAVERD!$A:$DP,CS$2,FALSE),"")</f>
        <v>73.930000000000007</v>
      </c>
      <c r="CT27" s="7">
        <f>_xlfn.IFNA(VLOOKUP($AZ27,HAVERD!$A:$DP,CT$2,FALSE),"")</f>
        <v>74.959999999999994</v>
      </c>
      <c r="CU27" s="7">
        <f>_xlfn.IFNA(VLOOKUP($AZ27,HAVERD!$A:$DP,CU$2,FALSE),"")</f>
        <v>75.069999999999993</v>
      </c>
      <c r="CV27" s="7">
        <f>_xlfn.IFNA(VLOOKUP($AZ27,HAVERD!$A:$DP,CV$2,FALSE),"")</f>
        <v>73.84</v>
      </c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</row>
    <row r="28" spans="1:112" x14ac:dyDescent="0.25">
      <c r="A28" s="6">
        <f t="shared" si="20"/>
        <v>45672</v>
      </c>
      <c r="B28" s="7">
        <f>VLOOKUP($A28,HAVERD!$A:$DP,B$2,FALSE)</f>
        <v>118.45</v>
      </c>
      <c r="C28" s="7">
        <f>VLOOKUP($A28,HAVERD!$A:$DP,C$2,FALSE)</f>
        <v>116.93</v>
      </c>
      <c r="D28" s="7">
        <f>VLOOKUP($A28,HAVERD!$A:$DP,D$2,FALSE)</f>
        <v>116.39</v>
      </c>
      <c r="E28" s="7">
        <f>VLOOKUP($A28,HAVERD!$A:$DP,E$2,FALSE)</f>
        <v>116.05</v>
      </c>
      <c r="F28" s="7">
        <f>VLOOKUP($A28,HAVERD!$A:$DP,F$2,FALSE)</f>
        <v>115.64</v>
      </c>
      <c r="G28" s="7">
        <f>VLOOKUP($A28,HAVERD!$A:$DP,G$2,FALSE)</f>
        <v>114.26</v>
      </c>
      <c r="H28" s="7">
        <f>VLOOKUP($A28,HAVERD!$A:$DP,H$2,FALSE)</f>
        <v>114.74</v>
      </c>
      <c r="I28" s="7">
        <f>VLOOKUP($A28,HAVERD!$A:$DP,I$2,FALSE)</f>
        <v>116.12</v>
      </c>
      <c r="J28" s="7">
        <f>VLOOKUP($A28,HAVERD!$A:$DP,J$2,FALSE)</f>
        <v>113.92</v>
      </c>
      <c r="K28" s="7">
        <f>VLOOKUP($A28,HAVERD!$A:$DP,K$2,FALSE)</f>
        <v>115.08</v>
      </c>
      <c r="L28" s="7">
        <f>VLOOKUP($A28,HAVERD!$A:$DP,L$2,FALSE)</f>
        <v>116.25</v>
      </c>
      <c r="M28" s="7">
        <f>VLOOKUP($A28,HAVERD!$A:$DP,M$2,FALSE)</f>
        <v>116.75</v>
      </c>
      <c r="N28" s="7">
        <f>VLOOKUP($A28,HAVERD!$A:$DP,N$2,FALSE)</f>
        <v>116.02</v>
      </c>
      <c r="O28" s="7">
        <f>VLOOKUP($A28,HAVERD!$A:$DP,O$2,FALSE)</f>
        <v>112.26</v>
      </c>
      <c r="P28" s="7">
        <f>VLOOKUP($A28,HAVERD!$A:$DP,P$2,FALSE)</f>
        <v>100.51</v>
      </c>
      <c r="Q28" s="7">
        <f>VLOOKUP($A28,HAVERD!$A:$DP,Q$2,FALSE)</f>
        <v>95.43</v>
      </c>
      <c r="R28" s="7">
        <f>VLOOKUP($A28,HAVERD!$A:$DP,R$2,FALSE)</f>
        <v>93.3</v>
      </c>
      <c r="S28" s="7">
        <f>VLOOKUP($A28,HAVERD!$A:$DP,S$2,FALSE)</f>
        <v>92.88</v>
      </c>
      <c r="T28" s="7">
        <f>VLOOKUP($A28,HAVERD!$A:$DP,T$2,FALSE)</f>
        <v>93.51</v>
      </c>
      <c r="U28" s="7">
        <f>VLOOKUP($A28,HAVERD!$A:$DP,U$2,FALSE)</f>
        <v>94.78</v>
      </c>
      <c r="V28" s="7">
        <f>VLOOKUP($A28,HAVERD!$A:$DP,V$2,FALSE)</f>
        <v>95.69</v>
      </c>
      <c r="W28" s="7">
        <f>VLOOKUP($A28,HAVERD!$A:$DP,W$2,FALSE)</f>
        <v>96.8</v>
      </c>
      <c r="X28" s="7">
        <f>VLOOKUP($A28,HAVERD!$A:$DP,X$2,FALSE)</f>
        <v>97.91</v>
      </c>
      <c r="Y28" s="7">
        <f>VLOOKUP($A28,HAVERD!$A:$DP,Y$2,FALSE)</f>
        <v>99.41</v>
      </c>
      <c r="Z28" s="7">
        <f>VLOOKUP($A28,HAVERD!$A:$DP,Z$2,FALSE)</f>
        <v>97.7</v>
      </c>
      <c r="AA28" s="7">
        <f>VLOOKUP($A28,HAVERD!$A:$DP,AA$2,FALSE)</f>
        <v>90.43</v>
      </c>
      <c r="AB28" s="7">
        <f>VLOOKUP($A28,HAVERD!$A:$DP,AB$2,FALSE)</f>
        <v>80.36</v>
      </c>
      <c r="AC28" s="7">
        <f>VLOOKUP($A28,HAVERD!$A:$DP,AC$2,FALSE)</f>
        <v>76.75</v>
      </c>
      <c r="AD28" s="7">
        <f>VLOOKUP($A28,HAVERD!$A:$DP,AD$2,FALSE)</f>
        <v>75.62</v>
      </c>
      <c r="AE28" s="7">
        <f>VLOOKUP($A28,HAVERD!$A:$DP,AE$2,FALSE)</f>
        <v>77.19</v>
      </c>
      <c r="AF28" s="7">
        <f>VLOOKUP($A28,HAVERD!$A:$DP,AF$2,FALSE)</f>
        <v>77.45</v>
      </c>
      <c r="AG28" s="7">
        <f>VLOOKUP($A28,HAVERD!$A:$DP,AG$2,FALSE)</f>
        <v>77.91</v>
      </c>
      <c r="AH28" s="7">
        <f>VLOOKUP($A28,HAVERD!$A:$DP,AH$2,FALSE)</f>
        <v>80.709999999999994</v>
      </c>
      <c r="AI28" s="7">
        <f>VLOOKUP($A28,HAVERD!$A:$DP,AI$2,FALSE)</f>
        <v>82.33</v>
      </c>
      <c r="AJ28" s="7">
        <f>VLOOKUP($A28,HAVERD!$A:$DP,AJ$2,FALSE)</f>
        <v>84.87</v>
      </c>
      <c r="AK28" s="7">
        <f>VLOOKUP($A28,HAVERD!$A:$DP,AK$2,FALSE)</f>
        <v>86.38</v>
      </c>
      <c r="AL28" s="7">
        <f>VLOOKUP($A28,HAVERD!$A:$DP,AL$2,FALSE)</f>
        <v>86</v>
      </c>
      <c r="AM28" s="7">
        <f>VLOOKUP($A28,HAVERD!$A:$DP,AM$2,FALSE)</f>
        <v>81.290000000000006</v>
      </c>
      <c r="AN28" s="7">
        <f>VLOOKUP($A28,HAVERD!$A:$DP,AN$2,FALSE)</f>
        <v>73.69</v>
      </c>
      <c r="AO28" s="7">
        <f>VLOOKUP($A28,HAVERD!$A:$DP,AO$2,FALSE)</f>
        <v>68.930000000000007</v>
      </c>
      <c r="AP28" s="7">
        <f>VLOOKUP($A28,HAVERD!$A:$DP,AP$2,FALSE)</f>
        <v>67.11</v>
      </c>
      <c r="AQ28" s="7">
        <f>VLOOKUP($A28,HAVERD!$A:$DP,AQ$2,FALSE)</f>
        <v>66.959999999999994</v>
      </c>
      <c r="AR28" s="7">
        <f>VLOOKUP($A28,HAVERD!$A:$DP,AR$2,FALSE)</f>
        <v>66.959999999999994</v>
      </c>
      <c r="AS28" s="7">
        <f>VLOOKUP($A28,HAVERD!$A:$DP,AS$2,FALSE)</f>
        <v>70.02</v>
      </c>
      <c r="AT28" s="7">
        <f>VLOOKUP($A28,HAVERD!$A:$DP,AT$2,FALSE)</f>
        <v>75.02</v>
      </c>
      <c r="AU28" s="7">
        <f>VLOOKUP($A28,HAVERD!$A:$DP,AU$2,FALSE)</f>
        <v>77.12</v>
      </c>
      <c r="AV28" s="7">
        <f>VLOOKUP($A28,HAVERD!$A:$DP,AV$2,FALSE)</f>
        <v>78.16</v>
      </c>
      <c r="AW28" s="7">
        <f>VLOOKUP($A28,HAVERD!$A:$DP,AW$2,FALSE)</f>
        <v>78.62</v>
      </c>
      <c r="AZ28" s="6">
        <f t="shared" si="21"/>
        <v>45714</v>
      </c>
      <c r="BA28" s="7">
        <f>_xlfn.IFNA(VLOOKUP($AZ28,HAVERD!$A:$DP,BA$2,FALSE),"")</f>
        <v>98.78</v>
      </c>
      <c r="BB28" s="7">
        <f>_xlfn.IFNA(VLOOKUP($AZ28,HAVERD!$A:$DP,BB$2,FALSE),"")</f>
        <v>98.81</v>
      </c>
      <c r="BC28" s="7">
        <f>_xlfn.IFNA(VLOOKUP($AZ28,HAVERD!$A:$DP,BC$2,FALSE),"")</f>
        <v>98.93</v>
      </c>
      <c r="BD28" s="7">
        <f>_xlfn.IFNA(VLOOKUP($AZ28,HAVERD!$A:$DP,BD$2,FALSE),"")</f>
        <v>99.35</v>
      </c>
      <c r="BE28" s="7">
        <f>_xlfn.IFNA(VLOOKUP($AZ28,HAVERD!$A:$DP,BE$2,FALSE),"")</f>
        <v>98.26</v>
      </c>
      <c r="BF28" s="7">
        <f>_xlfn.IFNA(VLOOKUP($AZ28,HAVERD!$A:$DP,BF$2,FALSE),"")</f>
        <v>98.78</v>
      </c>
      <c r="BG28" s="7">
        <f>_xlfn.IFNA(VLOOKUP($AZ28,HAVERD!$A:$DP,BG$2,FALSE),"")</f>
        <v>100.77</v>
      </c>
      <c r="BH28" s="7">
        <f>_xlfn.IFNA(VLOOKUP($AZ28,HAVERD!$A:$DP,BH$2,FALSE),"")</f>
        <v>100.67</v>
      </c>
      <c r="BI28" s="7">
        <f>_xlfn.IFNA(VLOOKUP($AZ28,HAVERD!$A:$DP,BI$2,FALSE),"")</f>
        <v>104.98</v>
      </c>
      <c r="BJ28" s="7">
        <f>_xlfn.IFNA(VLOOKUP($AZ28,HAVERD!$A:$DP,BJ$2,FALSE),"")</f>
        <v>106.43</v>
      </c>
      <c r="BK28" s="7">
        <f>_xlfn.IFNA(VLOOKUP($AZ28,HAVERD!$A:$DP,BK$2,FALSE),"")</f>
        <v>106.31</v>
      </c>
      <c r="BL28" s="7">
        <f>_xlfn.IFNA(VLOOKUP($AZ28,HAVERD!$A:$DP,BL$2,FALSE),"")</f>
        <v>105.49</v>
      </c>
      <c r="BM28" s="7">
        <f>_xlfn.IFNA(VLOOKUP($AZ28,HAVERD!$A:$DP,BM$2,FALSE),"")</f>
        <v>101.54</v>
      </c>
      <c r="BN28" s="7">
        <f>_xlfn.IFNA(VLOOKUP($AZ28,HAVERD!$A:$DP,BN$2,FALSE),"")</f>
        <v>87.36</v>
      </c>
      <c r="BO28" s="7">
        <f>_xlfn.IFNA(VLOOKUP($AZ28,HAVERD!$A:$DP,BO$2,FALSE),"")</f>
        <v>81.64</v>
      </c>
      <c r="BP28" s="7">
        <f>_xlfn.IFNA(VLOOKUP($AZ28,HAVERD!$A:$DP,BP$2,FALSE),"")</f>
        <v>79.33</v>
      </c>
      <c r="BQ28" s="7">
        <f>_xlfn.IFNA(VLOOKUP($AZ28,HAVERD!$A:$DP,BQ$2,FALSE),"")</f>
        <v>79.17</v>
      </c>
      <c r="BR28" s="7">
        <f>_xlfn.IFNA(VLOOKUP($AZ28,HAVERD!$A:$DP,BR$2,FALSE),"")</f>
        <v>79.61</v>
      </c>
      <c r="BS28" s="7">
        <f>_xlfn.IFNA(VLOOKUP($AZ28,HAVERD!$A:$DP,BS$2,FALSE),"")</f>
        <v>79.91</v>
      </c>
      <c r="BT28" s="7">
        <f>_xlfn.IFNA(VLOOKUP($AZ28,HAVERD!$A:$DP,BT$2,FALSE),"")</f>
        <v>83.87</v>
      </c>
      <c r="BU28" s="7">
        <f>_xlfn.IFNA(VLOOKUP($AZ28,HAVERD!$A:$DP,BU$2,FALSE),"")</f>
        <v>86.41</v>
      </c>
      <c r="BV28" s="7">
        <f>_xlfn.IFNA(VLOOKUP($AZ28,HAVERD!$A:$DP,BV$2,FALSE),"")</f>
        <v>87.64</v>
      </c>
      <c r="BW28" s="7">
        <f>_xlfn.IFNA(VLOOKUP($AZ28,HAVERD!$A:$DP,BW$2,FALSE),"")</f>
        <v>91.01</v>
      </c>
      <c r="BX28" s="7">
        <f>_xlfn.IFNA(VLOOKUP($AZ28,HAVERD!$A:$DP,BX$2,FALSE),"")</f>
        <v>91.01</v>
      </c>
      <c r="BY28" s="7">
        <f>_xlfn.IFNA(VLOOKUP($AZ28,HAVERD!$A:$DP,BY$2,FALSE),"")</f>
        <v>83.63</v>
      </c>
      <c r="BZ28" s="7">
        <f>_xlfn.IFNA(VLOOKUP($AZ28,HAVERD!$A:$DP,BZ$2,FALSE),"")</f>
        <v>74.66</v>
      </c>
      <c r="CA28" s="7">
        <f>_xlfn.IFNA(VLOOKUP($AZ28,HAVERD!$A:$DP,CA$2,FALSE),"")</f>
        <v>70.38</v>
      </c>
      <c r="CB28" s="7">
        <f>_xlfn.IFNA(VLOOKUP($AZ28,HAVERD!$A:$DP,CB$2,FALSE),"")</f>
        <v>69.010000000000005</v>
      </c>
      <c r="CC28" s="7">
        <f>_xlfn.IFNA(VLOOKUP($AZ28,HAVERD!$A:$DP,CC$2,FALSE),"")</f>
        <v>69.790000000000006</v>
      </c>
      <c r="CD28" s="7">
        <f>_xlfn.IFNA(VLOOKUP($AZ28,HAVERD!$A:$DP,CD$2,FALSE),"")</f>
        <v>70.069999999999993</v>
      </c>
      <c r="CE28" s="7">
        <f>_xlfn.IFNA(VLOOKUP($AZ28,HAVERD!$A:$DP,CE$2,FALSE),"")</f>
        <v>70.91</v>
      </c>
      <c r="CF28" s="7">
        <f>_xlfn.IFNA(VLOOKUP($AZ28,HAVERD!$A:$DP,CF$2,FALSE),"")</f>
        <v>75.08</v>
      </c>
      <c r="CG28" s="7">
        <f>_xlfn.IFNA(VLOOKUP($AZ28,HAVERD!$A:$DP,CG$2,FALSE),"")</f>
        <v>77.53</v>
      </c>
      <c r="CH28" s="7">
        <f>_xlfn.IFNA(VLOOKUP($AZ28,HAVERD!$A:$DP,CH$2,FALSE),"")</f>
        <v>79.75</v>
      </c>
      <c r="CI28" s="7">
        <f>_xlfn.IFNA(VLOOKUP($AZ28,HAVERD!$A:$DP,CI$2,FALSE),"")</f>
        <v>81.12</v>
      </c>
      <c r="CJ28" s="7">
        <f>_xlfn.IFNA(VLOOKUP($AZ28,HAVERD!$A:$DP,CJ$2,FALSE),"")</f>
        <v>81</v>
      </c>
      <c r="CK28" s="7">
        <f>_xlfn.IFNA(VLOOKUP($AZ28,HAVERD!$A:$DP,CK$2,FALSE),"")</f>
        <v>76.849999999999994</v>
      </c>
      <c r="CL28" s="7">
        <f>_xlfn.IFNA(VLOOKUP($AZ28,HAVERD!$A:$DP,CL$2,FALSE),"")</f>
        <v>71.510000000000005</v>
      </c>
      <c r="CM28" s="7">
        <f>_xlfn.IFNA(VLOOKUP($AZ28,HAVERD!$A:$DP,CM$2,FALSE),"")</f>
        <v>67.53</v>
      </c>
      <c r="CN28" s="7">
        <f>_xlfn.IFNA(VLOOKUP($AZ28,HAVERD!$A:$DP,CN$2,FALSE),"")</f>
        <v>65.66</v>
      </c>
      <c r="CO28" s="7">
        <f>_xlfn.IFNA(VLOOKUP($AZ28,HAVERD!$A:$DP,CO$2,FALSE),"")</f>
        <v>65.53</v>
      </c>
      <c r="CP28" s="7">
        <f>_xlfn.IFNA(VLOOKUP($AZ28,HAVERD!$A:$DP,CP$2,FALSE),"")</f>
        <v>65.489999999999995</v>
      </c>
      <c r="CQ28" s="7">
        <f>_xlfn.IFNA(VLOOKUP($AZ28,HAVERD!$A:$DP,CQ$2,FALSE),"")</f>
        <v>67.87</v>
      </c>
      <c r="CR28" s="7">
        <f>_xlfn.IFNA(VLOOKUP($AZ28,HAVERD!$A:$DP,CR$2,FALSE),"")</f>
        <v>72</v>
      </c>
      <c r="CS28" s="7">
        <f>_xlfn.IFNA(VLOOKUP($AZ28,HAVERD!$A:$DP,CS$2,FALSE),"")</f>
        <v>73.680000000000007</v>
      </c>
      <c r="CT28" s="7">
        <f>_xlfn.IFNA(VLOOKUP($AZ28,HAVERD!$A:$DP,CT$2,FALSE),"")</f>
        <v>74.709999999999994</v>
      </c>
      <c r="CU28" s="7">
        <f>_xlfn.IFNA(VLOOKUP($AZ28,HAVERD!$A:$DP,CU$2,FALSE),"")</f>
        <v>74.819999999999993</v>
      </c>
      <c r="CV28" s="7">
        <f>_xlfn.IFNA(VLOOKUP($AZ28,HAVERD!$A:$DP,CV$2,FALSE),"")</f>
        <v>73.59</v>
      </c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</row>
    <row r="29" spans="1:112" x14ac:dyDescent="0.25">
      <c r="A29" s="6">
        <f t="shared" si="20"/>
        <v>45673</v>
      </c>
      <c r="B29" s="7">
        <f>VLOOKUP($A29,HAVERD!$A:$DP,B$2,FALSE)</f>
        <v>116.39</v>
      </c>
      <c r="C29" s="7">
        <f>VLOOKUP($A29,HAVERD!$A:$DP,C$2,FALSE)</f>
        <v>115.25</v>
      </c>
      <c r="D29" s="7">
        <f>VLOOKUP($A29,HAVERD!$A:$DP,D$2,FALSE)</f>
        <v>114.8</v>
      </c>
      <c r="E29" s="7">
        <f>VLOOKUP($A29,HAVERD!$A:$DP,E$2,FALSE)</f>
        <v>114.45</v>
      </c>
      <c r="F29" s="7">
        <f>VLOOKUP($A29,HAVERD!$A:$DP,F$2,FALSE)</f>
        <v>114.2</v>
      </c>
      <c r="G29" s="7">
        <f>VLOOKUP($A29,HAVERD!$A:$DP,G$2,FALSE)</f>
        <v>112.9</v>
      </c>
      <c r="H29" s="7">
        <f>VLOOKUP($A29,HAVERD!$A:$DP,H$2,FALSE)</f>
        <v>113.46</v>
      </c>
      <c r="I29" s="7">
        <f>VLOOKUP($A29,HAVERD!$A:$DP,I$2,FALSE)</f>
        <v>115</v>
      </c>
      <c r="J29" s="7">
        <f>VLOOKUP($A29,HAVERD!$A:$DP,J$2,FALSE)</f>
        <v>113.01</v>
      </c>
      <c r="K29" s="7">
        <f>VLOOKUP($A29,HAVERD!$A:$DP,K$2,FALSE)</f>
        <v>114.4</v>
      </c>
      <c r="L29" s="7">
        <f>VLOOKUP($A29,HAVERD!$A:$DP,L$2,FALSE)</f>
        <v>115.76</v>
      </c>
      <c r="M29" s="7">
        <f>VLOOKUP($A29,HAVERD!$A:$DP,M$2,FALSE)</f>
        <v>116.38</v>
      </c>
      <c r="N29" s="7">
        <f>VLOOKUP($A29,HAVERD!$A:$DP,N$2,FALSE)</f>
        <v>115.65</v>
      </c>
      <c r="O29" s="7">
        <f>VLOOKUP($A29,HAVERD!$A:$DP,O$2,FALSE)</f>
        <v>111.89</v>
      </c>
      <c r="P29" s="7">
        <f>VLOOKUP($A29,HAVERD!$A:$DP,P$2,FALSE)</f>
        <v>100.11</v>
      </c>
      <c r="Q29" s="7">
        <f>VLOOKUP($A29,HAVERD!$A:$DP,Q$2,FALSE)</f>
        <v>95.03</v>
      </c>
      <c r="R29" s="7">
        <f>VLOOKUP($A29,HAVERD!$A:$DP,R$2,FALSE)</f>
        <v>92.9</v>
      </c>
      <c r="S29" s="7">
        <f>VLOOKUP($A29,HAVERD!$A:$DP,S$2,FALSE)</f>
        <v>92.48</v>
      </c>
      <c r="T29" s="7">
        <f>VLOOKUP($A29,HAVERD!$A:$DP,T$2,FALSE)</f>
        <v>93.11</v>
      </c>
      <c r="U29" s="7">
        <f>VLOOKUP($A29,HAVERD!$A:$DP,U$2,FALSE)</f>
        <v>94.38</v>
      </c>
      <c r="V29" s="7">
        <f>VLOOKUP($A29,HAVERD!$A:$DP,V$2,FALSE)</f>
        <v>95.29</v>
      </c>
      <c r="W29" s="7">
        <f>VLOOKUP($A29,HAVERD!$A:$DP,W$2,FALSE)</f>
        <v>96.4</v>
      </c>
      <c r="X29" s="7">
        <f>VLOOKUP($A29,HAVERD!$A:$DP,X$2,FALSE)</f>
        <v>97.51</v>
      </c>
      <c r="Y29" s="7">
        <f>VLOOKUP($A29,HAVERD!$A:$DP,Y$2,FALSE)</f>
        <v>99.01</v>
      </c>
      <c r="Z29" s="7">
        <f>VLOOKUP($A29,HAVERD!$A:$DP,Z$2,FALSE)</f>
        <v>97.3</v>
      </c>
      <c r="AA29" s="7">
        <f>VLOOKUP($A29,HAVERD!$A:$DP,AA$2,FALSE)</f>
        <v>90.03</v>
      </c>
      <c r="AB29" s="7">
        <f>VLOOKUP($A29,HAVERD!$A:$DP,AB$2,FALSE)</f>
        <v>79.959999999999994</v>
      </c>
      <c r="AC29" s="7">
        <f>VLOOKUP($A29,HAVERD!$A:$DP,AC$2,FALSE)</f>
        <v>76.349999999999994</v>
      </c>
      <c r="AD29" s="7">
        <f>VLOOKUP($A29,HAVERD!$A:$DP,AD$2,FALSE)</f>
        <v>75.22</v>
      </c>
      <c r="AE29" s="7">
        <f>VLOOKUP($A29,HAVERD!$A:$DP,AE$2,FALSE)</f>
        <v>76.790000000000006</v>
      </c>
      <c r="AF29" s="7">
        <f>VLOOKUP($A29,HAVERD!$A:$DP,AF$2,FALSE)</f>
        <v>77.05</v>
      </c>
      <c r="AG29" s="7">
        <f>VLOOKUP($A29,HAVERD!$A:$DP,AG$2,FALSE)</f>
        <v>77.510000000000005</v>
      </c>
      <c r="AH29" s="7">
        <f>VLOOKUP($A29,HAVERD!$A:$DP,AH$2,FALSE)</f>
        <v>79.88</v>
      </c>
      <c r="AI29" s="7">
        <f>VLOOKUP($A29,HAVERD!$A:$DP,AI$2,FALSE)</f>
        <v>81.5</v>
      </c>
      <c r="AJ29" s="7">
        <f>VLOOKUP($A29,HAVERD!$A:$DP,AJ$2,FALSE)</f>
        <v>84.04</v>
      </c>
      <c r="AK29" s="7">
        <f>VLOOKUP($A29,HAVERD!$A:$DP,AK$2,FALSE)</f>
        <v>85.55</v>
      </c>
      <c r="AL29" s="7">
        <f>VLOOKUP($A29,HAVERD!$A:$DP,AL$2,FALSE)</f>
        <v>85.17</v>
      </c>
      <c r="AM29" s="7">
        <f>VLOOKUP($A29,HAVERD!$A:$DP,AM$2,FALSE)</f>
        <v>80.459999999999994</v>
      </c>
      <c r="AN29" s="7">
        <f>VLOOKUP($A29,HAVERD!$A:$DP,AN$2,FALSE)</f>
        <v>73.17</v>
      </c>
      <c r="AO29" s="7">
        <f>VLOOKUP($A29,HAVERD!$A:$DP,AO$2,FALSE)</f>
        <v>68.41</v>
      </c>
      <c r="AP29" s="7">
        <f>VLOOKUP($A29,HAVERD!$A:$DP,AP$2,FALSE)</f>
        <v>66.59</v>
      </c>
      <c r="AQ29" s="7">
        <f>VLOOKUP($A29,HAVERD!$A:$DP,AQ$2,FALSE)</f>
        <v>66.44</v>
      </c>
      <c r="AR29" s="7">
        <f>VLOOKUP($A29,HAVERD!$A:$DP,AR$2,FALSE)</f>
        <v>66.44</v>
      </c>
      <c r="AS29" s="7">
        <f>VLOOKUP($A29,HAVERD!$A:$DP,AS$2,FALSE)</f>
        <v>69.5</v>
      </c>
      <c r="AT29" s="7">
        <f>VLOOKUP($A29,HAVERD!$A:$DP,AT$2,FALSE)</f>
        <v>74.59</v>
      </c>
      <c r="AU29" s="7">
        <f>VLOOKUP($A29,HAVERD!$A:$DP,AU$2,FALSE)</f>
        <v>76.69</v>
      </c>
      <c r="AV29" s="7">
        <f>VLOOKUP($A29,HAVERD!$A:$DP,AV$2,FALSE)</f>
        <v>77.73</v>
      </c>
      <c r="AW29" s="7">
        <f>VLOOKUP($A29,HAVERD!$A:$DP,AW$2,FALSE)</f>
        <v>78.19</v>
      </c>
      <c r="AZ29" s="6">
        <f t="shared" si="21"/>
        <v>45715</v>
      </c>
      <c r="BA29" s="7">
        <f>_xlfn.IFNA(VLOOKUP($AZ29,HAVERD!$A:$DP,BA$2,FALSE),"")</f>
        <v>106.79</v>
      </c>
      <c r="BB29" s="7">
        <f>_xlfn.IFNA(VLOOKUP($AZ29,HAVERD!$A:$DP,BB$2,FALSE),"")</f>
        <v>107.12</v>
      </c>
      <c r="BC29" s="7">
        <f>_xlfn.IFNA(VLOOKUP($AZ29,HAVERD!$A:$DP,BC$2,FALSE),"")</f>
        <v>107.3</v>
      </c>
      <c r="BD29" s="7">
        <f>_xlfn.IFNA(VLOOKUP($AZ29,HAVERD!$A:$DP,BD$2,FALSE),"")</f>
        <v>107.6</v>
      </c>
      <c r="BE29" s="7">
        <f>_xlfn.IFNA(VLOOKUP($AZ29,HAVERD!$A:$DP,BE$2,FALSE),"")</f>
        <v>106.56</v>
      </c>
      <c r="BF29" s="7">
        <f>_xlfn.IFNA(VLOOKUP($AZ29,HAVERD!$A:$DP,BF$2,FALSE),"")</f>
        <v>107</v>
      </c>
      <c r="BG29" s="7">
        <f>_xlfn.IFNA(VLOOKUP($AZ29,HAVERD!$A:$DP,BG$2,FALSE),"")</f>
        <v>108.96</v>
      </c>
      <c r="BH29" s="7">
        <f>_xlfn.IFNA(VLOOKUP($AZ29,HAVERD!$A:$DP,BH$2,FALSE),"")</f>
        <v>108.02</v>
      </c>
      <c r="BI29" s="7">
        <f>_xlfn.IFNA(VLOOKUP($AZ29,HAVERD!$A:$DP,BI$2,FALSE),"")</f>
        <v>111.58</v>
      </c>
      <c r="BJ29" s="7">
        <f>_xlfn.IFNA(VLOOKUP($AZ29,HAVERD!$A:$DP,BJ$2,FALSE),"")</f>
        <v>113.03</v>
      </c>
      <c r="BK29" s="7">
        <f>_xlfn.IFNA(VLOOKUP($AZ29,HAVERD!$A:$DP,BK$2,FALSE),"")</f>
        <v>112.07</v>
      </c>
      <c r="BL29" s="7">
        <f>_xlfn.IFNA(VLOOKUP($AZ29,HAVERD!$A:$DP,BL$2,FALSE),"")</f>
        <v>111.25</v>
      </c>
      <c r="BM29" s="7">
        <f>_xlfn.IFNA(VLOOKUP($AZ29,HAVERD!$A:$DP,BM$2,FALSE),"")</f>
        <v>106.94</v>
      </c>
      <c r="BN29" s="7">
        <f>_xlfn.IFNA(VLOOKUP($AZ29,HAVERD!$A:$DP,BN$2,FALSE),"")</f>
        <v>91.54</v>
      </c>
      <c r="BO29" s="7">
        <f>_xlfn.IFNA(VLOOKUP($AZ29,HAVERD!$A:$DP,BO$2,FALSE),"")</f>
        <v>85.82</v>
      </c>
      <c r="BP29" s="7">
        <f>_xlfn.IFNA(VLOOKUP($AZ29,HAVERD!$A:$DP,BP$2,FALSE),"")</f>
        <v>83.51</v>
      </c>
      <c r="BQ29" s="7">
        <f>_xlfn.IFNA(VLOOKUP($AZ29,HAVERD!$A:$DP,BQ$2,FALSE),"")</f>
        <v>83.04</v>
      </c>
      <c r="BR29" s="7">
        <f>_xlfn.IFNA(VLOOKUP($AZ29,HAVERD!$A:$DP,BR$2,FALSE),"")</f>
        <v>83.48</v>
      </c>
      <c r="BS29" s="7">
        <f>_xlfn.IFNA(VLOOKUP($AZ29,HAVERD!$A:$DP,BS$2,FALSE),"")</f>
        <v>83.78</v>
      </c>
      <c r="BT29" s="7">
        <f>_xlfn.IFNA(VLOOKUP($AZ29,HAVERD!$A:$DP,BT$2,FALSE),"")</f>
        <v>86.96</v>
      </c>
      <c r="BU29" s="7">
        <f>_xlfn.IFNA(VLOOKUP($AZ29,HAVERD!$A:$DP,BU$2,FALSE),"")</f>
        <v>89.5</v>
      </c>
      <c r="BV29" s="7">
        <f>_xlfn.IFNA(VLOOKUP($AZ29,HAVERD!$A:$DP,BV$2,FALSE),"")</f>
        <v>90.73</v>
      </c>
      <c r="BW29" s="7">
        <f>_xlfn.IFNA(VLOOKUP($AZ29,HAVERD!$A:$DP,BW$2,FALSE),"")</f>
        <v>94.1</v>
      </c>
      <c r="BX29" s="7">
        <f>_xlfn.IFNA(VLOOKUP($AZ29,HAVERD!$A:$DP,BX$2,FALSE),"")</f>
        <v>94.1</v>
      </c>
      <c r="BY29" s="7">
        <f>_xlfn.IFNA(VLOOKUP($AZ29,HAVERD!$A:$DP,BY$2,FALSE),"")</f>
        <v>86.72</v>
      </c>
      <c r="BZ29" s="7">
        <f>_xlfn.IFNA(VLOOKUP($AZ29,HAVERD!$A:$DP,BZ$2,FALSE),"")</f>
        <v>77.52</v>
      </c>
      <c r="CA29" s="7">
        <f>_xlfn.IFNA(VLOOKUP($AZ29,HAVERD!$A:$DP,CA$2,FALSE),"")</f>
        <v>73.239999999999995</v>
      </c>
      <c r="CB29" s="7">
        <f>_xlfn.IFNA(VLOOKUP($AZ29,HAVERD!$A:$DP,CB$2,FALSE),"")</f>
        <v>71.87</v>
      </c>
      <c r="CC29" s="7">
        <f>_xlfn.IFNA(VLOOKUP($AZ29,HAVERD!$A:$DP,CC$2,FALSE),"")</f>
        <v>72.650000000000006</v>
      </c>
      <c r="CD29" s="7">
        <f>_xlfn.IFNA(VLOOKUP($AZ29,HAVERD!$A:$DP,CD$2,FALSE),"")</f>
        <v>72.930000000000007</v>
      </c>
      <c r="CE29" s="7">
        <f>_xlfn.IFNA(VLOOKUP($AZ29,HAVERD!$A:$DP,CE$2,FALSE),"")</f>
        <v>73.77</v>
      </c>
      <c r="CF29" s="7">
        <f>_xlfn.IFNA(VLOOKUP($AZ29,HAVERD!$A:$DP,CF$2,FALSE),"")</f>
        <v>76.5</v>
      </c>
      <c r="CG29" s="7">
        <f>_xlfn.IFNA(VLOOKUP($AZ29,HAVERD!$A:$DP,CG$2,FALSE),"")</f>
        <v>78.95</v>
      </c>
      <c r="CH29" s="7">
        <f>_xlfn.IFNA(VLOOKUP($AZ29,HAVERD!$A:$DP,CH$2,FALSE),"")</f>
        <v>81.17</v>
      </c>
      <c r="CI29" s="7">
        <f>_xlfn.IFNA(VLOOKUP($AZ29,HAVERD!$A:$DP,CI$2,FALSE),"")</f>
        <v>82.54</v>
      </c>
      <c r="CJ29" s="7">
        <f>_xlfn.IFNA(VLOOKUP($AZ29,HAVERD!$A:$DP,CJ$2,FALSE),"")</f>
        <v>82.42</v>
      </c>
      <c r="CK29" s="7">
        <f>_xlfn.IFNA(VLOOKUP($AZ29,HAVERD!$A:$DP,CK$2,FALSE),"")</f>
        <v>78.27</v>
      </c>
      <c r="CL29" s="7">
        <f>_xlfn.IFNA(VLOOKUP($AZ29,HAVERD!$A:$DP,CL$2,FALSE),"")</f>
        <v>72.930000000000007</v>
      </c>
      <c r="CM29" s="7">
        <f>_xlfn.IFNA(VLOOKUP($AZ29,HAVERD!$A:$DP,CM$2,FALSE),"")</f>
        <v>68.95</v>
      </c>
      <c r="CN29" s="7">
        <f>_xlfn.IFNA(VLOOKUP($AZ29,HAVERD!$A:$DP,CN$2,FALSE),"")</f>
        <v>67.08</v>
      </c>
      <c r="CO29" s="7">
        <f>_xlfn.IFNA(VLOOKUP($AZ29,HAVERD!$A:$DP,CO$2,FALSE),"")</f>
        <v>66.95</v>
      </c>
      <c r="CP29" s="7">
        <f>_xlfn.IFNA(VLOOKUP($AZ29,HAVERD!$A:$DP,CP$2,FALSE),"")</f>
        <v>66.91</v>
      </c>
      <c r="CQ29" s="7">
        <f>_xlfn.IFNA(VLOOKUP($AZ29,HAVERD!$A:$DP,CQ$2,FALSE),"")</f>
        <v>69.290000000000006</v>
      </c>
      <c r="CR29" s="7">
        <f>_xlfn.IFNA(VLOOKUP($AZ29,HAVERD!$A:$DP,CR$2,FALSE),"")</f>
        <v>73.42</v>
      </c>
      <c r="CS29" s="7">
        <f>_xlfn.IFNA(VLOOKUP($AZ29,HAVERD!$A:$DP,CS$2,FALSE),"")</f>
        <v>75.099999999999994</v>
      </c>
      <c r="CT29" s="7">
        <f>_xlfn.IFNA(VLOOKUP($AZ29,HAVERD!$A:$DP,CT$2,FALSE),"")</f>
        <v>76.13</v>
      </c>
      <c r="CU29" s="7">
        <f>_xlfn.IFNA(VLOOKUP($AZ29,HAVERD!$A:$DP,CU$2,FALSE),"")</f>
        <v>76.239999999999995</v>
      </c>
      <c r="CV29" s="7">
        <f>_xlfn.IFNA(VLOOKUP($AZ29,HAVERD!$A:$DP,CV$2,FALSE),"")</f>
        <v>75.010000000000005</v>
      </c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</row>
    <row r="30" spans="1:112" x14ac:dyDescent="0.25">
      <c r="A30" s="6">
        <f t="shared" si="20"/>
        <v>45674</v>
      </c>
      <c r="B30" s="7">
        <f>VLOOKUP($A30,HAVERD!$A:$DP,B$2,FALSE)</f>
        <v>118.31</v>
      </c>
      <c r="C30" s="7">
        <f>VLOOKUP($A30,HAVERD!$A:$DP,C$2,FALSE)</f>
        <v>117.13</v>
      </c>
      <c r="D30" s="7">
        <f>VLOOKUP($A30,HAVERD!$A:$DP,D$2,FALSE)</f>
        <v>116.59</v>
      </c>
      <c r="E30" s="7">
        <f>VLOOKUP($A30,HAVERD!$A:$DP,E$2,FALSE)</f>
        <v>116.3</v>
      </c>
      <c r="F30" s="7">
        <f>VLOOKUP($A30,HAVERD!$A:$DP,F$2,FALSE)</f>
        <v>115.99</v>
      </c>
      <c r="G30" s="7">
        <f>VLOOKUP($A30,HAVERD!$A:$DP,G$2,FALSE)</f>
        <v>114.74</v>
      </c>
      <c r="H30" s="7">
        <f>VLOOKUP($A30,HAVERD!$A:$DP,H$2,FALSE)</f>
        <v>115.44</v>
      </c>
      <c r="I30" s="7">
        <f>VLOOKUP($A30,HAVERD!$A:$DP,I$2,FALSE)</f>
        <v>116.81</v>
      </c>
      <c r="J30" s="7">
        <f>VLOOKUP($A30,HAVERD!$A:$DP,J$2,FALSE)</f>
        <v>115.21</v>
      </c>
      <c r="K30" s="7">
        <f>VLOOKUP($A30,HAVERD!$A:$DP,K$2,FALSE)</f>
        <v>116.61</v>
      </c>
      <c r="L30" s="7">
        <f>VLOOKUP($A30,HAVERD!$A:$DP,L$2,FALSE)</f>
        <v>117.96</v>
      </c>
      <c r="M30" s="7">
        <f>VLOOKUP($A30,HAVERD!$A:$DP,M$2,FALSE)</f>
        <v>118.54</v>
      </c>
      <c r="N30" s="7">
        <f>VLOOKUP($A30,HAVERD!$A:$DP,N$2,FALSE)</f>
        <v>117.81</v>
      </c>
      <c r="O30" s="7">
        <f>VLOOKUP($A30,HAVERD!$A:$DP,O$2,FALSE)</f>
        <v>114.05</v>
      </c>
      <c r="P30" s="7">
        <f>VLOOKUP($A30,HAVERD!$A:$DP,P$2,FALSE)</f>
        <v>101.55</v>
      </c>
      <c r="Q30" s="7">
        <f>VLOOKUP($A30,HAVERD!$A:$DP,Q$2,FALSE)</f>
        <v>96.52</v>
      </c>
      <c r="R30" s="7">
        <f>VLOOKUP($A30,HAVERD!$A:$DP,R$2,FALSE)</f>
        <v>94.64</v>
      </c>
      <c r="S30" s="7">
        <f>VLOOKUP($A30,HAVERD!$A:$DP,S$2,FALSE)</f>
        <v>94.43</v>
      </c>
      <c r="T30" s="7">
        <f>VLOOKUP($A30,HAVERD!$A:$DP,T$2,FALSE)</f>
        <v>95.05</v>
      </c>
      <c r="U30" s="7">
        <f>VLOOKUP($A30,HAVERD!$A:$DP,U$2,FALSE)</f>
        <v>96.32</v>
      </c>
      <c r="V30" s="7">
        <f>VLOOKUP($A30,HAVERD!$A:$DP,V$2,FALSE)</f>
        <v>97.23</v>
      </c>
      <c r="W30" s="7">
        <f>VLOOKUP($A30,HAVERD!$A:$DP,W$2,FALSE)</f>
        <v>98.34</v>
      </c>
      <c r="X30" s="7">
        <f>VLOOKUP($A30,HAVERD!$A:$DP,X$2,FALSE)</f>
        <v>99.45</v>
      </c>
      <c r="Y30" s="7">
        <f>VLOOKUP($A30,HAVERD!$A:$DP,Y$2,FALSE)</f>
        <v>100.95</v>
      </c>
      <c r="Z30" s="7">
        <f>VLOOKUP($A30,HAVERD!$A:$DP,Z$2,FALSE)</f>
        <v>99.24</v>
      </c>
      <c r="AA30" s="7">
        <f>VLOOKUP($A30,HAVERD!$A:$DP,AA$2,FALSE)</f>
        <v>91.97</v>
      </c>
      <c r="AB30" s="7">
        <f>VLOOKUP($A30,HAVERD!$A:$DP,AB$2,FALSE)</f>
        <v>81.27</v>
      </c>
      <c r="AC30" s="7">
        <f>VLOOKUP($A30,HAVERD!$A:$DP,AC$2,FALSE)</f>
        <v>77.66</v>
      </c>
      <c r="AD30" s="7">
        <f>VLOOKUP($A30,HAVERD!$A:$DP,AD$2,FALSE)</f>
        <v>76.53</v>
      </c>
      <c r="AE30" s="7">
        <f>VLOOKUP($A30,HAVERD!$A:$DP,AE$2,FALSE)</f>
        <v>78.099999999999994</v>
      </c>
      <c r="AF30" s="7">
        <f>VLOOKUP($A30,HAVERD!$A:$DP,AF$2,FALSE)</f>
        <v>78.36</v>
      </c>
      <c r="AG30" s="7">
        <f>VLOOKUP($A30,HAVERD!$A:$DP,AG$2,FALSE)</f>
        <v>78.819999999999993</v>
      </c>
      <c r="AH30" s="7">
        <f>VLOOKUP($A30,HAVERD!$A:$DP,AH$2,FALSE)</f>
        <v>81.22</v>
      </c>
      <c r="AI30" s="7">
        <f>VLOOKUP($A30,HAVERD!$A:$DP,AI$2,FALSE)</f>
        <v>82.84</v>
      </c>
      <c r="AJ30" s="7">
        <f>VLOOKUP($A30,HAVERD!$A:$DP,AJ$2,FALSE)</f>
        <v>85.38</v>
      </c>
      <c r="AK30" s="7">
        <f>VLOOKUP($A30,HAVERD!$A:$DP,AK$2,FALSE)</f>
        <v>86.89</v>
      </c>
      <c r="AL30" s="7">
        <f>VLOOKUP($A30,HAVERD!$A:$DP,AL$2,FALSE)</f>
        <v>86.51</v>
      </c>
      <c r="AM30" s="7">
        <f>VLOOKUP($A30,HAVERD!$A:$DP,AM$2,FALSE)</f>
        <v>81.8</v>
      </c>
      <c r="AN30" s="7">
        <f>VLOOKUP($A30,HAVERD!$A:$DP,AN$2,FALSE)</f>
        <v>74.11</v>
      </c>
      <c r="AO30" s="7">
        <f>VLOOKUP($A30,HAVERD!$A:$DP,AO$2,FALSE)</f>
        <v>69.349999999999994</v>
      </c>
      <c r="AP30" s="7">
        <f>VLOOKUP($A30,HAVERD!$A:$DP,AP$2,FALSE)</f>
        <v>67.53</v>
      </c>
      <c r="AQ30" s="7">
        <f>VLOOKUP($A30,HAVERD!$A:$DP,AQ$2,FALSE)</f>
        <v>67.38</v>
      </c>
      <c r="AR30" s="7">
        <f>VLOOKUP($A30,HAVERD!$A:$DP,AR$2,FALSE)</f>
        <v>67.38</v>
      </c>
      <c r="AS30" s="7">
        <f>VLOOKUP($A30,HAVERD!$A:$DP,AS$2,FALSE)</f>
        <v>70.44</v>
      </c>
      <c r="AT30" s="7">
        <f>VLOOKUP($A30,HAVERD!$A:$DP,AT$2,FALSE)</f>
        <v>75.319999999999993</v>
      </c>
      <c r="AU30" s="7">
        <f>VLOOKUP($A30,HAVERD!$A:$DP,AU$2,FALSE)</f>
        <v>77.42</v>
      </c>
      <c r="AV30" s="7">
        <f>VLOOKUP($A30,HAVERD!$A:$DP,AV$2,FALSE)</f>
        <v>78.459999999999994</v>
      </c>
      <c r="AW30" s="7">
        <f>VLOOKUP($A30,HAVERD!$A:$DP,AW$2,FALSE)</f>
        <v>78.92</v>
      </c>
      <c r="AZ30" s="6">
        <f t="shared" si="21"/>
        <v>45716</v>
      </c>
      <c r="BA30" s="7">
        <f>_xlfn.IFNA(VLOOKUP($AZ30,HAVERD!$A:$DP,BA$2,FALSE),"")</f>
        <v>104.83</v>
      </c>
      <c r="BB30" s="7">
        <f>_xlfn.IFNA(VLOOKUP($AZ30,HAVERD!$A:$DP,BB$2,FALSE),"")</f>
        <v>104.86</v>
      </c>
      <c r="BC30" s="7">
        <f>_xlfn.IFNA(VLOOKUP($AZ30,HAVERD!$A:$DP,BC$2,FALSE),"")</f>
        <v>105.32</v>
      </c>
      <c r="BD30" s="7">
        <f>_xlfn.IFNA(VLOOKUP($AZ30,HAVERD!$A:$DP,BD$2,FALSE),"")</f>
        <v>104.32</v>
      </c>
      <c r="BE30" s="7">
        <f>_xlfn.IFNA(VLOOKUP($AZ30,HAVERD!$A:$DP,BE$2,FALSE),"")</f>
        <v>104.81</v>
      </c>
      <c r="BF30" s="7">
        <f>_xlfn.IFNA(VLOOKUP($AZ30,HAVERD!$A:$DP,BF$2,FALSE),"")</f>
        <v>106.82</v>
      </c>
      <c r="BG30" s="7">
        <f>_xlfn.IFNA(VLOOKUP($AZ30,HAVERD!$A:$DP,BG$2,FALSE),"")</f>
        <v>106.42</v>
      </c>
      <c r="BH30" s="7">
        <f>_xlfn.IFNA(VLOOKUP($AZ30,HAVERD!$A:$DP,BH$2,FALSE),"")</f>
        <v>109.96</v>
      </c>
      <c r="BI30" s="7">
        <f>_xlfn.IFNA(VLOOKUP($AZ30,HAVERD!$A:$DP,BI$2,FALSE),"")</f>
        <v>111.41</v>
      </c>
      <c r="BJ30" s="7">
        <f>_xlfn.IFNA(VLOOKUP($AZ30,HAVERD!$A:$DP,BJ$2,FALSE),"")</f>
        <v>110.45</v>
      </c>
      <c r="BK30" s="7">
        <f>_xlfn.IFNA(VLOOKUP($AZ30,HAVERD!$A:$DP,BK$2,FALSE),"")</f>
        <v>109.63</v>
      </c>
      <c r="BL30" s="7">
        <f>_xlfn.IFNA(VLOOKUP($AZ30,HAVERD!$A:$DP,BL$2,FALSE),"")</f>
        <v>105.33</v>
      </c>
      <c r="BM30" s="7">
        <f>_xlfn.IFNA(VLOOKUP($AZ30,HAVERD!$A:$DP,BM$2,FALSE),"")</f>
        <v>91.24</v>
      </c>
      <c r="BN30" s="7">
        <f>_xlfn.IFNA(VLOOKUP($AZ30,HAVERD!$A:$DP,BN$2,FALSE),"")</f>
        <v>85.31</v>
      </c>
      <c r="BO30" s="7">
        <f>_xlfn.IFNA(VLOOKUP($AZ30,HAVERD!$A:$DP,BO$2,FALSE),"")</f>
        <v>83</v>
      </c>
      <c r="BP30" s="7">
        <f>_xlfn.IFNA(VLOOKUP($AZ30,HAVERD!$A:$DP,BP$2,FALSE),"")</f>
        <v>82.57</v>
      </c>
      <c r="BQ30" s="7">
        <f>_xlfn.IFNA(VLOOKUP($AZ30,HAVERD!$A:$DP,BQ$2,FALSE),"")</f>
        <v>83.01</v>
      </c>
      <c r="BR30" s="7">
        <f>_xlfn.IFNA(VLOOKUP($AZ30,HAVERD!$A:$DP,BR$2,FALSE),"")</f>
        <v>83.31</v>
      </c>
      <c r="BS30" s="7">
        <f>_xlfn.IFNA(VLOOKUP($AZ30,HAVERD!$A:$DP,BS$2,FALSE),"")</f>
        <v>86.98</v>
      </c>
      <c r="BT30" s="7">
        <f>_xlfn.IFNA(VLOOKUP($AZ30,HAVERD!$A:$DP,BT$2,FALSE),"")</f>
        <v>89.38</v>
      </c>
      <c r="BU30" s="7">
        <f>_xlfn.IFNA(VLOOKUP($AZ30,HAVERD!$A:$DP,BU$2,FALSE),"")</f>
        <v>90.61</v>
      </c>
      <c r="BV30" s="7">
        <f>_xlfn.IFNA(VLOOKUP($AZ30,HAVERD!$A:$DP,BV$2,FALSE),"")</f>
        <v>93.98</v>
      </c>
      <c r="BW30" s="7">
        <f>_xlfn.IFNA(VLOOKUP($AZ30,HAVERD!$A:$DP,BW$2,FALSE),"")</f>
        <v>93.98</v>
      </c>
      <c r="BX30" s="7">
        <f>_xlfn.IFNA(VLOOKUP($AZ30,HAVERD!$A:$DP,BX$2,FALSE),"")</f>
        <v>86.6</v>
      </c>
      <c r="BY30" s="7">
        <f>_xlfn.IFNA(VLOOKUP($AZ30,HAVERD!$A:$DP,BY$2,FALSE),"")</f>
        <v>76.98</v>
      </c>
      <c r="BZ30" s="7">
        <f>_xlfn.IFNA(VLOOKUP($AZ30,HAVERD!$A:$DP,BZ$2,FALSE),"")</f>
        <v>72.87</v>
      </c>
      <c r="CA30" s="7">
        <f>_xlfn.IFNA(VLOOKUP($AZ30,HAVERD!$A:$DP,CA$2,FALSE),"")</f>
        <v>71.5</v>
      </c>
      <c r="CB30" s="7">
        <f>_xlfn.IFNA(VLOOKUP($AZ30,HAVERD!$A:$DP,CB$2,FALSE),"")</f>
        <v>72.28</v>
      </c>
      <c r="CC30" s="7">
        <f>_xlfn.IFNA(VLOOKUP($AZ30,HAVERD!$A:$DP,CC$2,FALSE),"")</f>
        <v>72.56</v>
      </c>
      <c r="CD30" s="7">
        <f>_xlfn.IFNA(VLOOKUP($AZ30,HAVERD!$A:$DP,CD$2,FALSE),"")</f>
        <v>73.400000000000006</v>
      </c>
      <c r="CE30" s="7">
        <f>_xlfn.IFNA(VLOOKUP($AZ30,HAVERD!$A:$DP,CE$2,FALSE),"")</f>
        <v>76.739999999999995</v>
      </c>
      <c r="CF30" s="7">
        <f>_xlfn.IFNA(VLOOKUP($AZ30,HAVERD!$A:$DP,CF$2,FALSE),"")</f>
        <v>79.19</v>
      </c>
      <c r="CG30" s="7">
        <f>_xlfn.IFNA(VLOOKUP($AZ30,HAVERD!$A:$DP,CG$2,FALSE),"")</f>
        <v>81.41</v>
      </c>
      <c r="CH30" s="7">
        <f>_xlfn.IFNA(VLOOKUP($AZ30,HAVERD!$A:$DP,CH$2,FALSE),"")</f>
        <v>82.78</v>
      </c>
      <c r="CI30" s="7">
        <f>_xlfn.IFNA(VLOOKUP($AZ30,HAVERD!$A:$DP,CI$2,FALSE),"")</f>
        <v>82.66</v>
      </c>
      <c r="CJ30" s="7">
        <f>_xlfn.IFNA(VLOOKUP($AZ30,HAVERD!$A:$DP,CJ$2,FALSE),"")</f>
        <v>78.510000000000005</v>
      </c>
      <c r="CK30" s="7">
        <f>_xlfn.IFNA(VLOOKUP($AZ30,HAVERD!$A:$DP,CK$2,FALSE),"")</f>
        <v>73.17</v>
      </c>
      <c r="CL30" s="7">
        <f>_xlfn.IFNA(VLOOKUP($AZ30,HAVERD!$A:$DP,CL$2,FALSE),"")</f>
        <v>69.19</v>
      </c>
      <c r="CM30" s="7">
        <f>_xlfn.IFNA(VLOOKUP($AZ30,HAVERD!$A:$DP,CM$2,FALSE),"")</f>
        <v>67.319999999999993</v>
      </c>
      <c r="CN30" s="7">
        <f>_xlfn.IFNA(VLOOKUP($AZ30,HAVERD!$A:$DP,CN$2,FALSE),"")</f>
        <v>67.19</v>
      </c>
      <c r="CO30" s="7">
        <f>_xlfn.IFNA(VLOOKUP($AZ30,HAVERD!$A:$DP,CO$2,FALSE),"")</f>
        <v>67.150000000000006</v>
      </c>
      <c r="CP30" s="7">
        <f>_xlfn.IFNA(VLOOKUP($AZ30,HAVERD!$A:$DP,CP$2,FALSE),"")</f>
        <v>69.53</v>
      </c>
      <c r="CQ30" s="7">
        <f>_xlfn.IFNA(VLOOKUP($AZ30,HAVERD!$A:$DP,CQ$2,FALSE),"")</f>
        <v>73.66</v>
      </c>
      <c r="CR30" s="7">
        <f>_xlfn.IFNA(VLOOKUP($AZ30,HAVERD!$A:$DP,CR$2,FALSE),"")</f>
        <v>75.34</v>
      </c>
      <c r="CS30" s="7">
        <f>_xlfn.IFNA(VLOOKUP($AZ30,HAVERD!$A:$DP,CS$2,FALSE),"")</f>
        <v>76.37</v>
      </c>
      <c r="CT30" s="7">
        <f>_xlfn.IFNA(VLOOKUP($AZ30,HAVERD!$A:$DP,CT$2,FALSE),"")</f>
        <v>76.48</v>
      </c>
      <c r="CU30" s="7">
        <f>_xlfn.IFNA(VLOOKUP($AZ30,HAVERD!$A:$DP,CU$2,FALSE),"")</f>
        <v>75.25</v>
      </c>
      <c r="CV30" s="7">
        <f>_xlfn.IFNA(VLOOKUP($AZ30,HAVERD!$A:$DP,CV$2,FALSE),"")</f>
        <v>74.27</v>
      </c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</row>
    <row r="31" spans="1:112" x14ac:dyDescent="0.25">
      <c r="A31" s="6">
        <f t="shared" si="20"/>
        <v>45677</v>
      </c>
      <c r="B31" s="7">
        <f>VLOOKUP($A31,HAVERD!$A:$DP,B$2,FALSE)</f>
        <v>121.35</v>
      </c>
      <c r="C31" s="7">
        <f>VLOOKUP($A31,HAVERD!$A:$DP,C$2,FALSE)</f>
        <v>119.75</v>
      </c>
      <c r="D31" s="7">
        <f>VLOOKUP($A31,HAVERD!$A:$DP,D$2,FALSE)</f>
        <v>118.85</v>
      </c>
      <c r="E31" s="7">
        <f>VLOOKUP($A31,HAVERD!$A:$DP,E$2,FALSE)</f>
        <v>118.35</v>
      </c>
      <c r="F31" s="7">
        <f>VLOOKUP($A31,HAVERD!$A:$DP,F$2,FALSE)</f>
        <v>118</v>
      </c>
      <c r="G31" s="7">
        <f>VLOOKUP($A31,HAVERD!$A:$DP,G$2,FALSE)</f>
        <v>116.68</v>
      </c>
      <c r="H31" s="7">
        <f>VLOOKUP($A31,HAVERD!$A:$DP,H$2,FALSE)</f>
        <v>117.38</v>
      </c>
      <c r="I31" s="7">
        <f>VLOOKUP($A31,HAVERD!$A:$DP,I$2,FALSE)</f>
        <v>118.79</v>
      </c>
      <c r="J31" s="7">
        <f>VLOOKUP($A31,HAVERD!$A:$DP,J$2,FALSE)</f>
        <v>116.31</v>
      </c>
      <c r="K31" s="7">
        <f>VLOOKUP($A31,HAVERD!$A:$DP,K$2,FALSE)</f>
        <v>117.46</v>
      </c>
      <c r="L31" s="7">
        <f>VLOOKUP($A31,HAVERD!$A:$DP,L$2,FALSE)</f>
        <v>118.81</v>
      </c>
      <c r="M31" s="7">
        <f>VLOOKUP($A31,HAVERD!$A:$DP,M$2,FALSE)</f>
        <v>119.21</v>
      </c>
      <c r="N31" s="7">
        <f>VLOOKUP($A31,HAVERD!$A:$DP,N$2,FALSE)</f>
        <v>118.48</v>
      </c>
      <c r="O31" s="7">
        <f>VLOOKUP($A31,HAVERD!$A:$DP,O$2,FALSE)</f>
        <v>114.72</v>
      </c>
      <c r="P31" s="7">
        <f>VLOOKUP($A31,HAVERD!$A:$DP,P$2,FALSE)</f>
        <v>101.88</v>
      </c>
      <c r="Q31" s="7">
        <f>VLOOKUP($A31,HAVERD!$A:$DP,Q$2,FALSE)</f>
        <v>96.85</v>
      </c>
      <c r="R31" s="7">
        <f>VLOOKUP($A31,HAVERD!$A:$DP,R$2,FALSE)</f>
        <v>94.97</v>
      </c>
      <c r="S31" s="7">
        <f>VLOOKUP($A31,HAVERD!$A:$DP,S$2,FALSE)</f>
        <v>94.76</v>
      </c>
      <c r="T31" s="7">
        <f>VLOOKUP($A31,HAVERD!$A:$DP,T$2,FALSE)</f>
        <v>95.39</v>
      </c>
      <c r="U31" s="7">
        <f>VLOOKUP($A31,HAVERD!$A:$DP,U$2,FALSE)</f>
        <v>96.66</v>
      </c>
      <c r="V31" s="7">
        <f>VLOOKUP($A31,HAVERD!$A:$DP,V$2,FALSE)</f>
        <v>97.42</v>
      </c>
      <c r="W31" s="7">
        <f>VLOOKUP($A31,HAVERD!$A:$DP,W$2,FALSE)</f>
        <v>98.53</v>
      </c>
      <c r="X31" s="7">
        <f>VLOOKUP($A31,HAVERD!$A:$DP,X$2,FALSE)</f>
        <v>99.64</v>
      </c>
      <c r="Y31" s="7">
        <f>VLOOKUP($A31,HAVERD!$A:$DP,Y$2,FALSE)</f>
        <v>101.15</v>
      </c>
      <c r="Z31" s="7">
        <f>VLOOKUP($A31,HAVERD!$A:$DP,Z$2,FALSE)</f>
        <v>99.44</v>
      </c>
      <c r="AA31" s="7">
        <f>VLOOKUP($A31,HAVERD!$A:$DP,AA$2,FALSE)</f>
        <v>92.18</v>
      </c>
      <c r="AB31" s="7">
        <f>VLOOKUP($A31,HAVERD!$A:$DP,AB$2,FALSE)</f>
        <v>81.489999999999995</v>
      </c>
      <c r="AC31" s="7">
        <f>VLOOKUP($A31,HAVERD!$A:$DP,AC$2,FALSE)</f>
        <v>77.900000000000006</v>
      </c>
      <c r="AD31" s="7">
        <f>VLOOKUP($A31,HAVERD!$A:$DP,AD$2,FALSE)</f>
        <v>76.790000000000006</v>
      </c>
      <c r="AE31" s="7">
        <f>VLOOKUP($A31,HAVERD!$A:$DP,AE$2,FALSE)</f>
        <v>78.38</v>
      </c>
      <c r="AF31" s="7">
        <f>VLOOKUP($A31,HAVERD!$A:$DP,AF$2,FALSE)</f>
        <v>78.66</v>
      </c>
      <c r="AG31" s="7">
        <f>VLOOKUP($A31,HAVERD!$A:$DP,AG$2,FALSE)</f>
        <v>79.14</v>
      </c>
      <c r="AH31" s="7">
        <f>VLOOKUP($A31,HAVERD!$A:$DP,AH$2,FALSE)</f>
        <v>81.56</v>
      </c>
      <c r="AI31" s="7">
        <f>VLOOKUP($A31,HAVERD!$A:$DP,AI$2,FALSE)</f>
        <v>83.19</v>
      </c>
      <c r="AJ31" s="7">
        <f>VLOOKUP($A31,HAVERD!$A:$DP,AJ$2,FALSE)</f>
        <v>85.73</v>
      </c>
      <c r="AK31" s="7">
        <f>VLOOKUP($A31,HAVERD!$A:$DP,AK$2,FALSE)</f>
        <v>87.24</v>
      </c>
      <c r="AL31" s="7">
        <f>VLOOKUP($A31,HAVERD!$A:$DP,AL$2,FALSE)</f>
        <v>86.86</v>
      </c>
      <c r="AM31" s="7">
        <f>VLOOKUP($A31,HAVERD!$A:$DP,AM$2,FALSE)</f>
        <v>82.15</v>
      </c>
      <c r="AN31" s="7">
        <f>VLOOKUP($A31,HAVERD!$A:$DP,AN$2,FALSE)</f>
        <v>74.349999999999994</v>
      </c>
      <c r="AO31" s="7">
        <f>VLOOKUP($A31,HAVERD!$A:$DP,AO$2,FALSE)</f>
        <v>69.59</v>
      </c>
      <c r="AP31" s="7">
        <f>VLOOKUP($A31,HAVERD!$A:$DP,AP$2,FALSE)</f>
        <v>67.77</v>
      </c>
      <c r="AQ31" s="7">
        <f>VLOOKUP($A31,HAVERD!$A:$DP,AQ$2,FALSE)</f>
        <v>67.62</v>
      </c>
      <c r="AR31" s="7">
        <f>VLOOKUP($A31,HAVERD!$A:$DP,AR$2,FALSE)</f>
        <v>67.62</v>
      </c>
      <c r="AS31" s="7">
        <f>VLOOKUP($A31,HAVERD!$A:$DP,AS$2,FALSE)</f>
        <v>70.680000000000007</v>
      </c>
      <c r="AT31" s="7">
        <f>VLOOKUP($A31,HAVERD!$A:$DP,AT$2,FALSE)</f>
        <v>75.56</v>
      </c>
      <c r="AU31" s="7">
        <f>VLOOKUP($A31,HAVERD!$A:$DP,AU$2,FALSE)</f>
        <v>77.66</v>
      </c>
      <c r="AV31" s="7">
        <f>VLOOKUP($A31,HAVERD!$A:$DP,AV$2,FALSE)</f>
        <v>78.7</v>
      </c>
      <c r="AW31" s="7">
        <f>VLOOKUP($A31,HAVERD!$A:$DP,AW$2,FALSE)</f>
        <v>79.16</v>
      </c>
      <c r="AZ31" s="6">
        <f t="shared" si="21"/>
        <v>45719</v>
      </c>
      <c r="BA31" s="7">
        <f>_xlfn.IFNA(VLOOKUP($AZ31,HAVERD!$A:$DP,BA$2,FALSE),"")</f>
        <v>107.16</v>
      </c>
      <c r="BB31" s="7">
        <f>_xlfn.IFNA(VLOOKUP($AZ31,HAVERD!$A:$DP,BB$2,FALSE),"")</f>
        <v>106.95</v>
      </c>
      <c r="BC31" s="7">
        <f>_xlfn.IFNA(VLOOKUP($AZ31,HAVERD!$A:$DP,BC$2,FALSE),"")</f>
        <v>107.4</v>
      </c>
      <c r="BD31" s="7">
        <f>_xlfn.IFNA(VLOOKUP($AZ31,HAVERD!$A:$DP,BD$2,FALSE),"")</f>
        <v>106.51</v>
      </c>
      <c r="BE31" s="7">
        <f>_xlfn.IFNA(VLOOKUP($AZ31,HAVERD!$A:$DP,BE$2,FALSE),"")</f>
        <v>106.97</v>
      </c>
      <c r="BF31" s="7">
        <f>_xlfn.IFNA(VLOOKUP($AZ31,HAVERD!$A:$DP,BF$2,FALSE),"")</f>
        <v>108.92</v>
      </c>
      <c r="BG31" s="7">
        <f>_xlfn.IFNA(VLOOKUP($AZ31,HAVERD!$A:$DP,BG$2,FALSE),"")</f>
        <v>107.86</v>
      </c>
      <c r="BH31" s="7">
        <f>_xlfn.IFNA(VLOOKUP($AZ31,HAVERD!$A:$DP,BH$2,FALSE),"")</f>
        <v>111.68</v>
      </c>
      <c r="BI31" s="7">
        <f>_xlfn.IFNA(VLOOKUP($AZ31,HAVERD!$A:$DP,BI$2,FALSE),"")</f>
        <v>113.13</v>
      </c>
      <c r="BJ31" s="7">
        <f>_xlfn.IFNA(VLOOKUP($AZ31,HAVERD!$A:$DP,BJ$2,FALSE),"")</f>
        <v>112.19</v>
      </c>
      <c r="BK31" s="7">
        <f>_xlfn.IFNA(VLOOKUP($AZ31,HAVERD!$A:$DP,BK$2,FALSE),"")</f>
        <v>111.35</v>
      </c>
      <c r="BL31" s="7">
        <f>_xlfn.IFNA(VLOOKUP($AZ31,HAVERD!$A:$DP,BL$2,FALSE),"")</f>
        <v>106.92</v>
      </c>
      <c r="BM31" s="7">
        <f>_xlfn.IFNA(VLOOKUP($AZ31,HAVERD!$A:$DP,BM$2,FALSE),"")</f>
        <v>92.07</v>
      </c>
      <c r="BN31" s="7">
        <f>_xlfn.IFNA(VLOOKUP($AZ31,HAVERD!$A:$DP,BN$2,FALSE),"")</f>
        <v>85.76</v>
      </c>
      <c r="BO31" s="7">
        <f>_xlfn.IFNA(VLOOKUP($AZ31,HAVERD!$A:$DP,BO$2,FALSE),"")</f>
        <v>83.45</v>
      </c>
      <c r="BP31" s="7">
        <f>_xlfn.IFNA(VLOOKUP($AZ31,HAVERD!$A:$DP,BP$2,FALSE),"")</f>
        <v>83.02</v>
      </c>
      <c r="BQ31" s="7">
        <f>_xlfn.IFNA(VLOOKUP($AZ31,HAVERD!$A:$DP,BQ$2,FALSE),"")</f>
        <v>83.46</v>
      </c>
      <c r="BR31" s="7">
        <f>_xlfn.IFNA(VLOOKUP($AZ31,HAVERD!$A:$DP,BR$2,FALSE),"")</f>
        <v>83.77</v>
      </c>
      <c r="BS31" s="7">
        <f>_xlfn.IFNA(VLOOKUP($AZ31,HAVERD!$A:$DP,BS$2,FALSE),"")</f>
        <v>87.19</v>
      </c>
      <c r="BT31" s="7">
        <f>_xlfn.IFNA(VLOOKUP($AZ31,HAVERD!$A:$DP,BT$2,FALSE),"")</f>
        <v>89.33</v>
      </c>
      <c r="BU31" s="7">
        <f>_xlfn.IFNA(VLOOKUP($AZ31,HAVERD!$A:$DP,BU$2,FALSE),"")</f>
        <v>90.56</v>
      </c>
      <c r="BV31" s="7">
        <f>_xlfn.IFNA(VLOOKUP($AZ31,HAVERD!$A:$DP,BV$2,FALSE),"")</f>
        <v>93.93</v>
      </c>
      <c r="BW31" s="7">
        <f>_xlfn.IFNA(VLOOKUP($AZ31,HAVERD!$A:$DP,BW$2,FALSE),"")</f>
        <v>93.93</v>
      </c>
      <c r="BX31" s="7">
        <f>_xlfn.IFNA(VLOOKUP($AZ31,HAVERD!$A:$DP,BX$2,FALSE),"")</f>
        <v>86.55</v>
      </c>
      <c r="BY31" s="7">
        <f>_xlfn.IFNA(VLOOKUP($AZ31,HAVERD!$A:$DP,BY$2,FALSE),"")</f>
        <v>76.31</v>
      </c>
      <c r="BZ31" s="7">
        <f>_xlfn.IFNA(VLOOKUP($AZ31,HAVERD!$A:$DP,BZ$2,FALSE),"")</f>
        <v>72.2</v>
      </c>
      <c r="CA31" s="7">
        <f>_xlfn.IFNA(VLOOKUP($AZ31,HAVERD!$A:$DP,CA$2,FALSE),"")</f>
        <v>70.83</v>
      </c>
      <c r="CB31" s="7">
        <f>_xlfn.IFNA(VLOOKUP($AZ31,HAVERD!$A:$DP,CB$2,FALSE),"")</f>
        <v>71.61</v>
      </c>
      <c r="CC31" s="7">
        <f>_xlfn.IFNA(VLOOKUP($AZ31,HAVERD!$A:$DP,CC$2,FALSE),"")</f>
        <v>71.900000000000006</v>
      </c>
      <c r="CD31" s="7">
        <f>_xlfn.IFNA(VLOOKUP($AZ31,HAVERD!$A:$DP,CD$2,FALSE),"")</f>
        <v>72.739999999999995</v>
      </c>
      <c r="CE31" s="7">
        <f>_xlfn.IFNA(VLOOKUP($AZ31,HAVERD!$A:$DP,CE$2,FALSE),"")</f>
        <v>75.849999999999994</v>
      </c>
      <c r="CF31" s="7">
        <f>_xlfn.IFNA(VLOOKUP($AZ31,HAVERD!$A:$DP,CF$2,FALSE),"")</f>
        <v>78.3</v>
      </c>
      <c r="CG31" s="7">
        <f>_xlfn.IFNA(VLOOKUP($AZ31,HAVERD!$A:$DP,CG$2,FALSE),"")</f>
        <v>80.52</v>
      </c>
      <c r="CH31" s="7">
        <f>_xlfn.IFNA(VLOOKUP($AZ31,HAVERD!$A:$DP,CH$2,FALSE),"")</f>
        <v>81.89</v>
      </c>
      <c r="CI31" s="7">
        <f>_xlfn.IFNA(VLOOKUP($AZ31,HAVERD!$A:$DP,CI$2,FALSE),"")</f>
        <v>81.77</v>
      </c>
      <c r="CJ31" s="7">
        <f>_xlfn.IFNA(VLOOKUP($AZ31,HAVERD!$A:$DP,CJ$2,FALSE),"")</f>
        <v>77.62</v>
      </c>
      <c r="CK31" s="7">
        <f>_xlfn.IFNA(VLOOKUP($AZ31,HAVERD!$A:$DP,CK$2,FALSE),"")</f>
        <v>72.28</v>
      </c>
      <c r="CL31" s="7">
        <f>_xlfn.IFNA(VLOOKUP($AZ31,HAVERD!$A:$DP,CL$2,FALSE),"")</f>
        <v>68.3</v>
      </c>
      <c r="CM31" s="7">
        <f>_xlfn.IFNA(VLOOKUP($AZ31,HAVERD!$A:$DP,CM$2,FALSE),"")</f>
        <v>66.430000000000007</v>
      </c>
      <c r="CN31" s="7">
        <f>_xlfn.IFNA(VLOOKUP($AZ31,HAVERD!$A:$DP,CN$2,FALSE),"")</f>
        <v>66.3</v>
      </c>
      <c r="CO31" s="7">
        <f>_xlfn.IFNA(VLOOKUP($AZ31,HAVERD!$A:$DP,CO$2,FALSE),"")</f>
        <v>66.260000000000005</v>
      </c>
      <c r="CP31" s="7">
        <f>_xlfn.IFNA(VLOOKUP($AZ31,HAVERD!$A:$DP,CP$2,FALSE),"")</f>
        <v>68.64</v>
      </c>
      <c r="CQ31" s="7">
        <f>_xlfn.IFNA(VLOOKUP($AZ31,HAVERD!$A:$DP,CQ$2,FALSE),"")</f>
        <v>73.349999999999994</v>
      </c>
      <c r="CR31" s="7">
        <f>_xlfn.IFNA(VLOOKUP($AZ31,HAVERD!$A:$DP,CR$2,FALSE),"")</f>
        <v>75.03</v>
      </c>
      <c r="CS31" s="7">
        <f>_xlfn.IFNA(VLOOKUP($AZ31,HAVERD!$A:$DP,CS$2,FALSE),"")</f>
        <v>76.06</v>
      </c>
      <c r="CT31" s="7">
        <f>_xlfn.IFNA(VLOOKUP($AZ31,HAVERD!$A:$DP,CT$2,FALSE),"")</f>
        <v>76.17</v>
      </c>
      <c r="CU31" s="7">
        <f>_xlfn.IFNA(VLOOKUP($AZ31,HAVERD!$A:$DP,CU$2,FALSE),"")</f>
        <v>74.94</v>
      </c>
      <c r="CV31" s="7">
        <f>_xlfn.IFNA(VLOOKUP($AZ31,HAVERD!$A:$DP,CV$2,FALSE),"")</f>
        <v>73.959999999999994</v>
      </c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</row>
    <row r="32" spans="1:112" x14ac:dyDescent="0.25">
      <c r="A32" s="6">
        <f t="shared" si="20"/>
        <v>45678</v>
      </c>
      <c r="B32" s="7">
        <f>VLOOKUP($A32,HAVERD!$A:$DP,B$2,FALSE)</f>
        <v>126.61</v>
      </c>
      <c r="C32" s="7">
        <f>VLOOKUP($A32,HAVERD!$A:$DP,C$2,FALSE)</f>
        <v>125.1</v>
      </c>
      <c r="D32" s="7">
        <f>VLOOKUP($A32,HAVERD!$A:$DP,D$2,FALSE)</f>
        <v>124.1</v>
      </c>
      <c r="E32" s="7">
        <f>VLOOKUP($A32,HAVERD!$A:$DP,E$2,FALSE)</f>
        <v>123.45</v>
      </c>
      <c r="F32" s="7">
        <f>VLOOKUP($A32,HAVERD!$A:$DP,F$2,FALSE)</f>
        <v>122.88</v>
      </c>
      <c r="G32" s="7">
        <f>VLOOKUP($A32,HAVERD!$A:$DP,G$2,FALSE)</f>
        <v>121.45</v>
      </c>
      <c r="H32" s="7">
        <f>VLOOKUP($A32,HAVERD!$A:$DP,H$2,FALSE)</f>
        <v>121.75</v>
      </c>
      <c r="I32" s="7">
        <f>VLOOKUP($A32,HAVERD!$A:$DP,I$2,FALSE)</f>
        <v>123.13</v>
      </c>
      <c r="J32" s="7">
        <f>VLOOKUP($A32,HAVERD!$A:$DP,J$2,FALSE)</f>
        <v>119.78</v>
      </c>
      <c r="K32" s="7">
        <f>VLOOKUP($A32,HAVERD!$A:$DP,K$2,FALSE)</f>
        <v>119.8</v>
      </c>
      <c r="L32" s="7">
        <f>VLOOKUP($A32,HAVERD!$A:$DP,L$2,FALSE)</f>
        <v>120.15</v>
      </c>
      <c r="M32" s="7">
        <f>VLOOKUP($A32,HAVERD!$A:$DP,M$2,FALSE)</f>
        <v>119.35</v>
      </c>
      <c r="N32" s="7">
        <f>VLOOKUP($A32,HAVERD!$A:$DP,N$2,FALSE)</f>
        <v>118.62</v>
      </c>
      <c r="O32" s="7">
        <f>VLOOKUP($A32,HAVERD!$A:$DP,O$2,FALSE)</f>
        <v>114.86</v>
      </c>
      <c r="P32" s="7">
        <f>VLOOKUP($A32,HAVERD!$A:$DP,P$2,FALSE)</f>
        <v>102.25</v>
      </c>
      <c r="Q32" s="7">
        <f>VLOOKUP($A32,HAVERD!$A:$DP,Q$2,FALSE)</f>
        <v>97.22</v>
      </c>
      <c r="R32" s="7">
        <f>VLOOKUP($A32,HAVERD!$A:$DP,R$2,FALSE)</f>
        <v>95.34</v>
      </c>
      <c r="S32" s="7">
        <f>VLOOKUP($A32,HAVERD!$A:$DP,S$2,FALSE)</f>
        <v>95.13</v>
      </c>
      <c r="T32" s="7">
        <f>VLOOKUP($A32,HAVERD!$A:$DP,T$2,FALSE)</f>
        <v>95.76</v>
      </c>
      <c r="U32" s="7">
        <f>VLOOKUP($A32,HAVERD!$A:$DP,U$2,FALSE)</f>
        <v>97.03</v>
      </c>
      <c r="V32" s="7">
        <f>VLOOKUP($A32,HAVERD!$A:$DP,V$2,FALSE)</f>
        <v>97.79</v>
      </c>
      <c r="W32" s="7">
        <f>VLOOKUP($A32,HAVERD!$A:$DP,W$2,FALSE)</f>
        <v>98.9</v>
      </c>
      <c r="X32" s="7">
        <f>VLOOKUP($A32,HAVERD!$A:$DP,X$2,FALSE)</f>
        <v>100.01</v>
      </c>
      <c r="Y32" s="7">
        <f>VLOOKUP($A32,HAVERD!$A:$DP,Y$2,FALSE)</f>
        <v>101.52</v>
      </c>
      <c r="Z32" s="7">
        <f>VLOOKUP($A32,HAVERD!$A:$DP,Z$2,FALSE)</f>
        <v>99.81</v>
      </c>
      <c r="AA32" s="7">
        <f>VLOOKUP($A32,HAVERD!$A:$DP,AA$2,FALSE)</f>
        <v>92.55</v>
      </c>
      <c r="AB32" s="7">
        <f>VLOOKUP($A32,HAVERD!$A:$DP,AB$2,FALSE)</f>
        <v>81.650000000000006</v>
      </c>
      <c r="AC32" s="7">
        <f>VLOOKUP($A32,HAVERD!$A:$DP,AC$2,FALSE)</f>
        <v>78.06</v>
      </c>
      <c r="AD32" s="7">
        <f>VLOOKUP($A32,HAVERD!$A:$DP,AD$2,FALSE)</f>
        <v>76.95</v>
      </c>
      <c r="AE32" s="7">
        <f>VLOOKUP($A32,HAVERD!$A:$DP,AE$2,FALSE)</f>
        <v>78.540000000000006</v>
      </c>
      <c r="AF32" s="7">
        <f>VLOOKUP($A32,HAVERD!$A:$DP,AF$2,FALSE)</f>
        <v>78.819999999999993</v>
      </c>
      <c r="AG32" s="7">
        <f>VLOOKUP($A32,HAVERD!$A:$DP,AG$2,FALSE)</f>
        <v>79.3</v>
      </c>
      <c r="AH32" s="7">
        <f>VLOOKUP($A32,HAVERD!$A:$DP,AH$2,FALSE)</f>
        <v>81.72</v>
      </c>
      <c r="AI32" s="7">
        <f>VLOOKUP($A32,HAVERD!$A:$DP,AI$2,FALSE)</f>
        <v>83.35</v>
      </c>
      <c r="AJ32" s="7">
        <f>VLOOKUP($A32,HAVERD!$A:$DP,AJ$2,FALSE)</f>
        <v>85.89</v>
      </c>
      <c r="AK32" s="7">
        <f>VLOOKUP($A32,HAVERD!$A:$DP,AK$2,FALSE)</f>
        <v>87.4</v>
      </c>
      <c r="AL32" s="7">
        <f>VLOOKUP($A32,HAVERD!$A:$DP,AL$2,FALSE)</f>
        <v>87.02</v>
      </c>
      <c r="AM32" s="7">
        <f>VLOOKUP($A32,HAVERD!$A:$DP,AM$2,FALSE)</f>
        <v>82.31</v>
      </c>
      <c r="AN32" s="7">
        <f>VLOOKUP($A32,HAVERD!$A:$DP,AN$2,FALSE)</f>
        <v>74.510000000000005</v>
      </c>
      <c r="AO32" s="7">
        <f>VLOOKUP($A32,HAVERD!$A:$DP,AO$2,FALSE)</f>
        <v>69.75</v>
      </c>
      <c r="AP32" s="7">
        <f>VLOOKUP($A32,HAVERD!$A:$DP,AP$2,FALSE)</f>
        <v>67.930000000000007</v>
      </c>
      <c r="AQ32" s="7">
        <f>VLOOKUP($A32,HAVERD!$A:$DP,AQ$2,FALSE)</f>
        <v>67.78</v>
      </c>
      <c r="AR32" s="7">
        <f>VLOOKUP($A32,HAVERD!$A:$DP,AR$2,FALSE)</f>
        <v>67.78</v>
      </c>
      <c r="AS32" s="7">
        <f>VLOOKUP($A32,HAVERD!$A:$DP,AS$2,FALSE)</f>
        <v>70.84</v>
      </c>
      <c r="AT32" s="7">
        <f>VLOOKUP($A32,HAVERD!$A:$DP,AT$2,FALSE)</f>
        <v>75.72</v>
      </c>
      <c r="AU32" s="7">
        <f>VLOOKUP($A32,HAVERD!$A:$DP,AU$2,FALSE)</f>
        <v>77.819999999999993</v>
      </c>
      <c r="AV32" s="7">
        <f>VLOOKUP($A32,HAVERD!$A:$DP,AV$2,FALSE)</f>
        <v>78.86</v>
      </c>
      <c r="AW32" s="7">
        <f>VLOOKUP($A32,HAVERD!$A:$DP,AW$2,FALSE)</f>
        <v>79.319999999999993</v>
      </c>
      <c r="AZ32" s="6">
        <f t="shared" si="21"/>
        <v>45720</v>
      </c>
      <c r="BA32" s="7">
        <f>_xlfn.IFNA(VLOOKUP($AZ32,HAVERD!$A:$DP,BA$2,FALSE),"")</f>
        <v>103.57</v>
      </c>
      <c r="BB32" s="7">
        <f>_xlfn.IFNA(VLOOKUP($AZ32,HAVERD!$A:$DP,BB$2,FALSE),"")</f>
        <v>103.3</v>
      </c>
      <c r="BC32" s="7">
        <f>_xlfn.IFNA(VLOOKUP($AZ32,HAVERD!$A:$DP,BC$2,FALSE),"")</f>
        <v>103.7</v>
      </c>
      <c r="BD32" s="7">
        <f>_xlfn.IFNA(VLOOKUP($AZ32,HAVERD!$A:$DP,BD$2,FALSE),"")</f>
        <v>102.85</v>
      </c>
      <c r="BE32" s="7">
        <f>_xlfn.IFNA(VLOOKUP($AZ32,HAVERD!$A:$DP,BE$2,FALSE),"")</f>
        <v>103.36</v>
      </c>
      <c r="BF32" s="7">
        <f>_xlfn.IFNA(VLOOKUP($AZ32,HAVERD!$A:$DP,BF$2,FALSE),"")</f>
        <v>105.49</v>
      </c>
      <c r="BG32" s="7">
        <f>_xlfn.IFNA(VLOOKUP($AZ32,HAVERD!$A:$DP,BG$2,FALSE),"")</f>
        <v>104.51</v>
      </c>
      <c r="BH32" s="7">
        <f>_xlfn.IFNA(VLOOKUP($AZ32,HAVERD!$A:$DP,BH$2,FALSE),"")</f>
        <v>108.01</v>
      </c>
      <c r="BI32" s="7">
        <f>_xlfn.IFNA(VLOOKUP($AZ32,HAVERD!$A:$DP,BI$2,FALSE),"")</f>
        <v>108.71</v>
      </c>
      <c r="BJ32" s="7">
        <f>_xlfn.IFNA(VLOOKUP($AZ32,HAVERD!$A:$DP,BJ$2,FALSE),"")</f>
        <v>107.96</v>
      </c>
      <c r="BK32" s="7">
        <f>_xlfn.IFNA(VLOOKUP($AZ32,HAVERD!$A:$DP,BK$2,FALSE),"")</f>
        <v>107.23</v>
      </c>
      <c r="BL32" s="7">
        <f>_xlfn.IFNA(VLOOKUP($AZ32,HAVERD!$A:$DP,BL$2,FALSE),"")</f>
        <v>102.8</v>
      </c>
      <c r="BM32" s="7">
        <f>_xlfn.IFNA(VLOOKUP($AZ32,HAVERD!$A:$DP,BM$2,FALSE),"")</f>
        <v>88.08</v>
      </c>
      <c r="BN32" s="7">
        <f>_xlfn.IFNA(VLOOKUP($AZ32,HAVERD!$A:$DP,BN$2,FALSE),"")</f>
        <v>81.78</v>
      </c>
      <c r="BO32" s="7">
        <f>_xlfn.IFNA(VLOOKUP($AZ32,HAVERD!$A:$DP,BO$2,FALSE),"")</f>
        <v>79.47</v>
      </c>
      <c r="BP32" s="7">
        <f>_xlfn.IFNA(VLOOKUP($AZ32,HAVERD!$A:$DP,BP$2,FALSE),"")</f>
        <v>79.040000000000006</v>
      </c>
      <c r="BQ32" s="7">
        <f>_xlfn.IFNA(VLOOKUP($AZ32,HAVERD!$A:$DP,BQ$2,FALSE),"")</f>
        <v>79.48</v>
      </c>
      <c r="BR32" s="7">
        <f>_xlfn.IFNA(VLOOKUP($AZ32,HAVERD!$A:$DP,BR$2,FALSE),"")</f>
        <v>79.790000000000006</v>
      </c>
      <c r="BS32" s="7">
        <f>_xlfn.IFNA(VLOOKUP($AZ32,HAVERD!$A:$DP,BS$2,FALSE),"")</f>
        <v>83.43</v>
      </c>
      <c r="BT32" s="7">
        <f>_xlfn.IFNA(VLOOKUP($AZ32,HAVERD!$A:$DP,BT$2,FALSE),"")</f>
        <v>85.57</v>
      </c>
      <c r="BU32" s="7">
        <f>_xlfn.IFNA(VLOOKUP($AZ32,HAVERD!$A:$DP,BU$2,FALSE),"")</f>
        <v>86.8</v>
      </c>
      <c r="BV32" s="7">
        <f>_xlfn.IFNA(VLOOKUP($AZ32,HAVERD!$A:$DP,BV$2,FALSE),"")</f>
        <v>90.17</v>
      </c>
      <c r="BW32" s="7">
        <f>_xlfn.IFNA(VLOOKUP($AZ32,HAVERD!$A:$DP,BW$2,FALSE),"")</f>
        <v>90.17</v>
      </c>
      <c r="BX32" s="7">
        <f>_xlfn.IFNA(VLOOKUP($AZ32,HAVERD!$A:$DP,BX$2,FALSE),"")</f>
        <v>82.79</v>
      </c>
      <c r="BY32" s="7">
        <f>_xlfn.IFNA(VLOOKUP($AZ32,HAVERD!$A:$DP,BY$2,FALSE),"")</f>
        <v>73.31</v>
      </c>
      <c r="BZ32" s="7">
        <f>_xlfn.IFNA(VLOOKUP($AZ32,HAVERD!$A:$DP,BZ$2,FALSE),"")</f>
        <v>69.41</v>
      </c>
      <c r="CA32" s="7">
        <f>_xlfn.IFNA(VLOOKUP($AZ32,HAVERD!$A:$DP,CA$2,FALSE),"")</f>
        <v>68.040000000000006</v>
      </c>
      <c r="CB32" s="7">
        <f>_xlfn.IFNA(VLOOKUP($AZ32,HAVERD!$A:$DP,CB$2,FALSE),"")</f>
        <v>68.819999999999993</v>
      </c>
      <c r="CC32" s="7">
        <f>_xlfn.IFNA(VLOOKUP($AZ32,HAVERD!$A:$DP,CC$2,FALSE),"")</f>
        <v>69.11</v>
      </c>
      <c r="CD32" s="7">
        <f>_xlfn.IFNA(VLOOKUP($AZ32,HAVERD!$A:$DP,CD$2,FALSE),"")</f>
        <v>69.95</v>
      </c>
      <c r="CE32" s="7">
        <f>_xlfn.IFNA(VLOOKUP($AZ32,HAVERD!$A:$DP,CE$2,FALSE),"")</f>
        <v>73.489999999999995</v>
      </c>
      <c r="CF32" s="7">
        <f>_xlfn.IFNA(VLOOKUP($AZ32,HAVERD!$A:$DP,CF$2,FALSE),"")</f>
        <v>75.94</v>
      </c>
      <c r="CG32" s="7">
        <f>_xlfn.IFNA(VLOOKUP($AZ32,HAVERD!$A:$DP,CG$2,FALSE),"")</f>
        <v>78.16</v>
      </c>
      <c r="CH32" s="7">
        <f>_xlfn.IFNA(VLOOKUP($AZ32,HAVERD!$A:$DP,CH$2,FALSE),"")</f>
        <v>79.53</v>
      </c>
      <c r="CI32" s="7">
        <f>_xlfn.IFNA(VLOOKUP($AZ32,HAVERD!$A:$DP,CI$2,FALSE),"")</f>
        <v>79.41</v>
      </c>
      <c r="CJ32" s="7">
        <f>_xlfn.IFNA(VLOOKUP($AZ32,HAVERD!$A:$DP,CJ$2,FALSE),"")</f>
        <v>75.260000000000005</v>
      </c>
      <c r="CK32" s="7">
        <f>_xlfn.IFNA(VLOOKUP($AZ32,HAVERD!$A:$DP,CK$2,FALSE),"")</f>
        <v>69.92</v>
      </c>
      <c r="CL32" s="7">
        <f>_xlfn.IFNA(VLOOKUP($AZ32,HAVERD!$A:$DP,CL$2,FALSE),"")</f>
        <v>65.94</v>
      </c>
      <c r="CM32" s="7">
        <f>_xlfn.IFNA(VLOOKUP($AZ32,HAVERD!$A:$DP,CM$2,FALSE),"")</f>
        <v>64.069999999999993</v>
      </c>
      <c r="CN32" s="7">
        <f>_xlfn.IFNA(VLOOKUP($AZ32,HAVERD!$A:$DP,CN$2,FALSE),"")</f>
        <v>63.94</v>
      </c>
      <c r="CO32" s="7">
        <f>_xlfn.IFNA(VLOOKUP($AZ32,HAVERD!$A:$DP,CO$2,FALSE),"")</f>
        <v>63.9</v>
      </c>
      <c r="CP32" s="7">
        <f>_xlfn.IFNA(VLOOKUP($AZ32,HAVERD!$A:$DP,CP$2,FALSE),"")</f>
        <v>66.28</v>
      </c>
      <c r="CQ32" s="7">
        <f>_xlfn.IFNA(VLOOKUP($AZ32,HAVERD!$A:$DP,CQ$2,FALSE),"")</f>
        <v>70.989999999999995</v>
      </c>
      <c r="CR32" s="7">
        <f>_xlfn.IFNA(VLOOKUP($AZ32,HAVERD!$A:$DP,CR$2,FALSE),"")</f>
        <v>72.67</v>
      </c>
      <c r="CS32" s="7">
        <f>_xlfn.IFNA(VLOOKUP($AZ32,HAVERD!$A:$DP,CS$2,FALSE),"")</f>
        <v>73.7</v>
      </c>
      <c r="CT32" s="7">
        <f>_xlfn.IFNA(VLOOKUP($AZ32,HAVERD!$A:$DP,CT$2,FALSE),"")</f>
        <v>73.81</v>
      </c>
      <c r="CU32" s="7">
        <f>_xlfn.IFNA(VLOOKUP($AZ32,HAVERD!$A:$DP,CU$2,FALSE),"")</f>
        <v>72.58</v>
      </c>
      <c r="CV32" s="7">
        <f>_xlfn.IFNA(VLOOKUP($AZ32,HAVERD!$A:$DP,CV$2,FALSE),"")</f>
        <v>71.599999999999994</v>
      </c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</row>
    <row r="33" spans="1:112" x14ac:dyDescent="0.25">
      <c r="A33" s="6">
        <f t="shared" si="20"/>
        <v>45679</v>
      </c>
      <c r="B33" s="7">
        <f>VLOOKUP($A33,HAVERD!$A:$DP,B$2,FALSE)</f>
        <v>122.87</v>
      </c>
      <c r="C33" s="7">
        <f>VLOOKUP($A33,HAVERD!$A:$DP,C$2,FALSE)</f>
        <v>121.79</v>
      </c>
      <c r="D33" s="7">
        <f>VLOOKUP($A33,HAVERD!$A:$DP,D$2,FALSE)</f>
        <v>120.85</v>
      </c>
      <c r="E33" s="7">
        <f>VLOOKUP($A33,HAVERD!$A:$DP,E$2,FALSE)</f>
        <v>120.4</v>
      </c>
      <c r="F33" s="7">
        <f>VLOOKUP($A33,HAVERD!$A:$DP,F$2,FALSE)</f>
        <v>119.99</v>
      </c>
      <c r="G33" s="7">
        <f>VLOOKUP($A33,HAVERD!$A:$DP,G$2,FALSE)</f>
        <v>118.35</v>
      </c>
      <c r="H33" s="7">
        <f>VLOOKUP($A33,HAVERD!$A:$DP,H$2,FALSE)</f>
        <v>118.66</v>
      </c>
      <c r="I33" s="7">
        <f>VLOOKUP($A33,HAVERD!$A:$DP,I$2,FALSE)</f>
        <v>119.96</v>
      </c>
      <c r="J33" s="7">
        <f>VLOOKUP($A33,HAVERD!$A:$DP,J$2,FALSE)</f>
        <v>116.01</v>
      </c>
      <c r="K33" s="7">
        <f>VLOOKUP($A33,HAVERD!$A:$DP,K$2,FALSE)</f>
        <v>116.03</v>
      </c>
      <c r="L33" s="7">
        <f>VLOOKUP($A33,HAVERD!$A:$DP,L$2,FALSE)</f>
        <v>116.38</v>
      </c>
      <c r="M33" s="7">
        <f>VLOOKUP($A33,HAVERD!$A:$DP,M$2,FALSE)</f>
        <v>115.58</v>
      </c>
      <c r="N33" s="7">
        <f>VLOOKUP($A33,HAVERD!$A:$DP,N$2,FALSE)</f>
        <v>114.85</v>
      </c>
      <c r="O33" s="7">
        <f>VLOOKUP($A33,HAVERD!$A:$DP,O$2,FALSE)</f>
        <v>111.09</v>
      </c>
      <c r="P33" s="7">
        <f>VLOOKUP($A33,HAVERD!$A:$DP,P$2,FALSE)</f>
        <v>100.04</v>
      </c>
      <c r="Q33" s="7">
        <f>VLOOKUP($A33,HAVERD!$A:$DP,Q$2,FALSE)</f>
        <v>95.01</v>
      </c>
      <c r="R33" s="7">
        <f>VLOOKUP($A33,HAVERD!$A:$DP,R$2,FALSE)</f>
        <v>93.13</v>
      </c>
      <c r="S33" s="7">
        <f>VLOOKUP($A33,HAVERD!$A:$DP,S$2,FALSE)</f>
        <v>92.92</v>
      </c>
      <c r="T33" s="7">
        <f>VLOOKUP($A33,HAVERD!$A:$DP,T$2,FALSE)</f>
        <v>93.55</v>
      </c>
      <c r="U33" s="7">
        <f>VLOOKUP($A33,HAVERD!$A:$DP,U$2,FALSE)</f>
        <v>94.82</v>
      </c>
      <c r="V33" s="7">
        <f>VLOOKUP($A33,HAVERD!$A:$DP,V$2,FALSE)</f>
        <v>95.32</v>
      </c>
      <c r="W33" s="7">
        <f>VLOOKUP($A33,HAVERD!$A:$DP,W$2,FALSE)</f>
        <v>96.68</v>
      </c>
      <c r="X33" s="7">
        <f>VLOOKUP($A33,HAVERD!$A:$DP,X$2,FALSE)</f>
        <v>97.96</v>
      </c>
      <c r="Y33" s="7">
        <f>VLOOKUP($A33,HAVERD!$A:$DP,Y$2,FALSE)</f>
        <v>99.47</v>
      </c>
      <c r="Z33" s="7">
        <f>VLOOKUP($A33,HAVERD!$A:$DP,Z$2,FALSE)</f>
        <v>97.76</v>
      </c>
      <c r="AA33" s="7">
        <f>VLOOKUP($A33,HAVERD!$A:$DP,AA$2,FALSE)</f>
        <v>90.5</v>
      </c>
      <c r="AB33" s="7">
        <f>VLOOKUP($A33,HAVERD!$A:$DP,AB$2,FALSE)</f>
        <v>79.7</v>
      </c>
      <c r="AC33" s="7">
        <f>VLOOKUP($A33,HAVERD!$A:$DP,AC$2,FALSE)</f>
        <v>76.11</v>
      </c>
      <c r="AD33" s="7">
        <f>VLOOKUP($A33,HAVERD!$A:$DP,AD$2,FALSE)</f>
        <v>75</v>
      </c>
      <c r="AE33" s="7">
        <f>VLOOKUP($A33,HAVERD!$A:$DP,AE$2,FALSE)</f>
        <v>76.59</v>
      </c>
      <c r="AF33" s="7">
        <f>VLOOKUP($A33,HAVERD!$A:$DP,AF$2,FALSE)</f>
        <v>76.87</v>
      </c>
      <c r="AG33" s="7">
        <f>VLOOKUP($A33,HAVERD!$A:$DP,AG$2,FALSE)</f>
        <v>77.349999999999994</v>
      </c>
      <c r="AH33" s="7">
        <f>VLOOKUP($A33,HAVERD!$A:$DP,AH$2,FALSE)</f>
        <v>79.95</v>
      </c>
      <c r="AI33" s="7">
        <f>VLOOKUP($A33,HAVERD!$A:$DP,AI$2,FALSE)</f>
        <v>81.58</v>
      </c>
      <c r="AJ33" s="7">
        <f>VLOOKUP($A33,HAVERD!$A:$DP,AJ$2,FALSE)</f>
        <v>84.12</v>
      </c>
      <c r="AK33" s="7">
        <f>VLOOKUP($A33,HAVERD!$A:$DP,AK$2,FALSE)</f>
        <v>85.63</v>
      </c>
      <c r="AL33" s="7">
        <f>VLOOKUP($A33,HAVERD!$A:$DP,AL$2,FALSE)</f>
        <v>85.25</v>
      </c>
      <c r="AM33" s="7">
        <f>VLOOKUP($A33,HAVERD!$A:$DP,AM$2,FALSE)</f>
        <v>80.540000000000006</v>
      </c>
      <c r="AN33" s="7">
        <f>VLOOKUP($A33,HAVERD!$A:$DP,AN$2,FALSE)</f>
        <v>72.739999999999995</v>
      </c>
      <c r="AO33" s="7">
        <f>VLOOKUP($A33,HAVERD!$A:$DP,AO$2,FALSE)</f>
        <v>67.98</v>
      </c>
      <c r="AP33" s="7">
        <f>VLOOKUP($A33,HAVERD!$A:$DP,AP$2,FALSE)</f>
        <v>66.16</v>
      </c>
      <c r="AQ33" s="7">
        <f>VLOOKUP($A33,HAVERD!$A:$DP,AQ$2,FALSE)</f>
        <v>66.010000000000005</v>
      </c>
      <c r="AR33" s="7">
        <f>VLOOKUP($A33,HAVERD!$A:$DP,AR$2,FALSE)</f>
        <v>66.010000000000005</v>
      </c>
      <c r="AS33" s="7">
        <f>VLOOKUP($A33,HAVERD!$A:$DP,AS$2,FALSE)</f>
        <v>69.069999999999993</v>
      </c>
      <c r="AT33" s="7">
        <f>VLOOKUP($A33,HAVERD!$A:$DP,AT$2,FALSE)</f>
        <v>73.95</v>
      </c>
      <c r="AU33" s="7">
        <f>VLOOKUP($A33,HAVERD!$A:$DP,AU$2,FALSE)</f>
        <v>76.05</v>
      </c>
      <c r="AV33" s="7">
        <f>VLOOKUP($A33,HAVERD!$A:$DP,AV$2,FALSE)</f>
        <v>77.09</v>
      </c>
      <c r="AW33" s="7">
        <f>VLOOKUP($A33,HAVERD!$A:$DP,AW$2,FALSE)</f>
        <v>77.55</v>
      </c>
      <c r="AZ33" s="6">
        <f t="shared" si="21"/>
        <v>45721</v>
      </c>
      <c r="BA33" s="7">
        <f>_xlfn.IFNA(VLOOKUP($AZ33,HAVERD!$A:$DP,BA$2,FALSE),"")</f>
        <v>100.1</v>
      </c>
      <c r="BB33" s="7">
        <f>_xlfn.IFNA(VLOOKUP($AZ33,HAVERD!$A:$DP,BB$2,FALSE),"")</f>
        <v>99.55</v>
      </c>
      <c r="BC33" s="7">
        <f>_xlfn.IFNA(VLOOKUP($AZ33,HAVERD!$A:$DP,BC$2,FALSE),"")</f>
        <v>99.97</v>
      </c>
      <c r="BD33" s="7">
        <f>_xlfn.IFNA(VLOOKUP($AZ33,HAVERD!$A:$DP,BD$2,FALSE),"")</f>
        <v>99.2</v>
      </c>
      <c r="BE33" s="7">
        <f>_xlfn.IFNA(VLOOKUP($AZ33,HAVERD!$A:$DP,BE$2,FALSE),"")</f>
        <v>99.7</v>
      </c>
      <c r="BF33" s="7">
        <f>_xlfn.IFNA(VLOOKUP($AZ33,HAVERD!$A:$DP,BF$2,FALSE),"")</f>
        <v>101.9</v>
      </c>
      <c r="BG33" s="7">
        <f>_xlfn.IFNA(VLOOKUP($AZ33,HAVERD!$A:$DP,BG$2,FALSE),"")</f>
        <v>100.88</v>
      </c>
      <c r="BH33" s="7">
        <f>_xlfn.IFNA(VLOOKUP($AZ33,HAVERD!$A:$DP,BH$2,FALSE),"")</f>
        <v>104.12</v>
      </c>
      <c r="BI33" s="7">
        <f>_xlfn.IFNA(VLOOKUP($AZ33,HAVERD!$A:$DP,BI$2,FALSE),"")</f>
        <v>104.58</v>
      </c>
      <c r="BJ33" s="7">
        <f>_xlfn.IFNA(VLOOKUP($AZ33,HAVERD!$A:$DP,BJ$2,FALSE),"")</f>
        <v>103.83</v>
      </c>
      <c r="BK33" s="7">
        <f>_xlfn.IFNA(VLOOKUP($AZ33,HAVERD!$A:$DP,BK$2,FALSE),"")</f>
        <v>103.1</v>
      </c>
      <c r="BL33" s="7">
        <f>_xlfn.IFNA(VLOOKUP($AZ33,HAVERD!$A:$DP,BL$2,FALSE),"")</f>
        <v>98.66</v>
      </c>
      <c r="BM33" s="7">
        <f>_xlfn.IFNA(VLOOKUP($AZ33,HAVERD!$A:$DP,BM$2,FALSE),"")</f>
        <v>85.9</v>
      </c>
      <c r="BN33" s="7">
        <f>_xlfn.IFNA(VLOOKUP($AZ33,HAVERD!$A:$DP,BN$2,FALSE),"")</f>
        <v>79.599999999999994</v>
      </c>
      <c r="BO33" s="7">
        <f>_xlfn.IFNA(VLOOKUP($AZ33,HAVERD!$A:$DP,BO$2,FALSE),"")</f>
        <v>77.290000000000006</v>
      </c>
      <c r="BP33" s="7">
        <f>_xlfn.IFNA(VLOOKUP($AZ33,HAVERD!$A:$DP,BP$2,FALSE),"")</f>
        <v>76.86</v>
      </c>
      <c r="BQ33" s="7">
        <f>_xlfn.IFNA(VLOOKUP($AZ33,HAVERD!$A:$DP,BQ$2,FALSE),"")</f>
        <v>77.3</v>
      </c>
      <c r="BR33" s="7">
        <f>_xlfn.IFNA(VLOOKUP($AZ33,HAVERD!$A:$DP,BR$2,FALSE),"")</f>
        <v>77.61</v>
      </c>
      <c r="BS33" s="7">
        <f>_xlfn.IFNA(VLOOKUP($AZ33,HAVERD!$A:$DP,BS$2,FALSE),"")</f>
        <v>81.45</v>
      </c>
      <c r="BT33" s="7">
        <f>_xlfn.IFNA(VLOOKUP($AZ33,HAVERD!$A:$DP,BT$2,FALSE),"")</f>
        <v>83.59</v>
      </c>
      <c r="BU33" s="7">
        <f>_xlfn.IFNA(VLOOKUP($AZ33,HAVERD!$A:$DP,BU$2,FALSE),"")</f>
        <v>84.82</v>
      </c>
      <c r="BV33" s="7">
        <f>_xlfn.IFNA(VLOOKUP($AZ33,HAVERD!$A:$DP,BV$2,FALSE),"")</f>
        <v>88.19</v>
      </c>
      <c r="BW33" s="7">
        <f>_xlfn.IFNA(VLOOKUP($AZ33,HAVERD!$A:$DP,BW$2,FALSE),"")</f>
        <v>88.19</v>
      </c>
      <c r="BX33" s="7">
        <f>_xlfn.IFNA(VLOOKUP($AZ33,HAVERD!$A:$DP,BX$2,FALSE),"")</f>
        <v>80.81</v>
      </c>
      <c r="BY33" s="7">
        <f>_xlfn.IFNA(VLOOKUP($AZ33,HAVERD!$A:$DP,BY$2,FALSE),"")</f>
        <v>72.39</v>
      </c>
      <c r="BZ33" s="7">
        <f>_xlfn.IFNA(VLOOKUP($AZ33,HAVERD!$A:$DP,BZ$2,FALSE),"")</f>
        <v>68.59</v>
      </c>
      <c r="CA33" s="7">
        <f>_xlfn.IFNA(VLOOKUP($AZ33,HAVERD!$A:$DP,CA$2,FALSE),"")</f>
        <v>67.22</v>
      </c>
      <c r="CB33" s="7">
        <f>_xlfn.IFNA(VLOOKUP($AZ33,HAVERD!$A:$DP,CB$2,FALSE),"")</f>
        <v>68</v>
      </c>
      <c r="CC33" s="7">
        <f>_xlfn.IFNA(VLOOKUP($AZ33,HAVERD!$A:$DP,CC$2,FALSE),"")</f>
        <v>68.290000000000006</v>
      </c>
      <c r="CD33" s="7">
        <f>_xlfn.IFNA(VLOOKUP($AZ33,HAVERD!$A:$DP,CD$2,FALSE),"")</f>
        <v>69.13</v>
      </c>
      <c r="CE33" s="7">
        <f>_xlfn.IFNA(VLOOKUP($AZ33,HAVERD!$A:$DP,CE$2,FALSE),"")</f>
        <v>73.540000000000006</v>
      </c>
      <c r="CF33" s="7">
        <f>_xlfn.IFNA(VLOOKUP($AZ33,HAVERD!$A:$DP,CF$2,FALSE),"")</f>
        <v>75.989999999999995</v>
      </c>
      <c r="CG33" s="7">
        <f>_xlfn.IFNA(VLOOKUP($AZ33,HAVERD!$A:$DP,CG$2,FALSE),"")</f>
        <v>78.209999999999994</v>
      </c>
      <c r="CH33" s="7">
        <f>_xlfn.IFNA(VLOOKUP($AZ33,HAVERD!$A:$DP,CH$2,FALSE),"")</f>
        <v>79.58</v>
      </c>
      <c r="CI33" s="7">
        <f>_xlfn.IFNA(VLOOKUP($AZ33,HAVERD!$A:$DP,CI$2,FALSE),"")</f>
        <v>79.459999999999994</v>
      </c>
      <c r="CJ33" s="7">
        <f>_xlfn.IFNA(VLOOKUP($AZ33,HAVERD!$A:$DP,CJ$2,FALSE),"")</f>
        <v>75.31</v>
      </c>
      <c r="CK33" s="7">
        <f>_xlfn.IFNA(VLOOKUP($AZ33,HAVERD!$A:$DP,CK$2,FALSE),"")</f>
        <v>70.14</v>
      </c>
      <c r="CL33" s="7">
        <f>_xlfn.IFNA(VLOOKUP($AZ33,HAVERD!$A:$DP,CL$2,FALSE),"")</f>
        <v>66.16</v>
      </c>
      <c r="CM33" s="7">
        <f>_xlfn.IFNA(VLOOKUP($AZ33,HAVERD!$A:$DP,CM$2,FALSE),"")</f>
        <v>64.290000000000006</v>
      </c>
      <c r="CN33" s="7">
        <f>_xlfn.IFNA(VLOOKUP($AZ33,HAVERD!$A:$DP,CN$2,FALSE),"")</f>
        <v>64.16</v>
      </c>
      <c r="CO33" s="7">
        <f>_xlfn.IFNA(VLOOKUP($AZ33,HAVERD!$A:$DP,CO$2,FALSE),"")</f>
        <v>64.12</v>
      </c>
      <c r="CP33" s="7">
        <f>_xlfn.IFNA(VLOOKUP($AZ33,HAVERD!$A:$DP,CP$2,FALSE),"")</f>
        <v>66.5</v>
      </c>
      <c r="CQ33" s="7">
        <f>_xlfn.IFNA(VLOOKUP($AZ33,HAVERD!$A:$DP,CQ$2,FALSE),"")</f>
        <v>71.22</v>
      </c>
      <c r="CR33" s="7">
        <f>_xlfn.IFNA(VLOOKUP($AZ33,HAVERD!$A:$DP,CR$2,FALSE),"")</f>
        <v>72.900000000000006</v>
      </c>
      <c r="CS33" s="7">
        <f>_xlfn.IFNA(VLOOKUP($AZ33,HAVERD!$A:$DP,CS$2,FALSE),"")</f>
        <v>73.930000000000007</v>
      </c>
      <c r="CT33" s="7">
        <f>_xlfn.IFNA(VLOOKUP($AZ33,HAVERD!$A:$DP,CT$2,FALSE),"")</f>
        <v>74.040000000000006</v>
      </c>
      <c r="CU33" s="7">
        <f>_xlfn.IFNA(VLOOKUP($AZ33,HAVERD!$A:$DP,CU$2,FALSE),"")</f>
        <v>72.81</v>
      </c>
      <c r="CV33" s="7">
        <f>_xlfn.IFNA(VLOOKUP($AZ33,HAVERD!$A:$DP,CV$2,FALSE),"")</f>
        <v>71.83</v>
      </c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</row>
    <row r="34" spans="1:112" x14ac:dyDescent="0.25">
      <c r="A34" s="6">
        <f t="shared" si="20"/>
        <v>45680</v>
      </c>
      <c r="B34" s="7">
        <f>VLOOKUP($A34,HAVERD!$A:$DP,B$2,FALSE)</f>
        <v>123.5</v>
      </c>
      <c r="C34" s="7">
        <f>VLOOKUP($A34,HAVERD!$A:$DP,C$2,FALSE)</f>
        <v>122.24</v>
      </c>
      <c r="D34" s="7">
        <f>VLOOKUP($A34,HAVERD!$A:$DP,D$2,FALSE)</f>
        <v>121.52</v>
      </c>
      <c r="E34" s="7">
        <f>VLOOKUP($A34,HAVERD!$A:$DP,E$2,FALSE)</f>
        <v>121.4</v>
      </c>
      <c r="F34" s="7">
        <f>VLOOKUP($A34,HAVERD!$A:$DP,F$2,FALSE)</f>
        <v>120.97</v>
      </c>
      <c r="G34" s="7">
        <f>VLOOKUP($A34,HAVERD!$A:$DP,G$2,FALSE)</f>
        <v>119.9</v>
      </c>
      <c r="H34" s="7">
        <f>VLOOKUP($A34,HAVERD!$A:$DP,H$2,FALSE)</f>
        <v>120.22</v>
      </c>
      <c r="I34" s="7">
        <f>VLOOKUP($A34,HAVERD!$A:$DP,I$2,FALSE)</f>
        <v>121.41</v>
      </c>
      <c r="J34" s="7">
        <f>VLOOKUP($A34,HAVERD!$A:$DP,J$2,FALSE)</f>
        <v>116.91</v>
      </c>
      <c r="K34" s="7">
        <f>VLOOKUP($A34,HAVERD!$A:$DP,K$2,FALSE)</f>
        <v>116.27</v>
      </c>
      <c r="L34" s="7">
        <f>VLOOKUP($A34,HAVERD!$A:$DP,L$2,FALSE)</f>
        <v>115.99</v>
      </c>
      <c r="M34" s="7">
        <f>VLOOKUP($A34,HAVERD!$A:$DP,M$2,FALSE)</f>
        <v>115.07</v>
      </c>
      <c r="N34" s="7">
        <f>VLOOKUP($A34,HAVERD!$A:$DP,N$2,FALSE)</f>
        <v>114.72</v>
      </c>
      <c r="O34" s="7">
        <f>VLOOKUP($A34,HAVERD!$A:$DP,O$2,FALSE)</f>
        <v>111.06</v>
      </c>
      <c r="P34" s="7">
        <f>VLOOKUP($A34,HAVERD!$A:$DP,P$2,FALSE)</f>
        <v>100.4</v>
      </c>
      <c r="Q34" s="7">
        <f>VLOOKUP($A34,HAVERD!$A:$DP,Q$2,FALSE)</f>
        <v>95.37</v>
      </c>
      <c r="R34" s="7">
        <f>VLOOKUP($A34,HAVERD!$A:$DP,R$2,FALSE)</f>
        <v>93.49</v>
      </c>
      <c r="S34" s="7">
        <f>VLOOKUP($A34,HAVERD!$A:$DP,S$2,FALSE)</f>
        <v>93.28</v>
      </c>
      <c r="T34" s="7">
        <f>VLOOKUP($A34,HAVERD!$A:$DP,T$2,FALSE)</f>
        <v>93.91</v>
      </c>
      <c r="U34" s="7">
        <f>VLOOKUP($A34,HAVERD!$A:$DP,U$2,FALSE)</f>
        <v>95.18</v>
      </c>
      <c r="V34" s="7">
        <f>VLOOKUP($A34,HAVERD!$A:$DP,V$2,FALSE)</f>
        <v>95.58</v>
      </c>
      <c r="W34" s="7">
        <f>VLOOKUP($A34,HAVERD!$A:$DP,W$2,FALSE)</f>
        <v>96.94</v>
      </c>
      <c r="X34" s="7">
        <f>VLOOKUP($A34,HAVERD!$A:$DP,X$2,FALSE)</f>
        <v>98.21</v>
      </c>
      <c r="Y34" s="7">
        <f>VLOOKUP($A34,HAVERD!$A:$DP,Y$2,FALSE)</f>
        <v>99.72</v>
      </c>
      <c r="Z34" s="7">
        <f>VLOOKUP($A34,HAVERD!$A:$DP,Z$2,FALSE)</f>
        <v>98.01</v>
      </c>
      <c r="AA34" s="7">
        <f>VLOOKUP($A34,HAVERD!$A:$DP,AA$2,FALSE)</f>
        <v>90.75</v>
      </c>
      <c r="AB34" s="7">
        <f>VLOOKUP($A34,HAVERD!$A:$DP,AB$2,FALSE)</f>
        <v>79.95</v>
      </c>
      <c r="AC34" s="7">
        <f>VLOOKUP($A34,HAVERD!$A:$DP,AC$2,FALSE)</f>
        <v>76.36</v>
      </c>
      <c r="AD34" s="7">
        <f>VLOOKUP($A34,HAVERD!$A:$DP,AD$2,FALSE)</f>
        <v>75.25</v>
      </c>
      <c r="AE34" s="7">
        <f>VLOOKUP($A34,HAVERD!$A:$DP,AE$2,FALSE)</f>
        <v>76.84</v>
      </c>
      <c r="AF34" s="7">
        <f>VLOOKUP($A34,HAVERD!$A:$DP,AF$2,FALSE)</f>
        <v>77.12</v>
      </c>
      <c r="AG34" s="7">
        <f>VLOOKUP($A34,HAVERD!$A:$DP,AG$2,FALSE)</f>
        <v>77.61</v>
      </c>
      <c r="AH34" s="7">
        <f>VLOOKUP($A34,HAVERD!$A:$DP,AH$2,FALSE)</f>
        <v>80.209999999999994</v>
      </c>
      <c r="AI34" s="7">
        <f>VLOOKUP($A34,HAVERD!$A:$DP,AI$2,FALSE)</f>
        <v>81.84</v>
      </c>
      <c r="AJ34" s="7">
        <f>VLOOKUP($A34,HAVERD!$A:$DP,AJ$2,FALSE)</f>
        <v>84.38</v>
      </c>
      <c r="AK34" s="7">
        <f>VLOOKUP($A34,HAVERD!$A:$DP,AK$2,FALSE)</f>
        <v>85.89</v>
      </c>
      <c r="AL34" s="7">
        <f>VLOOKUP($A34,HAVERD!$A:$DP,AL$2,FALSE)</f>
        <v>85.51</v>
      </c>
      <c r="AM34" s="7">
        <f>VLOOKUP($A34,HAVERD!$A:$DP,AM$2,FALSE)</f>
        <v>80.8</v>
      </c>
      <c r="AN34" s="7">
        <f>VLOOKUP($A34,HAVERD!$A:$DP,AN$2,FALSE)</f>
        <v>73</v>
      </c>
      <c r="AO34" s="7">
        <f>VLOOKUP($A34,HAVERD!$A:$DP,AO$2,FALSE)</f>
        <v>68.239999999999995</v>
      </c>
      <c r="AP34" s="7">
        <f>VLOOKUP($A34,HAVERD!$A:$DP,AP$2,FALSE)</f>
        <v>66.42</v>
      </c>
      <c r="AQ34" s="7">
        <f>VLOOKUP($A34,HAVERD!$A:$DP,AQ$2,FALSE)</f>
        <v>66.27</v>
      </c>
      <c r="AR34" s="7">
        <f>VLOOKUP($A34,HAVERD!$A:$DP,AR$2,FALSE)</f>
        <v>66.27</v>
      </c>
      <c r="AS34" s="7">
        <f>VLOOKUP($A34,HAVERD!$A:$DP,AS$2,FALSE)</f>
        <v>69.33</v>
      </c>
      <c r="AT34" s="7">
        <f>VLOOKUP($A34,HAVERD!$A:$DP,AT$2,FALSE)</f>
        <v>74.209999999999994</v>
      </c>
      <c r="AU34" s="7">
        <f>VLOOKUP($A34,HAVERD!$A:$DP,AU$2,FALSE)</f>
        <v>76.31</v>
      </c>
      <c r="AV34" s="7">
        <f>VLOOKUP($A34,HAVERD!$A:$DP,AV$2,FALSE)</f>
        <v>77.349999999999994</v>
      </c>
      <c r="AW34" s="7">
        <f>VLOOKUP($A34,HAVERD!$A:$DP,AW$2,FALSE)</f>
        <v>77.81</v>
      </c>
      <c r="AZ34" s="6">
        <f t="shared" si="21"/>
        <v>45722</v>
      </c>
      <c r="BA34" s="7">
        <f>_xlfn.IFNA(VLOOKUP($AZ34,HAVERD!$A:$DP,BA$2,FALSE),"")</f>
        <v>93.03</v>
      </c>
      <c r="BB34" s="7">
        <f>_xlfn.IFNA(VLOOKUP($AZ34,HAVERD!$A:$DP,BB$2,FALSE),"")</f>
        <v>92.08</v>
      </c>
      <c r="BC34" s="7">
        <f>_xlfn.IFNA(VLOOKUP($AZ34,HAVERD!$A:$DP,BC$2,FALSE),"")</f>
        <v>92.45</v>
      </c>
      <c r="BD34" s="7">
        <f>_xlfn.IFNA(VLOOKUP($AZ34,HAVERD!$A:$DP,BD$2,FALSE),"")</f>
        <v>91.77</v>
      </c>
      <c r="BE34" s="7">
        <f>_xlfn.IFNA(VLOOKUP($AZ34,HAVERD!$A:$DP,BE$2,FALSE),"")</f>
        <v>92.36</v>
      </c>
      <c r="BF34" s="7">
        <f>_xlfn.IFNA(VLOOKUP($AZ34,HAVERD!$A:$DP,BF$2,FALSE),"")</f>
        <v>94.41</v>
      </c>
      <c r="BG34" s="7">
        <f>_xlfn.IFNA(VLOOKUP($AZ34,HAVERD!$A:$DP,BG$2,FALSE),"")</f>
        <v>93.92</v>
      </c>
      <c r="BH34" s="7">
        <f>_xlfn.IFNA(VLOOKUP($AZ34,HAVERD!$A:$DP,BH$2,FALSE),"")</f>
        <v>97.46</v>
      </c>
      <c r="BI34" s="7">
        <f>_xlfn.IFNA(VLOOKUP($AZ34,HAVERD!$A:$DP,BI$2,FALSE),"")</f>
        <v>97.58</v>
      </c>
      <c r="BJ34" s="7">
        <f>_xlfn.IFNA(VLOOKUP($AZ34,HAVERD!$A:$DP,BJ$2,FALSE),"")</f>
        <v>97.82</v>
      </c>
      <c r="BK34" s="7">
        <f>_xlfn.IFNA(VLOOKUP($AZ34,HAVERD!$A:$DP,BK$2,FALSE),"")</f>
        <v>96.94</v>
      </c>
      <c r="BL34" s="7">
        <f>_xlfn.IFNA(VLOOKUP($AZ34,HAVERD!$A:$DP,BL$2,FALSE),"")</f>
        <v>92.42</v>
      </c>
      <c r="BM34" s="7">
        <f>_xlfn.IFNA(VLOOKUP($AZ34,HAVERD!$A:$DP,BM$2,FALSE),"")</f>
        <v>81.8</v>
      </c>
      <c r="BN34" s="7">
        <f>_xlfn.IFNA(VLOOKUP($AZ34,HAVERD!$A:$DP,BN$2,FALSE),"")</f>
        <v>76.599999999999994</v>
      </c>
      <c r="BO34" s="7">
        <f>_xlfn.IFNA(VLOOKUP($AZ34,HAVERD!$A:$DP,BO$2,FALSE),"")</f>
        <v>74.55</v>
      </c>
      <c r="BP34" s="7">
        <f>_xlfn.IFNA(VLOOKUP($AZ34,HAVERD!$A:$DP,BP$2,FALSE),"")</f>
        <v>74.12</v>
      </c>
      <c r="BQ34" s="7">
        <f>_xlfn.IFNA(VLOOKUP($AZ34,HAVERD!$A:$DP,BQ$2,FALSE),"")</f>
        <v>74.56</v>
      </c>
      <c r="BR34" s="7">
        <f>_xlfn.IFNA(VLOOKUP($AZ34,HAVERD!$A:$DP,BR$2,FALSE),"")</f>
        <v>74.87</v>
      </c>
      <c r="BS34" s="7">
        <f>_xlfn.IFNA(VLOOKUP($AZ34,HAVERD!$A:$DP,BS$2,FALSE),"")</f>
        <v>79</v>
      </c>
      <c r="BT34" s="7">
        <f>_xlfn.IFNA(VLOOKUP($AZ34,HAVERD!$A:$DP,BT$2,FALSE),"")</f>
        <v>81.14</v>
      </c>
      <c r="BU34" s="7">
        <f>_xlfn.IFNA(VLOOKUP($AZ34,HAVERD!$A:$DP,BU$2,FALSE),"")</f>
        <v>82.37</v>
      </c>
      <c r="BV34" s="7">
        <f>_xlfn.IFNA(VLOOKUP($AZ34,HAVERD!$A:$DP,BV$2,FALSE),"")</f>
        <v>85.74</v>
      </c>
      <c r="BW34" s="7">
        <f>_xlfn.IFNA(VLOOKUP($AZ34,HAVERD!$A:$DP,BW$2,FALSE),"")</f>
        <v>85.73</v>
      </c>
      <c r="BX34" s="7">
        <f>_xlfn.IFNA(VLOOKUP($AZ34,HAVERD!$A:$DP,BX$2,FALSE),"")</f>
        <v>78.349999999999994</v>
      </c>
      <c r="BY34" s="7">
        <f>_xlfn.IFNA(VLOOKUP($AZ34,HAVERD!$A:$DP,BY$2,FALSE),"")</f>
        <v>70.790000000000006</v>
      </c>
      <c r="BZ34" s="7">
        <f>_xlfn.IFNA(VLOOKUP($AZ34,HAVERD!$A:$DP,BZ$2,FALSE),"")</f>
        <v>67.09</v>
      </c>
      <c r="CA34" s="7">
        <f>_xlfn.IFNA(VLOOKUP($AZ34,HAVERD!$A:$DP,CA$2,FALSE),"")</f>
        <v>65.72</v>
      </c>
      <c r="CB34" s="7">
        <f>_xlfn.IFNA(VLOOKUP($AZ34,HAVERD!$A:$DP,CB$2,FALSE),"")</f>
        <v>66.5</v>
      </c>
      <c r="CC34" s="7">
        <f>_xlfn.IFNA(VLOOKUP($AZ34,HAVERD!$A:$DP,CC$2,FALSE),"")</f>
        <v>66.790000000000006</v>
      </c>
      <c r="CD34" s="7">
        <f>_xlfn.IFNA(VLOOKUP($AZ34,HAVERD!$A:$DP,CD$2,FALSE),"")</f>
        <v>67.63</v>
      </c>
      <c r="CE34" s="7">
        <f>_xlfn.IFNA(VLOOKUP($AZ34,HAVERD!$A:$DP,CE$2,FALSE),"")</f>
        <v>71.63</v>
      </c>
      <c r="CF34" s="7">
        <f>_xlfn.IFNA(VLOOKUP($AZ34,HAVERD!$A:$DP,CF$2,FALSE),"")</f>
        <v>74.08</v>
      </c>
      <c r="CG34" s="7">
        <f>_xlfn.IFNA(VLOOKUP($AZ34,HAVERD!$A:$DP,CG$2,FALSE),"")</f>
        <v>76.3</v>
      </c>
      <c r="CH34" s="7">
        <f>_xlfn.IFNA(VLOOKUP($AZ34,HAVERD!$A:$DP,CH$2,FALSE),"")</f>
        <v>77.67</v>
      </c>
      <c r="CI34" s="7">
        <f>_xlfn.IFNA(VLOOKUP($AZ34,HAVERD!$A:$DP,CI$2,FALSE),"")</f>
        <v>77.540000000000006</v>
      </c>
      <c r="CJ34" s="7">
        <f>_xlfn.IFNA(VLOOKUP($AZ34,HAVERD!$A:$DP,CJ$2,FALSE),"")</f>
        <v>73.39</v>
      </c>
      <c r="CK34" s="7">
        <f>_xlfn.IFNA(VLOOKUP($AZ34,HAVERD!$A:$DP,CK$2,FALSE),"")</f>
        <v>68.56</v>
      </c>
      <c r="CL34" s="7">
        <f>_xlfn.IFNA(VLOOKUP($AZ34,HAVERD!$A:$DP,CL$2,FALSE),"")</f>
        <v>64.58</v>
      </c>
      <c r="CM34" s="7">
        <f>_xlfn.IFNA(VLOOKUP($AZ34,HAVERD!$A:$DP,CM$2,FALSE),"")</f>
        <v>62.71</v>
      </c>
      <c r="CN34" s="7">
        <f>_xlfn.IFNA(VLOOKUP($AZ34,HAVERD!$A:$DP,CN$2,FALSE),"")</f>
        <v>62.58</v>
      </c>
      <c r="CO34" s="7">
        <f>_xlfn.IFNA(VLOOKUP($AZ34,HAVERD!$A:$DP,CO$2,FALSE),"")</f>
        <v>62.54</v>
      </c>
      <c r="CP34" s="7">
        <f>_xlfn.IFNA(VLOOKUP($AZ34,HAVERD!$A:$DP,CP$2,FALSE),"")</f>
        <v>64.92</v>
      </c>
      <c r="CQ34" s="7">
        <f>_xlfn.IFNA(VLOOKUP($AZ34,HAVERD!$A:$DP,CQ$2,FALSE),"")</f>
        <v>70.72</v>
      </c>
      <c r="CR34" s="7">
        <f>_xlfn.IFNA(VLOOKUP($AZ34,HAVERD!$A:$DP,CR$2,FALSE),"")</f>
        <v>72.400000000000006</v>
      </c>
      <c r="CS34" s="7">
        <f>_xlfn.IFNA(VLOOKUP($AZ34,HAVERD!$A:$DP,CS$2,FALSE),"")</f>
        <v>73.430000000000007</v>
      </c>
      <c r="CT34" s="7">
        <f>_xlfn.IFNA(VLOOKUP($AZ34,HAVERD!$A:$DP,CT$2,FALSE),"")</f>
        <v>73.540000000000006</v>
      </c>
      <c r="CU34" s="7">
        <f>_xlfn.IFNA(VLOOKUP($AZ34,HAVERD!$A:$DP,CU$2,FALSE),"")</f>
        <v>72.31</v>
      </c>
      <c r="CV34" s="7">
        <f>_xlfn.IFNA(VLOOKUP($AZ34,HAVERD!$A:$DP,CV$2,FALSE),"")</f>
        <v>71.33</v>
      </c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</row>
    <row r="35" spans="1:112" x14ac:dyDescent="0.25">
      <c r="A35" s="6">
        <f t="shared" si="20"/>
        <v>45681</v>
      </c>
      <c r="B35" s="7">
        <f>VLOOKUP($A35,HAVERD!$A:$DP,B$2,FALSE)</f>
        <v>124.73</v>
      </c>
      <c r="C35" s="7">
        <f>VLOOKUP($A35,HAVERD!$A:$DP,C$2,FALSE)</f>
        <v>123.12</v>
      </c>
      <c r="D35" s="7">
        <f>VLOOKUP($A35,HAVERD!$A:$DP,D$2,FALSE)</f>
        <v>122.44</v>
      </c>
      <c r="E35" s="7">
        <f>VLOOKUP($A35,HAVERD!$A:$DP,E$2,FALSE)</f>
        <v>122.11</v>
      </c>
      <c r="F35" s="7">
        <f>VLOOKUP($A35,HAVERD!$A:$DP,F$2,FALSE)</f>
        <v>121.78</v>
      </c>
      <c r="G35" s="7">
        <f>VLOOKUP($A35,HAVERD!$A:$DP,G$2,FALSE)</f>
        <v>120.81</v>
      </c>
      <c r="H35" s="7">
        <f>VLOOKUP($A35,HAVERD!$A:$DP,H$2,FALSE)</f>
        <v>121.09</v>
      </c>
      <c r="I35" s="7">
        <f>VLOOKUP($A35,HAVERD!$A:$DP,I$2,FALSE)</f>
        <v>122.39</v>
      </c>
      <c r="J35" s="7">
        <f>VLOOKUP($A35,HAVERD!$A:$DP,J$2,FALSE)</f>
        <v>117.39</v>
      </c>
      <c r="K35" s="7">
        <f>VLOOKUP($A35,HAVERD!$A:$DP,K$2,FALSE)</f>
        <v>116.76</v>
      </c>
      <c r="L35" s="7">
        <f>VLOOKUP($A35,HAVERD!$A:$DP,L$2,FALSE)</f>
        <v>116.76</v>
      </c>
      <c r="M35" s="7">
        <f>VLOOKUP($A35,HAVERD!$A:$DP,M$2,FALSE)</f>
        <v>115.95</v>
      </c>
      <c r="N35" s="7">
        <f>VLOOKUP($A35,HAVERD!$A:$DP,N$2,FALSE)</f>
        <v>115.25</v>
      </c>
      <c r="O35" s="7">
        <f>VLOOKUP($A35,HAVERD!$A:$DP,O$2,FALSE)</f>
        <v>111.59</v>
      </c>
      <c r="P35" s="7">
        <f>VLOOKUP($A35,HAVERD!$A:$DP,P$2,FALSE)</f>
        <v>100.4</v>
      </c>
      <c r="Q35" s="7">
        <f>VLOOKUP($A35,HAVERD!$A:$DP,Q$2,FALSE)</f>
        <v>95.37</v>
      </c>
      <c r="R35" s="7">
        <f>VLOOKUP($A35,HAVERD!$A:$DP,R$2,FALSE)</f>
        <v>93.49</v>
      </c>
      <c r="S35" s="7">
        <f>VLOOKUP($A35,HAVERD!$A:$DP,S$2,FALSE)</f>
        <v>93.28</v>
      </c>
      <c r="T35" s="7">
        <f>VLOOKUP($A35,HAVERD!$A:$DP,T$2,FALSE)</f>
        <v>93.91</v>
      </c>
      <c r="U35" s="7">
        <f>VLOOKUP($A35,HAVERD!$A:$DP,U$2,FALSE)</f>
        <v>95.14</v>
      </c>
      <c r="V35" s="7">
        <f>VLOOKUP($A35,HAVERD!$A:$DP,V$2,FALSE)</f>
        <v>95.54</v>
      </c>
      <c r="W35" s="7">
        <f>VLOOKUP($A35,HAVERD!$A:$DP,W$2,FALSE)</f>
        <v>96.74</v>
      </c>
      <c r="X35" s="7">
        <f>VLOOKUP($A35,HAVERD!$A:$DP,X$2,FALSE)</f>
        <v>98.01</v>
      </c>
      <c r="Y35" s="7">
        <f>VLOOKUP($A35,HAVERD!$A:$DP,Y$2,FALSE)</f>
        <v>99.52</v>
      </c>
      <c r="Z35" s="7">
        <f>VLOOKUP($A35,HAVERD!$A:$DP,Z$2,FALSE)</f>
        <v>97.81</v>
      </c>
      <c r="AA35" s="7">
        <f>VLOOKUP($A35,HAVERD!$A:$DP,AA$2,FALSE)</f>
        <v>90.55</v>
      </c>
      <c r="AB35" s="7">
        <f>VLOOKUP($A35,HAVERD!$A:$DP,AB$2,FALSE)</f>
        <v>79.75</v>
      </c>
      <c r="AC35" s="7">
        <f>VLOOKUP($A35,HAVERD!$A:$DP,AC$2,FALSE)</f>
        <v>76.16</v>
      </c>
      <c r="AD35" s="7">
        <f>VLOOKUP($A35,HAVERD!$A:$DP,AD$2,FALSE)</f>
        <v>75.05</v>
      </c>
      <c r="AE35" s="7">
        <f>VLOOKUP($A35,HAVERD!$A:$DP,AE$2,FALSE)</f>
        <v>76.64</v>
      </c>
      <c r="AF35" s="7">
        <f>VLOOKUP($A35,HAVERD!$A:$DP,AF$2,FALSE)</f>
        <v>76.92</v>
      </c>
      <c r="AG35" s="7">
        <f>VLOOKUP($A35,HAVERD!$A:$DP,AG$2,FALSE)</f>
        <v>77.41</v>
      </c>
      <c r="AH35" s="7">
        <f>VLOOKUP($A35,HAVERD!$A:$DP,AH$2,FALSE)</f>
        <v>80.010000000000005</v>
      </c>
      <c r="AI35" s="7">
        <f>VLOOKUP($A35,HAVERD!$A:$DP,AI$2,FALSE)</f>
        <v>81.64</v>
      </c>
      <c r="AJ35" s="7">
        <f>VLOOKUP($A35,HAVERD!$A:$DP,AJ$2,FALSE)</f>
        <v>84.18</v>
      </c>
      <c r="AK35" s="7">
        <f>VLOOKUP($A35,HAVERD!$A:$DP,AK$2,FALSE)</f>
        <v>85.69</v>
      </c>
      <c r="AL35" s="7">
        <f>VLOOKUP($A35,HAVERD!$A:$DP,AL$2,FALSE)</f>
        <v>85.31</v>
      </c>
      <c r="AM35" s="7">
        <f>VLOOKUP($A35,HAVERD!$A:$DP,AM$2,FALSE)</f>
        <v>80.599999999999994</v>
      </c>
      <c r="AN35" s="7">
        <f>VLOOKUP($A35,HAVERD!$A:$DP,AN$2,FALSE)</f>
        <v>72.8</v>
      </c>
      <c r="AO35" s="7">
        <f>VLOOKUP($A35,HAVERD!$A:$DP,AO$2,FALSE)</f>
        <v>68.040000000000006</v>
      </c>
      <c r="AP35" s="7">
        <f>VLOOKUP($A35,HAVERD!$A:$DP,AP$2,FALSE)</f>
        <v>66.22</v>
      </c>
      <c r="AQ35" s="7">
        <f>VLOOKUP($A35,HAVERD!$A:$DP,AQ$2,FALSE)</f>
        <v>66.069999999999993</v>
      </c>
      <c r="AR35" s="7">
        <f>VLOOKUP($A35,HAVERD!$A:$DP,AR$2,FALSE)</f>
        <v>66.069999999999993</v>
      </c>
      <c r="AS35" s="7">
        <f>VLOOKUP($A35,HAVERD!$A:$DP,AS$2,FALSE)</f>
        <v>69.13</v>
      </c>
      <c r="AT35" s="7">
        <f>VLOOKUP($A35,HAVERD!$A:$DP,AT$2,FALSE)</f>
        <v>74.010000000000005</v>
      </c>
      <c r="AU35" s="7">
        <f>VLOOKUP($A35,HAVERD!$A:$DP,AU$2,FALSE)</f>
        <v>76.11</v>
      </c>
      <c r="AV35" s="7">
        <f>VLOOKUP($A35,HAVERD!$A:$DP,AV$2,FALSE)</f>
        <v>77.150000000000006</v>
      </c>
      <c r="AW35" s="7">
        <f>VLOOKUP($A35,HAVERD!$A:$DP,AW$2,FALSE)</f>
        <v>77.61</v>
      </c>
      <c r="AZ35" s="6">
        <f t="shared" si="21"/>
        <v>45723</v>
      </c>
      <c r="BA35" s="7">
        <f>_xlfn.IFNA(VLOOKUP($AZ35,HAVERD!$A:$DP,BA$2,FALSE),"")</f>
        <v>97.7</v>
      </c>
      <c r="BB35" s="7">
        <f>_xlfn.IFNA(VLOOKUP($AZ35,HAVERD!$A:$DP,BB$2,FALSE),"")</f>
        <v>96.35</v>
      </c>
      <c r="BC35" s="7">
        <f>_xlfn.IFNA(VLOOKUP($AZ35,HAVERD!$A:$DP,BC$2,FALSE),"")</f>
        <v>96.71</v>
      </c>
      <c r="BD35" s="7">
        <f>_xlfn.IFNA(VLOOKUP($AZ35,HAVERD!$A:$DP,BD$2,FALSE),"")</f>
        <v>95.81</v>
      </c>
      <c r="BE35" s="7">
        <f>_xlfn.IFNA(VLOOKUP($AZ35,HAVERD!$A:$DP,BE$2,FALSE),"")</f>
        <v>96.41</v>
      </c>
      <c r="BF35" s="7">
        <f>_xlfn.IFNA(VLOOKUP($AZ35,HAVERD!$A:$DP,BF$2,FALSE),"")</f>
        <v>98.61</v>
      </c>
      <c r="BG35" s="7">
        <f>_xlfn.IFNA(VLOOKUP($AZ35,HAVERD!$A:$DP,BG$2,FALSE),"")</f>
        <v>97.61</v>
      </c>
      <c r="BH35" s="7">
        <f>_xlfn.IFNA(VLOOKUP($AZ35,HAVERD!$A:$DP,BH$2,FALSE),"")</f>
        <v>101.3</v>
      </c>
      <c r="BI35" s="7">
        <f>_xlfn.IFNA(VLOOKUP($AZ35,HAVERD!$A:$DP,BI$2,FALSE),"")</f>
        <v>101.42</v>
      </c>
      <c r="BJ35" s="7">
        <f>_xlfn.IFNA(VLOOKUP($AZ35,HAVERD!$A:$DP,BJ$2,FALSE),"")</f>
        <v>101.47</v>
      </c>
      <c r="BK35" s="7">
        <f>_xlfn.IFNA(VLOOKUP($AZ35,HAVERD!$A:$DP,BK$2,FALSE),"")</f>
        <v>100.54</v>
      </c>
      <c r="BL35" s="7">
        <f>_xlfn.IFNA(VLOOKUP($AZ35,HAVERD!$A:$DP,BL$2,FALSE),"")</f>
        <v>96.02</v>
      </c>
      <c r="BM35" s="7">
        <f>_xlfn.IFNA(VLOOKUP($AZ35,HAVERD!$A:$DP,BM$2,FALSE),"")</f>
        <v>84.79</v>
      </c>
      <c r="BN35" s="7">
        <f>_xlfn.IFNA(VLOOKUP($AZ35,HAVERD!$A:$DP,BN$2,FALSE),"")</f>
        <v>79.59</v>
      </c>
      <c r="BO35" s="7">
        <f>_xlfn.IFNA(VLOOKUP($AZ35,HAVERD!$A:$DP,BO$2,FALSE),"")</f>
        <v>77.540000000000006</v>
      </c>
      <c r="BP35" s="7">
        <f>_xlfn.IFNA(VLOOKUP($AZ35,HAVERD!$A:$DP,BP$2,FALSE),"")</f>
        <v>77.11</v>
      </c>
      <c r="BQ35" s="7">
        <f>_xlfn.IFNA(VLOOKUP($AZ35,HAVERD!$A:$DP,BQ$2,FALSE),"")</f>
        <v>77.55</v>
      </c>
      <c r="BR35" s="7">
        <f>_xlfn.IFNA(VLOOKUP($AZ35,HAVERD!$A:$DP,BR$2,FALSE),"")</f>
        <v>77.86</v>
      </c>
      <c r="BS35" s="7">
        <f>_xlfn.IFNA(VLOOKUP($AZ35,HAVERD!$A:$DP,BS$2,FALSE),"")</f>
        <v>82.16</v>
      </c>
      <c r="BT35" s="7">
        <f>_xlfn.IFNA(VLOOKUP($AZ35,HAVERD!$A:$DP,BT$2,FALSE),"")</f>
        <v>84.3</v>
      </c>
      <c r="BU35" s="7">
        <f>_xlfn.IFNA(VLOOKUP($AZ35,HAVERD!$A:$DP,BU$2,FALSE),"")</f>
        <v>85.53</v>
      </c>
      <c r="BV35" s="7">
        <f>_xlfn.IFNA(VLOOKUP($AZ35,HAVERD!$A:$DP,BV$2,FALSE),"")</f>
        <v>88.9</v>
      </c>
      <c r="BW35" s="7">
        <f>_xlfn.IFNA(VLOOKUP($AZ35,HAVERD!$A:$DP,BW$2,FALSE),"")</f>
        <v>88.89</v>
      </c>
      <c r="BX35" s="7">
        <f>_xlfn.IFNA(VLOOKUP($AZ35,HAVERD!$A:$DP,BX$2,FALSE),"")</f>
        <v>81.510000000000005</v>
      </c>
      <c r="BY35" s="7">
        <f>_xlfn.IFNA(VLOOKUP($AZ35,HAVERD!$A:$DP,BY$2,FALSE),"")</f>
        <v>72.88</v>
      </c>
      <c r="BZ35" s="7">
        <f>_xlfn.IFNA(VLOOKUP($AZ35,HAVERD!$A:$DP,BZ$2,FALSE),"")</f>
        <v>69.180000000000007</v>
      </c>
      <c r="CA35" s="7">
        <f>_xlfn.IFNA(VLOOKUP($AZ35,HAVERD!$A:$DP,CA$2,FALSE),"")</f>
        <v>67.81</v>
      </c>
      <c r="CB35" s="7">
        <f>_xlfn.IFNA(VLOOKUP($AZ35,HAVERD!$A:$DP,CB$2,FALSE),"")</f>
        <v>68.59</v>
      </c>
      <c r="CC35" s="7">
        <f>_xlfn.IFNA(VLOOKUP($AZ35,HAVERD!$A:$DP,CC$2,FALSE),"")</f>
        <v>68.88</v>
      </c>
      <c r="CD35" s="7">
        <f>_xlfn.IFNA(VLOOKUP($AZ35,HAVERD!$A:$DP,CD$2,FALSE),"")</f>
        <v>69.72</v>
      </c>
      <c r="CE35" s="7">
        <f>_xlfn.IFNA(VLOOKUP($AZ35,HAVERD!$A:$DP,CE$2,FALSE),"")</f>
        <v>73.72</v>
      </c>
      <c r="CF35" s="7">
        <f>_xlfn.IFNA(VLOOKUP($AZ35,HAVERD!$A:$DP,CF$2,FALSE),"")</f>
        <v>76.17</v>
      </c>
      <c r="CG35" s="7">
        <f>_xlfn.IFNA(VLOOKUP($AZ35,HAVERD!$A:$DP,CG$2,FALSE),"")</f>
        <v>78.39</v>
      </c>
      <c r="CH35" s="7">
        <f>_xlfn.IFNA(VLOOKUP($AZ35,HAVERD!$A:$DP,CH$2,FALSE),"")</f>
        <v>79.760000000000005</v>
      </c>
      <c r="CI35" s="7">
        <f>_xlfn.IFNA(VLOOKUP($AZ35,HAVERD!$A:$DP,CI$2,FALSE),"")</f>
        <v>79.63</v>
      </c>
      <c r="CJ35" s="7">
        <f>_xlfn.IFNA(VLOOKUP($AZ35,HAVERD!$A:$DP,CJ$2,FALSE),"")</f>
        <v>75.48</v>
      </c>
      <c r="CK35" s="7">
        <f>_xlfn.IFNA(VLOOKUP($AZ35,HAVERD!$A:$DP,CK$2,FALSE),"")</f>
        <v>70.650000000000006</v>
      </c>
      <c r="CL35" s="7">
        <f>_xlfn.IFNA(VLOOKUP($AZ35,HAVERD!$A:$DP,CL$2,FALSE),"")</f>
        <v>66.67</v>
      </c>
      <c r="CM35" s="7">
        <f>_xlfn.IFNA(VLOOKUP($AZ35,HAVERD!$A:$DP,CM$2,FALSE),"")</f>
        <v>64.8</v>
      </c>
      <c r="CN35" s="7">
        <f>_xlfn.IFNA(VLOOKUP($AZ35,HAVERD!$A:$DP,CN$2,FALSE),"")</f>
        <v>64.67</v>
      </c>
      <c r="CO35" s="7">
        <f>_xlfn.IFNA(VLOOKUP($AZ35,HAVERD!$A:$DP,CO$2,FALSE),"")</f>
        <v>64.63</v>
      </c>
      <c r="CP35" s="7">
        <f>_xlfn.IFNA(VLOOKUP($AZ35,HAVERD!$A:$DP,CP$2,FALSE),"")</f>
        <v>67.010000000000005</v>
      </c>
      <c r="CQ35" s="7">
        <f>_xlfn.IFNA(VLOOKUP($AZ35,HAVERD!$A:$DP,CQ$2,FALSE),"")</f>
        <v>72.81</v>
      </c>
      <c r="CR35" s="7">
        <f>_xlfn.IFNA(VLOOKUP($AZ35,HAVERD!$A:$DP,CR$2,FALSE),"")</f>
        <v>74.489999999999995</v>
      </c>
      <c r="CS35" s="7">
        <f>_xlfn.IFNA(VLOOKUP($AZ35,HAVERD!$A:$DP,CS$2,FALSE),"")</f>
        <v>75.52</v>
      </c>
      <c r="CT35" s="7">
        <f>_xlfn.IFNA(VLOOKUP($AZ35,HAVERD!$A:$DP,CT$2,FALSE),"")</f>
        <v>75.63</v>
      </c>
      <c r="CU35" s="7">
        <f>_xlfn.IFNA(VLOOKUP($AZ35,HAVERD!$A:$DP,CU$2,FALSE),"")</f>
        <v>74.400000000000006</v>
      </c>
      <c r="CV35" s="7">
        <f>_xlfn.IFNA(VLOOKUP($AZ35,HAVERD!$A:$DP,CV$2,FALSE),"")</f>
        <v>73.42</v>
      </c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</row>
    <row r="36" spans="1:112" x14ac:dyDescent="0.25">
      <c r="A36" s="6">
        <f t="shared" si="20"/>
        <v>45684</v>
      </c>
      <c r="B36" s="7">
        <f>VLOOKUP($A36,HAVERD!$A:$DP,B$2,FALSE)</f>
        <v>120.15</v>
      </c>
      <c r="C36" s="7">
        <f>VLOOKUP($A36,HAVERD!$A:$DP,C$2,FALSE)</f>
        <v>118.58</v>
      </c>
      <c r="D36" s="7">
        <f>VLOOKUP($A36,HAVERD!$A:$DP,D$2,FALSE)</f>
        <v>118.24</v>
      </c>
      <c r="E36" s="7">
        <f>VLOOKUP($A36,HAVERD!$A:$DP,E$2,FALSE)</f>
        <v>118.05</v>
      </c>
      <c r="F36" s="7">
        <f>VLOOKUP($A36,HAVERD!$A:$DP,F$2,FALSE)</f>
        <v>117.97</v>
      </c>
      <c r="G36" s="7">
        <f>VLOOKUP($A36,HAVERD!$A:$DP,G$2,FALSE)</f>
        <v>117.12</v>
      </c>
      <c r="H36" s="7">
        <f>VLOOKUP($A36,HAVERD!$A:$DP,H$2,FALSE)</f>
        <v>117.42</v>
      </c>
      <c r="I36" s="7">
        <f>VLOOKUP($A36,HAVERD!$A:$DP,I$2,FALSE)</f>
        <v>118.42</v>
      </c>
      <c r="J36" s="7">
        <f>VLOOKUP($A36,HAVERD!$A:$DP,J$2,FALSE)</f>
        <v>113.98</v>
      </c>
      <c r="K36" s="7">
        <f>VLOOKUP($A36,HAVERD!$A:$DP,K$2,FALSE)</f>
        <v>113.3</v>
      </c>
      <c r="L36" s="7">
        <f>VLOOKUP($A36,HAVERD!$A:$DP,L$2,FALSE)</f>
        <v>113.43</v>
      </c>
      <c r="M36" s="7">
        <f>VLOOKUP($A36,HAVERD!$A:$DP,M$2,FALSE)</f>
        <v>112.96</v>
      </c>
      <c r="N36" s="7">
        <f>VLOOKUP($A36,HAVERD!$A:$DP,N$2,FALSE)</f>
        <v>112.25</v>
      </c>
      <c r="O36" s="7">
        <f>VLOOKUP($A36,HAVERD!$A:$DP,O$2,FALSE)</f>
        <v>108.63</v>
      </c>
      <c r="P36" s="7">
        <f>VLOOKUP($A36,HAVERD!$A:$DP,P$2,FALSE)</f>
        <v>98.34</v>
      </c>
      <c r="Q36" s="7">
        <f>VLOOKUP($A36,HAVERD!$A:$DP,Q$2,FALSE)</f>
        <v>93.58</v>
      </c>
      <c r="R36" s="7">
        <f>VLOOKUP($A36,HAVERD!$A:$DP,R$2,FALSE)</f>
        <v>91.7</v>
      </c>
      <c r="S36" s="7">
        <f>VLOOKUP($A36,HAVERD!$A:$DP,S$2,FALSE)</f>
        <v>91.6</v>
      </c>
      <c r="T36" s="7">
        <f>VLOOKUP($A36,HAVERD!$A:$DP,T$2,FALSE)</f>
        <v>92.24</v>
      </c>
      <c r="U36" s="7">
        <f>VLOOKUP($A36,HAVERD!$A:$DP,U$2,FALSE)</f>
        <v>93.46</v>
      </c>
      <c r="V36" s="7">
        <f>VLOOKUP($A36,HAVERD!$A:$DP,V$2,FALSE)</f>
        <v>93.97</v>
      </c>
      <c r="W36" s="7">
        <f>VLOOKUP($A36,HAVERD!$A:$DP,W$2,FALSE)</f>
        <v>95.15</v>
      </c>
      <c r="X36" s="7">
        <f>VLOOKUP($A36,HAVERD!$A:$DP,X$2,FALSE)</f>
        <v>96.43</v>
      </c>
      <c r="Y36" s="7">
        <f>VLOOKUP($A36,HAVERD!$A:$DP,Y$2,FALSE)</f>
        <v>97.92</v>
      </c>
      <c r="Z36" s="7">
        <f>VLOOKUP($A36,HAVERD!$A:$DP,Z$2,FALSE)</f>
        <v>96.22</v>
      </c>
      <c r="AA36" s="7">
        <f>VLOOKUP($A36,HAVERD!$A:$DP,AA$2,FALSE)</f>
        <v>88.97</v>
      </c>
      <c r="AB36" s="7">
        <f>VLOOKUP($A36,HAVERD!$A:$DP,AB$2,FALSE)</f>
        <v>78.67</v>
      </c>
      <c r="AC36" s="7">
        <f>VLOOKUP($A36,HAVERD!$A:$DP,AC$2,FALSE)</f>
        <v>75.08</v>
      </c>
      <c r="AD36" s="7">
        <f>VLOOKUP($A36,HAVERD!$A:$DP,AD$2,FALSE)</f>
        <v>73.97</v>
      </c>
      <c r="AE36" s="7">
        <f>VLOOKUP($A36,HAVERD!$A:$DP,AE$2,FALSE)</f>
        <v>75.58</v>
      </c>
      <c r="AF36" s="7">
        <f>VLOOKUP($A36,HAVERD!$A:$DP,AF$2,FALSE)</f>
        <v>75.86</v>
      </c>
      <c r="AG36" s="7">
        <f>VLOOKUP($A36,HAVERD!$A:$DP,AG$2,FALSE)</f>
        <v>76.34</v>
      </c>
      <c r="AH36" s="7">
        <f>VLOOKUP($A36,HAVERD!$A:$DP,AH$2,FALSE)</f>
        <v>79.09</v>
      </c>
      <c r="AI36" s="7">
        <f>VLOOKUP($A36,HAVERD!$A:$DP,AI$2,FALSE)</f>
        <v>80.72</v>
      </c>
      <c r="AJ36" s="7">
        <f>VLOOKUP($A36,HAVERD!$A:$DP,AJ$2,FALSE)</f>
        <v>83.26</v>
      </c>
      <c r="AK36" s="7">
        <f>VLOOKUP($A36,HAVERD!$A:$DP,AK$2,FALSE)</f>
        <v>84.77</v>
      </c>
      <c r="AL36" s="7">
        <f>VLOOKUP($A36,HAVERD!$A:$DP,AL$2,FALSE)</f>
        <v>84.39</v>
      </c>
      <c r="AM36" s="7">
        <f>VLOOKUP($A36,HAVERD!$A:$DP,AM$2,FALSE)</f>
        <v>79.69</v>
      </c>
      <c r="AN36" s="7">
        <f>VLOOKUP($A36,HAVERD!$A:$DP,AN$2,FALSE)</f>
        <v>72.11</v>
      </c>
      <c r="AO36" s="7">
        <f>VLOOKUP($A36,HAVERD!$A:$DP,AO$2,FALSE)</f>
        <v>67.349999999999994</v>
      </c>
      <c r="AP36" s="7">
        <f>VLOOKUP($A36,HAVERD!$A:$DP,AP$2,FALSE)</f>
        <v>65.53</v>
      </c>
      <c r="AQ36" s="7">
        <f>VLOOKUP($A36,HAVERD!$A:$DP,AQ$2,FALSE)</f>
        <v>65.38</v>
      </c>
      <c r="AR36" s="7">
        <f>VLOOKUP($A36,HAVERD!$A:$DP,AR$2,FALSE)</f>
        <v>65.38</v>
      </c>
      <c r="AS36" s="7">
        <f>VLOOKUP($A36,HAVERD!$A:$DP,AS$2,FALSE)</f>
        <v>68.44</v>
      </c>
      <c r="AT36" s="7">
        <f>VLOOKUP($A36,HAVERD!$A:$DP,AT$2,FALSE)</f>
        <v>73.16</v>
      </c>
      <c r="AU36" s="7">
        <f>VLOOKUP($A36,HAVERD!$A:$DP,AU$2,FALSE)</f>
        <v>75.260000000000005</v>
      </c>
      <c r="AV36" s="7">
        <f>VLOOKUP($A36,HAVERD!$A:$DP,AV$2,FALSE)</f>
        <v>76.3</v>
      </c>
      <c r="AW36" s="7">
        <f>VLOOKUP($A36,HAVERD!$A:$DP,AW$2,FALSE)</f>
        <v>76.77</v>
      </c>
      <c r="AZ36" s="6">
        <f t="shared" si="21"/>
        <v>45726</v>
      </c>
      <c r="BA36" s="7">
        <f>_xlfn.IFNA(VLOOKUP($AZ36,HAVERD!$A:$DP,BA$2,FALSE),"")</f>
        <v>100.81</v>
      </c>
      <c r="BB36" s="7">
        <f>_xlfn.IFNA(VLOOKUP($AZ36,HAVERD!$A:$DP,BB$2,FALSE),"")</f>
        <v>99.5</v>
      </c>
      <c r="BC36" s="7">
        <f>_xlfn.IFNA(VLOOKUP($AZ36,HAVERD!$A:$DP,BC$2,FALSE),"")</f>
        <v>99.91</v>
      </c>
      <c r="BD36" s="7">
        <f>_xlfn.IFNA(VLOOKUP($AZ36,HAVERD!$A:$DP,BD$2,FALSE),"")</f>
        <v>98.91</v>
      </c>
      <c r="BE36" s="7">
        <f>_xlfn.IFNA(VLOOKUP($AZ36,HAVERD!$A:$DP,BE$2,FALSE),"")</f>
        <v>99.4</v>
      </c>
      <c r="BF36" s="7">
        <f>_xlfn.IFNA(VLOOKUP($AZ36,HAVERD!$A:$DP,BF$2,FALSE),"")</f>
        <v>101.55</v>
      </c>
      <c r="BG36" s="7">
        <f>_xlfn.IFNA(VLOOKUP($AZ36,HAVERD!$A:$DP,BG$2,FALSE),"")</f>
        <v>100.63</v>
      </c>
      <c r="BH36" s="7">
        <f>_xlfn.IFNA(VLOOKUP($AZ36,HAVERD!$A:$DP,BH$2,FALSE),"")</f>
        <v>104.3</v>
      </c>
      <c r="BI36" s="7">
        <f>_xlfn.IFNA(VLOOKUP($AZ36,HAVERD!$A:$DP,BI$2,FALSE),"")</f>
        <v>104.41</v>
      </c>
      <c r="BJ36" s="7">
        <f>_xlfn.IFNA(VLOOKUP($AZ36,HAVERD!$A:$DP,BJ$2,FALSE),"")</f>
        <v>104.48</v>
      </c>
      <c r="BK36" s="7">
        <f>_xlfn.IFNA(VLOOKUP($AZ36,HAVERD!$A:$DP,BK$2,FALSE),"")</f>
        <v>103.55</v>
      </c>
      <c r="BL36" s="7">
        <f>_xlfn.IFNA(VLOOKUP($AZ36,HAVERD!$A:$DP,BL$2,FALSE),"")</f>
        <v>98.95</v>
      </c>
      <c r="BM36" s="7">
        <f>_xlfn.IFNA(VLOOKUP($AZ36,HAVERD!$A:$DP,BM$2,FALSE),"")</f>
        <v>88.51</v>
      </c>
      <c r="BN36" s="7">
        <f>_xlfn.IFNA(VLOOKUP($AZ36,HAVERD!$A:$DP,BN$2,FALSE),"")</f>
        <v>82.15</v>
      </c>
      <c r="BO36" s="7">
        <f>_xlfn.IFNA(VLOOKUP($AZ36,HAVERD!$A:$DP,BO$2,FALSE),"")</f>
        <v>80.099999999999994</v>
      </c>
      <c r="BP36" s="7">
        <f>_xlfn.IFNA(VLOOKUP($AZ36,HAVERD!$A:$DP,BP$2,FALSE),"")</f>
        <v>79.78</v>
      </c>
      <c r="BQ36" s="7">
        <f>_xlfn.IFNA(VLOOKUP($AZ36,HAVERD!$A:$DP,BQ$2,FALSE),"")</f>
        <v>80.22</v>
      </c>
      <c r="BR36" s="7">
        <f>_xlfn.IFNA(VLOOKUP($AZ36,HAVERD!$A:$DP,BR$2,FALSE),"")</f>
        <v>80.53</v>
      </c>
      <c r="BS36" s="7">
        <f>_xlfn.IFNA(VLOOKUP($AZ36,HAVERD!$A:$DP,BS$2,FALSE),"")</f>
        <v>84.5</v>
      </c>
      <c r="BT36" s="7">
        <f>_xlfn.IFNA(VLOOKUP($AZ36,HAVERD!$A:$DP,BT$2,FALSE),"")</f>
        <v>86.64</v>
      </c>
      <c r="BU36" s="7">
        <f>_xlfn.IFNA(VLOOKUP($AZ36,HAVERD!$A:$DP,BU$2,FALSE),"")</f>
        <v>87.87</v>
      </c>
      <c r="BV36" s="7">
        <f>_xlfn.IFNA(VLOOKUP($AZ36,HAVERD!$A:$DP,BV$2,FALSE),"")</f>
        <v>91.24</v>
      </c>
      <c r="BW36" s="7">
        <f>_xlfn.IFNA(VLOOKUP($AZ36,HAVERD!$A:$DP,BW$2,FALSE),"")</f>
        <v>91.23</v>
      </c>
      <c r="BX36" s="7">
        <f>_xlfn.IFNA(VLOOKUP($AZ36,HAVERD!$A:$DP,BX$2,FALSE),"")</f>
        <v>83.85</v>
      </c>
      <c r="BY36" s="7">
        <f>_xlfn.IFNA(VLOOKUP($AZ36,HAVERD!$A:$DP,BY$2,FALSE),"")</f>
        <v>73.489999999999995</v>
      </c>
      <c r="BZ36" s="7">
        <f>_xlfn.IFNA(VLOOKUP($AZ36,HAVERD!$A:$DP,BZ$2,FALSE),"")</f>
        <v>69.89</v>
      </c>
      <c r="CA36" s="7">
        <f>_xlfn.IFNA(VLOOKUP($AZ36,HAVERD!$A:$DP,CA$2,FALSE),"")</f>
        <v>68.52</v>
      </c>
      <c r="CB36" s="7">
        <f>_xlfn.IFNA(VLOOKUP($AZ36,HAVERD!$A:$DP,CB$2,FALSE),"")</f>
        <v>69.3</v>
      </c>
      <c r="CC36" s="7">
        <f>_xlfn.IFNA(VLOOKUP($AZ36,HAVERD!$A:$DP,CC$2,FALSE),"")</f>
        <v>69.59</v>
      </c>
      <c r="CD36" s="7">
        <f>_xlfn.IFNA(VLOOKUP($AZ36,HAVERD!$A:$DP,CD$2,FALSE),"")</f>
        <v>70.430000000000007</v>
      </c>
      <c r="CE36" s="7">
        <f>_xlfn.IFNA(VLOOKUP($AZ36,HAVERD!$A:$DP,CE$2,FALSE),"")</f>
        <v>74.87</v>
      </c>
      <c r="CF36" s="7">
        <f>_xlfn.IFNA(VLOOKUP($AZ36,HAVERD!$A:$DP,CF$2,FALSE),"")</f>
        <v>77.319999999999993</v>
      </c>
      <c r="CG36" s="7">
        <f>_xlfn.IFNA(VLOOKUP($AZ36,HAVERD!$A:$DP,CG$2,FALSE),"")</f>
        <v>79.540000000000006</v>
      </c>
      <c r="CH36" s="7">
        <f>_xlfn.IFNA(VLOOKUP($AZ36,HAVERD!$A:$DP,CH$2,FALSE),"")</f>
        <v>80.91</v>
      </c>
      <c r="CI36" s="7">
        <f>_xlfn.IFNA(VLOOKUP($AZ36,HAVERD!$A:$DP,CI$2,FALSE),"")</f>
        <v>80.78</v>
      </c>
      <c r="CJ36" s="7">
        <f>_xlfn.IFNA(VLOOKUP($AZ36,HAVERD!$A:$DP,CJ$2,FALSE),"")</f>
        <v>76.63</v>
      </c>
      <c r="CK36" s="7">
        <f>_xlfn.IFNA(VLOOKUP($AZ36,HAVERD!$A:$DP,CK$2,FALSE),"")</f>
        <v>71.069999999999993</v>
      </c>
      <c r="CL36" s="7">
        <f>_xlfn.IFNA(VLOOKUP($AZ36,HAVERD!$A:$DP,CL$2,FALSE),"")</f>
        <v>67.09</v>
      </c>
      <c r="CM36" s="7">
        <f>_xlfn.IFNA(VLOOKUP($AZ36,HAVERD!$A:$DP,CM$2,FALSE),"")</f>
        <v>65.22</v>
      </c>
      <c r="CN36" s="7">
        <f>_xlfn.IFNA(VLOOKUP($AZ36,HAVERD!$A:$DP,CN$2,FALSE),"")</f>
        <v>65.09</v>
      </c>
      <c r="CO36" s="7">
        <f>_xlfn.IFNA(VLOOKUP($AZ36,HAVERD!$A:$DP,CO$2,FALSE),"")</f>
        <v>65.05</v>
      </c>
      <c r="CP36" s="7">
        <f>_xlfn.IFNA(VLOOKUP($AZ36,HAVERD!$A:$DP,CP$2,FALSE),"")</f>
        <v>67.430000000000007</v>
      </c>
      <c r="CQ36" s="7">
        <f>_xlfn.IFNA(VLOOKUP($AZ36,HAVERD!$A:$DP,CQ$2,FALSE),"")</f>
        <v>72.930000000000007</v>
      </c>
      <c r="CR36" s="7">
        <f>_xlfn.IFNA(VLOOKUP($AZ36,HAVERD!$A:$DP,CR$2,FALSE),"")</f>
        <v>74.61</v>
      </c>
      <c r="CS36" s="7">
        <f>_xlfn.IFNA(VLOOKUP($AZ36,HAVERD!$A:$DP,CS$2,FALSE),"")</f>
        <v>75.64</v>
      </c>
      <c r="CT36" s="7">
        <f>_xlfn.IFNA(VLOOKUP($AZ36,HAVERD!$A:$DP,CT$2,FALSE),"")</f>
        <v>75.75</v>
      </c>
      <c r="CU36" s="7">
        <f>_xlfn.IFNA(VLOOKUP($AZ36,HAVERD!$A:$DP,CU$2,FALSE),"")</f>
        <v>74.52</v>
      </c>
      <c r="CV36" s="7">
        <f>_xlfn.IFNA(VLOOKUP($AZ36,HAVERD!$A:$DP,CV$2,FALSE),"")</f>
        <v>73.53</v>
      </c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</row>
    <row r="37" spans="1:112" x14ac:dyDescent="0.25">
      <c r="A37" s="6">
        <f t="shared" si="20"/>
        <v>45685</v>
      </c>
      <c r="B37" s="7">
        <f>VLOOKUP($A37,HAVERD!$A:$DP,B$2,FALSE)</f>
        <v>121.2</v>
      </c>
      <c r="C37" s="7">
        <f>VLOOKUP($A37,HAVERD!$A:$DP,C$2,FALSE)</f>
        <v>118.7</v>
      </c>
      <c r="D37" s="7">
        <f>VLOOKUP($A37,HAVERD!$A:$DP,D$2,FALSE)</f>
        <v>118.25</v>
      </c>
      <c r="E37" s="7">
        <f>VLOOKUP($A37,HAVERD!$A:$DP,E$2,FALSE)</f>
        <v>117.9</v>
      </c>
      <c r="F37" s="7">
        <f>VLOOKUP($A37,HAVERD!$A:$DP,F$2,FALSE)</f>
        <v>117.92</v>
      </c>
      <c r="G37" s="7">
        <f>VLOOKUP($A37,HAVERD!$A:$DP,G$2,FALSE)</f>
        <v>116.79</v>
      </c>
      <c r="H37" s="7">
        <f>VLOOKUP($A37,HAVERD!$A:$DP,H$2,FALSE)</f>
        <v>117.23</v>
      </c>
      <c r="I37" s="7">
        <f>VLOOKUP($A37,HAVERD!$A:$DP,I$2,FALSE)</f>
        <v>118.58</v>
      </c>
      <c r="J37" s="7">
        <f>VLOOKUP($A37,HAVERD!$A:$DP,J$2,FALSE)</f>
        <v>114.13</v>
      </c>
      <c r="K37" s="7">
        <f>VLOOKUP($A37,HAVERD!$A:$DP,K$2,FALSE)</f>
        <v>113.59</v>
      </c>
      <c r="L37" s="7">
        <f>VLOOKUP($A37,HAVERD!$A:$DP,L$2,FALSE)</f>
        <v>113.85</v>
      </c>
      <c r="M37" s="7">
        <f>VLOOKUP($A37,HAVERD!$A:$DP,M$2,FALSE)</f>
        <v>113.11</v>
      </c>
      <c r="N37" s="7">
        <f>VLOOKUP($A37,HAVERD!$A:$DP,N$2,FALSE)</f>
        <v>112.29</v>
      </c>
      <c r="O37" s="7">
        <f>VLOOKUP($A37,HAVERD!$A:$DP,O$2,FALSE)</f>
        <v>108.63</v>
      </c>
      <c r="P37" s="7">
        <f>VLOOKUP($A37,HAVERD!$A:$DP,P$2,FALSE)</f>
        <v>98.32</v>
      </c>
      <c r="Q37" s="7">
        <f>VLOOKUP($A37,HAVERD!$A:$DP,Q$2,FALSE)</f>
        <v>93.6</v>
      </c>
      <c r="R37" s="7">
        <f>VLOOKUP($A37,HAVERD!$A:$DP,R$2,FALSE)</f>
        <v>91.7</v>
      </c>
      <c r="S37" s="7">
        <f>VLOOKUP($A37,HAVERD!$A:$DP,S$2,FALSE)</f>
        <v>91.67</v>
      </c>
      <c r="T37" s="7">
        <f>VLOOKUP($A37,HAVERD!$A:$DP,T$2,FALSE)</f>
        <v>92.14</v>
      </c>
      <c r="U37" s="7">
        <f>VLOOKUP($A37,HAVERD!$A:$DP,U$2,FALSE)</f>
        <v>93.34</v>
      </c>
      <c r="V37" s="7">
        <f>VLOOKUP($A37,HAVERD!$A:$DP,V$2,FALSE)</f>
        <v>94.12</v>
      </c>
      <c r="W37" s="7">
        <f>VLOOKUP($A37,HAVERD!$A:$DP,W$2,FALSE)</f>
        <v>95.28</v>
      </c>
      <c r="X37" s="7">
        <f>VLOOKUP($A37,HAVERD!$A:$DP,X$2,FALSE)</f>
        <v>96.57</v>
      </c>
      <c r="Y37" s="7">
        <f>VLOOKUP($A37,HAVERD!$A:$DP,Y$2,FALSE)</f>
        <v>98.01</v>
      </c>
      <c r="Z37" s="7">
        <f>VLOOKUP($A37,HAVERD!$A:$DP,Z$2,FALSE)</f>
        <v>96.32</v>
      </c>
      <c r="AA37" s="7">
        <f>VLOOKUP($A37,HAVERD!$A:$DP,AA$2,FALSE)</f>
        <v>89.05</v>
      </c>
      <c r="AB37" s="7">
        <f>VLOOKUP($A37,HAVERD!$A:$DP,AB$2,FALSE)</f>
        <v>79.05</v>
      </c>
      <c r="AC37" s="7">
        <f>VLOOKUP($A37,HAVERD!$A:$DP,AC$2,FALSE)</f>
        <v>75.459999999999994</v>
      </c>
      <c r="AD37" s="7">
        <f>VLOOKUP($A37,HAVERD!$A:$DP,AD$2,FALSE)</f>
        <v>74.349999999999994</v>
      </c>
      <c r="AE37" s="7">
        <f>VLOOKUP($A37,HAVERD!$A:$DP,AE$2,FALSE)</f>
        <v>75.89</v>
      </c>
      <c r="AF37" s="7">
        <f>VLOOKUP($A37,HAVERD!$A:$DP,AF$2,FALSE)</f>
        <v>76.17</v>
      </c>
      <c r="AG37" s="7">
        <f>VLOOKUP($A37,HAVERD!$A:$DP,AG$2,FALSE)</f>
        <v>76.650000000000006</v>
      </c>
      <c r="AH37" s="7">
        <f>VLOOKUP($A37,HAVERD!$A:$DP,AH$2,FALSE)</f>
        <v>79.12</v>
      </c>
      <c r="AI37" s="7">
        <f>VLOOKUP($A37,HAVERD!$A:$DP,AI$2,FALSE)</f>
        <v>80.72</v>
      </c>
      <c r="AJ37" s="7">
        <f>VLOOKUP($A37,HAVERD!$A:$DP,AJ$2,FALSE)</f>
        <v>83.26</v>
      </c>
      <c r="AK37" s="7">
        <f>VLOOKUP($A37,HAVERD!$A:$DP,AK$2,FALSE)</f>
        <v>84.63</v>
      </c>
      <c r="AL37" s="7">
        <f>VLOOKUP($A37,HAVERD!$A:$DP,AL$2,FALSE)</f>
        <v>84.25</v>
      </c>
      <c r="AM37" s="7">
        <f>VLOOKUP($A37,HAVERD!$A:$DP,AM$2,FALSE)</f>
        <v>79.540000000000006</v>
      </c>
      <c r="AN37" s="7">
        <f>VLOOKUP($A37,HAVERD!$A:$DP,AN$2,FALSE)</f>
        <v>71.69</v>
      </c>
      <c r="AO37" s="7">
        <f>VLOOKUP($A37,HAVERD!$A:$DP,AO$2,FALSE)</f>
        <v>66.930000000000007</v>
      </c>
      <c r="AP37" s="7">
        <f>VLOOKUP($A37,HAVERD!$A:$DP,AP$2,FALSE)</f>
        <v>65.11</v>
      </c>
      <c r="AQ37" s="7">
        <f>VLOOKUP($A37,HAVERD!$A:$DP,AQ$2,FALSE)</f>
        <v>64.95</v>
      </c>
      <c r="AR37" s="7">
        <f>VLOOKUP($A37,HAVERD!$A:$DP,AR$2,FALSE)</f>
        <v>64.95</v>
      </c>
      <c r="AS37" s="7">
        <f>VLOOKUP($A37,HAVERD!$A:$DP,AS$2,FALSE)</f>
        <v>68.010000000000005</v>
      </c>
      <c r="AT37" s="7">
        <f>VLOOKUP($A37,HAVERD!$A:$DP,AT$2,FALSE)</f>
        <v>72.73</v>
      </c>
      <c r="AU37" s="7">
        <f>VLOOKUP($A37,HAVERD!$A:$DP,AU$2,FALSE)</f>
        <v>74.83</v>
      </c>
      <c r="AV37" s="7">
        <f>VLOOKUP($A37,HAVERD!$A:$DP,AV$2,FALSE)</f>
        <v>75.87</v>
      </c>
      <c r="AW37" s="7">
        <f>VLOOKUP($A37,HAVERD!$A:$DP,AW$2,FALSE)</f>
        <v>76.08</v>
      </c>
      <c r="AZ37" s="6">
        <f t="shared" si="21"/>
        <v>45727</v>
      </c>
      <c r="BA37" s="7" t="str">
        <f>_xlfn.IFNA(VLOOKUP($AZ37,HAVERD!$A:$DP,BA$2,FALSE),"")</f>
        <v/>
      </c>
      <c r="BB37" s="7" t="str">
        <f>_xlfn.IFNA(VLOOKUP($AZ37,HAVERD!$A:$DP,BB$2,FALSE),"")</f>
        <v/>
      </c>
      <c r="BC37" s="7" t="str">
        <f>_xlfn.IFNA(VLOOKUP($AZ37,HAVERD!$A:$DP,BC$2,FALSE),"")</f>
        <v/>
      </c>
      <c r="BD37" s="7" t="str">
        <f>_xlfn.IFNA(VLOOKUP($AZ37,HAVERD!$A:$DP,BD$2,FALSE),"")</f>
        <v/>
      </c>
      <c r="BE37" s="7" t="str">
        <f>_xlfn.IFNA(VLOOKUP($AZ37,HAVERD!$A:$DP,BE$2,FALSE),"")</f>
        <v/>
      </c>
      <c r="BF37" s="7" t="str">
        <f>_xlfn.IFNA(VLOOKUP($AZ37,HAVERD!$A:$DP,BF$2,FALSE),"")</f>
        <v/>
      </c>
      <c r="BG37" s="7" t="str">
        <f>_xlfn.IFNA(VLOOKUP($AZ37,HAVERD!$A:$DP,BG$2,FALSE),"")</f>
        <v/>
      </c>
      <c r="BH37" s="7" t="str">
        <f>_xlfn.IFNA(VLOOKUP($AZ37,HAVERD!$A:$DP,BH$2,FALSE),"")</f>
        <v/>
      </c>
      <c r="BI37" s="7" t="str">
        <f>_xlfn.IFNA(VLOOKUP($AZ37,HAVERD!$A:$DP,BI$2,FALSE),"")</f>
        <v/>
      </c>
      <c r="BJ37" s="7" t="str">
        <f>_xlfn.IFNA(VLOOKUP($AZ37,HAVERD!$A:$DP,BJ$2,FALSE),"")</f>
        <v/>
      </c>
      <c r="BK37" s="7" t="str">
        <f>_xlfn.IFNA(VLOOKUP($AZ37,HAVERD!$A:$DP,BK$2,FALSE),"")</f>
        <v/>
      </c>
      <c r="BL37" s="7" t="str">
        <f>_xlfn.IFNA(VLOOKUP($AZ37,HAVERD!$A:$DP,BL$2,FALSE),"")</f>
        <v/>
      </c>
      <c r="BM37" s="7" t="str">
        <f>_xlfn.IFNA(VLOOKUP($AZ37,HAVERD!$A:$DP,BM$2,FALSE),"")</f>
        <v/>
      </c>
      <c r="BN37" s="7" t="str">
        <f>_xlfn.IFNA(VLOOKUP($AZ37,HAVERD!$A:$DP,BN$2,FALSE),"")</f>
        <v/>
      </c>
      <c r="BO37" s="7" t="str">
        <f>_xlfn.IFNA(VLOOKUP($AZ37,HAVERD!$A:$DP,BO$2,FALSE),"")</f>
        <v/>
      </c>
      <c r="BP37" s="7" t="str">
        <f>_xlfn.IFNA(VLOOKUP($AZ37,HAVERD!$A:$DP,BP$2,FALSE),"")</f>
        <v/>
      </c>
      <c r="BQ37" s="7" t="str">
        <f>_xlfn.IFNA(VLOOKUP($AZ37,HAVERD!$A:$DP,BQ$2,FALSE),"")</f>
        <v/>
      </c>
      <c r="BR37" s="7" t="str">
        <f>_xlfn.IFNA(VLOOKUP($AZ37,HAVERD!$A:$DP,BR$2,FALSE),"")</f>
        <v/>
      </c>
      <c r="BS37" s="7" t="str">
        <f>_xlfn.IFNA(VLOOKUP($AZ37,HAVERD!$A:$DP,BS$2,FALSE),"")</f>
        <v/>
      </c>
      <c r="BT37" s="7" t="str">
        <f>_xlfn.IFNA(VLOOKUP($AZ37,HAVERD!$A:$DP,BT$2,FALSE),"")</f>
        <v/>
      </c>
      <c r="BU37" s="7" t="str">
        <f>_xlfn.IFNA(VLOOKUP($AZ37,HAVERD!$A:$DP,BU$2,FALSE),"")</f>
        <v/>
      </c>
      <c r="BV37" s="7" t="str">
        <f>_xlfn.IFNA(VLOOKUP($AZ37,HAVERD!$A:$DP,BV$2,FALSE),"")</f>
        <v/>
      </c>
      <c r="BW37" s="7" t="str">
        <f>_xlfn.IFNA(VLOOKUP($AZ37,HAVERD!$A:$DP,BW$2,FALSE),"")</f>
        <v/>
      </c>
      <c r="BX37" s="7" t="str">
        <f>_xlfn.IFNA(VLOOKUP($AZ37,HAVERD!$A:$DP,BX$2,FALSE),"")</f>
        <v/>
      </c>
      <c r="BY37" s="7" t="str">
        <f>_xlfn.IFNA(VLOOKUP($AZ37,HAVERD!$A:$DP,BY$2,FALSE),"")</f>
        <v/>
      </c>
      <c r="BZ37" s="7" t="str">
        <f>_xlfn.IFNA(VLOOKUP($AZ37,HAVERD!$A:$DP,BZ$2,FALSE),"")</f>
        <v/>
      </c>
      <c r="CA37" s="7" t="str">
        <f>_xlfn.IFNA(VLOOKUP($AZ37,HAVERD!$A:$DP,CA$2,FALSE),"")</f>
        <v/>
      </c>
      <c r="CB37" s="7" t="str">
        <f>_xlfn.IFNA(VLOOKUP($AZ37,HAVERD!$A:$DP,CB$2,FALSE),"")</f>
        <v/>
      </c>
      <c r="CC37" s="7" t="str">
        <f>_xlfn.IFNA(VLOOKUP($AZ37,HAVERD!$A:$DP,CC$2,FALSE),"")</f>
        <v/>
      </c>
      <c r="CD37" s="7" t="str">
        <f>_xlfn.IFNA(VLOOKUP($AZ37,HAVERD!$A:$DP,CD$2,FALSE),"")</f>
        <v/>
      </c>
      <c r="CE37" s="7" t="str">
        <f>_xlfn.IFNA(VLOOKUP($AZ37,HAVERD!$A:$DP,CE$2,FALSE),"")</f>
        <v/>
      </c>
      <c r="CF37" s="7" t="str">
        <f>_xlfn.IFNA(VLOOKUP($AZ37,HAVERD!$A:$DP,CF$2,FALSE),"")</f>
        <v/>
      </c>
      <c r="CG37" s="7" t="str">
        <f>_xlfn.IFNA(VLOOKUP($AZ37,HAVERD!$A:$DP,CG$2,FALSE),"")</f>
        <v/>
      </c>
      <c r="CH37" s="7" t="str">
        <f>_xlfn.IFNA(VLOOKUP($AZ37,HAVERD!$A:$DP,CH$2,FALSE),"")</f>
        <v/>
      </c>
      <c r="CI37" s="7" t="str">
        <f>_xlfn.IFNA(VLOOKUP($AZ37,HAVERD!$A:$DP,CI$2,FALSE),"")</f>
        <v/>
      </c>
      <c r="CJ37" s="7" t="str">
        <f>_xlfn.IFNA(VLOOKUP($AZ37,HAVERD!$A:$DP,CJ$2,FALSE),"")</f>
        <v/>
      </c>
      <c r="CK37" s="7" t="str">
        <f>_xlfn.IFNA(VLOOKUP($AZ37,HAVERD!$A:$DP,CK$2,FALSE),"")</f>
        <v/>
      </c>
      <c r="CL37" s="7" t="str">
        <f>_xlfn.IFNA(VLOOKUP($AZ37,HAVERD!$A:$DP,CL$2,FALSE),"")</f>
        <v/>
      </c>
      <c r="CM37" s="7" t="str">
        <f>_xlfn.IFNA(VLOOKUP($AZ37,HAVERD!$A:$DP,CM$2,FALSE),"")</f>
        <v/>
      </c>
      <c r="CN37" s="7" t="str">
        <f>_xlfn.IFNA(VLOOKUP($AZ37,HAVERD!$A:$DP,CN$2,FALSE),"")</f>
        <v/>
      </c>
      <c r="CO37" s="7" t="str">
        <f>_xlfn.IFNA(VLOOKUP($AZ37,HAVERD!$A:$DP,CO$2,FALSE),"")</f>
        <v/>
      </c>
      <c r="CP37" s="7" t="str">
        <f>_xlfn.IFNA(VLOOKUP($AZ37,HAVERD!$A:$DP,CP$2,FALSE),"")</f>
        <v/>
      </c>
      <c r="CQ37" s="7" t="str">
        <f>_xlfn.IFNA(VLOOKUP($AZ37,HAVERD!$A:$DP,CQ$2,FALSE),"")</f>
        <v/>
      </c>
      <c r="CR37" s="7" t="str">
        <f>_xlfn.IFNA(VLOOKUP($AZ37,HAVERD!$A:$DP,CR$2,FALSE),"")</f>
        <v/>
      </c>
      <c r="CS37" s="7" t="str">
        <f>_xlfn.IFNA(VLOOKUP($AZ37,HAVERD!$A:$DP,CS$2,FALSE),"")</f>
        <v/>
      </c>
      <c r="CT37" s="7" t="str">
        <f>_xlfn.IFNA(VLOOKUP($AZ37,HAVERD!$A:$DP,CT$2,FALSE),"")</f>
        <v/>
      </c>
      <c r="CU37" s="7" t="str">
        <f>_xlfn.IFNA(VLOOKUP($AZ37,HAVERD!$A:$DP,CU$2,FALSE),"")</f>
        <v/>
      </c>
      <c r="CV37" s="7" t="str">
        <f>_xlfn.IFNA(VLOOKUP($AZ37,HAVERD!$A:$DP,CV$2,FALSE),"")</f>
        <v/>
      </c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</row>
    <row r="38" spans="1:112" x14ac:dyDescent="0.25">
      <c r="A38" s="6"/>
      <c r="AZ38" s="6"/>
    </row>
    <row r="39" spans="1:112" x14ac:dyDescent="0.25">
      <c r="A39" s="11" t="s">
        <v>951</v>
      </c>
      <c r="AZ39" s="11" t="s">
        <v>951</v>
      </c>
    </row>
    <row r="40" spans="1:112" x14ac:dyDescent="0.25">
      <c r="A40" s="6" t="s">
        <v>952</v>
      </c>
      <c r="B40">
        <f>MONTH(B20)</f>
        <v>1</v>
      </c>
      <c r="C40">
        <f t="shared" ref="C40:AW40" si="22">MONTH(C20)</f>
        <v>2</v>
      </c>
      <c r="D40">
        <f t="shared" si="22"/>
        <v>3</v>
      </c>
      <c r="E40">
        <f t="shared" si="22"/>
        <v>4</v>
      </c>
      <c r="F40">
        <f t="shared" si="22"/>
        <v>5</v>
      </c>
      <c r="G40">
        <f t="shared" si="22"/>
        <v>6</v>
      </c>
      <c r="H40">
        <f t="shared" si="22"/>
        <v>7</v>
      </c>
      <c r="I40">
        <f t="shared" si="22"/>
        <v>8</v>
      </c>
      <c r="J40">
        <f t="shared" si="22"/>
        <v>9</v>
      </c>
      <c r="K40">
        <f t="shared" si="22"/>
        <v>10</v>
      </c>
      <c r="L40">
        <f t="shared" si="22"/>
        <v>11</v>
      </c>
      <c r="M40">
        <f t="shared" si="22"/>
        <v>12</v>
      </c>
      <c r="N40">
        <f t="shared" si="22"/>
        <v>1</v>
      </c>
      <c r="O40">
        <f t="shared" si="22"/>
        <v>2</v>
      </c>
      <c r="P40">
        <f t="shared" si="22"/>
        <v>3</v>
      </c>
      <c r="Q40">
        <f t="shared" si="22"/>
        <v>4</v>
      </c>
      <c r="R40">
        <f t="shared" si="22"/>
        <v>5</v>
      </c>
      <c r="S40">
        <f t="shared" si="22"/>
        <v>6</v>
      </c>
      <c r="T40">
        <f t="shared" si="22"/>
        <v>7</v>
      </c>
      <c r="U40">
        <f t="shared" si="22"/>
        <v>8</v>
      </c>
      <c r="V40">
        <f t="shared" si="22"/>
        <v>9</v>
      </c>
      <c r="W40">
        <f t="shared" si="22"/>
        <v>10</v>
      </c>
      <c r="X40">
        <f t="shared" si="22"/>
        <v>11</v>
      </c>
      <c r="Y40">
        <f t="shared" si="22"/>
        <v>12</v>
      </c>
      <c r="Z40">
        <f t="shared" si="22"/>
        <v>1</v>
      </c>
      <c r="AA40">
        <f t="shared" si="22"/>
        <v>2</v>
      </c>
      <c r="AB40">
        <f t="shared" si="22"/>
        <v>3</v>
      </c>
      <c r="AC40">
        <f t="shared" si="22"/>
        <v>4</v>
      </c>
      <c r="AD40">
        <f t="shared" si="22"/>
        <v>5</v>
      </c>
      <c r="AE40">
        <f t="shared" si="22"/>
        <v>6</v>
      </c>
      <c r="AF40">
        <f t="shared" si="22"/>
        <v>7</v>
      </c>
      <c r="AG40">
        <f t="shared" si="22"/>
        <v>8</v>
      </c>
      <c r="AH40">
        <f t="shared" si="22"/>
        <v>9</v>
      </c>
      <c r="AI40">
        <f t="shared" si="22"/>
        <v>10</v>
      </c>
      <c r="AJ40">
        <f t="shared" si="22"/>
        <v>11</v>
      </c>
      <c r="AK40">
        <f t="shared" si="22"/>
        <v>12</v>
      </c>
      <c r="AL40">
        <f t="shared" si="22"/>
        <v>1</v>
      </c>
      <c r="AM40">
        <f t="shared" si="22"/>
        <v>2</v>
      </c>
      <c r="AN40">
        <f t="shared" si="22"/>
        <v>3</v>
      </c>
      <c r="AO40">
        <f t="shared" si="22"/>
        <v>4</v>
      </c>
      <c r="AP40">
        <f t="shared" si="22"/>
        <v>5</v>
      </c>
      <c r="AQ40">
        <f t="shared" si="22"/>
        <v>6</v>
      </c>
      <c r="AR40">
        <f t="shared" si="22"/>
        <v>7</v>
      </c>
      <c r="AS40">
        <f t="shared" si="22"/>
        <v>8</v>
      </c>
      <c r="AT40">
        <f t="shared" si="22"/>
        <v>9</v>
      </c>
      <c r="AU40">
        <f t="shared" si="22"/>
        <v>10</v>
      </c>
      <c r="AV40">
        <f t="shared" si="22"/>
        <v>11</v>
      </c>
      <c r="AW40">
        <f t="shared" si="22"/>
        <v>12</v>
      </c>
      <c r="AZ40" s="6" t="s">
        <v>952</v>
      </c>
      <c r="BA40">
        <f t="shared" ref="BA40:CV40" si="23">MONTH(BA18)</f>
        <v>3</v>
      </c>
      <c r="BB40">
        <f t="shared" si="23"/>
        <v>4</v>
      </c>
      <c r="BC40">
        <f t="shared" si="23"/>
        <v>5</v>
      </c>
      <c r="BD40">
        <f t="shared" si="23"/>
        <v>6</v>
      </c>
      <c r="BE40">
        <f t="shared" si="23"/>
        <v>7</v>
      </c>
      <c r="BF40">
        <f t="shared" si="23"/>
        <v>8</v>
      </c>
      <c r="BG40">
        <f t="shared" si="23"/>
        <v>9</v>
      </c>
      <c r="BH40">
        <f t="shared" si="23"/>
        <v>10</v>
      </c>
      <c r="BI40">
        <f t="shared" si="23"/>
        <v>11</v>
      </c>
      <c r="BJ40">
        <f t="shared" si="23"/>
        <v>12</v>
      </c>
      <c r="BK40">
        <f t="shared" si="23"/>
        <v>1</v>
      </c>
      <c r="BL40">
        <f t="shared" si="23"/>
        <v>2</v>
      </c>
      <c r="BM40">
        <f t="shared" si="23"/>
        <v>3</v>
      </c>
      <c r="BN40">
        <f t="shared" si="23"/>
        <v>4</v>
      </c>
      <c r="BO40">
        <f t="shared" si="23"/>
        <v>5</v>
      </c>
      <c r="BP40">
        <f t="shared" si="23"/>
        <v>6</v>
      </c>
      <c r="BQ40">
        <f t="shared" si="23"/>
        <v>7</v>
      </c>
      <c r="BR40">
        <f t="shared" si="23"/>
        <v>8</v>
      </c>
      <c r="BS40">
        <f t="shared" si="23"/>
        <v>9</v>
      </c>
      <c r="BT40">
        <f t="shared" si="23"/>
        <v>10</v>
      </c>
      <c r="BU40">
        <f t="shared" si="23"/>
        <v>11</v>
      </c>
      <c r="BV40">
        <f t="shared" si="23"/>
        <v>12</v>
      </c>
      <c r="BW40">
        <f t="shared" si="23"/>
        <v>1</v>
      </c>
      <c r="BX40">
        <f t="shared" si="23"/>
        <v>2</v>
      </c>
      <c r="BY40">
        <f t="shared" si="23"/>
        <v>3</v>
      </c>
      <c r="BZ40">
        <f t="shared" si="23"/>
        <v>4</v>
      </c>
      <c r="CA40">
        <f t="shared" si="23"/>
        <v>5</v>
      </c>
      <c r="CB40">
        <f t="shared" si="23"/>
        <v>6</v>
      </c>
      <c r="CC40">
        <f t="shared" si="23"/>
        <v>7</v>
      </c>
      <c r="CD40">
        <f t="shared" si="23"/>
        <v>8</v>
      </c>
      <c r="CE40">
        <f t="shared" si="23"/>
        <v>9</v>
      </c>
      <c r="CF40">
        <f t="shared" si="23"/>
        <v>10</v>
      </c>
      <c r="CG40">
        <f t="shared" si="23"/>
        <v>11</v>
      </c>
      <c r="CH40">
        <f t="shared" si="23"/>
        <v>12</v>
      </c>
      <c r="CI40">
        <f t="shared" si="23"/>
        <v>1</v>
      </c>
      <c r="CJ40">
        <f t="shared" si="23"/>
        <v>2</v>
      </c>
      <c r="CK40">
        <f t="shared" si="23"/>
        <v>3</v>
      </c>
      <c r="CL40">
        <f t="shared" si="23"/>
        <v>4</v>
      </c>
      <c r="CM40">
        <f t="shared" si="23"/>
        <v>5</v>
      </c>
      <c r="CN40">
        <f t="shared" si="23"/>
        <v>6</v>
      </c>
      <c r="CO40">
        <f t="shared" si="23"/>
        <v>7</v>
      </c>
      <c r="CP40">
        <f t="shared" si="23"/>
        <v>8</v>
      </c>
      <c r="CQ40">
        <f t="shared" si="23"/>
        <v>9</v>
      </c>
      <c r="CR40">
        <f t="shared" si="23"/>
        <v>10</v>
      </c>
      <c r="CS40">
        <f t="shared" si="23"/>
        <v>11</v>
      </c>
      <c r="CT40">
        <f t="shared" si="23"/>
        <v>12</v>
      </c>
      <c r="CU40">
        <f t="shared" si="23"/>
        <v>1</v>
      </c>
      <c r="CV40">
        <f t="shared" si="23"/>
        <v>2</v>
      </c>
    </row>
    <row r="41" spans="1:112" x14ac:dyDescent="0.25">
      <c r="A41" s="6" t="s">
        <v>953</v>
      </c>
      <c r="B41">
        <f>YEAR(B20)</f>
        <v>2025</v>
      </c>
      <c r="C41">
        <f t="shared" ref="C41:AW41" si="24">YEAR(C20)</f>
        <v>2025</v>
      </c>
      <c r="D41">
        <f t="shared" si="24"/>
        <v>2025</v>
      </c>
      <c r="E41">
        <f t="shared" si="24"/>
        <v>2025</v>
      </c>
      <c r="F41">
        <f t="shared" si="24"/>
        <v>2025</v>
      </c>
      <c r="G41">
        <f t="shared" si="24"/>
        <v>2025</v>
      </c>
      <c r="H41">
        <f t="shared" si="24"/>
        <v>2025</v>
      </c>
      <c r="I41">
        <f t="shared" si="24"/>
        <v>2025</v>
      </c>
      <c r="J41">
        <f t="shared" si="24"/>
        <v>2025</v>
      </c>
      <c r="K41">
        <f t="shared" si="24"/>
        <v>2025</v>
      </c>
      <c r="L41">
        <f t="shared" si="24"/>
        <v>2025</v>
      </c>
      <c r="M41">
        <f t="shared" si="24"/>
        <v>2025</v>
      </c>
      <c r="N41">
        <f t="shared" si="24"/>
        <v>2026</v>
      </c>
      <c r="O41">
        <f t="shared" si="24"/>
        <v>2026</v>
      </c>
      <c r="P41">
        <f t="shared" si="24"/>
        <v>2026</v>
      </c>
      <c r="Q41">
        <f t="shared" si="24"/>
        <v>2026</v>
      </c>
      <c r="R41">
        <f t="shared" si="24"/>
        <v>2026</v>
      </c>
      <c r="S41">
        <f t="shared" si="24"/>
        <v>2026</v>
      </c>
      <c r="T41">
        <f t="shared" si="24"/>
        <v>2026</v>
      </c>
      <c r="U41">
        <f t="shared" si="24"/>
        <v>2026</v>
      </c>
      <c r="V41">
        <f t="shared" si="24"/>
        <v>2026</v>
      </c>
      <c r="W41">
        <f t="shared" si="24"/>
        <v>2026</v>
      </c>
      <c r="X41">
        <f t="shared" si="24"/>
        <v>2026</v>
      </c>
      <c r="Y41">
        <f t="shared" si="24"/>
        <v>2026</v>
      </c>
      <c r="Z41">
        <f t="shared" si="24"/>
        <v>2027</v>
      </c>
      <c r="AA41">
        <f t="shared" si="24"/>
        <v>2027</v>
      </c>
      <c r="AB41">
        <f t="shared" si="24"/>
        <v>2027</v>
      </c>
      <c r="AC41">
        <f t="shared" si="24"/>
        <v>2027</v>
      </c>
      <c r="AD41">
        <f t="shared" si="24"/>
        <v>2027</v>
      </c>
      <c r="AE41">
        <f t="shared" si="24"/>
        <v>2027</v>
      </c>
      <c r="AF41">
        <f t="shared" si="24"/>
        <v>2027</v>
      </c>
      <c r="AG41">
        <f t="shared" si="24"/>
        <v>2027</v>
      </c>
      <c r="AH41">
        <f t="shared" si="24"/>
        <v>2027</v>
      </c>
      <c r="AI41">
        <f t="shared" si="24"/>
        <v>2027</v>
      </c>
      <c r="AJ41">
        <f t="shared" si="24"/>
        <v>2027</v>
      </c>
      <c r="AK41">
        <f t="shared" si="24"/>
        <v>2027</v>
      </c>
      <c r="AL41">
        <f t="shared" si="24"/>
        <v>2028</v>
      </c>
      <c r="AM41">
        <f t="shared" si="24"/>
        <v>2028</v>
      </c>
      <c r="AN41">
        <f t="shared" si="24"/>
        <v>2028</v>
      </c>
      <c r="AO41">
        <f t="shared" si="24"/>
        <v>2028</v>
      </c>
      <c r="AP41">
        <f t="shared" si="24"/>
        <v>2028</v>
      </c>
      <c r="AQ41">
        <f t="shared" si="24"/>
        <v>2028</v>
      </c>
      <c r="AR41">
        <f t="shared" si="24"/>
        <v>2028</v>
      </c>
      <c r="AS41">
        <f t="shared" si="24"/>
        <v>2028</v>
      </c>
      <c r="AT41">
        <f t="shared" si="24"/>
        <v>2028</v>
      </c>
      <c r="AU41">
        <f t="shared" si="24"/>
        <v>2028</v>
      </c>
      <c r="AV41">
        <f t="shared" si="24"/>
        <v>2028</v>
      </c>
      <c r="AW41">
        <f t="shared" si="24"/>
        <v>2028</v>
      </c>
      <c r="AZ41" s="6" t="s">
        <v>953</v>
      </c>
      <c r="BA41">
        <f>YEAR(BA20)</f>
        <v>2025</v>
      </c>
      <c r="BB41">
        <f t="shared" ref="BB41:CV41" si="25">YEAR(BB20)</f>
        <v>2025</v>
      </c>
      <c r="BC41">
        <f t="shared" si="25"/>
        <v>2025</v>
      </c>
      <c r="BD41">
        <f t="shared" si="25"/>
        <v>2025</v>
      </c>
      <c r="BE41">
        <f t="shared" si="25"/>
        <v>2025</v>
      </c>
      <c r="BF41">
        <f t="shared" si="25"/>
        <v>2025</v>
      </c>
      <c r="BG41">
        <f t="shared" si="25"/>
        <v>2025</v>
      </c>
      <c r="BH41">
        <f t="shared" si="25"/>
        <v>2025</v>
      </c>
      <c r="BI41">
        <f t="shared" si="25"/>
        <v>2025</v>
      </c>
      <c r="BJ41">
        <f t="shared" si="25"/>
        <v>2025</v>
      </c>
      <c r="BK41">
        <f t="shared" si="25"/>
        <v>2026</v>
      </c>
      <c r="BL41">
        <f t="shared" si="25"/>
        <v>2026</v>
      </c>
      <c r="BM41">
        <f t="shared" si="25"/>
        <v>2026</v>
      </c>
      <c r="BN41">
        <f t="shared" si="25"/>
        <v>2026</v>
      </c>
      <c r="BO41">
        <f t="shared" si="25"/>
        <v>2026</v>
      </c>
      <c r="BP41">
        <f t="shared" si="25"/>
        <v>2026</v>
      </c>
      <c r="BQ41">
        <f t="shared" si="25"/>
        <v>2026</v>
      </c>
      <c r="BR41">
        <f t="shared" si="25"/>
        <v>2026</v>
      </c>
      <c r="BS41">
        <f t="shared" si="25"/>
        <v>2026</v>
      </c>
      <c r="BT41">
        <f t="shared" si="25"/>
        <v>2026</v>
      </c>
      <c r="BU41">
        <f t="shared" si="25"/>
        <v>2026</v>
      </c>
      <c r="BV41">
        <f t="shared" si="25"/>
        <v>2026</v>
      </c>
      <c r="BW41">
        <f t="shared" si="25"/>
        <v>2027</v>
      </c>
      <c r="BX41">
        <f t="shared" si="25"/>
        <v>2027</v>
      </c>
      <c r="BY41">
        <f t="shared" si="25"/>
        <v>2027</v>
      </c>
      <c r="BZ41">
        <f t="shared" si="25"/>
        <v>2027</v>
      </c>
      <c r="CA41">
        <f t="shared" si="25"/>
        <v>2027</v>
      </c>
      <c r="CB41">
        <f t="shared" si="25"/>
        <v>2027</v>
      </c>
      <c r="CC41">
        <f t="shared" si="25"/>
        <v>2027</v>
      </c>
      <c r="CD41">
        <f t="shared" si="25"/>
        <v>2027</v>
      </c>
      <c r="CE41">
        <f t="shared" si="25"/>
        <v>2027</v>
      </c>
      <c r="CF41">
        <f t="shared" si="25"/>
        <v>2027</v>
      </c>
      <c r="CG41">
        <f t="shared" si="25"/>
        <v>2027</v>
      </c>
      <c r="CH41">
        <f t="shared" si="25"/>
        <v>2027</v>
      </c>
      <c r="CI41">
        <f t="shared" si="25"/>
        <v>2028</v>
      </c>
      <c r="CJ41">
        <f t="shared" si="25"/>
        <v>2028</v>
      </c>
      <c r="CK41">
        <f t="shared" si="25"/>
        <v>2028</v>
      </c>
      <c r="CL41">
        <f t="shared" si="25"/>
        <v>2028</v>
      </c>
      <c r="CM41">
        <f t="shared" si="25"/>
        <v>2028</v>
      </c>
      <c r="CN41">
        <f t="shared" si="25"/>
        <v>2028</v>
      </c>
      <c r="CO41">
        <f t="shared" si="25"/>
        <v>2028</v>
      </c>
      <c r="CP41">
        <f t="shared" si="25"/>
        <v>2028</v>
      </c>
      <c r="CQ41">
        <f t="shared" si="25"/>
        <v>2028</v>
      </c>
      <c r="CR41">
        <f t="shared" si="25"/>
        <v>2028</v>
      </c>
      <c r="CS41">
        <f t="shared" si="25"/>
        <v>2028</v>
      </c>
      <c r="CT41">
        <f t="shared" si="25"/>
        <v>2028</v>
      </c>
      <c r="CU41">
        <f t="shared" si="25"/>
        <v>2029</v>
      </c>
      <c r="CV41">
        <f t="shared" si="25"/>
        <v>2029</v>
      </c>
    </row>
    <row r="42" spans="1:112" x14ac:dyDescent="0.25">
      <c r="A42" s="6" t="s">
        <v>954</v>
      </c>
      <c r="B42">
        <f>B41*100+B40</f>
        <v>202501</v>
      </c>
      <c r="C42">
        <f t="shared" ref="C42:AW42" si="26">C41*100+C40</f>
        <v>202502</v>
      </c>
      <c r="D42">
        <f t="shared" si="26"/>
        <v>202503</v>
      </c>
      <c r="E42">
        <f t="shared" si="26"/>
        <v>202504</v>
      </c>
      <c r="F42">
        <f t="shared" si="26"/>
        <v>202505</v>
      </c>
      <c r="G42">
        <f t="shared" si="26"/>
        <v>202506</v>
      </c>
      <c r="H42">
        <f t="shared" si="26"/>
        <v>202507</v>
      </c>
      <c r="I42">
        <f t="shared" si="26"/>
        <v>202508</v>
      </c>
      <c r="J42">
        <f t="shared" si="26"/>
        <v>202509</v>
      </c>
      <c r="K42">
        <f t="shared" si="26"/>
        <v>202510</v>
      </c>
      <c r="L42">
        <f t="shared" si="26"/>
        <v>202511</v>
      </c>
      <c r="M42">
        <f t="shared" si="26"/>
        <v>202512</v>
      </c>
      <c r="N42">
        <f t="shared" si="26"/>
        <v>202601</v>
      </c>
      <c r="O42">
        <f t="shared" si="26"/>
        <v>202602</v>
      </c>
      <c r="P42">
        <f t="shared" si="26"/>
        <v>202603</v>
      </c>
      <c r="Q42">
        <f t="shared" si="26"/>
        <v>202604</v>
      </c>
      <c r="R42">
        <f t="shared" si="26"/>
        <v>202605</v>
      </c>
      <c r="S42">
        <f t="shared" si="26"/>
        <v>202606</v>
      </c>
      <c r="T42">
        <f t="shared" si="26"/>
        <v>202607</v>
      </c>
      <c r="U42">
        <f t="shared" si="26"/>
        <v>202608</v>
      </c>
      <c r="V42">
        <f t="shared" si="26"/>
        <v>202609</v>
      </c>
      <c r="W42">
        <f t="shared" si="26"/>
        <v>202610</v>
      </c>
      <c r="X42">
        <f t="shared" si="26"/>
        <v>202611</v>
      </c>
      <c r="Y42">
        <f t="shared" si="26"/>
        <v>202612</v>
      </c>
      <c r="Z42">
        <f t="shared" si="26"/>
        <v>202701</v>
      </c>
      <c r="AA42">
        <f t="shared" si="26"/>
        <v>202702</v>
      </c>
      <c r="AB42">
        <f t="shared" si="26"/>
        <v>202703</v>
      </c>
      <c r="AC42">
        <f t="shared" si="26"/>
        <v>202704</v>
      </c>
      <c r="AD42">
        <f t="shared" si="26"/>
        <v>202705</v>
      </c>
      <c r="AE42">
        <f t="shared" si="26"/>
        <v>202706</v>
      </c>
      <c r="AF42">
        <f t="shared" si="26"/>
        <v>202707</v>
      </c>
      <c r="AG42">
        <f t="shared" si="26"/>
        <v>202708</v>
      </c>
      <c r="AH42">
        <f t="shared" si="26"/>
        <v>202709</v>
      </c>
      <c r="AI42">
        <f t="shared" si="26"/>
        <v>202710</v>
      </c>
      <c r="AJ42">
        <f t="shared" si="26"/>
        <v>202711</v>
      </c>
      <c r="AK42">
        <f t="shared" si="26"/>
        <v>202712</v>
      </c>
      <c r="AL42">
        <f t="shared" si="26"/>
        <v>202801</v>
      </c>
      <c r="AM42">
        <f t="shared" si="26"/>
        <v>202802</v>
      </c>
      <c r="AN42">
        <f t="shared" si="26"/>
        <v>202803</v>
      </c>
      <c r="AO42">
        <f t="shared" si="26"/>
        <v>202804</v>
      </c>
      <c r="AP42">
        <f t="shared" si="26"/>
        <v>202805</v>
      </c>
      <c r="AQ42">
        <f t="shared" si="26"/>
        <v>202806</v>
      </c>
      <c r="AR42">
        <f t="shared" si="26"/>
        <v>202807</v>
      </c>
      <c r="AS42">
        <f t="shared" si="26"/>
        <v>202808</v>
      </c>
      <c r="AT42">
        <f t="shared" si="26"/>
        <v>202809</v>
      </c>
      <c r="AU42">
        <f t="shared" si="26"/>
        <v>202810</v>
      </c>
      <c r="AV42">
        <f t="shared" si="26"/>
        <v>202811</v>
      </c>
      <c r="AW42">
        <f t="shared" si="26"/>
        <v>202812</v>
      </c>
      <c r="AZ42" s="6" t="s">
        <v>954</v>
      </c>
      <c r="BA42">
        <f>BA41*100+BA40</f>
        <v>202503</v>
      </c>
      <c r="BB42">
        <f t="shared" ref="BB42:CV42" si="27">BB41*100+BB40</f>
        <v>202504</v>
      </c>
      <c r="BC42">
        <f t="shared" si="27"/>
        <v>202505</v>
      </c>
      <c r="BD42">
        <f t="shared" si="27"/>
        <v>202506</v>
      </c>
      <c r="BE42">
        <f t="shared" si="27"/>
        <v>202507</v>
      </c>
      <c r="BF42">
        <f t="shared" si="27"/>
        <v>202508</v>
      </c>
      <c r="BG42">
        <f t="shared" si="27"/>
        <v>202509</v>
      </c>
      <c r="BH42">
        <f t="shared" si="27"/>
        <v>202510</v>
      </c>
      <c r="BI42">
        <f t="shared" si="27"/>
        <v>202511</v>
      </c>
      <c r="BJ42">
        <f t="shared" si="27"/>
        <v>202512</v>
      </c>
      <c r="BK42">
        <f t="shared" si="27"/>
        <v>202601</v>
      </c>
      <c r="BL42">
        <f t="shared" si="27"/>
        <v>202602</v>
      </c>
      <c r="BM42">
        <f t="shared" si="27"/>
        <v>202603</v>
      </c>
      <c r="BN42">
        <f t="shared" si="27"/>
        <v>202604</v>
      </c>
      <c r="BO42">
        <f t="shared" si="27"/>
        <v>202605</v>
      </c>
      <c r="BP42">
        <f t="shared" si="27"/>
        <v>202606</v>
      </c>
      <c r="BQ42">
        <f t="shared" si="27"/>
        <v>202607</v>
      </c>
      <c r="BR42">
        <f t="shared" si="27"/>
        <v>202608</v>
      </c>
      <c r="BS42">
        <f t="shared" si="27"/>
        <v>202609</v>
      </c>
      <c r="BT42">
        <f t="shared" si="27"/>
        <v>202610</v>
      </c>
      <c r="BU42">
        <f t="shared" si="27"/>
        <v>202611</v>
      </c>
      <c r="BV42">
        <f t="shared" si="27"/>
        <v>202612</v>
      </c>
      <c r="BW42">
        <f t="shared" si="27"/>
        <v>202701</v>
      </c>
      <c r="BX42">
        <f t="shared" si="27"/>
        <v>202702</v>
      </c>
      <c r="BY42">
        <f t="shared" si="27"/>
        <v>202703</v>
      </c>
      <c r="BZ42">
        <f t="shared" si="27"/>
        <v>202704</v>
      </c>
      <c r="CA42">
        <f t="shared" si="27"/>
        <v>202705</v>
      </c>
      <c r="CB42">
        <f t="shared" si="27"/>
        <v>202706</v>
      </c>
      <c r="CC42">
        <f t="shared" si="27"/>
        <v>202707</v>
      </c>
      <c r="CD42">
        <f t="shared" si="27"/>
        <v>202708</v>
      </c>
      <c r="CE42">
        <f t="shared" si="27"/>
        <v>202709</v>
      </c>
      <c r="CF42">
        <f t="shared" si="27"/>
        <v>202710</v>
      </c>
      <c r="CG42">
        <f t="shared" si="27"/>
        <v>202711</v>
      </c>
      <c r="CH42">
        <f t="shared" si="27"/>
        <v>202712</v>
      </c>
      <c r="CI42">
        <f t="shared" si="27"/>
        <v>202801</v>
      </c>
      <c r="CJ42">
        <f t="shared" si="27"/>
        <v>202802</v>
      </c>
      <c r="CK42">
        <f t="shared" si="27"/>
        <v>202803</v>
      </c>
      <c r="CL42">
        <f t="shared" si="27"/>
        <v>202804</v>
      </c>
      <c r="CM42">
        <f t="shared" si="27"/>
        <v>202805</v>
      </c>
      <c r="CN42">
        <f t="shared" si="27"/>
        <v>202806</v>
      </c>
      <c r="CO42">
        <f t="shared" si="27"/>
        <v>202807</v>
      </c>
      <c r="CP42">
        <f t="shared" si="27"/>
        <v>202808</v>
      </c>
      <c r="CQ42">
        <f t="shared" si="27"/>
        <v>202809</v>
      </c>
      <c r="CR42">
        <f t="shared" si="27"/>
        <v>202810</v>
      </c>
      <c r="CS42">
        <f t="shared" si="27"/>
        <v>202811</v>
      </c>
      <c r="CT42">
        <f t="shared" si="27"/>
        <v>202812</v>
      </c>
      <c r="CU42">
        <f t="shared" si="27"/>
        <v>202901</v>
      </c>
      <c r="CV42">
        <f t="shared" si="27"/>
        <v>202902</v>
      </c>
    </row>
    <row r="43" spans="1:112" x14ac:dyDescent="0.25">
      <c r="A43" s="6" t="s">
        <v>955</v>
      </c>
      <c r="B43">
        <f>IF(B40&lt;4,1,IF(B40&lt;7,2,IF(B40&lt;10,3,4)))</f>
        <v>1</v>
      </c>
      <c r="C43">
        <f t="shared" ref="C43:AW43" si="28">IF(C40&lt;4,1,IF(C40&lt;7,2,IF(C40&lt;10,3,4)))</f>
        <v>1</v>
      </c>
      <c r="D43">
        <f t="shared" si="28"/>
        <v>1</v>
      </c>
      <c r="E43">
        <f t="shared" si="28"/>
        <v>2</v>
      </c>
      <c r="F43">
        <f t="shared" si="28"/>
        <v>2</v>
      </c>
      <c r="G43">
        <f t="shared" si="28"/>
        <v>2</v>
      </c>
      <c r="H43">
        <f t="shared" si="28"/>
        <v>3</v>
      </c>
      <c r="I43">
        <f t="shared" si="28"/>
        <v>3</v>
      </c>
      <c r="J43">
        <f t="shared" si="28"/>
        <v>3</v>
      </c>
      <c r="K43">
        <f t="shared" si="28"/>
        <v>4</v>
      </c>
      <c r="L43">
        <f t="shared" si="28"/>
        <v>4</v>
      </c>
      <c r="M43">
        <f t="shared" si="28"/>
        <v>4</v>
      </c>
      <c r="N43">
        <f t="shared" si="28"/>
        <v>1</v>
      </c>
      <c r="O43">
        <f t="shared" si="28"/>
        <v>1</v>
      </c>
      <c r="P43">
        <f t="shared" si="28"/>
        <v>1</v>
      </c>
      <c r="Q43">
        <f t="shared" si="28"/>
        <v>2</v>
      </c>
      <c r="R43">
        <f t="shared" si="28"/>
        <v>2</v>
      </c>
      <c r="S43">
        <f t="shared" si="28"/>
        <v>2</v>
      </c>
      <c r="T43">
        <f t="shared" si="28"/>
        <v>3</v>
      </c>
      <c r="U43">
        <f t="shared" si="28"/>
        <v>3</v>
      </c>
      <c r="V43">
        <f t="shared" si="28"/>
        <v>3</v>
      </c>
      <c r="W43">
        <f t="shared" si="28"/>
        <v>4</v>
      </c>
      <c r="X43">
        <f t="shared" si="28"/>
        <v>4</v>
      </c>
      <c r="Y43">
        <f t="shared" si="28"/>
        <v>4</v>
      </c>
      <c r="Z43">
        <f t="shared" si="28"/>
        <v>1</v>
      </c>
      <c r="AA43">
        <f t="shared" si="28"/>
        <v>1</v>
      </c>
      <c r="AB43">
        <f t="shared" si="28"/>
        <v>1</v>
      </c>
      <c r="AC43">
        <f t="shared" si="28"/>
        <v>2</v>
      </c>
      <c r="AD43">
        <f t="shared" si="28"/>
        <v>2</v>
      </c>
      <c r="AE43">
        <f t="shared" si="28"/>
        <v>2</v>
      </c>
      <c r="AF43">
        <f t="shared" si="28"/>
        <v>3</v>
      </c>
      <c r="AG43">
        <f t="shared" si="28"/>
        <v>3</v>
      </c>
      <c r="AH43">
        <f t="shared" si="28"/>
        <v>3</v>
      </c>
      <c r="AI43">
        <f t="shared" si="28"/>
        <v>4</v>
      </c>
      <c r="AJ43">
        <f t="shared" si="28"/>
        <v>4</v>
      </c>
      <c r="AK43">
        <f t="shared" si="28"/>
        <v>4</v>
      </c>
      <c r="AL43">
        <f t="shared" si="28"/>
        <v>1</v>
      </c>
      <c r="AM43">
        <f t="shared" si="28"/>
        <v>1</v>
      </c>
      <c r="AN43">
        <f t="shared" si="28"/>
        <v>1</v>
      </c>
      <c r="AO43">
        <f t="shared" si="28"/>
        <v>2</v>
      </c>
      <c r="AP43">
        <f t="shared" si="28"/>
        <v>2</v>
      </c>
      <c r="AQ43">
        <f t="shared" si="28"/>
        <v>2</v>
      </c>
      <c r="AR43">
        <f t="shared" si="28"/>
        <v>3</v>
      </c>
      <c r="AS43">
        <f t="shared" si="28"/>
        <v>3</v>
      </c>
      <c r="AT43">
        <f t="shared" si="28"/>
        <v>3</v>
      </c>
      <c r="AU43">
        <f t="shared" si="28"/>
        <v>4</v>
      </c>
      <c r="AV43">
        <f t="shared" si="28"/>
        <v>4</v>
      </c>
      <c r="AW43">
        <f t="shared" si="28"/>
        <v>4</v>
      </c>
      <c r="AZ43" s="6" t="s">
        <v>955</v>
      </c>
      <c r="BA43">
        <f>IF(BA40&lt;4,1,IF(BA40&lt;7,2,IF(BA40&lt;10,3,4)))</f>
        <v>1</v>
      </c>
      <c r="BB43">
        <f t="shared" ref="BB43:CV43" si="29">IF(BB40&lt;4,1,IF(BB40&lt;7,2,IF(BB40&lt;10,3,4)))</f>
        <v>2</v>
      </c>
      <c r="BC43">
        <f t="shared" si="29"/>
        <v>2</v>
      </c>
      <c r="BD43">
        <f t="shared" si="29"/>
        <v>2</v>
      </c>
      <c r="BE43">
        <f t="shared" si="29"/>
        <v>3</v>
      </c>
      <c r="BF43">
        <f t="shared" si="29"/>
        <v>3</v>
      </c>
      <c r="BG43">
        <f t="shared" si="29"/>
        <v>3</v>
      </c>
      <c r="BH43">
        <f t="shared" si="29"/>
        <v>4</v>
      </c>
      <c r="BI43">
        <f t="shared" si="29"/>
        <v>4</v>
      </c>
      <c r="BJ43">
        <f t="shared" si="29"/>
        <v>4</v>
      </c>
      <c r="BK43">
        <f t="shared" si="29"/>
        <v>1</v>
      </c>
      <c r="BL43">
        <f t="shared" si="29"/>
        <v>1</v>
      </c>
      <c r="BM43">
        <f t="shared" si="29"/>
        <v>1</v>
      </c>
      <c r="BN43">
        <f t="shared" si="29"/>
        <v>2</v>
      </c>
      <c r="BO43">
        <f t="shared" si="29"/>
        <v>2</v>
      </c>
      <c r="BP43">
        <f t="shared" si="29"/>
        <v>2</v>
      </c>
      <c r="BQ43">
        <f t="shared" si="29"/>
        <v>3</v>
      </c>
      <c r="BR43">
        <f t="shared" si="29"/>
        <v>3</v>
      </c>
      <c r="BS43">
        <f t="shared" si="29"/>
        <v>3</v>
      </c>
      <c r="BT43">
        <f t="shared" si="29"/>
        <v>4</v>
      </c>
      <c r="BU43">
        <f t="shared" si="29"/>
        <v>4</v>
      </c>
      <c r="BV43">
        <f t="shared" si="29"/>
        <v>4</v>
      </c>
      <c r="BW43">
        <f t="shared" si="29"/>
        <v>1</v>
      </c>
      <c r="BX43">
        <f t="shared" si="29"/>
        <v>1</v>
      </c>
      <c r="BY43">
        <f t="shared" si="29"/>
        <v>1</v>
      </c>
      <c r="BZ43">
        <f t="shared" si="29"/>
        <v>2</v>
      </c>
      <c r="CA43">
        <f t="shared" si="29"/>
        <v>2</v>
      </c>
      <c r="CB43">
        <f t="shared" si="29"/>
        <v>2</v>
      </c>
      <c r="CC43">
        <f t="shared" si="29"/>
        <v>3</v>
      </c>
      <c r="CD43">
        <f t="shared" si="29"/>
        <v>3</v>
      </c>
      <c r="CE43">
        <f t="shared" si="29"/>
        <v>3</v>
      </c>
      <c r="CF43">
        <f t="shared" si="29"/>
        <v>4</v>
      </c>
      <c r="CG43">
        <f t="shared" si="29"/>
        <v>4</v>
      </c>
      <c r="CH43">
        <f t="shared" si="29"/>
        <v>4</v>
      </c>
      <c r="CI43">
        <f t="shared" si="29"/>
        <v>1</v>
      </c>
      <c r="CJ43">
        <f t="shared" si="29"/>
        <v>1</v>
      </c>
      <c r="CK43">
        <f t="shared" si="29"/>
        <v>1</v>
      </c>
      <c r="CL43">
        <f t="shared" si="29"/>
        <v>2</v>
      </c>
      <c r="CM43">
        <f t="shared" si="29"/>
        <v>2</v>
      </c>
      <c r="CN43">
        <f t="shared" si="29"/>
        <v>2</v>
      </c>
      <c r="CO43">
        <f t="shared" si="29"/>
        <v>3</v>
      </c>
      <c r="CP43">
        <f t="shared" si="29"/>
        <v>3</v>
      </c>
      <c r="CQ43">
        <f t="shared" si="29"/>
        <v>3</v>
      </c>
      <c r="CR43">
        <f t="shared" si="29"/>
        <v>4</v>
      </c>
      <c r="CS43">
        <f t="shared" si="29"/>
        <v>4</v>
      </c>
      <c r="CT43">
        <f t="shared" si="29"/>
        <v>4</v>
      </c>
      <c r="CU43">
        <f t="shared" si="29"/>
        <v>1</v>
      </c>
      <c r="CV43">
        <f t="shared" si="29"/>
        <v>1</v>
      </c>
    </row>
    <row r="44" spans="1:112" x14ac:dyDescent="0.25">
      <c r="A44" s="6" t="s">
        <v>956</v>
      </c>
      <c r="B44">
        <f>B41*100+B43</f>
        <v>202501</v>
      </c>
      <c r="C44">
        <f t="shared" ref="C44:AW44" si="30">C41*100+C43</f>
        <v>202501</v>
      </c>
      <c r="D44">
        <f t="shared" si="30"/>
        <v>202501</v>
      </c>
      <c r="E44">
        <f t="shared" si="30"/>
        <v>202502</v>
      </c>
      <c r="F44">
        <f t="shared" si="30"/>
        <v>202502</v>
      </c>
      <c r="G44">
        <f t="shared" si="30"/>
        <v>202502</v>
      </c>
      <c r="H44">
        <f t="shared" si="30"/>
        <v>202503</v>
      </c>
      <c r="I44">
        <f t="shared" si="30"/>
        <v>202503</v>
      </c>
      <c r="J44">
        <f t="shared" si="30"/>
        <v>202503</v>
      </c>
      <c r="K44">
        <f t="shared" si="30"/>
        <v>202504</v>
      </c>
      <c r="L44">
        <f t="shared" si="30"/>
        <v>202504</v>
      </c>
      <c r="M44">
        <f t="shared" si="30"/>
        <v>202504</v>
      </c>
      <c r="N44">
        <f t="shared" si="30"/>
        <v>202601</v>
      </c>
      <c r="O44">
        <f t="shared" si="30"/>
        <v>202601</v>
      </c>
      <c r="P44">
        <f t="shared" si="30"/>
        <v>202601</v>
      </c>
      <c r="Q44">
        <f t="shared" si="30"/>
        <v>202602</v>
      </c>
      <c r="R44">
        <f t="shared" si="30"/>
        <v>202602</v>
      </c>
      <c r="S44">
        <f t="shared" si="30"/>
        <v>202602</v>
      </c>
      <c r="T44">
        <f t="shared" si="30"/>
        <v>202603</v>
      </c>
      <c r="U44">
        <f t="shared" si="30"/>
        <v>202603</v>
      </c>
      <c r="V44">
        <f t="shared" si="30"/>
        <v>202603</v>
      </c>
      <c r="W44">
        <f t="shared" si="30"/>
        <v>202604</v>
      </c>
      <c r="X44">
        <f t="shared" si="30"/>
        <v>202604</v>
      </c>
      <c r="Y44">
        <f t="shared" si="30"/>
        <v>202604</v>
      </c>
      <c r="Z44">
        <f t="shared" si="30"/>
        <v>202701</v>
      </c>
      <c r="AA44">
        <f t="shared" si="30"/>
        <v>202701</v>
      </c>
      <c r="AB44">
        <f t="shared" si="30"/>
        <v>202701</v>
      </c>
      <c r="AC44">
        <f t="shared" si="30"/>
        <v>202702</v>
      </c>
      <c r="AD44">
        <f t="shared" si="30"/>
        <v>202702</v>
      </c>
      <c r="AE44">
        <f t="shared" si="30"/>
        <v>202702</v>
      </c>
      <c r="AF44">
        <f t="shared" si="30"/>
        <v>202703</v>
      </c>
      <c r="AG44">
        <f t="shared" si="30"/>
        <v>202703</v>
      </c>
      <c r="AH44">
        <f t="shared" si="30"/>
        <v>202703</v>
      </c>
      <c r="AI44">
        <f t="shared" si="30"/>
        <v>202704</v>
      </c>
      <c r="AJ44">
        <f t="shared" si="30"/>
        <v>202704</v>
      </c>
      <c r="AK44">
        <f t="shared" si="30"/>
        <v>202704</v>
      </c>
      <c r="AL44">
        <f t="shared" si="30"/>
        <v>202801</v>
      </c>
      <c r="AM44">
        <f t="shared" si="30"/>
        <v>202801</v>
      </c>
      <c r="AN44">
        <f t="shared" si="30"/>
        <v>202801</v>
      </c>
      <c r="AO44">
        <f t="shared" si="30"/>
        <v>202802</v>
      </c>
      <c r="AP44">
        <f t="shared" si="30"/>
        <v>202802</v>
      </c>
      <c r="AQ44">
        <f t="shared" si="30"/>
        <v>202802</v>
      </c>
      <c r="AR44">
        <f t="shared" si="30"/>
        <v>202803</v>
      </c>
      <c r="AS44">
        <f t="shared" si="30"/>
        <v>202803</v>
      </c>
      <c r="AT44">
        <f t="shared" si="30"/>
        <v>202803</v>
      </c>
      <c r="AU44">
        <f t="shared" si="30"/>
        <v>202804</v>
      </c>
      <c r="AV44">
        <f t="shared" si="30"/>
        <v>202804</v>
      </c>
      <c r="AW44">
        <f t="shared" si="30"/>
        <v>202804</v>
      </c>
      <c r="AZ44" s="6" t="s">
        <v>956</v>
      </c>
      <c r="BA44">
        <f>BA41*100+BA43</f>
        <v>202501</v>
      </c>
      <c r="BB44">
        <f t="shared" ref="BB44:CV44" si="31">BB41*100+BB43</f>
        <v>202502</v>
      </c>
      <c r="BC44">
        <f t="shared" si="31"/>
        <v>202502</v>
      </c>
      <c r="BD44">
        <f t="shared" si="31"/>
        <v>202502</v>
      </c>
      <c r="BE44">
        <f t="shared" si="31"/>
        <v>202503</v>
      </c>
      <c r="BF44">
        <f t="shared" si="31"/>
        <v>202503</v>
      </c>
      <c r="BG44">
        <f t="shared" si="31"/>
        <v>202503</v>
      </c>
      <c r="BH44">
        <f t="shared" si="31"/>
        <v>202504</v>
      </c>
      <c r="BI44">
        <f t="shared" si="31"/>
        <v>202504</v>
      </c>
      <c r="BJ44">
        <f t="shared" si="31"/>
        <v>202504</v>
      </c>
      <c r="BK44">
        <f t="shared" si="31"/>
        <v>202601</v>
      </c>
      <c r="BL44">
        <f t="shared" si="31"/>
        <v>202601</v>
      </c>
      <c r="BM44">
        <f t="shared" si="31"/>
        <v>202601</v>
      </c>
      <c r="BN44">
        <f t="shared" si="31"/>
        <v>202602</v>
      </c>
      <c r="BO44">
        <f t="shared" si="31"/>
        <v>202602</v>
      </c>
      <c r="BP44">
        <f t="shared" si="31"/>
        <v>202602</v>
      </c>
      <c r="BQ44">
        <f t="shared" si="31"/>
        <v>202603</v>
      </c>
      <c r="BR44">
        <f t="shared" si="31"/>
        <v>202603</v>
      </c>
      <c r="BS44">
        <f t="shared" si="31"/>
        <v>202603</v>
      </c>
      <c r="BT44">
        <f t="shared" si="31"/>
        <v>202604</v>
      </c>
      <c r="BU44">
        <f t="shared" si="31"/>
        <v>202604</v>
      </c>
      <c r="BV44">
        <f t="shared" si="31"/>
        <v>202604</v>
      </c>
      <c r="BW44">
        <f t="shared" si="31"/>
        <v>202701</v>
      </c>
      <c r="BX44">
        <f t="shared" si="31"/>
        <v>202701</v>
      </c>
      <c r="BY44">
        <f t="shared" si="31"/>
        <v>202701</v>
      </c>
      <c r="BZ44">
        <f t="shared" si="31"/>
        <v>202702</v>
      </c>
      <c r="CA44">
        <f t="shared" si="31"/>
        <v>202702</v>
      </c>
      <c r="CB44">
        <f t="shared" si="31"/>
        <v>202702</v>
      </c>
      <c r="CC44">
        <f t="shared" si="31"/>
        <v>202703</v>
      </c>
      <c r="CD44">
        <f t="shared" si="31"/>
        <v>202703</v>
      </c>
      <c r="CE44">
        <f t="shared" si="31"/>
        <v>202703</v>
      </c>
      <c r="CF44">
        <f t="shared" si="31"/>
        <v>202704</v>
      </c>
      <c r="CG44">
        <f t="shared" si="31"/>
        <v>202704</v>
      </c>
      <c r="CH44">
        <f t="shared" si="31"/>
        <v>202704</v>
      </c>
      <c r="CI44">
        <f t="shared" si="31"/>
        <v>202801</v>
      </c>
      <c r="CJ44">
        <f t="shared" si="31"/>
        <v>202801</v>
      </c>
      <c r="CK44">
        <f t="shared" si="31"/>
        <v>202801</v>
      </c>
      <c r="CL44">
        <f t="shared" si="31"/>
        <v>202802</v>
      </c>
      <c r="CM44">
        <f t="shared" si="31"/>
        <v>202802</v>
      </c>
      <c r="CN44">
        <f t="shared" si="31"/>
        <v>202802</v>
      </c>
      <c r="CO44">
        <f t="shared" si="31"/>
        <v>202803</v>
      </c>
      <c r="CP44">
        <f t="shared" si="31"/>
        <v>202803</v>
      </c>
      <c r="CQ44">
        <f t="shared" si="31"/>
        <v>202803</v>
      </c>
      <c r="CR44">
        <f t="shared" si="31"/>
        <v>202804</v>
      </c>
      <c r="CS44">
        <f t="shared" si="31"/>
        <v>202804</v>
      </c>
      <c r="CT44">
        <f t="shared" si="31"/>
        <v>202804</v>
      </c>
      <c r="CU44">
        <f t="shared" si="31"/>
        <v>202901</v>
      </c>
      <c r="CV44">
        <f t="shared" si="31"/>
        <v>202901</v>
      </c>
    </row>
    <row r="45" spans="1:112" x14ac:dyDescent="0.25">
      <c r="A45" t="s">
        <v>951</v>
      </c>
      <c r="B45" s="7">
        <f>AVERAGE(B23:B37)</f>
        <v>119.58066666666666</v>
      </c>
      <c r="C45" s="7">
        <f t="shared" ref="C45:AW45" si="32">AVERAGE(C23:C37)</f>
        <v>118.07600000000001</v>
      </c>
      <c r="D45" s="7">
        <f t="shared" si="32"/>
        <v>117.50933333333333</v>
      </c>
      <c r="E45" s="7">
        <f t="shared" si="32"/>
        <v>117.17133333333335</v>
      </c>
      <c r="F45" s="7">
        <f t="shared" si="32"/>
        <v>116.80666666666669</v>
      </c>
      <c r="G45" s="7">
        <f t="shared" si="32"/>
        <v>115.50399999999999</v>
      </c>
      <c r="H45" s="7">
        <f t="shared" si="32"/>
        <v>115.91733333333333</v>
      </c>
      <c r="I45" s="7">
        <f t="shared" si="32"/>
        <v>117.27266666666668</v>
      </c>
      <c r="J45" s="7">
        <f t="shared" si="32"/>
        <v>114.41333333333336</v>
      </c>
      <c r="K45" s="7">
        <f t="shared" si="32"/>
        <v>115.03999999999998</v>
      </c>
      <c r="L45" s="7">
        <f t="shared" si="32"/>
        <v>115.79333333333332</v>
      </c>
      <c r="M45" s="7">
        <f t="shared" si="32"/>
        <v>115.77666666666664</v>
      </c>
      <c r="N45" s="7">
        <f t="shared" si="32"/>
        <v>115.07533333333332</v>
      </c>
      <c r="O45" s="7">
        <f t="shared" si="32"/>
        <v>111.41333333333333</v>
      </c>
      <c r="P45" s="7">
        <f t="shared" si="32"/>
        <v>100.03666666666666</v>
      </c>
      <c r="Q45" s="7">
        <f t="shared" si="32"/>
        <v>95.117999999999995</v>
      </c>
      <c r="R45" s="7">
        <f t="shared" si="32"/>
        <v>93.089333333333343</v>
      </c>
      <c r="S45" s="7">
        <f t="shared" si="32"/>
        <v>92.74133333333333</v>
      </c>
      <c r="T45" s="7">
        <f t="shared" si="32"/>
        <v>93.364000000000019</v>
      </c>
      <c r="U45" s="7">
        <f t="shared" si="32"/>
        <v>94.624000000000009</v>
      </c>
      <c r="V45" s="7">
        <f t="shared" si="32"/>
        <v>95.573333333333323</v>
      </c>
      <c r="W45" s="7">
        <f t="shared" si="32"/>
        <v>96.860666666666674</v>
      </c>
      <c r="X45" s="7">
        <f t="shared" si="32"/>
        <v>98.081333333333333</v>
      </c>
      <c r="Y45" s="7">
        <f t="shared" si="32"/>
        <v>99.620666666666679</v>
      </c>
      <c r="Z45" s="7">
        <f t="shared" si="32"/>
        <v>97.905333333333317</v>
      </c>
      <c r="AA45" s="7">
        <f t="shared" si="32"/>
        <v>90.624666666666656</v>
      </c>
      <c r="AB45" s="7">
        <f t="shared" si="32"/>
        <v>80.294000000000011</v>
      </c>
      <c r="AC45" s="7">
        <f t="shared" si="32"/>
        <v>76.647333333333336</v>
      </c>
      <c r="AD45" s="7">
        <f t="shared" si="32"/>
        <v>75.490666666666641</v>
      </c>
      <c r="AE45" s="7">
        <f t="shared" si="32"/>
        <v>77.038666666666671</v>
      </c>
      <c r="AF45" s="7">
        <f t="shared" si="32"/>
        <v>77.31</v>
      </c>
      <c r="AG45" s="7">
        <f t="shared" si="32"/>
        <v>77.781333333333336</v>
      </c>
      <c r="AH45" s="7">
        <f t="shared" si="32"/>
        <v>80.297999999999988</v>
      </c>
      <c r="AI45" s="7">
        <f t="shared" si="32"/>
        <v>81.922666666666672</v>
      </c>
      <c r="AJ45" s="7">
        <f t="shared" si="32"/>
        <v>84.463999999999999</v>
      </c>
      <c r="AK45" s="7">
        <f t="shared" si="32"/>
        <v>85.953333333333347</v>
      </c>
      <c r="AL45" s="7">
        <f t="shared" si="32"/>
        <v>85.576000000000008</v>
      </c>
      <c r="AM45" s="7">
        <f t="shared" si="32"/>
        <v>80.867999999999981</v>
      </c>
      <c r="AN45" s="7">
        <f t="shared" si="32"/>
        <v>73.86866666666667</v>
      </c>
      <c r="AO45" s="7">
        <f t="shared" si="32"/>
        <v>69.128666666666675</v>
      </c>
      <c r="AP45" s="7">
        <f t="shared" si="32"/>
        <v>67.308666666666667</v>
      </c>
      <c r="AQ45" s="7">
        <f t="shared" si="32"/>
        <v>67.154666666666671</v>
      </c>
      <c r="AR45" s="7">
        <f t="shared" si="32"/>
        <v>67.154666666666671</v>
      </c>
      <c r="AS45" s="7">
        <f t="shared" si="32"/>
        <v>70.223333333333343</v>
      </c>
      <c r="AT45" s="7">
        <f t="shared" si="32"/>
        <v>74.464666666666687</v>
      </c>
      <c r="AU45" s="7">
        <f t="shared" si="32"/>
        <v>76.565333333333314</v>
      </c>
      <c r="AV45" s="7">
        <f t="shared" si="32"/>
        <v>77.605333333333363</v>
      </c>
      <c r="AW45" s="7">
        <f t="shared" si="32"/>
        <v>78.029999999999987</v>
      </c>
      <c r="AZ45" t="s">
        <v>951</v>
      </c>
      <c r="BA45" s="7">
        <f>AVERAGE(BA23:BA37)</f>
        <v>105.1742857142857</v>
      </c>
      <c r="BB45" s="7">
        <f t="shared" ref="BB45:CV45" si="33">AVERAGE(BB23:BB37)</f>
        <v>104.90214285714285</v>
      </c>
      <c r="BC45" s="7">
        <f t="shared" si="33"/>
        <v>105.12357142857142</v>
      </c>
      <c r="BD45" s="7">
        <f t="shared" si="33"/>
        <v>104.88714285714286</v>
      </c>
      <c r="BE45" s="7">
        <f t="shared" si="33"/>
        <v>104.54214285714285</v>
      </c>
      <c r="BF45" s="7">
        <f t="shared" si="33"/>
        <v>105.85214285714285</v>
      </c>
      <c r="BG45" s="7">
        <f t="shared" si="33"/>
        <v>106.34285714285713</v>
      </c>
      <c r="BH45" s="7">
        <f t="shared" si="33"/>
        <v>107.40999999999998</v>
      </c>
      <c r="BI45" s="7">
        <f t="shared" si="33"/>
        <v>109.40714285714286</v>
      </c>
      <c r="BJ45" s="7">
        <f t="shared" si="33"/>
        <v>109.87428571428572</v>
      </c>
      <c r="BK45" s="7">
        <f t="shared" si="33"/>
        <v>109.04999999999998</v>
      </c>
      <c r="BL45" s="7">
        <f t="shared" si="33"/>
        <v>106.12214285714288</v>
      </c>
      <c r="BM45" s="7">
        <f t="shared" si="33"/>
        <v>97.806428571428555</v>
      </c>
      <c r="BN45" s="7">
        <f t="shared" si="33"/>
        <v>87.349285714285728</v>
      </c>
      <c r="BO45" s="7">
        <f t="shared" si="33"/>
        <v>83.117857142857133</v>
      </c>
      <c r="BP45" s="7">
        <f t="shared" si="33"/>
        <v>81.909999999999982</v>
      </c>
      <c r="BQ45" s="7">
        <f t="shared" si="33"/>
        <v>81.883571428571443</v>
      </c>
      <c r="BR45" s="7">
        <f t="shared" si="33"/>
        <v>82.243571428571414</v>
      </c>
      <c r="BS45" s="7">
        <f t="shared" si="33"/>
        <v>84.296428571428578</v>
      </c>
      <c r="BT45" s="7">
        <f t="shared" si="33"/>
        <v>86.715714285714299</v>
      </c>
      <c r="BU45" s="7">
        <f t="shared" si="33"/>
        <v>88.426428571428559</v>
      </c>
      <c r="BV45" s="7">
        <f t="shared" si="33"/>
        <v>90.710714285714289</v>
      </c>
      <c r="BW45" s="7">
        <f t="shared" si="33"/>
        <v>92.46642857142858</v>
      </c>
      <c r="BX45" s="7">
        <f t="shared" si="33"/>
        <v>88.750714285714267</v>
      </c>
      <c r="BY45" s="7">
        <f t="shared" si="33"/>
        <v>80.467142857142861</v>
      </c>
      <c r="BZ45" s="7">
        <f t="shared" si="33"/>
        <v>73.70714285714287</v>
      </c>
      <c r="CA45" s="7">
        <f t="shared" si="33"/>
        <v>70.682142857142864</v>
      </c>
      <c r="CB45" s="7">
        <f t="shared" si="33"/>
        <v>70.387142857142848</v>
      </c>
      <c r="CC45" s="7">
        <f t="shared" si="33"/>
        <v>70.922857142857154</v>
      </c>
      <c r="CD45" s="7">
        <f t="shared" si="33"/>
        <v>71.482857142857142</v>
      </c>
      <c r="CE45" s="7">
        <f t="shared" si="33"/>
        <v>73.757857142857148</v>
      </c>
      <c r="CF45" s="7">
        <f t="shared" si="33"/>
        <v>76.989999999999995</v>
      </c>
      <c r="CG45" s="7">
        <f t="shared" si="33"/>
        <v>79.325000000000003</v>
      </c>
      <c r="CH45" s="7">
        <f t="shared" si="33"/>
        <v>81.12</v>
      </c>
      <c r="CI45" s="7">
        <f t="shared" si="33"/>
        <v>81.739999999999995</v>
      </c>
      <c r="CJ45" s="7">
        <f t="shared" si="33"/>
        <v>79.603571428571414</v>
      </c>
      <c r="CK45" s="7">
        <f t="shared" si="33"/>
        <v>74.728571428571414</v>
      </c>
      <c r="CL45" s="7">
        <f t="shared" si="33"/>
        <v>69.404999999999987</v>
      </c>
      <c r="CM45" s="7">
        <f t="shared" si="33"/>
        <v>66.186428571428564</v>
      </c>
      <c r="CN45" s="7">
        <f t="shared" si="33"/>
        <v>65.186428571428564</v>
      </c>
      <c r="CO45" s="7">
        <f t="shared" si="33"/>
        <v>65.101428571428556</v>
      </c>
      <c r="CP45" s="7">
        <f t="shared" si="33"/>
        <v>66.272857142857134</v>
      </c>
      <c r="CQ45" s="7">
        <f t="shared" si="33"/>
        <v>70.05285714285715</v>
      </c>
      <c r="CR45" s="7">
        <f t="shared" si="33"/>
        <v>72.902142857142863</v>
      </c>
      <c r="CS45" s="7">
        <f t="shared" si="33"/>
        <v>74.348571428571447</v>
      </c>
      <c r="CT45" s="7">
        <f t="shared" si="33"/>
        <v>74.918571428571411</v>
      </c>
      <c r="CU45" s="7">
        <f t="shared" si="33"/>
        <v>74.34</v>
      </c>
      <c r="CV45" s="7">
        <f t="shared" si="33"/>
        <v>73.234285714285733</v>
      </c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</row>
    <row r="47" spans="1:112" x14ac:dyDescent="0.25">
      <c r="A47" s="11" t="s">
        <v>957</v>
      </c>
      <c r="AZ47" s="11" t="s">
        <v>957</v>
      </c>
    </row>
    <row r="48" spans="1:112" x14ac:dyDescent="0.25">
      <c r="B48">
        <f>B44</f>
        <v>202501</v>
      </c>
      <c r="C48">
        <f>IF(RIGHT(B48)="4",B48+97,B48+1)</f>
        <v>202502</v>
      </c>
      <c r="D48">
        <f t="shared" ref="D48:R48" si="34">IF(RIGHT(C48)="4",C48+97,C48+1)</f>
        <v>202503</v>
      </c>
      <c r="E48">
        <f t="shared" si="34"/>
        <v>202504</v>
      </c>
      <c r="F48">
        <f t="shared" si="34"/>
        <v>202601</v>
      </c>
      <c r="G48">
        <f t="shared" si="34"/>
        <v>202602</v>
      </c>
      <c r="H48">
        <f t="shared" si="34"/>
        <v>202603</v>
      </c>
      <c r="I48">
        <f t="shared" si="34"/>
        <v>202604</v>
      </c>
      <c r="J48">
        <f t="shared" si="34"/>
        <v>202701</v>
      </c>
      <c r="K48">
        <f t="shared" si="34"/>
        <v>202702</v>
      </c>
      <c r="L48">
        <f t="shared" si="34"/>
        <v>202703</v>
      </c>
      <c r="M48">
        <f t="shared" si="34"/>
        <v>202704</v>
      </c>
      <c r="N48">
        <f t="shared" si="34"/>
        <v>202801</v>
      </c>
      <c r="O48">
        <f t="shared" si="34"/>
        <v>202802</v>
      </c>
      <c r="P48">
        <f t="shared" si="34"/>
        <v>202803</v>
      </c>
      <c r="Q48">
        <f t="shared" si="34"/>
        <v>202804</v>
      </c>
      <c r="R48">
        <f t="shared" si="34"/>
        <v>202901</v>
      </c>
      <c r="BA48">
        <f>BA44</f>
        <v>202501</v>
      </c>
      <c r="BB48">
        <f>IF(RIGHT(BA48)="4",BA48+97,BA48+1)</f>
        <v>202502</v>
      </c>
      <c r="BC48">
        <f t="shared" ref="BC48:BP48" si="35">IF(RIGHT(BB48)="4",BB48+97,BB48+1)</f>
        <v>202503</v>
      </c>
      <c r="BD48">
        <f t="shared" si="35"/>
        <v>202504</v>
      </c>
      <c r="BE48">
        <f t="shared" si="35"/>
        <v>202601</v>
      </c>
      <c r="BF48">
        <f t="shared" si="35"/>
        <v>202602</v>
      </c>
      <c r="BG48">
        <f t="shared" si="35"/>
        <v>202603</v>
      </c>
      <c r="BH48">
        <f t="shared" si="35"/>
        <v>202604</v>
      </c>
      <c r="BI48">
        <f t="shared" si="35"/>
        <v>202701</v>
      </c>
      <c r="BJ48">
        <f t="shared" si="35"/>
        <v>202702</v>
      </c>
      <c r="BK48">
        <f t="shared" si="35"/>
        <v>202703</v>
      </c>
      <c r="BL48">
        <f t="shared" si="35"/>
        <v>202704</v>
      </c>
      <c r="BM48">
        <f t="shared" si="35"/>
        <v>202801</v>
      </c>
      <c r="BN48">
        <f t="shared" si="35"/>
        <v>202802</v>
      </c>
      <c r="BO48">
        <f t="shared" si="35"/>
        <v>202803</v>
      </c>
      <c r="BP48">
        <f t="shared" si="35"/>
        <v>202804</v>
      </c>
    </row>
    <row r="49" spans="1:112" x14ac:dyDescent="0.25">
      <c r="A49" t="str">
        <f>A1</f>
        <v>February 2025 MPR</v>
      </c>
      <c r="B49" s="7">
        <f t="shared" ref="B49:R49" si="36">AVERAGEIF($B$44:$AW$44,B48,$B$45:$AW$45)</f>
        <v>118.38866666666667</v>
      </c>
      <c r="C49" s="7">
        <f t="shared" si="36"/>
        <v>116.49400000000001</v>
      </c>
      <c r="D49" s="7">
        <f t="shared" si="36"/>
        <v>115.86777777777779</v>
      </c>
      <c r="E49" s="7">
        <f t="shared" si="36"/>
        <v>115.53666666666665</v>
      </c>
      <c r="F49" s="7">
        <f t="shared" si="36"/>
        <v>108.84177777777775</v>
      </c>
      <c r="G49" s="7">
        <f t="shared" si="36"/>
        <v>93.649555555555551</v>
      </c>
      <c r="H49" s="7">
        <f t="shared" si="36"/>
        <v>94.520444444444436</v>
      </c>
      <c r="I49" s="7">
        <f t="shared" si="36"/>
        <v>98.187555555555562</v>
      </c>
      <c r="J49" s="7">
        <f t="shared" si="36"/>
        <v>89.60799999999999</v>
      </c>
      <c r="K49" s="7">
        <f t="shared" si="36"/>
        <v>76.392222222222216</v>
      </c>
      <c r="L49" s="7">
        <f t="shared" si="36"/>
        <v>78.463111111111118</v>
      </c>
      <c r="M49" s="7">
        <f t="shared" si="36"/>
        <v>84.11333333333333</v>
      </c>
      <c r="N49" s="7">
        <f t="shared" si="36"/>
        <v>80.104222222222219</v>
      </c>
      <c r="O49" s="7">
        <f t="shared" si="36"/>
        <v>67.864000000000019</v>
      </c>
      <c r="P49" s="7">
        <f t="shared" si="36"/>
        <v>70.614222222222239</v>
      </c>
      <c r="Q49" s="7">
        <f t="shared" si="36"/>
        <v>77.400222222222226</v>
      </c>
      <c r="R49" s="7" t="e">
        <f t="shared" si="36"/>
        <v>#DIV/0!</v>
      </c>
      <c r="S49" s="7"/>
      <c r="T49" s="7"/>
      <c r="U49" s="7"/>
      <c r="AZ49" t="str">
        <f>AZ1</f>
        <v>March 2025</v>
      </c>
      <c r="BA49" s="7">
        <f>AVERAGEIF($BA$44:$CV$44,BA48,$BA$45:$CV$45)</f>
        <v>105.1742857142857</v>
      </c>
      <c r="BB49" s="7">
        <f t="shared" ref="BB49:BP49" si="37">AVERAGEIF($BA$44:$CV$44,BB48,$BA$45:$CV$45)</f>
        <v>104.97095238095238</v>
      </c>
      <c r="BC49" s="7">
        <f t="shared" si="37"/>
        <v>105.57904761904761</v>
      </c>
      <c r="BD49" s="7">
        <f t="shared" si="37"/>
        <v>108.89714285714285</v>
      </c>
      <c r="BE49" s="7">
        <f t="shared" si="37"/>
        <v>104.32619047619046</v>
      </c>
      <c r="BF49" s="7">
        <f t="shared" si="37"/>
        <v>84.125714285714267</v>
      </c>
      <c r="BG49" s="7">
        <f t="shared" si="37"/>
        <v>82.807857142857145</v>
      </c>
      <c r="BH49" s="7">
        <f t="shared" si="37"/>
        <v>88.617619047619044</v>
      </c>
      <c r="BI49" s="7">
        <f t="shared" si="37"/>
        <v>87.228095238095236</v>
      </c>
      <c r="BJ49" s="7">
        <f t="shared" si="37"/>
        <v>71.592142857142861</v>
      </c>
      <c r="BK49" s="7">
        <f t="shared" si="37"/>
        <v>72.054523809523815</v>
      </c>
      <c r="BL49" s="7">
        <f t="shared" si="37"/>
        <v>79.144999999999996</v>
      </c>
      <c r="BM49" s="7">
        <f t="shared" si="37"/>
        <v>78.690714285714265</v>
      </c>
      <c r="BN49" s="7">
        <f t="shared" si="37"/>
        <v>66.925952380952367</v>
      </c>
      <c r="BO49" s="7">
        <f t="shared" si="37"/>
        <v>67.142380952380947</v>
      </c>
      <c r="BP49" s="7">
        <f t="shared" si="37"/>
        <v>74.056428571428569</v>
      </c>
      <c r="BQ49" s="7"/>
      <c r="BR49" s="7"/>
      <c r="BS49" s="7"/>
      <c r="BT49" s="7"/>
    </row>
    <row r="51" spans="1:112" x14ac:dyDescent="0.25">
      <c r="AZ51" s="8" t="s">
        <v>961</v>
      </c>
    </row>
    <row r="52" spans="1:112" x14ac:dyDescent="0.25">
      <c r="AZ52" s="8"/>
      <c r="BA52" s="6">
        <v>44927</v>
      </c>
      <c r="BB52" s="6">
        <v>44958</v>
      </c>
      <c r="BC52" s="6">
        <v>44986</v>
      </c>
      <c r="BD52" s="6">
        <v>45017</v>
      </c>
      <c r="BE52" s="6">
        <v>45047</v>
      </c>
      <c r="BF52" s="6">
        <v>45078</v>
      </c>
      <c r="BG52" s="6">
        <v>45108</v>
      </c>
      <c r="BH52" s="6">
        <v>45139</v>
      </c>
      <c r="BI52" s="6">
        <v>45170</v>
      </c>
      <c r="BJ52" s="6">
        <v>45200</v>
      </c>
      <c r="BK52" s="6">
        <v>45231</v>
      </c>
      <c r="BL52" s="6">
        <v>45261</v>
      </c>
      <c r="BM52" s="6">
        <v>45292</v>
      </c>
      <c r="BN52" s="6">
        <v>45323</v>
      </c>
      <c r="BO52" s="6">
        <v>45352</v>
      </c>
      <c r="BP52" s="6">
        <v>45383</v>
      </c>
      <c r="BQ52" s="6">
        <v>45413</v>
      </c>
      <c r="BR52" s="6">
        <v>45444</v>
      </c>
      <c r="BS52" s="6">
        <v>45474</v>
      </c>
      <c r="BT52" s="6">
        <v>45505</v>
      </c>
      <c r="BU52" s="6">
        <v>45536</v>
      </c>
      <c r="BV52" s="6">
        <v>45566</v>
      </c>
      <c r="BW52" s="6">
        <v>45597</v>
      </c>
      <c r="BX52" s="6">
        <v>45627</v>
      </c>
      <c r="BY52" s="6">
        <v>45658</v>
      </c>
      <c r="BZ52" s="6">
        <v>45689</v>
      </c>
      <c r="CA52" s="6">
        <v>45717</v>
      </c>
      <c r="CB52" s="6">
        <v>45748</v>
      </c>
      <c r="CC52" s="6">
        <v>45778</v>
      </c>
      <c r="CD52" s="6">
        <v>45809</v>
      </c>
      <c r="CE52" s="6">
        <v>45839</v>
      </c>
      <c r="CF52" s="6">
        <v>45870</v>
      </c>
      <c r="CG52" s="6">
        <v>45901</v>
      </c>
      <c r="CH52" s="6">
        <v>45931</v>
      </c>
      <c r="CI52" s="6">
        <v>45962</v>
      </c>
      <c r="CJ52" s="6">
        <v>45992</v>
      </c>
      <c r="CK52" s="6">
        <v>46023</v>
      </c>
      <c r="CL52" s="6">
        <v>46054</v>
      </c>
      <c r="CM52" s="6">
        <v>46082</v>
      </c>
      <c r="CN52" s="6">
        <v>46113</v>
      </c>
      <c r="CO52" s="6">
        <v>46143</v>
      </c>
      <c r="CP52" s="6">
        <v>46174</v>
      </c>
      <c r="CQ52" s="6">
        <v>46204</v>
      </c>
      <c r="CR52" s="6">
        <v>46235</v>
      </c>
      <c r="CS52" s="6">
        <v>46266</v>
      </c>
      <c r="CT52" s="6">
        <v>46296</v>
      </c>
      <c r="CU52" s="6">
        <v>46327</v>
      </c>
      <c r="CV52" s="6">
        <v>46357</v>
      </c>
      <c r="CW52" s="6">
        <v>46388</v>
      </c>
      <c r="CX52" s="6">
        <v>46419</v>
      </c>
      <c r="CY52" s="6">
        <v>46447</v>
      </c>
      <c r="CZ52" s="6">
        <v>46478</v>
      </c>
      <c r="DA52" s="6">
        <v>46508</v>
      </c>
      <c r="DB52" s="6">
        <v>46539</v>
      </c>
      <c r="DC52" s="6">
        <v>46569</v>
      </c>
      <c r="DD52" s="6">
        <v>46600</v>
      </c>
      <c r="DE52" s="6">
        <v>46631</v>
      </c>
      <c r="DF52" s="6">
        <v>46661</v>
      </c>
      <c r="DG52" s="6">
        <v>46692</v>
      </c>
      <c r="DH52" s="6">
        <v>46722</v>
      </c>
    </row>
    <row r="53" spans="1:112" x14ac:dyDescent="0.25">
      <c r="AZ53" s="8"/>
      <c r="BA53" s="13">
        <f>MONTH(BA52)</f>
        <v>1</v>
      </c>
      <c r="BB53" s="13">
        <f>MONTH(BB52)</f>
        <v>2</v>
      </c>
      <c r="BC53" s="13">
        <f t="shared" ref="BC53:DH53" si="38">MONTH(BC52)</f>
        <v>3</v>
      </c>
      <c r="BD53" s="13">
        <f t="shared" si="38"/>
        <v>4</v>
      </c>
      <c r="BE53" s="13">
        <f t="shared" si="38"/>
        <v>5</v>
      </c>
      <c r="BF53" s="13">
        <f t="shared" si="38"/>
        <v>6</v>
      </c>
      <c r="BG53" s="13">
        <f t="shared" si="38"/>
        <v>7</v>
      </c>
      <c r="BH53" s="13">
        <f t="shared" si="38"/>
        <v>8</v>
      </c>
      <c r="BI53" s="13">
        <f t="shared" si="38"/>
        <v>9</v>
      </c>
      <c r="BJ53" s="13">
        <f t="shared" si="38"/>
        <v>10</v>
      </c>
      <c r="BK53" s="13">
        <f t="shared" si="38"/>
        <v>11</v>
      </c>
      <c r="BL53" s="13">
        <f t="shared" si="38"/>
        <v>12</v>
      </c>
      <c r="BM53" s="14">
        <f t="shared" si="38"/>
        <v>1</v>
      </c>
      <c r="BN53" s="13">
        <f t="shared" si="38"/>
        <v>2</v>
      </c>
      <c r="BO53" s="13">
        <f t="shared" si="38"/>
        <v>3</v>
      </c>
      <c r="BP53" s="13">
        <f t="shared" si="38"/>
        <v>4</v>
      </c>
      <c r="BQ53" s="13">
        <f t="shared" si="38"/>
        <v>5</v>
      </c>
      <c r="BR53" s="13">
        <f t="shared" si="38"/>
        <v>6</v>
      </c>
      <c r="BS53" s="13">
        <f t="shared" si="38"/>
        <v>7</v>
      </c>
      <c r="BT53" s="13">
        <f t="shared" si="38"/>
        <v>8</v>
      </c>
      <c r="BU53" s="13">
        <f t="shared" si="38"/>
        <v>9</v>
      </c>
      <c r="BV53" s="13">
        <f t="shared" si="38"/>
        <v>10</v>
      </c>
      <c r="BW53" s="13">
        <f t="shared" si="38"/>
        <v>11</v>
      </c>
      <c r="BX53" s="13">
        <f t="shared" si="38"/>
        <v>12</v>
      </c>
      <c r="BY53" s="13">
        <f t="shared" si="38"/>
        <v>1</v>
      </c>
      <c r="BZ53" s="13">
        <f t="shared" si="38"/>
        <v>2</v>
      </c>
      <c r="CA53" s="13">
        <f t="shared" si="38"/>
        <v>3</v>
      </c>
      <c r="CB53" s="13">
        <f t="shared" si="38"/>
        <v>4</v>
      </c>
      <c r="CC53" s="13">
        <f t="shared" si="38"/>
        <v>5</v>
      </c>
      <c r="CD53" s="13">
        <f t="shared" si="38"/>
        <v>6</v>
      </c>
      <c r="CE53" s="13">
        <f t="shared" si="38"/>
        <v>7</v>
      </c>
      <c r="CF53" s="13">
        <f t="shared" si="38"/>
        <v>8</v>
      </c>
      <c r="CG53" s="13">
        <f t="shared" si="38"/>
        <v>9</v>
      </c>
      <c r="CH53" s="13">
        <f t="shared" si="38"/>
        <v>10</v>
      </c>
      <c r="CI53" s="13">
        <f t="shared" si="38"/>
        <v>11</v>
      </c>
      <c r="CJ53" s="13">
        <f t="shared" si="38"/>
        <v>12</v>
      </c>
      <c r="CK53" s="13">
        <f t="shared" si="38"/>
        <v>1</v>
      </c>
      <c r="CL53" s="13">
        <f t="shared" si="38"/>
        <v>2</v>
      </c>
      <c r="CM53" s="13">
        <f t="shared" si="38"/>
        <v>3</v>
      </c>
      <c r="CN53" s="13">
        <f t="shared" si="38"/>
        <v>4</v>
      </c>
      <c r="CO53" s="13">
        <f t="shared" si="38"/>
        <v>5</v>
      </c>
      <c r="CP53" s="13">
        <f t="shared" si="38"/>
        <v>6</v>
      </c>
      <c r="CQ53" s="13">
        <f t="shared" si="38"/>
        <v>7</v>
      </c>
      <c r="CR53" s="13">
        <f t="shared" si="38"/>
        <v>8</v>
      </c>
      <c r="CS53" s="13">
        <f t="shared" si="38"/>
        <v>9</v>
      </c>
      <c r="CT53" s="13">
        <f t="shared" si="38"/>
        <v>10</v>
      </c>
      <c r="CU53" s="13">
        <f t="shared" si="38"/>
        <v>11</v>
      </c>
      <c r="CV53" s="13">
        <f t="shared" si="38"/>
        <v>12</v>
      </c>
      <c r="CW53" s="13">
        <f t="shared" si="38"/>
        <v>1</v>
      </c>
      <c r="CX53" s="13">
        <f t="shared" si="38"/>
        <v>2</v>
      </c>
      <c r="CY53" s="13">
        <f t="shared" si="38"/>
        <v>3</v>
      </c>
      <c r="CZ53" s="13">
        <f t="shared" si="38"/>
        <v>4</v>
      </c>
      <c r="DA53" s="13">
        <f t="shared" si="38"/>
        <v>5</v>
      </c>
      <c r="DB53" s="13">
        <f t="shared" si="38"/>
        <v>6</v>
      </c>
      <c r="DC53" s="13">
        <f t="shared" si="38"/>
        <v>7</v>
      </c>
      <c r="DD53" s="13">
        <f t="shared" si="38"/>
        <v>8</v>
      </c>
      <c r="DE53" s="13">
        <f t="shared" si="38"/>
        <v>9</v>
      </c>
      <c r="DF53" s="13">
        <f t="shared" si="38"/>
        <v>10</v>
      </c>
      <c r="DG53" s="13">
        <f t="shared" si="38"/>
        <v>11</v>
      </c>
      <c r="DH53" s="13">
        <f t="shared" si="38"/>
        <v>12</v>
      </c>
    </row>
    <row r="54" spans="1:112" x14ac:dyDescent="0.25">
      <c r="BA54">
        <v>202301</v>
      </c>
      <c r="BB54">
        <f t="shared" ref="BB54:BL54" si="39">IF(BB53=1,BA54+89,BA54+1)</f>
        <v>202302</v>
      </c>
      <c r="BC54">
        <f t="shared" si="39"/>
        <v>202303</v>
      </c>
      <c r="BD54">
        <f t="shared" si="39"/>
        <v>202304</v>
      </c>
      <c r="BE54">
        <f t="shared" si="39"/>
        <v>202305</v>
      </c>
      <c r="BF54">
        <f t="shared" si="39"/>
        <v>202306</v>
      </c>
      <c r="BG54">
        <f t="shared" si="39"/>
        <v>202307</v>
      </c>
      <c r="BH54">
        <f t="shared" si="39"/>
        <v>202308</v>
      </c>
      <c r="BI54">
        <f t="shared" si="39"/>
        <v>202309</v>
      </c>
      <c r="BJ54">
        <f t="shared" si="39"/>
        <v>202310</v>
      </c>
      <c r="BK54">
        <f t="shared" si="39"/>
        <v>202311</v>
      </c>
      <c r="BL54">
        <f t="shared" si="39"/>
        <v>202312</v>
      </c>
      <c r="BM54">
        <f>IF(BM53=1,BL54+89,BL54+1)</f>
        <v>202401</v>
      </c>
      <c r="BN54">
        <f t="shared" ref="BN54:DH54" si="40">IF(BN53=1,BM54+89,BM54+1)</f>
        <v>202402</v>
      </c>
      <c r="BO54">
        <f t="shared" si="40"/>
        <v>202403</v>
      </c>
      <c r="BP54">
        <f t="shared" si="40"/>
        <v>202404</v>
      </c>
      <c r="BQ54">
        <f t="shared" si="40"/>
        <v>202405</v>
      </c>
      <c r="BR54">
        <f t="shared" si="40"/>
        <v>202406</v>
      </c>
      <c r="BS54">
        <f t="shared" si="40"/>
        <v>202407</v>
      </c>
      <c r="BT54">
        <f t="shared" si="40"/>
        <v>202408</v>
      </c>
      <c r="BU54">
        <f t="shared" si="40"/>
        <v>202409</v>
      </c>
      <c r="BV54">
        <f t="shared" si="40"/>
        <v>202410</v>
      </c>
      <c r="BW54">
        <f t="shared" si="40"/>
        <v>202411</v>
      </c>
      <c r="BX54">
        <f t="shared" si="40"/>
        <v>202412</v>
      </c>
      <c r="BY54">
        <f t="shared" si="40"/>
        <v>202501</v>
      </c>
      <c r="BZ54">
        <f t="shared" si="40"/>
        <v>202502</v>
      </c>
      <c r="CA54">
        <f t="shared" si="40"/>
        <v>202503</v>
      </c>
      <c r="CB54">
        <f t="shared" si="40"/>
        <v>202504</v>
      </c>
      <c r="CC54">
        <f t="shared" si="40"/>
        <v>202505</v>
      </c>
      <c r="CD54">
        <f t="shared" si="40"/>
        <v>202506</v>
      </c>
      <c r="CE54">
        <f t="shared" si="40"/>
        <v>202507</v>
      </c>
      <c r="CF54">
        <f t="shared" si="40"/>
        <v>202508</v>
      </c>
      <c r="CG54">
        <f t="shared" si="40"/>
        <v>202509</v>
      </c>
      <c r="CH54">
        <f t="shared" si="40"/>
        <v>202510</v>
      </c>
      <c r="CI54">
        <f t="shared" si="40"/>
        <v>202511</v>
      </c>
      <c r="CJ54">
        <f t="shared" si="40"/>
        <v>202512</v>
      </c>
      <c r="CK54">
        <f t="shared" si="40"/>
        <v>202601</v>
      </c>
      <c r="CL54">
        <f t="shared" si="40"/>
        <v>202602</v>
      </c>
      <c r="CM54">
        <f t="shared" si="40"/>
        <v>202603</v>
      </c>
      <c r="CN54">
        <f t="shared" si="40"/>
        <v>202604</v>
      </c>
      <c r="CO54">
        <f t="shared" si="40"/>
        <v>202605</v>
      </c>
      <c r="CP54">
        <f t="shared" si="40"/>
        <v>202606</v>
      </c>
      <c r="CQ54">
        <f t="shared" si="40"/>
        <v>202607</v>
      </c>
      <c r="CR54">
        <f t="shared" si="40"/>
        <v>202608</v>
      </c>
      <c r="CS54">
        <f t="shared" si="40"/>
        <v>202609</v>
      </c>
      <c r="CT54">
        <f t="shared" si="40"/>
        <v>202610</v>
      </c>
      <c r="CU54">
        <f t="shared" si="40"/>
        <v>202611</v>
      </c>
      <c r="CV54">
        <f t="shared" si="40"/>
        <v>202612</v>
      </c>
      <c r="CW54">
        <f t="shared" si="40"/>
        <v>202701</v>
      </c>
      <c r="CX54">
        <f t="shared" si="40"/>
        <v>202702</v>
      </c>
      <c r="CY54">
        <f t="shared" si="40"/>
        <v>202703</v>
      </c>
      <c r="CZ54">
        <f t="shared" si="40"/>
        <v>202704</v>
      </c>
      <c r="DA54">
        <f t="shared" si="40"/>
        <v>202705</v>
      </c>
      <c r="DB54">
        <f t="shared" si="40"/>
        <v>202706</v>
      </c>
      <c r="DC54">
        <f t="shared" si="40"/>
        <v>202707</v>
      </c>
      <c r="DD54">
        <f t="shared" si="40"/>
        <v>202708</v>
      </c>
      <c r="DE54">
        <f t="shared" si="40"/>
        <v>202709</v>
      </c>
      <c r="DF54">
        <f t="shared" si="40"/>
        <v>202710</v>
      </c>
      <c r="DG54">
        <f t="shared" si="40"/>
        <v>202711</v>
      </c>
      <c r="DH54">
        <f t="shared" si="40"/>
        <v>202712</v>
      </c>
    </row>
    <row r="55" spans="1:112" x14ac:dyDescent="0.25">
      <c r="AZ55" t="str">
        <f>A49</f>
        <v>February 2025 MPR</v>
      </c>
      <c r="BA55" s="7" t="e">
        <f t="shared" ref="BA55:CF55" si="41">HLOOKUP(BA$54,$B$42:$AW$45,4,FALSE)</f>
        <v>#N/A</v>
      </c>
      <c r="BB55" s="7" t="e">
        <f t="shared" si="41"/>
        <v>#N/A</v>
      </c>
      <c r="BC55" s="7" t="e">
        <f t="shared" si="41"/>
        <v>#N/A</v>
      </c>
      <c r="BD55" s="7" t="e">
        <f t="shared" si="41"/>
        <v>#N/A</v>
      </c>
      <c r="BE55" s="7" t="e">
        <f t="shared" si="41"/>
        <v>#N/A</v>
      </c>
      <c r="BF55" s="7" t="e">
        <f t="shared" si="41"/>
        <v>#N/A</v>
      </c>
      <c r="BG55" s="7" t="e">
        <f t="shared" si="41"/>
        <v>#N/A</v>
      </c>
      <c r="BH55" s="7" t="e">
        <f t="shared" si="41"/>
        <v>#N/A</v>
      </c>
      <c r="BI55" s="7" t="e">
        <f t="shared" si="41"/>
        <v>#N/A</v>
      </c>
      <c r="BJ55" s="7" t="e">
        <f t="shared" si="41"/>
        <v>#N/A</v>
      </c>
      <c r="BK55" s="7" t="e">
        <f t="shared" si="41"/>
        <v>#N/A</v>
      </c>
      <c r="BL55" s="7" t="e">
        <f t="shared" si="41"/>
        <v>#N/A</v>
      </c>
      <c r="BM55" s="7" t="e">
        <f t="shared" si="41"/>
        <v>#N/A</v>
      </c>
      <c r="BN55" s="7" t="e">
        <f t="shared" si="41"/>
        <v>#N/A</v>
      </c>
      <c r="BO55" s="7" t="e">
        <f t="shared" si="41"/>
        <v>#N/A</v>
      </c>
      <c r="BP55" s="7" t="e">
        <f t="shared" si="41"/>
        <v>#N/A</v>
      </c>
      <c r="BQ55" s="7" t="e">
        <f t="shared" si="41"/>
        <v>#N/A</v>
      </c>
      <c r="BR55" s="7" t="e">
        <f t="shared" si="41"/>
        <v>#N/A</v>
      </c>
      <c r="BS55" s="7" t="e">
        <f t="shared" si="41"/>
        <v>#N/A</v>
      </c>
      <c r="BT55" s="7" t="e">
        <f t="shared" si="41"/>
        <v>#N/A</v>
      </c>
      <c r="BU55" s="7" t="e">
        <f t="shared" si="41"/>
        <v>#N/A</v>
      </c>
      <c r="BV55" s="7" t="e">
        <f t="shared" si="41"/>
        <v>#N/A</v>
      </c>
      <c r="BW55" s="7" t="e">
        <f t="shared" si="41"/>
        <v>#N/A</v>
      </c>
      <c r="BX55" s="7" t="e">
        <f t="shared" si="41"/>
        <v>#N/A</v>
      </c>
      <c r="BY55" s="7">
        <f t="shared" si="41"/>
        <v>119.58066666666666</v>
      </c>
      <c r="BZ55" s="7">
        <f t="shared" si="41"/>
        <v>118.07600000000001</v>
      </c>
      <c r="CA55" s="7">
        <f t="shared" si="41"/>
        <v>117.50933333333333</v>
      </c>
      <c r="CB55" s="7">
        <f t="shared" si="41"/>
        <v>117.17133333333335</v>
      </c>
      <c r="CC55" s="7">
        <f t="shared" si="41"/>
        <v>116.80666666666669</v>
      </c>
      <c r="CD55" s="7">
        <f t="shared" si="41"/>
        <v>115.50399999999999</v>
      </c>
      <c r="CE55" s="7">
        <f t="shared" si="41"/>
        <v>115.91733333333333</v>
      </c>
      <c r="CF55" s="7">
        <f t="shared" si="41"/>
        <v>117.27266666666668</v>
      </c>
      <c r="CG55" s="7">
        <f t="shared" ref="CG55:DH55" si="42">HLOOKUP(CG$54,$B$42:$AW$45,4,FALSE)</f>
        <v>114.41333333333336</v>
      </c>
      <c r="CH55" s="7">
        <f t="shared" si="42"/>
        <v>115.03999999999998</v>
      </c>
      <c r="CI55" s="7">
        <f t="shared" si="42"/>
        <v>115.79333333333332</v>
      </c>
      <c r="CJ55" s="7">
        <f t="shared" si="42"/>
        <v>115.77666666666664</v>
      </c>
      <c r="CK55" s="7">
        <f t="shared" si="42"/>
        <v>115.07533333333332</v>
      </c>
      <c r="CL55" s="7">
        <f t="shared" si="42"/>
        <v>111.41333333333333</v>
      </c>
      <c r="CM55" s="7">
        <f t="shared" si="42"/>
        <v>100.03666666666666</v>
      </c>
      <c r="CN55" s="7">
        <f t="shared" si="42"/>
        <v>95.117999999999995</v>
      </c>
      <c r="CO55" s="7">
        <f t="shared" si="42"/>
        <v>93.089333333333343</v>
      </c>
      <c r="CP55" s="7">
        <f t="shared" si="42"/>
        <v>92.74133333333333</v>
      </c>
      <c r="CQ55" s="7">
        <f t="shared" si="42"/>
        <v>93.364000000000019</v>
      </c>
      <c r="CR55" s="7">
        <f t="shared" si="42"/>
        <v>94.624000000000009</v>
      </c>
      <c r="CS55" s="7">
        <f t="shared" si="42"/>
        <v>95.573333333333323</v>
      </c>
      <c r="CT55" s="7">
        <f t="shared" si="42"/>
        <v>96.860666666666674</v>
      </c>
      <c r="CU55" s="7">
        <f t="shared" si="42"/>
        <v>98.081333333333333</v>
      </c>
      <c r="CV55" s="7">
        <f t="shared" si="42"/>
        <v>99.620666666666679</v>
      </c>
      <c r="CW55" s="7">
        <f t="shared" si="42"/>
        <v>97.905333333333317</v>
      </c>
      <c r="CX55" s="7">
        <f t="shared" si="42"/>
        <v>90.624666666666656</v>
      </c>
      <c r="CY55" s="7">
        <f t="shared" si="42"/>
        <v>80.294000000000011</v>
      </c>
      <c r="CZ55" s="7">
        <f t="shared" si="42"/>
        <v>76.647333333333336</v>
      </c>
      <c r="DA55" s="7">
        <f t="shared" si="42"/>
        <v>75.490666666666641</v>
      </c>
      <c r="DB55" s="7">
        <f t="shared" si="42"/>
        <v>77.038666666666671</v>
      </c>
      <c r="DC55" s="7">
        <f t="shared" si="42"/>
        <v>77.31</v>
      </c>
      <c r="DD55" s="7">
        <f t="shared" si="42"/>
        <v>77.781333333333336</v>
      </c>
      <c r="DE55" s="7">
        <f t="shared" si="42"/>
        <v>80.297999999999988</v>
      </c>
      <c r="DF55" s="7">
        <f t="shared" si="42"/>
        <v>81.922666666666672</v>
      </c>
      <c r="DG55" s="7">
        <f t="shared" si="42"/>
        <v>84.463999999999999</v>
      </c>
      <c r="DH55" s="7">
        <f t="shared" si="42"/>
        <v>85.953333333333347</v>
      </c>
    </row>
    <row r="56" spans="1:112" x14ac:dyDescent="0.25">
      <c r="AZ56" t="str">
        <f>AZ49</f>
        <v>March 2025</v>
      </c>
      <c r="BA56" s="7" t="e">
        <f>HLOOKUP(BA$54,$BA$42:$CV$45,4,FALSE)</f>
        <v>#N/A</v>
      </c>
      <c r="BB56" s="7" t="e">
        <f t="shared" ref="BB56:DH56" si="43">HLOOKUP(BB$54,$BA$42:$CV$45,4,FALSE)</f>
        <v>#N/A</v>
      </c>
      <c r="BC56" s="7" t="e">
        <f t="shared" si="43"/>
        <v>#N/A</v>
      </c>
      <c r="BD56" s="7" t="e">
        <f t="shared" si="43"/>
        <v>#N/A</v>
      </c>
      <c r="BE56" s="7" t="e">
        <f t="shared" si="43"/>
        <v>#N/A</v>
      </c>
      <c r="BF56" s="7" t="e">
        <f t="shared" si="43"/>
        <v>#N/A</v>
      </c>
      <c r="BG56" s="7" t="e">
        <f t="shared" si="43"/>
        <v>#N/A</v>
      </c>
      <c r="BH56" s="7" t="e">
        <f t="shared" si="43"/>
        <v>#N/A</v>
      </c>
      <c r="BI56" s="7" t="e">
        <f t="shared" si="43"/>
        <v>#N/A</v>
      </c>
      <c r="BJ56" s="7" t="e">
        <f t="shared" si="43"/>
        <v>#N/A</v>
      </c>
      <c r="BK56" s="7" t="e">
        <f t="shared" si="43"/>
        <v>#N/A</v>
      </c>
      <c r="BL56" s="7" t="e">
        <f t="shared" si="43"/>
        <v>#N/A</v>
      </c>
      <c r="BM56" s="7" t="e">
        <f t="shared" si="43"/>
        <v>#N/A</v>
      </c>
      <c r="BN56" s="7" t="e">
        <f t="shared" si="43"/>
        <v>#N/A</v>
      </c>
      <c r="BO56" s="7" t="e">
        <f t="shared" si="43"/>
        <v>#N/A</v>
      </c>
      <c r="BP56" s="7" t="e">
        <f t="shared" si="43"/>
        <v>#N/A</v>
      </c>
      <c r="BQ56" s="7" t="e">
        <f t="shared" si="43"/>
        <v>#N/A</v>
      </c>
      <c r="BR56" s="7" t="e">
        <f t="shared" si="43"/>
        <v>#N/A</v>
      </c>
      <c r="BS56" s="7" t="e">
        <f t="shared" si="43"/>
        <v>#N/A</v>
      </c>
      <c r="BT56" s="7" t="e">
        <f t="shared" si="43"/>
        <v>#N/A</v>
      </c>
      <c r="BU56" s="7" t="e">
        <f t="shared" si="43"/>
        <v>#N/A</v>
      </c>
      <c r="BV56" s="7" t="e">
        <f t="shared" si="43"/>
        <v>#N/A</v>
      </c>
      <c r="BW56" s="7" t="e">
        <f t="shared" si="43"/>
        <v>#N/A</v>
      </c>
      <c r="BX56" s="7" t="e">
        <f t="shared" si="43"/>
        <v>#N/A</v>
      </c>
      <c r="BY56" s="7" t="e">
        <f t="shared" si="43"/>
        <v>#N/A</v>
      </c>
      <c r="BZ56" s="7" t="e">
        <f t="shared" si="43"/>
        <v>#N/A</v>
      </c>
      <c r="CA56" s="7">
        <f t="shared" si="43"/>
        <v>105.1742857142857</v>
      </c>
      <c r="CB56" s="7">
        <f t="shared" si="43"/>
        <v>104.90214285714285</v>
      </c>
      <c r="CC56" s="7">
        <f t="shared" si="43"/>
        <v>105.12357142857142</v>
      </c>
      <c r="CD56" s="7">
        <f t="shared" si="43"/>
        <v>104.88714285714286</v>
      </c>
      <c r="CE56" s="7">
        <f t="shared" si="43"/>
        <v>104.54214285714285</v>
      </c>
      <c r="CF56" s="7">
        <f t="shared" si="43"/>
        <v>105.85214285714285</v>
      </c>
      <c r="CG56" s="7">
        <f t="shared" si="43"/>
        <v>106.34285714285713</v>
      </c>
      <c r="CH56" s="7">
        <f t="shared" si="43"/>
        <v>107.40999999999998</v>
      </c>
      <c r="CI56" s="7">
        <f t="shared" si="43"/>
        <v>109.40714285714286</v>
      </c>
      <c r="CJ56" s="7">
        <f t="shared" si="43"/>
        <v>109.87428571428572</v>
      </c>
      <c r="CK56" s="7">
        <f t="shared" si="43"/>
        <v>109.04999999999998</v>
      </c>
      <c r="CL56" s="7">
        <f t="shared" si="43"/>
        <v>106.12214285714288</v>
      </c>
      <c r="CM56" s="7">
        <f t="shared" si="43"/>
        <v>97.806428571428555</v>
      </c>
      <c r="CN56" s="7">
        <f t="shared" si="43"/>
        <v>87.349285714285728</v>
      </c>
      <c r="CO56" s="7">
        <f t="shared" si="43"/>
        <v>83.117857142857133</v>
      </c>
      <c r="CP56" s="7">
        <f t="shared" si="43"/>
        <v>81.909999999999982</v>
      </c>
      <c r="CQ56" s="7">
        <f t="shared" si="43"/>
        <v>81.883571428571443</v>
      </c>
      <c r="CR56" s="7">
        <f t="shared" si="43"/>
        <v>82.243571428571414</v>
      </c>
      <c r="CS56" s="7">
        <f t="shared" si="43"/>
        <v>84.296428571428578</v>
      </c>
      <c r="CT56" s="7">
        <f t="shared" si="43"/>
        <v>86.715714285714299</v>
      </c>
      <c r="CU56" s="7">
        <f t="shared" si="43"/>
        <v>88.426428571428559</v>
      </c>
      <c r="CV56" s="7">
        <f t="shared" si="43"/>
        <v>90.710714285714289</v>
      </c>
      <c r="CW56" s="7">
        <f t="shared" si="43"/>
        <v>92.46642857142858</v>
      </c>
      <c r="CX56" s="7">
        <f t="shared" si="43"/>
        <v>88.750714285714267</v>
      </c>
      <c r="CY56" s="7">
        <f t="shared" si="43"/>
        <v>80.467142857142861</v>
      </c>
      <c r="CZ56" s="7">
        <f t="shared" si="43"/>
        <v>73.70714285714287</v>
      </c>
      <c r="DA56" s="7">
        <f t="shared" si="43"/>
        <v>70.682142857142864</v>
      </c>
      <c r="DB56" s="7">
        <f t="shared" si="43"/>
        <v>70.387142857142848</v>
      </c>
      <c r="DC56" s="7">
        <f t="shared" si="43"/>
        <v>70.922857142857154</v>
      </c>
      <c r="DD56" s="7">
        <f t="shared" si="43"/>
        <v>71.482857142857142</v>
      </c>
      <c r="DE56" s="7">
        <f t="shared" si="43"/>
        <v>73.757857142857148</v>
      </c>
      <c r="DF56" s="7">
        <f t="shared" si="43"/>
        <v>76.989999999999995</v>
      </c>
      <c r="DG56" s="7">
        <f t="shared" si="43"/>
        <v>79.325000000000003</v>
      </c>
      <c r="DH56" s="7">
        <f t="shared" si="43"/>
        <v>81.12</v>
      </c>
    </row>
    <row r="57" spans="1:112" x14ac:dyDescent="0.25">
      <c r="AZ57" t="s">
        <v>958</v>
      </c>
      <c r="BP57" s="7" t="e">
        <f>BP56-BP55</f>
        <v>#N/A</v>
      </c>
      <c r="BQ57" s="7" t="e">
        <f t="shared" ref="BQ57:DH57" si="44">BQ56-BQ55</f>
        <v>#N/A</v>
      </c>
      <c r="BR57" s="7" t="e">
        <f t="shared" si="44"/>
        <v>#N/A</v>
      </c>
      <c r="BS57" s="7" t="e">
        <f t="shared" si="44"/>
        <v>#N/A</v>
      </c>
      <c r="BT57" s="7" t="e">
        <f t="shared" si="44"/>
        <v>#N/A</v>
      </c>
      <c r="BU57" s="7" t="e">
        <f t="shared" si="44"/>
        <v>#N/A</v>
      </c>
      <c r="BV57" s="7" t="e">
        <f t="shared" si="44"/>
        <v>#N/A</v>
      </c>
      <c r="BW57" s="7" t="e">
        <f t="shared" si="44"/>
        <v>#N/A</v>
      </c>
      <c r="BX57" s="7" t="e">
        <f t="shared" si="44"/>
        <v>#N/A</v>
      </c>
      <c r="BY57" s="7" t="e">
        <f t="shared" si="44"/>
        <v>#N/A</v>
      </c>
      <c r="BZ57" s="7" t="e">
        <f t="shared" si="44"/>
        <v>#N/A</v>
      </c>
      <c r="CA57" s="7">
        <f t="shared" si="44"/>
        <v>-12.335047619047629</v>
      </c>
      <c r="CB57" s="7">
        <f t="shared" si="44"/>
        <v>-12.269190476190502</v>
      </c>
      <c r="CC57" s="7">
        <f t="shared" si="44"/>
        <v>-11.683095238095262</v>
      </c>
      <c r="CD57" s="7">
        <f t="shared" si="44"/>
        <v>-10.616857142857128</v>
      </c>
      <c r="CE57" s="7">
        <f t="shared" si="44"/>
        <v>-11.375190476190483</v>
      </c>
      <c r="CF57" s="7">
        <f t="shared" si="44"/>
        <v>-11.420523809523829</v>
      </c>
      <c r="CG57" s="7">
        <f t="shared" si="44"/>
        <v>-8.0704761904762279</v>
      </c>
      <c r="CH57" s="7">
        <f t="shared" si="44"/>
        <v>-7.6299999999999955</v>
      </c>
      <c r="CI57" s="7">
        <f t="shared" si="44"/>
        <v>-6.386190476190464</v>
      </c>
      <c r="CJ57" s="7">
        <f t="shared" si="44"/>
        <v>-5.9023809523809234</v>
      </c>
      <c r="CK57" s="7">
        <f t="shared" si="44"/>
        <v>-6.0253333333333359</v>
      </c>
      <c r="CL57" s="7">
        <f t="shared" si="44"/>
        <v>-5.2911904761904509</v>
      </c>
      <c r="CM57" s="7">
        <f t="shared" si="44"/>
        <v>-2.2302380952381071</v>
      </c>
      <c r="CN57" s="7">
        <f t="shared" si="44"/>
        <v>-7.7687142857142675</v>
      </c>
      <c r="CO57" s="7">
        <f t="shared" si="44"/>
        <v>-9.9714761904762099</v>
      </c>
      <c r="CP57" s="7">
        <f t="shared" si="44"/>
        <v>-10.831333333333347</v>
      </c>
      <c r="CQ57" s="7">
        <f t="shared" si="44"/>
        <v>-11.480428571428575</v>
      </c>
      <c r="CR57" s="7">
        <f t="shared" si="44"/>
        <v>-12.380428571428595</v>
      </c>
      <c r="CS57" s="7">
        <f t="shared" si="44"/>
        <v>-11.276904761904746</v>
      </c>
      <c r="CT57" s="7">
        <f t="shared" si="44"/>
        <v>-10.144952380952375</v>
      </c>
      <c r="CU57" s="7">
        <f t="shared" si="44"/>
        <v>-9.6549047619047741</v>
      </c>
      <c r="CV57" s="7">
        <f t="shared" si="44"/>
        <v>-8.9099523809523902</v>
      </c>
      <c r="CW57" s="7">
        <f t="shared" si="44"/>
        <v>-5.4389047619047375</v>
      </c>
      <c r="CX57" s="7">
        <f t="shared" si="44"/>
        <v>-1.8739523809523888</v>
      </c>
      <c r="CY57" s="7">
        <f t="shared" si="44"/>
        <v>0.17314285714284949</v>
      </c>
      <c r="CZ57" s="7">
        <f t="shared" si="44"/>
        <v>-2.940190476190466</v>
      </c>
      <c r="DA57" s="7">
        <f t="shared" si="44"/>
        <v>-4.808523809523777</v>
      </c>
      <c r="DB57" s="7">
        <f t="shared" si="44"/>
        <v>-6.6515238095238232</v>
      </c>
      <c r="DC57" s="7">
        <f t="shared" si="44"/>
        <v>-6.3871428571428481</v>
      </c>
      <c r="DD57" s="7">
        <f t="shared" si="44"/>
        <v>-6.2984761904761939</v>
      </c>
      <c r="DE57" s="7">
        <f t="shared" si="44"/>
        <v>-6.5401428571428397</v>
      </c>
      <c r="DF57" s="7">
        <f t="shared" si="44"/>
        <v>-4.9326666666666767</v>
      </c>
      <c r="DG57" s="7">
        <f t="shared" si="44"/>
        <v>-5.1389999999999958</v>
      </c>
      <c r="DH57" s="7">
        <f t="shared" si="44"/>
        <v>-4.8333333333333428</v>
      </c>
    </row>
    <row r="58" spans="1:112" x14ac:dyDescent="0.25">
      <c r="AZ58" t="s">
        <v>959</v>
      </c>
      <c r="CY58" s="7"/>
      <c r="DB58" s="7" t="e">
        <f>AVERAGE(BV57:DB57)</f>
        <v>#N/A</v>
      </c>
    </row>
    <row r="60" spans="1:112" x14ac:dyDescent="0.25">
      <c r="AZ60" s="8" t="s">
        <v>960</v>
      </c>
    </row>
    <row r="61" spans="1:112" x14ac:dyDescent="0.25">
      <c r="AZ61" s="8"/>
      <c r="BA61" s="6">
        <v>44927</v>
      </c>
      <c r="BB61" s="6">
        <v>45017</v>
      </c>
      <c r="BC61" s="6">
        <v>45108</v>
      </c>
      <c r="BD61" s="6">
        <v>45200</v>
      </c>
      <c r="BE61" s="6">
        <v>45292</v>
      </c>
      <c r="BF61" s="6">
        <v>45383</v>
      </c>
      <c r="BG61" s="6">
        <v>45474</v>
      </c>
      <c r="BH61" s="6">
        <v>45566</v>
      </c>
      <c r="BI61" s="6">
        <v>45658</v>
      </c>
      <c r="BJ61" s="6">
        <v>45748</v>
      </c>
      <c r="BK61" s="6">
        <v>45839</v>
      </c>
      <c r="BL61" s="6">
        <v>45931</v>
      </c>
      <c r="BM61" s="6">
        <v>46023</v>
      </c>
      <c r="BN61" s="6">
        <v>46113</v>
      </c>
      <c r="BO61" s="6">
        <v>46204</v>
      </c>
      <c r="BP61" s="6">
        <v>46296</v>
      </c>
      <c r="BQ61" s="6">
        <v>46388</v>
      </c>
      <c r="BR61" s="6">
        <v>46478</v>
      </c>
      <c r="BS61" s="6">
        <v>46569</v>
      </c>
      <c r="BT61" s="6">
        <v>46661</v>
      </c>
    </row>
    <row r="62" spans="1:112" x14ac:dyDescent="0.25">
      <c r="BA62">
        <v>202301</v>
      </c>
      <c r="BB62">
        <f>IF(RIGHT(BA62)="4",BA62+97,BA62+1)</f>
        <v>202302</v>
      </c>
      <c r="BC62">
        <f t="shared" ref="BC62:BT62" si="45">IF(RIGHT(BB62)="4",BB62+97,BB62+1)</f>
        <v>202303</v>
      </c>
      <c r="BD62">
        <f t="shared" si="45"/>
        <v>202304</v>
      </c>
      <c r="BE62">
        <f t="shared" si="45"/>
        <v>202401</v>
      </c>
      <c r="BF62">
        <f t="shared" si="45"/>
        <v>202402</v>
      </c>
      <c r="BG62">
        <f t="shared" si="45"/>
        <v>202403</v>
      </c>
      <c r="BH62">
        <f t="shared" si="45"/>
        <v>202404</v>
      </c>
      <c r="BI62">
        <f t="shared" si="45"/>
        <v>202501</v>
      </c>
      <c r="BJ62">
        <f t="shared" si="45"/>
        <v>202502</v>
      </c>
      <c r="BK62">
        <f t="shared" si="45"/>
        <v>202503</v>
      </c>
      <c r="BL62">
        <f t="shared" si="45"/>
        <v>202504</v>
      </c>
      <c r="BM62">
        <f t="shared" si="45"/>
        <v>202601</v>
      </c>
      <c r="BN62">
        <f>IF(RIGHT(BM62)="4",BM62+97,BM62+1)</f>
        <v>202602</v>
      </c>
      <c r="BO62">
        <f t="shared" si="45"/>
        <v>202603</v>
      </c>
      <c r="BP62">
        <f t="shared" si="45"/>
        <v>202604</v>
      </c>
      <c r="BQ62">
        <f t="shared" si="45"/>
        <v>202701</v>
      </c>
      <c r="BR62">
        <f t="shared" si="45"/>
        <v>202702</v>
      </c>
      <c r="BS62">
        <f t="shared" si="45"/>
        <v>202703</v>
      </c>
      <c r="BT62">
        <f t="shared" si="45"/>
        <v>202704</v>
      </c>
    </row>
    <row r="63" spans="1:112" x14ac:dyDescent="0.25">
      <c r="AZ63" t="str">
        <f>A49</f>
        <v>February 2025 MPR</v>
      </c>
      <c r="BA63" s="7" t="e">
        <f t="shared" ref="BA63:BT63" si="46">HLOOKUP(BA$62,$B$48:$R$49,2,FALSE)</f>
        <v>#N/A</v>
      </c>
      <c r="BB63" s="7" t="e">
        <f t="shared" si="46"/>
        <v>#N/A</v>
      </c>
      <c r="BC63" s="7" t="e">
        <f t="shared" si="46"/>
        <v>#N/A</v>
      </c>
      <c r="BD63" s="7" t="e">
        <f t="shared" si="46"/>
        <v>#N/A</v>
      </c>
      <c r="BE63" s="7" t="e">
        <f t="shared" si="46"/>
        <v>#N/A</v>
      </c>
      <c r="BF63" s="7" t="e">
        <f t="shared" si="46"/>
        <v>#N/A</v>
      </c>
      <c r="BG63" s="7" t="e">
        <f t="shared" si="46"/>
        <v>#N/A</v>
      </c>
      <c r="BH63" s="7" t="e">
        <f t="shared" si="46"/>
        <v>#N/A</v>
      </c>
      <c r="BI63" s="7">
        <f t="shared" si="46"/>
        <v>118.38866666666667</v>
      </c>
      <c r="BJ63" s="7">
        <f t="shared" si="46"/>
        <v>116.49400000000001</v>
      </c>
      <c r="BK63" s="7">
        <f t="shared" si="46"/>
        <v>115.86777777777779</v>
      </c>
      <c r="BL63" s="7">
        <f t="shared" si="46"/>
        <v>115.53666666666665</v>
      </c>
      <c r="BM63" s="7">
        <f t="shared" si="46"/>
        <v>108.84177777777775</v>
      </c>
      <c r="BN63" s="7">
        <f t="shared" si="46"/>
        <v>93.649555555555551</v>
      </c>
      <c r="BO63" s="7">
        <f t="shared" si="46"/>
        <v>94.520444444444436</v>
      </c>
      <c r="BP63" s="7">
        <f t="shared" si="46"/>
        <v>98.187555555555562</v>
      </c>
      <c r="BQ63" s="7">
        <f t="shared" si="46"/>
        <v>89.60799999999999</v>
      </c>
      <c r="BR63" s="7">
        <f t="shared" si="46"/>
        <v>76.392222222222216</v>
      </c>
      <c r="BS63" s="7">
        <f t="shared" si="46"/>
        <v>78.463111111111118</v>
      </c>
      <c r="BT63" s="7">
        <f t="shared" si="46"/>
        <v>84.11333333333333</v>
      </c>
    </row>
    <row r="64" spans="1:112" x14ac:dyDescent="0.25">
      <c r="AZ64" t="str">
        <f>AZ49</f>
        <v>March 2025</v>
      </c>
      <c r="BA64" s="7" t="e">
        <f t="shared" ref="BA64:BT64" si="47">HLOOKUP(BA$62,$BA$48:$BQ$49,2,FALSE)</f>
        <v>#N/A</v>
      </c>
      <c r="BB64" s="7" t="e">
        <f t="shared" si="47"/>
        <v>#N/A</v>
      </c>
      <c r="BC64" s="7" t="e">
        <f t="shared" si="47"/>
        <v>#N/A</v>
      </c>
      <c r="BD64" s="7" t="e">
        <f t="shared" si="47"/>
        <v>#N/A</v>
      </c>
      <c r="BE64" s="7" t="e">
        <f t="shared" si="47"/>
        <v>#N/A</v>
      </c>
      <c r="BF64" s="7" t="e">
        <f t="shared" si="47"/>
        <v>#N/A</v>
      </c>
      <c r="BG64" s="7" t="e">
        <f t="shared" si="47"/>
        <v>#N/A</v>
      </c>
      <c r="BH64" s="7" t="e">
        <f t="shared" si="47"/>
        <v>#N/A</v>
      </c>
      <c r="BI64" s="7">
        <f t="shared" si="47"/>
        <v>105.1742857142857</v>
      </c>
      <c r="BJ64" s="7">
        <f t="shared" si="47"/>
        <v>104.97095238095238</v>
      </c>
      <c r="BK64" s="7">
        <f t="shared" si="47"/>
        <v>105.57904761904761</v>
      </c>
      <c r="BL64" s="7">
        <f t="shared" si="47"/>
        <v>108.89714285714285</v>
      </c>
      <c r="BM64" s="7">
        <f t="shared" si="47"/>
        <v>104.32619047619046</v>
      </c>
      <c r="BN64" s="7">
        <f t="shared" si="47"/>
        <v>84.125714285714267</v>
      </c>
      <c r="BO64" s="7">
        <f t="shared" si="47"/>
        <v>82.807857142857145</v>
      </c>
      <c r="BP64" s="7">
        <f t="shared" si="47"/>
        <v>88.617619047619044</v>
      </c>
      <c r="BQ64" s="7">
        <f t="shared" si="47"/>
        <v>87.228095238095236</v>
      </c>
      <c r="BR64" s="7">
        <f t="shared" si="47"/>
        <v>71.592142857142861</v>
      </c>
      <c r="BS64" s="7">
        <f t="shared" si="47"/>
        <v>72.054523809523815</v>
      </c>
      <c r="BT64" s="7">
        <f t="shared" si="47"/>
        <v>79.144999999999996</v>
      </c>
    </row>
    <row r="65" spans="52:72" x14ac:dyDescent="0.25">
      <c r="AZ65" t="s">
        <v>958</v>
      </c>
      <c r="BG65" s="7" t="e">
        <f>BG64-BG63</f>
        <v>#N/A</v>
      </c>
      <c r="BH65" s="7" t="e">
        <f t="shared" ref="BH65:BT65" si="48">BH64-BH63</f>
        <v>#N/A</v>
      </c>
      <c r="BI65" s="7">
        <f t="shared" si="48"/>
        <v>-13.214380952380964</v>
      </c>
      <c r="BJ65" s="7">
        <f t="shared" si="48"/>
        <v>-11.523047619047631</v>
      </c>
      <c r="BK65" s="7">
        <f t="shared" si="48"/>
        <v>-10.288730158730175</v>
      </c>
      <c r="BL65" s="7">
        <f t="shared" si="48"/>
        <v>-6.6395238095237943</v>
      </c>
      <c r="BM65" s="7">
        <f t="shared" si="48"/>
        <v>-4.5155873015872885</v>
      </c>
      <c r="BN65" s="7">
        <f t="shared" si="48"/>
        <v>-9.5238412698412844</v>
      </c>
      <c r="BO65" s="7">
        <f t="shared" si="48"/>
        <v>-11.712587301587291</v>
      </c>
      <c r="BP65" s="7">
        <f t="shared" si="48"/>
        <v>-9.569936507936518</v>
      </c>
      <c r="BQ65" s="7">
        <f t="shared" si="48"/>
        <v>-2.3799047619047542</v>
      </c>
      <c r="BR65" s="7">
        <f t="shared" si="48"/>
        <v>-4.8000793650793554</v>
      </c>
      <c r="BS65" s="7">
        <f t="shared" si="48"/>
        <v>-6.4085873015873034</v>
      </c>
      <c r="BT65" s="7">
        <f t="shared" si="48"/>
        <v>-4.9683333333333337</v>
      </c>
    </row>
    <row r="66" spans="52:72" x14ac:dyDescent="0.25">
      <c r="AZ66" t="s">
        <v>959</v>
      </c>
      <c r="BR66" s="7" t="e">
        <f>AVERAGE(BG65:BR65)</f>
        <v>#N/A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E0E51-969B-407B-BEAD-793D4012151B}">
  <sheetPr codeName="Sheet15"/>
  <dimension ref="A1:DH66"/>
  <sheetViews>
    <sheetView workbookViewId="0">
      <pane xSplit="1" ySplit="4" topLeftCell="AZ43" activePane="bottomRight" state="frozen"/>
      <selection activeCell="O33" sqref="O33"/>
      <selection pane="topRight" activeCell="O33" sqref="O33"/>
      <selection pane="bottomLeft" activeCell="O33" sqref="O33"/>
      <selection pane="bottomRight" activeCell="BB43" sqref="BB43"/>
    </sheetView>
  </sheetViews>
  <sheetFormatPr defaultRowHeight="15" x14ac:dyDescent="0.25"/>
  <cols>
    <col min="1" max="1" width="10.7109375" bestFit="1" customWidth="1"/>
    <col min="2" max="2" width="10.7109375" customWidth="1"/>
    <col min="3" max="49" width="10.7109375" bestFit="1" customWidth="1"/>
    <col min="52" max="112" width="10.7109375" bestFit="1" customWidth="1"/>
  </cols>
  <sheetData>
    <row r="1" spans="1:112" x14ac:dyDescent="0.25">
      <c r="A1" s="49" t="str">
        <f>'Market pricing dates'!A2</f>
        <v>February 2025 MPR</v>
      </c>
      <c r="C1" t="str">
        <f>'Market pricing dates'!A12</f>
        <v>15 working days to 28 Jan 2025</v>
      </c>
      <c r="AZ1" s="49" t="str">
        <f>'Market pricing dates'!D2</f>
        <v>March 2025</v>
      </c>
      <c r="BB1" t="str">
        <f>'Market pricing dates'!D12</f>
        <v>15 working days to 11 Mar 2025</v>
      </c>
    </row>
    <row r="2" spans="1:112" x14ac:dyDescent="0.25">
      <c r="A2" t="s">
        <v>946</v>
      </c>
      <c r="B2">
        <f>HAVERD!DR$1</f>
        <v>122</v>
      </c>
      <c r="C2">
        <f t="shared" ref="C2:AW2" si="0">+B2+1</f>
        <v>123</v>
      </c>
      <c r="D2">
        <f t="shared" si="0"/>
        <v>124</v>
      </c>
      <c r="E2">
        <f t="shared" si="0"/>
        <v>125</v>
      </c>
      <c r="F2">
        <f t="shared" si="0"/>
        <v>126</v>
      </c>
      <c r="G2">
        <f t="shared" si="0"/>
        <v>127</v>
      </c>
      <c r="H2">
        <f t="shared" si="0"/>
        <v>128</v>
      </c>
      <c r="I2">
        <f t="shared" si="0"/>
        <v>129</v>
      </c>
      <c r="J2">
        <f t="shared" si="0"/>
        <v>130</v>
      </c>
      <c r="K2">
        <f t="shared" si="0"/>
        <v>131</v>
      </c>
      <c r="L2">
        <f t="shared" si="0"/>
        <v>132</v>
      </c>
      <c r="M2">
        <f t="shared" si="0"/>
        <v>133</v>
      </c>
      <c r="N2">
        <f t="shared" si="0"/>
        <v>134</v>
      </c>
      <c r="O2">
        <f t="shared" si="0"/>
        <v>135</v>
      </c>
      <c r="P2">
        <f t="shared" si="0"/>
        <v>136</v>
      </c>
      <c r="Q2">
        <f t="shared" si="0"/>
        <v>137</v>
      </c>
      <c r="R2">
        <f t="shared" si="0"/>
        <v>138</v>
      </c>
      <c r="S2">
        <f t="shared" si="0"/>
        <v>139</v>
      </c>
      <c r="T2">
        <f t="shared" si="0"/>
        <v>140</v>
      </c>
      <c r="U2">
        <f t="shared" si="0"/>
        <v>141</v>
      </c>
      <c r="V2">
        <f t="shared" si="0"/>
        <v>142</v>
      </c>
      <c r="W2">
        <f t="shared" si="0"/>
        <v>143</v>
      </c>
      <c r="X2">
        <f t="shared" si="0"/>
        <v>144</v>
      </c>
      <c r="Y2">
        <f t="shared" si="0"/>
        <v>145</v>
      </c>
      <c r="Z2">
        <f t="shared" si="0"/>
        <v>146</v>
      </c>
      <c r="AA2">
        <f t="shared" si="0"/>
        <v>147</v>
      </c>
      <c r="AB2">
        <f t="shared" si="0"/>
        <v>148</v>
      </c>
      <c r="AC2">
        <f t="shared" si="0"/>
        <v>149</v>
      </c>
      <c r="AD2">
        <f t="shared" si="0"/>
        <v>150</v>
      </c>
      <c r="AE2">
        <f t="shared" si="0"/>
        <v>151</v>
      </c>
      <c r="AF2">
        <f t="shared" si="0"/>
        <v>152</v>
      </c>
      <c r="AG2">
        <f t="shared" si="0"/>
        <v>153</v>
      </c>
      <c r="AH2">
        <f t="shared" si="0"/>
        <v>154</v>
      </c>
      <c r="AI2">
        <f t="shared" si="0"/>
        <v>155</v>
      </c>
      <c r="AJ2">
        <f t="shared" si="0"/>
        <v>156</v>
      </c>
      <c r="AK2">
        <f t="shared" si="0"/>
        <v>157</v>
      </c>
      <c r="AL2">
        <f t="shared" si="0"/>
        <v>158</v>
      </c>
      <c r="AM2">
        <f t="shared" si="0"/>
        <v>159</v>
      </c>
      <c r="AN2">
        <f t="shared" si="0"/>
        <v>160</v>
      </c>
      <c r="AO2">
        <f t="shared" si="0"/>
        <v>161</v>
      </c>
      <c r="AP2">
        <f t="shared" si="0"/>
        <v>162</v>
      </c>
      <c r="AQ2">
        <f t="shared" si="0"/>
        <v>163</v>
      </c>
      <c r="AR2">
        <f t="shared" si="0"/>
        <v>164</v>
      </c>
      <c r="AS2">
        <f t="shared" si="0"/>
        <v>165</v>
      </c>
      <c r="AT2">
        <f t="shared" si="0"/>
        <v>166</v>
      </c>
      <c r="AU2">
        <f t="shared" si="0"/>
        <v>167</v>
      </c>
      <c r="AV2">
        <f t="shared" si="0"/>
        <v>168</v>
      </c>
      <c r="AW2">
        <f t="shared" si="0"/>
        <v>169</v>
      </c>
      <c r="AZ2" t="s">
        <v>946</v>
      </c>
      <c r="BA2">
        <f>HAVERD!DR$1</f>
        <v>122</v>
      </c>
      <c r="BB2">
        <f t="shared" ref="BB2:CV2" si="1">+BA2+1</f>
        <v>123</v>
      </c>
      <c r="BC2">
        <f t="shared" si="1"/>
        <v>124</v>
      </c>
      <c r="BD2">
        <f t="shared" si="1"/>
        <v>125</v>
      </c>
      <c r="BE2">
        <f t="shared" si="1"/>
        <v>126</v>
      </c>
      <c r="BF2">
        <f t="shared" si="1"/>
        <v>127</v>
      </c>
      <c r="BG2">
        <f t="shared" si="1"/>
        <v>128</v>
      </c>
      <c r="BH2">
        <f t="shared" si="1"/>
        <v>129</v>
      </c>
      <c r="BI2">
        <f t="shared" si="1"/>
        <v>130</v>
      </c>
      <c r="BJ2">
        <f t="shared" si="1"/>
        <v>131</v>
      </c>
      <c r="BK2">
        <f t="shared" si="1"/>
        <v>132</v>
      </c>
      <c r="BL2">
        <f t="shared" si="1"/>
        <v>133</v>
      </c>
      <c r="BM2">
        <f t="shared" si="1"/>
        <v>134</v>
      </c>
      <c r="BN2">
        <f t="shared" si="1"/>
        <v>135</v>
      </c>
      <c r="BO2">
        <f t="shared" si="1"/>
        <v>136</v>
      </c>
      <c r="BP2">
        <f t="shared" si="1"/>
        <v>137</v>
      </c>
      <c r="BQ2">
        <f t="shared" si="1"/>
        <v>138</v>
      </c>
      <c r="BR2">
        <f t="shared" si="1"/>
        <v>139</v>
      </c>
      <c r="BS2">
        <f t="shared" si="1"/>
        <v>140</v>
      </c>
      <c r="BT2">
        <f t="shared" si="1"/>
        <v>141</v>
      </c>
      <c r="BU2">
        <f t="shared" si="1"/>
        <v>142</v>
      </c>
      <c r="BV2">
        <f t="shared" si="1"/>
        <v>143</v>
      </c>
      <c r="BW2">
        <f t="shared" si="1"/>
        <v>144</v>
      </c>
      <c r="BX2">
        <f t="shared" si="1"/>
        <v>145</v>
      </c>
      <c r="BY2">
        <f t="shared" si="1"/>
        <v>146</v>
      </c>
      <c r="BZ2">
        <f t="shared" si="1"/>
        <v>147</v>
      </c>
      <c r="CA2">
        <f t="shared" si="1"/>
        <v>148</v>
      </c>
      <c r="CB2">
        <f t="shared" si="1"/>
        <v>149</v>
      </c>
      <c r="CC2">
        <f t="shared" si="1"/>
        <v>150</v>
      </c>
      <c r="CD2">
        <f t="shared" si="1"/>
        <v>151</v>
      </c>
      <c r="CE2">
        <f t="shared" si="1"/>
        <v>152</v>
      </c>
      <c r="CF2">
        <f t="shared" si="1"/>
        <v>153</v>
      </c>
      <c r="CG2">
        <f t="shared" si="1"/>
        <v>154</v>
      </c>
      <c r="CH2">
        <f t="shared" si="1"/>
        <v>155</v>
      </c>
      <c r="CI2">
        <f t="shared" si="1"/>
        <v>156</v>
      </c>
      <c r="CJ2">
        <f t="shared" si="1"/>
        <v>157</v>
      </c>
      <c r="CK2">
        <f t="shared" si="1"/>
        <v>158</v>
      </c>
      <c r="CL2">
        <f t="shared" si="1"/>
        <v>159</v>
      </c>
      <c r="CM2">
        <f t="shared" si="1"/>
        <v>160</v>
      </c>
      <c r="CN2">
        <f t="shared" si="1"/>
        <v>161</v>
      </c>
      <c r="CO2">
        <f t="shared" si="1"/>
        <v>162</v>
      </c>
      <c r="CP2">
        <f t="shared" si="1"/>
        <v>163</v>
      </c>
      <c r="CQ2">
        <f t="shared" si="1"/>
        <v>164</v>
      </c>
      <c r="CR2">
        <f t="shared" si="1"/>
        <v>165</v>
      </c>
      <c r="CS2">
        <f t="shared" si="1"/>
        <v>166</v>
      </c>
      <c r="CT2">
        <f t="shared" si="1"/>
        <v>167</v>
      </c>
      <c r="CU2">
        <f t="shared" si="1"/>
        <v>168</v>
      </c>
      <c r="CV2">
        <f t="shared" si="1"/>
        <v>169</v>
      </c>
    </row>
    <row r="3" spans="1:112" x14ac:dyDescent="0.25">
      <c r="A3" t="s">
        <v>947</v>
      </c>
      <c r="B3" t="str">
        <f>HAVERD!DR$2</f>
        <v>Electricity - 1</v>
      </c>
      <c r="C3" t="str">
        <f>HAVERD!DS$2</f>
        <v>Electricity - 2</v>
      </c>
      <c r="D3" t="str">
        <f>HAVERD!DT$2</f>
        <v>Electricity - 3</v>
      </c>
      <c r="E3" t="str">
        <f>HAVERD!DU$2</f>
        <v>Electricity - 4</v>
      </c>
      <c r="F3" t="str">
        <f>HAVERD!DV$2</f>
        <v>Electricity - 5</v>
      </c>
      <c r="G3" t="str">
        <f>HAVERD!DW$2</f>
        <v>Electricity - 6</v>
      </c>
      <c r="H3" t="str">
        <f>HAVERD!DX$2</f>
        <v>Electricity - 7</v>
      </c>
      <c r="I3" t="str">
        <f>HAVERD!DY$2</f>
        <v>Electricity - 8</v>
      </c>
      <c r="J3" t="str">
        <f>HAVERD!DZ$2</f>
        <v>Electricity - 9</v>
      </c>
      <c r="K3" t="str">
        <f>HAVERD!EA$2</f>
        <v>Electricity - 10</v>
      </c>
      <c r="L3" t="str">
        <f>HAVERD!EB$2</f>
        <v>Electricity - 11</v>
      </c>
      <c r="M3" t="str">
        <f>HAVERD!EC$2</f>
        <v>Electricity - 12</v>
      </c>
      <c r="N3" t="str">
        <f>HAVERD!ED$2</f>
        <v>Electricity - 13</v>
      </c>
      <c r="O3" t="str">
        <f>HAVERD!EE$2</f>
        <v>Electricity - 14</v>
      </c>
      <c r="P3" t="str">
        <f>HAVERD!EF$2</f>
        <v>Electricity - 15</v>
      </c>
      <c r="Q3" t="str">
        <f>HAVERD!EG$2</f>
        <v>Electricity - 16</v>
      </c>
      <c r="R3" t="str">
        <f>HAVERD!EH$2</f>
        <v>Electricity - 17</v>
      </c>
      <c r="S3" t="str">
        <f>HAVERD!EI$2</f>
        <v>Electricity - 18</v>
      </c>
      <c r="T3" t="str">
        <f>HAVERD!EJ$2</f>
        <v>Electricity - 19</v>
      </c>
      <c r="U3" t="str">
        <f>HAVERD!EK$2</f>
        <v>Electricity - 20</v>
      </c>
      <c r="V3" t="str">
        <f>HAVERD!EL$2</f>
        <v>Electricity - 21</v>
      </c>
      <c r="W3" t="str">
        <f>HAVERD!EM$2</f>
        <v>Electricity - 22</v>
      </c>
      <c r="X3" t="str">
        <f>HAVERD!EN$2</f>
        <v>Electricity - 23</v>
      </c>
      <c r="Y3" t="str">
        <f>HAVERD!EO$2</f>
        <v>Electricity - 24</v>
      </c>
      <c r="Z3" t="str">
        <f>HAVERD!EP$2</f>
        <v>Electricity - 25</v>
      </c>
      <c r="AA3" t="str">
        <f>HAVERD!EQ$2</f>
        <v>Electricity - 26</v>
      </c>
      <c r="AB3" t="str">
        <f>HAVERD!ER$2</f>
        <v>Electricity - 27</v>
      </c>
      <c r="AC3" t="str">
        <f>HAVERD!ES$2</f>
        <v>Electricity - 28</v>
      </c>
      <c r="AD3" t="str">
        <f>HAVERD!ET$2</f>
        <v>Electricity - 29</v>
      </c>
      <c r="AE3" t="str">
        <f>HAVERD!EU$2</f>
        <v>Electricity - 30</v>
      </c>
      <c r="AF3" t="str">
        <f>HAVERD!EV$2</f>
        <v>Electricity - 31</v>
      </c>
      <c r="AG3" t="str">
        <f>HAVERD!EW$2</f>
        <v>Electricity - 32</v>
      </c>
      <c r="AH3" t="str">
        <f>HAVERD!EX$2</f>
        <v>Electricity - 33</v>
      </c>
      <c r="AI3" t="str">
        <f>HAVERD!EY$2</f>
        <v>Electricity - 34</v>
      </c>
      <c r="AJ3" t="str">
        <f>HAVERD!EZ$2</f>
        <v>Electricity - 35</v>
      </c>
      <c r="AK3" t="str">
        <f>HAVERD!FA$2</f>
        <v>Electricity - 36</v>
      </c>
      <c r="AL3" t="str">
        <f>HAVERD!FB$2</f>
        <v>Electricity - 37</v>
      </c>
      <c r="AM3" t="str">
        <f>HAVERD!FC$2</f>
        <v>Electricity - 38</v>
      </c>
      <c r="AN3" t="str">
        <f>HAVERD!FD$2</f>
        <v>Electricity - 39</v>
      </c>
      <c r="AO3" t="str">
        <f>HAVERD!FE$2</f>
        <v>Electricity - 40</v>
      </c>
      <c r="AP3" t="str">
        <f>HAVERD!FF$2</f>
        <v>Electricity - 41</v>
      </c>
      <c r="AQ3" t="str">
        <f>HAVERD!FG$2</f>
        <v>Electricity - 42</v>
      </c>
      <c r="AR3" t="str">
        <f>HAVERD!FH$2</f>
        <v>Electricity - 43</v>
      </c>
      <c r="AS3" t="str">
        <f>HAVERD!FI$2</f>
        <v>Electricity - 44</v>
      </c>
      <c r="AT3" t="str">
        <f>HAVERD!FJ$2</f>
        <v>Electricity - 45</v>
      </c>
      <c r="AU3" t="str">
        <f>HAVERD!FK$2</f>
        <v>Electricity - 46</v>
      </c>
      <c r="AV3" t="str">
        <f>HAVERD!FL$2</f>
        <v>Electricity - 47</v>
      </c>
      <c r="AW3" t="str">
        <f>HAVERD!FM$2</f>
        <v>Electricity - 48</v>
      </c>
      <c r="AZ3" t="s">
        <v>947</v>
      </c>
      <c r="BA3" t="str">
        <f>HAVERD!DR$2</f>
        <v>Electricity - 1</v>
      </c>
      <c r="BB3" t="str">
        <f>HAVERD!DS$2</f>
        <v>Electricity - 2</v>
      </c>
      <c r="BC3" t="str">
        <f>HAVERD!DT$2</f>
        <v>Electricity - 3</v>
      </c>
      <c r="BD3" t="str">
        <f>HAVERD!DU$2</f>
        <v>Electricity - 4</v>
      </c>
      <c r="BE3" t="str">
        <f>HAVERD!DV$2</f>
        <v>Electricity - 5</v>
      </c>
      <c r="BF3" t="str">
        <f>HAVERD!DW$2</f>
        <v>Electricity - 6</v>
      </c>
      <c r="BG3" t="str">
        <f>HAVERD!DX$2</f>
        <v>Electricity - 7</v>
      </c>
      <c r="BH3" t="str">
        <f>HAVERD!DY$2</f>
        <v>Electricity - 8</v>
      </c>
      <c r="BI3" t="str">
        <f>HAVERD!DZ$2</f>
        <v>Electricity - 9</v>
      </c>
      <c r="BJ3" t="str">
        <f>HAVERD!EA$2</f>
        <v>Electricity - 10</v>
      </c>
      <c r="BK3" t="str">
        <f>HAVERD!EB$2</f>
        <v>Electricity - 11</v>
      </c>
      <c r="BL3" t="str">
        <f>HAVERD!EC$2</f>
        <v>Electricity - 12</v>
      </c>
      <c r="BM3" t="str">
        <f>HAVERD!ED$2</f>
        <v>Electricity - 13</v>
      </c>
      <c r="BN3" t="str">
        <f>HAVERD!EE$2</f>
        <v>Electricity - 14</v>
      </c>
      <c r="BO3" t="str">
        <f>HAVERD!EF$2</f>
        <v>Electricity - 15</v>
      </c>
      <c r="BP3" t="str">
        <f>HAVERD!EG$2</f>
        <v>Electricity - 16</v>
      </c>
      <c r="BQ3" t="str">
        <f>HAVERD!EH$2</f>
        <v>Electricity - 17</v>
      </c>
      <c r="BR3" t="str">
        <f>HAVERD!EI$2</f>
        <v>Electricity - 18</v>
      </c>
      <c r="BS3" t="str">
        <f>HAVERD!EJ$2</f>
        <v>Electricity - 19</v>
      </c>
      <c r="BT3" t="str">
        <f>HAVERD!EK$2</f>
        <v>Electricity - 20</v>
      </c>
      <c r="BU3" t="str">
        <f>HAVERD!EL$2</f>
        <v>Electricity - 21</v>
      </c>
      <c r="BV3" t="str">
        <f>HAVERD!EM$2</f>
        <v>Electricity - 22</v>
      </c>
      <c r="BW3" t="str">
        <f>HAVERD!EN$2</f>
        <v>Electricity - 23</v>
      </c>
      <c r="BX3" t="str">
        <f>HAVERD!EO$2</f>
        <v>Electricity - 24</v>
      </c>
      <c r="BY3" t="str">
        <f>HAVERD!EP$2</f>
        <v>Electricity - 25</v>
      </c>
      <c r="BZ3" t="str">
        <f>HAVERD!EQ$2</f>
        <v>Electricity - 26</v>
      </c>
      <c r="CA3" t="str">
        <f>HAVERD!ER$2</f>
        <v>Electricity - 27</v>
      </c>
      <c r="CB3" t="str">
        <f>HAVERD!ES$2</f>
        <v>Electricity - 28</v>
      </c>
      <c r="CC3" t="str">
        <f>HAVERD!ET$2</f>
        <v>Electricity - 29</v>
      </c>
      <c r="CD3" t="str">
        <f>HAVERD!EU$2</f>
        <v>Electricity - 30</v>
      </c>
      <c r="CE3" t="str">
        <f>HAVERD!EV$2</f>
        <v>Electricity - 31</v>
      </c>
      <c r="CF3" t="str">
        <f>HAVERD!EW$2</f>
        <v>Electricity - 32</v>
      </c>
      <c r="CG3" t="str">
        <f>HAVERD!EX$2</f>
        <v>Electricity - 33</v>
      </c>
      <c r="CH3" t="str">
        <f>HAVERD!EY$2</f>
        <v>Electricity - 34</v>
      </c>
      <c r="CI3" t="str">
        <f>HAVERD!EZ$2</f>
        <v>Electricity - 35</v>
      </c>
      <c r="CJ3" t="str">
        <f>HAVERD!FA$2</f>
        <v>Electricity - 36</v>
      </c>
      <c r="CK3" t="str">
        <f>HAVERD!FB$2</f>
        <v>Electricity - 37</v>
      </c>
      <c r="CL3" t="str">
        <f>HAVERD!FC$2</f>
        <v>Electricity - 38</v>
      </c>
      <c r="CM3" t="str">
        <f>HAVERD!FD$2</f>
        <v>Electricity - 39</v>
      </c>
      <c r="CN3" t="str">
        <f>HAVERD!FE$2</f>
        <v>Electricity - 40</v>
      </c>
      <c r="CO3" t="str">
        <f>HAVERD!FF$2</f>
        <v>Electricity - 41</v>
      </c>
      <c r="CP3" t="str">
        <f>HAVERD!FG$2</f>
        <v>Electricity - 42</v>
      </c>
      <c r="CQ3" t="str">
        <f>HAVERD!FH$2</f>
        <v>Electricity - 43</v>
      </c>
      <c r="CR3" t="str">
        <f>HAVERD!FI$2</f>
        <v>Electricity - 44</v>
      </c>
      <c r="CS3" t="str">
        <f>HAVERD!FJ$2</f>
        <v>Electricity - 45</v>
      </c>
      <c r="CT3" t="str">
        <f>HAVERD!FK$2</f>
        <v>Electricity - 46</v>
      </c>
      <c r="CU3" t="str">
        <f>HAVERD!FL$2</f>
        <v>Electricity - 47</v>
      </c>
      <c r="CV3" t="str">
        <f>HAVERD!FM$2</f>
        <v>Electricity - 48</v>
      </c>
    </row>
    <row r="4" spans="1:112" x14ac:dyDescent="0.25">
      <c r="A4" t="s">
        <v>948</v>
      </c>
      <c r="C4">
        <v>30.4166667</v>
      </c>
      <c r="D4">
        <f>+C4+30.4166667</f>
        <v>60.833333400000001</v>
      </c>
      <c r="E4">
        <f t="shared" ref="E4:AW4" si="2">+D4+30.4166667</f>
        <v>91.250000099999994</v>
      </c>
      <c r="F4">
        <f t="shared" si="2"/>
        <v>121.6666668</v>
      </c>
      <c r="G4">
        <f t="shared" si="2"/>
        <v>152.08333350000001</v>
      </c>
      <c r="H4">
        <f t="shared" si="2"/>
        <v>182.50000020000002</v>
      </c>
      <c r="I4">
        <f t="shared" si="2"/>
        <v>212.91666690000002</v>
      </c>
      <c r="J4">
        <f t="shared" si="2"/>
        <v>243.33333360000003</v>
      </c>
      <c r="K4">
        <f t="shared" si="2"/>
        <v>273.75000030000001</v>
      </c>
      <c r="L4">
        <f t="shared" si="2"/>
        <v>304.16666700000002</v>
      </c>
      <c r="M4">
        <f t="shared" si="2"/>
        <v>334.58333370000003</v>
      </c>
      <c r="N4">
        <f t="shared" si="2"/>
        <v>365.00000040000003</v>
      </c>
      <c r="O4">
        <f t="shared" si="2"/>
        <v>395.41666710000004</v>
      </c>
      <c r="P4">
        <f t="shared" si="2"/>
        <v>425.83333380000005</v>
      </c>
      <c r="Q4">
        <f t="shared" si="2"/>
        <v>456.25000050000006</v>
      </c>
      <c r="R4">
        <f t="shared" si="2"/>
        <v>486.66666720000006</v>
      </c>
      <c r="S4">
        <f t="shared" si="2"/>
        <v>517.08333390000007</v>
      </c>
      <c r="T4">
        <f t="shared" si="2"/>
        <v>547.50000060000002</v>
      </c>
      <c r="U4">
        <f t="shared" si="2"/>
        <v>577.91666729999997</v>
      </c>
      <c r="V4">
        <f t="shared" si="2"/>
        <v>608.33333399999992</v>
      </c>
      <c r="W4">
        <f t="shared" si="2"/>
        <v>638.75000069999987</v>
      </c>
      <c r="X4">
        <f t="shared" si="2"/>
        <v>669.16666739999982</v>
      </c>
      <c r="Y4">
        <f t="shared" si="2"/>
        <v>699.58333409999977</v>
      </c>
      <c r="Z4">
        <f t="shared" si="2"/>
        <v>730.00000079999973</v>
      </c>
      <c r="AA4">
        <f t="shared" si="2"/>
        <v>760.41666749999968</v>
      </c>
      <c r="AB4">
        <f t="shared" si="2"/>
        <v>790.83333419999963</v>
      </c>
      <c r="AC4">
        <f t="shared" si="2"/>
        <v>821.25000089999958</v>
      </c>
      <c r="AD4">
        <f t="shared" si="2"/>
        <v>851.66666759999953</v>
      </c>
      <c r="AE4">
        <f t="shared" si="2"/>
        <v>882.08333429999948</v>
      </c>
      <c r="AF4">
        <f t="shared" si="2"/>
        <v>912.50000099999943</v>
      </c>
      <c r="AG4">
        <f t="shared" si="2"/>
        <v>942.91666769999938</v>
      </c>
      <c r="AH4">
        <f t="shared" si="2"/>
        <v>973.33333439999933</v>
      </c>
      <c r="AI4">
        <f t="shared" si="2"/>
        <v>1003.7500010999993</v>
      </c>
      <c r="AJ4">
        <f t="shared" si="2"/>
        <v>1034.1666677999992</v>
      </c>
      <c r="AK4">
        <f t="shared" si="2"/>
        <v>1064.5833344999992</v>
      </c>
      <c r="AL4">
        <f t="shared" si="2"/>
        <v>1095.0000011999991</v>
      </c>
      <c r="AM4">
        <f t="shared" si="2"/>
        <v>1125.4166678999991</v>
      </c>
      <c r="AN4">
        <f t="shared" si="2"/>
        <v>1155.833334599999</v>
      </c>
      <c r="AO4">
        <f t="shared" si="2"/>
        <v>1186.250001299999</v>
      </c>
      <c r="AP4">
        <f t="shared" si="2"/>
        <v>1216.6666679999989</v>
      </c>
      <c r="AQ4">
        <f t="shared" si="2"/>
        <v>1247.0833346999989</v>
      </c>
      <c r="AR4">
        <f t="shared" si="2"/>
        <v>1277.5000013999988</v>
      </c>
      <c r="AS4">
        <f t="shared" si="2"/>
        <v>1307.9166680999988</v>
      </c>
      <c r="AT4">
        <f t="shared" si="2"/>
        <v>1338.3333347999987</v>
      </c>
      <c r="AU4">
        <f t="shared" si="2"/>
        <v>1368.7500014999987</v>
      </c>
      <c r="AV4">
        <f t="shared" si="2"/>
        <v>1399.1666681999986</v>
      </c>
      <c r="AW4">
        <f t="shared" si="2"/>
        <v>1429.5833348999986</v>
      </c>
      <c r="AZ4" t="s">
        <v>948</v>
      </c>
      <c r="BB4">
        <v>30.4166667</v>
      </c>
      <c r="BC4">
        <f>+BB4+30.4166667</f>
        <v>60.833333400000001</v>
      </c>
      <c r="BD4">
        <f t="shared" ref="BD4:CV4" si="3">+BC4+30.4166667</f>
        <v>91.250000099999994</v>
      </c>
      <c r="BE4">
        <f t="shared" si="3"/>
        <v>121.6666668</v>
      </c>
      <c r="BF4">
        <f t="shared" si="3"/>
        <v>152.08333350000001</v>
      </c>
      <c r="BG4">
        <f t="shared" si="3"/>
        <v>182.50000020000002</v>
      </c>
      <c r="BH4">
        <f t="shared" si="3"/>
        <v>212.91666690000002</v>
      </c>
      <c r="BI4">
        <f t="shared" si="3"/>
        <v>243.33333360000003</v>
      </c>
      <c r="BJ4">
        <f t="shared" si="3"/>
        <v>273.75000030000001</v>
      </c>
      <c r="BK4">
        <f t="shared" si="3"/>
        <v>304.16666700000002</v>
      </c>
      <c r="BL4">
        <f t="shared" si="3"/>
        <v>334.58333370000003</v>
      </c>
      <c r="BM4">
        <f t="shared" si="3"/>
        <v>365.00000040000003</v>
      </c>
      <c r="BN4">
        <f t="shared" si="3"/>
        <v>395.41666710000004</v>
      </c>
      <c r="BO4">
        <f t="shared" si="3"/>
        <v>425.83333380000005</v>
      </c>
      <c r="BP4">
        <f t="shared" si="3"/>
        <v>456.25000050000006</v>
      </c>
      <c r="BQ4">
        <f t="shared" si="3"/>
        <v>486.66666720000006</v>
      </c>
      <c r="BR4">
        <f t="shared" si="3"/>
        <v>517.08333390000007</v>
      </c>
      <c r="BS4">
        <f t="shared" si="3"/>
        <v>547.50000060000002</v>
      </c>
      <c r="BT4">
        <f t="shared" si="3"/>
        <v>577.91666729999997</v>
      </c>
      <c r="BU4">
        <f t="shared" si="3"/>
        <v>608.33333399999992</v>
      </c>
      <c r="BV4">
        <f t="shared" si="3"/>
        <v>638.75000069999987</v>
      </c>
      <c r="BW4">
        <f t="shared" si="3"/>
        <v>669.16666739999982</v>
      </c>
      <c r="BX4">
        <f t="shared" si="3"/>
        <v>699.58333409999977</v>
      </c>
      <c r="BY4">
        <f t="shared" si="3"/>
        <v>730.00000079999973</v>
      </c>
      <c r="BZ4">
        <f t="shared" si="3"/>
        <v>760.41666749999968</v>
      </c>
      <c r="CA4">
        <f t="shared" si="3"/>
        <v>790.83333419999963</v>
      </c>
      <c r="CB4">
        <f t="shared" si="3"/>
        <v>821.25000089999958</v>
      </c>
      <c r="CC4">
        <f t="shared" si="3"/>
        <v>851.66666759999953</v>
      </c>
      <c r="CD4">
        <f t="shared" si="3"/>
        <v>882.08333429999948</v>
      </c>
      <c r="CE4">
        <f t="shared" si="3"/>
        <v>912.50000099999943</v>
      </c>
      <c r="CF4">
        <f t="shared" si="3"/>
        <v>942.91666769999938</v>
      </c>
      <c r="CG4">
        <f t="shared" si="3"/>
        <v>973.33333439999933</v>
      </c>
      <c r="CH4">
        <f t="shared" si="3"/>
        <v>1003.7500010999993</v>
      </c>
      <c r="CI4">
        <f t="shared" si="3"/>
        <v>1034.1666677999992</v>
      </c>
      <c r="CJ4">
        <f t="shared" si="3"/>
        <v>1064.5833344999992</v>
      </c>
      <c r="CK4">
        <f t="shared" si="3"/>
        <v>1095.0000011999991</v>
      </c>
      <c r="CL4">
        <f t="shared" si="3"/>
        <v>1125.4166678999991</v>
      </c>
      <c r="CM4">
        <f t="shared" si="3"/>
        <v>1155.833334599999</v>
      </c>
      <c r="CN4">
        <f t="shared" si="3"/>
        <v>1186.250001299999</v>
      </c>
      <c r="CO4">
        <f t="shared" si="3"/>
        <v>1216.6666679999989</v>
      </c>
      <c r="CP4">
        <f t="shared" si="3"/>
        <v>1247.0833346999989</v>
      </c>
      <c r="CQ4">
        <f t="shared" si="3"/>
        <v>1277.5000013999988</v>
      </c>
      <c r="CR4">
        <f t="shared" si="3"/>
        <v>1307.9166680999988</v>
      </c>
      <c r="CS4">
        <f t="shared" si="3"/>
        <v>1338.3333347999987</v>
      </c>
      <c r="CT4">
        <f t="shared" si="3"/>
        <v>1368.7500014999987</v>
      </c>
      <c r="CU4">
        <f t="shared" si="3"/>
        <v>1399.1666681999986</v>
      </c>
      <c r="CV4">
        <f t="shared" si="3"/>
        <v>1429.5833348999986</v>
      </c>
    </row>
    <row r="5" spans="1:112" x14ac:dyDescent="0.25">
      <c r="A5" s="8" t="s">
        <v>949</v>
      </c>
      <c r="AZ5" s="8" t="s">
        <v>949</v>
      </c>
    </row>
    <row r="6" spans="1:112" x14ac:dyDescent="0.25">
      <c r="A6" s="6">
        <f t="shared" ref="A6:A14" si="4">A11-7</f>
        <v>45665</v>
      </c>
      <c r="B6" s="6">
        <f>A6</f>
        <v>45665</v>
      </c>
      <c r="C6" s="6">
        <f>$B6+C$4</f>
        <v>45695.416666700003</v>
      </c>
      <c r="D6" s="6">
        <f t="shared" ref="D6:AW11" si="5">$B6+D$4</f>
        <v>45725.833333399998</v>
      </c>
      <c r="E6" s="6">
        <f t="shared" si="5"/>
        <v>45756.250000100001</v>
      </c>
      <c r="F6" s="6">
        <f t="shared" si="5"/>
        <v>45786.666666800003</v>
      </c>
      <c r="G6" s="6">
        <f t="shared" si="5"/>
        <v>45817.083333499999</v>
      </c>
      <c r="H6" s="6">
        <f t="shared" si="5"/>
        <v>45847.500000200002</v>
      </c>
      <c r="I6" s="6">
        <f t="shared" si="5"/>
        <v>45877.916666899997</v>
      </c>
      <c r="J6" s="6">
        <f t="shared" si="5"/>
        <v>45908.3333336</v>
      </c>
      <c r="K6" s="6">
        <f t="shared" si="5"/>
        <v>45938.750000300002</v>
      </c>
      <c r="L6" s="6">
        <f t="shared" si="5"/>
        <v>45969.166666999998</v>
      </c>
      <c r="M6" s="6">
        <f t="shared" si="5"/>
        <v>45999.5833337</v>
      </c>
      <c r="N6" s="6">
        <f t="shared" si="5"/>
        <v>46030.000000400003</v>
      </c>
      <c r="O6" s="6">
        <f t="shared" si="5"/>
        <v>46060.416667099998</v>
      </c>
      <c r="P6" s="6">
        <f t="shared" si="5"/>
        <v>46090.833333800001</v>
      </c>
      <c r="Q6" s="6">
        <f t="shared" si="5"/>
        <v>46121.250000499997</v>
      </c>
      <c r="R6" s="6">
        <f t="shared" si="5"/>
        <v>46151.666667199999</v>
      </c>
      <c r="S6" s="6">
        <f t="shared" si="5"/>
        <v>46182.083333900002</v>
      </c>
      <c r="T6" s="6">
        <f t="shared" si="5"/>
        <v>46212.500000599997</v>
      </c>
      <c r="U6" s="6">
        <f t="shared" si="5"/>
        <v>46242.9166673</v>
      </c>
      <c r="V6" s="6">
        <f t="shared" si="5"/>
        <v>46273.333334000003</v>
      </c>
      <c r="W6" s="6">
        <f t="shared" si="5"/>
        <v>46303.750000699998</v>
      </c>
      <c r="X6" s="6">
        <f t="shared" si="5"/>
        <v>46334.166667400001</v>
      </c>
      <c r="Y6" s="6">
        <f t="shared" si="5"/>
        <v>46364.583334099996</v>
      </c>
      <c r="Z6" s="6">
        <f t="shared" si="5"/>
        <v>46395.000000799999</v>
      </c>
      <c r="AA6" s="6">
        <f t="shared" si="5"/>
        <v>46425.416667500001</v>
      </c>
      <c r="AB6" s="6">
        <f t="shared" si="5"/>
        <v>46455.833334199997</v>
      </c>
      <c r="AC6" s="6">
        <f t="shared" si="5"/>
        <v>46486.2500009</v>
      </c>
      <c r="AD6" s="6">
        <f t="shared" si="5"/>
        <v>46516.666667600002</v>
      </c>
      <c r="AE6" s="6">
        <f t="shared" si="5"/>
        <v>46547.083334299998</v>
      </c>
      <c r="AF6" s="6">
        <f t="shared" si="5"/>
        <v>46577.500001</v>
      </c>
      <c r="AG6" s="6">
        <f t="shared" si="5"/>
        <v>46607.916667700003</v>
      </c>
      <c r="AH6" s="6">
        <f t="shared" si="5"/>
        <v>46638.333334399998</v>
      </c>
      <c r="AI6" s="6">
        <f t="shared" si="5"/>
        <v>46668.750001100001</v>
      </c>
      <c r="AJ6" s="6">
        <f t="shared" si="5"/>
        <v>46699.166667799997</v>
      </c>
      <c r="AK6" s="6">
        <f t="shared" si="5"/>
        <v>46729.583334499999</v>
      </c>
      <c r="AL6" s="6">
        <f t="shared" si="5"/>
        <v>46760.000001200002</v>
      </c>
      <c r="AM6" s="6">
        <f t="shared" si="5"/>
        <v>46790.416667899997</v>
      </c>
      <c r="AN6" s="6">
        <f t="shared" si="5"/>
        <v>46820.8333346</v>
      </c>
      <c r="AO6" s="6">
        <f t="shared" si="5"/>
        <v>46851.250001299995</v>
      </c>
      <c r="AP6" s="6">
        <f t="shared" si="5"/>
        <v>46881.666667999998</v>
      </c>
      <c r="AQ6" s="6">
        <f t="shared" si="5"/>
        <v>46912.083334700001</v>
      </c>
      <c r="AR6" s="6">
        <f t="shared" si="5"/>
        <v>46942.500001399996</v>
      </c>
      <c r="AS6" s="6">
        <f t="shared" si="5"/>
        <v>46972.916668099999</v>
      </c>
      <c r="AT6" s="6">
        <f t="shared" si="5"/>
        <v>47003.333334800001</v>
      </c>
      <c r="AU6" s="6">
        <f t="shared" si="5"/>
        <v>47033.750001499997</v>
      </c>
      <c r="AV6" s="6">
        <f t="shared" si="5"/>
        <v>47064.1666682</v>
      </c>
      <c r="AW6" s="6">
        <f t="shared" si="5"/>
        <v>47094.583334900002</v>
      </c>
      <c r="AZ6" s="6">
        <f t="shared" ref="AZ6:AZ14" si="6">AZ11-7</f>
        <v>45707</v>
      </c>
      <c r="BA6" s="6">
        <f>AZ6</f>
        <v>45707</v>
      </c>
      <c r="BB6" s="6">
        <f>$AZ6+BB$4</f>
        <v>45737.416666700003</v>
      </c>
      <c r="BC6" s="6">
        <f t="shared" ref="BC6:CV11" si="7">$AZ6+BC$4</f>
        <v>45767.833333399998</v>
      </c>
      <c r="BD6" s="6">
        <f t="shared" si="7"/>
        <v>45798.250000100001</v>
      </c>
      <c r="BE6" s="6">
        <f t="shared" si="7"/>
        <v>45828.666666800003</v>
      </c>
      <c r="BF6" s="6">
        <f t="shared" si="7"/>
        <v>45859.083333499999</v>
      </c>
      <c r="BG6" s="6">
        <f t="shared" si="7"/>
        <v>45889.500000200002</v>
      </c>
      <c r="BH6" s="6">
        <f t="shared" si="7"/>
        <v>45919.916666899997</v>
      </c>
      <c r="BI6" s="6">
        <f t="shared" si="7"/>
        <v>45950.3333336</v>
      </c>
      <c r="BJ6" s="6">
        <f t="shared" si="7"/>
        <v>45980.750000300002</v>
      </c>
      <c r="BK6" s="6">
        <f t="shared" si="7"/>
        <v>46011.166666999998</v>
      </c>
      <c r="BL6" s="6">
        <f t="shared" si="7"/>
        <v>46041.5833337</v>
      </c>
      <c r="BM6" s="6">
        <f t="shared" si="7"/>
        <v>46072.000000400003</v>
      </c>
      <c r="BN6" s="6">
        <f t="shared" si="7"/>
        <v>46102.416667099998</v>
      </c>
      <c r="BO6" s="6">
        <f t="shared" si="7"/>
        <v>46132.833333800001</v>
      </c>
      <c r="BP6" s="6">
        <f t="shared" si="7"/>
        <v>46163.250000499997</v>
      </c>
      <c r="BQ6" s="6">
        <f t="shared" si="7"/>
        <v>46193.666667199999</v>
      </c>
      <c r="BR6" s="6">
        <f t="shared" si="7"/>
        <v>46224.083333900002</v>
      </c>
      <c r="BS6" s="6">
        <f t="shared" si="7"/>
        <v>46254.500000599997</v>
      </c>
      <c r="BT6" s="6">
        <f t="shared" si="7"/>
        <v>46284.9166673</v>
      </c>
      <c r="BU6" s="6">
        <f t="shared" si="7"/>
        <v>46315.333334000003</v>
      </c>
      <c r="BV6" s="6">
        <f t="shared" si="7"/>
        <v>46345.750000699998</v>
      </c>
      <c r="BW6" s="6">
        <f t="shared" si="7"/>
        <v>46376.166667400001</v>
      </c>
      <c r="BX6" s="6">
        <f t="shared" si="7"/>
        <v>46406.583334099996</v>
      </c>
      <c r="BY6" s="6">
        <f t="shared" si="7"/>
        <v>46437.000000799999</v>
      </c>
      <c r="BZ6" s="6">
        <f t="shared" si="7"/>
        <v>46467.416667500001</v>
      </c>
      <c r="CA6" s="6">
        <f t="shared" si="7"/>
        <v>46497.833334199997</v>
      </c>
      <c r="CB6" s="6">
        <f t="shared" si="7"/>
        <v>46528.2500009</v>
      </c>
      <c r="CC6" s="6">
        <f t="shared" si="7"/>
        <v>46558.666667600002</v>
      </c>
      <c r="CD6" s="6">
        <f t="shared" si="7"/>
        <v>46589.083334299998</v>
      </c>
      <c r="CE6" s="6">
        <f t="shared" si="7"/>
        <v>46619.500001</v>
      </c>
      <c r="CF6" s="6">
        <f t="shared" si="7"/>
        <v>46649.916667700003</v>
      </c>
      <c r="CG6" s="6">
        <f t="shared" si="7"/>
        <v>46680.333334399998</v>
      </c>
      <c r="CH6" s="6">
        <f t="shared" si="7"/>
        <v>46710.750001100001</v>
      </c>
      <c r="CI6" s="6">
        <f t="shared" si="7"/>
        <v>46741.166667799997</v>
      </c>
      <c r="CJ6" s="6">
        <f t="shared" si="7"/>
        <v>46771.583334499999</v>
      </c>
      <c r="CK6" s="6">
        <f t="shared" si="7"/>
        <v>46802.000001200002</v>
      </c>
      <c r="CL6" s="6">
        <f t="shared" si="7"/>
        <v>46832.416667899997</v>
      </c>
      <c r="CM6" s="6">
        <f t="shared" si="7"/>
        <v>46862.8333346</v>
      </c>
      <c r="CN6" s="6">
        <f t="shared" si="7"/>
        <v>46893.250001299995</v>
      </c>
      <c r="CO6" s="6">
        <f t="shared" si="7"/>
        <v>46923.666667999998</v>
      </c>
      <c r="CP6" s="6">
        <f t="shared" si="7"/>
        <v>46954.083334700001</v>
      </c>
      <c r="CQ6" s="6">
        <f t="shared" si="7"/>
        <v>46984.500001399996</v>
      </c>
      <c r="CR6" s="6">
        <f t="shared" si="7"/>
        <v>47014.916668099999</v>
      </c>
      <c r="CS6" s="6">
        <f t="shared" si="7"/>
        <v>47045.333334800001</v>
      </c>
      <c r="CT6" s="6">
        <f t="shared" si="7"/>
        <v>47075.750001499997</v>
      </c>
      <c r="CU6" s="6">
        <f t="shared" si="7"/>
        <v>47106.1666682</v>
      </c>
      <c r="CV6" s="6">
        <f t="shared" si="7"/>
        <v>47136.583334900002</v>
      </c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x14ac:dyDescent="0.25">
      <c r="A7" s="6">
        <f t="shared" si="4"/>
        <v>45666</v>
      </c>
      <c r="B7" s="6">
        <f t="shared" ref="B7:B18" si="8">A7</f>
        <v>45666</v>
      </c>
      <c r="C7" s="6">
        <f t="shared" ref="C7:R20" si="9">$B7+C$4</f>
        <v>45696.416666700003</v>
      </c>
      <c r="D7" s="6">
        <f t="shared" si="5"/>
        <v>45726.833333399998</v>
      </c>
      <c r="E7" s="6">
        <f t="shared" si="5"/>
        <v>45757.250000100001</v>
      </c>
      <c r="F7" s="6">
        <f t="shared" si="5"/>
        <v>45787.666666800003</v>
      </c>
      <c r="G7" s="6">
        <f t="shared" si="5"/>
        <v>45818.083333499999</v>
      </c>
      <c r="H7" s="6">
        <f t="shared" si="5"/>
        <v>45848.500000200002</v>
      </c>
      <c r="I7" s="6">
        <f t="shared" si="5"/>
        <v>45878.916666899997</v>
      </c>
      <c r="J7" s="6">
        <f t="shared" si="5"/>
        <v>45909.3333336</v>
      </c>
      <c r="K7" s="6">
        <f t="shared" si="5"/>
        <v>45939.750000300002</v>
      </c>
      <c r="L7" s="6">
        <f t="shared" si="5"/>
        <v>45970.166666999998</v>
      </c>
      <c r="M7" s="6">
        <f t="shared" si="5"/>
        <v>46000.5833337</v>
      </c>
      <c r="N7" s="6">
        <f t="shared" si="5"/>
        <v>46031.000000400003</v>
      </c>
      <c r="O7" s="6">
        <f t="shared" si="5"/>
        <v>46061.416667099998</v>
      </c>
      <c r="P7" s="6">
        <f t="shared" si="5"/>
        <v>46091.833333800001</v>
      </c>
      <c r="Q7" s="6">
        <f t="shared" si="5"/>
        <v>46122.250000499997</v>
      </c>
      <c r="R7" s="6">
        <f t="shared" si="5"/>
        <v>46152.666667199999</v>
      </c>
      <c r="S7" s="6">
        <f t="shared" si="5"/>
        <v>46183.083333900002</v>
      </c>
      <c r="T7" s="6">
        <f t="shared" si="5"/>
        <v>46213.500000599997</v>
      </c>
      <c r="U7" s="6">
        <f t="shared" si="5"/>
        <v>46243.9166673</v>
      </c>
      <c r="V7" s="6">
        <f t="shared" si="5"/>
        <v>46274.333334000003</v>
      </c>
      <c r="W7" s="6">
        <f t="shared" si="5"/>
        <v>46304.750000699998</v>
      </c>
      <c r="X7" s="6">
        <f t="shared" si="5"/>
        <v>46335.166667400001</v>
      </c>
      <c r="Y7" s="6">
        <f t="shared" si="5"/>
        <v>46365.583334099996</v>
      </c>
      <c r="Z7" s="6">
        <f t="shared" si="5"/>
        <v>46396.000000799999</v>
      </c>
      <c r="AA7" s="6">
        <f t="shared" si="5"/>
        <v>46426.416667500001</v>
      </c>
      <c r="AB7" s="6">
        <f t="shared" si="5"/>
        <v>46456.833334199997</v>
      </c>
      <c r="AC7" s="6">
        <f t="shared" si="5"/>
        <v>46487.2500009</v>
      </c>
      <c r="AD7" s="6">
        <f t="shared" si="5"/>
        <v>46517.666667600002</v>
      </c>
      <c r="AE7" s="6">
        <f t="shared" si="5"/>
        <v>46548.083334299998</v>
      </c>
      <c r="AF7" s="6">
        <f t="shared" si="5"/>
        <v>46578.500001</v>
      </c>
      <c r="AG7" s="6">
        <f t="shared" si="5"/>
        <v>46608.916667700003</v>
      </c>
      <c r="AH7" s="6">
        <f t="shared" si="5"/>
        <v>46639.333334399998</v>
      </c>
      <c r="AI7" s="6">
        <f t="shared" si="5"/>
        <v>46669.750001100001</v>
      </c>
      <c r="AJ7" s="6">
        <f t="shared" si="5"/>
        <v>46700.166667799997</v>
      </c>
      <c r="AK7" s="6">
        <f t="shared" si="5"/>
        <v>46730.583334499999</v>
      </c>
      <c r="AL7" s="6">
        <f t="shared" si="5"/>
        <v>46761.000001200002</v>
      </c>
      <c r="AM7" s="6">
        <f t="shared" si="5"/>
        <v>46791.416667899997</v>
      </c>
      <c r="AN7" s="6">
        <f t="shared" si="5"/>
        <v>46821.8333346</v>
      </c>
      <c r="AO7" s="6">
        <f t="shared" si="5"/>
        <v>46852.250001299995</v>
      </c>
      <c r="AP7" s="6">
        <f t="shared" si="5"/>
        <v>46882.666667999998</v>
      </c>
      <c r="AQ7" s="6">
        <f t="shared" si="5"/>
        <v>46913.083334700001</v>
      </c>
      <c r="AR7" s="6">
        <f t="shared" si="5"/>
        <v>46943.500001399996</v>
      </c>
      <c r="AS7" s="6">
        <f t="shared" si="5"/>
        <v>46973.916668099999</v>
      </c>
      <c r="AT7" s="6">
        <f t="shared" si="5"/>
        <v>47004.333334800001</v>
      </c>
      <c r="AU7" s="6">
        <f t="shared" si="5"/>
        <v>47034.750001499997</v>
      </c>
      <c r="AV7" s="6">
        <f t="shared" si="5"/>
        <v>47065.1666682</v>
      </c>
      <c r="AW7" s="6">
        <f t="shared" si="5"/>
        <v>47095.583334900002</v>
      </c>
      <c r="AZ7" s="6">
        <f t="shared" si="6"/>
        <v>45708</v>
      </c>
      <c r="BA7" s="6">
        <f t="shared" ref="BA7:BA18" si="10">AZ7</f>
        <v>45708</v>
      </c>
      <c r="BB7" s="6">
        <f t="shared" ref="BB7:BQ20" si="11">$AZ7+BB$4</f>
        <v>45738.416666700003</v>
      </c>
      <c r="BC7" s="6">
        <f t="shared" si="11"/>
        <v>45768.833333399998</v>
      </c>
      <c r="BD7" s="6">
        <f t="shared" si="11"/>
        <v>45799.250000100001</v>
      </c>
      <c r="BE7" s="6">
        <f t="shared" si="11"/>
        <v>45829.666666800003</v>
      </c>
      <c r="BF7" s="6">
        <f t="shared" si="11"/>
        <v>45860.083333499999</v>
      </c>
      <c r="BG7" s="6">
        <f t="shared" si="11"/>
        <v>45890.500000200002</v>
      </c>
      <c r="BH7" s="6">
        <f t="shared" si="11"/>
        <v>45920.916666899997</v>
      </c>
      <c r="BI7" s="6">
        <f t="shared" si="11"/>
        <v>45951.3333336</v>
      </c>
      <c r="BJ7" s="6">
        <f t="shared" si="11"/>
        <v>45981.750000300002</v>
      </c>
      <c r="BK7" s="6">
        <f t="shared" si="11"/>
        <v>46012.166666999998</v>
      </c>
      <c r="BL7" s="6">
        <f t="shared" si="11"/>
        <v>46042.5833337</v>
      </c>
      <c r="BM7" s="6">
        <f t="shared" si="11"/>
        <v>46073.000000400003</v>
      </c>
      <c r="BN7" s="6">
        <f t="shared" si="11"/>
        <v>46103.416667099998</v>
      </c>
      <c r="BO7" s="6">
        <f t="shared" si="11"/>
        <v>46133.833333800001</v>
      </c>
      <c r="BP7" s="6">
        <f t="shared" si="11"/>
        <v>46164.250000499997</v>
      </c>
      <c r="BQ7" s="6">
        <f t="shared" si="11"/>
        <v>46194.666667199999</v>
      </c>
      <c r="BR7" s="6">
        <f t="shared" si="7"/>
        <v>46225.083333900002</v>
      </c>
      <c r="BS7" s="6">
        <f t="shared" si="7"/>
        <v>46255.500000599997</v>
      </c>
      <c r="BT7" s="6">
        <f t="shared" si="7"/>
        <v>46285.9166673</v>
      </c>
      <c r="BU7" s="6">
        <f t="shared" si="7"/>
        <v>46316.333334000003</v>
      </c>
      <c r="BV7" s="6">
        <f t="shared" si="7"/>
        <v>46346.750000699998</v>
      </c>
      <c r="BW7" s="6">
        <f t="shared" si="7"/>
        <v>46377.166667400001</v>
      </c>
      <c r="BX7" s="6">
        <f t="shared" si="7"/>
        <v>46407.583334099996</v>
      </c>
      <c r="BY7" s="6">
        <f t="shared" si="7"/>
        <v>46438.000000799999</v>
      </c>
      <c r="BZ7" s="6">
        <f t="shared" si="7"/>
        <v>46468.416667500001</v>
      </c>
      <c r="CA7" s="6">
        <f t="shared" si="7"/>
        <v>46498.833334199997</v>
      </c>
      <c r="CB7" s="6">
        <f t="shared" si="7"/>
        <v>46529.2500009</v>
      </c>
      <c r="CC7" s="6">
        <f t="shared" si="7"/>
        <v>46559.666667600002</v>
      </c>
      <c r="CD7" s="6">
        <f t="shared" si="7"/>
        <v>46590.083334299998</v>
      </c>
      <c r="CE7" s="6">
        <f t="shared" si="7"/>
        <v>46620.500001</v>
      </c>
      <c r="CF7" s="6">
        <f t="shared" si="7"/>
        <v>46650.916667700003</v>
      </c>
      <c r="CG7" s="6">
        <f t="shared" si="7"/>
        <v>46681.333334399998</v>
      </c>
      <c r="CH7" s="6">
        <f t="shared" si="7"/>
        <v>46711.750001100001</v>
      </c>
      <c r="CI7" s="6">
        <f t="shared" si="7"/>
        <v>46742.166667799997</v>
      </c>
      <c r="CJ7" s="6">
        <f t="shared" si="7"/>
        <v>46772.583334499999</v>
      </c>
      <c r="CK7" s="6">
        <f t="shared" si="7"/>
        <v>46803.000001200002</v>
      </c>
      <c r="CL7" s="6">
        <f t="shared" si="7"/>
        <v>46833.416667899997</v>
      </c>
      <c r="CM7" s="6">
        <f t="shared" si="7"/>
        <v>46863.8333346</v>
      </c>
      <c r="CN7" s="6">
        <f t="shared" si="7"/>
        <v>46894.250001299995</v>
      </c>
      <c r="CO7" s="6">
        <f t="shared" si="7"/>
        <v>46924.666667999998</v>
      </c>
      <c r="CP7" s="6">
        <f t="shared" si="7"/>
        <v>46955.083334700001</v>
      </c>
      <c r="CQ7" s="6">
        <f t="shared" si="7"/>
        <v>46985.500001399996</v>
      </c>
      <c r="CR7" s="6">
        <f t="shared" si="7"/>
        <v>47015.916668099999</v>
      </c>
      <c r="CS7" s="6">
        <f t="shared" si="7"/>
        <v>47046.333334800001</v>
      </c>
      <c r="CT7" s="6">
        <f t="shared" si="7"/>
        <v>47076.750001499997</v>
      </c>
      <c r="CU7" s="6">
        <f t="shared" si="7"/>
        <v>47107.1666682</v>
      </c>
      <c r="CV7" s="6">
        <f t="shared" si="7"/>
        <v>47137.583334900002</v>
      </c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x14ac:dyDescent="0.25">
      <c r="A8" s="6">
        <f t="shared" si="4"/>
        <v>45667</v>
      </c>
      <c r="B8" s="6">
        <f t="shared" si="8"/>
        <v>45667</v>
      </c>
      <c r="C8" s="6">
        <f t="shared" si="9"/>
        <v>45697.416666700003</v>
      </c>
      <c r="D8" s="6">
        <f t="shared" si="5"/>
        <v>45727.833333399998</v>
      </c>
      <c r="E8" s="6">
        <f t="shared" si="5"/>
        <v>45758.250000100001</v>
      </c>
      <c r="F8" s="6">
        <f t="shared" si="5"/>
        <v>45788.666666800003</v>
      </c>
      <c r="G8" s="6">
        <f t="shared" si="5"/>
        <v>45819.083333499999</v>
      </c>
      <c r="H8" s="6">
        <f t="shared" si="5"/>
        <v>45849.500000200002</v>
      </c>
      <c r="I8" s="6">
        <f t="shared" si="5"/>
        <v>45879.916666899997</v>
      </c>
      <c r="J8" s="6">
        <f t="shared" si="5"/>
        <v>45910.3333336</v>
      </c>
      <c r="K8" s="6">
        <f t="shared" si="5"/>
        <v>45940.750000300002</v>
      </c>
      <c r="L8" s="6">
        <f t="shared" si="5"/>
        <v>45971.166666999998</v>
      </c>
      <c r="M8" s="6">
        <f t="shared" si="5"/>
        <v>46001.5833337</v>
      </c>
      <c r="N8" s="6">
        <f t="shared" si="5"/>
        <v>46032.000000400003</v>
      </c>
      <c r="O8" s="6">
        <f t="shared" si="5"/>
        <v>46062.416667099998</v>
      </c>
      <c r="P8" s="6">
        <f t="shared" si="5"/>
        <v>46092.833333800001</v>
      </c>
      <c r="Q8" s="6">
        <f t="shared" si="5"/>
        <v>46123.250000499997</v>
      </c>
      <c r="R8" s="6">
        <f t="shared" si="5"/>
        <v>46153.666667199999</v>
      </c>
      <c r="S8" s="6">
        <f t="shared" si="5"/>
        <v>46184.083333900002</v>
      </c>
      <c r="T8" s="6">
        <f t="shared" si="5"/>
        <v>46214.500000599997</v>
      </c>
      <c r="U8" s="6">
        <f t="shared" si="5"/>
        <v>46244.9166673</v>
      </c>
      <c r="V8" s="6">
        <f t="shared" si="5"/>
        <v>46275.333334000003</v>
      </c>
      <c r="W8" s="6">
        <f t="shared" si="5"/>
        <v>46305.750000699998</v>
      </c>
      <c r="X8" s="6">
        <f t="shared" si="5"/>
        <v>46336.166667400001</v>
      </c>
      <c r="Y8" s="6">
        <f t="shared" si="5"/>
        <v>46366.583334099996</v>
      </c>
      <c r="Z8" s="6">
        <f t="shared" si="5"/>
        <v>46397.000000799999</v>
      </c>
      <c r="AA8" s="6">
        <f t="shared" si="5"/>
        <v>46427.416667500001</v>
      </c>
      <c r="AB8" s="6">
        <f t="shared" si="5"/>
        <v>46457.833334199997</v>
      </c>
      <c r="AC8" s="6">
        <f t="shared" si="5"/>
        <v>46488.2500009</v>
      </c>
      <c r="AD8" s="6">
        <f t="shared" si="5"/>
        <v>46518.666667600002</v>
      </c>
      <c r="AE8" s="6">
        <f t="shared" si="5"/>
        <v>46549.083334299998</v>
      </c>
      <c r="AF8" s="6">
        <f t="shared" si="5"/>
        <v>46579.500001</v>
      </c>
      <c r="AG8" s="6">
        <f t="shared" si="5"/>
        <v>46609.916667700003</v>
      </c>
      <c r="AH8" s="6">
        <f t="shared" si="5"/>
        <v>46640.333334399998</v>
      </c>
      <c r="AI8" s="6">
        <f t="shared" si="5"/>
        <v>46670.750001100001</v>
      </c>
      <c r="AJ8" s="6">
        <f t="shared" si="5"/>
        <v>46701.166667799997</v>
      </c>
      <c r="AK8" s="6">
        <f t="shared" si="5"/>
        <v>46731.583334499999</v>
      </c>
      <c r="AL8" s="6">
        <f t="shared" si="5"/>
        <v>46762.000001200002</v>
      </c>
      <c r="AM8" s="6">
        <f t="shared" si="5"/>
        <v>46792.416667899997</v>
      </c>
      <c r="AN8" s="6">
        <f t="shared" si="5"/>
        <v>46822.8333346</v>
      </c>
      <c r="AO8" s="6">
        <f t="shared" si="5"/>
        <v>46853.250001299995</v>
      </c>
      <c r="AP8" s="6">
        <f t="shared" si="5"/>
        <v>46883.666667999998</v>
      </c>
      <c r="AQ8" s="6">
        <f t="shared" si="5"/>
        <v>46914.083334700001</v>
      </c>
      <c r="AR8" s="6">
        <f t="shared" si="5"/>
        <v>46944.500001399996</v>
      </c>
      <c r="AS8" s="6">
        <f t="shared" si="5"/>
        <v>46974.916668099999</v>
      </c>
      <c r="AT8" s="6">
        <f t="shared" si="5"/>
        <v>47005.333334800001</v>
      </c>
      <c r="AU8" s="6">
        <f t="shared" si="5"/>
        <v>47035.750001499997</v>
      </c>
      <c r="AV8" s="6">
        <f t="shared" si="5"/>
        <v>47066.1666682</v>
      </c>
      <c r="AW8" s="6">
        <f t="shared" si="5"/>
        <v>47096.583334900002</v>
      </c>
      <c r="AZ8" s="6">
        <f t="shared" si="6"/>
        <v>45709</v>
      </c>
      <c r="BA8" s="6">
        <f t="shared" si="10"/>
        <v>45709</v>
      </c>
      <c r="BB8" s="6">
        <f t="shared" si="11"/>
        <v>45739.416666700003</v>
      </c>
      <c r="BC8" s="6">
        <f t="shared" si="7"/>
        <v>45769.833333399998</v>
      </c>
      <c r="BD8" s="6">
        <f t="shared" si="7"/>
        <v>45800.250000100001</v>
      </c>
      <c r="BE8" s="6">
        <f t="shared" si="7"/>
        <v>45830.666666800003</v>
      </c>
      <c r="BF8" s="6">
        <f t="shared" si="7"/>
        <v>45861.083333499999</v>
      </c>
      <c r="BG8" s="6">
        <f t="shared" si="7"/>
        <v>45891.500000200002</v>
      </c>
      <c r="BH8" s="6">
        <f t="shared" si="7"/>
        <v>45921.916666899997</v>
      </c>
      <c r="BI8" s="6">
        <f t="shared" si="7"/>
        <v>45952.3333336</v>
      </c>
      <c r="BJ8" s="6">
        <f t="shared" si="7"/>
        <v>45982.750000300002</v>
      </c>
      <c r="BK8" s="6">
        <f t="shared" si="7"/>
        <v>46013.166666999998</v>
      </c>
      <c r="BL8" s="6">
        <f t="shared" si="7"/>
        <v>46043.5833337</v>
      </c>
      <c r="BM8" s="6">
        <f t="shared" si="7"/>
        <v>46074.000000400003</v>
      </c>
      <c r="BN8" s="6">
        <f t="shared" si="7"/>
        <v>46104.416667099998</v>
      </c>
      <c r="BO8" s="6">
        <f t="shared" si="7"/>
        <v>46134.833333800001</v>
      </c>
      <c r="BP8" s="6">
        <f t="shared" si="7"/>
        <v>46165.250000499997</v>
      </c>
      <c r="BQ8" s="6">
        <f t="shared" si="7"/>
        <v>46195.666667199999</v>
      </c>
      <c r="BR8" s="6">
        <f t="shared" si="7"/>
        <v>46226.083333900002</v>
      </c>
      <c r="BS8" s="6">
        <f t="shared" si="7"/>
        <v>46256.500000599997</v>
      </c>
      <c r="BT8" s="6">
        <f t="shared" si="7"/>
        <v>46286.9166673</v>
      </c>
      <c r="BU8" s="6">
        <f t="shared" si="7"/>
        <v>46317.333334000003</v>
      </c>
      <c r="BV8" s="6">
        <f t="shared" si="7"/>
        <v>46347.750000699998</v>
      </c>
      <c r="BW8" s="6">
        <f t="shared" si="7"/>
        <v>46378.166667400001</v>
      </c>
      <c r="BX8" s="6">
        <f t="shared" si="7"/>
        <v>46408.583334099996</v>
      </c>
      <c r="BY8" s="6">
        <f t="shared" si="7"/>
        <v>46439.000000799999</v>
      </c>
      <c r="BZ8" s="6">
        <f t="shared" si="7"/>
        <v>46469.416667500001</v>
      </c>
      <c r="CA8" s="6">
        <f t="shared" si="7"/>
        <v>46499.833334199997</v>
      </c>
      <c r="CB8" s="6">
        <f t="shared" si="7"/>
        <v>46530.2500009</v>
      </c>
      <c r="CC8" s="6">
        <f t="shared" si="7"/>
        <v>46560.666667600002</v>
      </c>
      <c r="CD8" s="6">
        <f t="shared" si="7"/>
        <v>46591.083334299998</v>
      </c>
      <c r="CE8" s="6">
        <f t="shared" si="7"/>
        <v>46621.500001</v>
      </c>
      <c r="CF8" s="6">
        <f t="shared" si="7"/>
        <v>46651.916667700003</v>
      </c>
      <c r="CG8" s="6">
        <f t="shared" si="7"/>
        <v>46682.333334399998</v>
      </c>
      <c r="CH8" s="6">
        <f t="shared" si="7"/>
        <v>46712.750001100001</v>
      </c>
      <c r="CI8" s="6">
        <f t="shared" si="7"/>
        <v>46743.166667799997</v>
      </c>
      <c r="CJ8" s="6">
        <f t="shared" si="7"/>
        <v>46773.583334499999</v>
      </c>
      <c r="CK8" s="6">
        <f t="shared" si="7"/>
        <v>46804.000001200002</v>
      </c>
      <c r="CL8" s="6">
        <f t="shared" si="7"/>
        <v>46834.416667899997</v>
      </c>
      <c r="CM8" s="6">
        <f t="shared" si="7"/>
        <v>46864.8333346</v>
      </c>
      <c r="CN8" s="6">
        <f t="shared" si="7"/>
        <v>46895.250001299995</v>
      </c>
      <c r="CO8" s="6">
        <f t="shared" si="7"/>
        <v>46925.666667999998</v>
      </c>
      <c r="CP8" s="6">
        <f t="shared" si="7"/>
        <v>46956.083334700001</v>
      </c>
      <c r="CQ8" s="6">
        <f t="shared" si="7"/>
        <v>46986.500001399996</v>
      </c>
      <c r="CR8" s="6">
        <f t="shared" si="7"/>
        <v>47016.916668099999</v>
      </c>
      <c r="CS8" s="6">
        <f t="shared" si="7"/>
        <v>47047.333334800001</v>
      </c>
      <c r="CT8" s="6">
        <f t="shared" si="7"/>
        <v>47077.750001499997</v>
      </c>
      <c r="CU8" s="6">
        <f t="shared" si="7"/>
        <v>47108.1666682</v>
      </c>
      <c r="CV8" s="6">
        <f t="shared" si="7"/>
        <v>47138.583334900002</v>
      </c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x14ac:dyDescent="0.25">
      <c r="A9" s="6">
        <f t="shared" si="4"/>
        <v>45670</v>
      </c>
      <c r="B9" s="6">
        <f t="shared" si="8"/>
        <v>45670</v>
      </c>
      <c r="C9" s="6">
        <f t="shared" si="9"/>
        <v>45700.416666700003</v>
      </c>
      <c r="D9" s="6">
        <f t="shared" si="5"/>
        <v>45730.833333399998</v>
      </c>
      <c r="E9" s="6">
        <f t="shared" si="5"/>
        <v>45761.250000100001</v>
      </c>
      <c r="F9" s="6">
        <f t="shared" si="5"/>
        <v>45791.666666800003</v>
      </c>
      <c r="G9" s="6">
        <f t="shared" si="5"/>
        <v>45822.083333499999</v>
      </c>
      <c r="H9" s="6">
        <f t="shared" si="5"/>
        <v>45852.500000200002</v>
      </c>
      <c r="I9" s="6">
        <f t="shared" si="5"/>
        <v>45882.916666899997</v>
      </c>
      <c r="J9" s="6">
        <f t="shared" si="5"/>
        <v>45913.3333336</v>
      </c>
      <c r="K9" s="6">
        <f t="shared" si="5"/>
        <v>45943.750000300002</v>
      </c>
      <c r="L9" s="6">
        <f t="shared" si="5"/>
        <v>45974.166666999998</v>
      </c>
      <c r="M9" s="6">
        <f t="shared" si="5"/>
        <v>46004.5833337</v>
      </c>
      <c r="N9" s="6">
        <f t="shared" si="5"/>
        <v>46035.000000400003</v>
      </c>
      <c r="O9" s="6">
        <f t="shared" si="5"/>
        <v>46065.416667099998</v>
      </c>
      <c r="P9" s="6">
        <f t="shared" si="5"/>
        <v>46095.833333800001</v>
      </c>
      <c r="Q9" s="6">
        <f t="shared" si="5"/>
        <v>46126.250000499997</v>
      </c>
      <c r="R9" s="6">
        <f t="shared" si="5"/>
        <v>46156.666667199999</v>
      </c>
      <c r="S9" s="6">
        <f t="shared" si="5"/>
        <v>46187.083333900002</v>
      </c>
      <c r="T9" s="6">
        <f t="shared" si="5"/>
        <v>46217.500000599997</v>
      </c>
      <c r="U9" s="6">
        <f t="shared" si="5"/>
        <v>46247.9166673</v>
      </c>
      <c r="V9" s="6">
        <f t="shared" si="5"/>
        <v>46278.333334000003</v>
      </c>
      <c r="W9" s="6">
        <f t="shared" si="5"/>
        <v>46308.750000699998</v>
      </c>
      <c r="X9" s="6">
        <f t="shared" si="5"/>
        <v>46339.166667400001</v>
      </c>
      <c r="Y9" s="6">
        <f t="shared" si="5"/>
        <v>46369.583334099996</v>
      </c>
      <c r="Z9" s="6">
        <f t="shared" si="5"/>
        <v>46400.000000799999</v>
      </c>
      <c r="AA9" s="6">
        <f t="shared" si="5"/>
        <v>46430.416667500001</v>
      </c>
      <c r="AB9" s="6">
        <f t="shared" si="5"/>
        <v>46460.833334199997</v>
      </c>
      <c r="AC9" s="6">
        <f t="shared" si="5"/>
        <v>46491.2500009</v>
      </c>
      <c r="AD9" s="6">
        <f t="shared" si="5"/>
        <v>46521.666667600002</v>
      </c>
      <c r="AE9" s="6">
        <f t="shared" si="5"/>
        <v>46552.083334299998</v>
      </c>
      <c r="AF9" s="6">
        <f t="shared" si="5"/>
        <v>46582.500001</v>
      </c>
      <c r="AG9" s="6">
        <f t="shared" si="5"/>
        <v>46612.916667700003</v>
      </c>
      <c r="AH9" s="6">
        <f t="shared" si="5"/>
        <v>46643.333334399998</v>
      </c>
      <c r="AI9" s="6">
        <f t="shared" si="5"/>
        <v>46673.750001100001</v>
      </c>
      <c r="AJ9" s="6">
        <f t="shared" si="5"/>
        <v>46704.166667799997</v>
      </c>
      <c r="AK9" s="6">
        <f t="shared" si="5"/>
        <v>46734.583334499999</v>
      </c>
      <c r="AL9" s="6">
        <f t="shared" si="5"/>
        <v>46765.000001200002</v>
      </c>
      <c r="AM9" s="6">
        <f t="shared" si="5"/>
        <v>46795.416667899997</v>
      </c>
      <c r="AN9" s="6">
        <f t="shared" si="5"/>
        <v>46825.8333346</v>
      </c>
      <c r="AO9" s="6">
        <f t="shared" si="5"/>
        <v>46856.250001299995</v>
      </c>
      <c r="AP9" s="6">
        <f t="shared" si="5"/>
        <v>46886.666667999998</v>
      </c>
      <c r="AQ9" s="6">
        <f t="shared" si="5"/>
        <v>46917.083334700001</v>
      </c>
      <c r="AR9" s="6">
        <f t="shared" si="5"/>
        <v>46947.500001399996</v>
      </c>
      <c r="AS9" s="6">
        <f t="shared" si="5"/>
        <v>46977.916668099999</v>
      </c>
      <c r="AT9" s="6">
        <f t="shared" si="5"/>
        <v>47008.333334800001</v>
      </c>
      <c r="AU9" s="6">
        <f t="shared" si="5"/>
        <v>47038.750001499997</v>
      </c>
      <c r="AV9" s="6">
        <f t="shared" si="5"/>
        <v>47069.1666682</v>
      </c>
      <c r="AW9" s="6">
        <f t="shared" si="5"/>
        <v>47099.583334900002</v>
      </c>
      <c r="AZ9" s="6">
        <f t="shared" si="6"/>
        <v>45712</v>
      </c>
      <c r="BA9" s="6">
        <f t="shared" si="10"/>
        <v>45712</v>
      </c>
      <c r="BB9" s="6">
        <f t="shared" si="11"/>
        <v>45742.416666700003</v>
      </c>
      <c r="BC9" s="6">
        <f t="shared" si="7"/>
        <v>45772.833333399998</v>
      </c>
      <c r="BD9" s="6">
        <f t="shared" si="7"/>
        <v>45803.250000100001</v>
      </c>
      <c r="BE9" s="6">
        <f t="shared" si="7"/>
        <v>45833.666666800003</v>
      </c>
      <c r="BF9" s="6">
        <f t="shared" si="7"/>
        <v>45864.083333499999</v>
      </c>
      <c r="BG9" s="6">
        <f t="shared" si="7"/>
        <v>45894.500000200002</v>
      </c>
      <c r="BH9" s="6">
        <f t="shared" si="7"/>
        <v>45924.916666899997</v>
      </c>
      <c r="BI9" s="6">
        <f t="shared" si="7"/>
        <v>45955.3333336</v>
      </c>
      <c r="BJ9" s="6">
        <f t="shared" si="7"/>
        <v>45985.750000300002</v>
      </c>
      <c r="BK9" s="6">
        <f t="shared" si="7"/>
        <v>46016.166666999998</v>
      </c>
      <c r="BL9" s="6">
        <f t="shared" si="7"/>
        <v>46046.5833337</v>
      </c>
      <c r="BM9" s="6">
        <f t="shared" si="7"/>
        <v>46077.000000400003</v>
      </c>
      <c r="BN9" s="6">
        <f t="shared" si="7"/>
        <v>46107.416667099998</v>
      </c>
      <c r="BO9" s="6">
        <f t="shared" si="7"/>
        <v>46137.833333800001</v>
      </c>
      <c r="BP9" s="6">
        <f t="shared" si="7"/>
        <v>46168.250000499997</v>
      </c>
      <c r="BQ9" s="6">
        <f t="shared" si="7"/>
        <v>46198.666667199999</v>
      </c>
      <c r="BR9" s="6">
        <f t="shared" si="7"/>
        <v>46229.083333900002</v>
      </c>
      <c r="BS9" s="6">
        <f t="shared" si="7"/>
        <v>46259.500000599997</v>
      </c>
      <c r="BT9" s="6">
        <f t="shared" si="7"/>
        <v>46289.9166673</v>
      </c>
      <c r="BU9" s="6">
        <f t="shared" si="7"/>
        <v>46320.333334000003</v>
      </c>
      <c r="BV9" s="6">
        <f t="shared" si="7"/>
        <v>46350.750000699998</v>
      </c>
      <c r="BW9" s="6">
        <f t="shared" si="7"/>
        <v>46381.166667400001</v>
      </c>
      <c r="BX9" s="6">
        <f t="shared" si="7"/>
        <v>46411.583334099996</v>
      </c>
      <c r="BY9" s="6">
        <f t="shared" si="7"/>
        <v>46442.000000799999</v>
      </c>
      <c r="BZ9" s="6">
        <f t="shared" si="7"/>
        <v>46472.416667500001</v>
      </c>
      <c r="CA9" s="6">
        <f t="shared" si="7"/>
        <v>46502.833334199997</v>
      </c>
      <c r="CB9" s="6">
        <f t="shared" si="7"/>
        <v>46533.2500009</v>
      </c>
      <c r="CC9" s="6">
        <f t="shared" si="7"/>
        <v>46563.666667600002</v>
      </c>
      <c r="CD9" s="6">
        <f t="shared" si="7"/>
        <v>46594.083334299998</v>
      </c>
      <c r="CE9" s="6">
        <f t="shared" si="7"/>
        <v>46624.500001</v>
      </c>
      <c r="CF9" s="6">
        <f t="shared" si="7"/>
        <v>46654.916667700003</v>
      </c>
      <c r="CG9" s="6">
        <f t="shared" si="7"/>
        <v>46685.333334399998</v>
      </c>
      <c r="CH9" s="6">
        <f t="shared" si="7"/>
        <v>46715.750001100001</v>
      </c>
      <c r="CI9" s="6">
        <f t="shared" si="7"/>
        <v>46746.166667799997</v>
      </c>
      <c r="CJ9" s="6">
        <f t="shared" si="7"/>
        <v>46776.583334499999</v>
      </c>
      <c r="CK9" s="6">
        <f t="shared" si="7"/>
        <v>46807.000001200002</v>
      </c>
      <c r="CL9" s="6">
        <f t="shared" si="7"/>
        <v>46837.416667899997</v>
      </c>
      <c r="CM9" s="6">
        <f t="shared" si="7"/>
        <v>46867.8333346</v>
      </c>
      <c r="CN9" s="6">
        <f t="shared" si="7"/>
        <v>46898.250001299995</v>
      </c>
      <c r="CO9" s="6">
        <f t="shared" si="7"/>
        <v>46928.666667999998</v>
      </c>
      <c r="CP9" s="6">
        <f t="shared" si="7"/>
        <v>46959.083334700001</v>
      </c>
      <c r="CQ9" s="6">
        <f t="shared" si="7"/>
        <v>46989.500001399996</v>
      </c>
      <c r="CR9" s="6">
        <f t="shared" si="7"/>
        <v>47019.916668099999</v>
      </c>
      <c r="CS9" s="6">
        <f t="shared" si="7"/>
        <v>47050.333334800001</v>
      </c>
      <c r="CT9" s="6">
        <f t="shared" si="7"/>
        <v>47080.750001499997</v>
      </c>
      <c r="CU9" s="6">
        <f t="shared" si="7"/>
        <v>47111.1666682</v>
      </c>
      <c r="CV9" s="6">
        <f t="shared" si="7"/>
        <v>47141.583334900002</v>
      </c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x14ac:dyDescent="0.25">
      <c r="A10" s="6">
        <f t="shared" si="4"/>
        <v>45671</v>
      </c>
      <c r="B10" s="6">
        <f t="shared" si="8"/>
        <v>45671</v>
      </c>
      <c r="C10" s="6">
        <f t="shared" si="9"/>
        <v>45701.416666700003</v>
      </c>
      <c r="D10" s="6">
        <f t="shared" si="5"/>
        <v>45731.833333399998</v>
      </c>
      <c r="E10" s="6">
        <f t="shared" si="5"/>
        <v>45762.250000100001</v>
      </c>
      <c r="F10" s="6">
        <f t="shared" si="5"/>
        <v>45792.666666800003</v>
      </c>
      <c r="G10" s="6">
        <f t="shared" si="5"/>
        <v>45823.083333499999</v>
      </c>
      <c r="H10" s="6">
        <f t="shared" si="5"/>
        <v>45853.500000200002</v>
      </c>
      <c r="I10" s="6">
        <f t="shared" si="5"/>
        <v>45883.916666899997</v>
      </c>
      <c r="J10" s="6">
        <f t="shared" si="5"/>
        <v>45914.3333336</v>
      </c>
      <c r="K10" s="6">
        <f t="shared" si="5"/>
        <v>45944.750000300002</v>
      </c>
      <c r="L10" s="6">
        <f t="shared" si="5"/>
        <v>45975.166666999998</v>
      </c>
      <c r="M10" s="6">
        <f t="shared" si="5"/>
        <v>46005.5833337</v>
      </c>
      <c r="N10" s="6">
        <f t="shared" si="5"/>
        <v>46036.000000400003</v>
      </c>
      <c r="O10" s="6">
        <f t="shared" si="5"/>
        <v>46066.416667099998</v>
      </c>
      <c r="P10" s="6">
        <f t="shared" si="5"/>
        <v>46096.833333800001</v>
      </c>
      <c r="Q10" s="6">
        <f t="shared" si="5"/>
        <v>46127.250000499997</v>
      </c>
      <c r="R10" s="6">
        <f t="shared" si="5"/>
        <v>46157.666667199999</v>
      </c>
      <c r="S10" s="6">
        <f t="shared" si="5"/>
        <v>46188.083333900002</v>
      </c>
      <c r="T10" s="6">
        <f t="shared" si="5"/>
        <v>46218.500000599997</v>
      </c>
      <c r="U10" s="6">
        <f t="shared" si="5"/>
        <v>46248.9166673</v>
      </c>
      <c r="V10" s="6">
        <f t="shared" si="5"/>
        <v>46279.333334000003</v>
      </c>
      <c r="W10" s="6">
        <f t="shared" si="5"/>
        <v>46309.750000699998</v>
      </c>
      <c r="X10" s="6">
        <f t="shared" si="5"/>
        <v>46340.166667400001</v>
      </c>
      <c r="Y10" s="6">
        <f t="shared" si="5"/>
        <v>46370.583334099996</v>
      </c>
      <c r="Z10" s="6">
        <f t="shared" si="5"/>
        <v>46401.000000799999</v>
      </c>
      <c r="AA10" s="6">
        <f t="shared" si="5"/>
        <v>46431.416667500001</v>
      </c>
      <c r="AB10" s="6">
        <f t="shared" si="5"/>
        <v>46461.833334199997</v>
      </c>
      <c r="AC10" s="6">
        <f t="shared" si="5"/>
        <v>46492.2500009</v>
      </c>
      <c r="AD10" s="6">
        <f t="shared" si="5"/>
        <v>46522.666667600002</v>
      </c>
      <c r="AE10" s="6">
        <f t="shared" si="5"/>
        <v>46553.083334299998</v>
      </c>
      <c r="AF10" s="6">
        <f t="shared" si="5"/>
        <v>46583.500001</v>
      </c>
      <c r="AG10" s="6">
        <f t="shared" si="5"/>
        <v>46613.916667700003</v>
      </c>
      <c r="AH10" s="6">
        <f t="shared" si="5"/>
        <v>46644.333334399998</v>
      </c>
      <c r="AI10" s="6">
        <f t="shared" si="5"/>
        <v>46674.750001100001</v>
      </c>
      <c r="AJ10" s="6">
        <f t="shared" si="5"/>
        <v>46705.166667799997</v>
      </c>
      <c r="AK10" s="6">
        <f t="shared" si="5"/>
        <v>46735.583334499999</v>
      </c>
      <c r="AL10" s="6">
        <f t="shared" si="5"/>
        <v>46766.000001200002</v>
      </c>
      <c r="AM10" s="6">
        <f t="shared" si="5"/>
        <v>46796.416667899997</v>
      </c>
      <c r="AN10" s="6">
        <f t="shared" si="5"/>
        <v>46826.8333346</v>
      </c>
      <c r="AO10" s="6">
        <f t="shared" si="5"/>
        <v>46857.250001299995</v>
      </c>
      <c r="AP10" s="6">
        <f t="shared" si="5"/>
        <v>46887.666667999998</v>
      </c>
      <c r="AQ10" s="6">
        <f t="shared" si="5"/>
        <v>46918.083334700001</v>
      </c>
      <c r="AR10" s="6">
        <f t="shared" si="5"/>
        <v>46948.500001399996</v>
      </c>
      <c r="AS10" s="6">
        <f t="shared" si="5"/>
        <v>46978.916668099999</v>
      </c>
      <c r="AT10" s="6">
        <f t="shared" si="5"/>
        <v>47009.333334800001</v>
      </c>
      <c r="AU10" s="6">
        <f t="shared" si="5"/>
        <v>47039.750001499997</v>
      </c>
      <c r="AV10" s="6">
        <f t="shared" si="5"/>
        <v>47070.1666682</v>
      </c>
      <c r="AW10" s="6">
        <f t="shared" si="5"/>
        <v>47100.583334900002</v>
      </c>
      <c r="AZ10" s="6">
        <f t="shared" si="6"/>
        <v>45713</v>
      </c>
      <c r="BA10" s="6">
        <f t="shared" si="10"/>
        <v>45713</v>
      </c>
      <c r="BB10" s="6">
        <f t="shared" si="11"/>
        <v>45743.416666700003</v>
      </c>
      <c r="BC10" s="6">
        <f t="shared" si="7"/>
        <v>45773.833333399998</v>
      </c>
      <c r="BD10" s="6">
        <f t="shared" si="7"/>
        <v>45804.250000100001</v>
      </c>
      <c r="BE10" s="6">
        <f t="shared" si="7"/>
        <v>45834.666666800003</v>
      </c>
      <c r="BF10" s="6">
        <f t="shared" si="7"/>
        <v>45865.083333499999</v>
      </c>
      <c r="BG10" s="6">
        <f t="shared" si="7"/>
        <v>45895.500000200002</v>
      </c>
      <c r="BH10" s="6">
        <f t="shared" si="7"/>
        <v>45925.916666899997</v>
      </c>
      <c r="BI10" s="6">
        <f t="shared" si="7"/>
        <v>45956.3333336</v>
      </c>
      <c r="BJ10" s="6">
        <f t="shared" si="7"/>
        <v>45986.750000300002</v>
      </c>
      <c r="BK10" s="6">
        <f t="shared" si="7"/>
        <v>46017.166666999998</v>
      </c>
      <c r="BL10" s="6">
        <f t="shared" si="7"/>
        <v>46047.5833337</v>
      </c>
      <c r="BM10" s="6">
        <f t="shared" si="7"/>
        <v>46078.000000400003</v>
      </c>
      <c r="BN10" s="6">
        <f t="shared" si="7"/>
        <v>46108.416667099998</v>
      </c>
      <c r="BO10" s="6">
        <f t="shared" si="7"/>
        <v>46138.833333800001</v>
      </c>
      <c r="BP10" s="6">
        <f t="shared" si="7"/>
        <v>46169.250000499997</v>
      </c>
      <c r="BQ10" s="6">
        <f t="shared" si="7"/>
        <v>46199.666667199999</v>
      </c>
      <c r="BR10" s="6">
        <f t="shared" si="7"/>
        <v>46230.083333900002</v>
      </c>
      <c r="BS10" s="6">
        <f t="shared" si="7"/>
        <v>46260.500000599997</v>
      </c>
      <c r="BT10" s="6">
        <f t="shared" si="7"/>
        <v>46290.9166673</v>
      </c>
      <c r="BU10" s="6">
        <f t="shared" si="7"/>
        <v>46321.333334000003</v>
      </c>
      <c r="BV10" s="6">
        <f t="shared" si="7"/>
        <v>46351.750000699998</v>
      </c>
      <c r="BW10" s="6">
        <f t="shared" si="7"/>
        <v>46382.166667400001</v>
      </c>
      <c r="BX10" s="6">
        <f t="shared" si="7"/>
        <v>46412.583334099996</v>
      </c>
      <c r="BY10" s="6">
        <f t="shared" si="7"/>
        <v>46443.000000799999</v>
      </c>
      <c r="BZ10" s="6">
        <f t="shared" si="7"/>
        <v>46473.416667500001</v>
      </c>
      <c r="CA10" s="6">
        <f t="shared" si="7"/>
        <v>46503.833334199997</v>
      </c>
      <c r="CB10" s="6">
        <f t="shared" si="7"/>
        <v>46534.2500009</v>
      </c>
      <c r="CC10" s="6">
        <f t="shared" si="7"/>
        <v>46564.666667600002</v>
      </c>
      <c r="CD10" s="6">
        <f t="shared" si="7"/>
        <v>46595.083334299998</v>
      </c>
      <c r="CE10" s="6">
        <f t="shared" si="7"/>
        <v>46625.500001</v>
      </c>
      <c r="CF10" s="6">
        <f t="shared" si="7"/>
        <v>46655.916667700003</v>
      </c>
      <c r="CG10" s="6">
        <f t="shared" si="7"/>
        <v>46686.333334399998</v>
      </c>
      <c r="CH10" s="6">
        <f t="shared" si="7"/>
        <v>46716.750001100001</v>
      </c>
      <c r="CI10" s="6">
        <f t="shared" si="7"/>
        <v>46747.166667799997</v>
      </c>
      <c r="CJ10" s="6">
        <f t="shared" si="7"/>
        <v>46777.583334499999</v>
      </c>
      <c r="CK10" s="6">
        <f t="shared" si="7"/>
        <v>46808.000001200002</v>
      </c>
      <c r="CL10" s="6">
        <f t="shared" si="7"/>
        <v>46838.416667899997</v>
      </c>
      <c r="CM10" s="6">
        <f t="shared" si="7"/>
        <v>46868.8333346</v>
      </c>
      <c r="CN10" s="6">
        <f t="shared" si="7"/>
        <v>46899.250001299995</v>
      </c>
      <c r="CO10" s="6">
        <f t="shared" si="7"/>
        <v>46929.666667999998</v>
      </c>
      <c r="CP10" s="6">
        <f t="shared" si="7"/>
        <v>46960.083334700001</v>
      </c>
      <c r="CQ10" s="6">
        <f t="shared" si="7"/>
        <v>46990.500001399996</v>
      </c>
      <c r="CR10" s="6">
        <f t="shared" si="7"/>
        <v>47020.916668099999</v>
      </c>
      <c r="CS10" s="6">
        <f t="shared" si="7"/>
        <v>47051.333334800001</v>
      </c>
      <c r="CT10" s="6">
        <f t="shared" si="7"/>
        <v>47081.750001499997</v>
      </c>
      <c r="CU10" s="6">
        <f t="shared" si="7"/>
        <v>47112.1666682</v>
      </c>
      <c r="CV10" s="6">
        <f t="shared" si="7"/>
        <v>47142.583334900002</v>
      </c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x14ac:dyDescent="0.25">
      <c r="A11" s="6">
        <f t="shared" si="4"/>
        <v>45672</v>
      </c>
      <c r="B11" s="6">
        <f t="shared" si="8"/>
        <v>45672</v>
      </c>
      <c r="C11" s="6">
        <f t="shared" si="9"/>
        <v>45702.416666700003</v>
      </c>
      <c r="D11" s="6">
        <f t="shared" si="9"/>
        <v>45732.833333399998</v>
      </c>
      <c r="E11" s="6">
        <f t="shared" si="9"/>
        <v>45763.250000100001</v>
      </c>
      <c r="F11" s="6">
        <f t="shared" si="9"/>
        <v>45793.666666800003</v>
      </c>
      <c r="G11" s="6">
        <f t="shared" si="9"/>
        <v>45824.083333499999</v>
      </c>
      <c r="H11" s="6">
        <f t="shared" si="9"/>
        <v>45854.500000200002</v>
      </c>
      <c r="I11" s="6">
        <f t="shared" si="9"/>
        <v>45884.916666899997</v>
      </c>
      <c r="J11" s="6">
        <f t="shared" si="9"/>
        <v>45915.3333336</v>
      </c>
      <c r="K11" s="6">
        <f t="shared" si="9"/>
        <v>45945.750000300002</v>
      </c>
      <c r="L11" s="6">
        <f t="shared" si="9"/>
        <v>45976.166666999998</v>
      </c>
      <c r="M11" s="6">
        <f t="shared" si="9"/>
        <v>46006.5833337</v>
      </c>
      <c r="N11" s="6">
        <f t="shared" si="9"/>
        <v>46037.000000400003</v>
      </c>
      <c r="O11" s="6">
        <f t="shared" si="9"/>
        <v>46067.416667099998</v>
      </c>
      <c r="P11" s="6">
        <f t="shared" si="9"/>
        <v>46097.833333800001</v>
      </c>
      <c r="Q11" s="6">
        <f t="shared" si="9"/>
        <v>46128.250000499997</v>
      </c>
      <c r="R11" s="6">
        <f t="shared" si="9"/>
        <v>46158.666667199999</v>
      </c>
      <c r="S11" s="6">
        <f t="shared" si="5"/>
        <v>46189.083333900002</v>
      </c>
      <c r="T11" s="6">
        <f t="shared" si="5"/>
        <v>46219.500000599997</v>
      </c>
      <c r="U11" s="6">
        <f t="shared" si="5"/>
        <v>46249.9166673</v>
      </c>
      <c r="V11" s="6">
        <f t="shared" si="5"/>
        <v>46280.333334000003</v>
      </c>
      <c r="W11" s="6">
        <f t="shared" si="5"/>
        <v>46310.750000699998</v>
      </c>
      <c r="X11" s="6">
        <f t="shared" si="5"/>
        <v>46341.166667400001</v>
      </c>
      <c r="Y11" s="6">
        <f t="shared" si="5"/>
        <v>46371.583334099996</v>
      </c>
      <c r="Z11" s="6">
        <f t="shared" si="5"/>
        <v>46402.000000799999</v>
      </c>
      <c r="AA11" s="6">
        <f t="shared" si="5"/>
        <v>46432.416667500001</v>
      </c>
      <c r="AB11" s="6">
        <f t="shared" si="5"/>
        <v>46462.833334199997</v>
      </c>
      <c r="AC11" s="6">
        <f t="shared" si="5"/>
        <v>46493.2500009</v>
      </c>
      <c r="AD11" s="6">
        <f t="shared" si="5"/>
        <v>46523.666667600002</v>
      </c>
      <c r="AE11" s="6">
        <f t="shared" si="5"/>
        <v>46554.083334299998</v>
      </c>
      <c r="AF11" s="6">
        <f t="shared" si="5"/>
        <v>46584.500001</v>
      </c>
      <c r="AG11" s="6">
        <f t="shared" si="5"/>
        <v>46614.916667700003</v>
      </c>
      <c r="AH11" s="6">
        <f t="shared" si="5"/>
        <v>46645.333334399998</v>
      </c>
      <c r="AI11" s="6">
        <f t="shared" si="5"/>
        <v>46675.750001100001</v>
      </c>
      <c r="AJ11" s="6">
        <f t="shared" si="5"/>
        <v>46706.166667799997</v>
      </c>
      <c r="AK11" s="6">
        <f t="shared" si="5"/>
        <v>46736.583334499999</v>
      </c>
      <c r="AL11" s="6">
        <f t="shared" si="5"/>
        <v>46767.000001200002</v>
      </c>
      <c r="AM11" s="6">
        <f t="shared" si="5"/>
        <v>46797.416667899997</v>
      </c>
      <c r="AN11" s="6">
        <f t="shared" si="5"/>
        <v>46827.8333346</v>
      </c>
      <c r="AO11" s="6">
        <f t="shared" si="5"/>
        <v>46858.250001299995</v>
      </c>
      <c r="AP11" s="6">
        <f t="shared" si="5"/>
        <v>46888.666667999998</v>
      </c>
      <c r="AQ11" s="6">
        <f t="shared" si="5"/>
        <v>46919.083334700001</v>
      </c>
      <c r="AR11" s="6">
        <f t="shared" ref="AR11:AW11" si="12">$B11+AR$4</f>
        <v>46949.500001399996</v>
      </c>
      <c r="AS11" s="6">
        <f t="shared" si="12"/>
        <v>46979.916668099999</v>
      </c>
      <c r="AT11" s="6">
        <f t="shared" si="12"/>
        <v>47010.333334800001</v>
      </c>
      <c r="AU11" s="6">
        <f t="shared" si="12"/>
        <v>47040.750001499997</v>
      </c>
      <c r="AV11" s="6">
        <f t="shared" si="12"/>
        <v>47071.1666682</v>
      </c>
      <c r="AW11" s="6">
        <f t="shared" si="12"/>
        <v>47101.583334900002</v>
      </c>
      <c r="AZ11" s="6">
        <f t="shared" si="6"/>
        <v>45714</v>
      </c>
      <c r="BA11" s="6">
        <f t="shared" si="10"/>
        <v>45714</v>
      </c>
      <c r="BB11" s="6">
        <f t="shared" si="11"/>
        <v>45744.416666700003</v>
      </c>
      <c r="BC11" s="6">
        <f t="shared" si="7"/>
        <v>45774.833333399998</v>
      </c>
      <c r="BD11" s="6">
        <f t="shared" si="7"/>
        <v>45805.250000100001</v>
      </c>
      <c r="BE11" s="6">
        <f t="shared" si="7"/>
        <v>45835.666666800003</v>
      </c>
      <c r="BF11" s="6">
        <f t="shared" si="7"/>
        <v>45866.083333499999</v>
      </c>
      <c r="BG11" s="6">
        <f t="shared" si="7"/>
        <v>45896.500000200002</v>
      </c>
      <c r="BH11" s="6">
        <f t="shared" si="7"/>
        <v>45926.916666899997</v>
      </c>
      <c r="BI11" s="6">
        <f t="shared" si="7"/>
        <v>45957.3333336</v>
      </c>
      <c r="BJ11" s="6">
        <f t="shared" si="7"/>
        <v>45987.750000300002</v>
      </c>
      <c r="BK11" s="6">
        <f t="shared" si="7"/>
        <v>46018.166666999998</v>
      </c>
      <c r="BL11" s="6">
        <f t="shared" si="7"/>
        <v>46048.5833337</v>
      </c>
      <c r="BM11" s="6">
        <f t="shared" si="7"/>
        <v>46079.000000400003</v>
      </c>
      <c r="BN11" s="6">
        <f t="shared" si="7"/>
        <v>46109.416667099998</v>
      </c>
      <c r="BO11" s="6">
        <f t="shared" si="7"/>
        <v>46139.833333800001</v>
      </c>
      <c r="BP11" s="6">
        <f t="shared" si="7"/>
        <v>46170.250000499997</v>
      </c>
      <c r="BQ11" s="6">
        <f t="shared" si="7"/>
        <v>46200.666667199999</v>
      </c>
      <c r="BR11" s="6">
        <f t="shared" si="7"/>
        <v>46231.083333900002</v>
      </c>
      <c r="BS11" s="6">
        <f t="shared" si="7"/>
        <v>46261.500000599997</v>
      </c>
      <c r="BT11" s="6">
        <f t="shared" si="7"/>
        <v>46291.9166673</v>
      </c>
      <c r="BU11" s="6">
        <f t="shared" si="7"/>
        <v>46322.333334000003</v>
      </c>
      <c r="BV11" s="6">
        <f t="shared" si="7"/>
        <v>46352.750000699998</v>
      </c>
      <c r="BW11" s="6">
        <f t="shared" si="7"/>
        <v>46383.166667400001</v>
      </c>
      <c r="BX11" s="6">
        <f t="shared" si="7"/>
        <v>46413.583334099996</v>
      </c>
      <c r="BY11" s="6">
        <f t="shared" si="7"/>
        <v>46444.000000799999</v>
      </c>
      <c r="BZ11" s="6">
        <f t="shared" si="7"/>
        <v>46474.416667500001</v>
      </c>
      <c r="CA11" s="6">
        <f t="shared" si="7"/>
        <v>46504.833334199997</v>
      </c>
      <c r="CB11" s="6">
        <f t="shared" si="7"/>
        <v>46535.2500009</v>
      </c>
      <c r="CC11" s="6">
        <f t="shared" si="7"/>
        <v>46565.666667600002</v>
      </c>
      <c r="CD11" s="6">
        <f t="shared" si="7"/>
        <v>46596.083334299998</v>
      </c>
      <c r="CE11" s="6">
        <f t="shared" si="7"/>
        <v>46626.500001</v>
      </c>
      <c r="CF11" s="6">
        <f t="shared" si="7"/>
        <v>46656.916667700003</v>
      </c>
      <c r="CG11" s="6">
        <f t="shared" si="7"/>
        <v>46687.333334399998</v>
      </c>
      <c r="CH11" s="6">
        <f t="shared" si="7"/>
        <v>46717.750001100001</v>
      </c>
      <c r="CI11" s="6">
        <f t="shared" si="7"/>
        <v>46748.166667799997</v>
      </c>
      <c r="CJ11" s="6">
        <f t="shared" si="7"/>
        <v>46778.583334499999</v>
      </c>
      <c r="CK11" s="6">
        <f t="shared" si="7"/>
        <v>46809.000001200002</v>
      </c>
      <c r="CL11" s="6">
        <f t="shared" si="7"/>
        <v>46839.416667899997</v>
      </c>
      <c r="CM11" s="6">
        <f t="shared" si="7"/>
        <v>46869.8333346</v>
      </c>
      <c r="CN11" s="6">
        <f t="shared" si="7"/>
        <v>46900.250001299995</v>
      </c>
      <c r="CO11" s="6">
        <f t="shared" si="7"/>
        <v>46930.666667999998</v>
      </c>
      <c r="CP11" s="6">
        <f t="shared" si="7"/>
        <v>46961.083334700001</v>
      </c>
      <c r="CQ11" s="6">
        <f t="shared" ref="CQ11:CV11" si="13">$AZ11+CQ$4</f>
        <v>46991.500001399996</v>
      </c>
      <c r="CR11" s="6">
        <f t="shared" si="13"/>
        <v>47021.916668099999</v>
      </c>
      <c r="CS11" s="6">
        <f t="shared" si="13"/>
        <v>47052.333334800001</v>
      </c>
      <c r="CT11" s="6">
        <f t="shared" si="13"/>
        <v>47082.750001499997</v>
      </c>
      <c r="CU11" s="6">
        <f t="shared" si="13"/>
        <v>47113.1666682</v>
      </c>
      <c r="CV11" s="6">
        <f t="shared" si="13"/>
        <v>47143.583334900002</v>
      </c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x14ac:dyDescent="0.25">
      <c r="A12" s="6">
        <f t="shared" si="4"/>
        <v>45673</v>
      </c>
      <c r="B12" s="6">
        <f t="shared" si="8"/>
        <v>45673</v>
      </c>
      <c r="C12" s="6">
        <f t="shared" si="9"/>
        <v>45703.416666700003</v>
      </c>
      <c r="D12" s="6">
        <f t="shared" si="9"/>
        <v>45733.833333399998</v>
      </c>
      <c r="E12" s="6">
        <f t="shared" si="9"/>
        <v>45764.250000100001</v>
      </c>
      <c r="F12" s="6">
        <f t="shared" si="9"/>
        <v>45794.666666800003</v>
      </c>
      <c r="G12" s="6">
        <f t="shared" si="9"/>
        <v>45825.083333499999</v>
      </c>
      <c r="H12" s="6">
        <f t="shared" si="9"/>
        <v>45855.500000200002</v>
      </c>
      <c r="I12" s="6">
        <f t="shared" si="9"/>
        <v>45885.916666899997</v>
      </c>
      <c r="J12" s="6">
        <f t="shared" si="9"/>
        <v>45916.3333336</v>
      </c>
      <c r="K12" s="6">
        <f t="shared" si="9"/>
        <v>45946.750000300002</v>
      </c>
      <c r="L12" s="6">
        <f t="shared" si="9"/>
        <v>45977.166666999998</v>
      </c>
      <c r="M12" s="6">
        <f t="shared" si="9"/>
        <v>46007.5833337</v>
      </c>
      <c r="N12" s="6">
        <f t="shared" si="9"/>
        <v>46038.000000400003</v>
      </c>
      <c r="O12" s="6">
        <f t="shared" si="9"/>
        <v>46068.416667099998</v>
      </c>
      <c r="P12" s="6">
        <f t="shared" si="9"/>
        <v>46098.833333800001</v>
      </c>
      <c r="Q12" s="6">
        <f t="shared" si="9"/>
        <v>46129.250000499997</v>
      </c>
      <c r="R12" s="6">
        <f t="shared" si="9"/>
        <v>46159.666667199999</v>
      </c>
      <c r="S12" s="6">
        <f t="shared" ref="S12:AH20" si="14">$B12+S$4</f>
        <v>46190.083333900002</v>
      </c>
      <c r="T12" s="6">
        <f t="shared" si="14"/>
        <v>46220.500000599997</v>
      </c>
      <c r="U12" s="6">
        <f t="shared" si="14"/>
        <v>46250.9166673</v>
      </c>
      <c r="V12" s="6">
        <f t="shared" si="14"/>
        <v>46281.333334000003</v>
      </c>
      <c r="W12" s="6">
        <f t="shared" si="14"/>
        <v>46311.750000699998</v>
      </c>
      <c r="X12" s="6">
        <f t="shared" si="14"/>
        <v>46342.166667400001</v>
      </c>
      <c r="Y12" s="6">
        <f t="shared" si="14"/>
        <v>46372.583334099996</v>
      </c>
      <c r="Z12" s="6">
        <f t="shared" si="14"/>
        <v>46403.000000799999</v>
      </c>
      <c r="AA12" s="6">
        <f t="shared" si="14"/>
        <v>46433.416667500001</v>
      </c>
      <c r="AB12" s="6">
        <f t="shared" si="14"/>
        <v>46463.833334199997</v>
      </c>
      <c r="AC12" s="6">
        <f t="shared" si="14"/>
        <v>46494.2500009</v>
      </c>
      <c r="AD12" s="6">
        <f t="shared" si="14"/>
        <v>46524.666667600002</v>
      </c>
      <c r="AE12" s="6">
        <f t="shared" si="14"/>
        <v>46555.083334299998</v>
      </c>
      <c r="AF12" s="6">
        <f t="shared" si="14"/>
        <v>46585.500001</v>
      </c>
      <c r="AG12" s="6">
        <f t="shared" si="14"/>
        <v>46615.916667700003</v>
      </c>
      <c r="AH12" s="6">
        <f t="shared" si="14"/>
        <v>46646.333334399998</v>
      </c>
      <c r="AI12" s="6">
        <f t="shared" ref="AI12:AW20" si="15">$B12+AI$4</f>
        <v>46676.750001100001</v>
      </c>
      <c r="AJ12" s="6">
        <f t="shared" si="15"/>
        <v>46707.166667799997</v>
      </c>
      <c r="AK12" s="6">
        <f t="shared" si="15"/>
        <v>46737.583334499999</v>
      </c>
      <c r="AL12" s="6">
        <f t="shared" si="15"/>
        <v>46768.000001200002</v>
      </c>
      <c r="AM12" s="6">
        <f t="shared" si="15"/>
        <v>46798.416667899997</v>
      </c>
      <c r="AN12" s="6">
        <f t="shared" si="15"/>
        <v>46828.8333346</v>
      </c>
      <c r="AO12" s="6">
        <f t="shared" si="15"/>
        <v>46859.250001299995</v>
      </c>
      <c r="AP12" s="6">
        <f t="shared" si="15"/>
        <v>46889.666667999998</v>
      </c>
      <c r="AQ12" s="6">
        <f t="shared" si="15"/>
        <v>46920.083334700001</v>
      </c>
      <c r="AR12" s="6">
        <f t="shared" si="15"/>
        <v>46950.500001399996</v>
      </c>
      <c r="AS12" s="6">
        <f t="shared" si="15"/>
        <v>46980.916668099999</v>
      </c>
      <c r="AT12" s="6">
        <f t="shared" si="15"/>
        <v>47011.333334800001</v>
      </c>
      <c r="AU12" s="6">
        <f t="shared" si="15"/>
        <v>47041.750001499997</v>
      </c>
      <c r="AV12" s="6">
        <f t="shared" si="15"/>
        <v>47072.1666682</v>
      </c>
      <c r="AW12" s="6">
        <f t="shared" si="15"/>
        <v>47102.583334900002</v>
      </c>
      <c r="AZ12" s="6">
        <f t="shared" si="6"/>
        <v>45715</v>
      </c>
      <c r="BA12" s="6">
        <f t="shared" si="10"/>
        <v>45715</v>
      </c>
      <c r="BB12" s="6">
        <f t="shared" si="11"/>
        <v>45745.416666700003</v>
      </c>
      <c r="BC12" s="6">
        <f t="shared" si="11"/>
        <v>45775.833333399998</v>
      </c>
      <c r="BD12" s="6">
        <f t="shared" si="11"/>
        <v>45806.250000100001</v>
      </c>
      <c r="BE12" s="6">
        <f t="shared" si="11"/>
        <v>45836.666666800003</v>
      </c>
      <c r="BF12" s="6">
        <f t="shared" si="11"/>
        <v>45867.083333499999</v>
      </c>
      <c r="BG12" s="6">
        <f t="shared" si="11"/>
        <v>45897.500000200002</v>
      </c>
      <c r="BH12" s="6">
        <f t="shared" si="11"/>
        <v>45927.916666899997</v>
      </c>
      <c r="BI12" s="6">
        <f t="shared" si="11"/>
        <v>45958.3333336</v>
      </c>
      <c r="BJ12" s="6">
        <f t="shared" si="11"/>
        <v>45988.750000300002</v>
      </c>
      <c r="BK12" s="6">
        <f t="shared" si="11"/>
        <v>46019.166666999998</v>
      </c>
      <c r="BL12" s="6">
        <f t="shared" si="11"/>
        <v>46049.5833337</v>
      </c>
      <c r="BM12" s="6">
        <f t="shared" si="11"/>
        <v>46080.000000400003</v>
      </c>
      <c r="BN12" s="6">
        <f t="shared" si="11"/>
        <v>46110.416667099998</v>
      </c>
      <c r="BO12" s="6">
        <f t="shared" si="11"/>
        <v>46140.833333800001</v>
      </c>
      <c r="BP12" s="6">
        <f t="shared" si="11"/>
        <v>46171.250000499997</v>
      </c>
      <c r="BQ12" s="6">
        <f t="shared" si="11"/>
        <v>46201.666667199999</v>
      </c>
      <c r="BR12" s="6">
        <f t="shared" ref="BR12:CV20" si="16">$AZ12+BR$4</f>
        <v>46232.083333900002</v>
      </c>
      <c r="BS12" s="6">
        <f t="shared" si="16"/>
        <v>46262.500000599997</v>
      </c>
      <c r="BT12" s="6">
        <f t="shared" si="16"/>
        <v>46292.9166673</v>
      </c>
      <c r="BU12" s="6">
        <f t="shared" si="16"/>
        <v>46323.333334000003</v>
      </c>
      <c r="BV12" s="6">
        <f t="shared" si="16"/>
        <v>46353.750000699998</v>
      </c>
      <c r="BW12" s="6">
        <f t="shared" si="16"/>
        <v>46384.166667400001</v>
      </c>
      <c r="BX12" s="6">
        <f t="shared" si="16"/>
        <v>46414.583334099996</v>
      </c>
      <c r="BY12" s="6">
        <f t="shared" si="16"/>
        <v>46445.000000799999</v>
      </c>
      <c r="BZ12" s="6">
        <f t="shared" si="16"/>
        <v>46475.416667500001</v>
      </c>
      <c r="CA12" s="6">
        <f t="shared" si="16"/>
        <v>46505.833334199997</v>
      </c>
      <c r="CB12" s="6">
        <f t="shared" si="16"/>
        <v>46536.2500009</v>
      </c>
      <c r="CC12" s="6">
        <f t="shared" si="16"/>
        <v>46566.666667600002</v>
      </c>
      <c r="CD12" s="6">
        <f t="shared" si="16"/>
        <v>46597.083334299998</v>
      </c>
      <c r="CE12" s="6">
        <f t="shared" si="16"/>
        <v>46627.500001</v>
      </c>
      <c r="CF12" s="6">
        <f t="shared" si="16"/>
        <v>46657.916667700003</v>
      </c>
      <c r="CG12" s="6">
        <f t="shared" si="16"/>
        <v>46688.333334399998</v>
      </c>
      <c r="CH12" s="6">
        <f t="shared" si="16"/>
        <v>46718.750001100001</v>
      </c>
      <c r="CI12" s="6">
        <f t="shared" si="16"/>
        <v>46749.166667799997</v>
      </c>
      <c r="CJ12" s="6">
        <f t="shared" si="16"/>
        <v>46779.583334499999</v>
      </c>
      <c r="CK12" s="6">
        <f t="shared" si="16"/>
        <v>46810.000001200002</v>
      </c>
      <c r="CL12" s="6">
        <f t="shared" si="16"/>
        <v>46840.416667899997</v>
      </c>
      <c r="CM12" s="6">
        <f t="shared" si="16"/>
        <v>46870.8333346</v>
      </c>
      <c r="CN12" s="6">
        <f t="shared" si="16"/>
        <v>46901.250001299995</v>
      </c>
      <c r="CO12" s="6">
        <f t="shared" si="16"/>
        <v>46931.666667999998</v>
      </c>
      <c r="CP12" s="6">
        <f t="shared" si="16"/>
        <v>46962.083334700001</v>
      </c>
      <c r="CQ12" s="6">
        <f t="shared" si="16"/>
        <v>46992.500001399996</v>
      </c>
      <c r="CR12" s="6">
        <f t="shared" si="16"/>
        <v>47022.916668099999</v>
      </c>
      <c r="CS12" s="6">
        <f t="shared" si="16"/>
        <v>47053.333334800001</v>
      </c>
      <c r="CT12" s="6">
        <f t="shared" si="16"/>
        <v>47083.750001499997</v>
      </c>
      <c r="CU12" s="6">
        <f t="shared" si="16"/>
        <v>47114.1666682</v>
      </c>
      <c r="CV12" s="6">
        <f t="shared" si="16"/>
        <v>47144.583334900002</v>
      </c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x14ac:dyDescent="0.25">
      <c r="A13" s="6">
        <f t="shared" si="4"/>
        <v>45674</v>
      </c>
      <c r="B13" s="6">
        <f t="shared" si="8"/>
        <v>45674</v>
      </c>
      <c r="C13" s="6">
        <f t="shared" si="9"/>
        <v>45704.416666700003</v>
      </c>
      <c r="D13" s="6">
        <f t="shared" si="9"/>
        <v>45734.833333399998</v>
      </c>
      <c r="E13" s="6">
        <f t="shared" si="9"/>
        <v>45765.250000100001</v>
      </c>
      <c r="F13" s="6">
        <f t="shared" si="9"/>
        <v>45795.666666800003</v>
      </c>
      <c r="G13" s="6">
        <f t="shared" si="9"/>
        <v>45826.083333499999</v>
      </c>
      <c r="H13" s="6">
        <f t="shared" si="9"/>
        <v>45856.500000200002</v>
      </c>
      <c r="I13" s="6">
        <f t="shared" si="9"/>
        <v>45886.916666899997</v>
      </c>
      <c r="J13" s="6">
        <f t="shared" si="9"/>
        <v>45917.3333336</v>
      </c>
      <c r="K13" s="6">
        <f t="shared" si="9"/>
        <v>45947.750000300002</v>
      </c>
      <c r="L13" s="6">
        <f t="shared" si="9"/>
        <v>45978.166666999998</v>
      </c>
      <c r="M13" s="6">
        <f t="shared" si="9"/>
        <v>46008.5833337</v>
      </c>
      <c r="N13" s="6">
        <f t="shared" si="9"/>
        <v>46039.000000400003</v>
      </c>
      <c r="O13" s="6">
        <f t="shared" si="9"/>
        <v>46069.416667099998</v>
      </c>
      <c r="P13" s="6">
        <f t="shared" si="9"/>
        <v>46099.833333800001</v>
      </c>
      <c r="Q13" s="6">
        <f t="shared" si="9"/>
        <v>46130.250000499997</v>
      </c>
      <c r="R13" s="6">
        <f t="shared" si="9"/>
        <v>46160.666667199999</v>
      </c>
      <c r="S13" s="6">
        <f t="shared" si="14"/>
        <v>46191.083333900002</v>
      </c>
      <c r="T13" s="6">
        <f t="shared" si="14"/>
        <v>46221.500000599997</v>
      </c>
      <c r="U13" s="6">
        <f t="shared" si="14"/>
        <v>46251.9166673</v>
      </c>
      <c r="V13" s="6">
        <f t="shared" si="14"/>
        <v>46282.333334000003</v>
      </c>
      <c r="W13" s="6">
        <f t="shared" si="14"/>
        <v>46312.750000699998</v>
      </c>
      <c r="X13" s="6">
        <f t="shared" si="14"/>
        <v>46343.166667400001</v>
      </c>
      <c r="Y13" s="6">
        <f t="shared" si="14"/>
        <v>46373.583334099996</v>
      </c>
      <c r="Z13" s="6">
        <f t="shared" si="14"/>
        <v>46404.000000799999</v>
      </c>
      <c r="AA13" s="6">
        <f t="shared" si="14"/>
        <v>46434.416667500001</v>
      </c>
      <c r="AB13" s="6">
        <f t="shared" si="14"/>
        <v>46464.833334199997</v>
      </c>
      <c r="AC13" s="6">
        <f t="shared" si="14"/>
        <v>46495.2500009</v>
      </c>
      <c r="AD13" s="6">
        <f t="shared" si="14"/>
        <v>46525.666667600002</v>
      </c>
      <c r="AE13" s="6">
        <f t="shared" si="14"/>
        <v>46556.083334299998</v>
      </c>
      <c r="AF13" s="6">
        <f t="shared" si="14"/>
        <v>46586.500001</v>
      </c>
      <c r="AG13" s="6">
        <f t="shared" si="14"/>
        <v>46616.916667700003</v>
      </c>
      <c r="AH13" s="6">
        <f t="shared" si="14"/>
        <v>46647.333334399998</v>
      </c>
      <c r="AI13" s="6">
        <f t="shared" si="15"/>
        <v>46677.750001100001</v>
      </c>
      <c r="AJ13" s="6">
        <f t="shared" si="15"/>
        <v>46708.166667799997</v>
      </c>
      <c r="AK13" s="6">
        <f t="shared" si="15"/>
        <v>46738.583334499999</v>
      </c>
      <c r="AL13" s="6">
        <f t="shared" si="15"/>
        <v>46769.000001200002</v>
      </c>
      <c r="AM13" s="6">
        <f t="shared" si="15"/>
        <v>46799.416667899997</v>
      </c>
      <c r="AN13" s="6">
        <f t="shared" si="15"/>
        <v>46829.8333346</v>
      </c>
      <c r="AO13" s="6">
        <f t="shared" si="15"/>
        <v>46860.250001299995</v>
      </c>
      <c r="AP13" s="6">
        <f t="shared" si="15"/>
        <v>46890.666667999998</v>
      </c>
      <c r="AQ13" s="6">
        <f t="shared" si="15"/>
        <v>46921.083334700001</v>
      </c>
      <c r="AR13" s="6">
        <f t="shared" si="15"/>
        <v>46951.500001399996</v>
      </c>
      <c r="AS13" s="6">
        <f t="shared" si="15"/>
        <v>46981.916668099999</v>
      </c>
      <c r="AT13" s="6">
        <f t="shared" si="15"/>
        <v>47012.333334800001</v>
      </c>
      <c r="AU13" s="6">
        <f t="shared" si="15"/>
        <v>47042.750001499997</v>
      </c>
      <c r="AV13" s="6">
        <f t="shared" si="15"/>
        <v>47073.1666682</v>
      </c>
      <c r="AW13" s="6">
        <f t="shared" si="15"/>
        <v>47103.583334900002</v>
      </c>
      <c r="AZ13" s="6">
        <f t="shared" si="6"/>
        <v>45716</v>
      </c>
      <c r="BA13" s="6">
        <f t="shared" si="10"/>
        <v>45716</v>
      </c>
      <c r="BB13" s="6">
        <f t="shared" si="11"/>
        <v>45746.416666700003</v>
      </c>
      <c r="BC13" s="6">
        <f t="shared" si="11"/>
        <v>45776.833333399998</v>
      </c>
      <c r="BD13" s="6">
        <f t="shared" si="11"/>
        <v>45807.250000100001</v>
      </c>
      <c r="BE13" s="6">
        <f t="shared" si="11"/>
        <v>45837.666666800003</v>
      </c>
      <c r="BF13" s="6">
        <f t="shared" si="11"/>
        <v>45868.083333499999</v>
      </c>
      <c r="BG13" s="6">
        <f t="shared" si="11"/>
        <v>45898.500000200002</v>
      </c>
      <c r="BH13" s="6">
        <f t="shared" si="11"/>
        <v>45928.916666899997</v>
      </c>
      <c r="BI13" s="6">
        <f t="shared" si="11"/>
        <v>45959.3333336</v>
      </c>
      <c r="BJ13" s="6">
        <f t="shared" si="11"/>
        <v>45989.750000300002</v>
      </c>
      <c r="BK13" s="6">
        <f t="shared" si="11"/>
        <v>46020.166666999998</v>
      </c>
      <c r="BL13" s="6">
        <f t="shared" si="11"/>
        <v>46050.5833337</v>
      </c>
      <c r="BM13" s="6">
        <f t="shared" si="11"/>
        <v>46081.000000400003</v>
      </c>
      <c r="BN13" s="6">
        <f t="shared" si="11"/>
        <v>46111.416667099998</v>
      </c>
      <c r="BO13" s="6">
        <f t="shared" si="11"/>
        <v>46141.833333800001</v>
      </c>
      <c r="BP13" s="6">
        <f t="shared" si="11"/>
        <v>46172.250000499997</v>
      </c>
      <c r="BQ13" s="6">
        <f t="shared" si="11"/>
        <v>46202.666667199999</v>
      </c>
      <c r="BR13" s="6">
        <f t="shared" si="16"/>
        <v>46233.083333900002</v>
      </c>
      <c r="BS13" s="6">
        <f t="shared" si="16"/>
        <v>46263.500000599997</v>
      </c>
      <c r="BT13" s="6">
        <f t="shared" si="16"/>
        <v>46293.9166673</v>
      </c>
      <c r="BU13" s="6">
        <f t="shared" si="16"/>
        <v>46324.333334000003</v>
      </c>
      <c r="BV13" s="6">
        <f t="shared" si="16"/>
        <v>46354.750000699998</v>
      </c>
      <c r="BW13" s="6">
        <f t="shared" si="16"/>
        <v>46385.166667400001</v>
      </c>
      <c r="BX13" s="6">
        <f t="shared" si="16"/>
        <v>46415.583334099996</v>
      </c>
      <c r="BY13" s="6">
        <f t="shared" si="16"/>
        <v>46446.000000799999</v>
      </c>
      <c r="BZ13" s="6">
        <f t="shared" si="16"/>
        <v>46476.416667500001</v>
      </c>
      <c r="CA13" s="6">
        <f t="shared" si="16"/>
        <v>46506.833334199997</v>
      </c>
      <c r="CB13" s="6">
        <f t="shared" si="16"/>
        <v>46537.2500009</v>
      </c>
      <c r="CC13" s="6">
        <f t="shared" si="16"/>
        <v>46567.666667600002</v>
      </c>
      <c r="CD13" s="6">
        <f t="shared" si="16"/>
        <v>46598.083334299998</v>
      </c>
      <c r="CE13" s="6">
        <f t="shared" si="16"/>
        <v>46628.500001</v>
      </c>
      <c r="CF13" s="6">
        <f t="shared" si="16"/>
        <v>46658.916667700003</v>
      </c>
      <c r="CG13" s="6">
        <f t="shared" si="16"/>
        <v>46689.333334399998</v>
      </c>
      <c r="CH13" s="6">
        <f t="shared" si="16"/>
        <v>46719.750001100001</v>
      </c>
      <c r="CI13" s="6">
        <f t="shared" si="16"/>
        <v>46750.166667799997</v>
      </c>
      <c r="CJ13" s="6">
        <f t="shared" si="16"/>
        <v>46780.583334499999</v>
      </c>
      <c r="CK13" s="6">
        <f t="shared" si="16"/>
        <v>46811.000001200002</v>
      </c>
      <c r="CL13" s="6">
        <f t="shared" si="16"/>
        <v>46841.416667899997</v>
      </c>
      <c r="CM13" s="6">
        <f t="shared" si="16"/>
        <v>46871.8333346</v>
      </c>
      <c r="CN13" s="6">
        <f t="shared" si="16"/>
        <v>46902.250001299995</v>
      </c>
      <c r="CO13" s="6">
        <f t="shared" si="16"/>
        <v>46932.666667999998</v>
      </c>
      <c r="CP13" s="6">
        <f t="shared" si="16"/>
        <v>46963.083334700001</v>
      </c>
      <c r="CQ13" s="6">
        <f t="shared" si="16"/>
        <v>46993.500001399996</v>
      </c>
      <c r="CR13" s="6">
        <f t="shared" si="16"/>
        <v>47023.916668099999</v>
      </c>
      <c r="CS13" s="6">
        <f t="shared" si="16"/>
        <v>47054.333334800001</v>
      </c>
      <c r="CT13" s="6">
        <f t="shared" si="16"/>
        <v>47084.750001499997</v>
      </c>
      <c r="CU13" s="6">
        <f t="shared" si="16"/>
        <v>47115.1666682</v>
      </c>
      <c r="CV13" s="6">
        <f t="shared" si="16"/>
        <v>47145.583334900002</v>
      </c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x14ac:dyDescent="0.25">
      <c r="A14" s="6">
        <f t="shared" si="4"/>
        <v>45677</v>
      </c>
      <c r="B14" s="6">
        <f t="shared" si="8"/>
        <v>45677</v>
      </c>
      <c r="C14" s="6">
        <f t="shared" si="9"/>
        <v>45707.416666700003</v>
      </c>
      <c r="D14" s="6">
        <f t="shared" si="9"/>
        <v>45737.833333399998</v>
      </c>
      <c r="E14" s="6">
        <f t="shared" si="9"/>
        <v>45768.250000100001</v>
      </c>
      <c r="F14" s="6">
        <f t="shared" si="9"/>
        <v>45798.666666800003</v>
      </c>
      <c r="G14" s="6">
        <f t="shared" si="9"/>
        <v>45829.083333499999</v>
      </c>
      <c r="H14" s="6">
        <f t="shared" si="9"/>
        <v>45859.500000200002</v>
      </c>
      <c r="I14" s="6">
        <f t="shared" si="9"/>
        <v>45889.916666899997</v>
      </c>
      <c r="J14" s="6">
        <f t="shared" si="9"/>
        <v>45920.3333336</v>
      </c>
      <c r="K14" s="6">
        <f t="shared" si="9"/>
        <v>45950.750000300002</v>
      </c>
      <c r="L14" s="6">
        <f t="shared" si="9"/>
        <v>45981.166666999998</v>
      </c>
      <c r="M14" s="6">
        <f t="shared" si="9"/>
        <v>46011.5833337</v>
      </c>
      <c r="N14" s="6">
        <f t="shared" si="9"/>
        <v>46042.000000400003</v>
      </c>
      <c r="O14" s="6">
        <f t="shared" si="9"/>
        <v>46072.416667099998</v>
      </c>
      <c r="P14" s="6">
        <f t="shared" si="9"/>
        <v>46102.833333800001</v>
      </c>
      <c r="Q14" s="6">
        <f t="shared" si="9"/>
        <v>46133.250000499997</v>
      </c>
      <c r="R14" s="6">
        <f t="shared" si="9"/>
        <v>46163.666667199999</v>
      </c>
      <c r="S14" s="6">
        <f t="shared" si="14"/>
        <v>46194.083333900002</v>
      </c>
      <c r="T14" s="6">
        <f t="shared" si="14"/>
        <v>46224.500000599997</v>
      </c>
      <c r="U14" s="6">
        <f t="shared" si="14"/>
        <v>46254.9166673</v>
      </c>
      <c r="V14" s="6">
        <f t="shared" si="14"/>
        <v>46285.333334000003</v>
      </c>
      <c r="W14" s="6">
        <f t="shared" si="14"/>
        <v>46315.750000699998</v>
      </c>
      <c r="X14" s="6">
        <f t="shared" si="14"/>
        <v>46346.166667400001</v>
      </c>
      <c r="Y14" s="6">
        <f t="shared" si="14"/>
        <v>46376.583334099996</v>
      </c>
      <c r="Z14" s="6">
        <f t="shared" si="14"/>
        <v>46407.000000799999</v>
      </c>
      <c r="AA14" s="6">
        <f t="shared" si="14"/>
        <v>46437.416667500001</v>
      </c>
      <c r="AB14" s="6">
        <f t="shared" si="14"/>
        <v>46467.833334199997</v>
      </c>
      <c r="AC14" s="6">
        <f t="shared" si="14"/>
        <v>46498.2500009</v>
      </c>
      <c r="AD14" s="6">
        <f t="shared" si="14"/>
        <v>46528.666667600002</v>
      </c>
      <c r="AE14" s="6">
        <f t="shared" si="14"/>
        <v>46559.083334299998</v>
      </c>
      <c r="AF14" s="6">
        <f t="shared" si="14"/>
        <v>46589.500001</v>
      </c>
      <c r="AG14" s="6">
        <f t="shared" si="14"/>
        <v>46619.916667700003</v>
      </c>
      <c r="AH14" s="6">
        <f t="shared" si="14"/>
        <v>46650.333334399998</v>
      </c>
      <c r="AI14" s="6">
        <f t="shared" si="15"/>
        <v>46680.750001100001</v>
      </c>
      <c r="AJ14" s="6">
        <f t="shared" si="15"/>
        <v>46711.166667799997</v>
      </c>
      <c r="AK14" s="6">
        <f t="shared" si="15"/>
        <v>46741.583334499999</v>
      </c>
      <c r="AL14" s="6">
        <f t="shared" si="15"/>
        <v>46772.000001200002</v>
      </c>
      <c r="AM14" s="6">
        <f t="shared" si="15"/>
        <v>46802.416667899997</v>
      </c>
      <c r="AN14" s="6">
        <f t="shared" si="15"/>
        <v>46832.8333346</v>
      </c>
      <c r="AO14" s="6">
        <f t="shared" si="15"/>
        <v>46863.250001299995</v>
      </c>
      <c r="AP14" s="6">
        <f t="shared" si="15"/>
        <v>46893.666667999998</v>
      </c>
      <c r="AQ14" s="6">
        <f t="shared" si="15"/>
        <v>46924.083334700001</v>
      </c>
      <c r="AR14" s="6">
        <f t="shared" si="15"/>
        <v>46954.500001399996</v>
      </c>
      <c r="AS14" s="6">
        <f t="shared" si="15"/>
        <v>46984.916668099999</v>
      </c>
      <c r="AT14" s="6">
        <f t="shared" si="15"/>
        <v>47015.333334800001</v>
      </c>
      <c r="AU14" s="6">
        <f t="shared" si="15"/>
        <v>47045.750001499997</v>
      </c>
      <c r="AV14" s="6">
        <f t="shared" si="15"/>
        <v>47076.1666682</v>
      </c>
      <c r="AW14" s="6">
        <f t="shared" si="15"/>
        <v>47106.583334900002</v>
      </c>
      <c r="AZ14" s="6">
        <f t="shared" si="6"/>
        <v>45719</v>
      </c>
      <c r="BA14" s="6">
        <f t="shared" si="10"/>
        <v>45719</v>
      </c>
      <c r="BB14" s="6">
        <f t="shared" si="11"/>
        <v>45749.416666700003</v>
      </c>
      <c r="BC14" s="6">
        <f t="shared" si="11"/>
        <v>45779.833333399998</v>
      </c>
      <c r="BD14" s="6">
        <f t="shared" si="11"/>
        <v>45810.250000100001</v>
      </c>
      <c r="BE14" s="6">
        <f t="shared" si="11"/>
        <v>45840.666666800003</v>
      </c>
      <c r="BF14" s="6">
        <f t="shared" si="11"/>
        <v>45871.083333499999</v>
      </c>
      <c r="BG14" s="6">
        <f t="shared" si="11"/>
        <v>45901.500000200002</v>
      </c>
      <c r="BH14" s="6">
        <f t="shared" si="11"/>
        <v>45931.916666899997</v>
      </c>
      <c r="BI14" s="6">
        <f t="shared" si="11"/>
        <v>45962.3333336</v>
      </c>
      <c r="BJ14" s="6">
        <f t="shared" si="11"/>
        <v>45992.750000300002</v>
      </c>
      <c r="BK14" s="6">
        <f t="shared" si="11"/>
        <v>46023.166666999998</v>
      </c>
      <c r="BL14" s="6">
        <f t="shared" si="11"/>
        <v>46053.5833337</v>
      </c>
      <c r="BM14" s="6">
        <f t="shared" si="11"/>
        <v>46084.000000400003</v>
      </c>
      <c r="BN14" s="6">
        <f t="shared" si="11"/>
        <v>46114.416667099998</v>
      </c>
      <c r="BO14" s="6">
        <f t="shared" si="11"/>
        <v>46144.833333800001</v>
      </c>
      <c r="BP14" s="6">
        <f t="shared" si="11"/>
        <v>46175.250000499997</v>
      </c>
      <c r="BQ14" s="6">
        <f t="shared" si="11"/>
        <v>46205.666667199999</v>
      </c>
      <c r="BR14" s="6">
        <f t="shared" si="16"/>
        <v>46236.083333900002</v>
      </c>
      <c r="BS14" s="6">
        <f t="shared" si="16"/>
        <v>46266.500000599997</v>
      </c>
      <c r="BT14" s="6">
        <f t="shared" si="16"/>
        <v>46296.9166673</v>
      </c>
      <c r="BU14" s="6">
        <f t="shared" si="16"/>
        <v>46327.333334000003</v>
      </c>
      <c r="BV14" s="6">
        <f t="shared" si="16"/>
        <v>46357.750000699998</v>
      </c>
      <c r="BW14" s="6">
        <f t="shared" si="16"/>
        <v>46388.166667400001</v>
      </c>
      <c r="BX14" s="6">
        <f t="shared" si="16"/>
        <v>46418.583334099996</v>
      </c>
      <c r="BY14" s="6">
        <f t="shared" si="16"/>
        <v>46449.000000799999</v>
      </c>
      <c r="BZ14" s="6">
        <f t="shared" si="16"/>
        <v>46479.416667500001</v>
      </c>
      <c r="CA14" s="6">
        <f t="shared" si="16"/>
        <v>46509.833334199997</v>
      </c>
      <c r="CB14" s="6">
        <f t="shared" si="16"/>
        <v>46540.2500009</v>
      </c>
      <c r="CC14" s="6">
        <f t="shared" si="16"/>
        <v>46570.666667600002</v>
      </c>
      <c r="CD14" s="6">
        <f t="shared" si="16"/>
        <v>46601.083334299998</v>
      </c>
      <c r="CE14" s="6">
        <f t="shared" si="16"/>
        <v>46631.500001</v>
      </c>
      <c r="CF14" s="6">
        <f t="shared" si="16"/>
        <v>46661.916667700003</v>
      </c>
      <c r="CG14" s="6">
        <f t="shared" si="16"/>
        <v>46692.333334399998</v>
      </c>
      <c r="CH14" s="6">
        <f t="shared" si="16"/>
        <v>46722.750001100001</v>
      </c>
      <c r="CI14" s="6">
        <f t="shared" si="16"/>
        <v>46753.166667799997</v>
      </c>
      <c r="CJ14" s="6">
        <f t="shared" si="16"/>
        <v>46783.583334499999</v>
      </c>
      <c r="CK14" s="6">
        <f t="shared" si="16"/>
        <v>46814.000001200002</v>
      </c>
      <c r="CL14" s="6">
        <f t="shared" si="16"/>
        <v>46844.416667899997</v>
      </c>
      <c r="CM14" s="6">
        <f t="shared" si="16"/>
        <v>46874.8333346</v>
      </c>
      <c r="CN14" s="6">
        <f t="shared" si="16"/>
        <v>46905.250001299995</v>
      </c>
      <c r="CO14" s="6">
        <f t="shared" si="16"/>
        <v>46935.666667999998</v>
      </c>
      <c r="CP14" s="6">
        <f t="shared" si="16"/>
        <v>46966.083334700001</v>
      </c>
      <c r="CQ14" s="6">
        <f t="shared" si="16"/>
        <v>46996.500001399996</v>
      </c>
      <c r="CR14" s="6">
        <f t="shared" si="16"/>
        <v>47026.916668099999</v>
      </c>
      <c r="CS14" s="6">
        <f t="shared" si="16"/>
        <v>47057.333334800001</v>
      </c>
      <c r="CT14" s="6">
        <f t="shared" si="16"/>
        <v>47087.750001499997</v>
      </c>
      <c r="CU14" s="6">
        <f t="shared" si="16"/>
        <v>47118.1666682</v>
      </c>
      <c r="CV14" s="6">
        <f t="shared" si="16"/>
        <v>47148.583334900002</v>
      </c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x14ac:dyDescent="0.25">
      <c r="A15" s="6">
        <f>A20-7</f>
        <v>45678</v>
      </c>
      <c r="B15" s="6">
        <f t="shared" si="8"/>
        <v>45678</v>
      </c>
      <c r="C15" s="6">
        <f t="shared" si="9"/>
        <v>45708.416666700003</v>
      </c>
      <c r="D15" s="6">
        <f t="shared" si="9"/>
        <v>45738.833333399998</v>
      </c>
      <c r="E15" s="6">
        <f t="shared" si="9"/>
        <v>45769.250000100001</v>
      </c>
      <c r="F15" s="6">
        <f t="shared" si="9"/>
        <v>45799.666666800003</v>
      </c>
      <c r="G15" s="6">
        <f t="shared" si="9"/>
        <v>45830.083333499999</v>
      </c>
      <c r="H15" s="6">
        <f t="shared" si="9"/>
        <v>45860.500000200002</v>
      </c>
      <c r="I15" s="6">
        <f t="shared" si="9"/>
        <v>45890.916666899997</v>
      </c>
      <c r="J15" s="6">
        <f t="shared" si="9"/>
        <v>45921.3333336</v>
      </c>
      <c r="K15" s="6">
        <f t="shared" si="9"/>
        <v>45951.750000300002</v>
      </c>
      <c r="L15" s="6">
        <f t="shared" si="9"/>
        <v>45982.166666999998</v>
      </c>
      <c r="M15" s="6">
        <f t="shared" si="9"/>
        <v>46012.5833337</v>
      </c>
      <c r="N15" s="6">
        <f t="shared" si="9"/>
        <v>46043.000000400003</v>
      </c>
      <c r="O15" s="6">
        <f t="shared" si="9"/>
        <v>46073.416667099998</v>
      </c>
      <c r="P15" s="6">
        <f t="shared" si="9"/>
        <v>46103.833333800001</v>
      </c>
      <c r="Q15" s="6">
        <f t="shared" si="9"/>
        <v>46134.250000499997</v>
      </c>
      <c r="R15" s="6">
        <f t="shared" si="9"/>
        <v>46164.666667199999</v>
      </c>
      <c r="S15" s="6">
        <f t="shared" si="14"/>
        <v>46195.083333900002</v>
      </c>
      <c r="T15" s="6">
        <f t="shared" si="14"/>
        <v>46225.500000599997</v>
      </c>
      <c r="U15" s="6">
        <f t="shared" si="14"/>
        <v>46255.9166673</v>
      </c>
      <c r="V15" s="6">
        <f t="shared" si="14"/>
        <v>46286.333334000003</v>
      </c>
      <c r="W15" s="6">
        <f t="shared" si="14"/>
        <v>46316.750000699998</v>
      </c>
      <c r="X15" s="6">
        <f t="shared" si="14"/>
        <v>46347.166667400001</v>
      </c>
      <c r="Y15" s="6">
        <f t="shared" si="14"/>
        <v>46377.583334099996</v>
      </c>
      <c r="Z15" s="6">
        <f t="shared" si="14"/>
        <v>46408.000000799999</v>
      </c>
      <c r="AA15" s="6">
        <f t="shared" si="14"/>
        <v>46438.416667500001</v>
      </c>
      <c r="AB15" s="6">
        <f t="shared" si="14"/>
        <v>46468.833334199997</v>
      </c>
      <c r="AC15" s="6">
        <f t="shared" si="14"/>
        <v>46499.2500009</v>
      </c>
      <c r="AD15" s="6">
        <f t="shared" si="14"/>
        <v>46529.666667600002</v>
      </c>
      <c r="AE15" s="6">
        <f t="shared" si="14"/>
        <v>46560.083334299998</v>
      </c>
      <c r="AF15" s="6">
        <f t="shared" si="14"/>
        <v>46590.500001</v>
      </c>
      <c r="AG15" s="6">
        <f t="shared" si="14"/>
        <v>46620.916667700003</v>
      </c>
      <c r="AH15" s="6">
        <f t="shared" si="14"/>
        <v>46651.333334399998</v>
      </c>
      <c r="AI15" s="6">
        <f t="shared" si="15"/>
        <v>46681.750001100001</v>
      </c>
      <c r="AJ15" s="6">
        <f t="shared" si="15"/>
        <v>46712.166667799997</v>
      </c>
      <c r="AK15" s="6">
        <f t="shared" si="15"/>
        <v>46742.583334499999</v>
      </c>
      <c r="AL15" s="6">
        <f t="shared" si="15"/>
        <v>46773.000001200002</v>
      </c>
      <c r="AM15" s="6">
        <f t="shared" si="15"/>
        <v>46803.416667899997</v>
      </c>
      <c r="AN15" s="6">
        <f t="shared" si="15"/>
        <v>46833.8333346</v>
      </c>
      <c r="AO15" s="6">
        <f t="shared" si="15"/>
        <v>46864.250001299995</v>
      </c>
      <c r="AP15" s="6">
        <f t="shared" si="15"/>
        <v>46894.666667999998</v>
      </c>
      <c r="AQ15" s="6">
        <f t="shared" si="15"/>
        <v>46925.083334700001</v>
      </c>
      <c r="AR15" s="6">
        <f t="shared" si="15"/>
        <v>46955.500001399996</v>
      </c>
      <c r="AS15" s="6">
        <f t="shared" si="15"/>
        <v>46985.916668099999</v>
      </c>
      <c r="AT15" s="6">
        <f t="shared" si="15"/>
        <v>47016.333334800001</v>
      </c>
      <c r="AU15" s="6">
        <f t="shared" si="15"/>
        <v>47046.750001499997</v>
      </c>
      <c r="AV15" s="6">
        <f t="shared" si="15"/>
        <v>47077.1666682</v>
      </c>
      <c r="AW15" s="6">
        <f t="shared" si="15"/>
        <v>47107.583334900002</v>
      </c>
      <c r="AZ15" s="6">
        <f>AZ20-7</f>
        <v>45720</v>
      </c>
      <c r="BA15" s="6">
        <f t="shared" si="10"/>
        <v>45720</v>
      </c>
      <c r="BB15" s="6">
        <f t="shared" si="11"/>
        <v>45750.416666700003</v>
      </c>
      <c r="BC15" s="6">
        <f t="shared" si="11"/>
        <v>45780.833333399998</v>
      </c>
      <c r="BD15" s="6">
        <f t="shared" si="11"/>
        <v>45811.250000100001</v>
      </c>
      <c r="BE15" s="6">
        <f t="shared" si="11"/>
        <v>45841.666666800003</v>
      </c>
      <c r="BF15" s="6">
        <f t="shared" si="11"/>
        <v>45872.083333499999</v>
      </c>
      <c r="BG15" s="6">
        <f t="shared" si="11"/>
        <v>45902.500000200002</v>
      </c>
      <c r="BH15" s="6">
        <f t="shared" si="11"/>
        <v>45932.916666899997</v>
      </c>
      <c r="BI15" s="6">
        <f t="shared" si="11"/>
        <v>45963.3333336</v>
      </c>
      <c r="BJ15" s="6">
        <f t="shared" si="11"/>
        <v>45993.750000300002</v>
      </c>
      <c r="BK15" s="6">
        <f t="shared" si="11"/>
        <v>46024.166666999998</v>
      </c>
      <c r="BL15" s="6">
        <f t="shared" si="11"/>
        <v>46054.5833337</v>
      </c>
      <c r="BM15" s="6">
        <f t="shared" si="11"/>
        <v>46085.000000400003</v>
      </c>
      <c r="BN15" s="6">
        <f t="shared" si="11"/>
        <v>46115.416667099998</v>
      </c>
      <c r="BO15" s="6">
        <f t="shared" si="11"/>
        <v>46145.833333800001</v>
      </c>
      <c r="BP15" s="6">
        <f t="shared" si="11"/>
        <v>46176.250000499997</v>
      </c>
      <c r="BQ15" s="6">
        <f t="shared" si="11"/>
        <v>46206.666667199999</v>
      </c>
      <c r="BR15" s="6">
        <f t="shared" si="16"/>
        <v>46237.083333900002</v>
      </c>
      <c r="BS15" s="6">
        <f t="shared" si="16"/>
        <v>46267.500000599997</v>
      </c>
      <c r="BT15" s="6">
        <f t="shared" si="16"/>
        <v>46297.9166673</v>
      </c>
      <c r="BU15" s="6">
        <f t="shared" si="16"/>
        <v>46328.333334000003</v>
      </c>
      <c r="BV15" s="6">
        <f t="shared" si="16"/>
        <v>46358.750000699998</v>
      </c>
      <c r="BW15" s="6">
        <f t="shared" si="16"/>
        <v>46389.166667400001</v>
      </c>
      <c r="BX15" s="6">
        <f t="shared" si="16"/>
        <v>46419.583334099996</v>
      </c>
      <c r="BY15" s="6">
        <f t="shared" si="16"/>
        <v>46450.000000799999</v>
      </c>
      <c r="BZ15" s="6">
        <f t="shared" si="16"/>
        <v>46480.416667500001</v>
      </c>
      <c r="CA15" s="6">
        <f t="shared" si="16"/>
        <v>46510.833334199997</v>
      </c>
      <c r="CB15" s="6">
        <f t="shared" si="16"/>
        <v>46541.2500009</v>
      </c>
      <c r="CC15" s="6">
        <f t="shared" si="16"/>
        <v>46571.666667600002</v>
      </c>
      <c r="CD15" s="6">
        <f t="shared" si="16"/>
        <v>46602.083334299998</v>
      </c>
      <c r="CE15" s="6">
        <f t="shared" si="16"/>
        <v>46632.500001</v>
      </c>
      <c r="CF15" s="6">
        <f t="shared" si="16"/>
        <v>46662.916667700003</v>
      </c>
      <c r="CG15" s="6">
        <f t="shared" si="16"/>
        <v>46693.333334399998</v>
      </c>
      <c r="CH15" s="6">
        <f t="shared" si="16"/>
        <v>46723.750001100001</v>
      </c>
      <c r="CI15" s="6">
        <f t="shared" si="16"/>
        <v>46754.166667799997</v>
      </c>
      <c r="CJ15" s="6">
        <f t="shared" si="16"/>
        <v>46784.583334499999</v>
      </c>
      <c r="CK15" s="6">
        <f t="shared" si="16"/>
        <v>46815.000001200002</v>
      </c>
      <c r="CL15" s="6">
        <f t="shared" si="16"/>
        <v>46845.416667899997</v>
      </c>
      <c r="CM15" s="6">
        <f t="shared" si="16"/>
        <v>46875.8333346</v>
      </c>
      <c r="CN15" s="6">
        <f t="shared" si="16"/>
        <v>46906.250001299995</v>
      </c>
      <c r="CO15" s="6">
        <f t="shared" si="16"/>
        <v>46936.666667999998</v>
      </c>
      <c r="CP15" s="6">
        <f t="shared" si="16"/>
        <v>46967.083334700001</v>
      </c>
      <c r="CQ15" s="6">
        <f t="shared" si="16"/>
        <v>46997.500001399996</v>
      </c>
      <c r="CR15" s="6">
        <f t="shared" si="16"/>
        <v>47027.916668099999</v>
      </c>
      <c r="CS15" s="6">
        <f t="shared" si="16"/>
        <v>47058.333334800001</v>
      </c>
      <c r="CT15" s="6">
        <f t="shared" si="16"/>
        <v>47088.750001499997</v>
      </c>
      <c r="CU15" s="6">
        <f t="shared" si="16"/>
        <v>47119.1666682</v>
      </c>
      <c r="CV15" s="6">
        <f t="shared" si="16"/>
        <v>47149.583334900002</v>
      </c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x14ac:dyDescent="0.25">
      <c r="A16" s="12">
        <f>'Market pricing dates'!B5</f>
        <v>45679</v>
      </c>
      <c r="B16" s="6">
        <f t="shared" si="8"/>
        <v>45679</v>
      </c>
      <c r="C16" s="6">
        <f t="shared" si="9"/>
        <v>45709.416666700003</v>
      </c>
      <c r="D16" s="6">
        <f t="shared" si="9"/>
        <v>45739.833333399998</v>
      </c>
      <c r="E16" s="6">
        <f t="shared" si="9"/>
        <v>45770.250000100001</v>
      </c>
      <c r="F16" s="6">
        <f t="shared" si="9"/>
        <v>45800.666666800003</v>
      </c>
      <c r="G16" s="6">
        <f t="shared" si="9"/>
        <v>45831.083333499999</v>
      </c>
      <c r="H16" s="6">
        <f t="shared" si="9"/>
        <v>45861.500000200002</v>
      </c>
      <c r="I16" s="6">
        <f t="shared" si="9"/>
        <v>45891.916666899997</v>
      </c>
      <c r="J16" s="6">
        <f t="shared" si="9"/>
        <v>45922.3333336</v>
      </c>
      <c r="K16" s="6">
        <f t="shared" si="9"/>
        <v>45952.750000300002</v>
      </c>
      <c r="L16" s="6">
        <f t="shared" si="9"/>
        <v>45983.166666999998</v>
      </c>
      <c r="M16" s="6">
        <f t="shared" si="9"/>
        <v>46013.5833337</v>
      </c>
      <c r="N16" s="6">
        <f t="shared" si="9"/>
        <v>46044.000000400003</v>
      </c>
      <c r="O16" s="6">
        <f t="shared" si="9"/>
        <v>46074.416667099998</v>
      </c>
      <c r="P16" s="6">
        <f t="shared" si="9"/>
        <v>46104.833333800001</v>
      </c>
      <c r="Q16" s="6">
        <f t="shared" si="9"/>
        <v>46135.250000499997</v>
      </c>
      <c r="R16" s="6">
        <f t="shared" si="9"/>
        <v>46165.666667199999</v>
      </c>
      <c r="S16" s="6">
        <f t="shared" si="14"/>
        <v>46196.083333900002</v>
      </c>
      <c r="T16" s="6">
        <f t="shared" si="14"/>
        <v>46226.500000599997</v>
      </c>
      <c r="U16" s="6">
        <f t="shared" si="14"/>
        <v>46256.9166673</v>
      </c>
      <c r="V16" s="6">
        <f t="shared" si="14"/>
        <v>46287.333334000003</v>
      </c>
      <c r="W16" s="6">
        <f t="shared" si="14"/>
        <v>46317.750000699998</v>
      </c>
      <c r="X16" s="6">
        <f t="shared" si="14"/>
        <v>46348.166667400001</v>
      </c>
      <c r="Y16" s="6">
        <f t="shared" si="14"/>
        <v>46378.583334099996</v>
      </c>
      <c r="Z16" s="6">
        <f t="shared" si="14"/>
        <v>46409.000000799999</v>
      </c>
      <c r="AA16" s="6">
        <f t="shared" si="14"/>
        <v>46439.416667500001</v>
      </c>
      <c r="AB16" s="6">
        <f t="shared" si="14"/>
        <v>46469.833334199997</v>
      </c>
      <c r="AC16" s="6">
        <f t="shared" si="14"/>
        <v>46500.2500009</v>
      </c>
      <c r="AD16" s="6">
        <f t="shared" si="14"/>
        <v>46530.666667600002</v>
      </c>
      <c r="AE16" s="6">
        <f t="shared" si="14"/>
        <v>46561.083334299998</v>
      </c>
      <c r="AF16" s="6">
        <f t="shared" si="14"/>
        <v>46591.500001</v>
      </c>
      <c r="AG16" s="6">
        <f t="shared" si="14"/>
        <v>46621.916667700003</v>
      </c>
      <c r="AH16" s="6">
        <f t="shared" si="14"/>
        <v>46652.333334399998</v>
      </c>
      <c r="AI16" s="6">
        <f t="shared" si="15"/>
        <v>46682.750001100001</v>
      </c>
      <c r="AJ16" s="6">
        <f t="shared" si="15"/>
        <v>46713.166667799997</v>
      </c>
      <c r="AK16" s="6">
        <f t="shared" si="15"/>
        <v>46743.583334499999</v>
      </c>
      <c r="AL16" s="6">
        <f t="shared" si="15"/>
        <v>46774.000001200002</v>
      </c>
      <c r="AM16" s="6">
        <f t="shared" si="15"/>
        <v>46804.416667899997</v>
      </c>
      <c r="AN16" s="6">
        <f t="shared" si="15"/>
        <v>46834.8333346</v>
      </c>
      <c r="AO16" s="6">
        <f t="shared" si="15"/>
        <v>46865.250001299995</v>
      </c>
      <c r="AP16" s="6">
        <f t="shared" si="15"/>
        <v>46895.666667999998</v>
      </c>
      <c r="AQ16" s="6">
        <f t="shared" si="15"/>
        <v>46926.083334700001</v>
      </c>
      <c r="AR16" s="6">
        <f t="shared" si="15"/>
        <v>46956.500001399996</v>
      </c>
      <c r="AS16" s="6">
        <f t="shared" si="15"/>
        <v>46986.916668099999</v>
      </c>
      <c r="AT16" s="6">
        <f t="shared" si="15"/>
        <v>47017.333334800001</v>
      </c>
      <c r="AU16" s="6">
        <f t="shared" si="15"/>
        <v>47047.750001499997</v>
      </c>
      <c r="AV16" s="6">
        <f t="shared" si="15"/>
        <v>47078.1666682</v>
      </c>
      <c r="AW16" s="6">
        <f t="shared" si="15"/>
        <v>47108.583334900002</v>
      </c>
      <c r="AZ16" s="12">
        <f>'Market pricing dates'!E5</f>
        <v>45721</v>
      </c>
      <c r="BA16" s="6">
        <f t="shared" si="10"/>
        <v>45721</v>
      </c>
      <c r="BB16" s="6">
        <f t="shared" si="11"/>
        <v>45751.416666700003</v>
      </c>
      <c r="BC16" s="6">
        <f t="shared" si="11"/>
        <v>45781.833333399998</v>
      </c>
      <c r="BD16" s="6">
        <f t="shared" si="11"/>
        <v>45812.250000100001</v>
      </c>
      <c r="BE16" s="6">
        <f t="shared" si="11"/>
        <v>45842.666666800003</v>
      </c>
      <c r="BF16" s="6">
        <f t="shared" si="11"/>
        <v>45873.083333499999</v>
      </c>
      <c r="BG16" s="6">
        <f t="shared" si="11"/>
        <v>45903.500000200002</v>
      </c>
      <c r="BH16" s="6">
        <f t="shared" si="11"/>
        <v>45933.916666899997</v>
      </c>
      <c r="BI16" s="6">
        <f t="shared" si="11"/>
        <v>45964.3333336</v>
      </c>
      <c r="BJ16" s="6">
        <f t="shared" si="11"/>
        <v>45994.750000300002</v>
      </c>
      <c r="BK16" s="6">
        <f t="shared" si="11"/>
        <v>46025.166666999998</v>
      </c>
      <c r="BL16" s="6">
        <f t="shared" si="11"/>
        <v>46055.5833337</v>
      </c>
      <c r="BM16" s="6">
        <f t="shared" si="11"/>
        <v>46086.000000400003</v>
      </c>
      <c r="BN16" s="6">
        <f t="shared" si="11"/>
        <v>46116.416667099998</v>
      </c>
      <c r="BO16" s="6">
        <f t="shared" si="11"/>
        <v>46146.833333800001</v>
      </c>
      <c r="BP16" s="6">
        <f t="shared" si="11"/>
        <v>46177.250000499997</v>
      </c>
      <c r="BQ16" s="6">
        <f t="shared" si="11"/>
        <v>46207.666667199999</v>
      </c>
      <c r="BR16" s="6">
        <f t="shared" si="16"/>
        <v>46238.083333900002</v>
      </c>
      <c r="BS16" s="6">
        <f t="shared" si="16"/>
        <v>46268.500000599997</v>
      </c>
      <c r="BT16" s="6">
        <f t="shared" si="16"/>
        <v>46298.9166673</v>
      </c>
      <c r="BU16" s="6">
        <f t="shared" si="16"/>
        <v>46329.333334000003</v>
      </c>
      <c r="BV16" s="6">
        <f t="shared" si="16"/>
        <v>46359.750000699998</v>
      </c>
      <c r="BW16" s="6">
        <f t="shared" si="16"/>
        <v>46390.166667400001</v>
      </c>
      <c r="BX16" s="6">
        <f t="shared" si="16"/>
        <v>46420.583334099996</v>
      </c>
      <c r="BY16" s="6">
        <f t="shared" si="16"/>
        <v>46451.000000799999</v>
      </c>
      <c r="BZ16" s="6">
        <f t="shared" si="16"/>
        <v>46481.416667500001</v>
      </c>
      <c r="CA16" s="6">
        <f t="shared" si="16"/>
        <v>46511.833334199997</v>
      </c>
      <c r="CB16" s="6">
        <f t="shared" si="16"/>
        <v>46542.2500009</v>
      </c>
      <c r="CC16" s="6">
        <f t="shared" si="16"/>
        <v>46572.666667600002</v>
      </c>
      <c r="CD16" s="6">
        <f t="shared" si="16"/>
        <v>46603.083334299998</v>
      </c>
      <c r="CE16" s="6">
        <f t="shared" si="16"/>
        <v>46633.500001</v>
      </c>
      <c r="CF16" s="6">
        <f t="shared" si="16"/>
        <v>46663.916667700003</v>
      </c>
      <c r="CG16" s="6">
        <f t="shared" si="16"/>
        <v>46694.333334399998</v>
      </c>
      <c r="CH16" s="6">
        <f t="shared" si="16"/>
        <v>46724.750001100001</v>
      </c>
      <c r="CI16" s="6">
        <f t="shared" si="16"/>
        <v>46755.166667799997</v>
      </c>
      <c r="CJ16" s="6">
        <f t="shared" si="16"/>
        <v>46785.583334499999</v>
      </c>
      <c r="CK16" s="6">
        <f t="shared" si="16"/>
        <v>46816.000001200002</v>
      </c>
      <c r="CL16" s="6">
        <f t="shared" si="16"/>
        <v>46846.416667899997</v>
      </c>
      <c r="CM16" s="6">
        <f t="shared" si="16"/>
        <v>46876.8333346</v>
      </c>
      <c r="CN16" s="6">
        <f t="shared" si="16"/>
        <v>46907.250001299995</v>
      </c>
      <c r="CO16" s="6">
        <f t="shared" si="16"/>
        <v>46937.666667999998</v>
      </c>
      <c r="CP16" s="6">
        <f t="shared" si="16"/>
        <v>46968.083334700001</v>
      </c>
      <c r="CQ16" s="6">
        <f t="shared" si="16"/>
        <v>46998.500001399996</v>
      </c>
      <c r="CR16" s="6">
        <f t="shared" si="16"/>
        <v>47028.916668099999</v>
      </c>
      <c r="CS16" s="6">
        <f t="shared" si="16"/>
        <v>47059.333334800001</v>
      </c>
      <c r="CT16" s="6">
        <f t="shared" si="16"/>
        <v>47089.750001499997</v>
      </c>
      <c r="CU16" s="6">
        <f t="shared" si="16"/>
        <v>47120.1666682</v>
      </c>
      <c r="CV16" s="6">
        <f t="shared" si="16"/>
        <v>47150.583334900002</v>
      </c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x14ac:dyDescent="0.25">
      <c r="A17" s="12">
        <f>'Market pricing dates'!B6</f>
        <v>45680</v>
      </c>
      <c r="B17" s="6">
        <f t="shared" si="8"/>
        <v>45680</v>
      </c>
      <c r="C17" s="6">
        <f t="shared" si="9"/>
        <v>45710.416666700003</v>
      </c>
      <c r="D17" s="6">
        <f t="shared" si="9"/>
        <v>45740.833333399998</v>
      </c>
      <c r="E17" s="6">
        <f t="shared" si="9"/>
        <v>45771.250000100001</v>
      </c>
      <c r="F17" s="6">
        <f t="shared" si="9"/>
        <v>45801.666666800003</v>
      </c>
      <c r="G17" s="6">
        <f t="shared" si="9"/>
        <v>45832.083333499999</v>
      </c>
      <c r="H17" s="6">
        <f t="shared" si="9"/>
        <v>45862.500000200002</v>
      </c>
      <c r="I17" s="6">
        <f t="shared" si="9"/>
        <v>45892.916666899997</v>
      </c>
      <c r="J17" s="6">
        <f t="shared" si="9"/>
        <v>45923.3333336</v>
      </c>
      <c r="K17" s="6">
        <f t="shared" si="9"/>
        <v>45953.750000300002</v>
      </c>
      <c r="L17" s="6">
        <f t="shared" si="9"/>
        <v>45984.166666999998</v>
      </c>
      <c r="M17" s="6">
        <f t="shared" si="9"/>
        <v>46014.5833337</v>
      </c>
      <c r="N17" s="6">
        <f t="shared" si="9"/>
        <v>46045.000000400003</v>
      </c>
      <c r="O17" s="6">
        <f t="shared" si="9"/>
        <v>46075.416667099998</v>
      </c>
      <c r="P17" s="6">
        <f t="shared" si="9"/>
        <v>46105.833333800001</v>
      </c>
      <c r="Q17" s="6">
        <f t="shared" si="9"/>
        <v>46136.250000499997</v>
      </c>
      <c r="R17" s="6">
        <f t="shared" si="9"/>
        <v>46166.666667199999</v>
      </c>
      <c r="S17" s="6">
        <f t="shared" si="14"/>
        <v>46197.083333900002</v>
      </c>
      <c r="T17" s="6">
        <f t="shared" si="14"/>
        <v>46227.500000599997</v>
      </c>
      <c r="U17" s="6">
        <f t="shared" si="14"/>
        <v>46257.9166673</v>
      </c>
      <c r="V17" s="6">
        <f t="shared" si="14"/>
        <v>46288.333334000003</v>
      </c>
      <c r="W17" s="6">
        <f t="shared" si="14"/>
        <v>46318.750000699998</v>
      </c>
      <c r="X17" s="6">
        <f t="shared" si="14"/>
        <v>46349.166667400001</v>
      </c>
      <c r="Y17" s="6">
        <f t="shared" si="14"/>
        <v>46379.583334099996</v>
      </c>
      <c r="Z17" s="6">
        <f t="shared" si="14"/>
        <v>46410.000000799999</v>
      </c>
      <c r="AA17" s="6">
        <f t="shared" si="14"/>
        <v>46440.416667500001</v>
      </c>
      <c r="AB17" s="6">
        <f t="shared" si="14"/>
        <v>46470.833334199997</v>
      </c>
      <c r="AC17" s="6">
        <f t="shared" si="14"/>
        <v>46501.2500009</v>
      </c>
      <c r="AD17" s="6">
        <f t="shared" si="14"/>
        <v>46531.666667600002</v>
      </c>
      <c r="AE17" s="6">
        <f t="shared" si="14"/>
        <v>46562.083334299998</v>
      </c>
      <c r="AF17" s="6">
        <f t="shared" si="14"/>
        <v>46592.500001</v>
      </c>
      <c r="AG17" s="6">
        <f t="shared" si="14"/>
        <v>46622.916667700003</v>
      </c>
      <c r="AH17" s="6">
        <f t="shared" si="14"/>
        <v>46653.333334399998</v>
      </c>
      <c r="AI17" s="6">
        <f t="shared" si="15"/>
        <v>46683.750001100001</v>
      </c>
      <c r="AJ17" s="6">
        <f t="shared" si="15"/>
        <v>46714.166667799997</v>
      </c>
      <c r="AK17" s="6">
        <f t="shared" si="15"/>
        <v>46744.583334499999</v>
      </c>
      <c r="AL17" s="6">
        <f t="shared" si="15"/>
        <v>46775.000001200002</v>
      </c>
      <c r="AM17" s="6">
        <f t="shared" si="15"/>
        <v>46805.416667899997</v>
      </c>
      <c r="AN17" s="6">
        <f t="shared" si="15"/>
        <v>46835.8333346</v>
      </c>
      <c r="AO17" s="6">
        <f t="shared" si="15"/>
        <v>46866.250001299995</v>
      </c>
      <c r="AP17" s="6">
        <f t="shared" si="15"/>
        <v>46896.666667999998</v>
      </c>
      <c r="AQ17" s="6">
        <f t="shared" si="15"/>
        <v>46927.083334700001</v>
      </c>
      <c r="AR17" s="6">
        <f t="shared" si="15"/>
        <v>46957.500001399996</v>
      </c>
      <c r="AS17" s="6">
        <f t="shared" si="15"/>
        <v>46987.916668099999</v>
      </c>
      <c r="AT17" s="6">
        <f t="shared" si="15"/>
        <v>47018.333334800001</v>
      </c>
      <c r="AU17" s="6">
        <f t="shared" si="15"/>
        <v>47048.750001499997</v>
      </c>
      <c r="AV17" s="6">
        <f t="shared" si="15"/>
        <v>47079.1666682</v>
      </c>
      <c r="AW17" s="6">
        <f t="shared" si="15"/>
        <v>47109.583334900002</v>
      </c>
      <c r="AZ17" s="12">
        <f>'Market pricing dates'!E6</f>
        <v>45722</v>
      </c>
      <c r="BA17" s="6">
        <f t="shared" si="10"/>
        <v>45722</v>
      </c>
      <c r="BB17" s="6">
        <f t="shared" si="11"/>
        <v>45752.416666700003</v>
      </c>
      <c r="BC17" s="6">
        <f t="shared" si="11"/>
        <v>45782.833333399998</v>
      </c>
      <c r="BD17" s="6">
        <f t="shared" si="11"/>
        <v>45813.250000100001</v>
      </c>
      <c r="BE17" s="6">
        <f t="shared" si="11"/>
        <v>45843.666666800003</v>
      </c>
      <c r="BF17" s="6">
        <f t="shared" si="11"/>
        <v>45874.083333499999</v>
      </c>
      <c r="BG17" s="6">
        <f t="shared" si="11"/>
        <v>45904.500000200002</v>
      </c>
      <c r="BH17" s="6">
        <f t="shared" si="11"/>
        <v>45934.916666899997</v>
      </c>
      <c r="BI17" s="6">
        <f t="shared" si="11"/>
        <v>45965.3333336</v>
      </c>
      <c r="BJ17" s="6">
        <f t="shared" si="11"/>
        <v>45995.750000300002</v>
      </c>
      <c r="BK17" s="6">
        <f t="shared" si="11"/>
        <v>46026.166666999998</v>
      </c>
      <c r="BL17" s="6">
        <f t="shared" si="11"/>
        <v>46056.5833337</v>
      </c>
      <c r="BM17" s="6">
        <f t="shared" si="11"/>
        <v>46087.000000400003</v>
      </c>
      <c r="BN17" s="6">
        <f t="shared" si="11"/>
        <v>46117.416667099998</v>
      </c>
      <c r="BO17" s="6">
        <f t="shared" si="11"/>
        <v>46147.833333800001</v>
      </c>
      <c r="BP17" s="6">
        <f t="shared" si="11"/>
        <v>46178.250000499997</v>
      </c>
      <c r="BQ17" s="6">
        <f t="shared" si="11"/>
        <v>46208.666667199999</v>
      </c>
      <c r="BR17" s="6">
        <f t="shared" si="16"/>
        <v>46239.083333900002</v>
      </c>
      <c r="BS17" s="6">
        <f t="shared" si="16"/>
        <v>46269.500000599997</v>
      </c>
      <c r="BT17" s="6">
        <f t="shared" si="16"/>
        <v>46299.9166673</v>
      </c>
      <c r="BU17" s="6">
        <f t="shared" si="16"/>
        <v>46330.333334000003</v>
      </c>
      <c r="BV17" s="6">
        <f t="shared" si="16"/>
        <v>46360.750000699998</v>
      </c>
      <c r="BW17" s="6">
        <f t="shared" si="16"/>
        <v>46391.166667400001</v>
      </c>
      <c r="BX17" s="6">
        <f t="shared" si="16"/>
        <v>46421.583334099996</v>
      </c>
      <c r="BY17" s="6">
        <f t="shared" si="16"/>
        <v>46452.000000799999</v>
      </c>
      <c r="BZ17" s="6">
        <f t="shared" si="16"/>
        <v>46482.416667500001</v>
      </c>
      <c r="CA17" s="6">
        <f t="shared" si="16"/>
        <v>46512.833334199997</v>
      </c>
      <c r="CB17" s="6">
        <f t="shared" si="16"/>
        <v>46543.2500009</v>
      </c>
      <c r="CC17" s="6">
        <f t="shared" si="16"/>
        <v>46573.666667600002</v>
      </c>
      <c r="CD17" s="6">
        <f t="shared" si="16"/>
        <v>46604.083334299998</v>
      </c>
      <c r="CE17" s="6">
        <f t="shared" si="16"/>
        <v>46634.500001</v>
      </c>
      <c r="CF17" s="6">
        <f t="shared" si="16"/>
        <v>46664.916667700003</v>
      </c>
      <c r="CG17" s="6">
        <f t="shared" si="16"/>
        <v>46695.333334399998</v>
      </c>
      <c r="CH17" s="6">
        <f t="shared" si="16"/>
        <v>46725.750001100001</v>
      </c>
      <c r="CI17" s="6">
        <f t="shared" si="16"/>
        <v>46756.166667799997</v>
      </c>
      <c r="CJ17" s="6">
        <f t="shared" si="16"/>
        <v>46786.583334499999</v>
      </c>
      <c r="CK17" s="6">
        <f t="shared" si="16"/>
        <v>46817.000001200002</v>
      </c>
      <c r="CL17" s="6">
        <f t="shared" si="16"/>
        <v>46847.416667899997</v>
      </c>
      <c r="CM17" s="6">
        <f t="shared" si="16"/>
        <v>46877.8333346</v>
      </c>
      <c r="CN17" s="6">
        <f t="shared" si="16"/>
        <v>46908.250001299995</v>
      </c>
      <c r="CO17" s="6">
        <f t="shared" si="16"/>
        <v>46938.666667999998</v>
      </c>
      <c r="CP17" s="6">
        <f t="shared" si="16"/>
        <v>46969.083334700001</v>
      </c>
      <c r="CQ17" s="6">
        <f t="shared" si="16"/>
        <v>46999.500001399996</v>
      </c>
      <c r="CR17" s="6">
        <f t="shared" si="16"/>
        <v>47029.916668099999</v>
      </c>
      <c r="CS17" s="6">
        <f t="shared" si="16"/>
        <v>47060.333334800001</v>
      </c>
      <c r="CT17" s="6">
        <f t="shared" si="16"/>
        <v>47090.750001499997</v>
      </c>
      <c r="CU17" s="6">
        <f t="shared" si="16"/>
        <v>47121.1666682</v>
      </c>
      <c r="CV17" s="6">
        <f t="shared" si="16"/>
        <v>47151.583334900002</v>
      </c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x14ac:dyDescent="0.25">
      <c r="A18" s="12">
        <f>'Market pricing dates'!B7</f>
        <v>45681</v>
      </c>
      <c r="B18" s="6">
        <f t="shared" si="8"/>
        <v>45681</v>
      </c>
      <c r="C18" s="6">
        <f t="shared" si="9"/>
        <v>45711.416666700003</v>
      </c>
      <c r="D18" s="6">
        <f t="shared" si="9"/>
        <v>45741.833333399998</v>
      </c>
      <c r="E18" s="6">
        <f t="shared" si="9"/>
        <v>45772.250000100001</v>
      </c>
      <c r="F18" s="6">
        <f t="shared" si="9"/>
        <v>45802.666666800003</v>
      </c>
      <c r="G18" s="6">
        <f t="shared" si="9"/>
        <v>45833.083333499999</v>
      </c>
      <c r="H18" s="6">
        <f t="shared" si="9"/>
        <v>45863.500000200002</v>
      </c>
      <c r="I18" s="6">
        <f t="shared" si="9"/>
        <v>45893.916666899997</v>
      </c>
      <c r="J18" s="6">
        <f t="shared" si="9"/>
        <v>45924.3333336</v>
      </c>
      <c r="K18" s="6">
        <f t="shared" si="9"/>
        <v>45954.750000300002</v>
      </c>
      <c r="L18" s="6">
        <f t="shared" si="9"/>
        <v>45985.166666999998</v>
      </c>
      <c r="M18" s="6">
        <f t="shared" si="9"/>
        <v>46015.5833337</v>
      </c>
      <c r="N18" s="6">
        <f t="shared" si="9"/>
        <v>46046.000000400003</v>
      </c>
      <c r="O18" s="6">
        <f t="shared" si="9"/>
        <v>46076.416667099998</v>
      </c>
      <c r="P18" s="6">
        <f t="shared" si="9"/>
        <v>46106.833333800001</v>
      </c>
      <c r="Q18" s="6">
        <f t="shared" si="9"/>
        <v>46137.250000499997</v>
      </c>
      <c r="R18" s="6">
        <f t="shared" si="9"/>
        <v>46167.666667199999</v>
      </c>
      <c r="S18" s="6">
        <f t="shared" si="14"/>
        <v>46198.083333900002</v>
      </c>
      <c r="T18" s="6">
        <f t="shared" si="14"/>
        <v>46228.500000599997</v>
      </c>
      <c r="U18" s="6">
        <f t="shared" si="14"/>
        <v>46258.9166673</v>
      </c>
      <c r="V18" s="6">
        <f t="shared" si="14"/>
        <v>46289.333334000003</v>
      </c>
      <c r="W18" s="6">
        <f t="shared" si="14"/>
        <v>46319.750000699998</v>
      </c>
      <c r="X18" s="6">
        <f t="shared" si="14"/>
        <v>46350.166667400001</v>
      </c>
      <c r="Y18" s="6">
        <f t="shared" si="14"/>
        <v>46380.583334099996</v>
      </c>
      <c r="Z18" s="6">
        <f t="shared" si="14"/>
        <v>46411.000000799999</v>
      </c>
      <c r="AA18" s="6">
        <f t="shared" si="14"/>
        <v>46441.416667500001</v>
      </c>
      <c r="AB18" s="6">
        <f t="shared" si="14"/>
        <v>46471.833334199997</v>
      </c>
      <c r="AC18" s="6">
        <f t="shared" si="14"/>
        <v>46502.2500009</v>
      </c>
      <c r="AD18" s="6">
        <f t="shared" si="14"/>
        <v>46532.666667600002</v>
      </c>
      <c r="AE18" s="6">
        <f t="shared" si="14"/>
        <v>46563.083334299998</v>
      </c>
      <c r="AF18" s="6">
        <f t="shared" si="14"/>
        <v>46593.500001</v>
      </c>
      <c r="AG18" s="6">
        <f t="shared" si="14"/>
        <v>46623.916667700003</v>
      </c>
      <c r="AH18" s="6">
        <f t="shared" si="14"/>
        <v>46654.333334399998</v>
      </c>
      <c r="AI18" s="6">
        <f t="shared" si="15"/>
        <v>46684.750001100001</v>
      </c>
      <c r="AJ18" s="6">
        <f t="shared" si="15"/>
        <v>46715.166667799997</v>
      </c>
      <c r="AK18" s="6">
        <f t="shared" si="15"/>
        <v>46745.583334499999</v>
      </c>
      <c r="AL18" s="6">
        <f t="shared" si="15"/>
        <v>46776.000001200002</v>
      </c>
      <c r="AM18" s="6">
        <f t="shared" si="15"/>
        <v>46806.416667899997</v>
      </c>
      <c r="AN18" s="6">
        <f t="shared" si="15"/>
        <v>46836.8333346</v>
      </c>
      <c r="AO18" s="6">
        <f t="shared" si="15"/>
        <v>46867.250001299995</v>
      </c>
      <c r="AP18" s="6">
        <f t="shared" si="15"/>
        <v>46897.666667999998</v>
      </c>
      <c r="AQ18" s="6">
        <f t="shared" si="15"/>
        <v>46928.083334700001</v>
      </c>
      <c r="AR18" s="6">
        <f t="shared" si="15"/>
        <v>46958.500001399996</v>
      </c>
      <c r="AS18" s="6">
        <f t="shared" si="15"/>
        <v>46988.916668099999</v>
      </c>
      <c r="AT18" s="6">
        <f t="shared" si="15"/>
        <v>47019.333334800001</v>
      </c>
      <c r="AU18" s="6">
        <f t="shared" si="15"/>
        <v>47049.750001499997</v>
      </c>
      <c r="AV18" s="6">
        <f t="shared" si="15"/>
        <v>47080.1666682</v>
      </c>
      <c r="AW18" s="6">
        <f t="shared" si="15"/>
        <v>47110.583334900002</v>
      </c>
      <c r="AZ18" s="12">
        <f>'Market pricing dates'!E7</f>
        <v>45723</v>
      </c>
      <c r="BA18" s="6">
        <f t="shared" si="10"/>
        <v>45723</v>
      </c>
      <c r="BB18" s="6">
        <f t="shared" si="11"/>
        <v>45753.416666700003</v>
      </c>
      <c r="BC18" s="6">
        <f t="shared" si="11"/>
        <v>45783.833333399998</v>
      </c>
      <c r="BD18" s="6">
        <f t="shared" si="11"/>
        <v>45814.250000100001</v>
      </c>
      <c r="BE18" s="6">
        <f t="shared" si="11"/>
        <v>45844.666666800003</v>
      </c>
      <c r="BF18" s="6">
        <f t="shared" si="11"/>
        <v>45875.083333499999</v>
      </c>
      <c r="BG18" s="6">
        <f t="shared" si="11"/>
        <v>45905.500000200002</v>
      </c>
      <c r="BH18" s="6">
        <f t="shared" si="11"/>
        <v>45935.916666899997</v>
      </c>
      <c r="BI18" s="6">
        <f t="shared" si="11"/>
        <v>45966.3333336</v>
      </c>
      <c r="BJ18" s="6">
        <f t="shared" si="11"/>
        <v>45996.750000300002</v>
      </c>
      <c r="BK18" s="6">
        <f t="shared" si="11"/>
        <v>46027.166666999998</v>
      </c>
      <c r="BL18" s="6">
        <f t="shared" si="11"/>
        <v>46057.5833337</v>
      </c>
      <c r="BM18" s="6">
        <f t="shared" si="11"/>
        <v>46088.000000400003</v>
      </c>
      <c r="BN18" s="6">
        <f t="shared" si="11"/>
        <v>46118.416667099998</v>
      </c>
      <c r="BO18" s="6">
        <f t="shared" si="11"/>
        <v>46148.833333800001</v>
      </c>
      <c r="BP18" s="6">
        <f t="shared" si="11"/>
        <v>46179.250000499997</v>
      </c>
      <c r="BQ18" s="6">
        <f t="shared" si="11"/>
        <v>46209.666667199999</v>
      </c>
      <c r="BR18" s="6">
        <f t="shared" si="16"/>
        <v>46240.083333900002</v>
      </c>
      <c r="BS18" s="6">
        <f t="shared" si="16"/>
        <v>46270.500000599997</v>
      </c>
      <c r="BT18" s="6">
        <f t="shared" si="16"/>
        <v>46300.9166673</v>
      </c>
      <c r="BU18" s="6">
        <f t="shared" si="16"/>
        <v>46331.333334000003</v>
      </c>
      <c r="BV18" s="6">
        <f t="shared" si="16"/>
        <v>46361.750000699998</v>
      </c>
      <c r="BW18" s="6">
        <f t="shared" si="16"/>
        <v>46392.166667400001</v>
      </c>
      <c r="BX18" s="6">
        <f t="shared" si="16"/>
        <v>46422.583334099996</v>
      </c>
      <c r="BY18" s="6">
        <f t="shared" si="16"/>
        <v>46453.000000799999</v>
      </c>
      <c r="BZ18" s="6">
        <f t="shared" si="16"/>
        <v>46483.416667500001</v>
      </c>
      <c r="CA18" s="6">
        <f t="shared" si="16"/>
        <v>46513.833334199997</v>
      </c>
      <c r="CB18" s="6">
        <f t="shared" si="16"/>
        <v>46544.2500009</v>
      </c>
      <c r="CC18" s="6">
        <f t="shared" si="16"/>
        <v>46574.666667600002</v>
      </c>
      <c r="CD18" s="6">
        <f t="shared" si="16"/>
        <v>46605.083334299998</v>
      </c>
      <c r="CE18" s="6">
        <f t="shared" si="16"/>
        <v>46635.500001</v>
      </c>
      <c r="CF18" s="6">
        <f t="shared" si="16"/>
        <v>46665.916667700003</v>
      </c>
      <c r="CG18" s="6">
        <f t="shared" si="16"/>
        <v>46696.333334399998</v>
      </c>
      <c r="CH18" s="6">
        <f t="shared" si="16"/>
        <v>46726.750001100001</v>
      </c>
      <c r="CI18" s="6">
        <f t="shared" si="16"/>
        <v>46757.166667799997</v>
      </c>
      <c r="CJ18" s="6">
        <f t="shared" si="16"/>
        <v>46787.583334499999</v>
      </c>
      <c r="CK18" s="6">
        <f t="shared" si="16"/>
        <v>46818.000001200002</v>
      </c>
      <c r="CL18" s="6">
        <f t="shared" si="16"/>
        <v>46848.416667899997</v>
      </c>
      <c r="CM18" s="6">
        <f t="shared" si="16"/>
        <v>46878.8333346</v>
      </c>
      <c r="CN18" s="6">
        <f t="shared" si="16"/>
        <v>46909.250001299995</v>
      </c>
      <c r="CO18" s="6">
        <f t="shared" si="16"/>
        <v>46939.666667999998</v>
      </c>
      <c r="CP18" s="6">
        <f t="shared" si="16"/>
        <v>46970.083334700001</v>
      </c>
      <c r="CQ18" s="6">
        <f t="shared" si="16"/>
        <v>47000.500001399996</v>
      </c>
      <c r="CR18" s="6">
        <f t="shared" si="16"/>
        <v>47030.916668099999</v>
      </c>
      <c r="CS18" s="6">
        <f t="shared" si="16"/>
        <v>47061.333334800001</v>
      </c>
      <c r="CT18" s="6">
        <f t="shared" si="16"/>
        <v>47091.750001499997</v>
      </c>
      <c r="CU18" s="6">
        <f t="shared" si="16"/>
        <v>47122.1666682</v>
      </c>
      <c r="CV18" s="6">
        <f t="shared" si="16"/>
        <v>47152.583334900002</v>
      </c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x14ac:dyDescent="0.25">
      <c r="A19" s="12">
        <f>'Market pricing dates'!B8</f>
        <v>45684</v>
      </c>
      <c r="B19" s="6">
        <f>A19</f>
        <v>45684</v>
      </c>
      <c r="C19" s="6">
        <f>$B19+C$4</f>
        <v>45714.416666700003</v>
      </c>
      <c r="D19" s="6">
        <f t="shared" si="9"/>
        <v>45744.833333399998</v>
      </c>
      <c r="E19" s="6">
        <f t="shared" si="9"/>
        <v>45775.250000100001</v>
      </c>
      <c r="F19" s="6">
        <f t="shared" si="9"/>
        <v>45805.666666800003</v>
      </c>
      <c r="G19" s="6">
        <f t="shared" si="9"/>
        <v>45836.083333499999</v>
      </c>
      <c r="H19" s="6">
        <f t="shared" si="9"/>
        <v>45866.500000200002</v>
      </c>
      <c r="I19" s="6">
        <f t="shared" si="9"/>
        <v>45896.916666899997</v>
      </c>
      <c r="J19" s="6">
        <f t="shared" si="9"/>
        <v>45927.3333336</v>
      </c>
      <c r="K19" s="6">
        <f t="shared" si="9"/>
        <v>45957.750000300002</v>
      </c>
      <c r="L19" s="6">
        <f t="shared" si="9"/>
        <v>45988.166666999998</v>
      </c>
      <c r="M19" s="6">
        <f t="shared" si="9"/>
        <v>46018.5833337</v>
      </c>
      <c r="N19" s="6">
        <f t="shared" si="9"/>
        <v>46049.000000400003</v>
      </c>
      <c r="O19" s="6">
        <f t="shared" si="9"/>
        <v>46079.416667099998</v>
      </c>
      <c r="P19" s="6">
        <f t="shared" si="9"/>
        <v>46109.833333800001</v>
      </c>
      <c r="Q19" s="6">
        <f t="shared" si="9"/>
        <v>46140.250000499997</v>
      </c>
      <c r="R19" s="6">
        <f t="shared" si="9"/>
        <v>46170.666667199999</v>
      </c>
      <c r="S19" s="6">
        <f t="shared" si="14"/>
        <v>46201.083333900002</v>
      </c>
      <c r="T19" s="6">
        <f t="shared" si="14"/>
        <v>46231.500000599997</v>
      </c>
      <c r="U19" s="6">
        <f t="shared" si="14"/>
        <v>46261.9166673</v>
      </c>
      <c r="V19" s="6">
        <f t="shared" si="14"/>
        <v>46292.333334000003</v>
      </c>
      <c r="W19" s="6">
        <f t="shared" si="14"/>
        <v>46322.750000699998</v>
      </c>
      <c r="X19" s="6">
        <f t="shared" si="14"/>
        <v>46353.166667400001</v>
      </c>
      <c r="Y19" s="6">
        <f t="shared" si="14"/>
        <v>46383.583334099996</v>
      </c>
      <c r="Z19" s="6">
        <f t="shared" si="14"/>
        <v>46414.000000799999</v>
      </c>
      <c r="AA19" s="6">
        <f t="shared" si="14"/>
        <v>46444.416667500001</v>
      </c>
      <c r="AB19" s="6">
        <f t="shared" si="14"/>
        <v>46474.833334199997</v>
      </c>
      <c r="AC19" s="6">
        <f t="shared" si="14"/>
        <v>46505.2500009</v>
      </c>
      <c r="AD19" s="6">
        <f t="shared" si="14"/>
        <v>46535.666667600002</v>
      </c>
      <c r="AE19" s="6">
        <f t="shared" si="14"/>
        <v>46566.083334299998</v>
      </c>
      <c r="AF19" s="6">
        <f t="shared" si="14"/>
        <v>46596.500001</v>
      </c>
      <c r="AG19" s="6">
        <f t="shared" si="14"/>
        <v>46626.916667700003</v>
      </c>
      <c r="AH19" s="6">
        <f t="shared" si="14"/>
        <v>46657.333334399998</v>
      </c>
      <c r="AI19" s="6">
        <f t="shared" si="15"/>
        <v>46687.750001100001</v>
      </c>
      <c r="AJ19" s="6">
        <f t="shared" si="15"/>
        <v>46718.166667799997</v>
      </c>
      <c r="AK19" s="6">
        <f t="shared" si="15"/>
        <v>46748.583334499999</v>
      </c>
      <c r="AL19" s="6">
        <f t="shared" si="15"/>
        <v>46779.000001200002</v>
      </c>
      <c r="AM19" s="6">
        <f t="shared" si="15"/>
        <v>46809.416667899997</v>
      </c>
      <c r="AN19" s="6">
        <f t="shared" si="15"/>
        <v>46839.8333346</v>
      </c>
      <c r="AO19" s="6">
        <f t="shared" si="15"/>
        <v>46870.250001299995</v>
      </c>
      <c r="AP19" s="6">
        <f t="shared" si="15"/>
        <v>46900.666667999998</v>
      </c>
      <c r="AQ19" s="6">
        <f t="shared" si="15"/>
        <v>46931.083334700001</v>
      </c>
      <c r="AR19" s="6">
        <f t="shared" si="15"/>
        <v>46961.500001399996</v>
      </c>
      <c r="AS19" s="6">
        <f t="shared" si="15"/>
        <v>46991.916668099999</v>
      </c>
      <c r="AT19" s="6">
        <f t="shared" si="15"/>
        <v>47022.333334800001</v>
      </c>
      <c r="AU19" s="6">
        <f t="shared" si="15"/>
        <v>47052.750001499997</v>
      </c>
      <c r="AV19" s="6">
        <f t="shared" si="15"/>
        <v>47083.1666682</v>
      </c>
      <c r="AW19" s="6">
        <f t="shared" si="15"/>
        <v>47113.583334900002</v>
      </c>
      <c r="AZ19" s="12">
        <f>'Market pricing dates'!E8</f>
        <v>45726</v>
      </c>
      <c r="BA19" s="6">
        <f>AZ19</f>
        <v>45726</v>
      </c>
      <c r="BB19" s="6">
        <f t="shared" si="11"/>
        <v>45756.416666700003</v>
      </c>
      <c r="BC19" s="6">
        <f t="shared" si="11"/>
        <v>45786.833333399998</v>
      </c>
      <c r="BD19" s="6">
        <f t="shared" si="11"/>
        <v>45817.250000100001</v>
      </c>
      <c r="BE19" s="6">
        <f t="shared" si="11"/>
        <v>45847.666666800003</v>
      </c>
      <c r="BF19" s="6">
        <f t="shared" si="11"/>
        <v>45878.083333499999</v>
      </c>
      <c r="BG19" s="6">
        <f t="shared" si="11"/>
        <v>45908.500000200002</v>
      </c>
      <c r="BH19" s="6">
        <f t="shared" si="11"/>
        <v>45938.916666899997</v>
      </c>
      <c r="BI19" s="6">
        <f t="shared" si="11"/>
        <v>45969.3333336</v>
      </c>
      <c r="BJ19" s="6">
        <f t="shared" si="11"/>
        <v>45999.750000300002</v>
      </c>
      <c r="BK19" s="6">
        <f t="shared" si="11"/>
        <v>46030.166666999998</v>
      </c>
      <c r="BL19" s="6">
        <f t="shared" si="11"/>
        <v>46060.5833337</v>
      </c>
      <c r="BM19" s="6">
        <f t="shared" si="11"/>
        <v>46091.000000400003</v>
      </c>
      <c r="BN19" s="6">
        <f t="shared" si="11"/>
        <v>46121.416667099998</v>
      </c>
      <c r="BO19" s="6">
        <f t="shared" si="11"/>
        <v>46151.833333800001</v>
      </c>
      <c r="BP19" s="6">
        <f t="shared" si="11"/>
        <v>46182.250000499997</v>
      </c>
      <c r="BQ19" s="6">
        <f t="shared" si="11"/>
        <v>46212.666667199999</v>
      </c>
      <c r="BR19" s="6">
        <f t="shared" si="16"/>
        <v>46243.083333900002</v>
      </c>
      <c r="BS19" s="6">
        <f t="shared" si="16"/>
        <v>46273.500000599997</v>
      </c>
      <c r="BT19" s="6">
        <f t="shared" si="16"/>
        <v>46303.9166673</v>
      </c>
      <c r="BU19" s="6">
        <f t="shared" si="16"/>
        <v>46334.333334000003</v>
      </c>
      <c r="BV19" s="6">
        <f t="shared" si="16"/>
        <v>46364.750000699998</v>
      </c>
      <c r="BW19" s="6">
        <f t="shared" si="16"/>
        <v>46395.166667400001</v>
      </c>
      <c r="BX19" s="6">
        <f t="shared" si="16"/>
        <v>46425.583334099996</v>
      </c>
      <c r="BY19" s="6">
        <f t="shared" si="16"/>
        <v>46456.000000799999</v>
      </c>
      <c r="BZ19" s="6">
        <f t="shared" si="16"/>
        <v>46486.416667500001</v>
      </c>
      <c r="CA19" s="6">
        <f t="shared" si="16"/>
        <v>46516.833334199997</v>
      </c>
      <c r="CB19" s="6">
        <f t="shared" si="16"/>
        <v>46547.2500009</v>
      </c>
      <c r="CC19" s="6">
        <f t="shared" si="16"/>
        <v>46577.666667600002</v>
      </c>
      <c r="CD19" s="6">
        <f t="shared" si="16"/>
        <v>46608.083334299998</v>
      </c>
      <c r="CE19" s="6">
        <f t="shared" si="16"/>
        <v>46638.500001</v>
      </c>
      <c r="CF19" s="6">
        <f t="shared" si="16"/>
        <v>46668.916667700003</v>
      </c>
      <c r="CG19" s="6">
        <f t="shared" si="16"/>
        <v>46699.333334399998</v>
      </c>
      <c r="CH19" s="6">
        <f t="shared" si="16"/>
        <v>46729.750001100001</v>
      </c>
      <c r="CI19" s="6">
        <f t="shared" si="16"/>
        <v>46760.166667799997</v>
      </c>
      <c r="CJ19" s="6">
        <f t="shared" si="16"/>
        <v>46790.583334499999</v>
      </c>
      <c r="CK19" s="6">
        <f t="shared" si="16"/>
        <v>46821.000001200002</v>
      </c>
      <c r="CL19" s="6">
        <f t="shared" si="16"/>
        <v>46851.416667899997</v>
      </c>
      <c r="CM19" s="6">
        <f t="shared" si="16"/>
        <v>46881.8333346</v>
      </c>
      <c r="CN19" s="6">
        <f t="shared" si="16"/>
        <v>46912.250001299995</v>
      </c>
      <c r="CO19" s="6">
        <f t="shared" si="16"/>
        <v>46942.666667999998</v>
      </c>
      <c r="CP19" s="6">
        <f t="shared" si="16"/>
        <v>46973.083334700001</v>
      </c>
      <c r="CQ19" s="6">
        <f t="shared" si="16"/>
        <v>47003.500001399996</v>
      </c>
      <c r="CR19" s="6">
        <f t="shared" si="16"/>
        <v>47033.916668099999</v>
      </c>
      <c r="CS19" s="6">
        <f t="shared" si="16"/>
        <v>47064.333334800001</v>
      </c>
      <c r="CT19" s="6">
        <f t="shared" si="16"/>
        <v>47094.750001499997</v>
      </c>
      <c r="CU19" s="6">
        <f t="shared" si="16"/>
        <v>47125.1666682</v>
      </c>
      <c r="CV19" s="6">
        <f t="shared" si="16"/>
        <v>47155.583334900002</v>
      </c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x14ac:dyDescent="0.25">
      <c r="A20" s="12">
        <f>'Market pricing dates'!B9</f>
        <v>45685</v>
      </c>
      <c r="B20" s="6">
        <f t="shared" ref="B20" si="17">A20</f>
        <v>45685</v>
      </c>
      <c r="C20" s="6">
        <f t="shared" si="9"/>
        <v>45715.416666700003</v>
      </c>
      <c r="D20" s="6">
        <f t="shared" si="9"/>
        <v>45745.833333399998</v>
      </c>
      <c r="E20" s="6">
        <f t="shared" si="9"/>
        <v>45776.250000100001</v>
      </c>
      <c r="F20" s="6">
        <f t="shared" si="9"/>
        <v>45806.666666800003</v>
      </c>
      <c r="G20" s="6">
        <f t="shared" si="9"/>
        <v>45837.083333499999</v>
      </c>
      <c r="H20" s="6">
        <f t="shared" si="9"/>
        <v>45867.500000200002</v>
      </c>
      <c r="I20" s="6">
        <f t="shared" si="9"/>
        <v>45897.916666899997</v>
      </c>
      <c r="J20" s="6">
        <f t="shared" si="9"/>
        <v>45928.3333336</v>
      </c>
      <c r="K20" s="6">
        <f t="shared" si="9"/>
        <v>45958.750000300002</v>
      </c>
      <c r="L20" s="6">
        <f t="shared" si="9"/>
        <v>45989.166666999998</v>
      </c>
      <c r="M20" s="6">
        <f t="shared" si="9"/>
        <v>46019.5833337</v>
      </c>
      <c r="N20" s="6">
        <f t="shared" si="9"/>
        <v>46050.000000400003</v>
      </c>
      <c r="O20" s="6">
        <f t="shared" si="9"/>
        <v>46080.416667099998</v>
      </c>
      <c r="P20" s="6">
        <f t="shared" si="9"/>
        <v>46110.833333800001</v>
      </c>
      <c r="Q20" s="6">
        <f t="shared" si="9"/>
        <v>46141.250000499997</v>
      </c>
      <c r="R20" s="6">
        <f t="shared" si="9"/>
        <v>46171.666667199999</v>
      </c>
      <c r="S20" s="6">
        <f t="shared" si="14"/>
        <v>46202.083333900002</v>
      </c>
      <c r="T20" s="6">
        <f t="shared" si="14"/>
        <v>46232.500000599997</v>
      </c>
      <c r="U20" s="6">
        <f t="shared" si="14"/>
        <v>46262.9166673</v>
      </c>
      <c r="V20" s="6">
        <f t="shared" si="14"/>
        <v>46293.333334000003</v>
      </c>
      <c r="W20" s="6">
        <f t="shared" si="14"/>
        <v>46323.750000699998</v>
      </c>
      <c r="X20" s="6">
        <f t="shared" si="14"/>
        <v>46354.166667400001</v>
      </c>
      <c r="Y20" s="6">
        <f t="shared" si="14"/>
        <v>46384.583334099996</v>
      </c>
      <c r="Z20" s="6">
        <f t="shared" si="14"/>
        <v>46415.000000799999</v>
      </c>
      <c r="AA20" s="6">
        <f t="shared" si="14"/>
        <v>46445.416667500001</v>
      </c>
      <c r="AB20" s="6">
        <f t="shared" si="14"/>
        <v>46475.833334199997</v>
      </c>
      <c r="AC20" s="6">
        <f t="shared" si="14"/>
        <v>46506.2500009</v>
      </c>
      <c r="AD20" s="6">
        <f t="shared" si="14"/>
        <v>46536.666667600002</v>
      </c>
      <c r="AE20" s="6">
        <f t="shared" si="14"/>
        <v>46567.083334299998</v>
      </c>
      <c r="AF20" s="6">
        <f t="shared" si="14"/>
        <v>46597.500001</v>
      </c>
      <c r="AG20" s="6">
        <f t="shared" si="14"/>
        <v>46627.916667700003</v>
      </c>
      <c r="AH20" s="6">
        <f t="shared" si="14"/>
        <v>46658.333334399998</v>
      </c>
      <c r="AI20" s="6">
        <f t="shared" si="15"/>
        <v>46688.750001100001</v>
      </c>
      <c r="AJ20" s="6">
        <f t="shared" si="15"/>
        <v>46719.166667799997</v>
      </c>
      <c r="AK20" s="6">
        <f t="shared" si="15"/>
        <v>46749.583334499999</v>
      </c>
      <c r="AL20" s="6">
        <f t="shared" si="15"/>
        <v>46780.000001200002</v>
      </c>
      <c r="AM20" s="6">
        <f t="shared" si="15"/>
        <v>46810.416667899997</v>
      </c>
      <c r="AN20" s="6">
        <f t="shared" si="15"/>
        <v>46840.8333346</v>
      </c>
      <c r="AO20" s="6">
        <f t="shared" si="15"/>
        <v>46871.250001299995</v>
      </c>
      <c r="AP20" s="6">
        <f t="shared" si="15"/>
        <v>46901.666667999998</v>
      </c>
      <c r="AQ20" s="6">
        <f t="shared" si="15"/>
        <v>46932.083334700001</v>
      </c>
      <c r="AR20" s="6">
        <f t="shared" si="15"/>
        <v>46962.500001399996</v>
      </c>
      <c r="AS20" s="6">
        <f t="shared" si="15"/>
        <v>46992.916668099999</v>
      </c>
      <c r="AT20" s="6">
        <f t="shared" si="15"/>
        <v>47023.333334800001</v>
      </c>
      <c r="AU20" s="6">
        <f t="shared" si="15"/>
        <v>47053.750001499997</v>
      </c>
      <c r="AV20" s="6">
        <f t="shared" si="15"/>
        <v>47084.1666682</v>
      </c>
      <c r="AW20" s="6">
        <f t="shared" si="15"/>
        <v>47114.583334900002</v>
      </c>
      <c r="AZ20" s="12">
        <f>'Market pricing dates'!E9</f>
        <v>45727</v>
      </c>
      <c r="BA20" s="6">
        <f t="shared" ref="BA20" si="18">AZ20</f>
        <v>45727</v>
      </c>
      <c r="BB20" s="6">
        <f t="shared" si="11"/>
        <v>45757.416666700003</v>
      </c>
      <c r="BC20" s="6">
        <f t="shared" si="11"/>
        <v>45787.833333399998</v>
      </c>
      <c r="BD20" s="6">
        <f t="shared" si="11"/>
        <v>45818.250000100001</v>
      </c>
      <c r="BE20" s="6">
        <f t="shared" si="11"/>
        <v>45848.666666800003</v>
      </c>
      <c r="BF20" s="6">
        <f t="shared" si="11"/>
        <v>45879.083333499999</v>
      </c>
      <c r="BG20" s="6">
        <f t="shared" si="11"/>
        <v>45909.500000200002</v>
      </c>
      <c r="BH20" s="6">
        <f t="shared" si="11"/>
        <v>45939.916666899997</v>
      </c>
      <c r="BI20" s="6">
        <f t="shared" si="11"/>
        <v>45970.3333336</v>
      </c>
      <c r="BJ20" s="6">
        <f t="shared" si="11"/>
        <v>46000.750000300002</v>
      </c>
      <c r="BK20" s="6">
        <f t="shared" si="11"/>
        <v>46031.166666999998</v>
      </c>
      <c r="BL20" s="6">
        <f t="shared" si="11"/>
        <v>46061.5833337</v>
      </c>
      <c r="BM20" s="6">
        <f t="shared" si="11"/>
        <v>46092.000000400003</v>
      </c>
      <c r="BN20" s="6">
        <f t="shared" si="11"/>
        <v>46122.416667099998</v>
      </c>
      <c r="BO20" s="6">
        <f t="shared" si="11"/>
        <v>46152.833333800001</v>
      </c>
      <c r="BP20" s="6">
        <f t="shared" si="11"/>
        <v>46183.250000499997</v>
      </c>
      <c r="BQ20" s="6">
        <f t="shared" si="11"/>
        <v>46213.666667199999</v>
      </c>
      <c r="BR20" s="6">
        <f t="shared" si="16"/>
        <v>46244.083333900002</v>
      </c>
      <c r="BS20" s="6">
        <f t="shared" si="16"/>
        <v>46274.500000599997</v>
      </c>
      <c r="BT20" s="6">
        <f t="shared" si="16"/>
        <v>46304.9166673</v>
      </c>
      <c r="BU20" s="6">
        <f t="shared" si="16"/>
        <v>46335.333334000003</v>
      </c>
      <c r="BV20" s="6">
        <f t="shared" si="16"/>
        <v>46365.750000699998</v>
      </c>
      <c r="BW20" s="6">
        <f t="shared" si="16"/>
        <v>46396.166667400001</v>
      </c>
      <c r="BX20" s="6">
        <f t="shared" si="16"/>
        <v>46426.583334099996</v>
      </c>
      <c r="BY20" s="6">
        <f t="shared" ref="BY20:CV20" si="19">$AZ20+BY$4</f>
        <v>46457.000000799999</v>
      </c>
      <c r="BZ20" s="6">
        <f t="shared" si="19"/>
        <v>46487.416667500001</v>
      </c>
      <c r="CA20" s="6">
        <f t="shared" si="19"/>
        <v>46517.833334199997</v>
      </c>
      <c r="CB20" s="6">
        <f t="shared" si="19"/>
        <v>46548.2500009</v>
      </c>
      <c r="CC20" s="6">
        <f t="shared" si="19"/>
        <v>46578.666667600002</v>
      </c>
      <c r="CD20" s="6">
        <f t="shared" si="19"/>
        <v>46609.083334299998</v>
      </c>
      <c r="CE20" s="6">
        <f t="shared" si="19"/>
        <v>46639.500001</v>
      </c>
      <c r="CF20" s="6">
        <f t="shared" si="19"/>
        <v>46669.916667700003</v>
      </c>
      <c r="CG20" s="6">
        <f t="shared" si="19"/>
        <v>46700.333334399998</v>
      </c>
      <c r="CH20" s="6">
        <f t="shared" si="19"/>
        <v>46730.750001100001</v>
      </c>
      <c r="CI20" s="6">
        <f t="shared" si="19"/>
        <v>46761.166667799997</v>
      </c>
      <c r="CJ20" s="6">
        <f t="shared" si="19"/>
        <v>46791.583334499999</v>
      </c>
      <c r="CK20" s="6">
        <f t="shared" si="19"/>
        <v>46822.000001200002</v>
      </c>
      <c r="CL20" s="6">
        <f t="shared" si="19"/>
        <v>46852.416667899997</v>
      </c>
      <c r="CM20" s="6">
        <f t="shared" si="19"/>
        <v>46882.8333346</v>
      </c>
      <c r="CN20" s="6">
        <f t="shared" si="19"/>
        <v>46913.250001299995</v>
      </c>
      <c r="CO20" s="6">
        <f t="shared" si="19"/>
        <v>46943.666667999998</v>
      </c>
      <c r="CP20" s="6">
        <f t="shared" si="19"/>
        <v>46974.083334700001</v>
      </c>
      <c r="CQ20" s="6">
        <f t="shared" si="19"/>
        <v>47004.500001399996</v>
      </c>
      <c r="CR20" s="6">
        <f t="shared" si="19"/>
        <v>47034.916668099999</v>
      </c>
      <c r="CS20" s="6">
        <f t="shared" si="19"/>
        <v>47065.333334800001</v>
      </c>
      <c r="CT20" s="6">
        <f t="shared" si="19"/>
        <v>47095.750001499997</v>
      </c>
      <c r="CU20" s="6">
        <f t="shared" si="19"/>
        <v>47126.1666682</v>
      </c>
      <c r="CV20" s="6">
        <f t="shared" si="19"/>
        <v>47156.583334900002</v>
      </c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2" spans="1:112" x14ac:dyDescent="0.25">
      <c r="A22" s="8" t="s">
        <v>1869</v>
      </c>
      <c r="AZ22" s="8" t="s">
        <v>1869</v>
      </c>
    </row>
    <row r="23" spans="1:112" x14ac:dyDescent="0.25">
      <c r="A23" s="6">
        <f t="shared" ref="A23:A37" si="20">A6</f>
        <v>45665</v>
      </c>
      <c r="B23" s="7">
        <f>VLOOKUP($A23,HAVERD!$A:$FM,B$2,FALSE)</f>
        <v>94.5</v>
      </c>
      <c r="C23" s="7">
        <f>VLOOKUP($A23,HAVERD!$A:$FM,C$2,FALSE)</f>
        <v>89.8</v>
      </c>
      <c r="D23" s="7">
        <f>VLOOKUP($A23,HAVERD!$A:$FM,D$2,FALSE)</f>
        <v>86.95</v>
      </c>
      <c r="E23" s="7">
        <f>VLOOKUP($A23,HAVERD!$A:$FM,E$2,FALSE)</f>
        <v>84.45</v>
      </c>
      <c r="F23" s="7">
        <f>VLOOKUP($A23,HAVERD!$A:$FM,F$2,FALSE)</f>
        <v>84</v>
      </c>
      <c r="G23" s="7">
        <f>VLOOKUP($A23,HAVERD!$A:$FM,G$2,FALSE)</f>
        <v>82.35</v>
      </c>
      <c r="H23" s="7">
        <f>VLOOKUP($A23,HAVERD!$A:$FM,H$2,FALSE)</f>
        <v>82.3</v>
      </c>
      <c r="I23" s="7">
        <f>VLOOKUP($A23,HAVERD!$A:$FM,I$2,FALSE)</f>
        <v>85</v>
      </c>
      <c r="J23" s="7">
        <f>VLOOKUP($A23,HAVERD!$A:$FM,J$2,FALSE)</f>
        <v>86.8</v>
      </c>
      <c r="K23" s="7">
        <f>VLOOKUP($A23,HAVERD!$A:$FM,K$2,FALSE)</f>
        <v>87.3</v>
      </c>
      <c r="L23" s="7">
        <f>VLOOKUP($A23,HAVERD!$A:$FM,L$2,FALSE)</f>
        <v>88.75</v>
      </c>
      <c r="M23" s="7">
        <f>VLOOKUP($A23,HAVERD!$A:$FM,M$2,FALSE)</f>
        <v>91.95</v>
      </c>
      <c r="N23" s="7">
        <f>VLOOKUP($A23,HAVERD!$A:$FM,N$2,FALSE)</f>
        <v>92.4</v>
      </c>
      <c r="O23" s="7">
        <f>VLOOKUP($A23,HAVERD!$A:$FM,O$2,FALSE)</f>
        <v>87.3</v>
      </c>
      <c r="P23" s="7">
        <f>VLOOKUP($A23,HAVERD!$A:$FM,P$2,FALSE)</f>
        <v>74.650000000000006</v>
      </c>
      <c r="Q23" s="7">
        <f>VLOOKUP($A23,HAVERD!$A:$FM,Q$2,FALSE)</f>
        <v>70.599999999999994</v>
      </c>
      <c r="R23" s="7">
        <f>VLOOKUP($A23,HAVERD!$A:$FM,R$2,FALSE)</f>
        <v>69.650000000000006</v>
      </c>
      <c r="S23" s="7">
        <f>VLOOKUP($A23,HAVERD!$A:$FM,S$2,FALSE)</f>
        <v>68.099999999999994</v>
      </c>
      <c r="T23" s="7">
        <f>VLOOKUP($A23,HAVERD!$A:$FM,T$2,FALSE)</f>
        <v>67.95</v>
      </c>
      <c r="U23" s="7">
        <f>VLOOKUP($A23,HAVERD!$A:$FM,U$2,FALSE)</f>
        <v>70.3</v>
      </c>
      <c r="V23" s="7">
        <f>VLOOKUP($A23,HAVERD!$A:$FM,V$2,FALSE)</f>
        <v>77.349999999999994</v>
      </c>
      <c r="W23" s="7">
        <f>VLOOKUP($A23,HAVERD!$A:$FM,W$2,FALSE)</f>
        <v>79.599999999999994</v>
      </c>
      <c r="X23" s="7">
        <f>VLOOKUP($A23,HAVERD!$A:$FM,X$2,FALSE)</f>
        <v>79.900000000000006</v>
      </c>
      <c r="Y23" s="7">
        <f>VLOOKUP($A23,HAVERD!$A:$FM,Y$2,FALSE)</f>
        <v>79.849999999999994</v>
      </c>
      <c r="Z23" s="7">
        <f>VLOOKUP($A23,HAVERD!$A:$FM,Z$2,FALSE)</f>
        <v>79.25</v>
      </c>
      <c r="AA23" s="7">
        <f>VLOOKUP($A23,HAVERD!$A:$FM,AA$2,FALSE)</f>
        <v>75.55</v>
      </c>
      <c r="AB23" s="7">
        <f>VLOOKUP($A23,HAVERD!$A:$FM,AB$2,FALSE)</f>
        <v>65.150000000000006</v>
      </c>
      <c r="AC23" s="7">
        <f>VLOOKUP($A23,HAVERD!$A:$FM,AC$2,FALSE)</f>
        <v>61.9</v>
      </c>
      <c r="AD23" s="7">
        <f>VLOOKUP($A23,HAVERD!$A:$FM,AD$2,FALSE)</f>
        <v>61.65</v>
      </c>
      <c r="AE23" s="7">
        <f>VLOOKUP($A23,HAVERD!$A:$FM,AE$2,FALSE)</f>
        <v>61.9</v>
      </c>
      <c r="AF23" s="7">
        <f>VLOOKUP($A23,HAVERD!$A:$FM,AF$2,FALSE)</f>
        <v>62.45</v>
      </c>
      <c r="AG23" s="7">
        <f>VLOOKUP($A23,HAVERD!$A:$FM,AG$2,FALSE)</f>
        <v>65.099999999999994</v>
      </c>
      <c r="AH23" s="7">
        <f>VLOOKUP($A23,HAVERD!$A:$FM,AH$2,FALSE)</f>
        <v>72.55</v>
      </c>
      <c r="AI23" s="7">
        <f>VLOOKUP($A23,HAVERD!$A:$FM,AI$2,FALSE)</f>
        <v>74.95</v>
      </c>
      <c r="AJ23" s="7">
        <f>VLOOKUP($A23,HAVERD!$A:$FM,AJ$2,FALSE)</f>
        <v>75.2</v>
      </c>
      <c r="AK23" s="7">
        <f>VLOOKUP($A23,HAVERD!$A:$FM,AK$2,FALSE)</f>
        <v>75.099999999999994</v>
      </c>
      <c r="AL23" s="7">
        <f>VLOOKUP($A23,HAVERD!$A:$FM,AL$2,FALSE)</f>
        <v>74.599999999999994</v>
      </c>
      <c r="AM23" s="7">
        <f>VLOOKUP($A23,HAVERD!$A:$FM,AM$2,FALSE)</f>
        <v>71.849999999999994</v>
      </c>
      <c r="AN23" s="7">
        <f>VLOOKUP($A23,HAVERD!$A:$FM,AN$2,FALSE)</f>
        <v>64.099999999999994</v>
      </c>
      <c r="AO23" s="7">
        <f>VLOOKUP($A23,HAVERD!$A:$FM,AO$2,FALSE)</f>
        <v>61.65</v>
      </c>
      <c r="AP23" s="7">
        <f>VLOOKUP($A23,HAVERD!$A:$FM,AP$2,FALSE)</f>
        <v>61.5</v>
      </c>
      <c r="AQ23" s="7">
        <f>VLOOKUP($A23,HAVERD!$A:$FM,AQ$2,FALSE)</f>
        <v>61.7</v>
      </c>
      <c r="AR23" s="7">
        <f>VLOOKUP($A23,HAVERD!$A:$FM,AR$2,FALSE)</f>
        <v>62.1</v>
      </c>
      <c r="AS23" s="7">
        <f>VLOOKUP($A23,HAVERD!$A:$FM,AS$2,FALSE)</f>
        <v>63.95</v>
      </c>
      <c r="AT23" s="7">
        <f>VLOOKUP($A23,HAVERD!$A:$FM,AT$2,FALSE)</f>
        <v>69.150000000000006</v>
      </c>
      <c r="AU23" s="7">
        <f>VLOOKUP($A23,HAVERD!$A:$FM,AU$2,FALSE)</f>
        <v>70.849999999999994</v>
      </c>
      <c r="AV23" s="7">
        <f>VLOOKUP($A23,HAVERD!$A:$FM,AV$2,FALSE)</f>
        <v>71.05</v>
      </c>
      <c r="AW23" s="7">
        <f>VLOOKUP($A23,HAVERD!$A:$FM,AW$2,FALSE)</f>
        <v>71.05</v>
      </c>
      <c r="AZ23" s="6">
        <f t="shared" ref="AZ23:AZ37" si="21">AZ6</f>
        <v>45707</v>
      </c>
      <c r="BA23" s="7">
        <f>_xlfn.IFNA(VLOOKUP($AZ23,HAVERD!$A:$FM,BA$2,FALSE),"")</f>
        <v>93.5</v>
      </c>
      <c r="BB23" s="7">
        <f>_xlfn.IFNA(VLOOKUP($AZ23,HAVERD!$A:$FM,BB$2,FALSE),"")</f>
        <v>90.8</v>
      </c>
      <c r="BC23" s="7">
        <f>_xlfn.IFNA(VLOOKUP($AZ23,HAVERD!$A:$FM,BC$2,FALSE),"")</f>
        <v>87.1</v>
      </c>
      <c r="BD23" s="7">
        <f>_xlfn.IFNA(VLOOKUP($AZ23,HAVERD!$A:$FM,BD$2,FALSE),"")</f>
        <v>85.3</v>
      </c>
      <c r="BE23" s="7">
        <f>_xlfn.IFNA(VLOOKUP($AZ23,HAVERD!$A:$FM,BE$2,FALSE),"")</f>
        <v>88.4</v>
      </c>
      <c r="BF23" s="7">
        <f>_xlfn.IFNA(VLOOKUP($AZ23,HAVERD!$A:$FM,BF$2,FALSE),"")</f>
        <v>89.05</v>
      </c>
      <c r="BG23" s="7">
        <f>_xlfn.IFNA(VLOOKUP($AZ23,HAVERD!$A:$FM,BG$2,FALSE),"")</f>
        <v>89.75</v>
      </c>
      <c r="BH23" s="7">
        <f>_xlfn.IFNA(VLOOKUP($AZ23,HAVERD!$A:$FM,BH$2,FALSE),"")</f>
        <v>93.7</v>
      </c>
      <c r="BI23" s="7">
        <f>_xlfn.IFNA(VLOOKUP($AZ23,HAVERD!$A:$FM,BI$2,FALSE),"")</f>
        <v>93.8</v>
      </c>
      <c r="BJ23" s="7">
        <f>_xlfn.IFNA(VLOOKUP($AZ23,HAVERD!$A:$FM,BJ$2,FALSE),"")</f>
        <v>95.2</v>
      </c>
      <c r="BK23" s="7">
        <f>_xlfn.IFNA(VLOOKUP($AZ23,HAVERD!$A:$FM,BK$2,FALSE),"")</f>
        <v>98.15</v>
      </c>
      <c r="BL23" s="7">
        <f>_xlfn.IFNA(VLOOKUP($AZ23,HAVERD!$A:$FM,BL$2,FALSE),"")</f>
        <v>98.5</v>
      </c>
      <c r="BM23" s="7">
        <f>_xlfn.IFNA(VLOOKUP($AZ23,HAVERD!$A:$FM,BM$2,FALSE),"")</f>
        <v>93.05</v>
      </c>
      <c r="BN23" s="7">
        <f>_xlfn.IFNA(VLOOKUP($AZ23,HAVERD!$A:$FM,BN$2,FALSE),"")</f>
        <v>74.599999999999994</v>
      </c>
      <c r="BO23" s="7">
        <f>_xlfn.IFNA(VLOOKUP($AZ23,HAVERD!$A:$FM,BO$2,FALSE),"")</f>
        <v>68.849999999999994</v>
      </c>
      <c r="BP23" s="7">
        <f>_xlfn.IFNA(VLOOKUP($AZ23,HAVERD!$A:$FM,BP$2,FALSE),"")</f>
        <v>68.5</v>
      </c>
      <c r="BQ23" s="7">
        <f>_xlfn.IFNA(VLOOKUP($AZ23,HAVERD!$A:$FM,BQ$2,FALSE),"")</f>
        <v>69</v>
      </c>
      <c r="BR23" s="7">
        <f>_xlfn.IFNA(VLOOKUP($AZ23,HAVERD!$A:$FM,BR$2,FALSE),"")</f>
        <v>69.7</v>
      </c>
      <c r="BS23" s="7">
        <f>_xlfn.IFNA(VLOOKUP($AZ23,HAVERD!$A:$FM,BS$2,FALSE),"")</f>
        <v>72.25</v>
      </c>
      <c r="BT23" s="7">
        <f>_xlfn.IFNA(VLOOKUP($AZ23,HAVERD!$A:$FM,BT$2,FALSE),"")</f>
        <v>79.25</v>
      </c>
      <c r="BU23" s="7">
        <f>_xlfn.IFNA(VLOOKUP($AZ23,HAVERD!$A:$FM,BU$2,FALSE),"")</f>
        <v>81.5</v>
      </c>
      <c r="BV23" s="7">
        <f>_xlfn.IFNA(VLOOKUP($AZ23,HAVERD!$A:$FM,BV$2,FALSE),"")</f>
        <v>81.849999999999994</v>
      </c>
      <c r="BW23" s="7">
        <f>_xlfn.IFNA(VLOOKUP($AZ23,HAVERD!$A:$FM,BW$2,FALSE),"")</f>
        <v>81.900000000000006</v>
      </c>
      <c r="BX23" s="7">
        <f>_xlfn.IFNA(VLOOKUP($AZ23,HAVERD!$A:$FM,BX$2,FALSE),"")</f>
        <v>81.2</v>
      </c>
      <c r="BY23" s="7">
        <f>_xlfn.IFNA(VLOOKUP($AZ23,HAVERD!$A:$FM,BY$2,FALSE),"")</f>
        <v>76.55</v>
      </c>
      <c r="BZ23" s="7">
        <f>_xlfn.IFNA(VLOOKUP($AZ23,HAVERD!$A:$FM,BZ$2,FALSE),"")</f>
        <v>63.85</v>
      </c>
      <c r="CA23" s="7">
        <f>_xlfn.IFNA(VLOOKUP($AZ23,HAVERD!$A:$FM,CA$2,FALSE),"")</f>
        <v>59.85</v>
      </c>
      <c r="CB23" s="7">
        <f>_xlfn.IFNA(VLOOKUP($AZ23,HAVERD!$A:$FM,CB$2,FALSE),"")</f>
        <v>59.6</v>
      </c>
      <c r="CC23" s="7">
        <f>_xlfn.IFNA(VLOOKUP($AZ23,HAVERD!$A:$FM,CC$2,FALSE),"")</f>
        <v>59.85</v>
      </c>
      <c r="CD23" s="7">
        <f>_xlfn.IFNA(VLOOKUP($AZ23,HAVERD!$A:$FM,CD$2,FALSE),"")</f>
        <v>60.5</v>
      </c>
      <c r="CE23" s="7">
        <f>_xlfn.IFNA(VLOOKUP($AZ23,HAVERD!$A:$FM,CE$2,FALSE),"")</f>
        <v>63.5</v>
      </c>
      <c r="CF23" s="7">
        <f>_xlfn.IFNA(VLOOKUP($AZ23,HAVERD!$A:$FM,CF$2,FALSE),"")</f>
        <v>71.75</v>
      </c>
      <c r="CG23" s="7">
        <f>_xlfn.IFNA(VLOOKUP($AZ23,HAVERD!$A:$FM,CG$2,FALSE),"")</f>
        <v>74.349999999999994</v>
      </c>
      <c r="CH23" s="7">
        <f>_xlfn.IFNA(VLOOKUP($AZ23,HAVERD!$A:$FM,CH$2,FALSE),"")</f>
        <v>74.650000000000006</v>
      </c>
      <c r="CI23" s="7">
        <f>_xlfn.IFNA(VLOOKUP($AZ23,HAVERD!$A:$FM,CI$2,FALSE),"")</f>
        <v>74.5</v>
      </c>
      <c r="CJ23" s="7">
        <f>_xlfn.IFNA(VLOOKUP($AZ23,HAVERD!$A:$FM,CJ$2,FALSE),"")</f>
        <v>74</v>
      </c>
      <c r="CK23" s="7">
        <f>_xlfn.IFNA(VLOOKUP($AZ23,HAVERD!$A:$FM,CK$2,FALSE),"")</f>
        <v>71.25</v>
      </c>
      <c r="CL23" s="7">
        <f>_xlfn.IFNA(VLOOKUP($AZ23,HAVERD!$A:$FM,CL$2,FALSE),"")</f>
        <v>63.75</v>
      </c>
      <c r="CM23" s="7">
        <f>_xlfn.IFNA(VLOOKUP($AZ23,HAVERD!$A:$FM,CM$2,FALSE),"")</f>
        <v>61.4</v>
      </c>
      <c r="CN23" s="7">
        <f>_xlfn.IFNA(VLOOKUP($AZ23,HAVERD!$A:$FM,CN$2,FALSE),"")</f>
        <v>61.25</v>
      </c>
      <c r="CO23" s="7">
        <f>_xlfn.IFNA(VLOOKUP($AZ23,HAVERD!$A:$FM,CO$2,FALSE),"")</f>
        <v>61.45</v>
      </c>
      <c r="CP23" s="7">
        <f>_xlfn.IFNA(VLOOKUP($AZ23,HAVERD!$A:$FM,CP$2,FALSE),"")</f>
        <v>61.85</v>
      </c>
      <c r="CQ23" s="7">
        <f>_xlfn.IFNA(VLOOKUP($AZ23,HAVERD!$A:$FM,CQ$2,FALSE),"")</f>
        <v>63.7</v>
      </c>
      <c r="CR23" s="7">
        <f>_xlfn.IFNA(VLOOKUP($AZ23,HAVERD!$A:$FM,CR$2,FALSE),"")</f>
        <v>68.7</v>
      </c>
      <c r="CS23" s="7">
        <f>_xlfn.IFNA(VLOOKUP($AZ23,HAVERD!$A:$FM,CS$2,FALSE),"")</f>
        <v>70.3</v>
      </c>
      <c r="CT23" s="7">
        <f>_xlfn.IFNA(VLOOKUP($AZ23,HAVERD!$A:$FM,CT$2,FALSE),"")</f>
        <v>70.55</v>
      </c>
      <c r="CU23" s="7">
        <f>_xlfn.IFNA(VLOOKUP($AZ23,HAVERD!$A:$FM,CU$2,FALSE),"")</f>
        <v>70.55</v>
      </c>
      <c r="CV23" s="7">
        <f>_xlfn.IFNA(VLOOKUP($AZ23,HAVERD!$A:$FM,CV$2,FALSE),"")</f>
        <v>70.05</v>
      </c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</row>
    <row r="24" spans="1:112" x14ac:dyDescent="0.25">
      <c r="A24" s="6">
        <f t="shared" si="20"/>
        <v>45666</v>
      </c>
      <c r="B24" s="7">
        <f>VLOOKUP($A24,HAVERD!$A:$FM,B$2,FALSE)</f>
        <v>92.9</v>
      </c>
      <c r="C24" s="7">
        <f>VLOOKUP($A24,HAVERD!$A:$FM,C$2,FALSE)</f>
        <v>88.9</v>
      </c>
      <c r="D24" s="7">
        <f>VLOOKUP($A24,HAVERD!$A:$FM,D$2,FALSE)</f>
        <v>86.2</v>
      </c>
      <c r="E24" s="7">
        <f>VLOOKUP($A24,HAVERD!$A:$FM,E$2,FALSE)</f>
        <v>83.25</v>
      </c>
      <c r="F24" s="7">
        <f>VLOOKUP($A24,HAVERD!$A:$FM,F$2,FALSE)</f>
        <v>81.7</v>
      </c>
      <c r="G24" s="7">
        <f>VLOOKUP($A24,HAVERD!$A:$FM,G$2,FALSE)</f>
        <v>82.05</v>
      </c>
      <c r="H24" s="7">
        <f>VLOOKUP($A24,HAVERD!$A:$FM,H$2,FALSE)</f>
        <v>82</v>
      </c>
      <c r="I24" s="7">
        <f>VLOOKUP($A24,HAVERD!$A:$FM,I$2,FALSE)</f>
        <v>84.7</v>
      </c>
      <c r="J24" s="7">
        <f>VLOOKUP($A24,HAVERD!$A:$FM,J$2,FALSE)</f>
        <v>86.95</v>
      </c>
      <c r="K24" s="7">
        <f>VLOOKUP($A24,HAVERD!$A:$FM,K$2,FALSE)</f>
        <v>87.45</v>
      </c>
      <c r="L24" s="7">
        <f>VLOOKUP($A24,HAVERD!$A:$FM,L$2,FALSE)</f>
        <v>88.9</v>
      </c>
      <c r="M24" s="7">
        <f>VLOOKUP($A24,HAVERD!$A:$FM,M$2,FALSE)</f>
        <v>92.2</v>
      </c>
      <c r="N24" s="7">
        <f>VLOOKUP($A24,HAVERD!$A:$FM,N$2,FALSE)</f>
        <v>92.65</v>
      </c>
      <c r="O24" s="7">
        <f>VLOOKUP($A24,HAVERD!$A:$FM,O$2,FALSE)</f>
        <v>87.55</v>
      </c>
      <c r="P24" s="7">
        <f>VLOOKUP($A24,HAVERD!$A:$FM,P$2,FALSE)</f>
        <v>74.400000000000006</v>
      </c>
      <c r="Q24" s="7">
        <f>VLOOKUP($A24,HAVERD!$A:$FM,Q$2,FALSE)</f>
        <v>70.2</v>
      </c>
      <c r="R24" s="7">
        <f>VLOOKUP($A24,HAVERD!$A:$FM,R$2,FALSE)</f>
        <v>69.2</v>
      </c>
      <c r="S24" s="7">
        <f>VLOOKUP($A24,HAVERD!$A:$FM,S$2,FALSE)</f>
        <v>67.55</v>
      </c>
      <c r="T24" s="7">
        <f>VLOOKUP($A24,HAVERD!$A:$FM,T$2,FALSE)</f>
        <v>67.400000000000006</v>
      </c>
      <c r="U24" s="7">
        <f>VLOOKUP($A24,HAVERD!$A:$FM,U$2,FALSE)</f>
        <v>69.95</v>
      </c>
      <c r="V24" s="7">
        <f>VLOOKUP($A24,HAVERD!$A:$FM,V$2,FALSE)</f>
        <v>77.3</v>
      </c>
      <c r="W24" s="7">
        <f>VLOOKUP($A24,HAVERD!$A:$FM,W$2,FALSE)</f>
        <v>79.7</v>
      </c>
      <c r="X24" s="7">
        <f>VLOOKUP($A24,HAVERD!$A:$FM,X$2,FALSE)</f>
        <v>80</v>
      </c>
      <c r="Y24" s="7">
        <f>VLOOKUP($A24,HAVERD!$A:$FM,Y$2,FALSE)</f>
        <v>79.95</v>
      </c>
      <c r="Z24" s="7">
        <f>VLOOKUP($A24,HAVERD!$A:$FM,Z$2,FALSE)</f>
        <v>79.349999999999994</v>
      </c>
      <c r="AA24" s="7">
        <f>VLOOKUP($A24,HAVERD!$A:$FM,AA$2,FALSE)</f>
        <v>75.5</v>
      </c>
      <c r="AB24" s="7">
        <f>VLOOKUP($A24,HAVERD!$A:$FM,AB$2,FALSE)</f>
        <v>64.849999999999994</v>
      </c>
      <c r="AC24" s="7">
        <f>VLOOKUP($A24,HAVERD!$A:$FM,AC$2,FALSE)</f>
        <v>61.55</v>
      </c>
      <c r="AD24" s="7">
        <f>VLOOKUP($A24,HAVERD!$A:$FM,AD$2,FALSE)</f>
        <v>61.3</v>
      </c>
      <c r="AE24" s="7">
        <f>VLOOKUP($A24,HAVERD!$A:$FM,AE$2,FALSE)</f>
        <v>61.55</v>
      </c>
      <c r="AF24" s="7">
        <f>VLOOKUP($A24,HAVERD!$A:$FM,AF$2,FALSE)</f>
        <v>62.1</v>
      </c>
      <c r="AG24" s="7">
        <f>VLOOKUP($A24,HAVERD!$A:$FM,AG$2,FALSE)</f>
        <v>64.849999999999994</v>
      </c>
      <c r="AH24" s="7">
        <f>VLOOKUP($A24,HAVERD!$A:$FM,AH$2,FALSE)</f>
        <v>72.400000000000006</v>
      </c>
      <c r="AI24" s="7">
        <f>VLOOKUP($A24,HAVERD!$A:$FM,AI$2,FALSE)</f>
        <v>74.8</v>
      </c>
      <c r="AJ24" s="7">
        <f>VLOOKUP($A24,HAVERD!$A:$FM,AJ$2,FALSE)</f>
        <v>75.05</v>
      </c>
      <c r="AK24" s="7">
        <f>VLOOKUP($A24,HAVERD!$A:$FM,AK$2,FALSE)</f>
        <v>74.95</v>
      </c>
      <c r="AL24" s="7">
        <f>VLOOKUP($A24,HAVERD!$A:$FM,AL$2,FALSE)</f>
        <v>74.45</v>
      </c>
      <c r="AM24" s="7">
        <f>VLOOKUP($A24,HAVERD!$A:$FM,AM$2,FALSE)</f>
        <v>71.75</v>
      </c>
      <c r="AN24" s="7">
        <f>VLOOKUP($A24,HAVERD!$A:$FM,AN$2,FALSE)</f>
        <v>64.349999999999994</v>
      </c>
      <c r="AO24" s="7">
        <f>VLOOKUP($A24,HAVERD!$A:$FM,AO$2,FALSE)</f>
        <v>62.05</v>
      </c>
      <c r="AP24" s="7">
        <f>VLOOKUP($A24,HAVERD!$A:$FM,AP$2,FALSE)</f>
        <v>61.9</v>
      </c>
      <c r="AQ24" s="7">
        <f>VLOOKUP($A24,HAVERD!$A:$FM,AQ$2,FALSE)</f>
        <v>62.1</v>
      </c>
      <c r="AR24" s="7">
        <f>VLOOKUP($A24,HAVERD!$A:$FM,AR$2,FALSE)</f>
        <v>62.5</v>
      </c>
      <c r="AS24" s="7">
        <f>VLOOKUP($A24,HAVERD!$A:$FM,AS$2,FALSE)</f>
        <v>64.349999999999994</v>
      </c>
      <c r="AT24" s="7">
        <f>VLOOKUP($A24,HAVERD!$A:$FM,AT$2,FALSE)</f>
        <v>69.55</v>
      </c>
      <c r="AU24" s="7">
        <f>VLOOKUP($A24,HAVERD!$A:$FM,AU$2,FALSE)</f>
        <v>71.2</v>
      </c>
      <c r="AV24" s="7">
        <f>VLOOKUP($A24,HAVERD!$A:$FM,AV$2,FALSE)</f>
        <v>71.45</v>
      </c>
      <c r="AW24" s="7">
        <f>VLOOKUP($A24,HAVERD!$A:$FM,AW$2,FALSE)</f>
        <v>71.45</v>
      </c>
      <c r="AZ24" s="6">
        <f t="shared" si="21"/>
        <v>45708</v>
      </c>
      <c r="BA24" s="7">
        <f>_xlfn.IFNA(VLOOKUP($AZ24,HAVERD!$A:$FM,BA$2,FALSE),"")</f>
        <v>91.55</v>
      </c>
      <c r="BB24" s="7">
        <f>_xlfn.IFNA(VLOOKUP($AZ24,HAVERD!$A:$FM,BB$2,FALSE),"")</f>
        <v>88.15</v>
      </c>
      <c r="BC24" s="7">
        <f>_xlfn.IFNA(VLOOKUP($AZ24,HAVERD!$A:$FM,BC$2,FALSE),"")</f>
        <v>85.5</v>
      </c>
      <c r="BD24" s="7">
        <f>_xlfn.IFNA(VLOOKUP($AZ24,HAVERD!$A:$FM,BD$2,FALSE),"")</f>
        <v>83.55</v>
      </c>
      <c r="BE24" s="7">
        <f>_xlfn.IFNA(VLOOKUP($AZ24,HAVERD!$A:$FM,BE$2,FALSE),"")</f>
        <v>86.45</v>
      </c>
      <c r="BF24" s="7">
        <f>_xlfn.IFNA(VLOOKUP($AZ24,HAVERD!$A:$FM,BF$2,FALSE),"")</f>
        <v>87.15</v>
      </c>
      <c r="BG24" s="7">
        <f>_xlfn.IFNA(VLOOKUP($AZ24,HAVERD!$A:$FM,BG$2,FALSE),"")</f>
        <v>87.85</v>
      </c>
      <c r="BH24" s="7">
        <f>_xlfn.IFNA(VLOOKUP($AZ24,HAVERD!$A:$FM,BH$2,FALSE),"")</f>
        <v>92.15</v>
      </c>
      <c r="BI24" s="7">
        <f>_xlfn.IFNA(VLOOKUP($AZ24,HAVERD!$A:$FM,BI$2,FALSE),"")</f>
        <v>92.25</v>
      </c>
      <c r="BJ24" s="7">
        <f>_xlfn.IFNA(VLOOKUP($AZ24,HAVERD!$A:$FM,BJ$2,FALSE),"")</f>
        <v>93.65</v>
      </c>
      <c r="BK24" s="7">
        <f>_xlfn.IFNA(VLOOKUP($AZ24,HAVERD!$A:$FM,BK$2,FALSE),"")</f>
        <v>96.2</v>
      </c>
      <c r="BL24" s="7">
        <f>_xlfn.IFNA(VLOOKUP($AZ24,HAVERD!$A:$FM,BL$2,FALSE),"")</f>
        <v>96.55</v>
      </c>
      <c r="BM24" s="7">
        <f>_xlfn.IFNA(VLOOKUP($AZ24,HAVERD!$A:$FM,BM$2,FALSE),"")</f>
        <v>91.1</v>
      </c>
      <c r="BN24" s="7">
        <f>_xlfn.IFNA(VLOOKUP($AZ24,HAVERD!$A:$FM,BN$2,FALSE),"")</f>
        <v>73.900000000000006</v>
      </c>
      <c r="BO24" s="7">
        <f>_xlfn.IFNA(VLOOKUP($AZ24,HAVERD!$A:$FM,BO$2,FALSE),"")</f>
        <v>68.55</v>
      </c>
      <c r="BP24" s="7">
        <f>_xlfn.IFNA(VLOOKUP($AZ24,HAVERD!$A:$FM,BP$2,FALSE),"")</f>
        <v>68.25</v>
      </c>
      <c r="BQ24" s="7">
        <f>_xlfn.IFNA(VLOOKUP($AZ24,HAVERD!$A:$FM,BQ$2,FALSE),"")</f>
        <v>68.75</v>
      </c>
      <c r="BR24" s="7">
        <f>_xlfn.IFNA(VLOOKUP($AZ24,HAVERD!$A:$FM,BR$2,FALSE),"")</f>
        <v>69.349999999999994</v>
      </c>
      <c r="BS24" s="7">
        <f>_xlfn.IFNA(VLOOKUP($AZ24,HAVERD!$A:$FM,BS$2,FALSE),"")</f>
        <v>71.7</v>
      </c>
      <c r="BT24" s="7">
        <f>_xlfn.IFNA(VLOOKUP($AZ24,HAVERD!$A:$FM,BT$2,FALSE),"")</f>
        <v>78.5</v>
      </c>
      <c r="BU24" s="7">
        <f>_xlfn.IFNA(VLOOKUP($AZ24,HAVERD!$A:$FM,BU$2,FALSE),"")</f>
        <v>80.650000000000006</v>
      </c>
      <c r="BV24" s="7">
        <f>_xlfn.IFNA(VLOOKUP($AZ24,HAVERD!$A:$FM,BV$2,FALSE),"")</f>
        <v>81</v>
      </c>
      <c r="BW24" s="7">
        <f>_xlfn.IFNA(VLOOKUP($AZ24,HAVERD!$A:$FM,BW$2,FALSE),"")</f>
        <v>81</v>
      </c>
      <c r="BX24" s="7">
        <f>_xlfn.IFNA(VLOOKUP($AZ24,HAVERD!$A:$FM,BX$2,FALSE),"")</f>
        <v>80.349999999999994</v>
      </c>
      <c r="BY24" s="7">
        <f>_xlfn.IFNA(VLOOKUP($AZ24,HAVERD!$A:$FM,BY$2,FALSE),"")</f>
        <v>76</v>
      </c>
      <c r="BZ24" s="7">
        <f>_xlfn.IFNA(VLOOKUP($AZ24,HAVERD!$A:$FM,BZ$2,FALSE),"")</f>
        <v>63.75</v>
      </c>
      <c r="CA24" s="7">
        <f>_xlfn.IFNA(VLOOKUP($AZ24,HAVERD!$A:$FM,CA$2,FALSE),"")</f>
        <v>59.9</v>
      </c>
      <c r="CB24" s="7">
        <f>_xlfn.IFNA(VLOOKUP($AZ24,HAVERD!$A:$FM,CB$2,FALSE),"")</f>
        <v>59.6</v>
      </c>
      <c r="CC24" s="7">
        <f>_xlfn.IFNA(VLOOKUP($AZ24,HAVERD!$A:$FM,CC$2,FALSE),"")</f>
        <v>59.9</v>
      </c>
      <c r="CD24" s="7">
        <f>_xlfn.IFNA(VLOOKUP($AZ24,HAVERD!$A:$FM,CD$2,FALSE),"")</f>
        <v>60.5</v>
      </c>
      <c r="CE24" s="7">
        <f>_xlfn.IFNA(VLOOKUP($AZ24,HAVERD!$A:$FM,CE$2,FALSE),"")</f>
        <v>63.45</v>
      </c>
      <c r="CF24" s="7">
        <f>_xlfn.IFNA(VLOOKUP($AZ24,HAVERD!$A:$FM,CF$2,FALSE),"")</f>
        <v>71.900000000000006</v>
      </c>
      <c r="CG24" s="7">
        <f>_xlfn.IFNA(VLOOKUP($AZ24,HAVERD!$A:$FM,CG$2,FALSE),"")</f>
        <v>74.599999999999994</v>
      </c>
      <c r="CH24" s="7">
        <f>_xlfn.IFNA(VLOOKUP($AZ24,HAVERD!$A:$FM,CH$2,FALSE),"")</f>
        <v>74.849999999999994</v>
      </c>
      <c r="CI24" s="7">
        <f>_xlfn.IFNA(VLOOKUP($AZ24,HAVERD!$A:$FM,CI$2,FALSE),"")</f>
        <v>74.75</v>
      </c>
      <c r="CJ24" s="7">
        <f>_xlfn.IFNA(VLOOKUP($AZ24,HAVERD!$A:$FM,CJ$2,FALSE),"")</f>
        <v>74.25</v>
      </c>
      <c r="CK24" s="7">
        <f>_xlfn.IFNA(VLOOKUP($AZ24,HAVERD!$A:$FM,CK$2,FALSE),"")</f>
        <v>71.55</v>
      </c>
      <c r="CL24" s="7">
        <f>_xlfn.IFNA(VLOOKUP($AZ24,HAVERD!$A:$FM,CL$2,FALSE),"")</f>
        <v>64</v>
      </c>
      <c r="CM24" s="7">
        <f>_xlfn.IFNA(VLOOKUP($AZ24,HAVERD!$A:$FM,CM$2,FALSE),"")</f>
        <v>61.65</v>
      </c>
      <c r="CN24" s="7">
        <f>_xlfn.IFNA(VLOOKUP($AZ24,HAVERD!$A:$FM,CN$2,FALSE),"")</f>
        <v>61.5</v>
      </c>
      <c r="CO24" s="7">
        <f>_xlfn.IFNA(VLOOKUP($AZ24,HAVERD!$A:$FM,CO$2,FALSE),"")</f>
        <v>61.7</v>
      </c>
      <c r="CP24" s="7">
        <f>_xlfn.IFNA(VLOOKUP($AZ24,HAVERD!$A:$FM,CP$2,FALSE),"")</f>
        <v>62.1</v>
      </c>
      <c r="CQ24" s="7">
        <f>_xlfn.IFNA(VLOOKUP($AZ24,HAVERD!$A:$FM,CQ$2,FALSE),"")</f>
        <v>63.85</v>
      </c>
      <c r="CR24" s="7">
        <f>_xlfn.IFNA(VLOOKUP($AZ24,HAVERD!$A:$FM,CR$2,FALSE),"")</f>
        <v>68.900000000000006</v>
      </c>
      <c r="CS24" s="7">
        <f>_xlfn.IFNA(VLOOKUP($AZ24,HAVERD!$A:$FM,CS$2,FALSE),"")</f>
        <v>70.55</v>
      </c>
      <c r="CT24" s="7">
        <f>_xlfn.IFNA(VLOOKUP($AZ24,HAVERD!$A:$FM,CT$2,FALSE),"")</f>
        <v>70.75</v>
      </c>
      <c r="CU24" s="7">
        <f>_xlfn.IFNA(VLOOKUP($AZ24,HAVERD!$A:$FM,CU$2,FALSE),"")</f>
        <v>70.75</v>
      </c>
      <c r="CV24" s="7">
        <f>_xlfn.IFNA(VLOOKUP($AZ24,HAVERD!$A:$FM,CV$2,FALSE),"")</f>
        <v>70.3</v>
      </c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</row>
    <row r="25" spans="1:112" x14ac:dyDescent="0.25">
      <c r="A25" s="6">
        <f t="shared" si="20"/>
        <v>45667</v>
      </c>
      <c r="B25" s="7">
        <f>VLOOKUP($A25,HAVERD!$A:$FM,B$2,FALSE)</f>
        <v>93.15</v>
      </c>
      <c r="C25" s="7">
        <f>VLOOKUP($A25,HAVERD!$A:$FM,C$2,FALSE)</f>
        <v>89.95</v>
      </c>
      <c r="D25" s="7">
        <f>VLOOKUP($A25,HAVERD!$A:$FM,D$2,FALSE)</f>
        <v>86.9</v>
      </c>
      <c r="E25" s="7">
        <f>VLOOKUP($A25,HAVERD!$A:$FM,E$2,FALSE)</f>
        <v>84</v>
      </c>
      <c r="F25" s="7">
        <f>VLOOKUP($A25,HAVERD!$A:$FM,F$2,FALSE)</f>
        <v>82.5</v>
      </c>
      <c r="G25" s="7">
        <f>VLOOKUP($A25,HAVERD!$A:$FM,G$2,FALSE)</f>
        <v>83.05</v>
      </c>
      <c r="H25" s="7">
        <f>VLOOKUP($A25,HAVERD!$A:$FM,H$2,FALSE)</f>
        <v>83</v>
      </c>
      <c r="I25" s="7">
        <f>VLOOKUP($A25,HAVERD!$A:$FM,I$2,FALSE)</f>
        <v>85.7</v>
      </c>
      <c r="J25" s="7">
        <f>VLOOKUP($A25,HAVERD!$A:$FM,J$2,FALSE)</f>
        <v>87.85</v>
      </c>
      <c r="K25" s="7">
        <f>VLOOKUP($A25,HAVERD!$A:$FM,K$2,FALSE)</f>
        <v>88.35</v>
      </c>
      <c r="L25" s="7">
        <f>VLOOKUP($A25,HAVERD!$A:$FM,L$2,FALSE)</f>
        <v>89.8</v>
      </c>
      <c r="M25" s="7">
        <f>VLOOKUP($A25,HAVERD!$A:$FM,M$2,FALSE)</f>
        <v>93.1</v>
      </c>
      <c r="N25" s="7">
        <f>VLOOKUP($A25,HAVERD!$A:$FM,N$2,FALSE)</f>
        <v>93.55</v>
      </c>
      <c r="O25" s="7">
        <f>VLOOKUP($A25,HAVERD!$A:$FM,O$2,FALSE)</f>
        <v>88.45</v>
      </c>
      <c r="P25" s="7">
        <f>VLOOKUP($A25,HAVERD!$A:$FM,P$2,FALSE)</f>
        <v>74.900000000000006</v>
      </c>
      <c r="Q25" s="7">
        <f>VLOOKUP($A25,HAVERD!$A:$FM,Q$2,FALSE)</f>
        <v>70.55</v>
      </c>
      <c r="R25" s="7">
        <f>VLOOKUP($A25,HAVERD!$A:$FM,R$2,FALSE)</f>
        <v>69.5</v>
      </c>
      <c r="S25" s="7">
        <f>VLOOKUP($A25,HAVERD!$A:$FM,S$2,FALSE)</f>
        <v>67.849999999999994</v>
      </c>
      <c r="T25" s="7">
        <f>VLOOKUP($A25,HAVERD!$A:$FM,T$2,FALSE)</f>
        <v>67.7</v>
      </c>
      <c r="U25" s="7">
        <f>VLOOKUP($A25,HAVERD!$A:$FM,U$2,FALSE)</f>
        <v>70.150000000000006</v>
      </c>
      <c r="V25" s="7">
        <f>VLOOKUP($A25,HAVERD!$A:$FM,V$2,FALSE)</f>
        <v>77.55</v>
      </c>
      <c r="W25" s="7">
        <f>VLOOKUP($A25,HAVERD!$A:$FM,W$2,FALSE)</f>
        <v>79.95</v>
      </c>
      <c r="X25" s="7">
        <f>VLOOKUP($A25,HAVERD!$A:$FM,X$2,FALSE)</f>
        <v>80.25</v>
      </c>
      <c r="Y25" s="7">
        <f>VLOOKUP($A25,HAVERD!$A:$FM,Y$2,FALSE)</f>
        <v>80.2</v>
      </c>
      <c r="Z25" s="7">
        <f>VLOOKUP($A25,HAVERD!$A:$FM,Z$2,FALSE)</f>
        <v>79.599999999999994</v>
      </c>
      <c r="AA25" s="7">
        <f>VLOOKUP($A25,HAVERD!$A:$FM,AA$2,FALSE)</f>
        <v>75.8</v>
      </c>
      <c r="AB25" s="7">
        <f>VLOOKUP($A25,HAVERD!$A:$FM,AB$2,FALSE)</f>
        <v>65</v>
      </c>
      <c r="AC25" s="7">
        <f>VLOOKUP($A25,HAVERD!$A:$FM,AC$2,FALSE)</f>
        <v>61.65</v>
      </c>
      <c r="AD25" s="7">
        <f>VLOOKUP($A25,HAVERD!$A:$FM,AD$2,FALSE)</f>
        <v>61.4</v>
      </c>
      <c r="AE25" s="7">
        <f>VLOOKUP($A25,HAVERD!$A:$FM,AE$2,FALSE)</f>
        <v>61.65</v>
      </c>
      <c r="AF25" s="7">
        <f>VLOOKUP($A25,HAVERD!$A:$FM,AF$2,FALSE)</f>
        <v>62.2</v>
      </c>
      <c r="AG25" s="7">
        <f>VLOOKUP($A25,HAVERD!$A:$FM,AG$2,FALSE)</f>
        <v>64.75</v>
      </c>
      <c r="AH25" s="7">
        <f>VLOOKUP($A25,HAVERD!$A:$FM,AH$2,FALSE)</f>
        <v>71.95</v>
      </c>
      <c r="AI25" s="7">
        <f>VLOOKUP($A25,HAVERD!$A:$FM,AI$2,FALSE)</f>
        <v>74.25</v>
      </c>
      <c r="AJ25" s="7">
        <f>VLOOKUP($A25,HAVERD!$A:$FM,AJ$2,FALSE)</f>
        <v>74.5</v>
      </c>
      <c r="AK25" s="7">
        <f>VLOOKUP($A25,HAVERD!$A:$FM,AK$2,FALSE)</f>
        <v>74.400000000000006</v>
      </c>
      <c r="AL25" s="7">
        <f>VLOOKUP($A25,HAVERD!$A:$FM,AL$2,FALSE)</f>
        <v>73.95</v>
      </c>
      <c r="AM25" s="7">
        <f>VLOOKUP($A25,HAVERD!$A:$FM,AM$2,FALSE)</f>
        <v>71.45</v>
      </c>
      <c r="AN25" s="7">
        <f>VLOOKUP($A25,HAVERD!$A:$FM,AN$2,FALSE)</f>
        <v>64.5</v>
      </c>
      <c r="AO25" s="7">
        <f>VLOOKUP($A25,HAVERD!$A:$FM,AO$2,FALSE)</f>
        <v>62.3</v>
      </c>
      <c r="AP25" s="7">
        <f>VLOOKUP($A25,HAVERD!$A:$FM,AP$2,FALSE)</f>
        <v>62.15</v>
      </c>
      <c r="AQ25" s="7">
        <f>VLOOKUP($A25,HAVERD!$A:$FM,AQ$2,FALSE)</f>
        <v>62.35</v>
      </c>
      <c r="AR25" s="7">
        <f>VLOOKUP($A25,HAVERD!$A:$FM,AR$2,FALSE)</f>
        <v>62.75</v>
      </c>
      <c r="AS25" s="7">
        <f>VLOOKUP($A25,HAVERD!$A:$FM,AS$2,FALSE)</f>
        <v>64.55</v>
      </c>
      <c r="AT25" s="7">
        <f>VLOOKUP($A25,HAVERD!$A:$FM,AT$2,FALSE)</f>
        <v>69.75</v>
      </c>
      <c r="AU25" s="7">
        <f>VLOOKUP($A25,HAVERD!$A:$FM,AU$2,FALSE)</f>
        <v>71.45</v>
      </c>
      <c r="AV25" s="7">
        <f>VLOOKUP($A25,HAVERD!$A:$FM,AV$2,FALSE)</f>
        <v>71.650000000000006</v>
      </c>
      <c r="AW25" s="7">
        <f>VLOOKUP($A25,HAVERD!$A:$FM,AW$2,FALSE)</f>
        <v>71.650000000000006</v>
      </c>
      <c r="AZ25" s="6">
        <f t="shared" si="21"/>
        <v>45709</v>
      </c>
      <c r="BA25" s="7">
        <f>_xlfn.IFNA(VLOOKUP($AZ25,HAVERD!$A:$FM,BA$2,FALSE),"")</f>
        <v>91.5</v>
      </c>
      <c r="BB25" s="7">
        <f>_xlfn.IFNA(VLOOKUP($AZ25,HAVERD!$A:$FM,BB$2,FALSE),"")</f>
        <v>88.6</v>
      </c>
      <c r="BC25" s="7">
        <f>_xlfn.IFNA(VLOOKUP($AZ25,HAVERD!$A:$FM,BC$2,FALSE),"")</f>
        <v>85.25</v>
      </c>
      <c r="BD25" s="7">
        <f>_xlfn.IFNA(VLOOKUP($AZ25,HAVERD!$A:$FM,BD$2,FALSE),"")</f>
        <v>83.3</v>
      </c>
      <c r="BE25" s="7">
        <f>_xlfn.IFNA(VLOOKUP($AZ25,HAVERD!$A:$FM,BE$2,FALSE),"")</f>
        <v>87.1</v>
      </c>
      <c r="BF25" s="7">
        <f>_xlfn.IFNA(VLOOKUP($AZ25,HAVERD!$A:$FM,BF$2,FALSE),"")</f>
        <v>87.8</v>
      </c>
      <c r="BG25" s="7">
        <f>_xlfn.IFNA(VLOOKUP($AZ25,HAVERD!$A:$FM,BG$2,FALSE),"")</f>
        <v>88.5</v>
      </c>
      <c r="BH25" s="7">
        <f>_xlfn.IFNA(VLOOKUP($AZ25,HAVERD!$A:$FM,BH$2,FALSE),"")</f>
        <v>92.7</v>
      </c>
      <c r="BI25" s="7">
        <f>_xlfn.IFNA(VLOOKUP($AZ25,HAVERD!$A:$FM,BI$2,FALSE),"")</f>
        <v>92.8</v>
      </c>
      <c r="BJ25" s="7">
        <f>_xlfn.IFNA(VLOOKUP($AZ25,HAVERD!$A:$FM,BJ$2,FALSE),"")</f>
        <v>94.2</v>
      </c>
      <c r="BK25" s="7">
        <f>_xlfn.IFNA(VLOOKUP($AZ25,HAVERD!$A:$FM,BK$2,FALSE),"")</f>
        <v>96.75</v>
      </c>
      <c r="BL25" s="7">
        <f>_xlfn.IFNA(VLOOKUP($AZ25,HAVERD!$A:$FM,BL$2,FALSE),"")</f>
        <v>97.1</v>
      </c>
      <c r="BM25" s="7">
        <f>_xlfn.IFNA(VLOOKUP($AZ25,HAVERD!$A:$FM,BM$2,FALSE),"")</f>
        <v>91.65</v>
      </c>
      <c r="BN25" s="7">
        <f>_xlfn.IFNA(VLOOKUP($AZ25,HAVERD!$A:$FM,BN$2,FALSE),"")</f>
        <v>74.349999999999994</v>
      </c>
      <c r="BO25" s="7">
        <f>_xlfn.IFNA(VLOOKUP($AZ25,HAVERD!$A:$FM,BO$2,FALSE),"")</f>
        <v>69</v>
      </c>
      <c r="BP25" s="7">
        <f>_xlfn.IFNA(VLOOKUP($AZ25,HAVERD!$A:$FM,BP$2,FALSE),"")</f>
        <v>68.7</v>
      </c>
      <c r="BQ25" s="7">
        <f>_xlfn.IFNA(VLOOKUP($AZ25,HAVERD!$A:$FM,BQ$2,FALSE),"")</f>
        <v>69.2</v>
      </c>
      <c r="BR25" s="7">
        <f>_xlfn.IFNA(VLOOKUP($AZ25,HAVERD!$A:$FM,BR$2,FALSE),"")</f>
        <v>69.8</v>
      </c>
      <c r="BS25" s="7">
        <f>_xlfn.IFNA(VLOOKUP($AZ25,HAVERD!$A:$FM,BS$2,FALSE),"")</f>
        <v>71.95</v>
      </c>
      <c r="BT25" s="7">
        <f>_xlfn.IFNA(VLOOKUP($AZ25,HAVERD!$A:$FM,BT$2,FALSE),"")</f>
        <v>78.099999999999994</v>
      </c>
      <c r="BU25" s="7">
        <f>_xlfn.IFNA(VLOOKUP($AZ25,HAVERD!$A:$FM,BU$2,FALSE),"")</f>
        <v>80.099999999999994</v>
      </c>
      <c r="BV25" s="7">
        <f>_xlfn.IFNA(VLOOKUP($AZ25,HAVERD!$A:$FM,BV$2,FALSE),"")</f>
        <v>80.45</v>
      </c>
      <c r="BW25" s="7">
        <f>_xlfn.IFNA(VLOOKUP($AZ25,HAVERD!$A:$FM,BW$2,FALSE),"")</f>
        <v>80.45</v>
      </c>
      <c r="BX25" s="7">
        <f>_xlfn.IFNA(VLOOKUP($AZ25,HAVERD!$A:$FM,BX$2,FALSE),"")</f>
        <v>79.8</v>
      </c>
      <c r="BY25" s="7">
        <f>_xlfn.IFNA(VLOOKUP($AZ25,HAVERD!$A:$FM,BY$2,FALSE),"")</f>
        <v>75.650000000000006</v>
      </c>
      <c r="BZ25" s="7">
        <f>_xlfn.IFNA(VLOOKUP($AZ25,HAVERD!$A:$FM,BZ$2,FALSE),"")</f>
        <v>63.8</v>
      </c>
      <c r="CA25" s="7">
        <f>_xlfn.IFNA(VLOOKUP($AZ25,HAVERD!$A:$FM,CA$2,FALSE),"")</f>
        <v>60.1</v>
      </c>
      <c r="CB25" s="7">
        <f>_xlfn.IFNA(VLOOKUP($AZ25,HAVERD!$A:$FM,CB$2,FALSE),"")</f>
        <v>59.85</v>
      </c>
      <c r="CC25" s="7">
        <f>_xlfn.IFNA(VLOOKUP($AZ25,HAVERD!$A:$FM,CC$2,FALSE),"")</f>
        <v>60.1</v>
      </c>
      <c r="CD25" s="7">
        <f>_xlfn.IFNA(VLOOKUP($AZ25,HAVERD!$A:$FM,CD$2,FALSE),"")</f>
        <v>60.7</v>
      </c>
      <c r="CE25" s="7">
        <f>_xlfn.IFNA(VLOOKUP($AZ25,HAVERD!$A:$FM,CE$2,FALSE),"")</f>
        <v>63.6</v>
      </c>
      <c r="CF25" s="7">
        <f>_xlfn.IFNA(VLOOKUP($AZ25,HAVERD!$A:$FM,CF$2,FALSE),"")</f>
        <v>71.849999999999994</v>
      </c>
      <c r="CG25" s="7">
        <f>_xlfn.IFNA(VLOOKUP($AZ25,HAVERD!$A:$FM,CG$2,FALSE),"")</f>
        <v>74.45</v>
      </c>
      <c r="CH25" s="7">
        <f>_xlfn.IFNA(VLOOKUP($AZ25,HAVERD!$A:$FM,CH$2,FALSE),"")</f>
        <v>74.7</v>
      </c>
      <c r="CI25" s="7">
        <f>_xlfn.IFNA(VLOOKUP($AZ25,HAVERD!$A:$FM,CI$2,FALSE),"")</f>
        <v>74.599999999999994</v>
      </c>
      <c r="CJ25" s="7">
        <f>_xlfn.IFNA(VLOOKUP($AZ25,HAVERD!$A:$FM,CJ$2,FALSE),"")</f>
        <v>74.099999999999994</v>
      </c>
      <c r="CK25" s="7">
        <f>_xlfn.IFNA(VLOOKUP($AZ25,HAVERD!$A:$FM,CK$2,FALSE),"")</f>
        <v>71.400000000000006</v>
      </c>
      <c r="CL25" s="7">
        <f>_xlfn.IFNA(VLOOKUP($AZ25,HAVERD!$A:$FM,CL$2,FALSE),"")</f>
        <v>63.85</v>
      </c>
      <c r="CM25" s="7">
        <f>_xlfn.IFNA(VLOOKUP($AZ25,HAVERD!$A:$FM,CM$2,FALSE),"")</f>
        <v>61.5</v>
      </c>
      <c r="CN25" s="7">
        <f>_xlfn.IFNA(VLOOKUP($AZ25,HAVERD!$A:$FM,CN$2,FALSE),"")</f>
        <v>61.35</v>
      </c>
      <c r="CO25" s="7">
        <f>_xlfn.IFNA(VLOOKUP($AZ25,HAVERD!$A:$FM,CO$2,FALSE),"")</f>
        <v>61.55</v>
      </c>
      <c r="CP25" s="7">
        <f>_xlfn.IFNA(VLOOKUP($AZ25,HAVERD!$A:$FM,CP$2,FALSE),"")</f>
        <v>61.95</v>
      </c>
      <c r="CQ25" s="7">
        <f>_xlfn.IFNA(VLOOKUP($AZ25,HAVERD!$A:$FM,CQ$2,FALSE),"")</f>
        <v>63.7</v>
      </c>
      <c r="CR25" s="7">
        <f>_xlfn.IFNA(VLOOKUP($AZ25,HAVERD!$A:$FM,CR$2,FALSE),"")</f>
        <v>68.75</v>
      </c>
      <c r="CS25" s="7">
        <f>_xlfn.IFNA(VLOOKUP($AZ25,HAVERD!$A:$FM,CS$2,FALSE),"")</f>
        <v>70.400000000000006</v>
      </c>
      <c r="CT25" s="7">
        <f>_xlfn.IFNA(VLOOKUP($AZ25,HAVERD!$A:$FM,CT$2,FALSE),"")</f>
        <v>70.599999999999994</v>
      </c>
      <c r="CU25" s="7">
        <f>_xlfn.IFNA(VLOOKUP($AZ25,HAVERD!$A:$FM,CU$2,FALSE),"")</f>
        <v>70.599999999999994</v>
      </c>
      <c r="CV25" s="7">
        <f>_xlfn.IFNA(VLOOKUP($AZ25,HAVERD!$A:$FM,CV$2,FALSE),"")</f>
        <v>70.150000000000006</v>
      </c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</row>
    <row r="26" spans="1:112" x14ac:dyDescent="0.25">
      <c r="A26" s="6">
        <f t="shared" si="20"/>
        <v>45670</v>
      </c>
      <c r="B26" s="7">
        <f>VLOOKUP($A26,HAVERD!$A:$FM,B$2,FALSE)</f>
        <v>99.65</v>
      </c>
      <c r="C26" s="7">
        <f>VLOOKUP($A26,HAVERD!$A:$FM,C$2,FALSE)</f>
        <v>95</v>
      </c>
      <c r="D26" s="7">
        <f>VLOOKUP($A26,HAVERD!$A:$FM,D$2,FALSE)</f>
        <v>91.8</v>
      </c>
      <c r="E26" s="7">
        <f>VLOOKUP($A26,HAVERD!$A:$FM,E$2,FALSE)</f>
        <v>89.35</v>
      </c>
      <c r="F26" s="7">
        <f>VLOOKUP($A26,HAVERD!$A:$FM,F$2,FALSE)</f>
        <v>88.05</v>
      </c>
      <c r="G26" s="7">
        <f>VLOOKUP($A26,HAVERD!$A:$FM,G$2,FALSE)</f>
        <v>88.1</v>
      </c>
      <c r="H26" s="7">
        <f>VLOOKUP($A26,HAVERD!$A:$FM,H$2,FALSE)</f>
        <v>88.05</v>
      </c>
      <c r="I26" s="7">
        <f>VLOOKUP($A26,HAVERD!$A:$FM,I$2,FALSE)</f>
        <v>90.75</v>
      </c>
      <c r="J26" s="7">
        <f>VLOOKUP($A26,HAVERD!$A:$FM,J$2,FALSE)</f>
        <v>92.7</v>
      </c>
      <c r="K26" s="7">
        <f>VLOOKUP($A26,HAVERD!$A:$FM,K$2,FALSE)</f>
        <v>93.2</v>
      </c>
      <c r="L26" s="7">
        <f>VLOOKUP($A26,HAVERD!$A:$FM,L$2,FALSE)</f>
        <v>94.65</v>
      </c>
      <c r="M26" s="7">
        <f>VLOOKUP($A26,HAVERD!$A:$FM,M$2,FALSE)</f>
        <v>97.95</v>
      </c>
      <c r="N26" s="7">
        <f>VLOOKUP($A26,HAVERD!$A:$FM,N$2,FALSE)</f>
        <v>98.4</v>
      </c>
      <c r="O26" s="7">
        <f>VLOOKUP($A26,HAVERD!$A:$FM,O$2,FALSE)</f>
        <v>93.3</v>
      </c>
      <c r="P26" s="7">
        <f>VLOOKUP($A26,HAVERD!$A:$FM,P$2,FALSE)</f>
        <v>78.400000000000006</v>
      </c>
      <c r="Q26" s="7">
        <f>VLOOKUP($A26,HAVERD!$A:$FM,Q$2,FALSE)</f>
        <v>73.599999999999994</v>
      </c>
      <c r="R26" s="7">
        <f>VLOOKUP($A26,HAVERD!$A:$FM,R$2,FALSE)</f>
        <v>72.55</v>
      </c>
      <c r="S26" s="7">
        <f>VLOOKUP($A26,HAVERD!$A:$FM,S$2,FALSE)</f>
        <v>70.8</v>
      </c>
      <c r="T26" s="7">
        <f>VLOOKUP($A26,HAVERD!$A:$FM,T$2,FALSE)</f>
        <v>70.599999999999994</v>
      </c>
      <c r="U26" s="7">
        <f>VLOOKUP($A26,HAVERD!$A:$FM,U$2,FALSE)</f>
        <v>73</v>
      </c>
      <c r="V26" s="7">
        <f>VLOOKUP($A26,HAVERD!$A:$FM,V$2,FALSE)</f>
        <v>80.150000000000006</v>
      </c>
      <c r="W26" s="7">
        <f>VLOOKUP($A26,HAVERD!$A:$FM,W$2,FALSE)</f>
        <v>82.45</v>
      </c>
      <c r="X26" s="7">
        <f>VLOOKUP($A26,HAVERD!$A:$FM,X$2,FALSE)</f>
        <v>82.75</v>
      </c>
      <c r="Y26" s="7">
        <f>VLOOKUP($A26,HAVERD!$A:$FM,Y$2,FALSE)</f>
        <v>82.75</v>
      </c>
      <c r="Z26" s="7">
        <f>VLOOKUP($A26,HAVERD!$A:$FM,Z$2,FALSE)</f>
        <v>82.1</v>
      </c>
      <c r="AA26" s="7">
        <f>VLOOKUP($A26,HAVERD!$A:$FM,AA$2,FALSE)</f>
        <v>77.95</v>
      </c>
      <c r="AB26" s="7">
        <f>VLOOKUP($A26,HAVERD!$A:$FM,AB$2,FALSE)</f>
        <v>66.3</v>
      </c>
      <c r="AC26" s="7">
        <f>VLOOKUP($A26,HAVERD!$A:$FM,AC$2,FALSE)</f>
        <v>62.65</v>
      </c>
      <c r="AD26" s="7">
        <f>VLOOKUP($A26,HAVERD!$A:$FM,AD$2,FALSE)</f>
        <v>62.4</v>
      </c>
      <c r="AE26" s="7">
        <f>VLOOKUP($A26,HAVERD!$A:$FM,AE$2,FALSE)</f>
        <v>62.7</v>
      </c>
      <c r="AF26" s="7">
        <f>VLOOKUP($A26,HAVERD!$A:$FM,AF$2,FALSE)</f>
        <v>63.25</v>
      </c>
      <c r="AG26" s="7">
        <f>VLOOKUP($A26,HAVERD!$A:$FM,AG$2,FALSE)</f>
        <v>65.8</v>
      </c>
      <c r="AH26" s="7">
        <f>VLOOKUP($A26,HAVERD!$A:$FM,AH$2,FALSE)</f>
        <v>73</v>
      </c>
      <c r="AI26" s="7">
        <f>VLOOKUP($A26,HAVERD!$A:$FM,AI$2,FALSE)</f>
        <v>75.3</v>
      </c>
      <c r="AJ26" s="7">
        <f>VLOOKUP($A26,HAVERD!$A:$FM,AJ$2,FALSE)</f>
        <v>75.55</v>
      </c>
      <c r="AK26" s="7">
        <f>VLOOKUP($A26,HAVERD!$A:$FM,AK$2,FALSE)</f>
        <v>75.45</v>
      </c>
      <c r="AL26" s="7">
        <f>VLOOKUP($A26,HAVERD!$A:$FM,AL$2,FALSE)</f>
        <v>74.95</v>
      </c>
      <c r="AM26" s="7">
        <f>VLOOKUP($A26,HAVERD!$A:$FM,AM$2,FALSE)</f>
        <v>72.349999999999994</v>
      </c>
      <c r="AN26" s="7">
        <f>VLOOKUP($A26,HAVERD!$A:$FM,AN$2,FALSE)</f>
        <v>65</v>
      </c>
      <c r="AO26" s="7">
        <f>VLOOKUP($A26,HAVERD!$A:$FM,AO$2,FALSE)</f>
        <v>62.7</v>
      </c>
      <c r="AP26" s="7">
        <f>VLOOKUP($A26,HAVERD!$A:$FM,AP$2,FALSE)</f>
        <v>62.55</v>
      </c>
      <c r="AQ26" s="7">
        <f>VLOOKUP($A26,HAVERD!$A:$FM,AQ$2,FALSE)</f>
        <v>62.7</v>
      </c>
      <c r="AR26" s="7">
        <f>VLOOKUP($A26,HAVERD!$A:$FM,AR$2,FALSE)</f>
        <v>63.15</v>
      </c>
      <c r="AS26" s="7">
        <f>VLOOKUP($A26,HAVERD!$A:$FM,AS$2,FALSE)</f>
        <v>64.95</v>
      </c>
      <c r="AT26" s="7">
        <f>VLOOKUP($A26,HAVERD!$A:$FM,AT$2,FALSE)</f>
        <v>70.150000000000006</v>
      </c>
      <c r="AU26" s="7">
        <f>VLOOKUP($A26,HAVERD!$A:$FM,AU$2,FALSE)</f>
        <v>71.849999999999994</v>
      </c>
      <c r="AV26" s="7">
        <f>VLOOKUP($A26,HAVERD!$A:$FM,AV$2,FALSE)</f>
        <v>72.05</v>
      </c>
      <c r="AW26" s="7">
        <f>VLOOKUP($A26,HAVERD!$A:$FM,AW$2,FALSE)</f>
        <v>72.05</v>
      </c>
      <c r="AZ26" s="6">
        <f t="shared" si="21"/>
        <v>45712</v>
      </c>
      <c r="BA26" s="7">
        <f>_xlfn.IFNA(VLOOKUP($AZ26,HAVERD!$A:$FM,BA$2,FALSE),"")</f>
        <v>93.8</v>
      </c>
      <c r="BB26" s="7">
        <f>_xlfn.IFNA(VLOOKUP($AZ26,HAVERD!$A:$FM,BB$2,FALSE),"")</f>
        <v>88.7</v>
      </c>
      <c r="BC26" s="7">
        <f>_xlfn.IFNA(VLOOKUP($AZ26,HAVERD!$A:$FM,BC$2,FALSE),"")</f>
        <v>84.3</v>
      </c>
      <c r="BD26" s="7">
        <f>_xlfn.IFNA(VLOOKUP($AZ26,HAVERD!$A:$FM,BD$2,FALSE),"")</f>
        <v>82.75</v>
      </c>
      <c r="BE26" s="7">
        <f>_xlfn.IFNA(VLOOKUP($AZ26,HAVERD!$A:$FM,BE$2,FALSE),"")</f>
        <v>87.05</v>
      </c>
      <c r="BF26" s="7">
        <f>_xlfn.IFNA(VLOOKUP($AZ26,HAVERD!$A:$FM,BF$2,FALSE),"")</f>
        <v>87.7</v>
      </c>
      <c r="BG26" s="7">
        <f>_xlfn.IFNA(VLOOKUP($AZ26,HAVERD!$A:$FM,BG$2,FALSE),"")</f>
        <v>88.4</v>
      </c>
      <c r="BH26" s="7">
        <f>_xlfn.IFNA(VLOOKUP($AZ26,HAVERD!$A:$FM,BH$2,FALSE),"")</f>
        <v>92.35</v>
      </c>
      <c r="BI26" s="7">
        <f>_xlfn.IFNA(VLOOKUP($AZ26,HAVERD!$A:$FM,BI$2,FALSE),"")</f>
        <v>92.45</v>
      </c>
      <c r="BJ26" s="7">
        <f>_xlfn.IFNA(VLOOKUP($AZ26,HAVERD!$A:$FM,BJ$2,FALSE),"")</f>
        <v>93.85</v>
      </c>
      <c r="BK26" s="7">
        <f>_xlfn.IFNA(VLOOKUP($AZ26,HAVERD!$A:$FM,BK$2,FALSE),"")</f>
        <v>96.8</v>
      </c>
      <c r="BL26" s="7">
        <f>_xlfn.IFNA(VLOOKUP($AZ26,HAVERD!$A:$FM,BL$2,FALSE),"")</f>
        <v>97.15</v>
      </c>
      <c r="BM26" s="7">
        <f>_xlfn.IFNA(VLOOKUP($AZ26,HAVERD!$A:$FM,BM$2,FALSE),"")</f>
        <v>91.7</v>
      </c>
      <c r="BN26" s="7">
        <f>_xlfn.IFNA(VLOOKUP($AZ26,HAVERD!$A:$FM,BN$2,FALSE),"")</f>
        <v>73.55</v>
      </c>
      <c r="BO26" s="7">
        <f>_xlfn.IFNA(VLOOKUP($AZ26,HAVERD!$A:$FM,BO$2,FALSE),"")</f>
        <v>67.900000000000006</v>
      </c>
      <c r="BP26" s="7">
        <f>_xlfn.IFNA(VLOOKUP($AZ26,HAVERD!$A:$FM,BP$2,FALSE),"")</f>
        <v>67.599999999999994</v>
      </c>
      <c r="BQ26" s="7">
        <f>_xlfn.IFNA(VLOOKUP($AZ26,HAVERD!$A:$FM,BQ$2,FALSE),"")</f>
        <v>68.099999999999994</v>
      </c>
      <c r="BR26" s="7">
        <f>_xlfn.IFNA(VLOOKUP($AZ26,HAVERD!$A:$FM,BR$2,FALSE),"")</f>
        <v>68.7</v>
      </c>
      <c r="BS26" s="7">
        <f>_xlfn.IFNA(VLOOKUP($AZ26,HAVERD!$A:$FM,BS$2,FALSE),"")</f>
        <v>71.150000000000006</v>
      </c>
      <c r="BT26" s="7">
        <f>_xlfn.IFNA(VLOOKUP($AZ26,HAVERD!$A:$FM,BT$2,FALSE),"")</f>
        <v>77.75</v>
      </c>
      <c r="BU26" s="7">
        <f>_xlfn.IFNA(VLOOKUP($AZ26,HAVERD!$A:$FM,BU$2,FALSE),"")</f>
        <v>79.900000000000006</v>
      </c>
      <c r="BV26" s="7">
        <f>_xlfn.IFNA(VLOOKUP($AZ26,HAVERD!$A:$FM,BV$2,FALSE),"")</f>
        <v>80.2</v>
      </c>
      <c r="BW26" s="7">
        <f>_xlfn.IFNA(VLOOKUP($AZ26,HAVERD!$A:$FM,BW$2,FALSE),"")</f>
        <v>80.25</v>
      </c>
      <c r="BX26" s="7">
        <f>_xlfn.IFNA(VLOOKUP($AZ26,HAVERD!$A:$FM,BX$2,FALSE),"")</f>
        <v>79.599999999999994</v>
      </c>
      <c r="BY26" s="7">
        <f>_xlfn.IFNA(VLOOKUP($AZ26,HAVERD!$A:$FM,BY$2,FALSE),"")</f>
        <v>75.349999999999994</v>
      </c>
      <c r="BZ26" s="7">
        <f>_xlfn.IFNA(VLOOKUP($AZ26,HAVERD!$A:$FM,BZ$2,FALSE),"")</f>
        <v>63.75</v>
      </c>
      <c r="CA26" s="7">
        <f>_xlfn.IFNA(VLOOKUP($AZ26,HAVERD!$A:$FM,CA$2,FALSE),"")</f>
        <v>60.1</v>
      </c>
      <c r="CB26" s="7">
        <f>_xlfn.IFNA(VLOOKUP($AZ26,HAVERD!$A:$FM,CB$2,FALSE),"")</f>
        <v>59.85</v>
      </c>
      <c r="CC26" s="7">
        <f>_xlfn.IFNA(VLOOKUP($AZ26,HAVERD!$A:$FM,CC$2,FALSE),"")</f>
        <v>60.1</v>
      </c>
      <c r="CD26" s="7">
        <f>_xlfn.IFNA(VLOOKUP($AZ26,HAVERD!$A:$FM,CD$2,FALSE),"")</f>
        <v>60.7</v>
      </c>
      <c r="CE26" s="7">
        <f>_xlfn.IFNA(VLOOKUP($AZ26,HAVERD!$A:$FM,CE$2,FALSE),"")</f>
        <v>63.55</v>
      </c>
      <c r="CF26" s="7">
        <f>_xlfn.IFNA(VLOOKUP($AZ26,HAVERD!$A:$FM,CF$2,FALSE),"")</f>
        <v>71.400000000000006</v>
      </c>
      <c r="CG26" s="7">
        <f>_xlfn.IFNA(VLOOKUP($AZ26,HAVERD!$A:$FM,CG$2,FALSE),"")</f>
        <v>73.95</v>
      </c>
      <c r="CH26" s="7">
        <f>_xlfn.IFNA(VLOOKUP($AZ26,HAVERD!$A:$FM,CH$2,FALSE),"")</f>
        <v>74.2</v>
      </c>
      <c r="CI26" s="7">
        <f>_xlfn.IFNA(VLOOKUP($AZ26,HAVERD!$A:$FM,CI$2,FALSE),"")</f>
        <v>74.099999999999994</v>
      </c>
      <c r="CJ26" s="7">
        <f>_xlfn.IFNA(VLOOKUP($AZ26,HAVERD!$A:$FM,CJ$2,FALSE),"")</f>
        <v>73.599999999999994</v>
      </c>
      <c r="CK26" s="7">
        <f>_xlfn.IFNA(VLOOKUP($AZ26,HAVERD!$A:$FM,CK$2,FALSE),"")</f>
        <v>70.8</v>
      </c>
      <c r="CL26" s="7">
        <f>_xlfn.IFNA(VLOOKUP($AZ26,HAVERD!$A:$FM,CL$2,FALSE),"")</f>
        <v>63.35</v>
      </c>
      <c r="CM26" s="7">
        <f>_xlfn.IFNA(VLOOKUP($AZ26,HAVERD!$A:$FM,CM$2,FALSE),"")</f>
        <v>60.95</v>
      </c>
      <c r="CN26" s="7">
        <f>_xlfn.IFNA(VLOOKUP($AZ26,HAVERD!$A:$FM,CN$2,FALSE),"")</f>
        <v>60.8</v>
      </c>
      <c r="CO26" s="7">
        <f>_xlfn.IFNA(VLOOKUP($AZ26,HAVERD!$A:$FM,CO$2,FALSE),"")</f>
        <v>61</v>
      </c>
      <c r="CP26" s="7">
        <f>_xlfn.IFNA(VLOOKUP($AZ26,HAVERD!$A:$FM,CP$2,FALSE),"")</f>
        <v>61.4</v>
      </c>
      <c r="CQ26" s="7">
        <f>_xlfn.IFNA(VLOOKUP($AZ26,HAVERD!$A:$FM,CQ$2,FALSE),"")</f>
        <v>63.25</v>
      </c>
      <c r="CR26" s="7">
        <f>_xlfn.IFNA(VLOOKUP($AZ26,HAVERD!$A:$FM,CR$2,FALSE),"")</f>
        <v>68.25</v>
      </c>
      <c r="CS26" s="7">
        <f>_xlfn.IFNA(VLOOKUP($AZ26,HAVERD!$A:$FM,CS$2,FALSE),"")</f>
        <v>69.900000000000006</v>
      </c>
      <c r="CT26" s="7">
        <f>_xlfn.IFNA(VLOOKUP($AZ26,HAVERD!$A:$FM,CT$2,FALSE),"")</f>
        <v>70.099999999999994</v>
      </c>
      <c r="CU26" s="7">
        <f>_xlfn.IFNA(VLOOKUP($AZ26,HAVERD!$A:$FM,CU$2,FALSE),"")</f>
        <v>70.099999999999994</v>
      </c>
      <c r="CV26" s="7">
        <f>_xlfn.IFNA(VLOOKUP($AZ26,HAVERD!$A:$FM,CV$2,FALSE),"")</f>
        <v>69.650000000000006</v>
      </c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</row>
    <row r="27" spans="1:112" x14ac:dyDescent="0.25">
      <c r="A27" s="6">
        <f t="shared" si="20"/>
        <v>45671</v>
      </c>
      <c r="B27" s="7">
        <f>VLOOKUP($A27,HAVERD!$A:$FM,B$2,FALSE)</f>
        <v>97.5</v>
      </c>
      <c r="C27" s="7">
        <f>VLOOKUP($A27,HAVERD!$A:$FM,C$2,FALSE)</f>
        <v>92.85</v>
      </c>
      <c r="D27" s="7">
        <f>VLOOKUP($A27,HAVERD!$A:$FM,D$2,FALSE)</f>
        <v>89.7</v>
      </c>
      <c r="E27" s="7">
        <f>VLOOKUP($A27,HAVERD!$A:$FM,E$2,FALSE)</f>
        <v>87.3</v>
      </c>
      <c r="F27" s="7">
        <f>VLOOKUP($A27,HAVERD!$A:$FM,F$2,FALSE)</f>
        <v>85.05</v>
      </c>
      <c r="G27" s="7">
        <f>VLOOKUP($A27,HAVERD!$A:$FM,G$2,FALSE)</f>
        <v>86</v>
      </c>
      <c r="H27" s="7">
        <f>VLOOKUP($A27,HAVERD!$A:$FM,H$2,FALSE)</f>
        <v>85.95</v>
      </c>
      <c r="I27" s="7">
        <f>VLOOKUP($A27,HAVERD!$A:$FM,I$2,FALSE)</f>
        <v>88.65</v>
      </c>
      <c r="J27" s="7">
        <f>VLOOKUP($A27,HAVERD!$A:$FM,J$2,FALSE)</f>
        <v>90.45</v>
      </c>
      <c r="K27" s="7">
        <f>VLOOKUP($A27,HAVERD!$A:$FM,K$2,FALSE)</f>
        <v>90.95</v>
      </c>
      <c r="L27" s="7">
        <f>VLOOKUP($A27,HAVERD!$A:$FM,L$2,FALSE)</f>
        <v>92.4</v>
      </c>
      <c r="M27" s="7">
        <f>VLOOKUP($A27,HAVERD!$A:$FM,M$2,FALSE)</f>
        <v>95.35</v>
      </c>
      <c r="N27" s="7">
        <f>VLOOKUP($A27,HAVERD!$A:$FM,N$2,FALSE)</f>
        <v>95.8</v>
      </c>
      <c r="O27" s="7">
        <f>VLOOKUP($A27,HAVERD!$A:$FM,O$2,FALSE)</f>
        <v>90.7</v>
      </c>
      <c r="P27" s="7">
        <f>VLOOKUP($A27,HAVERD!$A:$FM,P$2,FALSE)</f>
        <v>75.55</v>
      </c>
      <c r="Q27" s="7">
        <f>VLOOKUP($A27,HAVERD!$A:$FM,Q$2,FALSE)</f>
        <v>70.8</v>
      </c>
      <c r="R27" s="7">
        <f>VLOOKUP($A27,HAVERD!$A:$FM,R$2,FALSE)</f>
        <v>70.55</v>
      </c>
      <c r="S27" s="7">
        <f>VLOOKUP($A27,HAVERD!$A:$FM,S$2,FALSE)</f>
        <v>71</v>
      </c>
      <c r="T27" s="7">
        <f>VLOOKUP($A27,HAVERD!$A:$FM,T$2,FALSE)</f>
        <v>71.55</v>
      </c>
      <c r="U27" s="7">
        <f>VLOOKUP($A27,HAVERD!$A:$FM,U$2,FALSE)</f>
        <v>73.5</v>
      </c>
      <c r="V27" s="7">
        <f>VLOOKUP($A27,HAVERD!$A:$FM,V$2,FALSE)</f>
        <v>79.099999999999994</v>
      </c>
      <c r="W27" s="7">
        <f>VLOOKUP($A27,HAVERD!$A:$FM,W$2,FALSE)</f>
        <v>80.900000000000006</v>
      </c>
      <c r="X27" s="7">
        <f>VLOOKUP($A27,HAVERD!$A:$FM,X$2,FALSE)</f>
        <v>81.2</v>
      </c>
      <c r="Y27" s="7">
        <f>VLOOKUP($A27,HAVERD!$A:$FM,Y$2,FALSE)</f>
        <v>81.2</v>
      </c>
      <c r="Z27" s="7">
        <f>VLOOKUP($A27,HAVERD!$A:$FM,Z$2,FALSE)</f>
        <v>80.599999999999994</v>
      </c>
      <c r="AA27" s="7">
        <f>VLOOKUP($A27,HAVERD!$A:$FM,AA$2,FALSE)</f>
        <v>76.7</v>
      </c>
      <c r="AB27" s="7">
        <f>VLOOKUP($A27,HAVERD!$A:$FM,AB$2,FALSE)</f>
        <v>65.650000000000006</v>
      </c>
      <c r="AC27" s="7">
        <f>VLOOKUP($A27,HAVERD!$A:$FM,AC$2,FALSE)</f>
        <v>62.2</v>
      </c>
      <c r="AD27" s="7">
        <f>VLOOKUP($A27,HAVERD!$A:$FM,AD$2,FALSE)</f>
        <v>62</v>
      </c>
      <c r="AE27" s="7">
        <f>VLOOKUP($A27,HAVERD!$A:$FM,AE$2,FALSE)</f>
        <v>62.25</v>
      </c>
      <c r="AF27" s="7">
        <f>VLOOKUP($A27,HAVERD!$A:$FM,AF$2,FALSE)</f>
        <v>62.8</v>
      </c>
      <c r="AG27" s="7">
        <f>VLOOKUP($A27,HAVERD!$A:$FM,AG$2,FALSE)</f>
        <v>65.2</v>
      </c>
      <c r="AH27" s="7">
        <f>VLOOKUP($A27,HAVERD!$A:$FM,AH$2,FALSE)</f>
        <v>72</v>
      </c>
      <c r="AI27" s="7">
        <f>VLOOKUP($A27,HAVERD!$A:$FM,AI$2,FALSE)</f>
        <v>74.150000000000006</v>
      </c>
      <c r="AJ27" s="7">
        <f>VLOOKUP($A27,HAVERD!$A:$FM,AJ$2,FALSE)</f>
        <v>74.400000000000006</v>
      </c>
      <c r="AK27" s="7">
        <f>VLOOKUP($A27,HAVERD!$A:$FM,AK$2,FALSE)</f>
        <v>74.3</v>
      </c>
      <c r="AL27" s="7">
        <f>VLOOKUP($A27,HAVERD!$A:$FM,AL$2,FALSE)</f>
        <v>73.849999999999994</v>
      </c>
      <c r="AM27" s="7">
        <f>VLOOKUP($A27,HAVERD!$A:$FM,AM$2,FALSE)</f>
        <v>71.45</v>
      </c>
      <c r="AN27" s="7">
        <f>VLOOKUP($A27,HAVERD!$A:$FM,AN$2,FALSE)</f>
        <v>64.8</v>
      </c>
      <c r="AO27" s="7">
        <f>VLOOKUP($A27,HAVERD!$A:$FM,AO$2,FALSE)</f>
        <v>62.75</v>
      </c>
      <c r="AP27" s="7">
        <f>VLOOKUP($A27,HAVERD!$A:$FM,AP$2,FALSE)</f>
        <v>62.6</v>
      </c>
      <c r="AQ27" s="7">
        <f>VLOOKUP($A27,HAVERD!$A:$FM,AQ$2,FALSE)</f>
        <v>62.75</v>
      </c>
      <c r="AR27" s="7">
        <f>VLOOKUP($A27,HAVERD!$A:$FM,AR$2,FALSE)</f>
        <v>63.15</v>
      </c>
      <c r="AS27" s="7">
        <f>VLOOKUP($A27,HAVERD!$A:$FM,AS$2,FALSE)</f>
        <v>64.95</v>
      </c>
      <c r="AT27" s="7">
        <f>VLOOKUP($A27,HAVERD!$A:$FM,AT$2,FALSE)</f>
        <v>70.150000000000006</v>
      </c>
      <c r="AU27" s="7">
        <f>VLOOKUP($A27,HAVERD!$A:$FM,AU$2,FALSE)</f>
        <v>71.849999999999994</v>
      </c>
      <c r="AV27" s="7">
        <f>VLOOKUP($A27,HAVERD!$A:$FM,AV$2,FALSE)</f>
        <v>72.05</v>
      </c>
      <c r="AW27" s="7">
        <f>VLOOKUP($A27,HAVERD!$A:$FM,AW$2,FALSE)</f>
        <v>72.05</v>
      </c>
      <c r="AZ27" s="6">
        <f t="shared" si="21"/>
        <v>45713</v>
      </c>
      <c r="BA27" s="7">
        <f>_xlfn.IFNA(VLOOKUP($AZ27,HAVERD!$A:$FM,BA$2,FALSE),"")</f>
        <v>89.35</v>
      </c>
      <c r="BB27" s="7">
        <f>_xlfn.IFNA(VLOOKUP($AZ27,HAVERD!$A:$FM,BB$2,FALSE),"")</f>
        <v>83.85</v>
      </c>
      <c r="BC27" s="7">
        <f>_xlfn.IFNA(VLOOKUP($AZ27,HAVERD!$A:$FM,BC$2,FALSE),"")</f>
        <v>80.150000000000006</v>
      </c>
      <c r="BD27" s="7">
        <f>_xlfn.IFNA(VLOOKUP($AZ27,HAVERD!$A:$FM,BD$2,FALSE),"")</f>
        <v>79.25</v>
      </c>
      <c r="BE27" s="7">
        <f>_xlfn.IFNA(VLOOKUP($AZ27,HAVERD!$A:$FM,BE$2,FALSE),"")</f>
        <v>82.65</v>
      </c>
      <c r="BF27" s="7">
        <f>_xlfn.IFNA(VLOOKUP($AZ27,HAVERD!$A:$FM,BF$2,FALSE),"")</f>
        <v>83.4</v>
      </c>
      <c r="BG27" s="7">
        <f>_xlfn.IFNA(VLOOKUP($AZ27,HAVERD!$A:$FM,BG$2,FALSE),"")</f>
        <v>84.1</v>
      </c>
      <c r="BH27" s="7">
        <f>_xlfn.IFNA(VLOOKUP($AZ27,HAVERD!$A:$FM,BH$2,FALSE),"")</f>
        <v>88.95</v>
      </c>
      <c r="BI27" s="7">
        <f>_xlfn.IFNA(VLOOKUP($AZ27,HAVERD!$A:$FM,BI$2,FALSE),"")</f>
        <v>89.05</v>
      </c>
      <c r="BJ27" s="7">
        <f>_xlfn.IFNA(VLOOKUP($AZ27,HAVERD!$A:$FM,BJ$2,FALSE),"")</f>
        <v>90.45</v>
      </c>
      <c r="BK27" s="7">
        <f>_xlfn.IFNA(VLOOKUP($AZ27,HAVERD!$A:$FM,BK$2,FALSE),"")</f>
        <v>92.25</v>
      </c>
      <c r="BL27" s="7">
        <f>_xlfn.IFNA(VLOOKUP($AZ27,HAVERD!$A:$FM,BL$2,FALSE),"")</f>
        <v>92.6</v>
      </c>
      <c r="BM27" s="7">
        <f>_xlfn.IFNA(VLOOKUP($AZ27,HAVERD!$A:$FM,BM$2,FALSE),"")</f>
        <v>87.15</v>
      </c>
      <c r="BN27" s="7">
        <f>_xlfn.IFNA(VLOOKUP($AZ27,HAVERD!$A:$FM,BN$2,FALSE),"")</f>
        <v>71.2</v>
      </c>
      <c r="BO27" s="7">
        <f>_xlfn.IFNA(VLOOKUP($AZ27,HAVERD!$A:$FM,BO$2,FALSE),"")</f>
        <v>66.25</v>
      </c>
      <c r="BP27" s="7">
        <f>_xlfn.IFNA(VLOOKUP($AZ27,HAVERD!$A:$FM,BP$2,FALSE),"")</f>
        <v>65.95</v>
      </c>
      <c r="BQ27" s="7">
        <f>_xlfn.IFNA(VLOOKUP($AZ27,HAVERD!$A:$FM,BQ$2,FALSE),"")</f>
        <v>66.400000000000006</v>
      </c>
      <c r="BR27" s="7">
        <f>_xlfn.IFNA(VLOOKUP($AZ27,HAVERD!$A:$FM,BR$2,FALSE),"")</f>
        <v>67</v>
      </c>
      <c r="BS27" s="7">
        <f>_xlfn.IFNA(VLOOKUP($AZ27,HAVERD!$A:$FM,BS$2,FALSE),"")</f>
        <v>69.349999999999994</v>
      </c>
      <c r="BT27" s="7">
        <f>_xlfn.IFNA(VLOOKUP($AZ27,HAVERD!$A:$FM,BT$2,FALSE),"")</f>
        <v>75.849999999999994</v>
      </c>
      <c r="BU27" s="7">
        <f>_xlfn.IFNA(VLOOKUP($AZ27,HAVERD!$A:$FM,BU$2,FALSE),"")</f>
        <v>77.95</v>
      </c>
      <c r="BV27" s="7">
        <f>_xlfn.IFNA(VLOOKUP($AZ27,HAVERD!$A:$FM,BV$2,FALSE),"")</f>
        <v>78.25</v>
      </c>
      <c r="BW27" s="7">
        <f>_xlfn.IFNA(VLOOKUP($AZ27,HAVERD!$A:$FM,BW$2,FALSE),"")</f>
        <v>78.3</v>
      </c>
      <c r="BX27" s="7">
        <f>_xlfn.IFNA(VLOOKUP($AZ27,HAVERD!$A:$FM,BX$2,FALSE),"")</f>
        <v>77.650000000000006</v>
      </c>
      <c r="BY27" s="7">
        <f>_xlfn.IFNA(VLOOKUP($AZ27,HAVERD!$A:$FM,BY$2,FALSE),"")</f>
        <v>73.55</v>
      </c>
      <c r="BZ27" s="7">
        <f>_xlfn.IFNA(VLOOKUP($AZ27,HAVERD!$A:$FM,BZ$2,FALSE),"")</f>
        <v>62.3</v>
      </c>
      <c r="CA27" s="7">
        <f>_xlfn.IFNA(VLOOKUP($AZ27,HAVERD!$A:$FM,CA$2,FALSE),"")</f>
        <v>58.75</v>
      </c>
      <c r="CB27" s="7">
        <f>_xlfn.IFNA(VLOOKUP($AZ27,HAVERD!$A:$FM,CB$2,FALSE),"")</f>
        <v>58.5</v>
      </c>
      <c r="CC27" s="7">
        <f>_xlfn.IFNA(VLOOKUP($AZ27,HAVERD!$A:$FM,CC$2,FALSE),"")</f>
        <v>58.75</v>
      </c>
      <c r="CD27" s="7">
        <f>_xlfn.IFNA(VLOOKUP($AZ27,HAVERD!$A:$FM,CD$2,FALSE),"")</f>
        <v>59.35</v>
      </c>
      <c r="CE27" s="7">
        <f>_xlfn.IFNA(VLOOKUP($AZ27,HAVERD!$A:$FM,CE$2,FALSE),"")</f>
        <v>62.15</v>
      </c>
      <c r="CF27" s="7">
        <f>_xlfn.IFNA(VLOOKUP($AZ27,HAVERD!$A:$FM,CF$2,FALSE),"")</f>
        <v>69.900000000000006</v>
      </c>
      <c r="CG27" s="7">
        <f>_xlfn.IFNA(VLOOKUP($AZ27,HAVERD!$A:$FM,CG$2,FALSE),"")</f>
        <v>72.400000000000006</v>
      </c>
      <c r="CH27" s="7">
        <f>_xlfn.IFNA(VLOOKUP($AZ27,HAVERD!$A:$FM,CH$2,FALSE),"")</f>
        <v>72.650000000000006</v>
      </c>
      <c r="CI27" s="7">
        <f>_xlfn.IFNA(VLOOKUP($AZ27,HAVERD!$A:$FM,CI$2,FALSE),"")</f>
        <v>72.5</v>
      </c>
      <c r="CJ27" s="7">
        <f>_xlfn.IFNA(VLOOKUP($AZ27,HAVERD!$A:$FM,CJ$2,FALSE),"")</f>
        <v>72.05</v>
      </c>
      <c r="CK27" s="7">
        <f>_xlfn.IFNA(VLOOKUP($AZ27,HAVERD!$A:$FM,CK$2,FALSE),"")</f>
        <v>69.7</v>
      </c>
      <c r="CL27" s="7">
        <f>_xlfn.IFNA(VLOOKUP($AZ27,HAVERD!$A:$FM,CL$2,FALSE),"")</f>
        <v>63.4</v>
      </c>
      <c r="CM27" s="7">
        <f>_xlfn.IFNA(VLOOKUP($AZ27,HAVERD!$A:$FM,CM$2,FALSE),"")</f>
        <v>61.4</v>
      </c>
      <c r="CN27" s="7">
        <f>_xlfn.IFNA(VLOOKUP($AZ27,HAVERD!$A:$FM,CN$2,FALSE),"")</f>
        <v>61.25</v>
      </c>
      <c r="CO27" s="7">
        <f>_xlfn.IFNA(VLOOKUP($AZ27,HAVERD!$A:$FM,CO$2,FALSE),"")</f>
        <v>61.4</v>
      </c>
      <c r="CP27" s="7">
        <f>_xlfn.IFNA(VLOOKUP($AZ27,HAVERD!$A:$FM,CP$2,FALSE),"")</f>
        <v>61.8</v>
      </c>
      <c r="CQ27" s="7">
        <f>_xlfn.IFNA(VLOOKUP($AZ27,HAVERD!$A:$FM,CQ$2,FALSE),"")</f>
        <v>63.6</v>
      </c>
      <c r="CR27" s="7">
        <f>_xlfn.IFNA(VLOOKUP($AZ27,HAVERD!$A:$FM,CR$2,FALSE),"")</f>
        <v>68.599999999999994</v>
      </c>
      <c r="CS27" s="7">
        <f>_xlfn.IFNA(VLOOKUP($AZ27,HAVERD!$A:$FM,CS$2,FALSE),"")</f>
        <v>70.25</v>
      </c>
      <c r="CT27" s="7">
        <f>_xlfn.IFNA(VLOOKUP($AZ27,HAVERD!$A:$FM,CT$2,FALSE),"")</f>
        <v>70.45</v>
      </c>
      <c r="CU27" s="7">
        <f>_xlfn.IFNA(VLOOKUP($AZ27,HAVERD!$A:$FM,CU$2,FALSE),"")</f>
        <v>70.45</v>
      </c>
      <c r="CV27" s="7">
        <f>_xlfn.IFNA(VLOOKUP($AZ27,HAVERD!$A:$FM,CV$2,FALSE),"")</f>
        <v>70</v>
      </c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</row>
    <row r="28" spans="1:112" x14ac:dyDescent="0.25">
      <c r="A28" s="6">
        <f t="shared" si="20"/>
        <v>45672</v>
      </c>
      <c r="B28" s="7">
        <f>VLOOKUP($A28,HAVERD!$A:$FM,B$2,FALSE)</f>
        <v>98.3</v>
      </c>
      <c r="C28" s="7">
        <f>VLOOKUP($A28,HAVERD!$A:$FM,C$2,FALSE)</f>
        <v>93.15</v>
      </c>
      <c r="D28" s="7">
        <f>VLOOKUP($A28,HAVERD!$A:$FM,D$2,FALSE)</f>
        <v>88.65</v>
      </c>
      <c r="E28" s="7">
        <f>VLOOKUP($A28,HAVERD!$A:$FM,E$2,FALSE)</f>
        <v>86.25</v>
      </c>
      <c r="F28" s="7">
        <f>VLOOKUP($A28,HAVERD!$A:$FM,F$2,FALSE)</f>
        <v>85.35</v>
      </c>
      <c r="G28" s="7">
        <f>VLOOKUP($A28,HAVERD!$A:$FM,G$2,FALSE)</f>
        <v>85.25</v>
      </c>
      <c r="H28" s="7">
        <f>VLOOKUP($A28,HAVERD!$A:$FM,H$2,FALSE)</f>
        <v>85.2</v>
      </c>
      <c r="I28" s="7">
        <f>VLOOKUP($A28,HAVERD!$A:$FM,I$2,FALSE)</f>
        <v>87.9</v>
      </c>
      <c r="J28" s="7">
        <f>VLOOKUP($A28,HAVERD!$A:$FM,J$2,FALSE)</f>
        <v>89.65</v>
      </c>
      <c r="K28" s="7">
        <f>VLOOKUP($A28,HAVERD!$A:$FM,K$2,FALSE)</f>
        <v>90.15</v>
      </c>
      <c r="L28" s="7">
        <f>VLOOKUP($A28,HAVERD!$A:$FM,L$2,FALSE)</f>
        <v>91.6</v>
      </c>
      <c r="M28" s="7">
        <f>VLOOKUP($A28,HAVERD!$A:$FM,M$2,FALSE)</f>
        <v>94.55</v>
      </c>
      <c r="N28" s="7">
        <f>VLOOKUP($A28,HAVERD!$A:$FM,N$2,FALSE)</f>
        <v>95</v>
      </c>
      <c r="O28" s="7">
        <f>VLOOKUP($A28,HAVERD!$A:$FM,O$2,FALSE)</f>
        <v>89.9</v>
      </c>
      <c r="P28" s="7">
        <f>VLOOKUP($A28,HAVERD!$A:$FM,P$2,FALSE)</f>
        <v>76.150000000000006</v>
      </c>
      <c r="Q28" s="7">
        <f>VLOOKUP($A28,HAVERD!$A:$FM,Q$2,FALSE)</f>
        <v>71.75</v>
      </c>
      <c r="R28" s="7">
        <f>VLOOKUP($A28,HAVERD!$A:$FM,R$2,FALSE)</f>
        <v>70.650000000000006</v>
      </c>
      <c r="S28" s="7">
        <f>VLOOKUP($A28,HAVERD!$A:$FM,S$2,FALSE)</f>
        <v>68.8</v>
      </c>
      <c r="T28" s="7">
        <f>VLOOKUP($A28,HAVERD!$A:$FM,T$2,FALSE)</f>
        <v>68.55</v>
      </c>
      <c r="U28" s="7">
        <f>VLOOKUP($A28,HAVERD!$A:$FM,U$2,FALSE)</f>
        <v>70.95</v>
      </c>
      <c r="V28" s="7">
        <f>VLOOKUP($A28,HAVERD!$A:$FM,V$2,FALSE)</f>
        <v>78.05</v>
      </c>
      <c r="W28" s="7">
        <f>VLOOKUP($A28,HAVERD!$A:$FM,W$2,FALSE)</f>
        <v>80.349999999999994</v>
      </c>
      <c r="X28" s="7">
        <f>VLOOKUP($A28,HAVERD!$A:$FM,X$2,FALSE)</f>
        <v>80.650000000000006</v>
      </c>
      <c r="Y28" s="7">
        <f>VLOOKUP($A28,HAVERD!$A:$FM,Y$2,FALSE)</f>
        <v>80.650000000000006</v>
      </c>
      <c r="Z28" s="7">
        <f>VLOOKUP($A28,HAVERD!$A:$FM,Z$2,FALSE)</f>
        <v>80</v>
      </c>
      <c r="AA28" s="7">
        <f>VLOOKUP($A28,HAVERD!$A:$FM,AA$2,FALSE)</f>
        <v>75.95</v>
      </c>
      <c r="AB28" s="7">
        <f>VLOOKUP($A28,HAVERD!$A:$FM,AB$2,FALSE)</f>
        <v>64.900000000000006</v>
      </c>
      <c r="AC28" s="7">
        <f>VLOOKUP($A28,HAVERD!$A:$FM,AC$2,FALSE)</f>
        <v>61.4</v>
      </c>
      <c r="AD28" s="7">
        <f>VLOOKUP($A28,HAVERD!$A:$FM,AD$2,FALSE)</f>
        <v>61.2</v>
      </c>
      <c r="AE28" s="7">
        <f>VLOOKUP($A28,HAVERD!$A:$FM,AE$2,FALSE)</f>
        <v>61.45</v>
      </c>
      <c r="AF28" s="7">
        <f>VLOOKUP($A28,HAVERD!$A:$FM,AF$2,FALSE)</f>
        <v>62</v>
      </c>
      <c r="AG28" s="7">
        <f>VLOOKUP($A28,HAVERD!$A:$FM,AG$2,FALSE)</f>
        <v>64.650000000000006</v>
      </c>
      <c r="AH28" s="7">
        <f>VLOOKUP($A28,HAVERD!$A:$FM,AH$2,FALSE)</f>
        <v>71.900000000000006</v>
      </c>
      <c r="AI28" s="7">
        <f>VLOOKUP($A28,HAVERD!$A:$FM,AI$2,FALSE)</f>
        <v>74.25</v>
      </c>
      <c r="AJ28" s="7">
        <f>VLOOKUP($A28,HAVERD!$A:$FM,AJ$2,FALSE)</f>
        <v>74.5</v>
      </c>
      <c r="AK28" s="7">
        <f>VLOOKUP($A28,HAVERD!$A:$FM,AK$2,FALSE)</f>
        <v>74.400000000000006</v>
      </c>
      <c r="AL28" s="7">
        <f>VLOOKUP($A28,HAVERD!$A:$FM,AL$2,FALSE)</f>
        <v>73.900000000000006</v>
      </c>
      <c r="AM28" s="7">
        <f>VLOOKUP($A28,HAVERD!$A:$FM,AM$2,FALSE)</f>
        <v>71.3</v>
      </c>
      <c r="AN28" s="7">
        <f>VLOOKUP($A28,HAVERD!$A:$FM,AN$2,FALSE)</f>
        <v>64.150000000000006</v>
      </c>
      <c r="AO28" s="7">
        <f>VLOOKUP($A28,HAVERD!$A:$FM,AO$2,FALSE)</f>
        <v>61.9</v>
      </c>
      <c r="AP28" s="7">
        <f>VLOOKUP($A28,HAVERD!$A:$FM,AP$2,FALSE)</f>
        <v>61.75</v>
      </c>
      <c r="AQ28" s="7">
        <f>VLOOKUP($A28,HAVERD!$A:$FM,AQ$2,FALSE)</f>
        <v>61.9</v>
      </c>
      <c r="AR28" s="7">
        <f>VLOOKUP($A28,HAVERD!$A:$FM,AR$2,FALSE)</f>
        <v>62.35</v>
      </c>
      <c r="AS28" s="7">
        <f>VLOOKUP($A28,HAVERD!$A:$FM,AS$2,FALSE)</f>
        <v>64.400000000000006</v>
      </c>
      <c r="AT28" s="7">
        <f>VLOOKUP($A28,HAVERD!$A:$FM,AT$2,FALSE)</f>
        <v>70.150000000000006</v>
      </c>
      <c r="AU28" s="7">
        <f>VLOOKUP($A28,HAVERD!$A:$FM,AU$2,FALSE)</f>
        <v>72</v>
      </c>
      <c r="AV28" s="7">
        <f>VLOOKUP($A28,HAVERD!$A:$FM,AV$2,FALSE)</f>
        <v>72.25</v>
      </c>
      <c r="AW28" s="7">
        <f>VLOOKUP($A28,HAVERD!$A:$FM,AW$2,FALSE)</f>
        <v>72.2</v>
      </c>
      <c r="AZ28" s="6">
        <f t="shared" si="21"/>
        <v>45714</v>
      </c>
      <c r="BA28" s="7">
        <f>_xlfn.IFNA(VLOOKUP($AZ28,HAVERD!$A:$FM,BA$2,FALSE),"")</f>
        <v>85</v>
      </c>
      <c r="BB28" s="7">
        <f>_xlfn.IFNA(VLOOKUP($AZ28,HAVERD!$A:$FM,BB$2,FALSE),"")</f>
        <v>79.900000000000006</v>
      </c>
      <c r="BC28" s="7">
        <f>_xlfn.IFNA(VLOOKUP($AZ28,HAVERD!$A:$FM,BC$2,FALSE),"")</f>
        <v>76.05</v>
      </c>
      <c r="BD28" s="7">
        <f>_xlfn.IFNA(VLOOKUP($AZ28,HAVERD!$A:$FM,BD$2,FALSE),"")</f>
        <v>76.5</v>
      </c>
      <c r="BE28" s="7">
        <f>_xlfn.IFNA(VLOOKUP($AZ28,HAVERD!$A:$FM,BE$2,FALSE),"")</f>
        <v>79.400000000000006</v>
      </c>
      <c r="BF28" s="7">
        <f>_xlfn.IFNA(VLOOKUP($AZ28,HAVERD!$A:$FM,BF$2,FALSE),"")</f>
        <v>80.05</v>
      </c>
      <c r="BG28" s="7">
        <f>_xlfn.IFNA(VLOOKUP($AZ28,HAVERD!$A:$FM,BG$2,FALSE),"")</f>
        <v>80.75</v>
      </c>
      <c r="BH28" s="7">
        <f>_xlfn.IFNA(VLOOKUP($AZ28,HAVERD!$A:$FM,BH$2,FALSE),"")</f>
        <v>85.6</v>
      </c>
      <c r="BI28" s="7">
        <f>_xlfn.IFNA(VLOOKUP($AZ28,HAVERD!$A:$FM,BI$2,FALSE),"")</f>
        <v>85.7</v>
      </c>
      <c r="BJ28" s="7">
        <f>_xlfn.IFNA(VLOOKUP($AZ28,HAVERD!$A:$FM,BJ$2,FALSE),"")</f>
        <v>87.1</v>
      </c>
      <c r="BK28" s="7">
        <f>_xlfn.IFNA(VLOOKUP($AZ28,HAVERD!$A:$FM,BK$2,FALSE),"")</f>
        <v>90</v>
      </c>
      <c r="BL28" s="7">
        <f>_xlfn.IFNA(VLOOKUP($AZ28,HAVERD!$A:$FM,BL$2,FALSE),"")</f>
        <v>90.35</v>
      </c>
      <c r="BM28" s="7">
        <f>_xlfn.IFNA(VLOOKUP($AZ28,HAVERD!$A:$FM,BM$2,FALSE),"")</f>
        <v>84.9</v>
      </c>
      <c r="BN28" s="7">
        <f>_xlfn.IFNA(VLOOKUP($AZ28,HAVERD!$A:$FM,BN$2,FALSE),"")</f>
        <v>69.599999999999994</v>
      </c>
      <c r="BO28" s="7">
        <f>_xlfn.IFNA(VLOOKUP($AZ28,HAVERD!$A:$FM,BO$2,FALSE),"")</f>
        <v>64.849999999999994</v>
      </c>
      <c r="BP28" s="7">
        <f>_xlfn.IFNA(VLOOKUP($AZ28,HAVERD!$A:$FM,BP$2,FALSE),"")</f>
        <v>64.599999999999994</v>
      </c>
      <c r="BQ28" s="7">
        <f>_xlfn.IFNA(VLOOKUP($AZ28,HAVERD!$A:$FM,BQ$2,FALSE),"")</f>
        <v>65</v>
      </c>
      <c r="BR28" s="7">
        <f>_xlfn.IFNA(VLOOKUP($AZ28,HAVERD!$A:$FM,BR$2,FALSE),"")</f>
        <v>65.599999999999994</v>
      </c>
      <c r="BS28" s="7">
        <f>_xlfn.IFNA(VLOOKUP($AZ28,HAVERD!$A:$FM,BS$2,FALSE),"")</f>
        <v>68</v>
      </c>
      <c r="BT28" s="7">
        <f>_xlfn.IFNA(VLOOKUP($AZ28,HAVERD!$A:$FM,BT$2,FALSE),"")</f>
        <v>74.900000000000006</v>
      </c>
      <c r="BU28" s="7">
        <f>_xlfn.IFNA(VLOOKUP($AZ28,HAVERD!$A:$FM,BU$2,FALSE),"")</f>
        <v>77.099999999999994</v>
      </c>
      <c r="BV28" s="7">
        <f>_xlfn.IFNA(VLOOKUP($AZ28,HAVERD!$A:$FM,BV$2,FALSE),"")</f>
        <v>77.349999999999994</v>
      </c>
      <c r="BW28" s="7">
        <f>_xlfn.IFNA(VLOOKUP($AZ28,HAVERD!$A:$FM,BW$2,FALSE),"")</f>
        <v>77.349999999999994</v>
      </c>
      <c r="BX28" s="7">
        <f>_xlfn.IFNA(VLOOKUP($AZ28,HAVERD!$A:$FM,BX$2,FALSE),"")</f>
        <v>76.75</v>
      </c>
      <c r="BY28" s="7">
        <f>_xlfn.IFNA(VLOOKUP($AZ28,HAVERD!$A:$FM,BY$2,FALSE),"")</f>
        <v>73.349999999999994</v>
      </c>
      <c r="BZ28" s="7">
        <f>_xlfn.IFNA(VLOOKUP($AZ28,HAVERD!$A:$FM,BZ$2,FALSE),"")</f>
        <v>63.75</v>
      </c>
      <c r="CA28" s="7">
        <f>_xlfn.IFNA(VLOOKUP($AZ28,HAVERD!$A:$FM,CA$2,FALSE),"")</f>
        <v>60.75</v>
      </c>
      <c r="CB28" s="7">
        <f>_xlfn.IFNA(VLOOKUP($AZ28,HAVERD!$A:$FM,CB$2,FALSE),"")</f>
        <v>60.55</v>
      </c>
      <c r="CC28" s="7">
        <f>_xlfn.IFNA(VLOOKUP($AZ28,HAVERD!$A:$FM,CC$2,FALSE),"")</f>
        <v>60.75</v>
      </c>
      <c r="CD28" s="7">
        <f>_xlfn.IFNA(VLOOKUP($AZ28,HAVERD!$A:$FM,CD$2,FALSE),"")</f>
        <v>61.25</v>
      </c>
      <c r="CE28" s="7">
        <f>_xlfn.IFNA(VLOOKUP($AZ28,HAVERD!$A:$FM,CE$2,FALSE),"")</f>
        <v>63.85</v>
      </c>
      <c r="CF28" s="7">
        <f>_xlfn.IFNA(VLOOKUP($AZ28,HAVERD!$A:$FM,CF$2,FALSE),"")</f>
        <v>71.099999999999994</v>
      </c>
      <c r="CG28" s="7">
        <f>_xlfn.IFNA(VLOOKUP($AZ28,HAVERD!$A:$FM,CG$2,FALSE),"")</f>
        <v>73.400000000000006</v>
      </c>
      <c r="CH28" s="7">
        <f>_xlfn.IFNA(VLOOKUP($AZ28,HAVERD!$A:$FM,CH$2,FALSE),"")</f>
        <v>73.599999999999994</v>
      </c>
      <c r="CI28" s="7">
        <f>_xlfn.IFNA(VLOOKUP($AZ28,HAVERD!$A:$FM,CI$2,FALSE),"")</f>
        <v>73.5</v>
      </c>
      <c r="CJ28" s="7">
        <f>_xlfn.IFNA(VLOOKUP($AZ28,HAVERD!$A:$FM,CJ$2,FALSE),"")</f>
        <v>73.05</v>
      </c>
      <c r="CK28" s="7">
        <f>_xlfn.IFNA(VLOOKUP($AZ28,HAVERD!$A:$FM,CK$2,FALSE),"")</f>
        <v>70.900000000000006</v>
      </c>
      <c r="CL28" s="7">
        <f>_xlfn.IFNA(VLOOKUP($AZ28,HAVERD!$A:$FM,CL$2,FALSE),"")</f>
        <v>64.900000000000006</v>
      </c>
      <c r="CM28" s="7">
        <f>_xlfn.IFNA(VLOOKUP($AZ28,HAVERD!$A:$FM,CM$2,FALSE),"")</f>
        <v>63</v>
      </c>
      <c r="CN28" s="7">
        <f>_xlfn.IFNA(VLOOKUP($AZ28,HAVERD!$A:$FM,CN$2,FALSE),"")</f>
        <v>62.9</v>
      </c>
      <c r="CO28" s="7">
        <f>_xlfn.IFNA(VLOOKUP($AZ28,HAVERD!$A:$FM,CO$2,FALSE),"")</f>
        <v>63.05</v>
      </c>
      <c r="CP28" s="7">
        <f>_xlfn.IFNA(VLOOKUP($AZ28,HAVERD!$A:$FM,CP$2,FALSE),"")</f>
        <v>63.45</v>
      </c>
      <c r="CQ28" s="7">
        <f>_xlfn.IFNA(VLOOKUP($AZ28,HAVERD!$A:$FM,CQ$2,FALSE),"")</f>
        <v>65.2</v>
      </c>
      <c r="CR28" s="7">
        <f>_xlfn.IFNA(VLOOKUP($AZ28,HAVERD!$A:$FM,CR$2,FALSE),"")</f>
        <v>70.099999999999994</v>
      </c>
      <c r="CS28" s="7">
        <f>_xlfn.IFNA(VLOOKUP($AZ28,HAVERD!$A:$FM,CS$2,FALSE),"")</f>
        <v>71.7</v>
      </c>
      <c r="CT28" s="7">
        <f>_xlfn.IFNA(VLOOKUP($AZ28,HAVERD!$A:$FM,CT$2,FALSE),"")</f>
        <v>71.900000000000006</v>
      </c>
      <c r="CU28" s="7">
        <f>_xlfn.IFNA(VLOOKUP($AZ28,HAVERD!$A:$FM,CU$2,FALSE),"")</f>
        <v>71.8</v>
      </c>
      <c r="CV28" s="7">
        <f>_xlfn.IFNA(VLOOKUP($AZ28,HAVERD!$A:$FM,CV$2,FALSE),"")</f>
        <v>71.45</v>
      </c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</row>
    <row r="29" spans="1:112" x14ac:dyDescent="0.25">
      <c r="A29" s="6">
        <f t="shared" si="20"/>
        <v>45673</v>
      </c>
      <c r="B29" s="7">
        <f>VLOOKUP($A29,HAVERD!$A:$FM,B$2,FALSE)</f>
        <v>95.7</v>
      </c>
      <c r="C29" s="7">
        <f>VLOOKUP($A29,HAVERD!$A:$FM,C$2,FALSE)</f>
        <v>91.65</v>
      </c>
      <c r="D29" s="7">
        <f>VLOOKUP($A29,HAVERD!$A:$FM,D$2,FALSE)</f>
        <v>87.35</v>
      </c>
      <c r="E29" s="7">
        <f>VLOOKUP($A29,HAVERD!$A:$FM,E$2,FALSE)</f>
        <v>84.95</v>
      </c>
      <c r="F29" s="7">
        <f>VLOOKUP($A29,HAVERD!$A:$FM,F$2,FALSE)</f>
        <v>84.1</v>
      </c>
      <c r="G29" s="7">
        <f>VLOOKUP($A29,HAVERD!$A:$FM,G$2,FALSE)</f>
        <v>83.7</v>
      </c>
      <c r="H29" s="7">
        <f>VLOOKUP($A29,HAVERD!$A:$FM,H$2,FALSE)</f>
        <v>83.65</v>
      </c>
      <c r="I29" s="7">
        <f>VLOOKUP($A29,HAVERD!$A:$FM,I$2,FALSE)</f>
        <v>86.35</v>
      </c>
      <c r="J29" s="7">
        <f>VLOOKUP($A29,HAVERD!$A:$FM,J$2,FALSE)</f>
        <v>89</v>
      </c>
      <c r="K29" s="7">
        <f>VLOOKUP($A29,HAVERD!$A:$FM,K$2,FALSE)</f>
        <v>89.5</v>
      </c>
      <c r="L29" s="7">
        <f>VLOOKUP($A29,HAVERD!$A:$FM,L$2,FALSE)</f>
        <v>90.95</v>
      </c>
      <c r="M29" s="7">
        <f>VLOOKUP($A29,HAVERD!$A:$FM,M$2,FALSE)</f>
        <v>93.95</v>
      </c>
      <c r="N29" s="7">
        <f>VLOOKUP($A29,HAVERD!$A:$FM,N$2,FALSE)</f>
        <v>94.4</v>
      </c>
      <c r="O29" s="7">
        <f>VLOOKUP($A29,HAVERD!$A:$FM,O$2,FALSE)</f>
        <v>89.3</v>
      </c>
      <c r="P29" s="7">
        <f>VLOOKUP($A29,HAVERD!$A:$FM,P$2,FALSE)</f>
        <v>75.650000000000006</v>
      </c>
      <c r="Q29" s="7">
        <f>VLOOKUP($A29,HAVERD!$A:$FM,Q$2,FALSE)</f>
        <v>71.3</v>
      </c>
      <c r="R29" s="7">
        <f>VLOOKUP($A29,HAVERD!$A:$FM,R$2,FALSE)</f>
        <v>70.25</v>
      </c>
      <c r="S29" s="7">
        <f>VLOOKUP($A29,HAVERD!$A:$FM,S$2,FALSE)</f>
        <v>68.650000000000006</v>
      </c>
      <c r="T29" s="7">
        <f>VLOOKUP($A29,HAVERD!$A:$FM,T$2,FALSE)</f>
        <v>68.45</v>
      </c>
      <c r="U29" s="7">
        <f>VLOOKUP($A29,HAVERD!$A:$FM,U$2,FALSE)</f>
        <v>70.650000000000006</v>
      </c>
      <c r="V29" s="7">
        <f>VLOOKUP($A29,HAVERD!$A:$FM,V$2,FALSE)</f>
        <v>77.2</v>
      </c>
      <c r="W29" s="7">
        <f>VLOOKUP($A29,HAVERD!$A:$FM,W$2,FALSE)</f>
        <v>79.349999999999994</v>
      </c>
      <c r="X29" s="7">
        <f>VLOOKUP($A29,HAVERD!$A:$FM,X$2,FALSE)</f>
        <v>79.650000000000006</v>
      </c>
      <c r="Y29" s="7">
        <f>VLOOKUP($A29,HAVERD!$A:$FM,Y$2,FALSE)</f>
        <v>79.650000000000006</v>
      </c>
      <c r="Z29" s="7">
        <f>VLOOKUP($A29,HAVERD!$A:$FM,Z$2,FALSE)</f>
        <v>79.05</v>
      </c>
      <c r="AA29" s="7">
        <f>VLOOKUP($A29,HAVERD!$A:$FM,AA$2,FALSE)</f>
        <v>75.2</v>
      </c>
      <c r="AB29" s="7">
        <f>VLOOKUP($A29,HAVERD!$A:$FM,AB$2,FALSE)</f>
        <v>64.3</v>
      </c>
      <c r="AC29" s="7">
        <f>VLOOKUP($A29,HAVERD!$A:$FM,AC$2,FALSE)</f>
        <v>60.9</v>
      </c>
      <c r="AD29" s="7">
        <f>VLOOKUP($A29,HAVERD!$A:$FM,AD$2,FALSE)</f>
        <v>60.7</v>
      </c>
      <c r="AE29" s="7">
        <f>VLOOKUP($A29,HAVERD!$A:$FM,AE$2,FALSE)</f>
        <v>60.95</v>
      </c>
      <c r="AF29" s="7">
        <f>VLOOKUP($A29,HAVERD!$A:$FM,AF$2,FALSE)</f>
        <v>61.5</v>
      </c>
      <c r="AG29" s="7">
        <f>VLOOKUP($A29,HAVERD!$A:$FM,AG$2,FALSE)</f>
        <v>63.85</v>
      </c>
      <c r="AH29" s="7">
        <f>VLOOKUP($A29,HAVERD!$A:$FM,AH$2,FALSE)</f>
        <v>70.5</v>
      </c>
      <c r="AI29" s="7">
        <f>VLOOKUP($A29,HAVERD!$A:$FM,AI$2,FALSE)</f>
        <v>72.650000000000006</v>
      </c>
      <c r="AJ29" s="7">
        <f>VLOOKUP($A29,HAVERD!$A:$FM,AJ$2,FALSE)</f>
        <v>72.849999999999994</v>
      </c>
      <c r="AK29" s="7">
        <f>VLOOKUP($A29,HAVERD!$A:$FM,AK$2,FALSE)</f>
        <v>72.75</v>
      </c>
      <c r="AL29" s="7">
        <f>VLOOKUP($A29,HAVERD!$A:$FM,AL$2,FALSE)</f>
        <v>72.349999999999994</v>
      </c>
      <c r="AM29" s="7">
        <f>VLOOKUP($A29,HAVERD!$A:$FM,AM$2,FALSE)</f>
        <v>70.2</v>
      </c>
      <c r="AN29" s="7">
        <f>VLOOKUP($A29,HAVERD!$A:$FM,AN$2,FALSE)</f>
        <v>64.150000000000006</v>
      </c>
      <c r="AO29" s="7">
        <f>VLOOKUP($A29,HAVERD!$A:$FM,AO$2,FALSE)</f>
        <v>62.25</v>
      </c>
      <c r="AP29" s="7">
        <f>VLOOKUP($A29,HAVERD!$A:$FM,AP$2,FALSE)</f>
        <v>62.1</v>
      </c>
      <c r="AQ29" s="7">
        <f>VLOOKUP($A29,HAVERD!$A:$FM,AQ$2,FALSE)</f>
        <v>62.25</v>
      </c>
      <c r="AR29" s="7">
        <f>VLOOKUP($A29,HAVERD!$A:$FM,AR$2,FALSE)</f>
        <v>62.65</v>
      </c>
      <c r="AS29" s="7">
        <f>VLOOKUP($A29,HAVERD!$A:$FM,AS$2,FALSE)</f>
        <v>64.650000000000006</v>
      </c>
      <c r="AT29" s="7">
        <f>VLOOKUP($A29,HAVERD!$A:$FM,AT$2,FALSE)</f>
        <v>70.400000000000006</v>
      </c>
      <c r="AU29" s="7">
        <f>VLOOKUP($A29,HAVERD!$A:$FM,AU$2,FALSE)</f>
        <v>72.25</v>
      </c>
      <c r="AV29" s="7">
        <f>VLOOKUP($A29,HAVERD!$A:$FM,AV$2,FALSE)</f>
        <v>72.5</v>
      </c>
      <c r="AW29" s="7">
        <f>VLOOKUP($A29,HAVERD!$A:$FM,AW$2,FALSE)</f>
        <v>72.45</v>
      </c>
      <c r="AZ29" s="6">
        <f t="shared" si="21"/>
        <v>45715</v>
      </c>
      <c r="BA29" s="7">
        <f>_xlfn.IFNA(VLOOKUP($AZ29,HAVERD!$A:$FM,BA$2,FALSE),"")</f>
        <v>92.2</v>
      </c>
      <c r="BB29" s="7">
        <f>_xlfn.IFNA(VLOOKUP($AZ29,HAVERD!$A:$FM,BB$2,FALSE),"")</f>
        <v>86.95</v>
      </c>
      <c r="BC29" s="7">
        <f>_xlfn.IFNA(VLOOKUP($AZ29,HAVERD!$A:$FM,BC$2,FALSE),"")</f>
        <v>83</v>
      </c>
      <c r="BD29" s="7">
        <f>_xlfn.IFNA(VLOOKUP($AZ29,HAVERD!$A:$FM,BD$2,FALSE),"")</f>
        <v>81.400000000000006</v>
      </c>
      <c r="BE29" s="7">
        <f>_xlfn.IFNA(VLOOKUP($AZ29,HAVERD!$A:$FM,BE$2,FALSE),"")</f>
        <v>85.6</v>
      </c>
      <c r="BF29" s="7">
        <f>_xlfn.IFNA(VLOOKUP($AZ29,HAVERD!$A:$FM,BF$2,FALSE),"")</f>
        <v>86.15</v>
      </c>
      <c r="BG29" s="7">
        <f>_xlfn.IFNA(VLOOKUP($AZ29,HAVERD!$A:$FM,BG$2,FALSE),"")</f>
        <v>86.85</v>
      </c>
      <c r="BH29" s="7">
        <f>_xlfn.IFNA(VLOOKUP($AZ29,HAVERD!$A:$FM,BH$2,FALSE),"")</f>
        <v>91.3</v>
      </c>
      <c r="BI29" s="7">
        <f>_xlfn.IFNA(VLOOKUP($AZ29,HAVERD!$A:$FM,BI$2,FALSE),"")</f>
        <v>91.4</v>
      </c>
      <c r="BJ29" s="7">
        <f>_xlfn.IFNA(VLOOKUP($AZ29,HAVERD!$A:$FM,BJ$2,FALSE),"")</f>
        <v>92.8</v>
      </c>
      <c r="BK29" s="7">
        <f>_xlfn.IFNA(VLOOKUP($AZ29,HAVERD!$A:$FM,BK$2,FALSE),"")</f>
        <v>94.8</v>
      </c>
      <c r="BL29" s="7">
        <f>_xlfn.IFNA(VLOOKUP($AZ29,HAVERD!$A:$FM,BL$2,FALSE),"")</f>
        <v>95.15</v>
      </c>
      <c r="BM29" s="7">
        <f>_xlfn.IFNA(VLOOKUP($AZ29,HAVERD!$A:$FM,BM$2,FALSE),"")</f>
        <v>89.7</v>
      </c>
      <c r="BN29" s="7">
        <f>_xlfn.IFNA(VLOOKUP($AZ29,HAVERD!$A:$FM,BN$2,FALSE),"")</f>
        <v>73</v>
      </c>
      <c r="BO29" s="7">
        <f>_xlfn.IFNA(VLOOKUP($AZ29,HAVERD!$A:$FM,BO$2,FALSE),"")</f>
        <v>67.8</v>
      </c>
      <c r="BP29" s="7">
        <f>_xlfn.IFNA(VLOOKUP($AZ29,HAVERD!$A:$FM,BP$2,FALSE),"")</f>
        <v>67.5</v>
      </c>
      <c r="BQ29" s="7">
        <f>_xlfn.IFNA(VLOOKUP($AZ29,HAVERD!$A:$FM,BQ$2,FALSE),"")</f>
        <v>68</v>
      </c>
      <c r="BR29" s="7">
        <f>_xlfn.IFNA(VLOOKUP($AZ29,HAVERD!$A:$FM,BR$2,FALSE),"")</f>
        <v>68.599999999999994</v>
      </c>
      <c r="BS29" s="7">
        <f>_xlfn.IFNA(VLOOKUP($AZ29,HAVERD!$A:$FM,BS$2,FALSE),"")</f>
        <v>71.05</v>
      </c>
      <c r="BT29" s="7">
        <f>_xlfn.IFNA(VLOOKUP($AZ29,HAVERD!$A:$FM,BT$2,FALSE),"")</f>
        <v>77.8</v>
      </c>
      <c r="BU29" s="7">
        <f>_xlfn.IFNA(VLOOKUP($AZ29,HAVERD!$A:$FM,BU$2,FALSE),"")</f>
        <v>79.95</v>
      </c>
      <c r="BV29" s="7">
        <f>_xlfn.IFNA(VLOOKUP($AZ29,HAVERD!$A:$FM,BV$2,FALSE),"")</f>
        <v>80.25</v>
      </c>
      <c r="BW29" s="7">
        <f>_xlfn.IFNA(VLOOKUP($AZ29,HAVERD!$A:$FM,BW$2,FALSE),"")</f>
        <v>80.25</v>
      </c>
      <c r="BX29" s="7">
        <f>_xlfn.IFNA(VLOOKUP($AZ29,HAVERD!$A:$FM,BX$2,FALSE),"")</f>
        <v>79.650000000000006</v>
      </c>
      <c r="BY29" s="7">
        <f>_xlfn.IFNA(VLOOKUP($AZ29,HAVERD!$A:$FM,BY$2,FALSE),"")</f>
        <v>76</v>
      </c>
      <c r="BZ29" s="7">
        <f>_xlfn.IFNA(VLOOKUP($AZ29,HAVERD!$A:$FM,BZ$2,FALSE),"")</f>
        <v>65.900000000000006</v>
      </c>
      <c r="CA29" s="7">
        <f>_xlfn.IFNA(VLOOKUP($AZ29,HAVERD!$A:$FM,CA$2,FALSE),"")</f>
        <v>62.75</v>
      </c>
      <c r="CB29" s="7">
        <f>_xlfn.IFNA(VLOOKUP($AZ29,HAVERD!$A:$FM,CB$2,FALSE),"")</f>
        <v>62.55</v>
      </c>
      <c r="CC29" s="7">
        <f>_xlfn.IFNA(VLOOKUP($AZ29,HAVERD!$A:$FM,CC$2,FALSE),"")</f>
        <v>62.75</v>
      </c>
      <c r="CD29" s="7">
        <f>_xlfn.IFNA(VLOOKUP($AZ29,HAVERD!$A:$FM,CD$2,FALSE),"")</f>
        <v>63.3</v>
      </c>
      <c r="CE29" s="7">
        <f>_xlfn.IFNA(VLOOKUP($AZ29,HAVERD!$A:$FM,CE$2,FALSE),"")</f>
        <v>65.95</v>
      </c>
      <c r="CF29" s="7">
        <f>_xlfn.IFNA(VLOOKUP($AZ29,HAVERD!$A:$FM,CF$2,FALSE),"")</f>
        <v>73.3</v>
      </c>
      <c r="CG29" s="7">
        <f>_xlfn.IFNA(VLOOKUP($AZ29,HAVERD!$A:$FM,CG$2,FALSE),"")</f>
        <v>75.650000000000006</v>
      </c>
      <c r="CH29" s="7">
        <f>_xlfn.IFNA(VLOOKUP($AZ29,HAVERD!$A:$FM,CH$2,FALSE),"")</f>
        <v>75.900000000000006</v>
      </c>
      <c r="CI29" s="7">
        <f>_xlfn.IFNA(VLOOKUP($AZ29,HAVERD!$A:$FM,CI$2,FALSE),"")</f>
        <v>75.849999999999994</v>
      </c>
      <c r="CJ29" s="7">
        <f>_xlfn.IFNA(VLOOKUP($AZ29,HAVERD!$A:$FM,CJ$2,FALSE),"")</f>
        <v>75.3</v>
      </c>
      <c r="CK29" s="7">
        <f>_xlfn.IFNA(VLOOKUP($AZ29,HAVERD!$A:$FM,CK$2,FALSE),"")</f>
        <v>72.25</v>
      </c>
      <c r="CL29" s="7">
        <f>_xlfn.IFNA(VLOOKUP($AZ29,HAVERD!$A:$FM,CL$2,FALSE),"")</f>
        <v>63.9</v>
      </c>
      <c r="CM29" s="7">
        <f>_xlfn.IFNA(VLOOKUP($AZ29,HAVERD!$A:$FM,CM$2,FALSE),"")</f>
        <v>61.25</v>
      </c>
      <c r="CN29" s="7">
        <f>_xlfn.IFNA(VLOOKUP($AZ29,HAVERD!$A:$FM,CN$2,FALSE),"")</f>
        <v>61.1</v>
      </c>
      <c r="CO29" s="7">
        <f>_xlfn.IFNA(VLOOKUP($AZ29,HAVERD!$A:$FM,CO$2,FALSE),"")</f>
        <v>61.35</v>
      </c>
      <c r="CP29" s="7">
        <f>_xlfn.IFNA(VLOOKUP($AZ29,HAVERD!$A:$FM,CP$2,FALSE),"")</f>
        <v>61.75</v>
      </c>
      <c r="CQ29" s="7">
        <f>_xlfn.IFNA(VLOOKUP($AZ29,HAVERD!$A:$FM,CQ$2,FALSE),"")</f>
        <v>63.55</v>
      </c>
      <c r="CR29" s="7">
        <f>_xlfn.IFNA(VLOOKUP($AZ29,HAVERD!$A:$FM,CR$2,FALSE),"")</f>
        <v>68.5</v>
      </c>
      <c r="CS29" s="7">
        <f>_xlfn.IFNA(VLOOKUP($AZ29,HAVERD!$A:$FM,CS$2,FALSE),"")</f>
        <v>70.099999999999994</v>
      </c>
      <c r="CT29" s="7">
        <f>_xlfn.IFNA(VLOOKUP($AZ29,HAVERD!$A:$FM,CT$2,FALSE),"")</f>
        <v>70.3</v>
      </c>
      <c r="CU29" s="7">
        <f>_xlfn.IFNA(VLOOKUP($AZ29,HAVERD!$A:$FM,CU$2,FALSE),"")</f>
        <v>70.2</v>
      </c>
      <c r="CV29" s="7">
        <f>_xlfn.IFNA(VLOOKUP($AZ29,HAVERD!$A:$FM,CV$2,FALSE),"")</f>
        <v>69.849999999999994</v>
      </c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</row>
    <row r="30" spans="1:112" x14ac:dyDescent="0.25">
      <c r="A30" s="6">
        <f t="shared" si="20"/>
        <v>45674</v>
      </c>
      <c r="B30" s="7">
        <f>VLOOKUP($A30,HAVERD!$A:$FM,B$2,FALSE)</f>
        <v>96.5</v>
      </c>
      <c r="C30" s="7">
        <f>VLOOKUP($A30,HAVERD!$A:$FM,C$2,FALSE)</f>
        <v>92.7</v>
      </c>
      <c r="D30" s="7">
        <f>VLOOKUP($A30,HAVERD!$A:$FM,D$2,FALSE)</f>
        <v>88.5</v>
      </c>
      <c r="E30" s="7">
        <f>VLOOKUP($A30,HAVERD!$A:$FM,E$2,FALSE)</f>
        <v>86.1</v>
      </c>
      <c r="F30" s="7">
        <f>VLOOKUP($A30,HAVERD!$A:$FM,F$2,FALSE)</f>
        <v>85.35</v>
      </c>
      <c r="G30" s="7">
        <f>VLOOKUP($A30,HAVERD!$A:$FM,G$2,FALSE)</f>
        <v>85.1</v>
      </c>
      <c r="H30" s="7">
        <f>VLOOKUP($A30,HAVERD!$A:$FM,H$2,FALSE)</f>
        <v>85.05</v>
      </c>
      <c r="I30" s="7">
        <f>VLOOKUP($A30,HAVERD!$A:$FM,I$2,FALSE)</f>
        <v>87.75</v>
      </c>
      <c r="J30" s="7">
        <f>VLOOKUP($A30,HAVERD!$A:$FM,J$2,FALSE)</f>
        <v>90.3</v>
      </c>
      <c r="K30" s="7">
        <f>VLOOKUP($A30,HAVERD!$A:$FM,K$2,FALSE)</f>
        <v>90.8</v>
      </c>
      <c r="L30" s="7">
        <f>VLOOKUP($A30,HAVERD!$A:$FM,L$2,FALSE)</f>
        <v>92.25</v>
      </c>
      <c r="M30" s="7">
        <f>VLOOKUP($A30,HAVERD!$A:$FM,M$2,FALSE)</f>
        <v>95.25</v>
      </c>
      <c r="N30" s="7">
        <f>VLOOKUP($A30,HAVERD!$A:$FM,N$2,FALSE)</f>
        <v>95.7</v>
      </c>
      <c r="O30" s="7">
        <f>VLOOKUP($A30,HAVERD!$A:$FM,O$2,FALSE)</f>
        <v>90.6</v>
      </c>
      <c r="P30" s="7">
        <f>VLOOKUP($A30,HAVERD!$A:$FM,P$2,FALSE)</f>
        <v>76.400000000000006</v>
      </c>
      <c r="Q30" s="7">
        <f>VLOOKUP($A30,HAVERD!$A:$FM,Q$2,FALSE)</f>
        <v>71.900000000000006</v>
      </c>
      <c r="R30" s="7">
        <f>VLOOKUP($A30,HAVERD!$A:$FM,R$2,FALSE)</f>
        <v>70.95</v>
      </c>
      <c r="S30" s="7">
        <f>VLOOKUP($A30,HAVERD!$A:$FM,S$2,FALSE)</f>
        <v>69.599999999999994</v>
      </c>
      <c r="T30" s="7">
        <f>VLOOKUP($A30,HAVERD!$A:$FM,T$2,FALSE)</f>
        <v>69.45</v>
      </c>
      <c r="U30" s="7">
        <f>VLOOKUP($A30,HAVERD!$A:$FM,U$2,FALSE)</f>
        <v>71.650000000000006</v>
      </c>
      <c r="V30" s="7">
        <f>VLOOKUP($A30,HAVERD!$A:$FM,V$2,FALSE)</f>
        <v>78.25</v>
      </c>
      <c r="W30" s="7">
        <f>VLOOKUP($A30,HAVERD!$A:$FM,W$2,FALSE)</f>
        <v>80.349999999999994</v>
      </c>
      <c r="X30" s="7">
        <f>VLOOKUP($A30,HAVERD!$A:$FM,X$2,FALSE)</f>
        <v>80.650000000000006</v>
      </c>
      <c r="Y30" s="7">
        <f>VLOOKUP($A30,HAVERD!$A:$FM,Y$2,FALSE)</f>
        <v>80.7</v>
      </c>
      <c r="Z30" s="7">
        <f>VLOOKUP($A30,HAVERD!$A:$FM,Z$2,FALSE)</f>
        <v>80.05</v>
      </c>
      <c r="AA30" s="7">
        <f>VLOOKUP($A30,HAVERD!$A:$FM,AA$2,FALSE)</f>
        <v>76</v>
      </c>
      <c r="AB30" s="7">
        <f>VLOOKUP($A30,HAVERD!$A:$FM,AB$2,FALSE)</f>
        <v>64.55</v>
      </c>
      <c r="AC30" s="7">
        <f>VLOOKUP($A30,HAVERD!$A:$FM,AC$2,FALSE)</f>
        <v>60.95</v>
      </c>
      <c r="AD30" s="7">
        <f>VLOOKUP($A30,HAVERD!$A:$FM,AD$2,FALSE)</f>
        <v>60.75</v>
      </c>
      <c r="AE30" s="7">
        <f>VLOOKUP($A30,HAVERD!$A:$FM,AE$2,FALSE)</f>
        <v>61.05</v>
      </c>
      <c r="AF30" s="7">
        <f>VLOOKUP($A30,HAVERD!$A:$FM,AF$2,FALSE)</f>
        <v>61.55</v>
      </c>
      <c r="AG30" s="7">
        <f>VLOOKUP($A30,HAVERD!$A:$FM,AG$2,FALSE)</f>
        <v>64</v>
      </c>
      <c r="AH30" s="7">
        <f>VLOOKUP($A30,HAVERD!$A:$FM,AH$2,FALSE)</f>
        <v>70.8</v>
      </c>
      <c r="AI30" s="7">
        <f>VLOOKUP($A30,HAVERD!$A:$FM,AI$2,FALSE)</f>
        <v>73</v>
      </c>
      <c r="AJ30" s="7">
        <f>VLOOKUP($A30,HAVERD!$A:$FM,AJ$2,FALSE)</f>
        <v>73.2</v>
      </c>
      <c r="AK30" s="7">
        <f>VLOOKUP($A30,HAVERD!$A:$FM,AK$2,FALSE)</f>
        <v>73.099999999999994</v>
      </c>
      <c r="AL30" s="7">
        <f>VLOOKUP($A30,HAVERD!$A:$FM,AL$2,FALSE)</f>
        <v>72.650000000000006</v>
      </c>
      <c r="AM30" s="7">
        <f>VLOOKUP($A30,HAVERD!$A:$FM,AM$2,FALSE)</f>
        <v>70.349999999999994</v>
      </c>
      <c r="AN30" s="7">
        <f>VLOOKUP($A30,HAVERD!$A:$FM,AN$2,FALSE)</f>
        <v>63.85</v>
      </c>
      <c r="AO30" s="7">
        <f>VLOOKUP($A30,HAVERD!$A:$FM,AO$2,FALSE)</f>
        <v>61.8</v>
      </c>
      <c r="AP30" s="7">
        <f>VLOOKUP($A30,HAVERD!$A:$FM,AP$2,FALSE)</f>
        <v>61.65</v>
      </c>
      <c r="AQ30" s="7">
        <f>VLOOKUP($A30,HAVERD!$A:$FM,AQ$2,FALSE)</f>
        <v>61.8</v>
      </c>
      <c r="AR30" s="7">
        <f>VLOOKUP($A30,HAVERD!$A:$FM,AR$2,FALSE)</f>
        <v>62.2</v>
      </c>
      <c r="AS30" s="7">
        <f>VLOOKUP($A30,HAVERD!$A:$FM,AS$2,FALSE)</f>
        <v>64.25</v>
      </c>
      <c r="AT30" s="7">
        <f>VLOOKUP($A30,HAVERD!$A:$FM,AT$2,FALSE)</f>
        <v>69.95</v>
      </c>
      <c r="AU30" s="7">
        <f>VLOOKUP($A30,HAVERD!$A:$FM,AU$2,FALSE)</f>
        <v>71.8</v>
      </c>
      <c r="AV30" s="7">
        <f>VLOOKUP($A30,HAVERD!$A:$FM,AV$2,FALSE)</f>
        <v>72.05</v>
      </c>
      <c r="AW30" s="7">
        <f>VLOOKUP($A30,HAVERD!$A:$FM,AW$2,FALSE)</f>
        <v>72.05</v>
      </c>
      <c r="AZ30" s="6">
        <f t="shared" si="21"/>
        <v>45716</v>
      </c>
      <c r="BA30" s="7">
        <f>_xlfn.IFNA(VLOOKUP($AZ30,HAVERD!$A:$FM,BA$2,FALSE),"")</f>
        <v>85.9</v>
      </c>
      <c r="BB30" s="7">
        <f>_xlfn.IFNA(VLOOKUP($AZ30,HAVERD!$A:$FM,BB$2,FALSE),"")</f>
        <v>81.150000000000006</v>
      </c>
      <c r="BC30" s="7">
        <f>_xlfn.IFNA(VLOOKUP($AZ30,HAVERD!$A:$FM,BC$2,FALSE),"")</f>
        <v>80.8</v>
      </c>
      <c r="BD30" s="7">
        <f>_xlfn.IFNA(VLOOKUP($AZ30,HAVERD!$A:$FM,BD$2,FALSE),"")</f>
        <v>84.45</v>
      </c>
      <c r="BE30" s="7">
        <f>_xlfn.IFNA(VLOOKUP($AZ30,HAVERD!$A:$FM,BE$2,FALSE),"")</f>
        <v>85.15</v>
      </c>
      <c r="BF30" s="7">
        <f>_xlfn.IFNA(VLOOKUP($AZ30,HAVERD!$A:$FM,BF$2,FALSE),"")</f>
        <v>85.85</v>
      </c>
      <c r="BG30" s="7">
        <f>_xlfn.IFNA(VLOOKUP($AZ30,HAVERD!$A:$FM,BG$2,FALSE),"")</f>
        <v>89.75</v>
      </c>
      <c r="BH30" s="7">
        <f>_xlfn.IFNA(VLOOKUP($AZ30,HAVERD!$A:$FM,BH$2,FALSE),"")</f>
        <v>89.85</v>
      </c>
      <c r="BI30" s="7">
        <f>_xlfn.IFNA(VLOOKUP($AZ30,HAVERD!$A:$FM,BI$2,FALSE),"")</f>
        <v>91.25</v>
      </c>
      <c r="BJ30" s="7">
        <f>_xlfn.IFNA(VLOOKUP($AZ30,HAVERD!$A:$FM,BJ$2,FALSE),"")</f>
        <v>94.05</v>
      </c>
      <c r="BK30" s="7">
        <f>_xlfn.IFNA(VLOOKUP($AZ30,HAVERD!$A:$FM,BK$2,FALSE),"")</f>
        <v>94.4</v>
      </c>
      <c r="BL30" s="7">
        <f>_xlfn.IFNA(VLOOKUP($AZ30,HAVERD!$A:$FM,BL$2,FALSE),"")</f>
        <v>88.95</v>
      </c>
      <c r="BM30" s="7">
        <f>_xlfn.IFNA(VLOOKUP($AZ30,HAVERD!$A:$FM,BM$2,FALSE),"")</f>
        <v>72.75</v>
      </c>
      <c r="BN30" s="7">
        <f>_xlfn.IFNA(VLOOKUP($AZ30,HAVERD!$A:$FM,BN$2,FALSE),"")</f>
        <v>67.7</v>
      </c>
      <c r="BO30" s="7">
        <f>_xlfn.IFNA(VLOOKUP($AZ30,HAVERD!$A:$FM,BO$2,FALSE),"")</f>
        <v>67.45</v>
      </c>
      <c r="BP30" s="7">
        <f>_xlfn.IFNA(VLOOKUP($AZ30,HAVERD!$A:$FM,BP$2,FALSE),"")</f>
        <v>67.900000000000006</v>
      </c>
      <c r="BQ30" s="7">
        <f>_xlfn.IFNA(VLOOKUP($AZ30,HAVERD!$A:$FM,BQ$2,FALSE),"")</f>
        <v>68.5</v>
      </c>
      <c r="BR30" s="7">
        <f>_xlfn.IFNA(VLOOKUP($AZ30,HAVERD!$A:$FM,BR$2,FALSE),"")</f>
        <v>70.849999999999994</v>
      </c>
      <c r="BS30" s="7">
        <f>_xlfn.IFNA(VLOOKUP($AZ30,HAVERD!$A:$FM,BS$2,FALSE),"")</f>
        <v>77.55</v>
      </c>
      <c r="BT30" s="7">
        <f>_xlfn.IFNA(VLOOKUP($AZ30,HAVERD!$A:$FM,BT$2,FALSE),"")</f>
        <v>79.7</v>
      </c>
      <c r="BU30" s="7">
        <f>_xlfn.IFNA(VLOOKUP($AZ30,HAVERD!$A:$FM,BU$2,FALSE),"")</f>
        <v>80</v>
      </c>
      <c r="BV30" s="7">
        <f>_xlfn.IFNA(VLOOKUP($AZ30,HAVERD!$A:$FM,BV$2,FALSE),"")</f>
        <v>80</v>
      </c>
      <c r="BW30" s="7">
        <f>_xlfn.IFNA(VLOOKUP($AZ30,HAVERD!$A:$FM,BW$2,FALSE),"")</f>
        <v>79.400000000000006</v>
      </c>
      <c r="BX30" s="7">
        <f>_xlfn.IFNA(VLOOKUP($AZ30,HAVERD!$A:$FM,BX$2,FALSE),"")</f>
        <v>75.650000000000006</v>
      </c>
      <c r="BY30" s="7">
        <f>_xlfn.IFNA(VLOOKUP($AZ30,HAVERD!$A:$FM,BY$2,FALSE),"")</f>
        <v>65.2</v>
      </c>
      <c r="BZ30" s="7">
        <f>_xlfn.IFNA(VLOOKUP($AZ30,HAVERD!$A:$FM,BZ$2,FALSE),"")</f>
        <v>61.9</v>
      </c>
      <c r="CA30" s="7">
        <f>_xlfn.IFNA(VLOOKUP($AZ30,HAVERD!$A:$FM,CA$2,FALSE),"")</f>
        <v>61.7</v>
      </c>
      <c r="CB30" s="7">
        <f>_xlfn.IFNA(VLOOKUP($AZ30,HAVERD!$A:$FM,CB$2,FALSE),"")</f>
        <v>61.95</v>
      </c>
      <c r="CC30" s="7">
        <f>_xlfn.IFNA(VLOOKUP($AZ30,HAVERD!$A:$FM,CC$2,FALSE),"")</f>
        <v>62.45</v>
      </c>
      <c r="CD30" s="7">
        <f>_xlfn.IFNA(VLOOKUP($AZ30,HAVERD!$A:$FM,CD$2,FALSE),"")</f>
        <v>65</v>
      </c>
      <c r="CE30" s="7">
        <f>_xlfn.IFNA(VLOOKUP($AZ30,HAVERD!$A:$FM,CE$2,FALSE),"")</f>
        <v>72.25</v>
      </c>
      <c r="CF30" s="7">
        <f>_xlfn.IFNA(VLOOKUP($AZ30,HAVERD!$A:$FM,CF$2,FALSE),"")</f>
        <v>74.599999999999994</v>
      </c>
      <c r="CG30" s="7">
        <f>_xlfn.IFNA(VLOOKUP($AZ30,HAVERD!$A:$FM,CG$2,FALSE),"")</f>
        <v>74.849999999999994</v>
      </c>
      <c r="CH30" s="7">
        <f>_xlfn.IFNA(VLOOKUP($AZ30,HAVERD!$A:$FM,CH$2,FALSE),"")</f>
        <v>74.75</v>
      </c>
      <c r="CI30" s="7">
        <f>_xlfn.IFNA(VLOOKUP($AZ30,HAVERD!$A:$FM,CI$2,FALSE),"")</f>
        <v>74.25</v>
      </c>
      <c r="CJ30" s="7">
        <f>_xlfn.IFNA(VLOOKUP($AZ30,HAVERD!$A:$FM,CJ$2,FALSE),"")</f>
        <v>71.5</v>
      </c>
      <c r="CK30" s="7">
        <f>_xlfn.IFNA(VLOOKUP($AZ30,HAVERD!$A:$FM,CK$2,FALSE),"")</f>
        <v>63.75</v>
      </c>
      <c r="CL30" s="7">
        <f>_xlfn.IFNA(VLOOKUP($AZ30,HAVERD!$A:$FM,CL$2,FALSE),"")</f>
        <v>61.3</v>
      </c>
      <c r="CM30" s="7">
        <f>_xlfn.IFNA(VLOOKUP($AZ30,HAVERD!$A:$FM,CM$2,FALSE),"")</f>
        <v>61.15</v>
      </c>
      <c r="CN30" s="7">
        <f>_xlfn.IFNA(VLOOKUP($AZ30,HAVERD!$A:$FM,CN$2,FALSE),"")</f>
        <v>61.35</v>
      </c>
      <c r="CO30" s="7">
        <f>_xlfn.IFNA(VLOOKUP($AZ30,HAVERD!$A:$FM,CO$2,FALSE),"")</f>
        <v>61.75</v>
      </c>
      <c r="CP30" s="7">
        <f>_xlfn.IFNA(VLOOKUP($AZ30,HAVERD!$A:$FM,CP$2,FALSE),"")</f>
        <v>63.55</v>
      </c>
      <c r="CQ30" s="7">
        <f>_xlfn.IFNA(VLOOKUP($AZ30,HAVERD!$A:$FM,CQ$2,FALSE),"")</f>
        <v>68.5</v>
      </c>
      <c r="CR30" s="7">
        <f>_xlfn.IFNA(VLOOKUP($AZ30,HAVERD!$A:$FM,CR$2,FALSE),"")</f>
        <v>70.099999999999994</v>
      </c>
      <c r="CS30" s="7">
        <f>_xlfn.IFNA(VLOOKUP($AZ30,HAVERD!$A:$FM,CS$2,FALSE),"")</f>
        <v>70.25</v>
      </c>
      <c r="CT30" s="7">
        <f>_xlfn.IFNA(VLOOKUP($AZ30,HAVERD!$A:$FM,CT$2,FALSE),"")</f>
        <v>70.2</v>
      </c>
      <c r="CU30" s="7">
        <f>_xlfn.IFNA(VLOOKUP($AZ30,HAVERD!$A:$FM,CU$2,FALSE),"")</f>
        <v>69.849999999999994</v>
      </c>
      <c r="CV30" s="7">
        <f>_xlfn.IFNA(VLOOKUP($AZ30,HAVERD!$A:$FM,CV$2,FALSE),"")</f>
        <v>68.05</v>
      </c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</row>
    <row r="31" spans="1:112" x14ac:dyDescent="0.25">
      <c r="A31" s="6">
        <f t="shared" si="20"/>
        <v>45677</v>
      </c>
      <c r="B31" s="7">
        <f>VLOOKUP($A31,HAVERD!$A:$FM,B$2,FALSE)</f>
        <v>98.85</v>
      </c>
      <c r="C31" s="7">
        <f>VLOOKUP($A31,HAVERD!$A:$FM,C$2,FALSE)</f>
        <v>94.5</v>
      </c>
      <c r="D31" s="7">
        <f>VLOOKUP($A31,HAVERD!$A:$FM,D$2,FALSE)</f>
        <v>88.45</v>
      </c>
      <c r="E31" s="7">
        <f>VLOOKUP($A31,HAVERD!$A:$FM,E$2,FALSE)</f>
        <v>88.1</v>
      </c>
      <c r="F31" s="7">
        <f>VLOOKUP($A31,HAVERD!$A:$FM,F$2,FALSE)</f>
        <v>87.85</v>
      </c>
      <c r="G31" s="7">
        <f>VLOOKUP($A31,HAVERD!$A:$FM,G$2,FALSE)</f>
        <v>87</v>
      </c>
      <c r="H31" s="7">
        <f>VLOOKUP($A31,HAVERD!$A:$FM,H$2,FALSE)</f>
        <v>86.95</v>
      </c>
      <c r="I31" s="7">
        <f>VLOOKUP($A31,HAVERD!$A:$FM,I$2,FALSE)</f>
        <v>89.65</v>
      </c>
      <c r="J31" s="7">
        <f>VLOOKUP($A31,HAVERD!$A:$FM,J$2,FALSE)</f>
        <v>91</v>
      </c>
      <c r="K31" s="7">
        <f>VLOOKUP($A31,HAVERD!$A:$FM,K$2,FALSE)</f>
        <v>91.7</v>
      </c>
      <c r="L31" s="7">
        <f>VLOOKUP($A31,HAVERD!$A:$FM,L$2,FALSE)</f>
        <v>93.1</v>
      </c>
      <c r="M31" s="7">
        <f>VLOOKUP($A31,HAVERD!$A:$FM,M$2,FALSE)</f>
        <v>96.2</v>
      </c>
      <c r="N31" s="7">
        <f>VLOOKUP($A31,HAVERD!$A:$FM,N$2,FALSE)</f>
        <v>96.55</v>
      </c>
      <c r="O31" s="7">
        <f>VLOOKUP($A31,HAVERD!$A:$FM,O$2,FALSE)</f>
        <v>91.1</v>
      </c>
      <c r="P31" s="7">
        <f>VLOOKUP($A31,HAVERD!$A:$FM,P$2,FALSE)</f>
        <v>75.349999999999994</v>
      </c>
      <c r="Q31" s="7">
        <f>VLOOKUP($A31,HAVERD!$A:$FM,Q$2,FALSE)</f>
        <v>70.45</v>
      </c>
      <c r="R31" s="7">
        <f>VLOOKUP($A31,HAVERD!$A:$FM,R$2,FALSE)</f>
        <v>70.2</v>
      </c>
      <c r="S31" s="7">
        <f>VLOOKUP($A31,HAVERD!$A:$FM,S$2,FALSE)</f>
        <v>70.650000000000006</v>
      </c>
      <c r="T31" s="7">
        <f>VLOOKUP($A31,HAVERD!$A:$FM,T$2,FALSE)</f>
        <v>71.2</v>
      </c>
      <c r="U31" s="7">
        <f>VLOOKUP($A31,HAVERD!$A:$FM,U$2,FALSE)</f>
        <v>73.2</v>
      </c>
      <c r="V31" s="7">
        <f>VLOOKUP($A31,HAVERD!$A:$FM,V$2,FALSE)</f>
        <v>79</v>
      </c>
      <c r="W31" s="7">
        <f>VLOOKUP($A31,HAVERD!$A:$FM,W$2,FALSE)</f>
        <v>80.849999999999994</v>
      </c>
      <c r="X31" s="7">
        <f>VLOOKUP($A31,HAVERD!$A:$FM,X$2,FALSE)</f>
        <v>81.150000000000006</v>
      </c>
      <c r="Y31" s="7">
        <f>VLOOKUP($A31,HAVERD!$A:$FM,Y$2,FALSE)</f>
        <v>81.2</v>
      </c>
      <c r="Z31" s="7">
        <f>VLOOKUP($A31,HAVERD!$A:$FM,Z$2,FALSE)</f>
        <v>80.599999999999994</v>
      </c>
      <c r="AA31" s="7">
        <f>VLOOKUP($A31,HAVERD!$A:$FM,AA$2,FALSE)</f>
        <v>76.5</v>
      </c>
      <c r="AB31" s="7">
        <f>VLOOKUP($A31,HAVERD!$A:$FM,AB$2,FALSE)</f>
        <v>65</v>
      </c>
      <c r="AC31" s="7">
        <f>VLOOKUP($A31,HAVERD!$A:$FM,AC$2,FALSE)</f>
        <v>61.4</v>
      </c>
      <c r="AD31" s="7">
        <f>VLOOKUP($A31,HAVERD!$A:$FM,AD$2,FALSE)</f>
        <v>61.15</v>
      </c>
      <c r="AE31" s="7">
        <f>VLOOKUP($A31,HAVERD!$A:$FM,AE$2,FALSE)</f>
        <v>61.45</v>
      </c>
      <c r="AF31" s="7">
        <f>VLOOKUP($A31,HAVERD!$A:$FM,AF$2,FALSE)</f>
        <v>61.95</v>
      </c>
      <c r="AG31" s="7">
        <f>VLOOKUP($A31,HAVERD!$A:$FM,AG$2,FALSE)</f>
        <v>64.3</v>
      </c>
      <c r="AH31" s="7">
        <f>VLOOKUP($A31,HAVERD!$A:$FM,AH$2,FALSE)</f>
        <v>70.900000000000006</v>
      </c>
      <c r="AI31" s="7">
        <f>VLOOKUP($A31,HAVERD!$A:$FM,AI$2,FALSE)</f>
        <v>73.05</v>
      </c>
      <c r="AJ31" s="7">
        <f>VLOOKUP($A31,HAVERD!$A:$FM,AJ$2,FALSE)</f>
        <v>73.25</v>
      </c>
      <c r="AK31" s="7">
        <f>VLOOKUP($A31,HAVERD!$A:$FM,AK$2,FALSE)</f>
        <v>73.150000000000006</v>
      </c>
      <c r="AL31" s="7">
        <f>VLOOKUP($A31,HAVERD!$A:$FM,AL$2,FALSE)</f>
        <v>72.75</v>
      </c>
      <c r="AM31" s="7">
        <f>VLOOKUP($A31,HAVERD!$A:$FM,AM$2,FALSE)</f>
        <v>70.400000000000006</v>
      </c>
      <c r="AN31" s="7">
        <f>VLOOKUP($A31,HAVERD!$A:$FM,AN$2,FALSE)</f>
        <v>63.9</v>
      </c>
      <c r="AO31" s="7">
        <f>VLOOKUP($A31,HAVERD!$A:$FM,AO$2,FALSE)</f>
        <v>61.85</v>
      </c>
      <c r="AP31" s="7">
        <f>VLOOKUP($A31,HAVERD!$A:$FM,AP$2,FALSE)</f>
        <v>61.7</v>
      </c>
      <c r="AQ31" s="7">
        <f>VLOOKUP($A31,HAVERD!$A:$FM,AQ$2,FALSE)</f>
        <v>61.9</v>
      </c>
      <c r="AR31" s="7">
        <f>VLOOKUP($A31,HAVERD!$A:$FM,AR$2,FALSE)</f>
        <v>62.3</v>
      </c>
      <c r="AS31" s="7">
        <f>VLOOKUP($A31,HAVERD!$A:$FM,AS$2,FALSE)</f>
        <v>64.3</v>
      </c>
      <c r="AT31" s="7">
        <f>VLOOKUP($A31,HAVERD!$A:$FM,AT$2,FALSE)</f>
        <v>70.05</v>
      </c>
      <c r="AU31" s="7">
        <f>VLOOKUP($A31,HAVERD!$A:$FM,AU$2,FALSE)</f>
        <v>71.900000000000006</v>
      </c>
      <c r="AV31" s="7">
        <f>VLOOKUP($A31,HAVERD!$A:$FM,AV$2,FALSE)</f>
        <v>72.150000000000006</v>
      </c>
      <c r="AW31" s="7">
        <f>VLOOKUP($A31,HAVERD!$A:$FM,AW$2,FALSE)</f>
        <v>72.099999999999994</v>
      </c>
      <c r="AZ31" s="6">
        <f t="shared" si="21"/>
        <v>45719</v>
      </c>
      <c r="BA31" s="7">
        <f>_xlfn.IFNA(VLOOKUP($AZ31,HAVERD!$A:$FM,BA$2,FALSE),"")</f>
        <v>87.1</v>
      </c>
      <c r="BB31" s="7">
        <f>_xlfn.IFNA(VLOOKUP($AZ31,HAVERD!$A:$FM,BB$2,FALSE),"")</f>
        <v>81.400000000000006</v>
      </c>
      <c r="BC31" s="7">
        <f>_xlfn.IFNA(VLOOKUP($AZ31,HAVERD!$A:$FM,BC$2,FALSE),"")</f>
        <v>80.75</v>
      </c>
      <c r="BD31" s="7">
        <f>_xlfn.IFNA(VLOOKUP($AZ31,HAVERD!$A:$FM,BD$2,FALSE),"")</f>
        <v>85.3</v>
      </c>
      <c r="BE31" s="7">
        <f>_xlfn.IFNA(VLOOKUP($AZ31,HAVERD!$A:$FM,BE$2,FALSE),"")</f>
        <v>85.6</v>
      </c>
      <c r="BF31" s="7">
        <f>_xlfn.IFNA(VLOOKUP($AZ31,HAVERD!$A:$FM,BF$2,FALSE),"")</f>
        <v>87.3</v>
      </c>
      <c r="BG31" s="7">
        <f>_xlfn.IFNA(VLOOKUP($AZ31,HAVERD!$A:$FM,BG$2,FALSE),"")</f>
        <v>91.4</v>
      </c>
      <c r="BH31" s="7">
        <f>_xlfn.IFNA(VLOOKUP($AZ31,HAVERD!$A:$FM,BH$2,FALSE),"")</f>
        <v>91.85</v>
      </c>
      <c r="BI31" s="7">
        <f>_xlfn.IFNA(VLOOKUP($AZ31,HAVERD!$A:$FM,BI$2,FALSE),"")</f>
        <v>92.25</v>
      </c>
      <c r="BJ31" s="7">
        <f>_xlfn.IFNA(VLOOKUP($AZ31,HAVERD!$A:$FM,BJ$2,FALSE),"")</f>
        <v>93.25</v>
      </c>
      <c r="BK31" s="7">
        <f>_xlfn.IFNA(VLOOKUP($AZ31,HAVERD!$A:$FM,BK$2,FALSE),"")</f>
        <v>93.6</v>
      </c>
      <c r="BL31" s="7">
        <f>_xlfn.IFNA(VLOOKUP($AZ31,HAVERD!$A:$FM,BL$2,FALSE),"")</f>
        <v>88.15</v>
      </c>
      <c r="BM31" s="7">
        <f>_xlfn.IFNA(VLOOKUP($AZ31,HAVERD!$A:$FM,BM$2,FALSE),"")</f>
        <v>73.7</v>
      </c>
      <c r="BN31" s="7">
        <f>_xlfn.IFNA(VLOOKUP($AZ31,HAVERD!$A:$FM,BN$2,FALSE),"")</f>
        <v>69.099999999999994</v>
      </c>
      <c r="BO31" s="7">
        <f>_xlfn.IFNA(VLOOKUP($AZ31,HAVERD!$A:$FM,BO$2,FALSE),"")</f>
        <v>68.25</v>
      </c>
      <c r="BP31" s="7">
        <f>_xlfn.IFNA(VLOOKUP($AZ31,HAVERD!$A:$FM,BP$2,FALSE),"")</f>
        <v>67.150000000000006</v>
      </c>
      <c r="BQ31" s="7">
        <f>_xlfn.IFNA(VLOOKUP($AZ31,HAVERD!$A:$FM,BQ$2,FALSE),"")</f>
        <v>67.2</v>
      </c>
      <c r="BR31" s="7">
        <f>_xlfn.IFNA(VLOOKUP($AZ31,HAVERD!$A:$FM,BR$2,FALSE),"")</f>
        <v>69.7</v>
      </c>
      <c r="BS31" s="7">
        <f>_xlfn.IFNA(VLOOKUP($AZ31,HAVERD!$A:$FM,BS$2,FALSE),"")</f>
        <v>77.05</v>
      </c>
      <c r="BT31" s="7">
        <f>_xlfn.IFNA(VLOOKUP($AZ31,HAVERD!$A:$FM,BT$2,FALSE),"")</f>
        <v>79.400000000000006</v>
      </c>
      <c r="BU31" s="7">
        <f>_xlfn.IFNA(VLOOKUP($AZ31,HAVERD!$A:$FM,BU$2,FALSE),"")</f>
        <v>79.7</v>
      </c>
      <c r="BV31" s="7">
        <f>_xlfn.IFNA(VLOOKUP($AZ31,HAVERD!$A:$FM,BV$2,FALSE),"")</f>
        <v>79.7</v>
      </c>
      <c r="BW31" s="7">
        <f>_xlfn.IFNA(VLOOKUP($AZ31,HAVERD!$A:$FM,BW$2,FALSE),"")</f>
        <v>79.05</v>
      </c>
      <c r="BX31" s="7">
        <f>_xlfn.IFNA(VLOOKUP($AZ31,HAVERD!$A:$FM,BX$2,FALSE),"")</f>
        <v>75.150000000000006</v>
      </c>
      <c r="BY31" s="7">
        <f>_xlfn.IFNA(VLOOKUP($AZ31,HAVERD!$A:$FM,BY$2,FALSE),"")</f>
        <v>64.099999999999994</v>
      </c>
      <c r="BZ31" s="7">
        <f>_xlfn.IFNA(VLOOKUP($AZ31,HAVERD!$A:$FM,BZ$2,FALSE),"")</f>
        <v>60.65</v>
      </c>
      <c r="CA31" s="7">
        <f>_xlfn.IFNA(VLOOKUP($AZ31,HAVERD!$A:$FM,CA$2,FALSE),"")</f>
        <v>60.4</v>
      </c>
      <c r="CB31" s="7">
        <f>_xlfn.IFNA(VLOOKUP($AZ31,HAVERD!$A:$FM,CB$2,FALSE),"")</f>
        <v>60.65</v>
      </c>
      <c r="CC31" s="7">
        <f>_xlfn.IFNA(VLOOKUP($AZ31,HAVERD!$A:$FM,CC$2,FALSE),"")</f>
        <v>61.2</v>
      </c>
      <c r="CD31" s="7">
        <f>_xlfn.IFNA(VLOOKUP($AZ31,HAVERD!$A:$FM,CD$2,FALSE),"")</f>
        <v>63.95</v>
      </c>
      <c r="CE31" s="7">
        <f>_xlfn.IFNA(VLOOKUP($AZ31,HAVERD!$A:$FM,CE$2,FALSE),"")</f>
        <v>71.650000000000006</v>
      </c>
      <c r="CF31" s="7">
        <f>_xlfn.IFNA(VLOOKUP($AZ31,HAVERD!$A:$FM,CF$2,FALSE),"")</f>
        <v>74.099999999999994</v>
      </c>
      <c r="CG31" s="7">
        <f>_xlfn.IFNA(VLOOKUP($AZ31,HAVERD!$A:$FM,CG$2,FALSE),"")</f>
        <v>74.349999999999994</v>
      </c>
      <c r="CH31" s="7">
        <f>_xlfn.IFNA(VLOOKUP($AZ31,HAVERD!$A:$FM,CH$2,FALSE),"")</f>
        <v>74.25</v>
      </c>
      <c r="CI31" s="7">
        <f>_xlfn.IFNA(VLOOKUP($AZ31,HAVERD!$A:$FM,CI$2,FALSE),"")</f>
        <v>73.75</v>
      </c>
      <c r="CJ31" s="7">
        <f>_xlfn.IFNA(VLOOKUP($AZ31,HAVERD!$A:$FM,CJ$2,FALSE),"")</f>
        <v>71</v>
      </c>
      <c r="CK31" s="7">
        <f>_xlfn.IFNA(VLOOKUP($AZ31,HAVERD!$A:$FM,CK$2,FALSE),"")</f>
        <v>63.2</v>
      </c>
      <c r="CL31" s="7">
        <f>_xlfn.IFNA(VLOOKUP($AZ31,HAVERD!$A:$FM,CL$2,FALSE),"")</f>
        <v>60.8</v>
      </c>
      <c r="CM31" s="7">
        <f>_xlfn.IFNA(VLOOKUP($AZ31,HAVERD!$A:$FM,CM$2,FALSE),"")</f>
        <v>60.65</v>
      </c>
      <c r="CN31" s="7">
        <f>_xlfn.IFNA(VLOOKUP($AZ31,HAVERD!$A:$FM,CN$2,FALSE),"")</f>
        <v>60.85</v>
      </c>
      <c r="CO31" s="7">
        <f>_xlfn.IFNA(VLOOKUP($AZ31,HAVERD!$A:$FM,CO$2,FALSE),"")</f>
        <v>61.25</v>
      </c>
      <c r="CP31" s="7">
        <f>_xlfn.IFNA(VLOOKUP($AZ31,HAVERD!$A:$FM,CP$2,FALSE),"")</f>
        <v>63</v>
      </c>
      <c r="CQ31" s="7">
        <f>_xlfn.IFNA(VLOOKUP($AZ31,HAVERD!$A:$FM,CQ$2,FALSE),"")</f>
        <v>68</v>
      </c>
      <c r="CR31" s="7">
        <f>_xlfn.IFNA(VLOOKUP($AZ31,HAVERD!$A:$FM,CR$2,FALSE),"")</f>
        <v>69.599999999999994</v>
      </c>
      <c r="CS31" s="7">
        <f>_xlfn.IFNA(VLOOKUP($AZ31,HAVERD!$A:$FM,CS$2,FALSE),"")</f>
        <v>69.75</v>
      </c>
      <c r="CT31" s="7">
        <f>_xlfn.IFNA(VLOOKUP($AZ31,HAVERD!$A:$FM,CT$2,FALSE),"")</f>
        <v>69.650000000000006</v>
      </c>
      <c r="CU31" s="7">
        <f>_xlfn.IFNA(VLOOKUP($AZ31,HAVERD!$A:$FM,CU$2,FALSE),"")</f>
        <v>69.349999999999994</v>
      </c>
      <c r="CV31" s="7">
        <f>_xlfn.IFNA(VLOOKUP($AZ31,HAVERD!$A:$FM,CV$2,FALSE),"")</f>
        <v>67.55</v>
      </c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</row>
    <row r="32" spans="1:112" x14ac:dyDescent="0.25">
      <c r="A32" s="6">
        <f t="shared" si="20"/>
        <v>45678</v>
      </c>
      <c r="B32" s="7">
        <f>VLOOKUP($A32,HAVERD!$A:$FM,B$2,FALSE)</f>
        <v>102.45</v>
      </c>
      <c r="C32" s="7">
        <f>VLOOKUP($A32,HAVERD!$A:$FM,C$2,FALSE)</f>
        <v>98</v>
      </c>
      <c r="D32" s="7">
        <f>VLOOKUP($A32,HAVERD!$A:$FM,D$2,FALSE)</f>
        <v>91.8</v>
      </c>
      <c r="E32" s="7">
        <f>VLOOKUP($A32,HAVERD!$A:$FM,E$2,FALSE)</f>
        <v>91.25</v>
      </c>
      <c r="F32" s="7">
        <f>VLOOKUP($A32,HAVERD!$A:$FM,F$2,FALSE)</f>
        <v>90.8</v>
      </c>
      <c r="G32" s="7">
        <f>VLOOKUP($A32,HAVERD!$A:$FM,G$2,FALSE)</f>
        <v>89.4</v>
      </c>
      <c r="H32" s="7">
        <f>VLOOKUP($A32,HAVERD!$A:$FM,H$2,FALSE)</f>
        <v>89.35</v>
      </c>
      <c r="I32" s="7">
        <f>VLOOKUP($A32,HAVERD!$A:$FM,I$2,FALSE)</f>
        <v>92.05</v>
      </c>
      <c r="J32" s="7">
        <f>VLOOKUP($A32,HAVERD!$A:$FM,J$2,FALSE)</f>
        <v>91.95</v>
      </c>
      <c r="K32" s="7">
        <f>VLOOKUP($A32,HAVERD!$A:$FM,K$2,FALSE)</f>
        <v>92.65</v>
      </c>
      <c r="L32" s="7">
        <f>VLOOKUP($A32,HAVERD!$A:$FM,L$2,FALSE)</f>
        <v>94.05</v>
      </c>
      <c r="M32" s="7">
        <f>VLOOKUP($A32,HAVERD!$A:$FM,M$2,FALSE)</f>
        <v>96.9</v>
      </c>
      <c r="N32" s="7">
        <f>VLOOKUP($A32,HAVERD!$A:$FM,N$2,FALSE)</f>
        <v>97.25</v>
      </c>
      <c r="O32" s="7">
        <f>VLOOKUP($A32,HAVERD!$A:$FM,O$2,FALSE)</f>
        <v>91.8</v>
      </c>
      <c r="P32" s="7">
        <f>VLOOKUP($A32,HAVERD!$A:$FM,P$2,FALSE)</f>
        <v>76.099999999999994</v>
      </c>
      <c r="Q32" s="7">
        <f>VLOOKUP($A32,HAVERD!$A:$FM,Q$2,FALSE)</f>
        <v>71.2</v>
      </c>
      <c r="R32" s="7">
        <f>VLOOKUP($A32,HAVERD!$A:$FM,R$2,FALSE)</f>
        <v>70.95</v>
      </c>
      <c r="S32" s="7">
        <f>VLOOKUP($A32,HAVERD!$A:$FM,S$2,FALSE)</f>
        <v>71.400000000000006</v>
      </c>
      <c r="T32" s="7">
        <f>VLOOKUP($A32,HAVERD!$A:$FM,T$2,FALSE)</f>
        <v>71.95</v>
      </c>
      <c r="U32" s="7">
        <f>VLOOKUP($A32,HAVERD!$A:$FM,U$2,FALSE)</f>
        <v>73.900000000000006</v>
      </c>
      <c r="V32" s="7">
        <f>VLOOKUP($A32,HAVERD!$A:$FM,V$2,FALSE)</f>
        <v>79.400000000000006</v>
      </c>
      <c r="W32" s="7">
        <f>VLOOKUP($A32,HAVERD!$A:$FM,W$2,FALSE)</f>
        <v>81.2</v>
      </c>
      <c r="X32" s="7">
        <f>VLOOKUP($A32,HAVERD!$A:$FM,X$2,FALSE)</f>
        <v>81.45</v>
      </c>
      <c r="Y32" s="7">
        <f>VLOOKUP($A32,HAVERD!$A:$FM,Y$2,FALSE)</f>
        <v>81.55</v>
      </c>
      <c r="Z32" s="7">
        <f>VLOOKUP($A32,HAVERD!$A:$FM,Z$2,FALSE)</f>
        <v>80.900000000000006</v>
      </c>
      <c r="AA32" s="7">
        <f>VLOOKUP($A32,HAVERD!$A:$FM,AA$2,FALSE)</f>
        <v>76.849999999999994</v>
      </c>
      <c r="AB32" s="7">
        <f>VLOOKUP($A32,HAVERD!$A:$FM,AB$2,FALSE)</f>
        <v>65.349999999999994</v>
      </c>
      <c r="AC32" s="7">
        <f>VLOOKUP($A32,HAVERD!$A:$FM,AC$2,FALSE)</f>
        <v>61.75</v>
      </c>
      <c r="AD32" s="7">
        <f>VLOOKUP($A32,HAVERD!$A:$FM,AD$2,FALSE)</f>
        <v>61.55</v>
      </c>
      <c r="AE32" s="7">
        <f>VLOOKUP($A32,HAVERD!$A:$FM,AE$2,FALSE)</f>
        <v>61.8</v>
      </c>
      <c r="AF32" s="7">
        <f>VLOOKUP($A32,HAVERD!$A:$FM,AF$2,FALSE)</f>
        <v>62.35</v>
      </c>
      <c r="AG32" s="7">
        <f>VLOOKUP($A32,HAVERD!$A:$FM,AG$2,FALSE)</f>
        <v>64.650000000000006</v>
      </c>
      <c r="AH32" s="7">
        <f>VLOOKUP($A32,HAVERD!$A:$FM,AH$2,FALSE)</f>
        <v>71.099999999999994</v>
      </c>
      <c r="AI32" s="7">
        <f>VLOOKUP($A32,HAVERD!$A:$FM,AI$2,FALSE)</f>
        <v>73.2</v>
      </c>
      <c r="AJ32" s="7">
        <f>VLOOKUP($A32,HAVERD!$A:$FM,AJ$2,FALSE)</f>
        <v>73.400000000000006</v>
      </c>
      <c r="AK32" s="7">
        <f>VLOOKUP($A32,HAVERD!$A:$FM,AK$2,FALSE)</f>
        <v>73.3</v>
      </c>
      <c r="AL32" s="7">
        <f>VLOOKUP($A32,HAVERD!$A:$FM,AL$2,FALSE)</f>
        <v>72.900000000000006</v>
      </c>
      <c r="AM32" s="7">
        <f>VLOOKUP($A32,HAVERD!$A:$FM,AM$2,FALSE)</f>
        <v>70.55</v>
      </c>
      <c r="AN32" s="7">
        <f>VLOOKUP($A32,HAVERD!$A:$FM,AN$2,FALSE)</f>
        <v>64.099999999999994</v>
      </c>
      <c r="AO32" s="7">
        <f>VLOOKUP($A32,HAVERD!$A:$FM,AO$2,FALSE)</f>
        <v>62.05</v>
      </c>
      <c r="AP32" s="7">
        <f>VLOOKUP($A32,HAVERD!$A:$FM,AP$2,FALSE)</f>
        <v>61.9</v>
      </c>
      <c r="AQ32" s="7">
        <f>VLOOKUP($A32,HAVERD!$A:$FM,AQ$2,FALSE)</f>
        <v>62.05</v>
      </c>
      <c r="AR32" s="7">
        <f>VLOOKUP($A32,HAVERD!$A:$FM,AR$2,FALSE)</f>
        <v>62.45</v>
      </c>
      <c r="AS32" s="7">
        <f>VLOOKUP($A32,HAVERD!$A:$FM,AS$2,FALSE)</f>
        <v>64.45</v>
      </c>
      <c r="AT32" s="7">
        <f>VLOOKUP($A32,HAVERD!$A:$FM,AT$2,FALSE)</f>
        <v>70.2</v>
      </c>
      <c r="AU32" s="7">
        <f>VLOOKUP($A32,HAVERD!$A:$FM,AU$2,FALSE)</f>
        <v>72.05</v>
      </c>
      <c r="AV32" s="7">
        <f>VLOOKUP($A32,HAVERD!$A:$FM,AV$2,FALSE)</f>
        <v>72.3</v>
      </c>
      <c r="AW32" s="7">
        <f>VLOOKUP($A32,HAVERD!$A:$FM,AW$2,FALSE)</f>
        <v>72.25</v>
      </c>
      <c r="AZ32" s="6">
        <f t="shared" si="21"/>
        <v>45720</v>
      </c>
      <c r="BA32" s="7">
        <f>_xlfn.IFNA(VLOOKUP($AZ32,HAVERD!$A:$FM,BA$2,FALSE),"")</f>
        <v>84.6</v>
      </c>
      <c r="BB32" s="7">
        <f>_xlfn.IFNA(VLOOKUP($AZ32,HAVERD!$A:$FM,BB$2,FALSE),"")</f>
        <v>78.95</v>
      </c>
      <c r="BC32" s="7">
        <f>_xlfn.IFNA(VLOOKUP($AZ32,HAVERD!$A:$FM,BC$2,FALSE),"")</f>
        <v>79.150000000000006</v>
      </c>
      <c r="BD32" s="7">
        <f>_xlfn.IFNA(VLOOKUP($AZ32,HAVERD!$A:$FM,BD$2,FALSE),"")</f>
        <v>82.9</v>
      </c>
      <c r="BE32" s="7">
        <f>_xlfn.IFNA(VLOOKUP($AZ32,HAVERD!$A:$FM,BE$2,FALSE),"")</f>
        <v>83.05</v>
      </c>
      <c r="BF32" s="7">
        <f>_xlfn.IFNA(VLOOKUP($AZ32,HAVERD!$A:$FM,BF$2,FALSE),"")</f>
        <v>85.25</v>
      </c>
      <c r="BG32" s="7">
        <f>_xlfn.IFNA(VLOOKUP($AZ32,HAVERD!$A:$FM,BG$2,FALSE),"")</f>
        <v>88.15</v>
      </c>
      <c r="BH32" s="7">
        <f>_xlfn.IFNA(VLOOKUP($AZ32,HAVERD!$A:$FM,BH$2,FALSE),"")</f>
        <v>88.6</v>
      </c>
      <c r="BI32" s="7">
        <f>_xlfn.IFNA(VLOOKUP($AZ32,HAVERD!$A:$FM,BI$2,FALSE),"")</f>
        <v>89</v>
      </c>
      <c r="BJ32" s="7">
        <f>_xlfn.IFNA(VLOOKUP($AZ32,HAVERD!$A:$FM,BJ$2,FALSE),"")</f>
        <v>90.9</v>
      </c>
      <c r="BK32" s="7">
        <f>_xlfn.IFNA(VLOOKUP($AZ32,HAVERD!$A:$FM,BK$2,FALSE),"")</f>
        <v>91.25</v>
      </c>
      <c r="BL32" s="7">
        <f>_xlfn.IFNA(VLOOKUP($AZ32,HAVERD!$A:$FM,BL$2,FALSE),"")</f>
        <v>85.8</v>
      </c>
      <c r="BM32" s="7">
        <f>_xlfn.IFNA(VLOOKUP($AZ32,HAVERD!$A:$FM,BM$2,FALSE),"")</f>
        <v>70.3</v>
      </c>
      <c r="BN32" s="7">
        <f>_xlfn.IFNA(VLOOKUP($AZ32,HAVERD!$A:$FM,BN$2,FALSE),"")</f>
        <v>65.5</v>
      </c>
      <c r="BO32" s="7">
        <f>_xlfn.IFNA(VLOOKUP($AZ32,HAVERD!$A:$FM,BO$2,FALSE),"")</f>
        <v>65.2</v>
      </c>
      <c r="BP32" s="7">
        <f>_xlfn.IFNA(VLOOKUP($AZ32,HAVERD!$A:$FM,BP$2,FALSE),"")</f>
        <v>65.650000000000006</v>
      </c>
      <c r="BQ32" s="7">
        <f>_xlfn.IFNA(VLOOKUP($AZ32,HAVERD!$A:$FM,BQ$2,FALSE),"")</f>
        <v>66.2</v>
      </c>
      <c r="BR32" s="7">
        <f>_xlfn.IFNA(VLOOKUP($AZ32,HAVERD!$A:$FM,BR$2,FALSE),"")</f>
        <v>68.599999999999994</v>
      </c>
      <c r="BS32" s="7">
        <f>_xlfn.IFNA(VLOOKUP($AZ32,HAVERD!$A:$FM,BS$2,FALSE),"")</f>
        <v>75.099999999999994</v>
      </c>
      <c r="BT32" s="7">
        <f>_xlfn.IFNA(VLOOKUP($AZ32,HAVERD!$A:$FM,BT$2,FALSE),"")</f>
        <v>77.2</v>
      </c>
      <c r="BU32" s="7">
        <f>_xlfn.IFNA(VLOOKUP($AZ32,HAVERD!$A:$FM,BU$2,FALSE),"")</f>
        <v>77.5</v>
      </c>
      <c r="BV32" s="7">
        <f>_xlfn.IFNA(VLOOKUP($AZ32,HAVERD!$A:$FM,BV$2,FALSE),"")</f>
        <v>77.5</v>
      </c>
      <c r="BW32" s="7">
        <f>_xlfn.IFNA(VLOOKUP($AZ32,HAVERD!$A:$FM,BW$2,FALSE),"")</f>
        <v>76.900000000000006</v>
      </c>
      <c r="BX32" s="7">
        <f>_xlfn.IFNA(VLOOKUP($AZ32,HAVERD!$A:$FM,BX$2,FALSE),"")</f>
        <v>72.95</v>
      </c>
      <c r="BY32" s="7">
        <f>_xlfn.IFNA(VLOOKUP($AZ32,HAVERD!$A:$FM,BY$2,FALSE),"")</f>
        <v>62.1</v>
      </c>
      <c r="BZ32" s="7">
        <f>_xlfn.IFNA(VLOOKUP($AZ32,HAVERD!$A:$FM,BZ$2,FALSE),"")</f>
        <v>58.7</v>
      </c>
      <c r="CA32" s="7">
        <f>_xlfn.IFNA(VLOOKUP($AZ32,HAVERD!$A:$FM,CA$2,FALSE),"")</f>
        <v>58.45</v>
      </c>
      <c r="CB32" s="7">
        <f>_xlfn.IFNA(VLOOKUP($AZ32,HAVERD!$A:$FM,CB$2,FALSE),"")</f>
        <v>58.7</v>
      </c>
      <c r="CC32" s="7">
        <f>_xlfn.IFNA(VLOOKUP($AZ32,HAVERD!$A:$FM,CC$2,FALSE),"")</f>
        <v>59.25</v>
      </c>
      <c r="CD32" s="7">
        <f>_xlfn.IFNA(VLOOKUP($AZ32,HAVERD!$A:$FM,CD$2,FALSE),"")</f>
        <v>62</v>
      </c>
      <c r="CE32" s="7">
        <f>_xlfn.IFNA(VLOOKUP($AZ32,HAVERD!$A:$FM,CE$2,FALSE),"")</f>
        <v>69.55</v>
      </c>
      <c r="CF32" s="7">
        <f>_xlfn.IFNA(VLOOKUP($AZ32,HAVERD!$A:$FM,CF$2,FALSE),"")</f>
        <v>71.95</v>
      </c>
      <c r="CG32" s="7">
        <f>_xlfn.IFNA(VLOOKUP($AZ32,HAVERD!$A:$FM,CG$2,FALSE),"")</f>
        <v>72.2</v>
      </c>
      <c r="CH32" s="7">
        <f>_xlfn.IFNA(VLOOKUP($AZ32,HAVERD!$A:$FM,CH$2,FALSE),"")</f>
        <v>72.099999999999994</v>
      </c>
      <c r="CI32" s="7">
        <f>_xlfn.IFNA(VLOOKUP($AZ32,HAVERD!$A:$FM,CI$2,FALSE),"")</f>
        <v>71.599999999999994</v>
      </c>
      <c r="CJ32" s="7">
        <f>_xlfn.IFNA(VLOOKUP($AZ32,HAVERD!$A:$FM,CJ$2,FALSE),"")</f>
        <v>68.8</v>
      </c>
      <c r="CK32" s="7">
        <f>_xlfn.IFNA(VLOOKUP($AZ32,HAVERD!$A:$FM,CK$2,FALSE),"")</f>
        <v>61.1</v>
      </c>
      <c r="CL32" s="7">
        <f>_xlfn.IFNA(VLOOKUP($AZ32,HAVERD!$A:$FM,CL$2,FALSE),"")</f>
        <v>58.65</v>
      </c>
      <c r="CM32" s="7">
        <f>_xlfn.IFNA(VLOOKUP($AZ32,HAVERD!$A:$FM,CM$2,FALSE),"")</f>
        <v>58.5</v>
      </c>
      <c r="CN32" s="7">
        <f>_xlfn.IFNA(VLOOKUP($AZ32,HAVERD!$A:$FM,CN$2,FALSE),"")</f>
        <v>58.7</v>
      </c>
      <c r="CO32" s="7">
        <f>_xlfn.IFNA(VLOOKUP($AZ32,HAVERD!$A:$FM,CO$2,FALSE),"")</f>
        <v>59.1</v>
      </c>
      <c r="CP32" s="7">
        <f>_xlfn.IFNA(VLOOKUP($AZ32,HAVERD!$A:$FM,CP$2,FALSE),"")</f>
        <v>60.95</v>
      </c>
      <c r="CQ32" s="7">
        <f>_xlfn.IFNA(VLOOKUP($AZ32,HAVERD!$A:$FM,CQ$2,FALSE),"")</f>
        <v>65.849999999999994</v>
      </c>
      <c r="CR32" s="7">
        <f>_xlfn.IFNA(VLOOKUP($AZ32,HAVERD!$A:$FM,CR$2,FALSE),"")</f>
        <v>67.45</v>
      </c>
      <c r="CS32" s="7">
        <f>_xlfn.IFNA(VLOOKUP($AZ32,HAVERD!$A:$FM,CS$2,FALSE),"")</f>
        <v>67.650000000000006</v>
      </c>
      <c r="CT32" s="7">
        <f>_xlfn.IFNA(VLOOKUP($AZ32,HAVERD!$A:$FM,CT$2,FALSE),"")</f>
        <v>67.55</v>
      </c>
      <c r="CU32" s="7">
        <f>_xlfn.IFNA(VLOOKUP($AZ32,HAVERD!$A:$FM,CU$2,FALSE),"")</f>
        <v>67.2</v>
      </c>
      <c r="CV32" s="7">
        <f>_xlfn.IFNA(VLOOKUP($AZ32,HAVERD!$A:$FM,CV$2,FALSE),"")</f>
        <v>65.400000000000006</v>
      </c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</row>
    <row r="33" spans="1:112" x14ac:dyDescent="0.25">
      <c r="A33" s="6">
        <f t="shared" si="20"/>
        <v>45679</v>
      </c>
      <c r="B33" s="7">
        <f>VLOOKUP($A33,HAVERD!$A:$FM,B$2,FALSE)</f>
        <v>100.9</v>
      </c>
      <c r="C33" s="7">
        <f>VLOOKUP($A33,HAVERD!$A:$FM,C$2,FALSE)</f>
        <v>95.55</v>
      </c>
      <c r="D33" s="7">
        <f>VLOOKUP($A33,HAVERD!$A:$FM,D$2,FALSE)</f>
        <v>89.6</v>
      </c>
      <c r="E33" s="7">
        <f>VLOOKUP($A33,HAVERD!$A:$FM,E$2,FALSE)</f>
        <v>89.25</v>
      </c>
      <c r="F33" s="7">
        <f>VLOOKUP($A33,HAVERD!$A:$FM,F$2,FALSE)</f>
        <v>88.95</v>
      </c>
      <c r="G33" s="7">
        <f>VLOOKUP($A33,HAVERD!$A:$FM,G$2,FALSE)</f>
        <v>87.7</v>
      </c>
      <c r="H33" s="7">
        <f>VLOOKUP($A33,HAVERD!$A:$FM,H$2,FALSE)</f>
        <v>87.65</v>
      </c>
      <c r="I33" s="7">
        <f>VLOOKUP($A33,HAVERD!$A:$FM,I$2,FALSE)</f>
        <v>90.35</v>
      </c>
      <c r="J33" s="7">
        <f>VLOOKUP($A33,HAVERD!$A:$FM,J$2,FALSE)</f>
        <v>89.35</v>
      </c>
      <c r="K33" s="7">
        <f>VLOOKUP($A33,HAVERD!$A:$FM,K$2,FALSE)</f>
        <v>90.05</v>
      </c>
      <c r="L33" s="7">
        <f>VLOOKUP($A33,HAVERD!$A:$FM,L$2,FALSE)</f>
        <v>91.45</v>
      </c>
      <c r="M33" s="7">
        <f>VLOOKUP($A33,HAVERD!$A:$FM,M$2,FALSE)</f>
        <v>94.3</v>
      </c>
      <c r="N33" s="7">
        <f>VLOOKUP($A33,HAVERD!$A:$FM,N$2,FALSE)</f>
        <v>94.65</v>
      </c>
      <c r="O33" s="7">
        <f>VLOOKUP($A33,HAVERD!$A:$FM,O$2,FALSE)</f>
        <v>89.2</v>
      </c>
      <c r="P33" s="7">
        <f>VLOOKUP($A33,HAVERD!$A:$FM,P$2,FALSE)</f>
        <v>74.150000000000006</v>
      </c>
      <c r="Q33" s="7">
        <f>VLOOKUP($A33,HAVERD!$A:$FM,Q$2,FALSE)</f>
        <v>69.45</v>
      </c>
      <c r="R33" s="7">
        <f>VLOOKUP($A33,HAVERD!$A:$FM,R$2,FALSE)</f>
        <v>69.2</v>
      </c>
      <c r="S33" s="7">
        <f>VLOOKUP($A33,HAVERD!$A:$FM,S$2,FALSE)</f>
        <v>69.650000000000006</v>
      </c>
      <c r="T33" s="7">
        <f>VLOOKUP($A33,HAVERD!$A:$FM,T$2,FALSE)</f>
        <v>70.2</v>
      </c>
      <c r="U33" s="7">
        <f>VLOOKUP($A33,HAVERD!$A:$FM,U$2,FALSE)</f>
        <v>72.150000000000006</v>
      </c>
      <c r="V33" s="7">
        <f>VLOOKUP($A33,HAVERD!$A:$FM,V$2,FALSE)</f>
        <v>77.75</v>
      </c>
      <c r="W33" s="7">
        <f>VLOOKUP($A33,HAVERD!$A:$FM,W$2,FALSE)</f>
        <v>79.599999999999994</v>
      </c>
      <c r="X33" s="7">
        <f>VLOOKUP($A33,HAVERD!$A:$FM,X$2,FALSE)</f>
        <v>79.900000000000006</v>
      </c>
      <c r="Y33" s="7">
        <f>VLOOKUP($A33,HAVERD!$A:$FM,Y$2,FALSE)</f>
        <v>79.95</v>
      </c>
      <c r="Z33" s="7">
        <f>VLOOKUP($A33,HAVERD!$A:$FM,Z$2,FALSE)</f>
        <v>79.3</v>
      </c>
      <c r="AA33" s="7">
        <f>VLOOKUP($A33,HAVERD!$A:$FM,AA$2,FALSE)</f>
        <v>75.2</v>
      </c>
      <c r="AB33" s="7">
        <f>VLOOKUP($A33,HAVERD!$A:$FM,AB$2,FALSE)</f>
        <v>63.55</v>
      </c>
      <c r="AC33" s="7">
        <f>VLOOKUP($A33,HAVERD!$A:$FM,AC$2,FALSE)</f>
        <v>59.9</v>
      </c>
      <c r="AD33" s="7">
        <f>VLOOKUP($A33,HAVERD!$A:$FM,AD$2,FALSE)</f>
        <v>59.7</v>
      </c>
      <c r="AE33" s="7">
        <f>VLOOKUP($A33,HAVERD!$A:$FM,AE$2,FALSE)</f>
        <v>60</v>
      </c>
      <c r="AF33" s="7">
        <f>VLOOKUP($A33,HAVERD!$A:$FM,AF$2,FALSE)</f>
        <v>60.5</v>
      </c>
      <c r="AG33" s="7">
        <f>VLOOKUP($A33,HAVERD!$A:$FM,AG$2,FALSE)</f>
        <v>62.85</v>
      </c>
      <c r="AH33" s="7">
        <f>VLOOKUP($A33,HAVERD!$A:$FM,AH$2,FALSE)</f>
        <v>69.45</v>
      </c>
      <c r="AI33" s="7">
        <f>VLOOKUP($A33,HAVERD!$A:$FM,AI$2,FALSE)</f>
        <v>71.55</v>
      </c>
      <c r="AJ33" s="7">
        <f>VLOOKUP($A33,HAVERD!$A:$FM,AJ$2,FALSE)</f>
        <v>71.8</v>
      </c>
      <c r="AK33" s="7">
        <f>VLOOKUP($A33,HAVERD!$A:$FM,AK$2,FALSE)</f>
        <v>71.7</v>
      </c>
      <c r="AL33" s="7">
        <f>VLOOKUP($A33,HAVERD!$A:$FM,AL$2,FALSE)</f>
        <v>71.25</v>
      </c>
      <c r="AM33" s="7">
        <f>VLOOKUP($A33,HAVERD!$A:$FM,AM$2,FALSE)</f>
        <v>68.95</v>
      </c>
      <c r="AN33" s="7">
        <f>VLOOKUP($A33,HAVERD!$A:$FM,AN$2,FALSE)</f>
        <v>62.45</v>
      </c>
      <c r="AO33" s="7">
        <f>VLOOKUP($A33,HAVERD!$A:$FM,AO$2,FALSE)</f>
        <v>60.4</v>
      </c>
      <c r="AP33" s="7">
        <f>VLOOKUP($A33,HAVERD!$A:$FM,AP$2,FALSE)</f>
        <v>60.25</v>
      </c>
      <c r="AQ33" s="7">
        <f>VLOOKUP($A33,HAVERD!$A:$FM,AQ$2,FALSE)</f>
        <v>60.4</v>
      </c>
      <c r="AR33" s="7">
        <f>VLOOKUP($A33,HAVERD!$A:$FM,AR$2,FALSE)</f>
        <v>60.8</v>
      </c>
      <c r="AS33" s="7">
        <f>VLOOKUP($A33,HAVERD!$A:$FM,AS$2,FALSE)</f>
        <v>62.8</v>
      </c>
      <c r="AT33" s="7">
        <f>VLOOKUP($A33,HAVERD!$A:$FM,AT$2,FALSE)</f>
        <v>68.55</v>
      </c>
      <c r="AU33" s="7">
        <f>VLOOKUP($A33,HAVERD!$A:$FM,AU$2,FALSE)</f>
        <v>70.400000000000006</v>
      </c>
      <c r="AV33" s="7">
        <f>VLOOKUP($A33,HAVERD!$A:$FM,AV$2,FALSE)</f>
        <v>70.650000000000006</v>
      </c>
      <c r="AW33" s="7">
        <f>VLOOKUP($A33,HAVERD!$A:$FM,AW$2,FALSE)</f>
        <v>70.599999999999994</v>
      </c>
      <c r="AZ33" s="6">
        <f t="shared" si="21"/>
        <v>45721</v>
      </c>
      <c r="BA33" s="7">
        <f>_xlfn.IFNA(VLOOKUP($AZ33,HAVERD!$A:$FM,BA$2,FALSE),"")</f>
        <v>82.25</v>
      </c>
      <c r="BB33" s="7">
        <f>_xlfn.IFNA(VLOOKUP($AZ33,HAVERD!$A:$FM,BB$2,FALSE),"")</f>
        <v>76.900000000000006</v>
      </c>
      <c r="BC33" s="7">
        <f>_xlfn.IFNA(VLOOKUP($AZ33,HAVERD!$A:$FM,BC$2,FALSE),"")</f>
        <v>76.8</v>
      </c>
      <c r="BD33" s="7">
        <f>_xlfn.IFNA(VLOOKUP($AZ33,HAVERD!$A:$FM,BD$2,FALSE),"")</f>
        <v>80.5</v>
      </c>
      <c r="BE33" s="7">
        <f>_xlfn.IFNA(VLOOKUP($AZ33,HAVERD!$A:$FM,BE$2,FALSE),"")</f>
        <v>80.95</v>
      </c>
      <c r="BF33" s="7">
        <f>_xlfn.IFNA(VLOOKUP($AZ33,HAVERD!$A:$FM,BF$2,FALSE),"")</f>
        <v>82.45</v>
      </c>
      <c r="BG33" s="7">
        <f>_xlfn.IFNA(VLOOKUP($AZ33,HAVERD!$A:$FM,BG$2,FALSE),"")</f>
        <v>85.25</v>
      </c>
      <c r="BH33" s="7">
        <f>_xlfn.IFNA(VLOOKUP($AZ33,HAVERD!$A:$FM,BH$2,FALSE),"")</f>
        <v>85.7</v>
      </c>
      <c r="BI33" s="7">
        <f>_xlfn.IFNA(VLOOKUP($AZ33,HAVERD!$A:$FM,BI$2,FALSE),"")</f>
        <v>86.1</v>
      </c>
      <c r="BJ33" s="7">
        <f>_xlfn.IFNA(VLOOKUP($AZ33,HAVERD!$A:$FM,BJ$2,FALSE),"")</f>
        <v>87.35</v>
      </c>
      <c r="BK33" s="7">
        <f>_xlfn.IFNA(VLOOKUP($AZ33,HAVERD!$A:$FM,BK$2,FALSE),"")</f>
        <v>87.7</v>
      </c>
      <c r="BL33" s="7">
        <f>_xlfn.IFNA(VLOOKUP($AZ33,HAVERD!$A:$FM,BL$2,FALSE),"")</f>
        <v>82.25</v>
      </c>
      <c r="BM33" s="7">
        <f>_xlfn.IFNA(VLOOKUP($AZ33,HAVERD!$A:$FM,BM$2,FALSE),"")</f>
        <v>69</v>
      </c>
      <c r="BN33" s="7">
        <f>_xlfn.IFNA(VLOOKUP($AZ33,HAVERD!$A:$FM,BN$2,FALSE),"")</f>
        <v>64.900000000000006</v>
      </c>
      <c r="BO33" s="7">
        <f>_xlfn.IFNA(VLOOKUP($AZ33,HAVERD!$A:$FM,BO$2,FALSE),"")</f>
        <v>64.650000000000006</v>
      </c>
      <c r="BP33" s="7">
        <f>_xlfn.IFNA(VLOOKUP($AZ33,HAVERD!$A:$FM,BP$2,FALSE),"")</f>
        <v>65.05</v>
      </c>
      <c r="BQ33" s="7">
        <f>_xlfn.IFNA(VLOOKUP($AZ33,HAVERD!$A:$FM,BQ$2,FALSE),"")</f>
        <v>65.55</v>
      </c>
      <c r="BR33" s="7">
        <f>_xlfn.IFNA(VLOOKUP($AZ33,HAVERD!$A:$FM,BR$2,FALSE),"")</f>
        <v>67.650000000000006</v>
      </c>
      <c r="BS33" s="7">
        <f>_xlfn.IFNA(VLOOKUP($AZ33,HAVERD!$A:$FM,BS$2,FALSE),"")</f>
        <v>73.400000000000006</v>
      </c>
      <c r="BT33" s="7">
        <f>_xlfn.IFNA(VLOOKUP($AZ33,HAVERD!$A:$FM,BT$2,FALSE),"")</f>
        <v>75.3</v>
      </c>
      <c r="BU33" s="7">
        <f>_xlfn.IFNA(VLOOKUP($AZ33,HAVERD!$A:$FM,BU$2,FALSE),"")</f>
        <v>75.55</v>
      </c>
      <c r="BV33" s="7">
        <f>_xlfn.IFNA(VLOOKUP($AZ33,HAVERD!$A:$FM,BV$2,FALSE),"")</f>
        <v>75.55</v>
      </c>
      <c r="BW33" s="7">
        <f>_xlfn.IFNA(VLOOKUP($AZ33,HAVERD!$A:$FM,BW$2,FALSE),"")</f>
        <v>75</v>
      </c>
      <c r="BX33" s="7">
        <f>_xlfn.IFNA(VLOOKUP($AZ33,HAVERD!$A:$FM,BX$2,FALSE),"")</f>
        <v>71.45</v>
      </c>
      <c r="BY33" s="7">
        <f>_xlfn.IFNA(VLOOKUP($AZ33,HAVERD!$A:$FM,BY$2,FALSE),"")</f>
        <v>61.75</v>
      </c>
      <c r="BZ33" s="7">
        <f>_xlfn.IFNA(VLOOKUP($AZ33,HAVERD!$A:$FM,BZ$2,FALSE),"")</f>
        <v>58.7</v>
      </c>
      <c r="CA33" s="7">
        <f>_xlfn.IFNA(VLOOKUP($AZ33,HAVERD!$A:$FM,CA$2,FALSE),"")</f>
        <v>58.5</v>
      </c>
      <c r="CB33" s="7">
        <f>_xlfn.IFNA(VLOOKUP($AZ33,HAVERD!$A:$FM,CB$2,FALSE),"")</f>
        <v>58.7</v>
      </c>
      <c r="CC33" s="7">
        <f>_xlfn.IFNA(VLOOKUP($AZ33,HAVERD!$A:$FM,CC$2,FALSE),"")</f>
        <v>59.25</v>
      </c>
      <c r="CD33" s="7">
        <f>_xlfn.IFNA(VLOOKUP($AZ33,HAVERD!$A:$FM,CD$2,FALSE),"")</f>
        <v>61.75</v>
      </c>
      <c r="CE33" s="7">
        <f>_xlfn.IFNA(VLOOKUP($AZ33,HAVERD!$A:$FM,CE$2,FALSE),"")</f>
        <v>68.599999999999994</v>
      </c>
      <c r="CF33" s="7">
        <f>_xlfn.IFNA(VLOOKUP($AZ33,HAVERD!$A:$FM,CF$2,FALSE),"")</f>
        <v>70.8</v>
      </c>
      <c r="CG33" s="7">
        <f>_xlfn.IFNA(VLOOKUP($AZ33,HAVERD!$A:$FM,CG$2,FALSE),"")</f>
        <v>71.05</v>
      </c>
      <c r="CH33" s="7">
        <f>_xlfn.IFNA(VLOOKUP($AZ33,HAVERD!$A:$FM,CH$2,FALSE),"")</f>
        <v>70.95</v>
      </c>
      <c r="CI33" s="7">
        <f>_xlfn.IFNA(VLOOKUP($AZ33,HAVERD!$A:$FM,CI$2,FALSE),"")</f>
        <v>70.5</v>
      </c>
      <c r="CJ33" s="7">
        <f>_xlfn.IFNA(VLOOKUP($AZ33,HAVERD!$A:$FM,CJ$2,FALSE),"")</f>
        <v>67.849999999999994</v>
      </c>
      <c r="CK33" s="7">
        <f>_xlfn.IFNA(VLOOKUP($AZ33,HAVERD!$A:$FM,CK$2,FALSE),"")</f>
        <v>60.65</v>
      </c>
      <c r="CL33" s="7">
        <f>_xlfn.IFNA(VLOOKUP($AZ33,HAVERD!$A:$FM,CL$2,FALSE),"")</f>
        <v>58.4</v>
      </c>
      <c r="CM33" s="7">
        <f>_xlfn.IFNA(VLOOKUP($AZ33,HAVERD!$A:$FM,CM$2,FALSE),"")</f>
        <v>58.25</v>
      </c>
      <c r="CN33" s="7">
        <f>_xlfn.IFNA(VLOOKUP($AZ33,HAVERD!$A:$FM,CN$2,FALSE),"")</f>
        <v>58.45</v>
      </c>
      <c r="CO33" s="7">
        <f>_xlfn.IFNA(VLOOKUP($AZ33,HAVERD!$A:$FM,CO$2,FALSE),"")</f>
        <v>58.85</v>
      </c>
      <c r="CP33" s="7">
        <f>_xlfn.IFNA(VLOOKUP($AZ33,HAVERD!$A:$FM,CP$2,FALSE),"")</f>
        <v>60.65</v>
      </c>
      <c r="CQ33" s="7">
        <f>_xlfn.IFNA(VLOOKUP($AZ33,HAVERD!$A:$FM,CQ$2,FALSE),"")</f>
        <v>65.55</v>
      </c>
      <c r="CR33" s="7">
        <f>_xlfn.IFNA(VLOOKUP($AZ33,HAVERD!$A:$FM,CR$2,FALSE),"")</f>
        <v>67.150000000000006</v>
      </c>
      <c r="CS33" s="7">
        <f>_xlfn.IFNA(VLOOKUP($AZ33,HAVERD!$A:$FM,CS$2,FALSE),"")</f>
        <v>67.349999999999994</v>
      </c>
      <c r="CT33" s="7">
        <f>_xlfn.IFNA(VLOOKUP($AZ33,HAVERD!$A:$FM,CT$2,FALSE),"")</f>
        <v>67.25</v>
      </c>
      <c r="CU33" s="7">
        <f>_xlfn.IFNA(VLOOKUP($AZ33,HAVERD!$A:$FM,CU$2,FALSE),"")</f>
        <v>66.900000000000006</v>
      </c>
      <c r="CV33" s="7">
        <f>_xlfn.IFNA(VLOOKUP($AZ33,HAVERD!$A:$FM,CV$2,FALSE),"")</f>
        <v>65.099999999999994</v>
      </c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</row>
    <row r="34" spans="1:112" x14ac:dyDescent="0.25">
      <c r="A34" s="6">
        <f t="shared" si="20"/>
        <v>45680</v>
      </c>
      <c r="B34" s="7">
        <f>VLOOKUP($A34,HAVERD!$A:$FM,B$2,FALSE)</f>
        <v>102.75</v>
      </c>
      <c r="C34" s="7">
        <f>VLOOKUP($A34,HAVERD!$A:$FM,C$2,FALSE)</f>
        <v>97.05</v>
      </c>
      <c r="D34" s="7">
        <f>VLOOKUP($A34,HAVERD!$A:$FM,D$2,FALSE)</f>
        <v>91.55</v>
      </c>
      <c r="E34" s="7">
        <f>VLOOKUP($A34,HAVERD!$A:$FM,E$2,FALSE)</f>
        <v>91.45</v>
      </c>
      <c r="F34" s="7">
        <f>VLOOKUP($A34,HAVERD!$A:$FM,F$2,FALSE)</f>
        <v>91.15</v>
      </c>
      <c r="G34" s="7">
        <f>VLOOKUP($A34,HAVERD!$A:$FM,G$2,FALSE)</f>
        <v>89.6</v>
      </c>
      <c r="H34" s="7">
        <f>VLOOKUP($A34,HAVERD!$A:$FM,H$2,FALSE)</f>
        <v>89.55</v>
      </c>
      <c r="I34" s="7">
        <f>VLOOKUP($A34,HAVERD!$A:$FM,I$2,FALSE)</f>
        <v>92.25</v>
      </c>
      <c r="J34" s="7">
        <f>VLOOKUP($A34,HAVERD!$A:$FM,J$2,FALSE)</f>
        <v>89.8</v>
      </c>
      <c r="K34" s="7">
        <f>VLOOKUP($A34,HAVERD!$A:$FM,K$2,FALSE)</f>
        <v>90.5</v>
      </c>
      <c r="L34" s="7">
        <f>VLOOKUP($A34,HAVERD!$A:$FM,L$2,FALSE)</f>
        <v>91.9</v>
      </c>
      <c r="M34" s="7">
        <f>VLOOKUP($A34,HAVERD!$A:$FM,M$2,FALSE)</f>
        <v>94.75</v>
      </c>
      <c r="N34" s="7">
        <f>VLOOKUP($A34,HAVERD!$A:$FM,N$2,FALSE)</f>
        <v>95.1</v>
      </c>
      <c r="O34" s="7">
        <f>VLOOKUP($A34,HAVERD!$A:$FM,O$2,FALSE)</f>
        <v>89.65</v>
      </c>
      <c r="P34" s="7">
        <f>VLOOKUP($A34,HAVERD!$A:$FM,P$2,FALSE)</f>
        <v>74.400000000000006</v>
      </c>
      <c r="Q34" s="7">
        <f>VLOOKUP($A34,HAVERD!$A:$FM,Q$2,FALSE)</f>
        <v>69.650000000000006</v>
      </c>
      <c r="R34" s="7">
        <f>VLOOKUP($A34,HAVERD!$A:$FM,R$2,FALSE)</f>
        <v>69.400000000000006</v>
      </c>
      <c r="S34" s="7">
        <f>VLOOKUP($A34,HAVERD!$A:$FM,S$2,FALSE)</f>
        <v>69.849999999999994</v>
      </c>
      <c r="T34" s="7">
        <f>VLOOKUP($A34,HAVERD!$A:$FM,T$2,FALSE)</f>
        <v>70.400000000000006</v>
      </c>
      <c r="U34" s="7">
        <f>VLOOKUP($A34,HAVERD!$A:$FM,U$2,FALSE)</f>
        <v>72.349999999999994</v>
      </c>
      <c r="V34" s="7">
        <f>VLOOKUP($A34,HAVERD!$A:$FM,V$2,FALSE)</f>
        <v>78.05</v>
      </c>
      <c r="W34" s="7">
        <f>VLOOKUP($A34,HAVERD!$A:$FM,W$2,FALSE)</f>
        <v>79.900000000000006</v>
      </c>
      <c r="X34" s="7">
        <f>VLOOKUP($A34,HAVERD!$A:$FM,X$2,FALSE)</f>
        <v>80.2</v>
      </c>
      <c r="Y34" s="7">
        <f>VLOOKUP($A34,HAVERD!$A:$FM,Y$2,FALSE)</f>
        <v>80.25</v>
      </c>
      <c r="Z34" s="7">
        <f>VLOOKUP($A34,HAVERD!$A:$FM,Z$2,FALSE)</f>
        <v>79.599999999999994</v>
      </c>
      <c r="AA34" s="7">
        <f>VLOOKUP($A34,HAVERD!$A:$FM,AA$2,FALSE)</f>
        <v>75.55</v>
      </c>
      <c r="AB34" s="7">
        <f>VLOOKUP($A34,HAVERD!$A:$FM,AB$2,FALSE)</f>
        <v>64.05</v>
      </c>
      <c r="AC34" s="7">
        <f>VLOOKUP($A34,HAVERD!$A:$FM,AC$2,FALSE)</f>
        <v>60.45</v>
      </c>
      <c r="AD34" s="7">
        <f>VLOOKUP($A34,HAVERD!$A:$FM,AD$2,FALSE)</f>
        <v>60.2</v>
      </c>
      <c r="AE34" s="7">
        <f>VLOOKUP($A34,HAVERD!$A:$FM,AE$2,FALSE)</f>
        <v>60.5</v>
      </c>
      <c r="AF34" s="7">
        <f>VLOOKUP($A34,HAVERD!$A:$FM,AF$2,FALSE)</f>
        <v>61.05</v>
      </c>
      <c r="AG34" s="7">
        <f>VLOOKUP($A34,HAVERD!$A:$FM,AG$2,FALSE)</f>
        <v>63.3</v>
      </c>
      <c r="AH34" s="7">
        <f>VLOOKUP($A34,HAVERD!$A:$FM,AH$2,FALSE)</f>
        <v>69.7</v>
      </c>
      <c r="AI34" s="7">
        <f>VLOOKUP($A34,HAVERD!$A:$FM,AI$2,FALSE)</f>
        <v>71.75</v>
      </c>
      <c r="AJ34" s="7">
        <f>VLOOKUP($A34,HAVERD!$A:$FM,AJ$2,FALSE)</f>
        <v>72</v>
      </c>
      <c r="AK34" s="7">
        <f>VLOOKUP($A34,HAVERD!$A:$FM,AK$2,FALSE)</f>
        <v>71.900000000000006</v>
      </c>
      <c r="AL34" s="7">
        <f>VLOOKUP($A34,HAVERD!$A:$FM,AL$2,FALSE)</f>
        <v>71.45</v>
      </c>
      <c r="AM34" s="7">
        <f>VLOOKUP($A34,HAVERD!$A:$FM,AM$2,FALSE)</f>
        <v>69.150000000000006</v>
      </c>
      <c r="AN34" s="7">
        <f>VLOOKUP($A34,HAVERD!$A:$FM,AN$2,FALSE)</f>
        <v>62.65</v>
      </c>
      <c r="AO34" s="7">
        <f>VLOOKUP($A34,HAVERD!$A:$FM,AO$2,FALSE)</f>
        <v>60.6</v>
      </c>
      <c r="AP34" s="7">
        <f>VLOOKUP($A34,HAVERD!$A:$FM,AP$2,FALSE)</f>
        <v>60.45</v>
      </c>
      <c r="AQ34" s="7">
        <f>VLOOKUP($A34,HAVERD!$A:$FM,AQ$2,FALSE)</f>
        <v>60.6</v>
      </c>
      <c r="AR34" s="7">
        <f>VLOOKUP($A34,HAVERD!$A:$FM,AR$2,FALSE)</f>
        <v>61</v>
      </c>
      <c r="AS34" s="7">
        <f>VLOOKUP($A34,HAVERD!$A:$FM,AS$2,FALSE)</f>
        <v>63</v>
      </c>
      <c r="AT34" s="7">
        <f>VLOOKUP($A34,HAVERD!$A:$FM,AT$2,FALSE)</f>
        <v>68.75</v>
      </c>
      <c r="AU34" s="7">
        <f>VLOOKUP($A34,HAVERD!$A:$FM,AU$2,FALSE)</f>
        <v>70.599999999999994</v>
      </c>
      <c r="AV34" s="7">
        <f>VLOOKUP($A34,HAVERD!$A:$FM,AV$2,FALSE)</f>
        <v>70.849999999999994</v>
      </c>
      <c r="AW34" s="7">
        <f>VLOOKUP($A34,HAVERD!$A:$FM,AW$2,FALSE)</f>
        <v>70.849999999999994</v>
      </c>
      <c r="AZ34" s="6">
        <f t="shared" si="21"/>
        <v>45722</v>
      </c>
      <c r="BA34" s="7">
        <f>_xlfn.IFNA(VLOOKUP($AZ34,HAVERD!$A:$FM,BA$2,FALSE),"")</f>
        <v>78.099999999999994</v>
      </c>
      <c r="BB34" s="7">
        <f>_xlfn.IFNA(VLOOKUP($AZ34,HAVERD!$A:$FM,BB$2,FALSE),"")</f>
        <v>72.150000000000006</v>
      </c>
      <c r="BC34" s="7">
        <f>_xlfn.IFNA(VLOOKUP($AZ34,HAVERD!$A:$FM,BC$2,FALSE),"")</f>
        <v>74.05</v>
      </c>
      <c r="BD34" s="7">
        <f>_xlfn.IFNA(VLOOKUP($AZ34,HAVERD!$A:$FM,BD$2,FALSE),"")</f>
        <v>76.3</v>
      </c>
      <c r="BE34" s="7">
        <f>_xlfn.IFNA(VLOOKUP($AZ34,HAVERD!$A:$FM,BE$2,FALSE),"")</f>
        <v>76.849999999999994</v>
      </c>
      <c r="BF34" s="7">
        <f>_xlfn.IFNA(VLOOKUP($AZ34,HAVERD!$A:$FM,BF$2,FALSE),"")</f>
        <v>78.25</v>
      </c>
      <c r="BG34" s="7">
        <f>_xlfn.IFNA(VLOOKUP($AZ34,HAVERD!$A:$FM,BG$2,FALSE),"")</f>
        <v>81.05</v>
      </c>
      <c r="BH34" s="7">
        <f>_xlfn.IFNA(VLOOKUP($AZ34,HAVERD!$A:$FM,BH$2,FALSE),"")</f>
        <v>81.5</v>
      </c>
      <c r="BI34" s="7">
        <f>_xlfn.IFNA(VLOOKUP($AZ34,HAVERD!$A:$FM,BI$2,FALSE),"")</f>
        <v>81.900000000000006</v>
      </c>
      <c r="BJ34" s="7">
        <f>_xlfn.IFNA(VLOOKUP($AZ34,HAVERD!$A:$FM,BJ$2,FALSE),"")</f>
        <v>83.3</v>
      </c>
      <c r="BK34" s="7">
        <f>_xlfn.IFNA(VLOOKUP($AZ34,HAVERD!$A:$FM,BK$2,FALSE),"")</f>
        <v>83.65</v>
      </c>
      <c r="BL34" s="7">
        <f>_xlfn.IFNA(VLOOKUP($AZ34,HAVERD!$A:$FM,BL$2,FALSE),"")</f>
        <v>78.2</v>
      </c>
      <c r="BM34" s="7">
        <f>_xlfn.IFNA(VLOOKUP($AZ34,HAVERD!$A:$FM,BM$2,FALSE),"")</f>
        <v>67.7</v>
      </c>
      <c r="BN34" s="7">
        <f>_xlfn.IFNA(VLOOKUP($AZ34,HAVERD!$A:$FM,BN$2,FALSE),"")</f>
        <v>63.6</v>
      </c>
      <c r="BO34" s="7">
        <f>_xlfn.IFNA(VLOOKUP($AZ34,HAVERD!$A:$FM,BO$2,FALSE),"")</f>
        <v>63.35</v>
      </c>
      <c r="BP34" s="7">
        <f>_xlfn.IFNA(VLOOKUP($AZ34,HAVERD!$A:$FM,BP$2,FALSE),"")</f>
        <v>63.75</v>
      </c>
      <c r="BQ34" s="7">
        <f>_xlfn.IFNA(VLOOKUP($AZ34,HAVERD!$A:$FM,BQ$2,FALSE),"")</f>
        <v>64.25</v>
      </c>
      <c r="BR34" s="7">
        <f>_xlfn.IFNA(VLOOKUP($AZ34,HAVERD!$A:$FM,BR$2,FALSE),"")</f>
        <v>66.349999999999994</v>
      </c>
      <c r="BS34" s="7">
        <f>_xlfn.IFNA(VLOOKUP($AZ34,HAVERD!$A:$FM,BS$2,FALSE),"")</f>
        <v>72.400000000000006</v>
      </c>
      <c r="BT34" s="7">
        <f>_xlfn.IFNA(VLOOKUP($AZ34,HAVERD!$A:$FM,BT$2,FALSE),"")</f>
        <v>74.3</v>
      </c>
      <c r="BU34" s="7">
        <f>_xlfn.IFNA(VLOOKUP($AZ34,HAVERD!$A:$FM,BU$2,FALSE),"")</f>
        <v>74.55</v>
      </c>
      <c r="BV34" s="7">
        <f>_xlfn.IFNA(VLOOKUP($AZ34,HAVERD!$A:$FM,BV$2,FALSE),"")</f>
        <v>73.95</v>
      </c>
      <c r="BW34" s="7">
        <f>_xlfn.IFNA(VLOOKUP($AZ34,HAVERD!$A:$FM,BW$2,FALSE),"")</f>
        <v>73.400000000000006</v>
      </c>
      <c r="BX34" s="7">
        <f>_xlfn.IFNA(VLOOKUP($AZ34,HAVERD!$A:$FM,BX$2,FALSE),"")</f>
        <v>69.849999999999994</v>
      </c>
      <c r="BY34" s="7">
        <f>_xlfn.IFNA(VLOOKUP($AZ34,HAVERD!$A:$FM,BY$2,FALSE),"")</f>
        <v>61.4</v>
      </c>
      <c r="BZ34" s="7">
        <f>_xlfn.IFNA(VLOOKUP($AZ34,HAVERD!$A:$FM,BZ$2,FALSE),"")</f>
        <v>58.35</v>
      </c>
      <c r="CA34" s="7">
        <f>_xlfn.IFNA(VLOOKUP($AZ34,HAVERD!$A:$FM,CA$2,FALSE),"")</f>
        <v>58.15</v>
      </c>
      <c r="CB34" s="7">
        <f>_xlfn.IFNA(VLOOKUP($AZ34,HAVERD!$A:$FM,CB$2,FALSE),"")</f>
        <v>58.35</v>
      </c>
      <c r="CC34" s="7">
        <f>_xlfn.IFNA(VLOOKUP($AZ34,HAVERD!$A:$FM,CC$2,FALSE),"")</f>
        <v>58.9</v>
      </c>
      <c r="CD34" s="7">
        <f>_xlfn.IFNA(VLOOKUP($AZ34,HAVERD!$A:$FM,CD$2,FALSE),"")</f>
        <v>61.4</v>
      </c>
      <c r="CE34" s="7">
        <f>_xlfn.IFNA(VLOOKUP($AZ34,HAVERD!$A:$FM,CE$2,FALSE),"")</f>
        <v>68.25</v>
      </c>
      <c r="CF34" s="7">
        <f>_xlfn.IFNA(VLOOKUP($AZ34,HAVERD!$A:$FM,CF$2,FALSE),"")</f>
        <v>70.45</v>
      </c>
      <c r="CG34" s="7">
        <f>_xlfn.IFNA(VLOOKUP($AZ34,HAVERD!$A:$FM,CG$2,FALSE),"")</f>
        <v>70.7</v>
      </c>
      <c r="CH34" s="7">
        <f>_xlfn.IFNA(VLOOKUP($AZ34,HAVERD!$A:$FM,CH$2,FALSE),"")</f>
        <v>70.599999999999994</v>
      </c>
      <c r="CI34" s="7">
        <f>_xlfn.IFNA(VLOOKUP($AZ34,HAVERD!$A:$FM,CI$2,FALSE),"")</f>
        <v>70.150000000000006</v>
      </c>
      <c r="CJ34" s="7">
        <f>_xlfn.IFNA(VLOOKUP($AZ34,HAVERD!$A:$FM,CJ$2,FALSE),"")</f>
        <v>67.5</v>
      </c>
      <c r="CK34" s="7">
        <f>_xlfn.IFNA(VLOOKUP($AZ34,HAVERD!$A:$FM,CK$2,FALSE),"")</f>
        <v>60.3</v>
      </c>
      <c r="CL34" s="7">
        <f>_xlfn.IFNA(VLOOKUP($AZ34,HAVERD!$A:$FM,CL$2,FALSE),"")</f>
        <v>58.05</v>
      </c>
      <c r="CM34" s="7">
        <f>_xlfn.IFNA(VLOOKUP($AZ34,HAVERD!$A:$FM,CM$2,FALSE),"")</f>
        <v>57.9</v>
      </c>
      <c r="CN34" s="7">
        <f>_xlfn.IFNA(VLOOKUP($AZ34,HAVERD!$A:$FM,CN$2,FALSE),"")</f>
        <v>58.1</v>
      </c>
      <c r="CO34" s="7">
        <f>_xlfn.IFNA(VLOOKUP($AZ34,HAVERD!$A:$FM,CO$2,FALSE),"")</f>
        <v>58.5</v>
      </c>
      <c r="CP34" s="7">
        <f>_xlfn.IFNA(VLOOKUP($AZ34,HAVERD!$A:$FM,CP$2,FALSE),"")</f>
        <v>60.3</v>
      </c>
      <c r="CQ34" s="7">
        <f>_xlfn.IFNA(VLOOKUP($AZ34,HAVERD!$A:$FM,CQ$2,FALSE),"")</f>
        <v>65.25</v>
      </c>
      <c r="CR34" s="7">
        <f>_xlfn.IFNA(VLOOKUP($AZ34,HAVERD!$A:$FM,CR$2,FALSE),"")</f>
        <v>66.849999999999994</v>
      </c>
      <c r="CS34" s="7">
        <f>_xlfn.IFNA(VLOOKUP($AZ34,HAVERD!$A:$FM,CS$2,FALSE),"")</f>
        <v>67.05</v>
      </c>
      <c r="CT34" s="7">
        <f>_xlfn.IFNA(VLOOKUP($AZ34,HAVERD!$A:$FM,CT$2,FALSE),"")</f>
        <v>66.900000000000006</v>
      </c>
      <c r="CU34" s="7">
        <f>_xlfn.IFNA(VLOOKUP($AZ34,HAVERD!$A:$FM,CU$2,FALSE),"")</f>
        <v>66.55</v>
      </c>
      <c r="CV34" s="7">
        <f>_xlfn.IFNA(VLOOKUP($AZ34,HAVERD!$A:$FM,CV$2,FALSE),"")</f>
        <v>64.75</v>
      </c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</row>
    <row r="35" spans="1:112" x14ac:dyDescent="0.25">
      <c r="A35" s="6">
        <f t="shared" si="20"/>
        <v>45681</v>
      </c>
      <c r="B35" s="7">
        <f>VLOOKUP($A35,HAVERD!$A:$FM,B$2,FALSE)</f>
        <v>106.2</v>
      </c>
      <c r="C35" s="7">
        <f>VLOOKUP($A35,HAVERD!$A:$FM,C$2,FALSE)</f>
        <v>98.25</v>
      </c>
      <c r="D35" s="7">
        <f>VLOOKUP($A35,HAVERD!$A:$FM,D$2,FALSE)</f>
        <v>92.95</v>
      </c>
      <c r="E35" s="7">
        <f>VLOOKUP($A35,HAVERD!$A:$FM,E$2,FALSE)</f>
        <v>92.75</v>
      </c>
      <c r="F35" s="7">
        <f>VLOOKUP($A35,HAVERD!$A:$FM,F$2,FALSE)</f>
        <v>92.5</v>
      </c>
      <c r="G35" s="7">
        <f>VLOOKUP($A35,HAVERD!$A:$FM,G$2,FALSE)</f>
        <v>90.6</v>
      </c>
      <c r="H35" s="7">
        <f>VLOOKUP($A35,HAVERD!$A:$FM,H$2,FALSE)</f>
        <v>90.55</v>
      </c>
      <c r="I35" s="7">
        <f>VLOOKUP($A35,HAVERD!$A:$FM,I$2,FALSE)</f>
        <v>91.25</v>
      </c>
      <c r="J35" s="7">
        <f>VLOOKUP($A35,HAVERD!$A:$FM,J$2,FALSE)</f>
        <v>91.55</v>
      </c>
      <c r="K35" s="7">
        <f>VLOOKUP($A35,HAVERD!$A:$FM,K$2,FALSE)</f>
        <v>91.65</v>
      </c>
      <c r="L35" s="7">
        <f>VLOOKUP($A35,HAVERD!$A:$FM,L$2,FALSE)</f>
        <v>93.05</v>
      </c>
      <c r="M35" s="7">
        <f>VLOOKUP($A35,HAVERD!$A:$FM,M$2,FALSE)</f>
        <v>95.9</v>
      </c>
      <c r="N35" s="7">
        <f>VLOOKUP($A35,HAVERD!$A:$FM,N$2,FALSE)</f>
        <v>96.25</v>
      </c>
      <c r="O35" s="7">
        <f>VLOOKUP($A35,HAVERD!$A:$FM,O$2,FALSE)</f>
        <v>90.8</v>
      </c>
      <c r="P35" s="7">
        <f>VLOOKUP($A35,HAVERD!$A:$FM,P$2,FALSE)</f>
        <v>75</v>
      </c>
      <c r="Q35" s="7">
        <f>VLOOKUP($A35,HAVERD!$A:$FM,Q$2,FALSE)</f>
        <v>70.05</v>
      </c>
      <c r="R35" s="7">
        <f>VLOOKUP($A35,HAVERD!$A:$FM,R$2,FALSE)</f>
        <v>69.8</v>
      </c>
      <c r="S35" s="7">
        <f>VLOOKUP($A35,HAVERD!$A:$FM,S$2,FALSE)</f>
        <v>70.25</v>
      </c>
      <c r="T35" s="7">
        <f>VLOOKUP($A35,HAVERD!$A:$FM,T$2,FALSE)</f>
        <v>70.8</v>
      </c>
      <c r="U35" s="7">
        <f>VLOOKUP($A35,HAVERD!$A:$FM,U$2,FALSE)</f>
        <v>72.75</v>
      </c>
      <c r="V35" s="7">
        <f>VLOOKUP($A35,HAVERD!$A:$FM,V$2,FALSE)</f>
        <v>78.349999999999994</v>
      </c>
      <c r="W35" s="7">
        <f>VLOOKUP($A35,HAVERD!$A:$FM,W$2,FALSE)</f>
        <v>80.2</v>
      </c>
      <c r="X35" s="7">
        <f>VLOOKUP($A35,HAVERD!$A:$FM,X$2,FALSE)</f>
        <v>80.5</v>
      </c>
      <c r="Y35" s="7">
        <f>VLOOKUP($A35,HAVERD!$A:$FM,Y$2,FALSE)</f>
        <v>80.55</v>
      </c>
      <c r="Z35" s="7">
        <f>VLOOKUP($A35,HAVERD!$A:$FM,Z$2,FALSE)</f>
        <v>79.900000000000006</v>
      </c>
      <c r="AA35" s="7">
        <f>VLOOKUP($A35,HAVERD!$A:$FM,AA$2,FALSE)</f>
        <v>75.8</v>
      </c>
      <c r="AB35" s="7">
        <f>VLOOKUP($A35,HAVERD!$A:$FM,AB$2,FALSE)</f>
        <v>64.099999999999994</v>
      </c>
      <c r="AC35" s="7">
        <f>VLOOKUP($A35,HAVERD!$A:$FM,AC$2,FALSE)</f>
        <v>60.45</v>
      </c>
      <c r="AD35" s="7">
        <f>VLOOKUP($A35,HAVERD!$A:$FM,AD$2,FALSE)</f>
        <v>60.25</v>
      </c>
      <c r="AE35" s="7">
        <f>VLOOKUP($A35,HAVERD!$A:$FM,AE$2,FALSE)</f>
        <v>60.5</v>
      </c>
      <c r="AF35" s="7">
        <f>VLOOKUP($A35,HAVERD!$A:$FM,AF$2,FALSE)</f>
        <v>61.05</v>
      </c>
      <c r="AG35" s="7">
        <f>VLOOKUP($A35,HAVERD!$A:$FM,AG$2,FALSE)</f>
        <v>63.7</v>
      </c>
      <c r="AH35" s="7">
        <f>VLOOKUP($A35,HAVERD!$A:$FM,AH$2,FALSE)</f>
        <v>71.25</v>
      </c>
      <c r="AI35" s="7">
        <f>VLOOKUP($A35,HAVERD!$A:$FM,AI$2,FALSE)</f>
        <v>73.650000000000006</v>
      </c>
      <c r="AJ35" s="7">
        <f>VLOOKUP($A35,HAVERD!$A:$FM,AJ$2,FALSE)</f>
        <v>73.849999999999994</v>
      </c>
      <c r="AK35" s="7">
        <f>VLOOKUP($A35,HAVERD!$A:$FM,AK$2,FALSE)</f>
        <v>73.75</v>
      </c>
      <c r="AL35" s="7">
        <f>VLOOKUP($A35,HAVERD!$A:$FM,AL$2,FALSE)</f>
        <v>73.3</v>
      </c>
      <c r="AM35" s="7">
        <f>VLOOKUP($A35,HAVERD!$A:$FM,AM$2,FALSE)</f>
        <v>70.95</v>
      </c>
      <c r="AN35" s="7">
        <f>VLOOKUP($A35,HAVERD!$A:$FM,AN$2,FALSE)</f>
        <v>64.45</v>
      </c>
      <c r="AO35" s="7">
        <f>VLOOKUP($A35,HAVERD!$A:$FM,AO$2,FALSE)</f>
        <v>62.4</v>
      </c>
      <c r="AP35" s="7">
        <f>VLOOKUP($A35,HAVERD!$A:$FM,AP$2,FALSE)</f>
        <v>62.25</v>
      </c>
      <c r="AQ35" s="7">
        <f>VLOOKUP($A35,HAVERD!$A:$FM,AQ$2,FALSE)</f>
        <v>62.4</v>
      </c>
      <c r="AR35" s="7">
        <f>VLOOKUP($A35,HAVERD!$A:$FM,AR$2,FALSE)</f>
        <v>62.8</v>
      </c>
      <c r="AS35" s="7">
        <f>VLOOKUP($A35,HAVERD!$A:$FM,AS$2,FALSE)</f>
        <v>64.8</v>
      </c>
      <c r="AT35" s="7">
        <f>VLOOKUP($A35,HAVERD!$A:$FM,AT$2,FALSE)</f>
        <v>70.55</v>
      </c>
      <c r="AU35" s="7">
        <f>VLOOKUP($A35,HAVERD!$A:$FM,AU$2,FALSE)</f>
        <v>72.400000000000006</v>
      </c>
      <c r="AV35" s="7">
        <f>VLOOKUP($A35,HAVERD!$A:$FM,AV$2,FALSE)</f>
        <v>72.650000000000006</v>
      </c>
      <c r="AW35" s="7">
        <f>VLOOKUP($A35,HAVERD!$A:$FM,AW$2,FALSE)</f>
        <v>72.650000000000006</v>
      </c>
      <c r="AZ35" s="6">
        <f t="shared" si="21"/>
        <v>45723</v>
      </c>
      <c r="BA35" s="7">
        <f>_xlfn.IFNA(VLOOKUP($AZ35,HAVERD!$A:$FM,BA$2,FALSE),"")</f>
        <v>81.650000000000006</v>
      </c>
      <c r="BB35" s="7">
        <f>_xlfn.IFNA(VLOOKUP($AZ35,HAVERD!$A:$FM,BB$2,FALSE),"")</f>
        <v>76.3</v>
      </c>
      <c r="BC35" s="7">
        <f>_xlfn.IFNA(VLOOKUP($AZ35,HAVERD!$A:$FM,BC$2,FALSE),"")</f>
        <v>76.5</v>
      </c>
      <c r="BD35" s="7">
        <f>_xlfn.IFNA(VLOOKUP($AZ35,HAVERD!$A:$FM,BD$2,FALSE),"")</f>
        <v>78.25</v>
      </c>
      <c r="BE35" s="7">
        <f>_xlfn.IFNA(VLOOKUP($AZ35,HAVERD!$A:$FM,BE$2,FALSE),"")</f>
        <v>78.05</v>
      </c>
      <c r="BF35" s="7">
        <f>_xlfn.IFNA(VLOOKUP($AZ35,HAVERD!$A:$FM,BF$2,FALSE),"")</f>
        <v>80.8</v>
      </c>
      <c r="BG35" s="7">
        <f>_xlfn.IFNA(VLOOKUP($AZ35,HAVERD!$A:$FM,BG$2,FALSE),"")</f>
        <v>83.9</v>
      </c>
      <c r="BH35" s="7">
        <f>_xlfn.IFNA(VLOOKUP($AZ35,HAVERD!$A:$FM,BH$2,FALSE),"")</f>
        <v>84.35</v>
      </c>
      <c r="BI35" s="7">
        <f>_xlfn.IFNA(VLOOKUP($AZ35,HAVERD!$A:$FM,BI$2,FALSE),"")</f>
        <v>84.75</v>
      </c>
      <c r="BJ35" s="7">
        <f>_xlfn.IFNA(VLOOKUP($AZ35,HAVERD!$A:$FM,BJ$2,FALSE),"")</f>
        <v>86.1</v>
      </c>
      <c r="BK35" s="7">
        <f>_xlfn.IFNA(VLOOKUP($AZ35,HAVERD!$A:$FM,BK$2,FALSE),"")</f>
        <v>86.45</v>
      </c>
      <c r="BL35" s="7">
        <f>_xlfn.IFNA(VLOOKUP($AZ35,HAVERD!$A:$FM,BL$2,FALSE),"")</f>
        <v>81</v>
      </c>
      <c r="BM35" s="7">
        <f>_xlfn.IFNA(VLOOKUP($AZ35,HAVERD!$A:$FM,BM$2,FALSE),"")</f>
        <v>71.5</v>
      </c>
      <c r="BN35" s="7">
        <f>_xlfn.IFNA(VLOOKUP($AZ35,HAVERD!$A:$FM,BN$2,FALSE),"")</f>
        <v>67.400000000000006</v>
      </c>
      <c r="BO35" s="7">
        <f>_xlfn.IFNA(VLOOKUP($AZ35,HAVERD!$A:$FM,BO$2,FALSE),"")</f>
        <v>67.150000000000006</v>
      </c>
      <c r="BP35" s="7">
        <f>_xlfn.IFNA(VLOOKUP($AZ35,HAVERD!$A:$FM,BP$2,FALSE),"")</f>
        <v>67.55</v>
      </c>
      <c r="BQ35" s="7">
        <f>_xlfn.IFNA(VLOOKUP($AZ35,HAVERD!$A:$FM,BQ$2,FALSE),"")</f>
        <v>68.05</v>
      </c>
      <c r="BR35" s="7">
        <f>_xlfn.IFNA(VLOOKUP($AZ35,HAVERD!$A:$FM,BR$2,FALSE),"")</f>
        <v>70.150000000000006</v>
      </c>
      <c r="BS35" s="7">
        <f>_xlfn.IFNA(VLOOKUP($AZ35,HAVERD!$A:$FM,BS$2,FALSE),"")</f>
        <v>76.2</v>
      </c>
      <c r="BT35" s="7">
        <f>_xlfn.IFNA(VLOOKUP($AZ35,HAVERD!$A:$FM,BT$2,FALSE),"")</f>
        <v>78.099999999999994</v>
      </c>
      <c r="BU35" s="7">
        <f>_xlfn.IFNA(VLOOKUP($AZ35,HAVERD!$A:$FM,BU$2,FALSE),"")</f>
        <v>78.349999999999994</v>
      </c>
      <c r="BV35" s="7">
        <f>_xlfn.IFNA(VLOOKUP($AZ35,HAVERD!$A:$FM,BV$2,FALSE),"")</f>
        <v>77.75</v>
      </c>
      <c r="BW35" s="7">
        <f>_xlfn.IFNA(VLOOKUP($AZ35,HAVERD!$A:$FM,BW$2,FALSE),"")</f>
        <v>77.2</v>
      </c>
      <c r="BX35" s="7">
        <f>_xlfn.IFNA(VLOOKUP($AZ35,HAVERD!$A:$FM,BX$2,FALSE),"")</f>
        <v>73.650000000000006</v>
      </c>
      <c r="BY35" s="7">
        <f>_xlfn.IFNA(VLOOKUP($AZ35,HAVERD!$A:$FM,BY$2,FALSE),"")</f>
        <v>65.2</v>
      </c>
      <c r="BZ35" s="7">
        <f>_xlfn.IFNA(VLOOKUP($AZ35,HAVERD!$A:$FM,BZ$2,FALSE),"")</f>
        <v>62.15</v>
      </c>
      <c r="CA35" s="7">
        <f>_xlfn.IFNA(VLOOKUP($AZ35,HAVERD!$A:$FM,CA$2,FALSE),"")</f>
        <v>61.95</v>
      </c>
      <c r="CB35" s="7">
        <f>_xlfn.IFNA(VLOOKUP($AZ35,HAVERD!$A:$FM,CB$2,FALSE),"")</f>
        <v>62.15</v>
      </c>
      <c r="CC35" s="7">
        <f>_xlfn.IFNA(VLOOKUP($AZ35,HAVERD!$A:$FM,CC$2,FALSE),"")</f>
        <v>62.7</v>
      </c>
      <c r="CD35" s="7">
        <f>_xlfn.IFNA(VLOOKUP($AZ35,HAVERD!$A:$FM,CD$2,FALSE),"")</f>
        <v>65.2</v>
      </c>
      <c r="CE35" s="7">
        <f>_xlfn.IFNA(VLOOKUP($AZ35,HAVERD!$A:$FM,CE$2,FALSE),"")</f>
        <v>72.05</v>
      </c>
      <c r="CF35" s="7">
        <f>_xlfn.IFNA(VLOOKUP($AZ35,HAVERD!$A:$FM,CF$2,FALSE),"")</f>
        <v>74.25</v>
      </c>
      <c r="CG35" s="7">
        <f>_xlfn.IFNA(VLOOKUP($AZ35,HAVERD!$A:$FM,CG$2,FALSE),"")</f>
        <v>74.5</v>
      </c>
      <c r="CH35" s="7">
        <f>_xlfn.IFNA(VLOOKUP($AZ35,HAVERD!$A:$FM,CH$2,FALSE),"")</f>
        <v>74.400000000000006</v>
      </c>
      <c r="CI35" s="7">
        <f>_xlfn.IFNA(VLOOKUP($AZ35,HAVERD!$A:$FM,CI$2,FALSE),"")</f>
        <v>73.95</v>
      </c>
      <c r="CJ35" s="7">
        <f>_xlfn.IFNA(VLOOKUP($AZ35,HAVERD!$A:$FM,CJ$2,FALSE),"")</f>
        <v>71.3</v>
      </c>
      <c r="CK35" s="7">
        <f>_xlfn.IFNA(VLOOKUP($AZ35,HAVERD!$A:$FM,CK$2,FALSE),"")</f>
        <v>64.099999999999994</v>
      </c>
      <c r="CL35" s="7">
        <f>_xlfn.IFNA(VLOOKUP($AZ35,HAVERD!$A:$FM,CL$2,FALSE),"")</f>
        <v>61.85</v>
      </c>
      <c r="CM35" s="7">
        <f>_xlfn.IFNA(VLOOKUP($AZ35,HAVERD!$A:$FM,CM$2,FALSE),"")</f>
        <v>61.7</v>
      </c>
      <c r="CN35" s="7">
        <f>_xlfn.IFNA(VLOOKUP($AZ35,HAVERD!$A:$FM,CN$2,FALSE),"")</f>
        <v>61.9</v>
      </c>
      <c r="CO35" s="7">
        <f>_xlfn.IFNA(VLOOKUP($AZ35,HAVERD!$A:$FM,CO$2,FALSE),"")</f>
        <v>62.3</v>
      </c>
      <c r="CP35" s="7">
        <f>_xlfn.IFNA(VLOOKUP($AZ35,HAVERD!$A:$FM,CP$2,FALSE),"")</f>
        <v>64.099999999999994</v>
      </c>
      <c r="CQ35" s="7">
        <f>_xlfn.IFNA(VLOOKUP($AZ35,HAVERD!$A:$FM,CQ$2,FALSE),"")</f>
        <v>69.099999999999994</v>
      </c>
      <c r="CR35" s="7">
        <f>_xlfn.IFNA(VLOOKUP($AZ35,HAVERD!$A:$FM,CR$2,FALSE),"")</f>
        <v>70.7</v>
      </c>
      <c r="CS35" s="7">
        <f>_xlfn.IFNA(VLOOKUP($AZ35,HAVERD!$A:$FM,CS$2,FALSE),"")</f>
        <v>70.900000000000006</v>
      </c>
      <c r="CT35" s="7">
        <f>_xlfn.IFNA(VLOOKUP($AZ35,HAVERD!$A:$FM,CT$2,FALSE),"")</f>
        <v>69.7</v>
      </c>
      <c r="CU35" s="7">
        <f>_xlfn.IFNA(VLOOKUP($AZ35,HAVERD!$A:$FM,CU$2,FALSE),"")</f>
        <v>69.349999999999994</v>
      </c>
      <c r="CV35" s="7">
        <f>_xlfn.IFNA(VLOOKUP($AZ35,HAVERD!$A:$FM,CV$2,FALSE),"")</f>
        <v>67.55</v>
      </c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</row>
    <row r="36" spans="1:112" x14ac:dyDescent="0.25">
      <c r="A36" s="6">
        <f t="shared" si="20"/>
        <v>45684</v>
      </c>
      <c r="B36" s="7">
        <f>VLOOKUP($A36,HAVERD!$A:$FM,B$2,FALSE)</f>
        <v>102.9</v>
      </c>
      <c r="C36" s="7">
        <f>VLOOKUP($A36,HAVERD!$A:$FM,C$2,FALSE)</f>
        <v>94.9</v>
      </c>
      <c r="D36" s="7">
        <f>VLOOKUP($A36,HAVERD!$A:$FM,D$2,FALSE)</f>
        <v>89.9</v>
      </c>
      <c r="E36" s="7">
        <f>VLOOKUP($A36,HAVERD!$A:$FM,E$2,FALSE)</f>
        <v>89.75</v>
      </c>
      <c r="F36" s="7">
        <f>VLOOKUP($A36,HAVERD!$A:$FM,F$2,FALSE)</f>
        <v>89.7</v>
      </c>
      <c r="G36" s="7">
        <f>VLOOKUP($A36,HAVERD!$A:$FM,G$2,FALSE)</f>
        <v>88.75</v>
      </c>
      <c r="H36" s="7">
        <f>VLOOKUP($A36,HAVERD!$A:$FM,H$2,FALSE)</f>
        <v>88.7</v>
      </c>
      <c r="I36" s="7">
        <f>VLOOKUP($A36,HAVERD!$A:$FM,I$2,FALSE)</f>
        <v>89.4</v>
      </c>
      <c r="J36" s="7">
        <f>VLOOKUP($A36,HAVERD!$A:$FM,J$2,FALSE)</f>
        <v>88.85</v>
      </c>
      <c r="K36" s="7">
        <f>VLOOKUP($A36,HAVERD!$A:$FM,K$2,FALSE)</f>
        <v>88.95</v>
      </c>
      <c r="L36" s="7">
        <f>VLOOKUP($A36,HAVERD!$A:$FM,L$2,FALSE)</f>
        <v>90.35</v>
      </c>
      <c r="M36" s="7">
        <f>VLOOKUP($A36,HAVERD!$A:$FM,M$2,FALSE)</f>
        <v>93.3</v>
      </c>
      <c r="N36" s="7">
        <f>VLOOKUP($A36,HAVERD!$A:$FM,N$2,FALSE)</f>
        <v>93.65</v>
      </c>
      <c r="O36" s="7">
        <f>VLOOKUP($A36,HAVERD!$A:$FM,O$2,FALSE)</f>
        <v>88.2</v>
      </c>
      <c r="P36" s="7">
        <f>VLOOKUP($A36,HAVERD!$A:$FM,P$2,FALSE)</f>
        <v>73.8</v>
      </c>
      <c r="Q36" s="7">
        <f>VLOOKUP($A36,HAVERD!$A:$FM,Q$2,FALSE)</f>
        <v>69.3</v>
      </c>
      <c r="R36" s="7">
        <f>VLOOKUP($A36,HAVERD!$A:$FM,R$2,FALSE)</f>
        <v>69.099999999999994</v>
      </c>
      <c r="S36" s="7">
        <f>VLOOKUP($A36,HAVERD!$A:$FM,S$2,FALSE)</f>
        <v>69.5</v>
      </c>
      <c r="T36" s="7">
        <f>VLOOKUP($A36,HAVERD!$A:$FM,T$2,FALSE)</f>
        <v>70.05</v>
      </c>
      <c r="U36" s="7">
        <f>VLOOKUP($A36,HAVERD!$A:$FM,U$2,FALSE)</f>
        <v>72.099999999999994</v>
      </c>
      <c r="V36" s="7">
        <f>VLOOKUP($A36,HAVERD!$A:$FM,V$2,FALSE)</f>
        <v>77.75</v>
      </c>
      <c r="W36" s="7">
        <f>VLOOKUP($A36,HAVERD!$A:$FM,W$2,FALSE)</f>
        <v>79.599999999999994</v>
      </c>
      <c r="X36" s="7">
        <f>VLOOKUP($A36,HAVERD!$A:$FM,X$2,FALSE)</f>
        <v>79.900000000000006</v>
      </c>
      <c r="Y36" s="7">
        <f>VLOOKUP($A36,HAVERD!$A:$FM,Y$2,FALSE)</f>
        <v>79.95</v>
      </c>
      <c r="Z36" s="7">
        <f>VLOOKUP($A36,HAVERD!$A:$FM,Z$2,FALSE)</f>
        <v>79.3</v>
      </c>
      <c r="AA36" s="7">
        <f>VLOOKUP($A36,HAVERD!$A:$FM,AA$2,FALSE)</f>
        <v>75</v>
      </c>
      <c r="AB36" s="7">
        <f>VLOOKUP($A36,HAVERD!$A:$FM,AB$2,FALSE)</f>
        <v>63.15</v>
      </c>
      <c r="AC36" s="7">
        <f>VLOOKUP($A36,HAVERD!$A:$FM,AC$2,FALSE)</f>
        <v>59.45</v>
      </c>
      <c r="AD36" s="7">
        <f>VLOOKUP($A36,HAVERD!$A:$FM,AD$2,FALSE)</f>
        <v>59.2</v>
      </c>
      <c r="AE36" s="7">
        <f>VLOOKUP($A36,HAVERD!$A:$FM,AE$2,FALSE)</f>
        <v>59.5</v>
      </c>
      <c r="AF36" s="7">
        <f>VLOOKUP($A36,HAVERD!$A:$FM,AF$2,FALSE)</f>
        <v>60.05</v>
      </c>
      <c r="AG36" s="7">
        <f>VLOOKUP($A36,HAVERD!$A:$FM,AG$2,FALSE)</f>
        <v>62.6</v>
      </c>
      <c r="AH36" s="7">
        <f>VLOOKUP($A36,HAVERD!$A:$FM,AH$2,FALSE)</f>
        <v>69.7</v>
      </c>
      <c r="AI36" s="7">
        <f>VLOOKUP($A36,HAVERD!$A:$FM,AI$2,FALSE)</f>
        <v>72</v>
      </c>
      <c r="AJ36" s="7">
        <f>VLOOKUP($A36,HAVERD!$A:$FM,AJ$2,FALSE)</f>
        <v>72.2</v>
      </c>
      <c r="AK36" s="7">
        <f>VLOOKUP($A36,HAVERD!$A:$FM,AK$2,FALSE)</f>
        <v>72.099999999999994</v>
      </c>
      <c r="AL36" s="7">
        <f>VLOOKUP($A36,HAVERD!$A:$FM,AL$2,FALSE)</f>
        <v>71.650000000000006</v>
      </c>
      <c r="AM36" s="7">
        <f>VLOOKUP($A36,HAVERD!$A:$FM,AM$2,FALSE)</f>
        <v>69.3</v>
      </c>
      <c r="AN36" s="7">
        <f>VLOOKUP($A36,HAVERD!$A:$FM,AN$2,FALSE)</f>
        <v>63</v>
      </c>
      <c r="AO36" s="7">
        <f>VLOOKUP($A36,HAVERD!$A:$FM,AO$2,FALSE)</f>
        <v>61</v>
      </c>
      <c r="AP36" s="7">
        <f>VLOOKUP($A36,HAVERD!$A:$FM,AP$2,FALSE)</f>
        <v>60.85</v>
      </c>
      <c r="AQ36" s="7">
        <f>VLOOKUP($A36,HAVERD!$A:$FM,AQ$2,FALSE)</f>
        <v>61</v>
      </c>
      <c r="AR36" s="7">
        <f>VLOOKUP($A36,HAVERD!$A:$FM,AR$2,FALSE)</f>
        <v>61.4</v>
      </c>
      <c r="AS36" s="7">
        <f>VLOOKUP($A36,HAVERD!$A:$FM,AS$2,FALSE)</f>
        <v>63.45</v>
      </c>
      <c r="AT36" s="7">
        <f>VLOOKUP($A36,HAVERD!$A:$FM,AT$2,FALSE)</f>
        <v>69.150000000000006</v>
      </c>
      <c r="AU36" s="7">
        <f>VLOOKUP($A36,HAVERD!$A:$FM,AU$2,FALSE)</f>
        <v>71</v>
      </c>
      <c r="AV36" s="7">
        <f>VLOOKUP($A36,HAVERD!$A:$FM,AV$2,FALSE)</f>
        <v>71.25</v>
      </c>
      <c r="AW36" s="7">
        <f>VLOOKUP($A36,HAVERD!$A:$FM,AW$2,FALSE)</f>
        <v>71.25</v>
      </c>
      <c r="AZ36" s="6">
        <f t="shared" si="21"/>
        <v>45726</v>
      </c>
      <c r="BA36" s="7">
        <f>_xlfn.IFNA(VLOOKUP($AZ36,HAVERD!$A:$FM,BA$2,FALSE),"")</f>
        <v>83.4</v>
      </c>
      <c r="BB36" s="7">
        <f>_xlfn.IFNA(VLOOKUP($AZ36,HAVERD!$A:$FM,BB$2,FALSE),"")</f>
        <v>78.3</v>
      </c>
      <c r="BC36" s="7">
        <f>_xlfn.IFNA(VLOOKUP($AZ36,HAVERD!$A:$FM,BC$2,FALSE),"")</f>
        <v>77.45</v>
      </c>
      <c r="BD36" s="7">
        <f>_xlfn.IFNA(VLOOKUP($AZ36,HAVERD!$A:$FM,BD$2,FALSE),"")</f>
        <v>80.75</v>
      </c>
      <c r="BE36" s="7">
        <f>_xlfn.IFNA(VLOOKUP($AZ36,HAVERD!$A:$FM,BE$2,FALSE),"")</f>
        <v>81.2</v>
      </c>
      <c r="BF36" s="7">
        <f>_xlfn.IFNA(VLOOKUP($AZ36,HAVERD!$A:$FM,BF$2,FALSE),"")</f>
        <v>82.65</v>
      </c>
      <c r="BG36" s="7">
        <f>_xlfn.IFNA(VLOOKUP($AZ36,HAVERD!$A:$FM,BG$2,FALSE),"")</f>
        <v>84.15</v>
      </c>
      <c r="BH36" s="7">
        <f>_xlfn.IFNA(VLOOKUP($AZ36,HAVERD!$A:$FM,BH$2,FALSE),"")</f>
        <v>86</v>
      </c>
      <c r="BI36" s="7">
        <f>_xlfn.IFNA(VLOOKUP($AZ36,HAVERD!$A:$FM,BI$2,FALSE),"")</f>
        <v>86.4</v>
      </c>
      <c r="BJ36" s="7">
        <f>_xlfn.IFNA(VLOOKUP($AZ36,HAVERD!$A:$FM,BJ$2,FALSE),"")</f>
        <v>88.75</v>
      </c>
      <c r="BK36" s="7">
        <f>_xlfn.IFNA(VLOOKUP($AZ36,HAVERD!$A:$FM,BK$2,FALSE),"")</f>
        <v>89.1</v>
      </c>
      <c r="BL36" s="7">
        <f>_xlfn.IFNA(VLOOKUP($AZ36,HAVERD!$A:$FM,BL$2,FALSE),"")</f>
        <v>83.65</v>
      </c>
      <c r="BM36" s="7">
        <f>_xlfn.IFNA(VLOOKUP($AZ36,HAVERD!$A:$FM,BM$2,FALSE),"")</f>
        <v>74.650000000000006</v>
      </c>
      <c r="BN36" s="7">
        <f>_xlfn.IFNA(VLOOKUP($AZ36,HAVERD!$A:$FM,BN$2,FALSE),"")</f>
        <v>70.55</v>
      </c>
      <c r="BO36" s="7">
        <f>_xlfn.IFNA(VLOOKUP($AZ36,HAVERD!$A:$FM,BO$2,FALSE),"")</f>
        <v>70.3</v>
      </c>
      <c r="BP36" s="7">
        <f>_xlfn.IFNA(VLOOKUP($AZ36,HAVERD!$A:$FM,BP$2,FALSE),"")</f>
        <v>70.7</v>
      </c>
      <c r="BQ36" s="7">
        <f>_xlfn.IFNA(VLOOKUP($AZ36,HAVERD!$A:$FM,BQ$2,FALSE),"")</f>
        <v>71.2</v>
      </c>
      <c r="BR36" s="7">
        <f>_xlfn.IFNA(VLOOKUP($AZ36,HAVERD!$A:$FM,BR$2,FALSE),"")</f>
        <v>73.3</v>
      </c>
      <c r="BS36" s="7">
        <f>_xlfn.IFNA(VLOOKUP($AZ36,HAVERD!$A:$FM,BS$2,FALSE),"")</f>
        <v>79.349999999999994</v>
      </c>
      <c r="BT36" s="7">
        <f>_xlfn.IFNA(VLOOKUP($AZ36,HAVERD!$A:$FM,BT$2,FALSE),"")</f>
        <v>81.25</v>
      </c>
      <c r="BU36" s="7">
        <f>_xlfn.IFNA(VLOOKUP($AZ36,HAVERD!$A:$FM,BU$2,FALSE),"")</f>
        <v>81.5</v>
      </c>
      <c r="BV36" s="7">
        <f>_xlfn.IFNA(VLOOKUP($AZ36,HAVERD!$A:$FM,BV$2,FALSE),"")</f>
        <v>80.849999999999994</v>
      </c>
      <c r="BW36" s="7">
        <f>_xlfn.IFNA(VLOOKUP($AZ36,HAVERD!$A:$FM,BW$2,FALSE),"")</f>
        <v>80.3</v>
      </c>
      <c r="BX36" s="7">
        <f>_xlfn.IFNA(VLOOKUP($AZ36,HAVERD!$A:$FM,BX$2,FALSE),"")</f>
        <v>76.75</v>
      </c>
      <c r="BY36" s="7">
        <f>_xlfn.IFNA(VLOOKUP($AZ36,HAVERD!$A:$FM,BY$2,FALSE),"")</f>
        <v>68.349999999999994</v>
      </c>
      <c r="BZ36" s="7">
        <f>_xlfn.IFNA(VLOOKUP($AZ36,HAVERD!$A:$FM,BZ$2,FALSE),"")</f>
        <v>65.3</v>
      </c>
      <c r="CA36" s="7">
        <f>_xlfn.IFNA(VLOOKUP($AZ36,HAVERD!$A:$FM,CA$2,FALSE),"")</f>
        <v>65.099999999999994</v>
      </c>
      <c r="CB36" s="7">
        <f>_xlfn.IFNA(VLOOKUP($AZ36,HAVERD!$A:$FM,CB$2,FALSE),"")</f>
        <v>65.25</v>
      </c>
      <c r="CC36" s="7">
        <f>_xlfn.IFNA(VLOOKUP($AZ36,HAVERD!$A:$FM,CC$2,FALSE),"")</f>
        <v>65.8</v>
      </c>
      <c r="CD36" s="7">
        <f>_xlfn.IFNA(VLOOKUP($AZ36,HAVERD!$A:$FM,CD$2,FALSE),"")</f>
        <v>68.3</v>
      </c>
      <c r="CE36" s="7">
        <f>_xlfn.IFNA(VLOOKUP($AZ36,HAVERD!$A:$FM,CE$2,FALSE),"")</f>
        <v>75.2</v>
      </c>
      <c r="CF36" s="7">
        <f>_xlfn.IFNA(VLOOKUP($AZ36,HAVERD!$A:$FM,CF$2,FALSE),"")</f>
        <v>77.400000000000006</v>
      </c>
      <c r="CG36" s="7">
        <f>_xlfn.IFNA(VLOOKUP($AZ36,HAVERD!$A:$FM,CG$2,FALSE),"")</f>
        <v>77.650000000000006</v>
      </c>
      <c r="CH36" s="7">
        <f>_xlfn.IFNA(VLOOKUP($AZ36,HAVERD!$A:$FM,CH$2,FALSE),"")</f>
        <v>77.5</v>
      </c>
      <c r="CI36" s="7">
        <f>_xlfn.IFNA(VLOOKUP($AZ36,HAVERD!$A:$FM,CI$2,FALSE),"")</f>
        <v>77.05</v>
      </c>
      <c r="CJ36" s="7">
        <f>_xlfn.IFNA(VLOOKUP($AZ36,HAVERD!$A:$FM,CJ$2,FALSE),"")</f>
        <v>74.400000000000006</v>
      </c>
      <c r="CK36" s="7">
        <f>_xlfn.IFNA(VLOOKUP($AZ36,HAVERD!$A:$FM,CK$2,FALSE),"")</f>
        <v>63.25</v>
      </c>
      <c r="CL36" s="7">
        <f>_xlfn.IFNA(VLOOKUP($AZ36,HAVERD!$A:$FM,CL$2,FALSE),"")</f>
        <v>61</v>
      </c>
      <c r="CM36" s="7">
        <f>_xlfn.IFNA(VLOOKUP($AZ36,HAVERD!$A:$FM,CM$2,FALSE),"")</f>
        <v>60.85</v>
      </c>
      <c r="CN36" s="7">
        <f>_xlfn.IFNA(VLOOKUP($AZ36,HAVERD!$A:$FM,CN$2,FALSE),"")</f>
        <v>61</v>
      </c>
      <c r="CO36" s="7">
        <f>_xlfn.IFNA(VLOOKUP($AZ36,HAVERD!$A:$FM,CO$2,FALSE),"")</f>
        <v>61.4</v>
      </c>
      <c r="CP36" s="7">
        <f>_xlfn.IFNA(VLOOKUP($AZ36,HAVERD!$A:$FM,CP$2,FALSE),"")</f>
        <v>63.2</v>
      </c>
      <c r="CQ36" s="7">
        <f>_xlfn.IFNA(VLOOKUP($AZ36,HAVERD!$A:$FM,CQ$2,FALSE),"")</f>
        <v>72.25</v>
      </c>
      <c r="CR36" s="7">
        <f>_xlfn.IFNA(VLOOKUP($AZ36,HAVERD!$A:$FM,CR$2,FALSE),"")</f>
        <v>73.849999999999994</v>
      </c>
      <c r="CS36" s="7">
        <f>_xlfn.IFNA(VLOOKUP($AZ36,HAVERD!$A:$FM,CS$2,FALSE),"")</f>
        <v>74.05</v>
      </c>
      <c r="CT36" s="7">
        <f>_xlfn.IFNA(VLOOKUP($AZ36,HAVERD!$A:$FM,CT$2,FALSE),"")</f>
        <v>72.8</v>
      </c>
      <c r="CU36" s="7">
        <f>_xlfn.IFNA(VLOOKUP($AZ36,HAVERD!$A:$FM,CU$2,FALSE),"")</f>
        <v>72.45</v>
      </c>
      <c r="CV36" s="7">
        <f>_xlfn.IFNA(VLOOKUP($AZ36,HAVERD!$A:$FM,CV$2,FALSE),"")</f>
        <v>70.650000000000006</v>
      </c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</row>
    <row r="37" spans="1:112" x14ac:dyDescent="0.25">
      <c r="A37" s="6">
        <f t="shared" si="20"/>
        <v>45685</v>
      </c>
      <c r="B37" s="7">
        <f>VLOOKUP($A37,HAVERD!$A:$FM,B$2,FALSE)</f>
        <v>104.3</v>
      </c>
      <c r="C37" s="7">
        <f>VLOOKUP($A37,HAVERD!$A:$FM,C$2,FALSE)</f>
        <v>97.15</v>
      </c>
      <c r="D37" s="7">
        <f>VLOOKUP($A37,HAVERD!$A:$FM,D$2,FALSE)</f>
        <v>91.05</v>
      </c>
      <c r="E37" s="7">
        <f>VLOOKUP($A37,HAVERD!$A:$FM,E$2,FALSE)</f>
        <v>90.85</v>
      </c>
      <c r="F37" s="7">
        <f>VLOOKUP($A37,HAVERD!$A:$FM,F$2,FALSE)</f>
        <v>90.8</v>
      </c>
      <c r="G37" s="7">
        <f>VLOOKUP($A37,HAVERD!$A:$FM,G$2,FALSE)</f>
        <v>90.1</v>
      </c>
      <c r="H37" s="7">
        <f>VLOOKUP($A37,HAVERD!$A:$FM,H$2,FALSE)</f>
        <v>90.05</v>
      </c>
      <c r="I37" s="7">
        <f>VLOOKUP($A37,HAVERD!$A:$FM,I$2,FALSE)</f>
        <v>90.75</v>
      </c>
      <c r="J37" s="7">
        <f>VLOOKUP($A37,HAVERD!$A:$FM,J$2,FALSE)</f>
        <v>90.6</v>
      </c>
      <c r="K37" s="7">
        <f>VLOOKUP($A37,HAVERD!$A:$FM,K$2,FALSE)</f>
        <v>90.7</v>
      </c>
      <c r="L37" s="7">
        <f>VLOOKUP($A37,HAVERD!$A:$FM,L$2,FALSE)</f>
        <v>92.1</v>
      </c>
      <c r="M37" s="7">
        <f>VLOOKUP($A37,HAVERD!$A:$FM,M$2,FALSE)</f>
        <v>95.05</v>
      </c>
      <c r="N37" s="7">
        <f>VLOOKUP($A37,HAVERD!$A:$FM,N$2,FALSE)</f>
        <v>95.4</v>
      </c>
      <c r="O37" s="7">
        <f>VLOOKUP($A37,HAVERD!$A:$FM,O$2,FALSE)</f>
        <v>89.95</v>
      </c>
      <c r="P37" s="7">
        <f>VLOOKUP($A37,HAVERD!$A:$FM,P$2,FALSE)</f>
        <v>74.650000000000006</v>
      </c>
      <c r="Q37" s="7">
        <f>VLOOKUP($A37,HAVERD!$A:$FM,Q$2,FALSE)</f>
        <v>69.900000000000006</v>
      </c>
      <c r="R37" s="7">
        <f>VLOOKUP($A37,HAVERD!$A:$FM,R$2,FALSE)</f>
        <v>69.650000000000006</v>
      </c>
      <c r="S37" s="7">
        <f>VLOOKUP($A37,HAVERD!$A:$FM,S$2,FALSE)</f>
        <v>70.099999999999994</v>
      </c>
      <c r="T37" s="7">
        <f>VLOOKUP($A37,HAVERD!$A:$FM,T$2,FALSE)</f>
        <v>70.650000000000006</v>
      </c>
      <c r="U37" s="7">
        <f>VLOOKUP($A37,HAVERD!$A:$FM,U$2,FALSE)</f>
        <v>72.849999999999994</v>
      </c>
      <c r="V37" s="7">
        <f>VLOOKUP($A37,HAVERD!$A:$FM,V$2,FALSE)</f>
        <v>78.8</v>
      </c>
      <c r="W37" s="7">
        <f>VLOOKUP($A37,HAVERD!$A:$FM,W$2,FALSE)</f>
        <v>80.75</v>
      </c>
      <c r="X37" s="7">
        <f>VLOOKUP($A37,HAVERD!$A:$FM,X$2,FALSE)</f>
        <v>81.099999999999994</v>
      </c>
      <c r="Y37" s="7">
        <f>VLOOKUP($A37,HAVERD!$A:$FM,Y$2,FALSE)</f>
        <v>81.150000000000006</v>
      </c>
      <c r="Z37" s="7">
        <f>VLOOKUP($A37,HAVERD!$A:$FM,Z$2,FALSE)</f>
        <v>80.5</v>
      </c>
      <c r="AA37" s="7">
        <f>VLOOKUP($A37,HAVERD!$A:$FM,AA$2,FALSE)</f>
        <v>76.2</v>
      </c>
      <c r="AB37" s="7">
        <f>VLOOKUP($A37,HAVERD!$A:$FM,AB$2,FALSE)</f>
        <v>64.5</v>
      </c>
      <c r="AC37" s="7">
        <f>VLOOKUP($A37,HAVERD!$A:$FM,AC$2,FALSE)</f>
        <v>60.8</v>
      </c>
      <c r="AD37" s="7">
        <f>VLOOKUP($A37,HAVERD!$A:$FM,AD$2,FALSE)</f>
        <v>60.6</v>
      </c>
      <c r="AE37" s="7">
        <f>VLOOKUP($A37,HAVERD!$A:$FM,AE$2,FALSE)</f>
        <v>60.85</v>
      </c>
      <c r="AF37" s="7">
        <f>VLOOKUP($A37,HAVERD!$A:$FM,AF$2,FALSE)</f>
        <v>61.4</v>
      </c>
      <c r="AG37" s="7">
        <f>VLOOKUP($A37,HAVERD!$A:$FM,AG$2,FALSE)</f>
        <v>63.85</v>
      </c>
      <c r="AH37" s="7">
        <f>VLOOKUP($A37,HAVERD!$A:$FM,AH$2,FALSE)</f>
        <v>70.650000000000006</v>
      </c>
      <c r="AI37" s="7">
        <f>VLOOKUP($A37,HAVERD!$A:$FM,AI$2,FALSE)</f>
        <v>72.8</v>
      </c>
      <c r="AJ37" s="7">
        <f>VLOOKUP($A37,HAVERD!$A:$FM,AJ$2,FALSE)</f>
        <v>73</v>
      </c>
      <c r="AK37" s="7">
        <f>VLOOKUP($A37,HAVERD!$A:$FM,AK$2,FALSE)</f>
        <v>72.900000000000006</v>
      </c>
      <c r="AL37" s="7">
        <f>VLOOKUP($A37,HAVERD!$A:$FM,AL$2,FALSE)</f>
        <v>72.5</v>
      </c>
      <c r="AM37" s="7">
        <f>VLOOKUP($A37,HAVERD!$A:$FM,AM$2,FALSE)</f>
        <v>70.2</v>
      </c>
      <c r="AN37" s="7">
        <f>VLOOKUP($A37,HAVERD!$A:$FM,AN$2,FALSE)</f>
        <v>63.95</v>
      </c>
      <c r="AO37" s="7">
        <f>VLOOKUP($A37,HAVERD!$A:$FM,AO$2,FALSE)</f>
        <v>62</v>
      </c>
      <c r="AP37" s="7">
        <f>VLOOKUP($A37,HAVERD!$A:$FM,AP$2,FALSE)</f>
        <v>61.9</v>
      </c>
      <c r="AQ37" s="7">
        <f>VLOOKUP($A37,HAVERD!$A:$FM,AQ$2,FALSE)</f>
        <v>62.05</v>
      </c>
      <c r="AR37" s="7">
        <f>VLOOKUP($A37,HAVERD!$A:$FM,AR$2,FALSE)</f>
        <v>62.4</v>
      </c>
      <c r="AS37" s="7">
        <f>VLOOKUP($A37,HAVERD!$A:$FM,AS$2,FALSE)</f>
        <v>63.8</v>
      </c>
      <c r="AT37" s="7">
        <f>VLOOKUP($A37,HAVERD!$A:$FM,AT$2,FALSE)</f>
        <v>67.599999999999994</v>
      </c>
      <c r="AU37" s="7">
        <f>VLOOKUP($A37,HAVERD!$A:$FM,AU$2,FALSE)</f>
        <v>68.849999999999994</v>
      </c>
      <c r="AV37" s="7">
        <f>VLOOKUP($A37,HAVERD!$A:$FM,AV$2,FALSE)</f>
        <v>69.05</v>
      </c>
      <c r="AW37" s="7">
        <f>VLOOKUP($A37,HAVERD!$A:$FM,AW$2,FALSE)</f>
        <v>69.05</v>
      </c>
      <c r="AZ37" s="6">
        <f t="shared" si="21"/>
        <v>45727</v>
      </c>
      <c r="BA37" s="7" t="str">
        <f>_xlfn.IFNA(VLOOKUP($AZ37,HAVERD!$A:$FM,BA$2,FALSE),"")</f>
        <v/>
      </c>
      <c r="BB37" s="7" t="str">
        <f>_xlfn.IFNA(VLOOKUP($AZ37,HAVERD!$A:$FM,BB$2,FALSE),"")</f>
        <v/>
      </c>
      <c r="BC37" s="7" t="str">
        <f>_xlfn.IFNA(VLOOKUP($AZ37,HAVERD!$A:$FM,BC$2,FALSE),"")</f>
        <v/>
      </c>
      <c r="BD37" s="7" t="str">
        <f>_xlfn.IFNA(VLOOKUP($AZ37,HAVERD!$A:$FM,BD$2,FALSE),"")</f>
        <v/>
      </c>
      <c r="BE37" s="7" t="str">
        <f>_xlfn.IFNA(VLOOKUP($AZ37,HAVERD!$A:$FM,BE$2,FALSE),"")</f>
        <v/>
      </c>
      <c r="BF37" s="7" t="str">
        <f>_xlfn.IFNA(VLOOKUP($AZ37,HAVERD!$A:$FM,BF$2,FALSE),"")</f>
        <v/>
      </c>
      <c r="BG37" s="7" t="str">
        <f>_xlfn.IFNA(VLOOKUP($AZ37,HAVERD!$A:$FM,BG$2,FALSE),"")</f>
        <v/>
      </c>
      <c r="BH37" s="7" t="str">
        <f>_xlfn.IFNA(VLOOKUP($AZ37,HAVERD!$A:$FM,BH$2,FALSE),"")</f>
        <v/>
      </c>
      <c r="BI37" s="7" t="str">
        <f>_xlfn.IFNA(VLOOKUP($AZ37,HAVERD!$A:$FM,BI$2,FALSE),"")</f>
        <v/>
      </c>
      <c r="BJ37" s="7" t="str">
        <f>_xlfn.IFNA(VLOOKUP($AZ37,HAVERD!$A:$FM,BJ$2,FALSE),"")</f>
        <v/>
      </c>
      <c r="BK37" s="7" t="str">
        <f>_xlfn.IFNA(VLOOKUP($AZ37,HAVERD!$A:$FM,BK$2,FALSE),"")</f>
        <v/>
      </c>
      <c r="BL37" s="7" t="str">
        <f>_xlfn.IFNA(VLOOKUP($AZ37,HAVERD!$A:$FM,BL$2,FALSE),"")</f>
        <v/>
      </c>
      <c r="BM37" s="7" t="str">
        <f>_xlfn.IFNA(VLOOKUP($AZ37,HAVERD!$A:$FM,BM$2,FALSE),"")</f>
        <v/>
      </c>
      <c r="BN37" s="7" t="str">
        <f>_xlfn.IFNA(VLOOKUP($AZ37,HAVERD!$A:$FM,BN$2,FALSE),"")</f>
        <v/>
      </c>
      <c r="BO37" s="7" t="str">
        <f>_xlfn.IFNA(VLOOKUP($AZ37,HAVERD!$A:$FM,BO$2,FALSE),"")</f>
        <v/>
      </c>
      <c r="BP37" s="7" t="str">
        <f>_xlfn.IFNA(VLOOKUP($AZ37,HAVERD!$A:$FM,BP$2,FALSE),"")</f>
        <v/>
      </c>
      <c r="BQ37" s="7" t="str">
        <f>_xlfn.IFNA(VLOOKUP($AZ37,HAVERD!$A:$FM,BQ$2,FALSE),"")</f>
        <v/>
      </c>
      <c r="BR37" s="7" t="str">
        <f>_xlfn.IFNA(VLOOKUP($AZ37,HAVERD!$A:$FM,BR$2,FALSE),"")</f>
        <v/>
      </c>
      <c r="BS37" s="7" t="str">
        <f>_xlfn.IFNA(VLOOKUP($AZ37,HAVERD!$A:$FM,BS$2,FALSE),"")</f>
        <v/>
      </c>
      <c r="BT37" s="7" t="str">
        <f>_xlfn.IFNA(VLOOKUP($AZ37,HAVERD!$A:$FM,BT$2,FALSE),"")</f>
        <v/>
      </c>
      <c r="BU37" s="7" t="str">
        <f>_xlfn.IFNA(VLOOKUP($AZ37,HAVERD!$A:$FM,BU$2,FALSE),"")</f>
        <v/>
      </c>
      <c r="BV37" s="7" t="str">
        <f>_xlfn.IFNA(VLOOKUP($AZ37,HAVERD!$A:$FM,BV$2,FALSE),"")</f>
        <v/>
      </c>
      <c r="BW37" s="7" t="str">
        <f>_xlfn.IFNA(VLOOKUP($AZ37,HAVERD!$A:$FM,BW$2,FALSE),"")</f>
        <v/>
      </c>
      <c r="BX37" s="7" t="str">
        <f>_xlfn.IFNA(VLOOKUP($AZ37,HAVERD!$A:$FM,BX$2,FALSE),"")</f>
        <v/>
      </c>
      <c r="BY37" s="7" t="str">
        <f>_xlfn.IFNA(VLOOKUP($AZ37,HAVERD!$A:$FM,BY$2,FALSE),"")</f>
        <v/>
      </c>
      <c r="BZ37" s="7" t="str">
        <f>_xlfn.IFNA(VLOOKUP($AZ37,HAVERD!$A:$FM,BZ$2,FALSE),"")</f>
        <v/>
      </c>
      <c r="CA37" s="7" t="str">
        <f>_xlfn.IFNA(VLOOKUP($AZ37,HAVERD!$A:$FM,CA$2,FALSE),"")</f>
        <v/>
      </c>
      <c r="CB37" s="7" t="str">
        <f>_xlfn.IFNA(VLOOKUP($AZ37,HAVERD!$A:$FM,CB$2,FALSE),"")</f>
        <v/>
      </c>
      <c r="CC37" s="7" t="str">
        <f>_xlfn.IFNA(VLOOKUP($AZ37,HAVERD!$A:$FM,CC$2,FALSE),"")</f>
        <v/>
      </c>
      <c r="CD37" s="7" t="str">
        <f>_xlfn.IFNA(VLOOKUP($AZ37,HAVERD!$A:$FM,CD$2,FALSE),"")</f>
        <v/>
      </c>
      <c r="CE37" s="7" t="str">
        <f>_xlfn.IFNA(VLOOKUP($AZ37,HAVERD!$A:$FM,CE$2,FALSE),"")</f>
        <v/>
      </c>
      <c r="CF37" s="7" t="str">
        <f>_xlfn.IFNA(VLOOKUP($AZ37,HAVERD!$A:$FM,CF$2,FALSE),"")</f>
        <v/>
      </c>
      <c r="CG37" s="7" t="str">
        <f>_xlfn.IFNA(VLOOKUP($AZ37,HAVERD!$A:$FM,CG$2,FALSE),"")</f>
        <v/>
      </c>
      <c r="CH37" s="7" t="str">
        <f>_xlfn.IFNA(VLOOKUP($AZ37,HAVERD!$A:$FM,CH$2,FALSE),"")</f>
        <v/>
      </c>
      <c r="CI37" s="7" t="str">
        <f>_xlfn.IFNA(VLOOKUP($AZ37,HAVERD!$A:$FM,CI$2,FALSE),"")</f>
        <v/>
      </c>
      <c r="CJ37" s="7" t="str">
        <f>_xlfn.IFNA(VLOOKUP($AZ37,HAVERD!$A:$FM,CJ$2,FALSE),"")</f>
        <v/>
      </c>
      <c r="CK37" s="7" t="str">
        <f>_xlfn.IFNA(VLOOKUP($AZ37,HAVERD!$A:$FM,CK$2,FALSE),"")</f>
        <v/>
      </c>
      <c r="CL37" s="7" t="str">
        <f>_xlfn.IFNA(VLOOKUP($AZ37,HAVERD!$A:$FM,CL$2,FALSE),"")</f>
        <v/>
      </c>
      <c r="CM37" s="7" t="str">
        <f>_xlfn.IFNA(VLOOKUP($AZ37,HAVERD!$A:$FM,CM$2,FALSE),"")</f>
        <v/>
      </c>
      <c r="CN37" s="7" t="str">
        <f>_xlfn.IFNA(VLOOKUP($AZ37,HAVERD!$A:$FM,CN$2,FALSE),"")</f>
        <v/>
      </c>
      <c r="CO37" s="7" t="str">
        <f>_xlfn.IFNA(VLOOKUP($AZ37,HAVERD!$A:$FM,CO$2,FALSE),"")</f>
        <v/>
      </c>
      <c r="CP37" s="7" t="str">
        <f>_xlfn.IFNA(VLOOKUP($AZ37,HAVERD!$A:$FM,CP$2,FALSE),"")</f>
        <v/>
      </c>
      <c r="CQ37" s="7" t="str">
        <f>_xlfn.IFNA(VLOOKUP($AZ37,HAVERD!$A:$FM,CQ$2,FALSE),"")</f>
        <v/>
      </c>
      <c r="CR37" s="7" t="str">
        <f>_xlfn.IFNA(VLOOKUP($AZ37,HAVERD!$A:$FM,CR$2,FALSE),"")</f>
        <v/>
      </c>
      <c r="CS37" s="7" t="str">
        <f>_xlfn.IFNA(VLOOKUP($AZ37,HAVERD!$A:$FM,CS$2,FALSE),"")</f>
        <v/>
      </c>
      <c r="CT37" s="7" t="str">
        <f>_xlfn.IFNA(VLOOKUP($AZ37,HAVERD!$A:$FM,CT$2,FALSE),"")</f>
        <v/>
      </c>
      <c r="CU37" s="7" t="str">
        <f>_xlfn.IFNA(VLOOKUP($AZ37,HAVERD!$A:$FM,CU$2,FALSE),"")</f>
        <v/>
      </c>
      <c r="CV37" s="7" t="str">
        <f>_xlfn.IFNA(VLOOKUP($AZ37,HAVERD!$A:$FM,CV$2,FALSE),"")</f>
        <v/>
      </c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</row>
    <row r="38" spans="1:112" x14ac:dyDescent="0.25">
      <c r="A38" s="6"/>
      <c r="AZ38" s="6"/>
    </row>
    <row r="39" spans="1:112" x14ac:dyDescent="0.25">
      <c r="A39" s="11" t="s">
        <v>951</v>
      </c>
      <c r="AZ39" s="11" t="s">
        <v>951</v>
      </c>
    </row>
    <row r="40" spans="1:112" x14ac:dyDescent="0.25">
      <c r="A40" s="6" t="s">
        <v>952</v>
      </c>
      <c r="B40">
        <f>MONTH(B20)</f>
        <v>1</v>
      </c>
      <c r="C40">
        <f t="shared" ref="C40:AW40" si="22">MONTH(C20)</f>
        <v>2</v>
      </c>
      <c r="D40">
        <f t="shared" si="22"/>
        <v>3</v>
      </c>
      <c r="E40">
        <f t="shared" si="22"/>
        <v>4</v>
      </c>
      <c r="F40">
        <f t="shared" si="22"/>
        <v>5</v>
      </c>
      <c r="G40">
        <f t="shared" si="22"/>
        <v>6</v>
      </c>
      <c r="H40">
        <f t="shared" si="22"/>
        <v>7</v>
      </c>
      <c r="I40">
        <f t="shared" si="22"/>
        <v>8</v>
      </c>
      <c r="J40">
        <f t="shared" si="22"/>
        <v>9</v>
      </c>
      <c r="K40">
        <f t="shared" si="22"/>
        <v>10</v>
      </c>
      <c r="L40">
        <f t="shared" si="22"/>
        <v>11</v>
      </c>
      <c r="M40">
        <f t="shared" si="22"/>
        <v>12</v>
      </c>
      <c r="N40">
        <f t="shared" si="22"/>
        <v>1</v>
      </c>
      <c r="O40">
        <f t="shared" si="22"/>
        <v>2</v>
      </c>
      <c r="P40">
        <f t="shared" si="22"/>
        <v>3</v>
      </c>
      <c r="Q40">
        <f t="shared" si="22"/>
        <v>4</v>
      </c>
      <c r="R40">
        <f t="shared" si="22"/>
        <v>5</v>
      </c>
      <c r="S40">
        <f t="shared" si="22"/>
        <v>6</v>
      </c>
      <c r="T40">
        <f t="shared" si="22"/>
        <v>7</v>
      </c>
      <c r="U40">
        <f t="shared" si="22"/>
        <v>8</v>
      </c>
      <c r="V40">
        <f t="shared" si="22"/>
        <v>9</v>
      </c>
      <c r="W40">
        <f t="shared" si="22"/>
        <v>10</v>
      </c>
      <c r="X40">
        <f t="shared" si="22"/>
        <v>11</v>
      </c>
      <c r="Y40">
        <f t="shared" si="22"/>
        <v>12</v>
      </c>
      <c r="Z40">
        <f t="shared" si="22"/>
        <v>1</v>
      </c>
      <c r="AA40">
        <f t="shared" si="22"/>
        <v>2</v>
      </c>
      <c r="AB40">
        <f t="shared" si="22"/>
        <v>3</v>
      </c>
      <c r="AC40">
        <f t="shared" si="22"/>
        <v>4</v>
      </c>
      <c r="AD40">
        <f t="shared" si="22"/>
        <v>5</v>
      </c>
      <c r="AE40">
        <f t="shared" si="22"/>
        <v>6</v>
      </c>
      <c r="AF40">
        <f t="shared" si="22"/>
        <v>7</v>
      </c>
      <c r="AG40">
        <f t="shared" si="22"/>
        <v>8</v>
      </c>
      <c r="AH40">
        <f t="shared" si="22"/>
        <v>9</v>
      </c>
      <c r="AI40">
        <f t="shared" si="22"/>
        <v>10</v>
      </c>
      <c r="AJ40">
        <f t="shared" si="22"/>
        <v>11</v>
      </c>
      <c r="AK40">
        <f t="shared" si="22"/>
        <v>12</v>
      </c>
      <c r="AL40">
        <f t="shared" si="22"/>
        <v>1</v>
      </c>
      <c r="AM40">
        <f t="shared" si="22"/>
        <v>2</v>
      </c>
      <c r="AN40">
        <f t="shared" si="22"/>
        <v>3</v>
      </c>
      <c r="AO40">
        <f t="shared" si="22"/>
        <v>4</v>
      </c>
      <c r="AP40">
        <f t="shared" si="22"/>
        <v>5</v>
      </c>
      <c r="AQ40">
        <f t="shared" si="22"/>
        <v>6</v>
      </c>
      <c r="AR40">
        <f t="shared" si="22"/>
        <v>7</v>
      </c>
      <c r="AS40">
        <f t="shared" si="22"/>
        <v>8</v>
      </c>
      <c r="AT40">
        <f t="shared" si="22"/>
        <v>9</v>
      </c>
      <c r="AU40">
        <f t="shared" si="22"/>
        <v>10</v>
      </c>
      <c r="AV40">
        <f t="shared" si="22"/>
        <v>11</v>
      </c>
      <c r="AW40">
        <f t="shared" si="22"/>
        <v>12</v>
      </c>
      <c r="AZ40" s="6" t="s">
        <v>952</v>
      </c>
      <c r="BA40">
        <f>MONTH(BA20)</f>
        <v>3</v>
      </c>
      <c r="BB40">
        <f t="shared" ref="BB40:CV40" si="23">MONTH(BB20)</f>
        <v>4</v>
      </c>
      <c r="BC40">
        <f t="shared" si="23"/>
        <v>5</v>
      </c>
      <c r="BD40">
        <f t="shared" si="23"/>
        <v>6</v>
      </c>
      <c r="BE40">
        <f t="shared" si="23"/>
        <v>7</v>
      </c>
      <c r="BF40">
        <f t="shared" si="23"/>
        <v>8</v>
      </c>
      <c r="BG40">
        <f t="shared" si="23"/>
        <v>9</v>
      </c>
      <c r="BH40">
        <f t="shared" si="23"/>
        <v>10</v>
      </c>
      <c r="BI40">
        <f t="shared" si="23"/>
        <v>11</v>
      </c>
      <c r="BJ40">
        <f t="shared" si="23"/>
        <v>12</v>
      </c>
      <c r="BK40">
        <f t="shared" si="23"/>
        <v>1</v>
      </c>
      <c r="BL40">
        <f t="shared" si="23"/>
        <v>2</v>
      </c>
      <c r="BM40">
        <f t="shared" si="23"/>
        <v>3</v>
      </c>
      <c r="BN40">
        <f t="shared" si="23"/>
        <v>4</v>
      </c>
      <c r="BO40">
        <f t="shared" si="23"/>
        <v>5</v>
      </c>
      <c r="BP40">
        <f t="shared" si="23"/>
        <v>6</v>
      </c>
      <c r="BQ40">
        <f t="shared" si="23"/>
        <v>7</v>
      </c>
      <c r="BR40">
        <f t="shared" si="23"/>
        <v>8</v>
      </c>
      <c r="BS40">
        <f t="shared" si="23"/>
        <v>9</v>
      </c>
      <c r="BT40">
        <f t="shared" si="23"/>
        <v>10</v>
      </c>
      <c r="BU40">
        <f t="shared" si="23"/>
        <v>11</v>
      </c>
      <c r="BV40">
        <f t="shared" si="23"/>
        <v>12</v>
      </c>
      <c r="BW40">
        <f t="shared" si="23"/>
        <v>1</v>
      </c>
      <c r="BX40">
        <f t="shared" si="23"/>
        <v>2</v>
      </c>
      <c r="BY40">
        <f t="shared" si="23"/>
        <v>3</v>
      </c>
      <c r="BZ40">
        <f t="shared" si="23"/>
        <v>4</v>
      </c>
      <c r="CA40">
        <f t="shared" si="23"/>
        <v>5</v>
      </c>
      <c r="CB40">
        <f t="shared" si="23"/>
        <v>6</v>
      </c>
      <c r="CC40">
        <f t="shared" si="23"/>
        <v>7</v>
      </c>
      <c r="CD40">
        <f t="shared" si="23"/>
        <v>8</v>
      </c>
      <c r="CE40">
        <f t="shared" si="23"/>
        <v>9</v>
      </c>
      <c r="CF40">
        <f t="shared" si="23"/>
        <v>10</v>
      </c>
      <c r="CG40">
        <f t="shared" si="23"/>
        <v>11</v>
      </c>
      <c r="CH40">
        <f t="shared" si="23"/>
        <v>12</v>
      </c>
      <c r="CI40">
        <f t="shared" si="23"/>
        <v>1</v>
      </c>
      <c r="CJ40">
        <f t="shared" si="23"/>
        <v>2</v>
      </c>
      <c r="CK40">
        <f t="shared" si="23"/>
        <v>3</v>
      </c>
      <c r="CL40">
        <f t="shared" si="23"/>
        <v>4</v>
      </c>
      <c r="CM40">
        <f t="shared" si="23"/>
        <v>5</v>
      </c>
      <c r="CN40">
        <f t="shared" si="23"/>
        <v>6</v>
      </c>
      <c r="CO40">
        <f t="shared" si="23"/>
        <v>7</v>
      </c>
      <c r="CP40">
        <f t="shared" si="23"/>
        <v>8</v>
      </c>
      <c r="CQ40">
        <f t="shared" si="23"/>
        <v>9</v>
      </c>
      <c r="CR40">
        <f t="shared" si="23"/>
        <v>10</v>
      </c>
      <c r="CS40">
        <f t="shared" si="23"/>
        <v>11</v>
      </c>
      <c r="CT40">
        <f t="shared" si="23"/>
        <v>12</v>
      </c>
      <c r="CU40">
        <f t="shared" si="23"/>
        <v>1</v>
      </c>
      <c r="CV40">
        <f t="shared" si="23"/>
        <v>2</v>
      </c>
    </row>
    <row r="41" spans="1:112" x14ac:dyDescent="0.25">
      <c r="A41" s="6" t="s">
        <v>953</v>
      </c>
      <c r="B41">
        <f>YEAR(B20)</f>
        <v>2025</v>
      </c>
      <c r="C41">
        <f t="shared" ref="C41:AW41" si="24">YEAR(C20)</f>
        <v>2025</v>
      </c>
      <c r="D41">
        <f t="shared" si="24"/>
        <v>2025</v>
      </c>
      <c r="E41">
        <f t="shared" si="24"/>
        <v>2025</v>
      </c>
      <c r="F41">
        <f t="shared" si="24"/>
        <v>2025</v>
      </c>
      <c r="G41">
        <f t="shared" si="24"/>
        <v>2025</v>
      </c>
      <c r="H41">
        <f t="shared" si="24"/>
        <v>2025</v>
      </c>
      <c r="I41">
        <f t="shared" si="24"/>
        <v>2025</v>
      </c>
      <c r="J41">
        <f t="shared" si="24"/>
        <v>2025</v>
      </c>
      <c r="K41">
        <f t="shared" si="24"/>
        <v>2025</v>
      </c>
      <c r="L41">
        <f t="shared" si="24"/>
        <v>2025</v>
      </c>
      <c r="M41">
        <f t="shared" si="24"/>
        <v>2025</v>
      </c>
      <c r="N41">
        <f t="shared" si="24"/>
        <v>2026</v>
      </c>
      <c r="O41">
        <f t="shared" si="24"/>
        <v>2026</v>
      </c>
      <c r="P41">
        <f t="shared" si="24"/>
        <v>2026</v>
      </c>
      <c r="Q41">
        <f t="shared" si="24"/>
        <v>2026</v>
      </c>
      <c r="R41">
        <f t="shared" si="24"/>
        <v>2026</v>
      </c>
      <c r="S41">
        <f t="shared" si="24"/>
        <v>2026</v>
      </c>
      <c r="T41">
        <f t="shared" si="24"/>
        <v>2026</v>
      </c>
      <c r="U41">
        <f t="shared" si="24"/>
        <v>2026</v>
      </c>
      <c r="V41">
        <f t="shared" si="24"/>
        <v>2026</v>
      </c>
      <c r="W41">
        <f t="shared" si="24"/>
        <v>2026</v>
      </c>
      <c r="X41">
        <f t="shared" si="24"/>
        <v>2026</v>
      </c>
      <c r="Y41">
        <f t="shared" si="24"/>
        <v>2026</v>
      </c>
      <c r="Z41">
        <f t="shared" si="24"/>
        <v>2027</v>
      </c>
      <c r="AA41">
        <f t="shared" si="24"/>
        <v>2027</v>
      </c>
      <c r="AB41">
        <f t="shared" si="24"/>
        <v>2027</v>
      </c>
      <c r="AC41">
        <f t="shared" si="24"/>
        <v>2027</v>
      </c>
      <c r="AD41">
        <f t="shared" si="24"/>
        <v>2027</v>
      </c>
      <c r="AE41">
        <f t="shared" si="24"/>
        <v>2027</v>
      </c>
      <c r="AF41">
        <f t="shared" si="24"/>
        <v>2027</v>
      </c>
      <c r="AG41">
        <f t="shared" si="24"/>
        <v>2027</v>
      </c>
      <c r="AH41">
        <f t="shared" si="24"/>
        <v>2027</v>
      </c>
      <c r="AI41">
        <f t="shared" si="24"/>
        <v>2027</v>
      </c>
      <c r="AJ41">
        <f t="shared" si="24"/>
        <v>2027</v>
      </c>
      <c r="AK41">
        <f t="shared" si="24"/>
        <v>2027</v>
      </c>
      <c r="AL41">
        <f t="shared" si="24"/>
        <v>2028</v>
      </c>
      <c r="AM41">
        <f t="shared" si="24"/>
        <v>2028</v>
      </c>
      <c r="AN41">
        <f t="shared" si="24"/>
        <v>2028</v>
      </c>
      <c r="AO41">
        <f t="shared" si="24"/>
        <v>2028</v>
      </c>
      <c r="AP41">
        <f t="shared" si="24"/>
        <v>2028</v>
      </c>
      <c r="AQ41">
        <f t="shared" si="24"/>
        <v>2028</v>
      </c>
      <c r="AR41">
        <f t="shared" si="24"/>
        <v>2028</v>
      </c>
      <c r="AS41">
        <f t="shared" si="24"/>
        <v>2028</v>
      </c>
      <c r="AT41">
        <f t="shared" si="24"/>
        <v>2028</v>
      </c>
      <c r="AU41">
        <f t="shared" si="24"/>
        <v>2028</v>
      </c>
      <c r="AV41">
        <f t="shared" si="24"/>
        <v>2028</v>
      </c>
      <c r="AW41">
        <f t="shared" si="24"/>
        <v>2028</v>
      </c>
      <c r="AZ41" s="6" t="s">
        <v>953</v>
      </c>
      <c r="BA41">
        <f>YEAR(BA20)</f>
        <v>2025</v>
      </c>
      <c r="BB41">
        <f t="shared" ref="BB41:CV41" si="25">YEAR(BB20)</f>
        <v>2025</v>
      </c>
      <c r="BC41">
        <f t="shared" si="25"/>
        <v>2025</v>
      </c>
      <c r="BD41">
        <f t="shared" si="25"/>
        <v>2025</v>
      </c>
      <c r="BE41">
        <f t="shared" si="25"/>
        <v>2025</v>
      </c>
      <c r="BF41">
        <f t="shared" si="25"/>
        <v>2025</v>
      </c>
      <c r="BG41">
        <f t="shared" si="25"/>
        <v>2025</v>
      </c>
      <c r="BH41">
        <f t="shared" si="25"/>
        <v>2025</v>
      </c>
      <c r="BI41">
        <f t="shared" si="25"/>
        <v>2025</v>
      </c>
      <c r="BJ41">
        <f t="shared" si="25"/>
        <v>2025</v>
      </c>
      <c r="BK41">
        <f t="shared" si="25"/>
        <v>2026</v>
      </c>
      <c r="BL41">
        <f t="shared" si="25"/>
        <v>2026</v>
      </c>
      <c r="BM41">
        <f t="shared" si="25"/>
        <v>2026</v>
      </c>
      <c r="BN41">
        <f t="shared" si="25"/>
        <v>2026</v>
      </c>
      <c r="BO41">
        <f t="shared" si="25"/>
        <v>2026</v>
      </c>
      <c r="BP41">
        <f t="shared" si="25"/>
        <v>2026</v>
      </c>
      <c r="BQ41">
        <f t="shared" si="25"/>
        <v>2026</v>
      </c>
      <c r="BR41">
        <f t="shared" si="25"/>
        <v>2026</v>
      </c>
      <c r="BS41">
        <f t="shared" si="25"/>
        <v>2026</v>
      </c>
      <c r="BT41">
        <f t="shared" si="25"/>
        <v>2026</v>
      </c>
      <c r="BU41">
        <f t="shared" si="25"/>
        <v>2026</v>
      </c>
      <c r="BV41">
        <f t="shared" si="25"/>
        <v>2026</v>
      </c>
      <c r="BW41">
        <f t="shared" si="25"/>
        <v>2027</v>
      </c>
      <c r="BX41">
        <f t="shared" si="25"/>
        <v>2027</v>
      </c>
      <c r="BY41">
        <f t="shared" si="25"/>
        <v>2027</v>
      </c>
      <c r="BZ41">
        <f t="shared" si="25"/>
        <v>2027</v>
      </c>
      <c r="CA41">
        <f t="shared" si="25"/>
        <v>2027</v>
      </c>
      <c r="CB41">
        <f t="shared" si="25"/>
        <v>2027</v>
      </c>
      <c r="CC41">
        <f t="shared" si="25"/>
        <v>2027</v>
      </c>
      <c r="CD41">
        <f t="shared" si="25"/>
        <v>2027</v>
      </c>
      <c r="CE41">
        <f t="shared" si="25"/>
        <v>2027</v>
      </c>
      <c r="CF41">
        <f t="shared" si="25"/>
        <v>2027</v>
      </c>
      <c r="CG41">
        <f t="shared" si="25"/>
        <v>2027</v>
      </c>
      <c r="CH41">
        <f t="shared" si="25"/>
        <v>2027</v>
      </c>
      <c r="CI41">
        <f t="shared" si="25"/>
        <v>2028</v>
      </c>
      <c r="CJ41">
        <f t="shared" si="25"/>
        <v>2028</v>
      </c>
      <c r="CK41">
        <f t="shared" si="25"/>
        <v>2028</v>
      </c>
      <c r="CL41">
        <f t="shared" si="25"/>
        <v>2028</v>
      </c>
      <c r="CM41">
        <f t="shared" si="25"/>
        <v>2028</v>
      </c>
      <c r="CN41">
        <f t="shared" si="25"/>
        <v>2028</v>
      </c>
      <c r="CO41">
        <f t="shared" si="25"/>
        <v>2028</v>
      </c>
      <c r="CP41">
        <f t="shared" si="25"/>
        <v>2028</v>
      </c>
      <c r="CQ41">
        <f t="shared" si="25"/>
        <v>2028</v>
      </c>
      <c r="CR41">
        <f t="shared" si="25"/>
        <v>2028</v>
      </c>
      <c r="CS41">
        <f t="shared" si="25"/>
        <v>2028</v>
      </c>
      <c r="CT41">
        <f t="shared" si="25"/>
        <v>2028</v>
      </c>
      <c r="CU41">
        <f t="shared" si="25"/>
        <v>2029</v>
      </c>
      <c r="CV41">
        <f t="shared" si="25"/>
        <v>2029</v>
      </c>
    </row>
    <row r="42" spans="1:112" x14ac:dyDescent="0.25">
      <c r="A42" s="6" t="s">
        <v>954</v>
      </c>
      <c r="B42">
        <f>B41*100+B40</f>
        <v>202501</v>
      </c>
      <c r="C42">
        <f t="shared" ref="C42:AW42" si="26">C41*100+C40</f>
        <v>202502</v>
      </c>
      <c r="D42">
        <f t="shared" si="26"/>
        <v>202503</v>
      </c>
      <c r="E42">
        <f t="shared" si="26"/>
        <v>202504</v>
      </c>
      <c r="F42">
        <f t="shared" si="26"/>
        <v>202505</v>
      </c>
      <c r="G42">
        <f t="shared" si="26"/>
        <v>202506</v>
      </c>
      <c r="H42">
        <f t="shared" si="26"/>
        <v>202507</v>
      </c>
      <c r="I42">
        <f t="shared" si="26"/>
        <v>202508</v>
      </c>
      <c r="J42">
        <f t="shared" si="26"/>
        <v>202509</v>
      </c>
      <c r="K42">
        <f t="shared" si="26"/>
        <v>202510</v>
      </c>
      <c r="L42">
        <f t="shared" si="26"/>
        <v>202511</v>
      </c>
      <c r="M42">
        <f t="shared" si="26"/>
        <v>202512</v>
      </c>
      <c r="N42">
        <f t="shared" si="26"/>
        <v>202601</v>
      </c>
      <c r="O42">
        <f t="shared" si="26"/>
        <v>202602</v>
      </c>
      <c r="P42">
        <f t="shared" si="26"/>
        <v>202603</v>
      </c>
      <c r="Q42">
        <f t="shared" si="26"/>
        <v>202604</v>
      </c>
      <c r="R42">
        <f t="shared" si="26"/>
        <v>202605</v>
      </c>
      <c r="S42">
        <f t="shared" si="26"/>
        <v>202606</v>
      </c>
      <c r="T42">
        <f t="shared" si="26"/>
        <v>202607</v>
      </c>
      <c r="U42">
        <f t="shared" si="26"/>
        <v>202608</v>
      </c>
      <c r="V42">
        <f t="shared" si="26"/>
        <v>202609</v>
      </c>
      <c r="W42">
        <f t="shared" si="26"/>
        <v>202610</v>
      </c>
      <c r="X42">
        <f t="shared" si="26"/>
        <v>202611</v>
      </c>
      <c r="Y42">
        <f t="shared" si="26"/>
        <v>202612</v>
      </c>
      <c r="Z42">
        <f t="shared" si="26"/>
        <v>202701</v>
      </c>
      <c r="AA42">
        <f t="shared" si="26"/>
        <v>202702</v>
      </c>
      <c r="AB42">
        <f t="shared" si="26"/>
        <v>202703</v>
      </c>
      <c r="AC42">
        <f t="shared" si="26"/>
        <v>202704</v>
      </c>
      <c r="AD42">
        <f t="shared" si="26"/>
        <v>202705</v>
      </c>
      <c r="AE42">
        <f t="shared" si="26"/>
        <v>202706</v>
      </c>
      <c r="AF42">
        <f t="shared" si="26"/>
        <v>202707</v>
      </c>
      <c r="AG42">
        <f t="shared" si="26"/>
        <v>202708</v>
      </c>
      <c r="AH42">
        <f t="shared" si="26"/>
        <v>202709</v>
      </c>
      <c r="AI42">
        <f t="shared" si="26"/>
        <v>202710</v>
      </c>
      <c r="AJ42">
        <f t="shared" si="26"/>
        <v>202711</v>
      </c>
      <c r="AK42">
        <f t="shared" si="26"/>
        <v>202712</v>
      </c>
      <c r="AL42">
        <f t="shared" si="26"/>
        <v>202801</v>
      </c>
      <c r="AM42">
        <f t="shared" si="26"/>
        <v>202802</v>
      </c>
      <c r="AN42">
        <f t="shared" si="26"/>
        <v>202803</v>
      </c>
      <c r="AO42">
        <f t="shared" si="26"/>
        <v>202804</v>
      </c>
      <c r="AP42">
        <f t="shared" si="26"/>
        <v>202805</v>
      </c>
      <c r="AQ42">
        <f t="shared" si="26"/>
        <v>202806</v>
      </c>
      <c r="AR42">
        <f t="shared" si="26"/>
        <v>202807</v>
      </c>
      <c r="AS42">
        <f t="shared" si="26"/>
        <v>202808</v>
      </c>
      <c r="AT42">
        <f t="shared" si="26"/>
        <v>202809</v>
      </c>
      <c r="AU42">
        <f t="shared" si="26"/>
        <v>202810</v>
      </c>
      <c r="AV42">
        <f t="shared" si="26"/>
        <v>202811</v>
      </c>
      <c r="AW42">
        <f t="shared" si="26"/>
        <v>202812</v>
      </c>
      <c r="AZ42" s="6" t="s">
        <v>954</v>
      </c>
      <c r="BA42">
        <f>BA41*100+BA40</f>
        <v>202503</v>
      </c>
      <c r="BB42">
        <f t="shared" ref="BB42:CV42" si="27">BB41*100+BB40</f>
        <v>202504</v>
      </c>
      <c r="BC42">
        <f t="shared" si="27"/>
        <v>202505</v>
      </c>
      <c r="BD42">
        <f t="shared" si="27"/>
        <v>202506</v>
      </c>
      <c r="BE42">
        <f t="shared" si="27"/>
        <v>202507</v>
      </c>
      <c r="BF42">
        <f t="shared" si="27"/>
        <v>202508</v>
      </c>
      <c r="BG42">
        <f t="shared" si="27"/>
        <v>202509</v>
      </c>
      <c r="BH42">
        <f t="shared" si="27"/>
        <v>202510</v>
      </c>
      <c r="BI42">
        <f t="shared" si="27"/>
        <v>202511</v>
      </c>
      <c r="BJ42">
        <f t="shared" si="27"/>
        <v>202512</v>
      </c>
      <c r="BK42">
        <f t="shared" si="27"/>
        <v>202601</v>
      </c>
      <c r="BL42">
        <f t="shared" si="27"/>
        <v>202602</v>
      </c>
      <c r="BM42">
        <f t="shared" si="27"/>
        <v>202603</v>
      </c>
      <c r="BN42">
        <f t="shared" si="27"/>
        <v>202604</v>
      </c>
      <c r="BO42">
        <f t="shared" si="27"/>
        <v>202605</v>
      </c>
      <c r="BP42">
        <f t="shared" si="27"/>
        <v>202606</v>
      </c>
      <c r="BQ42">
        <f t="shared" si="27"/>
        <v>202607</v>
      </c>
      <c r="BR42">
        <f t="shared" si="27"/>
        <v>202608</v>
      </c>
      <c r="BS42">
        <f t="shared" si="27"/>
        <v>202609</v>
      </c>
      <c r="BT42">
        <f t="shared" si="27"/>
        <v>202610</v>
      </c>
      <c r="BU42">
        <f t="shared" si="27"/>
        <v>202611</v>
      </c>
      <c r="BV42">
        <f t="shared" si="27"/>
        <v>202612</v>
      </c>
      <c r="BW42">
        <f t="shared" si="27"/>
        <v>202701</v>
      </c>
      <c r="BX42">
        <f t="shared" si="27"/>
        <v>202702</v>
      </c>
      <c r="BY42">
        <f t="shared" si="27"/>
        <v>202703</v>
      </c>
      <c r="BZ42">
        <f t="shared" si="27"/>
        <v>202704</v>
      </c>
      <c r="CA42">
        <f t="shared" si="27"/>
        <v>202705</v>
      </c>
      <c r="CB42">
        <f t="shared" si="27"/>
        <v>202706</v>
      </c>
      <c r="CC42">
        <f t="shared" si="27"/>
        <v>202707</v>
      </c>
      <c r="CD42">
        <f t="shared" si="27"/>
        <v>202708</v>
      </c>
      <c r="CE42">
        <f t="shared" si="27"/>
        <v>202709</v>
      </c>
      <c r="CF42">
        <f t="shared" si="27"/>
        <v>202710</v>
      </c>
      <c r="CG42">
        <f t="shared" si="27"/>
        <v>202711</v>
      </c>
      <c r="CH42">
        <f t="shared" si="27"/>
        <v>202712</v>
      </c>
      <c r="CI42">
        <f t="shared" si="27"/>
        <v>202801</v>
      </c>
      <c r="CJ42">
        <f t="shared" si="27"/>
        <v>202802</v>
      </c>
      <c r="CK42">
        <f t="shared" si="27"/>
        <v>202803</v>
      </c>
      <c r="CL42">
        <f t="shared" si="27"/>
        <v>202804</v>
      </c>
      <c r="CM42">
        <f t="shared" si="27"/>
        <v>202805</v>
      </c>
      <c r="CN42">
        <f t="shared" si="27"/>
        <v>202806</v>
      </c>
      <c r="CO42">
        <f t="shared" si="27"/>
        <v>202807</v>
      </c>
      <c r="CP42">
        <f t="shared" si="27"/>
        <v>202808</v>
      </c>
      <c r="CQ42">
        <f t="shared" si="27"/>
        <v>202809</v>
      </c>
      <c r="CR42">
        <f t="shared" si="27"/>
        <v>202810</v>
      </c>
      <c r="CS42">
        <f t="shared" si="27"/>
        <v>202811</v>
      </c>
      <c r="CT42">
        <f t="shared" si="27"/>
        <v>202812</v>
      </c>
      <c r="CU42">
        <f t="shared" si="27"/>
        <v>202901</v>
      </c>
      <c r="CV42">
        <f t="shared" si="27"/>
        <v>202902</v>
      </c>
    </row>
    <row r="43" spans="1:112" x14ac:dyDescent="0.25">
      <c r="A43" s="6" t="s">
        <v>955</v>
      </c>
      <c r="B43">
        <f>IF(B40&lt;4,1,IF(B40&lt;7,2,IF(B40&lt;10,3,4)))</f>
        <v>1</v>
      </c>
      <c r="C43">
        <f t="shared" ref="C43:AW43" si="28">IF(C40&lt;4,1,IF(C40&lt;7,2,IF(C40&lt;10,3,4)))</f>
        <v>1</v>
      </c>
      <c r="D43">
        <f t="shared" si="28"/>
        <v>1</v>
      </c>
      <c r="E43">
        <f t="shared" si="28"/>
        <v>2</v>
      </c>
      <c r="F43">
        <f t="shared" si="28"/>
        <v>2</v>
      </c>
      <c r="G43">
        <f t="shared" si="28"/>
        <v>2</v>
      </c>
      <c r="H43">
        <f t="shared" si="28"/>
        <v>3</v>
      </c>
      <c r="I43">
        <f t="shared" si="28"/>
        <v>3</v>
      </c>
      <c r="J43">
        <f t="shared" si="28"/>
        <v>3</v>
      </c>
      <c r="K43">
        <f t="shared" si="28"/>
        <v>4</v>
      </c>
      <c r="L43">
        <f t="shared" si="28"/>
        <v>4</v>
      </c>
      <c r="M43">
        <f t="shared" si="28"/>
        <v>4</v>
      </c>
      <c r="N43">
        <f t="shared" si="28"/>
        <v>1</v>
      </c>
      <c r="O43">
        <f t="shared" si="28"/>
        <v>1</v>
      </c>
      <c r="P43">
        <f t="shared" si="28"/>
        <v>1</v>
      </c>
      <c r="Q43">
        <f t="shared" si="28"/>
        <v>2</v>
      </c>
      <c r="R43">
        <f t="shared" si="28"/>
        <v>2</v>
      </c>
      <c r="S43">
        <f t="shared" si="28"/>
        <v>2</v>
      </c>
      <c r="T43">
        <f t="shared" si="28"/>
        <v>3</v>
      </c>
      <c r="U43">
        <f t="shared" si="28"/>
        <v>3</v>
      </c>
      <c r="V43">
        <f t="shared" si="28"/>
        <v>3</v>
      </c>
      <c r="W43">
        <f t="shared" si="28"/>
        <v>4</v>
      </c>
      <c r="X43">
        <f t="shared" si="28"/>
        <v>4</v>
      </c>
      <c r="Y43">
        <f t="shared" si="28"/>
        <v>4</v>
      </c>
      <c r="Z43">
        <f t="shared" si="28"/>
        <v>1</v>
      </c>
      <c r="AA43">
        <f t="shared" si="28"/>
        <v>1</v>
      </c>
      <c r="AB43">
        <f t="shared" si="28"/>
        <v>1</v>
      </c>
      <c r="AC43">
        <f t="shared" si="28"/>
        <v>2</v>
      </c>
      <c r="AD43">
        <f t="shared" si="28"/>
        <v>2</v>
      </c>
      <c r="AE43">
        <f t="shared" si="28"/>
        <v>2</v>
      </c>
      <c r="AF43">
        <f t="shared" si="28"/>
        <v>3</v>
      </c>
      <c r="AG43">
        <f t="shared" si="28"/>
        <v>3</v>
      </c>
      <c r="AH43">
        <f t="shared" si="28"/>
        <v>3</v>
      </c>
      <c r="AI43">
        <f t="shared" si="28"/>
        <v>4</v>
      </c>
      <c r="AJ43">
        <f t="shared" si="28"/>
        <v>4</v>
      </c>
      <c r="AK43">
        <f t="shared" si="28"/>
        <v>4</v>
      </c>
      <c r="AL43">
        <f t="shared" si="28"/>
        <v>1</v>
      </c>
      <c r="AM43">
        <f t="shared" si="28"/>
        <v>1</v>
      </c>
      <c r="AN43">
        <f t="shared" si="28"/>
        <v>1</v>
      </c>
      <c r="AO43">
        <f t="shared" si="28"/>
        <v>2</v>
      </c>
      <c r="AP43">
        <f t="shared" si="28"/>
        <v>2</v>
      </c>
      <c r="AQ43">
        <f t="shared" si="28"/>
        <v>2</v>
      </c>
      <c r="AR43">
        <f t="shared" si="28"/>
        <v>3</v>
      </c>
      <c r="AS43">
        <f t="shared" si="28"/>
        <v>3</v>
      </c>
      <c r="AT43">
        <f t="shared" si="28"/>
        <v>3</v>
      </c>
      <c r="AU43">
        <f t="shared" si="28"/>
        <v>4</v>
      </c>
      <c r="AV43">
        <f t="shared" si="28"/>
        <v>4</v>
      </c>
      <c r="AW43">
        <f t="shared" si="28"/>
        <v>4</v>
      </c>
      <c r="AZ43" s="6" t="s">
        <v>955</v>
      </c>
      <c r="BA43">
        <f>IF(BA40&lt;4,1,IF(BA40&lt;7,2,IF(BA40&lt;10,3,4)))</f>
        <v>1</v>
      </c>
      <c r="BB43">
        <f t="shared" ref="BB43:CV43" si="29">IF(BB40&lt;4,1,IF(BB40&lt;7,2,IF(BB40&lt;10,3,4)))</f>
        <v>2</v>
      </c>
      <c r="BC43">
        <f t="shared" si="29"/>
        <v>2</v>
      </c>
      <c r="BD43">
        <f t="shared" si="29"/>
        <v>2</v>
      </c>
      <c r="BE43">
        <f t="shared" si="29"/>
        <v>3</v>
      </c>
      <c r="BF43">
        <f t="shared" si="29"/>
        <v>3</v>
      </c>
      <c r="BG43">
        <f t="shared" si="29"/>
        <v>3</v>
      </c>
      <c r="BH43">
        <f t="shared" si="29"/>
        <v>4</v>
      </c>
      <c r="BI43">
        <f t="shared" si="29"/>
        <v>4</v>
      </c>
      <c r="BJ43">
        <f t="shared" si="29"/>
        <v>4</v>
      </c>
      <c r="BK43">
        <f t="shared" si="29"/>
        <v>1</v>
      </c>
      <c r="BL43">
        <f t="shared" si="29"/>
        <v>1</v>
      </c>
      <c r="BM43">
        <f t="shared" si="29"/>
        <v>1</v>
      </c>
      <c r="BN43">
        <f t="shared" si="29"/>
        <v>2</v>
      </c>
      <c r="BO43">
        <f t="shared" si="29"/>
        <v>2</v>
      </c>
      <c r="BP43">
        <f t="shared" si="29"/>
        <v>2</v>
      </c>
      <c r="BQ43">
        <f t="shared" si="29"/>
        <v>3</v>
      </c>
      <c r="BR43">
        <f t="shared" si="29"/>
        <v>3</v>
      </c>
      <c r="BS43">
        <f t="shared" si="29"/>
        <v>3</v>
      </c>
      <c r="BT43">
        <f t="shared" si="29"/>
        <v>4</v>
      </c>
      <c r="BU43">
        <f t="shared" si="29"/>
        <v>4</v>
      </c>
      <c r="BV43">
        <f t="shared" si="29"/>
        <v>4</v>
      </c>
      <c r="BW43">
        <f t="shared" si="29"/>
        <v>1</v>
      </c>
      <c r="BX43">
        <f t="shared" si="29"/>
        <v>1</v>
      </c>
      <c r="BY43">
        <f t="shared" si="29"/>
        <v>1</v>
      </c>
      <c r="BZ43">
        <f t="shared" si="29"/>
        <v>2</v>
      </c>
      <c r="CA43">
        <f t="shared" si="29"/>
        <v>2</v>
      </c>
      <c r="CB43">
        <f t="shared" si="29"/>
        <v>2</v>
      </c>
      <c r="CC43">
        <f t="shared" si="29"/>
        <v>3</v>
      </c>
      <c r="CD43">
        <f t="shared" si="29"/>
        <v>3</v>
      </c>
      <c r="CE43">
        <f t="shared" si="29"/>
        <v>3</v>
      </c>
      <c r="CF43">
        <f t="shared" si="29"/>
        <v>4</v>
      </c>
      <c r="CG43">
        <f t="shared" si="29"/>
        <v>4</v>
      </c>
      <c r="CH43">
        <f t="shared" si="29"/>
        <v>4</v>
      </c>
      <c r="CI43">
        <f t="shared" si="29"/>
        <v>1</v>
      </c>
      <c r="CJ43">
        <f t="shared" si="29"/>
        <v>1</v>
      </c>
      <c r="CK43">
        <f t="shared" si="29"/>
        <v>1</v>
      </c>
      <c r="CL43">
        <f t="shared" si="29"/>
        <v>2</v>
      </c>
      <c r="CM43">
        <f t="shared" si="29"/>
        <v>2</v>
      </c>
      <c r="CN43">
        <f t="shared" si="29"/>
        <v>2</v>
      </c>
      <c r="CO43">
        <f t="shared" si="29"/>
        <v>3</v>
      </c>
      <c r="CP43">
        <f t="shared" si="29"/>
        <v>3</v>
      </c>
      <c r="CQ43">
        <f t="shared" si="29"/>
        <v>3</v>
      </c>
      <c r="CR43">
        <f t="shared" si="29"/>
        <v>4</v>
      </c>
      <c r="CS43">
        <f t="shared" si="29"/>
        <v>4</v>
      </c>
      <c r="CT43">
        <f t="shared" si="29"/>
        <v>4</v>
      </c>
      <c r="CU43">
        <f t="shared" si="29"/>
        <v>1</v>
      </c>
      <c r="CV43">
        <f t="shared" si="29"/>
        <v>1</v>
      </c>
    </row>
    <row r="44" spans="1:112" x14ac:dyDescent="0.25">
      <c r="A44" s="6" t="s">
        <v>956</v>
      </c>
      <c r="B44">
        <f>B41*100+B43</f>
        <v>202501</v>
      </c>
      <c r="C44">
        <f t="shared" ref="C44:AW44" si="30">C41*100+C43</f>
        <v>202501</v>
      </c>
      <c r="D44">
        <f t="shared" si="30"/>
        <v>202501</v>
      </c>
      <c r="E44">
        <f t="shared" si="30"/>
        <v>202502</v>
      </c>
      <c r="F44">
        <f t="shared" si="30"/>
        <v>202502</v>
      </c>
      <c r="G44">
        <f t="shared" si="30"/>
        <v>202502</v>
      </c>
      <c r="H44">
        <f t="shared" si="30"/>
        <v>202503</v>
      </c>
      <c r="I44">
        <f t="shared" si="30"/>
        <v>202503</v>
      </c>
      <c r="J44">
        <f t="shared" si="30"/>
        <v>202503</v>
      </c>
      <c r="K44">
        <f t="shared" si="30"/>
        <v>202504</v>
      </c>
      <c r="L44">
        <f t="shared" si="30"/>
        <v>202504</v>
      </c>
      <c r="M44">
        <f t="shared" si="30"/>
        <v>202504</v>
      </c>
      <c r="N44">
        <f t="shared" si="30"/>
        <v>202601</v>
      </c>
      <c r="O44">
        <f t="shared" si="30"/>
        <v>202601</v>
      </c>
      <c r="P44">
        <f t="shared" si="30"/>
        <v>202601</v>
      </c>
      <c r="Q44">
        <f t="shared" si="30"/>
        <v>202602</v>
      </c>
      <c r="R44">
        <f t="shared" si="30"/>
        <v>202602</v>
      </c>
      <c r="S44">
        <f t="shared" si="30"/>
        <v>202602</v>
      </c>
      <c r="T44">
        <f t="shared" si="30"/>
        <v>202603</v>
      </c>
      <c r="U44">
        <f t="shared" si="30"/>
        <v>202603</v>
      </c>
      <c r="V44">
        <f t="shared" si="30"/>
        <v>202603</v>
      </c>
      <c r="W44">
        <f t="shared" si="30"/>
        <v>202604</v>
      </c>
      <c r="X44">
        <f t="shared" si="30"/>
        <v>202604</v>
      </c>
      <c r="Y44">
        <f t="shared" si="30"/>
        <v>202604</v>
      </c>
      <c r="Z44">
        <f t="shared" si="30"/>
        <v>202701</v>
      </c>
      <c r="AA44">
        <f t="shared" si="30"/>
        <v>202701</v>
      </c>
      <c r="AB44">
        <f t="shared" si="30"/>
        <v>202701</v>
      </c>
      <c r="AC44">
        <f t="shared" si="30"/>
        <v>202702</v>
      </c>
      <c r="AD44">
        <f t="shared" si="30"/>
        <v>202702</v>
      </c>
      <c r="AE44">
        <f t="shared" si="30"/>
        <v>202702</v>
      </c>
      <c r="AF44">
        <f t="shared" si="30"/>
        <v>202703</v>
      </c>
      <c r="AG44">
        <f t="shared" si="30"/>
        <v>202703</v>
      </c>
      <c r="AH44">
        <f t="shared" si="30"/>
        <v>202703</v>
      </c>
      <c r="AI44">
        <f t="shared" si="30"/>
        <v>202704</v>
      </c>
      <c r="AJ44">
        <f t="shared" si="30"/>
        <v>202704</v>
      </c>
      <c r="AK44">
        <f t="shared" si="30"/>
        <v>202704</v>
      </c>
      <c r="AL44">
        <f t="shared" si="30"/>
        <v>202801</v>
      </c>
      <c r="AM44">
        <f t="shared" si="30"/>
        <v>202801</v>
      </c>
      <c r="AN44">
        <f t="shared" si="30"/>
        <v>202801</v>
      </c>
      <c r="AO44">
        <f t="shared" si="30"/>
        <v>202802</v>
      </c>
      <c r="AP44">
        <f t="shared" si="30"/>
        <v>202802</v>
      </c>
      <c r="AQ44">
        <f t="shared" si="30"/>
        <v>202802</v>
      </c>
      <c r="AR44">
        <f t="shared" si="30"/>
        <v>202803</v>
      </c>
      <c r="AS44">
        <f t="shared" si="30"/>
        <v>202803</v>
      </c>
      <c r="AT44">
        <f t="shared" si="30"/>
        <v>202803</v>
      </c>
      <c r="AU44">
        <f t="shared" si="30"/>
        <v>202804</v>
      </c>
      <c r="AV44">
        <f t="shared" si="30"/>
        <v>202804</v>
      </c>
      <c r="AW44">
        <f t="shared" si="30"/>
        <v>202804</v>
      </c>
      <c r="AZ44" s="6" t="s">
        <v>956</v>
      </c>
      <c r="BA44">
        <f>BA41*100+BA43</f>
        <v>202501</v>
      </c>
      <c r="BB44">
        <f t="shared" ref="BB44:CV44" si="31">BB41*100+BB43</f>
        <v>202502</v>
      </c>
      <c r="BC44">
        <f t="shared" si="31"/>
        <v>202502</v>
      </c>
      <c r="BD44">
        <f t="shared" si="31"/>
        <v>202502</v>
      </c>
      <c r="BE44">
        <f t="shared" si="31"/>
        <v>202503</v>
      </c>
      <c r="BF44">
        <f t="shared" si="31"/>
        <v>202503</v>
      </c>
      <c r="BG44">
        <f t="shared" si="31"/>
        <v>202503</v>
      </c>
      <c r="BH44">
        <f t="shared" si="31"/>
        <v>202504</v>
      </c>
      <c r="BI44">
        <f t="shared" si="31"/>
        <v>202504</v>
      </c>
      <c r="BJ44">
        <f t="shared" si="31"/>
        <v>202504</v>
      </c>
      <c r="BK44">
        <f t="shared" si="31"/>
        <v>202601</v>
      </c>
      <c r="BL44">
        <f t="shared" si="31"/>
        <v>202601</v>
      </c>
      <c r="BM44">
        <f t="shared" si="31"/>
        <v>202601</v>
      </c>
      <c r="BN44">
        <f t="shared" si="31"/>
        <v>202602</v>
      </c>
      <c r="BO44">
        <f t="shared" si="31"/>
        <v>202602</v>
      </c>
      <c r="BP44">
        <f t="shared" si="31"/>
        <v>202602</v>
      </c>
      <c r="BQ44">
        <f t="shared" si="31"/>
        <v>202603</v>
      </c>
      <c r="BR44">
        <f t="shared" si="31"/>
        <v>202603</v>
      </c>
      <c r="BS44">
        <f t="shared" si="31"/>
        <v>202603</v>
      </c>
      <c r="BT44">
        <f t="shared" si="31"/>
        <v>202604</v>
      </c>
      <c r="BU44">
        <f t="shared" si="31"/>
        <v>202604</v>
      </c>
      <c r="BV44">
        <f t="shared" si="31"/>
        <v>202604</v>
      </c>
      <c r="BW44">
        <f t="shared" si="31"/>
        <v>202701</v>
      </c>
      <c r="BX44">
        <f t="shared" si="31"/>
        <v>202701</v>
      </c>
      <c r="BY44">
        <f t="shared" si="31"/>
        <v>202701</v>
      </c>
      <c r="BZ44">
        <f t="shared" si="31"/>
        <v>202702</v>
      </c>
      <c r="CA44">
        <f t="shared" si="31"/>
        <v>202702</v>
      </c>
      <c r="CB44">
        <f t="shared" si="31"/>
        <v>202702</v>
      </c>
      <c r="CC44">
        <f t="shared" si="31"/>
        <v>202703</v>
      </c>
      <c r="CD44">
        <f t="shared" si="31"/>
        <v>202703</v>
      </c>
      <c r="CE44">
        <f t="shared" si="31"/>
        <v>202703</v>
      </c>
      <c r="CF44">
        <f t="shared" si="31"/>
        <v>202704</v>
      </c>
      <c r="CG44">
        <f t="shared" si="31"/>
        <v>202704</v>
      </c>
      <c r="CH44">
        <f t="shared" si="31"/>
        <v>202704</v>
      </c>
      <c r="CI44">
        <f t="shared" si="31"/>
        <v>202801</v>
      </c>
      <c r="CJ44">
        <f t="shared" si="31"/>
        <v>202801</v>
      </c>
      <c r="CK44">
        <f t="shared" si="31"/>
        <v>202801</v>
      </c>
      <c r="CL44">
        <f t="shared" si="31"/>
        <v>202802</v>
      </c>
      <c r="CM44">
        <f t="shared" si="31"/>
        <v>202802</v>
      </c>
      <c r="CN44">
        <f t="shared" si="31"/>
        <v>202802</v>
      </c>
      <c r="CO44">
        <f t="shared" si="31"/>
        <v>202803</v>
      </c>
      <c r="CP44">
        <f t="shared" si="31"/>
        <v>202803</v>
      </c>
      <c r="CQ44">
        <f t="shared" si="31"/>
        <v>202803</v>
      </c>
      <c r="CR44">
        <f t="shared" si="31"/>
        <v>202804</v>
      </c>
      <c r="CS44">
        <f t="shared" si="31"/>
        <v>202804</v>
      </c>
      <c r="CT44">
        <f t="shared" si="31"/>
        <v>202804</v>
      </c>
      <c r="CU44">
        <f t="shared" si="31"/>
        <v>202901</v>
      </c>
      <c r="CV44">
        <f t="shared" si="31"/>
        <v>202901</v>
      </c>
    </row>
    <row r="45" spans="1:112" x14ac:dyDescent="0.25">
      <c r="A45" t="s">
        <v>951</v>
      </c>
      <c r="B45" s="7">
        <f>AVERAGE(B23:B37)</f>
        <v>99.103333333333339</v>
      </c>
      <c r="C45" s="7">
        <f t="shared" ref="C45:AW45" si="32">AVERAGE(C23:C37)</f>
        <v>93.960000000000008</v>
      </c>
      <c r="D45" s="7">
        <f t="shared" si="32"/>
        <v>89.423333333333346</v>
      </c>
      <c r="E45" s="7">
        <f t="shared" si="32"/>
        <v>87.936666666666667</v>
      </c>
      <c r="F45" s="7">
        <f t="shared" si="32"/>
        <v>87.190000000000012</v>
      </c>
      <c r="G45" s="7">
        <f t="shared" si="32"/>
        <v>86.583333333333314</v>
      </c>
      <c r="H45" s="7">
        <f t="shared" si="32"/>
        <v>86.533333333333331</v>
      </c>
      <c r="I45" s="7">
        <f t="shared" si="32"/>
        <v>88.833333333333329</v>
      </c>
      <c r="J45" s="7">
        <f t="shared" si="32"/>
        <v>89.786666666666648</v>
      </c>
      <c r="K45" s="7">
        <f t="shared" si="32"/>
        <v>90.26</v>
      </c>
      <c r="L45" s="7">
        <f t="shared" si="32"/>
        <v>91.686666666666667</v>
      </c>
      <c r="M45" s="7">
        <f t="shared" si="32"/>
        <v>94.713333333333338</v>
      </c>
      <c r="N45" s="7">
        <f t="shared" si="32"/>
        <v>95.11666666666666</v>
      </c>
      <c r="O45" s="7">
        <f t="shared" si="32"/>
        <v>89.853333333333339</v>
      </c>
      <c r="P45" s="7">
        <f t="shared" si="32"/>
        <v>75.303333333333342</v>
      </c>
      <c r="Q45" s="7">
        <f t="shared" si="32"/>
        <v>70.713333333333338</v>
      </c>
      <c r="R45" s="7">
        <f t="shared" si="32"/>
        <v>70.106666666666669</v>
      </c>
      <c r="S45" s="7">
        <f t="shared" si="32"/>
        <v>69.583333333333329</v>
      </c>
      <c r="T45" s="7">
        <f t="shared" si="32"/>
        <v>69.793333333333337</v>
      </c>
      <c r="U45" s="7">
        <f t="shared" si="32"/>
        <v>71.963333333333338</v>
      </c>
      <c r="V45" s="7">
        <f t="shared" si="32"/>
        <v>78.27</v>
      </c>
      <c r="W45" s="7">
        <f t="shared" si="32"/>
        <v>80.316666666666663</v>
      </c>
      <c r="X45" s="7">
        <f t="shared" si="32"/>
        <v>80.61666666666666</v>
      </c>
      <c r="Y45" s="7">
        <f t="shared" si="32"/>
        <v>80.636666666666684</v>
      </c>
      <c r="Z45" s="7">
        <f t="shared" si="32"/>
        <v>80.006666666666661</v>
      </c>
      <c r="AA45" s="7">
        <f t="shared" si="32"/>
        <v>75.983333333333334</v>
      </c>
      <c r="AB45" s="7">
        <f t="shared" si="32"/>
        <v>64.693333333333328</v>
      </c>
      <c r="AC45" s="7">
        <f t="shared" si="32"/>
        <v>61.16</v>
      </c>
      <c r="AD45" s="7">
        <f t="shared" si="32"/>
        <v>60.936666666666675</v>
      </c>
      <c r="AE45" s="7">
        <f t="shared" si="32"/>
        <v>61.206666666666671</v>
      </c>
      <c r="AF45" s="7">
        <f t="shared" si="32"/>
        <v>61.746666666666663</v>
      </c>
      <c r="AG45" s="7">
        <f t="shared" si="32"/>
        <v>64.23</v>
      </c>
      <c r="AH45" s="7">
        <f t="shared" si="32"/>
        <v>71.190000000000012</v>
      </c>
      <c r="AI45" s="7">
        <f t="shared" si="32"/>
        <v>73.423333333333332</v>
      </c>
      <c r="AJ45" s="7">
        <f t="shared" si="32"/>
        <v>73.650000000000006</v>
      </c>
      <c r="AK45" s="7">
        <f t="shared" si="32"/>
        <v>73.55</v>
      </c>
      <c r="AL45" s="7">
        <f t="shared" si="32"/>
        <v>73.099999999999994</v>
      </c>
      <c r="AM45" s="7">
        <f t="shared" si="32"/>
        <v>70.679999999999993</v>
      </c>
      <c r="AN45" s="7">
        <f t="shared" si="32"/>
        <v>63.960000000000008</v>
      </c>
      <c r="AO45" s="7">
        <f t="shared" si="32"/>
        <v>61.846666666666664</v>
      </c>
      <c r="AP45" s="7">
        <f t="shared" si="32"/>
        <v>61.70000000000001</v>
      </c>
      <c r="AQ45" s="7">
        <f t="shared" si="32"/>
        <v>61.86333333333333</v>
      </c>
      <c r="AR45" s="7">
        <f t="shared" si="32"/>
        <v>62.266666666666659</v>
      </c>
      <c r="AS45" s="7">
        <f t="shared" si="32"/>
        <v>64.176666666666662</v>
      </c>
      <c r="AT45" s="7">
        <f t="shared" si="32"/>
        <v>69.606666666666655</v>
      </c>
      <c r="AU45" s="7">
        <f t="shared" si="32"/>
        <v>71.363333333333316</v>
      </c>
      <c r="AV45" s="7">
        <f t="shared" si="32"/>
        <v>71.59666666666665</v>
      </c>
      <c r="AW45" s="7">
        <f t="shared" si="32"/>
        <v>71.58</v>
      </c>
      <c r="AZ45" t="s">
        <v>951</v>
      </c>
      <c r="BA45" s="7">
        <f>AVERAGE(BA23:BA37)</f>
        <v>87.135714285714315</v>
      </c>
      <c r="BB45" s="7">
        <f t="shared" ref="BB45:CV45" si="33">AVERAGE(BB23:BB37)</f>
        <v>82.29285714285713</v>
      </c>
      <c r="BC45" s="7">
        <f t="shared" si="33"/>
        <v>80.489285714285728</v>
      </c>
      <c r="BD45" s="7">
        <f t="shared" si="33"/>
        <v>81.464285714285708</v>
      </c>
      <c r="BE45" s="7">
        <f t="shared" si="33"/>
        <v>83.392857142857153</v>
      </c>
      <c r="BF45" s="7">
        <f t="shared" si="33"/>
        <v>84.560714285714297</v>
      </c>
      <c r="BG45" s="7">
        <f t="shared" si="33"/>
        <v>86.417857142857159</v>
      </c>
      <c r="BH45" s="7">
        <f t="shared" si="33"/>
        <v>88.899999999999991</v>
      </c>
      <c r="BI45" s="7">
        <f t="shared" si="33"/>
        <v>89.221428571428575</v>
      </c>
      <c r="BJ45" s="7">
        <f t="shared" si="33"/>
        <v>90.782142857142844</v>
      </c>
      <c r="BK45" s="7">
        <f t="shared" si="33"/>
        <v>92.221428571428575</v>
      </c>
      <c r="BL45" s="7">
        <f t="shared" si="33"/>
        <v>89.671428571428578</v>
      </c>
      <c r="BM45" s="7">
        <f t="shared" si="33"/>
        <v>80.632142857142867</v>
      </c>
      <c r="BN45" s="7">
        <f t="shared" si="33"/>
        <v>69.924999999999997</v>
      </c>
      <c r="BO45" s="7">
        <f t="shared" si="33"/>
        <v>67.11071428571428</v>
      </c>
      <c r="BP45" s="7">
        <f t="shared" si="33"/>
        <v>67.060714285714269</v>
      </c>
      <c r="BQ45" s="7">
        <f t="shared" si="33"/>
        <v>67.528571428571425</v>
      </c>
      <c r="BR45" s="7">
        <f t="shared" si="33"/>
        <v>68.953571428571436</v>
      </c>
      <c r="BS45" s="7">
        <f t="shared" si="33"/>
        <v>73.321428571428569</v>
      </c>
      <c r="BT45" s="7">
        <f t="shared" si="33"/>
        <v>77.671428571428578</v>
      </c>
      <c r="BU45" s="7">
        <f t="shared" si="33"/>
        <v>78.878571428571419</v>
      </c>
      <c r="BV45" s="7">
        <f t="shared" si="33"/>
        <v>78.903571428571439</v>
      </c>
      <c r="BW45" s="7">
        <f t="shared" si="33"/>
        <v>78.625</v>
      </c>
      <c r="BX45" s="7">
        <f t="shared" si="33"/>
        <v>76.460714285714289</v>
      </c>
      <c r="BY45" s="7">
        <f t="shared" si="33"/>
        <v>69.610714285714295</v>
      </c>
      <c r="BZ45" s="7">
        <f t="shared" si="33"/>
        <v>62.346428571428575</v>
      </c>
      <c r="CA45" s="7">
        <f t="shared" si="33"/>
        <v>60.460714285714289</v>
      </c>
      <c r="CB45" s="7">
        <f t="shared" si="33"/>
        <v>60.446428571428577</v>
      </c>
      <c r="CC45" s="7">
        <f t="shared" si="33"/>
        <v>60.839285714285715</v>
      </c>
      <c r="CD45" s="7">
        <f t="shared" si="33"/>
        <v>62.421428571428571</v>
      </c>
      <c r="CE45" s="7">
        <f t="shared" si="33"/>
        <v>67.399999999999991</v>
      </c>
      <c r="CF45" s="7">
        <f t="shared" si="33"/>
        <v>72.482142857142861</v>
      </c>
      <c r="CG45" s="7">
        <f t="shared" si="33"/>
        <v>73.864285714285728</v>
      </c>
      <c r="CH45" s="7">
        <f t="shared" si="33"/>
        <v>73.935714285714283</v>
      </c>
      <c r="CI45" s="7">
        <f t="shared" si="33"/>
        <v>73.646428571428572</v>
      </c>
      <c r="CJ45" s="7">
        <f t="shared" si="33"/>
        <v>72.05</v>
      </c>
      <c r="CK45" s="7">
        <f t="shared" si="33"/>
        <v>66.728571428571428</v>
      </c>
      <c r="CL45" s="7">
        <f t="shared" si="33"/>
        <v>61.942857142857136</v>
      </c>
      <c r="CM45" s="7">
        <f t="shared" si="33"/>
        <v>60.725000000000001</v>
      </c>
      <c r="CN45" s="7">
        <f t="shared" si="33"/>
        <v>60.750000000000007</v>
      </c>
      <c r="CO45" s="7">
        <f t="shared" si="33"/>
        <v>61.046428571428571</v>
      </c>
      <c r="CP45" s="7">
        <f t="shared" si="33"/>
        <v>62.146428571428579</v>
      </c>
      <c r="CQ45" s="7">
        <f t="shared" si="33"/>
        <v>65.810714285714283</v>
      </c>
      <c r="CR45" s="7">
        <f t="shared" si="33"/>
        <v>69.107142857142875</v>
      </c>
      <c r="CS45" s="7">
        <f t="shared" si="33"/>
        <v>70.014285714285705</v>
      </c>
      <c r="CT45" s="7">
        <f t="shared" si="33"/>
        <v>69.907142857142858</v>
      </c>
      <c r="CU45" s="7">
        <f t="shared" si="33"/>
        <v>69.721428571428575</v>
      </c>
      <c r="CV45" s="7">
        <f t="shared" si="33"/>
        <v>68.607142857142847</v>
      </c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</row>
    <row r="47" spans="1:112" x14ac:dyDescent="0.25">
      <c r="A47" s="11" t="s">
        <v>957</v>
      </c>
      <c r="AZ47" s="11" t="s">
        <v>957</v>
      </c>
    </row>
    <row r="48" spans="1:112" x14ac:dyDescent="0.25">
      <c r="B48">
        <f>B44</f>
        <v>202501</v>
      </c>
      <c r="C48">
        <f>IF(RIGHT(B48)="4",B48+97,B48+1)</f>
        <v>202502</v>
      </c>
      <c r="D48">
        <f t="shared" ref="D48:R48" si="34">IF(RIGHT(C48)="4",C48+97,C48+1)</f>
        <v>202503</v>
      </c>
      <c r="E48">
        <f t="shared" si="34"/>
        <v>202504</v>
      </c>
      <c r="F48">
        <f t="shared" si="34"/>
        <v>202601</v>
      </c>
      <c r="G48">
        <f t="shared" si="34"/>
        <v>202602</v>
      </c>
      <c r="H48">
        <f t="shared" si="34"/>
        <v>202603</v>
      </c>
      <c r="I48">
        <f t="shared" si="34"/>
        <v>202604</v>
      </c>
      <c r="J48">
        <f t="shared" si="34"/>
        <v>202701</v>
      </c>
      <c r="K48">
        <f t="shared" si="34"/>
        <v>202702</v>
      </c>
      <c r="L48">
        <f t="shared" si="34"/>
        <v>202703</v>
      </c>
      <c r="M48">
        <f t="shared" si="34"/>
        <v>202704</v>
      </c>
      <c r="N48">
        <f t="shared" si="34"/>
        <v>202801</v>
      </c>
      <c r="O48">
        <f t="shared" si="34"/>
        <v>202802</v>
      </c>
      <c r="P48">
        <f t="shared" si="34"/>
        <v>202803</v>
      </c>
      <c r="Q48">
        <f t="shared" si="34"/>
        <v>202804</v>
      </c>
      <c r="R48">
        <f t="shared" si="34"/>
        <v>202901</v>
      </c>
      <c r="BA48">
        <f>BA44</f>
        <v>202501</v>
      </c>
      <c r="BB48">
        <f>IF(RIGHT(BA48)="4",BA48+97,BA48+1)</f>
        <v>202502</v>
      </c>
      <c r="BC48">
        <f t="shared" ref="BC48:BP48" si="35">IF(RIGHT(BB48)="4",BB48+97,BB48+1)</f>
        <v>202503</v>
      </c>
      <c r="BD48">
        <f t="shared" si="35"/>
        <v>202504</v>
      </c>
      <c r="BE48">
        <f t="shared" si="35"/>
        <v>202601</v>
      </c>
      <c r="BF48">
        <f t="shared" si="35"/>
        <v>202602</v>
      </c>
      <c r="BG48">
        <f t="shared" si="35"/>
        <v>202603</v>
      </c>
      <c r="BH48">
        <f t="shared" si="35"/>
        <v>202604</v>
      </c>
      <c r="BI48">
        <f t="shared" si="35"/>
        <v>202701</v>
      </c>
      <c r="BJ48">
        <f t="shared" si="35"/>
        <v>202702</v>
      </c>
      <c r="BK48">
        <f t="shared" si="35"/>
        <v>202703</v>
      </c>
      <c r="BL48">
        <f t="shared" si="35"/>
        <v>202704</v>
      </c>
      <c r="BM48">
        <f t="shared" si="35"/>
        <v>202801</v>
      </c>
      <c r="BN48">
        <f t="shared" si="35"/>
        <v>202802</v>
      </c>
      <c r="BO48">
        <f t="shared" si="35"/>
        <v>202803</v>
      </c>
      <c r="BP48">
        <f t="shared" si="35"/>
        <v>202804</v>
      </c>
    </row>
    <row r="49" spans="1:112" x14ac:dyDescent="0.25">
      <c r="A49" t="str">
        <f>A1</f>
        <v>February 2025 MPR</v>
      </c>
      <c r="B49" s="7">
        <f t="shared" ref="B49:R49" si="36">AVERAGEIF($B$44:$AW$44,B48,$B$45:$AW$45)</f>
        <v>94.162222222222226</v>
      </c>
      <c r="C49" s="7">
        <f t="shared" si="36"/>
        <v>87.236666666666665</v>
      </c>
      <c r="D49" s="7">
        <f t="shared" si="36"/>
        <v>88.384444444444441</v>
      </c>
      <c r="E49" s="7">
        <f t="shared" si="36"/>
        <v>92.219999999999985</v>
      </c>
      <c r="F49" s="7">
        <f t="shared" si="36"/>
        <v>86.757777777777775</v>
      </c>
      <c r="G49" s="7">
        <f t="shared" si="36"/>
        <v>70.134444444444441</v>
      </c>
      <c r="H49" s="7">
        <f t="shared" si="36"/>
        <v>73.342222222222219</v>
      </c>
      <c r="I49" s="7">
        <f t="shared" si="36"/>
        <v>80.523333333333341</v>
      </c>
      <c r="J49" s="7">
        <f t="shared" si="36"/>
        <v>73.561111111111117</v>
      </c>
      <c r="K49" s="7">
        <f t="shared" si="36"/>
        <v>61.101111111111116</v>
      </c>
      <c r="L49" s="7">
        <f t="shared" si="36"/>
        <v>65.722222222222229</v>
      </c>
      <c r="M49" s="7">
        <f t="shared" si="36"/>
        <v>73.541111111111107</v>
      </c>
      <c r="N49" s="7">
        <f t="shared" si="36"/>
        <v>69.246666666666655</v>
      </c>
      <c r="O49" s="7">
        <f t="shared" si="36"/>
        <v>61.803333333333342</v>
      </c>
      <c r="P49" s="7">
        <f t="shared" si="36"/>
        <v>65.349999999999994</v>
      </c>
      <c r="Q49" s="7">
        <f t="shared" si="36"/>
        <v>71.513333333333321</v>
      </c>
      <c r="R49" s="7" t="e">
        <f t="shared" si="36"/>
        <v>#DIV/0!</v>
      </c>
      <c r="S49" s="7"/>
      <c r="T49" s="7"/>
      <c r="U49" s="7"/>
      <c r="AZ49" t="str">
        <f>AZ1</f>
        <v>March 2025</v>
      </c>
      <c r="BA49" s="7">
        <f>AVERAGEIF($BA$44:$CV$44,BA48,$BA$45:$CV$45)</f>
        <v>87.135714285714315</v>
      </c>
      <c r="BB49" s="7">
        <f t="shared" ref="BB49:BP49" si="37">AVERAGEIF($BA$44:$CV$44,BB48,$BA$45:$CV$45)</f>
        <v>81.415476190476184</v>
      </c>
      <c r="BC49" s="7">
        <f t="shared" si="37"/>
        <v>84.790476190476213</v>
      </c>
      <c r="BD49" s="7">
        <f t="shared" si="37"/>
        <v>89.634523809523799</v>
      </c>
      <c r="BE49" s="7">
        <f t="shared" si="37"/>
        <v>87.50833333333334</v>
      </c>
      <c r="BF49" s="7">
        <f t="shared" si="37"/>
        <v>68.032142857142844</v>
      </c>
      <c r="BG49" s="7">
        <f t="shared" si="37"/>
        <v>69.93452380952381</v>
      </c>
      <c r="BH49" s="7">
        <f t="shared" si="37"/>
        <v>78.484523809523822</v>
      </c>
      <c r="BI49" s="7">
        <f t="shared" si="37"/>
        <v>74.898809523809533</v>
      </c>
      <c r="BJ49" s="7">
        <f t="shared" si="37"/>
        <v>61.084523809523809</v>
      </c>
      <c r="BK49" s="7">
        <f t="shared" si="37"/>
        <v>63.553571428571423</v>
      </c>
      <c r="BL49" s="7">
        <f t="shared" si="37"/>
        <v>73.427380952380958</v>
      </c>
      <c r="BM49" s="7">
        <f t="shared" si="37"/>
        <v>70.808333333333323</v>
      </c>
      <c r="BN49" s="7">
        <f t="shared" si="37"/>
        <v>61.139285714285712</v>
      </c>
      <c r="BO49" s="7">
        <f t="shared" si="37"/>
        <v>63.00119047619048</v>
      </c>
      <c r="BP49" s="7">
        <f t="shared" si="37"/>
        <v>69.67619047619047</v>
      </c>
      <c r="BQ49" s="7"/>
      <c r="BR49" s="7"/>
      <c r="BS49" s="7"/>
      <c r="BT49" s="7"/>
    </row>
    <row r="51" spans="1:112" x14ac:dyDescent="0.25">
      <c r="AZ51" s="8" t="s">
        <v>961</v>
      </c>
    </row>
    <row r="52" spans="1:112" x14ac:dyDescent="0.25">
      <c r="AZ52" s="8"/>
      <c r="BA52" s="6">
        <v>44927</v>
      </c>
      <c r="BB52" s="6">
        <v>44958</v>
      </c>
      <c r="BC52" s="6">
        <v>44986</v>
      </c>
      <c r="BD52" s="6">
        <v>45017</v>
      </c>
      <c r="BE52" s="6">
        <v>45047</v>
      </c>
      <c r="BF52" s="6">
        <v>45078</v>
      </c>
      <c r="BG52" s="6">
        <v>45108</v>
      </c>
      <c r="BH52" s="6">
        <v>45139</v>
      </c>
      <c r="BI52" s="6">
        <v>45170</v>
      </c>
      <c r="BJ52" s="6">
        <v>45200</v>
      </c>
      <c r="BK52" s="6">
        <v>45231</v>
      </c>
      <c r="BL52" s="6">
        <v>45261</v>
      </c>
      <c r="BM52" s="6">
        <v>45292</v>
      </c>
      <c r="BN52" s="6">
        <v>45323</v>
      </c>
      <c r="BO52" s="6">
        <v>45352</v>
      </c>
      <c r="BP52" s="6">
        <v>45383</v>
      </c>
      <c r="BQ52" s="6">
        <v>45413</v>
      </c>
      <c r="BR52" s="6">
        <v>45444</v>
      </c>
      <c r="BS52" s="6">
        <v>45474</v>
      </c>
      <c r="BT52" s="6">
        <v>45505</v>
      </c>
      <c r="BU52" s="6">
        <v>45536</v>
      </c>
      <c r="BV52" s="6">
        <v>45566</v>
      </c>
      <c r="BW52" s="6">
        <v>45597</v>
      </c>
      <c r="BX52" s="6">
        <v>45627</v>
      </c>
      <c r="BY52" s="6">
        <v>45658</v>
      </c>
      <c r="BZ52" s="6">
        <v>45689</v>
      </c>
      <c r="CA52" s="6">
        <v>45717</v>
      </c>
      <c r="CB52" s="6">
        <v>45748</v>
      </c>
      <c r="CC52" s="6">
        <v>45778</v>
      </c>
      <c r="CD52" s="6">
        <v>45809</v>
      </c>
      <c r="CE52" s="6">
        <v>45839</v>
      </c>
      <c r="CF52" s="6">
        <v>45870</v>
      </c>
      <c r="CG52" s="6">
        <v>45901</v>
      </c>
      <c r="CH52" s="6">
        <v>45931</v>
      </c>
      <c r="CI52" s="6">
        <v>45962</v>
      </c>
      <c r="CJ52" s="6">
        <v>45992</v>
      </c>
      <c r="CK52" s="6">
        <v>46023</v>
      </c>
      <c r="CL52" s="6">
        <v>46054</v>
      </c>
      <c r="CM52" s="6">
        <v>46082</v>
      </c>
      <c r="CN52" s="6">
        <v>46113</v>
      </c>
      <c r="CO52" s="6">
        <v>46143</v>
      </c>
      <c r="CP52" s="6">
        <v>46174</v>
      </c>
      <c r="CQ52" s="6">
        <v>46204</v>
      </c>
      <c r="CR52" s="6">
        <v>46235</v>
      </c>
      <c r="CS52" s="6">
        <v>46266</v>
      </c>
      <c r="CT52" s="6">
        <v>46296</v>
      </c>
      <c r="CU52" s="6">
        <v>46327</v>
      </c>
      <c r="CV52" s="6">
        <v>46357</v>
      </c>
      <c r="CW52" s="6">
        <v>46388</v>
      </c>
      <c r="CX52" s="6">
        <v>46419</v>
      </c>
      <c r="CY52" s="6">
        <v>46447</v>
      </c>
      <c r="CZ52" s="6">
        <v>46478</v>
      </c>
      <c r="DA52" s="6">
        <v>46508</v>
      </c>
      <c r="DB52" s="6">
        <v>46539</v>
      </c>
      <c r="DC52" s="6">
        <v>46569</v>
      </c>
      <c r="DD52" s="6">
        <v>46600</v>
      </c>
      <c r="DE52" s="6">
        <v>46631</v>
      </c>
      <c r="DF52" s="6">
        <v>46661</v>
      </c>
      <c r="DG52" s="6">
        <v>46692</v>
      </c>
      <c r="DH52" s="6">
        <v>46722</v>
      </c>
    </row>
    <row r="53" spans="1:112" x14ac:dyDescent="0.25">
      <c r="AZ53" s="8"/>
      <c r="BA53" s="13">
        <f>MONTH(BA52)</f>
        <v>1</v>
      </c>
      <c r="BB53" s="13">
        <f>MONTH(BB52)</f>
        <v>2</v>
      </c>
      <c r="BC53" s="13">
        <f t="shared" ref="BC53:DH53" si="38">MONTH(BC52)</f>
        <v>3</v>
      </c>
      <c r="BD53" s="13">
        <f t="shared" si="38"/>
        <v>4</v>
      </c>
      <c r="BE53" s="13">
        <f t="shared" si="38"/>
        <v>5</v>
      </c>
      <c r="BF53" s="13">
        <f t="shared" si="38"/>
        <v>6</v>
      </c>
      <c r="BG53" s="13">
        <f t="shared" si="38"/>
        <v>7</v>
      </c>
      <c r="BH53" s="13">
        <f t="shared" si="38"/>
        <v>8</v>
      </c>
      <c r="BI53" s="13">
        <f t="shared" si="38"/>
        <v>9</v>
      </c>
      <c r="BJ53" s="13">
        <f t="shared" si="38"/>
        <v>10</v>
      </c>
      <c r="BK53" s="13">
        <f t="shared" si="38"/>
        <v>11</v>
      </c>
      <c r="BL53" s="13">
        <f t="shared" si="38"/>
        <v>12</v>
      </c>
      <c r="BM53" s="14">
        <f t="shared" si="38"/>
        <v>1</v>
      </c>
      <c r="BN53" s="13">
        <f t="shared" si="38"/>
        <v>2</v>
      </c>
      <c r="BO53" s="13">
        <f t="shared" si="38"/>
        <v>3</v>
      </c>
      <c r="BP53" s="13">
        <f t="shared" si="38"/>
        <v>4</v>
      </c>
      <c r="BQ53" s="13">
        <f t="shared" si="38"/>
        <v>5</v>
      </c>
      <c r="BR53" s="13">
        <f t="shared" si="38"/>
        <v>6</v>
      </c>
      <c r="BS53" s="13">
        <f t="shared" si="38"/>
        <v>7</v>
      </c>
      <c r="BT53" s="13">
        <f t="shared" si="38"/>
        <v>8</v>
      </c>
      <c r="BU53" s="13">
        <f t="shared" si="38"/>
        <v>9</v>
      </c>
      <c r="BV53" s="13">
        <f t="shared" si="38"/>
        <v>10</v>
      </c>
      <c r="BW53" s="13">
        <f t="shared" si="38"/>
        <v>11</v>
      </c>
      <c r="BX53" s="13">
        <f t="shared" si="38"/>
        <v>12</v>
      </c>
      <c r="BY53" s="13">
        <f t="shared" si="38"/>
        <v>1</v>
      </c>
      <c r="BZ53" s="13">
        <f t="shared" si="38"/>
        <v>2</v>
      </c>
      <c r="CA53" s="13">
        <f t="shared" si="38"/>
        <v>3</v>
      </c>
      <c r="CB53" s="13">
        <f t="shared" si="38"/>
        <v>4</v>
      </c>
      <c r="CC53" s="13">
        <f t="shared" si="38"/>
        <v>5</v>
      </c>
      <c r="CD53" s="13">
        <f t="shared" si="38"/>
        <v>6</v>
      </c>
      <c r="CE53" s="13">
        <f t="shared" si="38"/>
        <v>7</v>
      </c>
      <c r="CF53" s="13">
        <f t="shared" si="38"/>
        <v>8</v>
      </c>
      <c r="CG53" s="13">
        <f t="shared" si="38"/>
        <v>9</v>
      </c>
      <c r="CH53" s="13">
        <f t="shared" si="38"/>
        <v>10</v>
      </c>
      <c r="CI53" s="13">
        <f t="shared" si="38"/>
        <v>11</v>
      </c>
      <c r="CJ53" s="13">
        <f t="shared" si="38"/>
        <v>12</v>
      </c>
      <c r="CK53" s="13">
        <f t="shared" si="38"/>
        <v>1</v>
      </c>
      <c r="CL53" s="13">
        <f t="shared" si="38"/>
        <v>2</v>
      </c>
      <c r="CM53" s="13">
        <f t="shared" si="38"/>
        <v>3</v>
      </c>
      <c r="CN53" s="13">
        <f t="shared" si="38"/>
        <v>4</v>
      </c>
      <c r="CO53" s="13">
        <f t="shared" si="38"/>
        <v>5</v>
      </c>
      <c r="CP53" s="13">
        <f t="shared" si="38"/>
        <v>6</v>
      </c>
      <c r="CQ53" s="13">
        <f t="shared" si="38"/>
        <v>7</v>
      </c>
      <c r="CR53" s="13">
        <f t="shared" si="38"/>
        <v>8</v>
      </c>
      <c r="CS53" s="13">
        <f t="shared" si="38"/>
        <v>9</v>
      </c>
      <c r="CT53" s="13">
        <f t="shared" si="38"/>
        <v>10</v>
      </c>
      <c r="CU53" s="13">
        <f t="shared" si="38"/>
        <v>11</v>
      </c>
      <c r="CV53" s="13">
        <f t="shared" si="38"/>
        <v>12</v>
      </c>
      <c r="CW53" s="13">
        <f t="shared" si="38"/>
        <v>1</v>
      </c>
      <c r="CX53" s="13">
        <f t="shared" si="38"/>
        <v>2</v>
      </c>
      <c r="CY53" s="13">
        <f t="shared" si="38"/>
        <v>3</v>
      </c>
      <c r="CZ53" s="13">
        <f t="shared" si="38"/>
        <v>4</v>
      </c>
      <c r="DA53" s="13">
        <f t="shared" si="38"/>
        <v>5</v>
      </c>
      <c r="DB53" s="13">
        <f t="shared" si="38"/>
        <v>6</v>
      </c>
      <c r="DC53" s="13">
        <f t="shared" si="38"/>
        <v>7</v>
      </c>
      <c r="DD53" s="13">
        <f t="shared" si="38"/>
        <v>8</v>
      </c>
      <c r="DE53" s="13">
        <f t="shared" si="38"/>
        <v>9</v>
      </c>
      <c r="DF53" s="13">
        <f t="shared" si="38"/>
        <v>10</v>
      </c>
      <c r="DG53" s="13">
        <f t="shared" si="38"/>
        <v>11</v>
      </c>
      <c r="DH53" s="13">
        <f t="shared" si="38"/>
        <v>12</v>
      </c>
    </row>
    <row r="54" spans="1:112" x14ac:dyDescent="0.25">
      <c r="BA54">
        <v>202301</v>
      </c>
      <c r="BB54">
        <f t="shared" ref="BB54:BL54" si="39">IF(BB53=1,BA54+89,BA54+1)</f>
        <v>202302</v>
      </c>
      <c r="BC54">
        <f t="shared" si="39"/>
        <v>202303</v>
      </c>
      <c r="BD54">
        <f t="shared" si="39"/>
        <v>202304</v>
      </c>
      <c r="BE54">
        <f t="shared" si="39"/>
        <v>202305</v>
      </c>
      <c r="BF54">
        <f t="shared" si="39"/>
        <v>202306</v>
      </c>
      <c r="BG54">
        <f t="shared" si="39"/>
        <v>202307</v>
      </c>
      <c r="BH54">
        <f t="shared" si="39"/>
        <v>202308</v>
      </c>
      <c r="BI54">
        <f t="shared" si="39"/>
        <v>202309</v>
      </c>
      <c r="BJ54">
        <f t="shared" si="39"/>
        <v>202310</v>
      </c>
      <c r="BK54">
        <f t="shared" si="39"/>
        <v>202311</v>
      </c>
      <c r="BL54">
        <f t="shared" si="39"/>
        <v>202312</v>
      </c>
      <c r="BM54">
        <f>IF(BM53=1,BL54+89,BL54+1)</f>
        <v>202401</v>
      </c>
      <c r="BN54">
        <f t="shared" ref="BN54:DH54" si="40">IF(BN53=1,BM54+89,BM54+1)</f>
        <v>202402</v>
      </c>
      <c r="BO54">
        <f t="shared" si="40"/>
        <v>202403</v>
      </c>
      <c r="BP54">
        <f t="shared" si="40"/>
        <v>202404</v>
      </c>
      <c r="BQ54">
        <f t="shared" si="40"/>
        <v>202405</v>
      </c>
      <c r="BR54">
        <f t="shared" si="40"/>
        <v>202406</v>
      </c>
      <c r="BS54">
        <f t="shared" si="40"/>
        <v>202407</v>
      </c>
      <c r="BT54">
        <f t="shared" si="40"/>
        <v>202408</v>
      </c>
      <c r="BU54">
        <f t="shared" si="40"/>
        <v>202409</v>
      </c>
      <c r="BV54">
        <f t="shared" si="40"/>
        <v>202410</v>
      </c>
      <c r="BW54">
        <f t="shared" si="40"/>
        <v>202411</v>
      </c>
      <c r="BX54">
        <f t="shared" si="40"/>
        <v>202412</v>
      </c>
      <c r="BY54">
        <f t="shared" si="40"/>
        <v>202501</v>
      </c>
      <c r="BZ54">
        <f t="shared" si="40"/>
        <v>202502</v>
      </c>
      <c r="CA54">
        <f t="shared" si="40"/>
        <v>202503</v>
      </c>
      <c r="CB54">
        <f t="shared" si="40"/>
        <v>202504</v>
      </c>
      <c r="CC54">
        <f t="shared" si="40"/>
        <v>202505</v>
      </c>
      <c r="CD54">
        <f t="shared" si="40"/>
        <v>202506</v>
      </c>
      <c r="CE54">
        <f t="shared" si="40"/>
        <v>202507</v>
      </c>
      <c r="CF54">
        <f t="shared" si="40"/>
        <v>202508</v>
      </c>
      <c r="CG54">
        <f t="shared" si="40"/>
        <v>202509</v>
      </c>
      <c r="CH54">
        <f t="shared" si="40"/>
        <v>202510</v>
      </c>
      <c r="CI54">
        <f t="shared" si="40"/>
        <v>202511</v>
      </c>
      <c r="CJ54">
        <f t="shared" si="40"/>
        <v>202512</v>
      </c>
      <c r="CK54">
        <f t="shared" si="40"/>
        <v>202601</v>
      </c>
      <c r="CL54">
        <f t="shared" si="40"/>
        <v>202602</v>
      </c>
      <c r="CM54">
        <f t="shared" si="40"/>
        <v>202603</v>
      </c>
      <c r="CN54">
        <f t="shared" si="40"/>
        <v>202604</v>
      </c>
      <c r="CO54">
        <f t="shared" si="40"/>
        <v>202605</v>
      </c>
      <c r="CP54">
        <f t="shared" si="40"/>
        <v>202606</v>
      </c>
      <c r="CQ54">
        <f t="shared" si="40"/>
        <v>202607</v>
      </c>
      <c r="CR54">
        <f t="shared" si="40"/>
        <v>202608</v>
      </c>
      <c r="CS54">
        <f t="shared" si="40"/>
        <v>202609</v>
      </c>
      <c r="CT54">
        <f t="shared" si="40"/>
        <v>202610</v>
      </c>
      <c r="CU54">
        <f t="shared" si="40"/>
        <v>202611</v>
      </c>
      <c r="CV54">
        <f t="shared" si="40"/>
        <v>202612</v>
      </c>
      <c r="CW54">
        <f t="shared" si="40"/>
        <v>202701</v>
      </c>
      <c r="CX54">
        <f t="shared" si="40"/>
        <v>202702</v>
      </c>
      <c r="CY54">
        <f t="shared" si="40"/>
        <v>202703</v>
      </c>
      <c r="CZ54">
        <f t="shared" si="40"/>
        <v>202704</v>
      </c>
      <c r="DA54">
        <f t="shared" si="40"/>
        <v>202705</v>
      </c>
      <c r="DB54">
        <f t="shared" si="40"/>
        <v>202706</v>
      </c>
      <c r="DC54">
        <f t="shared" si="40"/>
        <v>202707</v>
      </c>
      <c r="DD54">
        <f t="shared" si="40"/>
        <v>202708</v>
      </c>
      <c r="DE54">
        <f t="shared" si="40"/>
        <v>202709</v>
      </c>
      <c r="DF54">
        <f t="shared" si="40"/>
        <v>202710</v>
      </c>
      <c r="DG54">
        <f t="shared" si="40"/>
        <v>202711</v>
      </c>
      <c r="DH54">
        <f t="shared" si="40"/>
        <v>202712</v>
      </c>
    </row>
    <row r="55" spans="1:112" x14ac:dyDescent="0.25">
      <c r="AZ55" t="str">
        <f>A49</f>
        <v>February 2025 MPR</v>
      </c>
      <c r="BA55" s="7" t="e">
        <f t="shared" ref="BA55:CF55" si="41">HLOOKUP(BA$54,$B$42:$AW$45,4,FALSE)</f>
        <v>#N/A</v>
      </c>
      <c r="BB55" s="7" t="e">
        <f t="shared" si="41"/>
        <v>#N/A</v>
      </c>
      <c r="BC55" s="7" t="e">
        <f t="shared" si="41"/>
        <v>#N/A</v>
      </c>
      <c r="BD55" s="7" t="e">
        <f t="shared" si="41"/>
        <v>#N/A</v>
      </c>
      <c r="BE55" s="7" t="e">
        <f t="shared" si="41"/>
        <v>#N/A</v>
      </c>
      <c r="BF55" s="7" t="e">
        <f t="shared" si="41"/>
        <v>#N/A</v>
      </c>
      <c r="BG55" s="7" t="e">
        <f t="shared" si="41"/>
        <v>#N/A</v>
      </c>
      <c r="BH55" s="7" t="e">
        <f t="shared" si="41"/>
        <v>#N/A</v>
      </c>
      <c r="BI55" s="7" t="e">
        <f t="shared" si="41"/>
        <v>#N/A</v>
      </c>
      <c r="BJ55" s="7" t="e">
        <f t="shared" si="41"/>
        <v>#N/A</v>
      </c>
      <c r="BK55" s="7" t="e">
        <f t="shared" si="41"/>
        <v>#N/A</v>
      </c>
      <c r="BL55" s="7" t="e">
        <f t="shared" si="41"/>
        <v>#N/A</v>
      </c>
      <c r="BM55" s="7" t="e">
        <f t="shared" si="41"/>
        <v>#N/A</v>
      </c>
      <c r="BN55" s="7" t="e">
        <f t="shared" si="41"/>
        <v>#N/A</v>
      </c>
      <c r="BO55" s="7" t="e">
        <f t="shared" si="41"/>
        <v>#N/A</v>
      </c>
      <c r="BP55" s="7" t="e">
        <f t="shared" si="41"/>
        <v>#N/A</v>
      </c>
      <c r="BQ55" s="7" t="e">
        <f t="shared" si="41"/>
        <v>#N/A</v>
      </c>
      <c r="BR55" s="7" t="e">
        <f t="shared" si="41"/>
        <v>#N/A</v>
      </c>
      <c r="BS55" s="7" t="e">
        <f t="shared" si="41"/>
        <v>#N/A</v>
      </c>
      <c r="BT55" s="7" t="e">
        <f t="shared" si="41"/>
        <v>#N/A</v>
      </c>
      <c r="BU55" s="7" t="e">
        <f t="shared" si="41"/>
        <v>#N/A</v>
      </c>
      <c r="BV55" s="7" t="e">
        <f t="shared" si="41"/>
        <v>#N/A</v>
      </c>
      <c r="BW55" s="7" t="e">
        <f t="shared" si="41"/>
        <v>#N/A</v>
      </c>
      <c r="BX55" s="7" t="e">
        <f t="shared" si="41"/>
        <v>#N/A</v>
      </c>
      <c r="BY55" s="7">
        <f t="shared" si="41"/>
        <v>99.103333333333339</v>
      </c>
      <c r="BZ55" s="7">
        <f t="shared" si="41"/>
        <v>93.960000000000008</v>
      </c>
      <c r="CA55" s="7">
        <f t="shared" si="41"/>
        <v>89.423333333333346</v>
      </c>
      <c r="CB55" s="7">
        <f t="shared" si="41"/>
        <v>87.936666666666667</v>
      </c>
      <c r="CC55" s="7">
        <f t="shared" si="41"/>
        <v>87.190000000000012</v>
      </c>
      <c r="CD55" s="7">
        <f t="shared" si="41"/>
        <v>86.583333333333314</v>
      </c>
      <c r="CE55" s="7">
        <f t="shared" si="41"/>
        <v>86.533333333333331</v>
      </c>
      <c r="CF55" s="7">
        <f t="shared" si="41"/>
        <v>88.833333333333329</v>
      </c>
      <c r="CG55" s="7">
        <f t="shared" ref="CG55:DH55" si="42">HLOOKUP(CG$54,$B$42:$AW$45,4,FALSE)</f>
        <v>89.786666666666648</v>
      </c>
      <c r="CH55" s="7">
        <f t="shared" si="42"/>
        <v>90.26</v>
      </c>
      <c r="CI55" s="7">
        <f t="shared" si="42"/>
        <v>91.686666666666667</v>
      </c>
      <c r="CJ55" s="7">
        <f t="shared" si="42"/>
        <v>94.713333333333338</v>
      </c>
      <c r="CK55" s="7">
        <f t="shared" si="42"/>
        <v>95.11666666666666</v>
      </c>
      <c r="CL55" s="7">
        <f t="shared" si="42"/>
        <v>89.853333333333339</v>
      </c>
      <c r="CM55" s="7">
        <f t="shared" si="42"/>
        <v>75.303333333333342</v>
      </c>
      <c r="CN55" s="7">
        <f t="shared" si="42"/>
        <v>70.713333333333338</v>
      </c>
      <c r="CO55" s="7">
        <f t="shared" si="42"/>
        <v>70.106666666666669</v>
      </c>
      <c r="CP55" s="7">
        <f t="shared" si="42"/>
        <v>69.583333333333329</v>
      </c>
      <c r="CQ55" s="7">
        <f t="shared" si="42"/>
        <v>69.793333333333337</v>
      </c>
      <c r="CR55" s="7">
        <f t="shared" si="42"/>
        <v>71.963333333333338</v>
      </c>
      <c r="CS55" s="7">
        <f t="shared" si="42"/>
        <v>78.27</v>
      </c>
      <c r="CT55" s="7">
        <f t="shared" si="42"/>
        <v>80.316666666666663</v>
      </c>
      <c r="CU55" s="7">
        <f t="shared" si="42"/>
        <v>80.61666666666666</v>
      </c>
      <c r="CV55" s="7">
        <f t="shared" si="42"/>
        <v>80.636666666666684</v>
      </c>
      <c r="CW55" s="7">
        <f t="shared" si="42"/>
        <v>80.006666666666661</v>
      </c>
      <c r="CX55" s="7">
        <f t="shared" si="42"/>
        <v>75.983333333333334</v>
      </c>
      <c r="CY55" s="7">
        <f t="shared" si="42"/>
        <v>64.693333333333328</v>
      </c>
      <c r="CZ55" s="7">
        <f t="shared" si="42"/>
        <v>61.16</v>
      </c>
      <c r="DA55" s="7">
        <f t="shared" si="42"/>
        <v>60.936666666666675</v>
      </c>
      <c r="DB55" s="7">
        <f t="shared" si="42"/>
        <v>61.206666666666671</v>
      </c>
      <c r="DC55" s="7">
        <f t="shared" si="42"/>
        <v>61.746666666666663</v>
      </c>
      <c r="DD55" s="7">
        <f t="shared" si="42"/>
        <v>64.23</v>
      </c>
      <c r="DE55" s="7">
        <f t="shared" si="42"/>
        <v>71.190000000000012</v>
      </c>
      <c r="DF55" s="7">
        <f t="shared" si="42"/>
        <v>73.423333333333332</v>
      </c>
      <c r="DG55" s="7">
        <f t="shared" si="42"/>
        <v>73.650000000000006</v>
      </c>
      <c r="DH55" s="7">
        <f t="shared" si="42"/>
        <v>73.55</v>
      </c>
    </row>
    <row r="56" spans="1:112" x14ac:dyDescent="0.25">
      <c r="AZ56" t="str">
        <f>AZ49</f>
        <v>March 2025</v>
      </c>
      <c r="BA56" s="7" t="e">
        <f>HLOOKUP(BA$54,$BA$42:$CV$45,4,FALSE)</f>
        <v>#N/A</v>
      </c>
      <c r="BB56" s="7" t="e">
        <f t="shared" ref="BB56:DH56" si="43">HLOOKUP(BB$54,$BA$42:$CV$45,4,FALSE)</f>
        <v>#N/A</v>
      </c>
      <c r="BC56" s="7" t="e">
        <f t="shared" si="43"/>
        <v>#N/A</v>
      </c>
      <c r="BD56" s="7" t="e">
        <f t="shared" si="43"/>
        <v>#N/A</v>
      </c>
      <c r="BE56" s="7" t="e">
        <f t="shared" si="43"/>
        <v>#N/A</v>
      </c>
      <c r="BF56" s="7" t="e">
        <f t="shared" si="43"/>
        <v>#N/A</v>
      </c>
      <c r="BG56" s="7" t="e">
        <f t="shared" si="43"/>
        <v>#N/A</v>
      </c>
      <c r="BH56" s="7" t="e">
        <f t="shared" si="43"/>
        <v>#N/A</v>
      </c>
      <c r="BI56" s="7" t="e">
        <f t="shared" si="43"/>
        <v>#N/A</v>
      </c>
      <c r="BJ56" s="7" t="e">
        <f t="shared" si="43"/>
        <v>#N/A</v>
      </c>
      <c r="BK56" s="7" t="e">
        <f t="shared" si="43"/>
        <v>#N/A</v>
      </c>
      <c r="BL56" s="7" t="e">
        <f t="shared" si="43"/>
        <v>#N/A</v>
      </c>
      <c r="BM56" s="7" t="e">
        <f t="shared" si="43"/>
        <v>#N/A</v>
      </c>
      <c r="BN56" s="7" t="e">
        <f t="shared" si="43"/>
        <v>#N/A</v>
      </c>
      <c r="BO56" s="7" t="e">
        <f t="shared" si="43"/>
        <v>#N/A</v>
      </c>
      <c r="BP56" s="7" t="e">
        <f t="shared" si="43"/>
        <v>#N/A</v>
      </c>
      <c r="BQ56" s="7" t="e">
        <f t="shared" si="43"/>
        <v>#N/A</v>
      </c>
      <c r="BR56" s="7" t="e">
        <f t="shared" si="43"/>
        <v>#N/A</v>
      </c>
      <c r="BS56" s="7" t="e">
        <f t="shared" si="43"/>
        <v>#N/A</v>
      </c>
      <c r="BT56" s="7" t="e">
        <f t="shared" si="43"/>
        <v>#N/A</v>
      </c>
      <c r="BU56" s="7" t="e">
        <f t="shared" si="43"/>
        <v>#N/A</v>
      </c>
      <c r="BV56" s="7" t="e">
        <f t="shared" si="43"/>
        <v>#N/A</v>
      </c>
      <c r="BW56" s="7" t="e">
        <f t="shared" si="43"/>
        <v>#N/A</v>
      </c>
      <c r="BX56" s="7" t="e">
        <f t="shared" si="43"/>
        <v>#N/A</v>
      </c>
      <c r="BY56" s="7" t="e">
        <f t="shared" si="43"/>
        <v>#N/A</v>
      </c>
      <c r="BZ56" s="7" t="e">
        <f t="shared" si="43"/>
        <v>#N/A</v>
      </c>
      <c r="CA56" s="7">
        <f t="shared" si="43"/>
        <v>87.135714285714315</v>
      </c>
      <c r="CB56" s="7">
        <f t="shared" si="43"/>
        <v>82.29285714285713</v>
      </c>
      <c r="CC56" s="7">
        <f t="shared" si="43"/>
        <v>80.489285714285728</v>
      </c>
      <c r="CD56" s="7">
        <f t="shared" si="43"/>
        <v>81.464285714285708</v>
      </c>
      <c r="CE56" s="7">
        <f t="shared" si="43"/>
        <v>83.392857142857153</v>
      </c>
      <c r="CF56" s="7">
        <f t="shared" si="43"/>
        <v>84.560714285714297</v>
      </c>
      <c r="CG56" s="7">
        <f t="shared" si="43"/>
        <v>86.417857142857159</v>
      </c>
      <c r="CH56" s="7">
        <f t="shared" si="43"/>
        <v>88.899999999999991</v>
      </c>
      <c r="CI56" s="7">
        <f t="shared" si="43"/>
        <v>89.221428571428575</v>
      </c>
      <c r="CJ56" s="7">
        <f t="shared" si="43"/>
        <v>90.782142857142844</v>
      </c>
      <c r="CK56" s="7">
        <f t="shared" si="43"/>
        <v>92.221428571428575</v>
      </c>
      <c r="CL56" s="7">
        <f t="shared" si="43"/>
        <v>89.671428571428578</v>
      </c>
      <c r="CM56" s="7">
        <f t="shared" si="43"/>
        <v>80.632142857142867</v>
      </c>
      <c r="CN56" s="7">
        <f t="shared" si="43"/>
        <v>69.924999999999997</v>
      </c>
      <c r="CO56" s="7">
        <f t="shared" si="43"/>
        <v>67.11071428571428</v>
      </c>
      <c r="CP56" s="7">
        <f t="shared" si="43"/>
        <v>67.060714285714269</v>
      </c>
      <c r="CQ56" s="7">
        <f t="shared" si="43"/>
        <v>67.528571428571425</v>
      </c>
      <c r="CR56" s="7">
        <f t="shared" si="43"/>
        <v>68.953571428571436</v>
      </c>
      <c r="CS56" s="7">
        <f t="shared" si="43"/>
        <v>73.321428571428569</v>
      </c>
      <c r="CT56" s="7">
        <f t="shared" si="43"/>
        <v>77.671428571428578</v>
      </c>
      <c r="CU56" s="7">
        <f t="shared" si="43"/>
        <v>78.878571428571419</v>
      </c>
      <c r="CV56" s="7">
        <f t="shared" si="43"/>
        <v>78.903571428571439</v>
      </c>
      <c r="CW56" s="7">
        <f t="shared" si="43"/>
        <v>78.625</v>
      </c>
      <c r="CX56" s="7">
        <f t="shared" si="43"/>
        <v>76.460714285714289</v>
      </c>
      <c r="CY56" s="7">
        <f t="shared" si="43"/>
        <v>69.610714285714295</v>
      </c>
      <c r="CZ56" s="7">
        <f t="shared" si="43"/>
        <v>62.346428571428575</v>
      </c>
      <c r="DA56" s="7">
        <f t="shared" si="43"/>
        <v>60.460714285714289</v>
      </c>
      <c r="DB56" s="7">
        <f t="shared" si="43"/>
        <v>60.446428571428577</v>
      </c>
      <c r="DC56" s="7">
        <f t="shared" si="43"/>
        <v>60.839285714285715</v>
      </c>
      <c r="DD56" s="7">
        <f t="shared" si="43"/>
        <v>62.421428571428571</v>
      </c>
      <c r="DE56" s="7">
        <f t="shared" si="43"/>
        <v>67.399999999999991</v>
      </c>
      <c r="DF56" s="7">
        <f t="shared" si="43"/>
        <v>72.482142857142861</v>
      </c>
      <c r="DG56" s="7">
        <f t="shared" si="43"/>
        <v>73.864285714285728</v>
      </c>
      <c r="DH56" s="7">
        <f t="shared" si="43"/>
        <v>73.935714285714283</v>
      </c>
    </row>
    <row r="57" spans="1:112" x14ac:dyDescent="0.25">
      <c r="AZ57" t="s">
        <v>958</v>
      </c>
      <c r="BP57" s="7" t="e">
        <f>BP56-BP55</f>
        <v>#N/A</v>
      </c>
      <c r="BQ57" s="7" t="e">
        <f t="shared" ref="BQ57:DH57" si="44">BQ56-BQ55</f>
        <v>#N/A</v>
      </c>
      <c r="BR57" s="7" t="e">
        <f t="shared" si="44"/>
        <v>#N/A</v>
      </c>
      <c r="BS57" s="7" t="e">
        <f t="shared" si="44"/>
        <v>#N/A</v>
      </c>
      <c r="BT57" s="7" t="e">
        <f t="shared" si="44"/>
        <v>#N/A</v>
      </c>
      <c r="BU57" s="7" t="e">
        <f t="shared" si="44"/>
        <v>#N/A</v>
      </c>
      <c r="BV57" s="7" t="e">
        <f t="shared" si="44"/>
        <v>#N/A</v>
      </c>
      <c r="BW57" s="7" t="e">
        <f t="shared" si="44"/>
        <v>#N/A</v>
      </c>
      <c r="BX57" s="7" t="e">
        <f t="shared" si="44"/>
        <v>#N/A</v>
      </c>
      <c r="BY57" s="7" t="e">
        <f t="shared" si="44"/>
        <v>#N/A</v>
      </c>
      <c r="BZ57" s="7" t="e">
        <f t="shared" si="44"/>
        <v>#N/A</v>
      </c>
      <c r="CA57" s="7">
        <f t="shared" si="44"/>
        <v>-2.2876190476190317</v>
      </c>
      <c r="CB57" s="7">
        <f t="shared" si="44"/>
        <v>-5.6438095238095372</v>
      </c>
      <c r="CC57" s="7">
        <f t="shared" si="44"/>
        <v>-6.7007142857142838</v>
      </c>
      <c r="CD57" s="7">
        <f t="shared" si="44"/>
        <v>-5.1190476190476062</v>
      </c>
      <c r="CE57" s="7">
        <f t="shared" si="44"/>
        <v>-3.1404761904761784</v>
      </c>
      <c r="CF57" s="7">
        <f t="shared" si="44"/>
        <v>-4.2726190476190311</v>
      </c>
      <c r="CG57" s="7">
        <f t="shared" si="44"/>
        <v>-3.3688095238094888</v>
      </c>
      <c r="CH57" s="7">
        <f t="shared" si="44"/>
        <v>-1.3600000000000136</v>
      </c>
      <c r="CI57" s="7">
        <f t="shared" si="44"/>
        <v>-2.4652380952380923</v>
      </c>
      <c r="CJ57" s="7">
        <f t="shared" si="44"/>
        <v>-3.9311904761904941</v>
      </c>
      <c r="CK57" s="7">
        <f t="shared" si="44"/>
        <v>-2.895238095238085</v>
      </c>
      <c r="CL57" s="7">
        <f t="shared" si="44"/>
        <v>-0.1819047619047609</v>
      </c>
      <c r="CM57" s="7">
        <f t="shared" si="44"/>
        <v>5.3288095238095252</v>
      </c>
      <c r="CN57" s="7">
        <f t="shared" si="44"/>
        <v>-0.7883333333333411</v>
      </c>
      <c r="CO57" s="7">
        <f t="shared" si="44"/>
        <v>-2.9959523809523887</v>
      </c>
      <c r="CP57" s="7">
        <f t="shared" si="44"/>
        <v>-2.5226190476190595</v>
      </c>
      <c r="CQ57" s="7">
        <f t="shared" si="44"/>
        <v>-2.2647619047619116</v>
      </c>
      <c r="CR57" s="7">
        <f t="shared" si="44"/>
        <v>-3.009761904761902</v>
      </c>
      <c r="CS57" s="7">
        <f t="shared" si="44"/>
        <v>-4.9485714285714266</v>
      </c>
      <c r="CT57" s="7">
        <f t="shared" si="44"/>
        <v>-2.645238095238085</v>
      </c>
      <c r="CU57" s="7">
        <f t="shared" si="44"/>
        <v>-1.7380952380952408</v>
      </c>
      <c r="CV57" s="7">
        <f t="shared" si="44"/>
        <v>-1.7330952380952453</v>
      </c>
      <c r="CW57" s="7">
        <f t="shared" si="44"/>
        <v>-1.3816666666666606</v>
      </c>
      <c r="CX57" s="7">
        <f t="shared" si="44"/>
        <v>0.47738095238095468</v>
      </c>
      <c r="CY57" s="7">
        <f t="shared" si="44"/>
        <v>4.9173809523809666</v>
      </c>
      <c r="CZ57" s="7">
        <f t="shared" si="44"/>
        <v>1.1864285714285785</v>
      </c>
      <c r="DA57" s="7">
        <f t="shared" si="44"/>
        <v>-0.47595238095238557</v>
      </c>
      <c r="DB57" s="7">
        <f t="shared" si="44"/>
        <v>-0.76023809523809405</v>
      </c>
      <c r="DC57" s="7">
        <f t="shared" si="44"/>
        <v>-0.90738095238094729</v>
      </c>
      <c r="DD57" s="7">
        <f t="shared" si="44"/>
        <v>-1.8085714285714332</v>
      </c>
      <c r="DE57" s="7">
        <f t="shared" si="44"/>
        <v>-3.7900000000000205</v>
      </c>
      <c r="DF57" s="7">
        <f t="shared" si="44"/>
        <v>-0.9411904761904708</v>
      </c>
      <c r="DG57" s="7">
        <f t="shared" si="44"/>
        <v>0.21428571428572241</v>
      </c>
      <c r="DH57" s="7">
        <f t="shared" si="44"/>
        <v>0.38571428571428612</v>
      </c>
    </row>
    <row r="58" spans="1:112" x14ac:dyDescent="0.25">
      <c r="AZ58" t="s">
        <v>959</v>
      </c>
      <c r="CY58" s="7"/>
      <c r="DB58" s="7" t="e">
        <f>AVERAGE(BV57:DB57)</f>
        <v>#N/A</v>
      </c>
    </row>
    <row r="60" spans="1:112" x14ac:dyDescent="0.25">
      <c r="AZ60" s="8" t="s">
        <v>960</v>
      </c>
    </row>
    <row r="61" spans="1:112" x14ac:dyDescent="0.25">
      <c r="AZ61" s="8"/>
      <c r="BA61" s="6">
        <v>44927</v>
      </c>
      <c r="BB61" s="6">
        <v>45017</v>
      </c>
      <c r="BC61" s="6">
        <v>45108</v>
      </c>
      <c r="BD61" s="6">
        <v>45200</v>
      </c>
      <c r="BE61" s="6">
        <v>45292</v>
      </c>
      <c r="BF61" s="6">
        <v>45383</v>
      </c>
      <c r="BG61" s="6">
        <v>45474</v>
      </c>
      <c r="BH61" s="6">
        <v>45566</v>
      </c>
      <c r="BI61" s="6">
        <v>45658</v>
      </c>
      <c r="BJ61" s="6">
        <v>45748</v>
      </c>
      <c r="BK61" s="6">
        <v>45839</v>
      </c>
      <c r="BL61" s="6">
        <v>45931</v>
      </c>
      <c r="BM61" s="6">
        <v>46023</v>
      </c>
      <c r="BN61" s="6">
        <v>46113</v>
      </c>
      <c r="BO61" s="6">
        <v>46204</v>
      </c>
      <c r="BP61" s="6">
        <v>46296</v>
      </c>
      <c r="BQ61" s="6">
        <v>46388</v>
      </c>
      <c r="BR61" s="6">
        <v>46478</v>
      </c>
      <c r="BS61" s="6">
        <v>46569</v>
      </c>
      <c r="BT61" s="6">
        <v>46661</v>
      </c>
    </row>
    <row r="62" spans="1:112" x14ac:dyDescent="0.25">
      <c r="BA62">
        <v>202301</v>
      </c>
      <c r="BB62">
        <f>IF(RIGHT(BA62)="4",BA62+97,BA62+1)</f>
        <v>202302</v>
      </c>
      <c r="BC62">
        <f t="shared" ref="BC62:BT62" si="45">IF(RIGHT(BB62)="4",BB62+97,BB62+1)</f>
        <v>202303</v>
      </c>
      <c r="BD62">
        <f t="shared" si="45"/>
        <v>202304</v>
      </c>
      <c r="BE62">
        <f t="shared" si="45"/>
        <v>202401</v>
      </c>
      <c r="BF62">
        <f t="shared" si="45"/>
        <v>202402</v>
      </c>
      <c r="BG62">
        <f t="shared" si="45"/>
        <v>202403</v>
      </c>
      <c r="BH62">
        <f t="shared" si="45"/>
        <v>202404</v>
      </c>
      <c r="BI62">
        <f t="shared" si="45"/>
        <v>202501</v>
      </c>
      <c r="BJ62">
        <f t="shared" si="45"/>
        <v>202502</v>
      </c>
      <c r="BK62">
        <f t="shared" si="45"/>
        <v>202503</v>
      </c>
      <c r="BL62">
        <f t="shared" si="45"/>
        <v>202504</v>
      </c>
      <c r="BM62">
        <f t="shared" si="45"/>
        <v>202601</v>
      </c>
      <c r="BN62">
        <f>IF(RIGHT(BM62)="4",BM62+97,BM62+1)</f>
        <v>202602</v>
      </c>
      <c r="BO62">
        <f t="shared" si="45"/>
        <v>202603</v>
      </c>
      <c r="BP62">
        <f t="shared" si="45"/>
        <v>202604</v>
      </c>
      <c r="BQ62">
        <f t="shared" si="45"/>
        <v>202701</v>
      </c>
      <c r="BR62">
        <f t="shared" si="45"/>
        <v>202702</v>
      </c>
      <c r="BS62">
        <f t="shared" si="45"/>
        <v>202703</v>
      </c>
      <c r="BT62">
        <f t="shared" si="45"/>
        <v>202704</v>
      </c>
    </row>
    <row r="63" spans="1:112" x14ac:dyDescent="0.25">
      <c r="AZ63" t="str">
        <f>A49</f>
        <v>February 2025 MPR</v>
      </c>
      <c r="BA63" s="7" t="e">
        <f t="shared" ref="BA63:BT63" si="46">HLOOKUP(BA$62,$B$48:$R$49,2,FALSE)</f>
        <v>#N/A</v>
      </c>
      <c r="BB63" s="7" t="e">
        <f t="shared" si="46"/>
        <v>#N/A</v>
      </c>
      <c r="BC63" s="7" t="e">
        <f t="shared" si="46"/>
        <v>#N/A</v>
      </c>
      <c r="BD63" s="7" t="e">
        <f t="shared" si="46"/>
        <v>#N/A</v>
      </c>
      <c r="BE63" s="7" t="e">
        <f t="shared" si="46"/>
        <v>#N/A</v>
      </c>
      <c r="BF63" s="7" t="e">
        <f t="shared" si="46"/>
        <v>#N/A</v>
      </c>
      <c r="BG63" s="7" t="e">
        <f t="shared" si="46"/>
        <v>#N/A</v>
      </c>
      <c r="BH63" s="7" t="e">
        <f t="shared" si="46"/>
        <v>#N/A</v>
      </c>
      <c r="BI63" s="7">
        <f t="shared" si="46"/>
        <v>94.162222222222226</v>
      </c>
      <c r="BJ63" s="7">
        <f t="shared" si="46"/>
        <v>87.236666666666665</v>
      </c>
      <c r="BK63" s="7">
        <f t="shared" si="46"/>
        <v>88.384444444444441</v>
      </c>
      <c r="BL63" s="7">
        <f t="shared" si="46"/>
        <v>92.219999999999985</v>
      </c>
      <c r="BM63" s="7">
        <f t="shared" si="46"/>
        <v>86.757777777777775</v>
      </c>
      <c r="BN63" s="7">
        <f t="shared" si="46"/>
        <v>70.134444444444441</v>
      </c>
      <c r="BO63" s="7">
        <f t="shared" si="46"/>
        <v>73.342222222222219</v>
      </c>
      <c r="BP63" s="7">
        <f t="shared" si="46"/>
        <v>80.523333333333341</v>
      </c>
      <c r="BQ63" s="7">
        <f t="shared" si="46"/>
        <v>73.561111111111117</v>
      </c>
      <c r="BR63" s="7">
        <f t="shared" si="46"/>
        <v>61.101111111111116</v>
      </c>
      <c r="BS63" s="7">
        <f t="shared" si="46"/>
        <v>65.722222222222229</v>
      </c>
      <c r="BT63" s="7">
        <f t="shared" si="46"/>
        <v>73.541111111111107</v>
      </c>
    </row>
    <row r="64" spans="1:112" x14ac:dyDescent="0.25">
      <c r="AZ64" t="str">
        <f>AZ49</f>
        <v>March 2025</v>
      </c>
      <c r="BA64" s="7" t="e">
        <f t="shared" ref="BA64:BT64" si="47">HLOOKUP(BA$62,$BA$48:$BQ$49,2,FALSE)</f>
        <v>#N/A</v>
      </c>
      <c r="BB64" s="7" t="e">
        <f t="shared" si="47"/>
        <v>#N/A</v>
      </c>
      <c r="BC64" s="7" t="e">
        <f t="shared" si="47"/>
        <v>#N/A</v>
      </c>
      <c r="BD64" s="7" t="e">
        <f t="shared" si="47"/>
        <v>#N/A</v>
      </c>
      <c r="BE64" s="7" t="e">
        <f t="shared" si="47"/>
        <v>#N/A</v>
      </c>
      <c r="BF64" s="7" t="e">
        <f t="shared" si="47"/>
        <v>#N/A</v>
      </c>
      <c r="BG64" s="7" t="e">
        <f t="shared" si="47"/>
        <v>#N/A</v>
      </c>
      <c r="BH64" s="7" t="e">
        <f t="shared" si="47"/>
        <v>#N/A</v>
      </c>
      <c r="BI64" s="7">
        <f t="shared" si="47"/>
        <v>87.135714285714315</v>
      </c>
      <c r="BJ64" s="7">
        <f t="shared" si="47"/>
        <v>81.415476190476184</v>
      </c>
      <c r="BK64" s="7">
        <f t="shared" si="47"/>
        <v>84.790476190476213</v>
      </c>
      <c r="BL64" s="7">
        <f t="shared" si="47"/>
        <v>89.634523809523799</v>
      </c>
      <c r="BM64" s="7">
        <f t="shared" si="47"/>
        <v>87.50833333333334</v>
      </c>
      <c r="BN64" s="7">
        <f t="shared" si="47"/>
        <v>68.032142857142844</v>
      </c>
      <c r="BO64" s="7">
        <f t="shared" si="47"/>
        <v>69.93452380952381</v>
      </c>
      <c r="BP64" s="7">
        <f t="shared" si="47"/>
        <v>78.484523809523822</v>
      </c>
      <c r="BQ64" s="7">
        <f t="shared" si="47"/>
        <v>74.898809523809533</v>
      </c>
      <c r="BR64" s="7">
        <f t="shared" si="47"/>
        <v>61.084523809523809</v>
      </c>
      <c r="BS64" s="7">
        <f t="shared" si="47"/>
        <v>63.553571428571423</v>
      </c>
      <c r="BT64" s="7">
        <f t="shared" si="47"/>
        <v>73.427380952380958</v>
      </c>
    </row>
    <row r="65" spans="52:72" x14ac:dyDescent="0.25">
      <c r="AZ65" t="s">
        <v>958</v>
      </c>
      <c r="BG65" s="7" t="e">
        <f>BG64-BG63</f>
        <v>#N/A</v>
      </c>
      <c r="BH65" s="7" t="e">
        <f t="shared" ref="BH65:BT65" si="48">BH64-BH63</f>
        <v>#N/A</v>
      </c>
      <c r="BI65" s="7">
        <f t="shared" si="48"/>
        <v>-7.0265079365079117</v>
      </c>
      <c r="BJ65" s="7">
        <f t="shared" si="48"/>
        <v>-5.8211904761904805</v>
      </c>
      <c r="BK65" s="7">
        <f t="shared" si="48"/>
        <v>-3.5939682539682281</v>
      </c>
      <c r="BL65" s="7">
        <f t="shared" si="48"/>
        <v>-2.5854761904761858</v>
      </c>
      <c r="BM65" s="7">
        <f t="shared" si="48"/>
        <v>0.75055555555556452</v>
      </c>
      <c r="BN65" s="7">
        <f t="shared" si="48"/>
        <v>-2.1023015873015964</v>
      </c>
      <c r="BO65" s="7">
        <f t="shared" si="48"/>
        <v>-3.4076984126984087</v>
      </c>
      <c r="BP65" s="7">
        <f t="shared" si="48"/>
        <v>-2.038809523809519</v>
      </c>
      <c r="BQ65" s="7">
        <f t="shared" si="48"/>
        <v>1.3376984126984155</v>
      </c>
      <c r="BR65" s="7">
        <f t="shared" si="48"/>
        <v>-1.6587301587307479E-2</v>
      </c>
      <c r="BS65" s="7">
        <f t="shared" si="48"/>
        <v>-2.168650793650805</v>
      </c>
      <c r="BT65" s="7">
        <f t="shared" si="48"/>
        <v>-0.11373015873014936</v>
      </c>
    </row>
    <row r="66" spans="52:72" x14ac:dyDescent="0.25">
      <c r="AZ66" t="s">
        <v>959</v>
      </c>
      <c r="BR66" s="7" t="e">
        <f>AVERAGE(BG65:BR65)</f>
        <v>#N/A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BD464-D436-401A-881A-BC68BD67AF4A}">
  <sheetPr codeName="Sheet16"/>
  <dimension ref="A1:BV58"/>
  <sheetViews>
    <sheetView workbookViewId="0">
      <pane xSplit="1" ySplit="4" topLeftCell="N28" activePane="bottomRight" state="frozen"/>
      <selection activeCell="O33" sqref="O33"/>
      <selection pane="topRight" activeCell="O33" sqref="O33"/>
      <selection pane="bottomLeft" activeCell="O33" sqref="O33"/>
      <selection pane="bottomRight" activeCell="W58" sqref="W58"/>
    </sheetView>
  </sheetViews>
  <sheetFormatPr defaultRowHeight="15" x14ac:dyDescent="0.25"/>
  <cols>
    <col min="1" max="1" width="10.7109375" bestFit="1" customWidth="1"/>
    <col min="2" max="2" width="10.7109375" customWidth="1"/>
    <col min="3" max="6" width="10.7109375" bestFit="1" customWidth="1"/>
    <col min="7" max="11" width="10.7109375" customWidth="1"/>
    <col min="14" max="74" width="10.7109375" bestFit="1" customWidth="1"/>
  </cols>
  <sheetData>
    <row r="1" spans="1:74" x14ac:dyDescent="0.25">
      <c r="A1" s="49" t="str">
        <f>'Market pricing dates'!A2</f>
        <v>February 2025 MPR</v>
      </c>
      <c r="C1" t="str">
        <f>'Market pricing dates'!A12</f>
        <v>15 working days to 28 Jan 2025</v>
      </c>
      <c r="N1" s="49" t="str">
        <f>'Market pricing dates'!D2</f>
        <v>March 2025</v>
      </c>
      <c r="P1" t="str">
        <f>'Market pricing dates'!D12</f>
        <v>15 working days to 11 Mar 2025</v>
      </c>
    </row>
    <row r="2" spans="1:74" x14ac:dyDescent="0.25">
      <c r="A2" t="s">
        <v>946</v>
      </c>
      <c r="B2">
        <f>HAVERD!FX$1</f>
        <v>180</v>
      </c>
      <c r="C2">
        <f t="shared" ref="C2:F2" si="0">+B2+1</f>
        <v>181</v>
      </c>
      <c r="D2">
        <f t="shared" si="0"/>
        <v>182</v>
      </c>
      <c r="E2">
        <f t="shared" si="0"/>
        <v>183</v>
      </c>
      <c r="F2">
        <f t="shared" si="0"/>
        <v>184</v>
      </c>
      <c r="N2" t="s">
        <v>946</v>
      </c>
      <c r="O2">
        <f>HAVERD!FX$1</f>
        <v>180</v>
      </c>
      <c r="P2">
        <f>HAVERD!FY$1</f>
        <v>181</v>
      </c>
      <c r="Q2">
        <f>HAVERD!FZ$1</f>
        <v>182</v>
      </c>
      <c r="R2">
        <f>HAVERD!GA$1</f>
        <v>183</v>
      </c>
      <c r="S2">
        <f>HAVERD!GB$1</f>
        <v>184</v>
      </c>
    </row>
    <row r="3" spans="1:74" x14ac:dyDescent="0.25">
      <c r="A3" t="s">
        <v>947</v>
      </c>
      <c r="B3" t="str">
        <f>HAVERD!FX$2</f>
        <v>Oil - 1</v>
      </c>
      <c r="C3" t="str">
        <f>HAVERD!FY$2</f>
        <v>Oil - 3</v>
      </c>
      <c r="D3" t="str">
        <f>HAVERD!FZ$2</f>
        <v>Oil - 6</v>
      </c>
      <c r="E3" t="str">
        <f>HAVERD!GA$2</f>
        <v>Oil - 12</v>
      </c>
      <c r="F3" t="str">
        <f>HAVERD!GB$2</f>
        <v>Oil - 24</v>
      </c>
      <c r="N3" t="s">
        <v>947</v>
      </c>
      <c r="O3" t="str">
        <f>HAVERD!FX$2</f>
        <v>Oil - 1</v>
      </c>
      <c r="P3" t="str">
        <f>HAVERD!FY$2</f>
        <v>Oil - 3</v>
      </c>
      <c r="Q3" t="str">
        <f>HAVERD!FZ$2</f>
        <v>Oil - 6</v>
      </c>
      <c r="R3" t="str">
        <f>HAVERD!GA$2</f>
        <v>Oil - 12</v>
      </c>
      <c r="S3" t="str">
        <f>HAVERD!GB$2</f>
        <v>Oil - 24</v>
      </c>
    </row>
    <row r="4" spans="1:74" x14ac:dyDescent="0.25">
      <c r="A4" t="s">
        <v>948</v>
      </c>
      <c r="C4">
        <f>365/4</f>
        <v>91.25</v>
      </c>
      <c r="D4">
        <f>365/2</f>
        <v>182.5</v>
      </c>
      <c r="E4">
        <v>365</v>
      </c>
      <c r="F4">
        <f>365*2</f>
        <v>730</v>
      </c>
      <c r="N4" t="s">
        <v>948</v>
      </c>
      <c r="P4">
        <f>365/4</f>
        <v>91.25</v>
      </c>
      <c r="Q4">
        <f>365/2</f>
        <v>182.5</v>
      </c>
      <c r="R4">
        <v>365</v>
      </c>
      <c r="S4">
        <f>365*2</f>
        <v>730</v>
      </c>
    </row>
    <row r="5" spans="1:74" x14ac:dyDescent="0.25">
      <c r="A5" s="8" t="s">
        <v>949</v>
      </c>
      <c r="N5" s="8" t="s">
        <v>949</v>
      </c>
    </row>
    <row r="6" spans="1:74" x14ac:dyDescent="0.25">
      <c r="A6" s="6">
        <f t="shared" ref="A6:A14" si="1">A11-7</f>
        <v>45665</v>
      </c>
      <c r="B6" s="6">
        <f>A6</f>
        <v>45665</v>
      </c>
      <c r="C6" s="6">
        <f>$B6+C$4</f>
        <v>45756.25</v>
      </c>
      <c r="D6" s="6">
        <f t="shared" ref="D6:F10" si="2">$B6+D$4</f>
        <v>45847.5</v>
      </c>
      <c r="E6" s="6">
        <f t="shared" si="2"/>
        <v>46030</v>
      </c>
      <c r="F6" s="6">
        <f t="shared" si="2"/>
        <v>46395</v>
      </c>
      <c r="G6" s="6"/>
      <c r="H6" s="6"/>
      <c r="I6" s="6"/>
      <c r="J6" s="6"/>
      <c r="K6" s="6"/>
      <c r="N6" s="6">
        <f t="shared" ref="N6:N14" si="3">N11-7</f>
        <v>45707</v>
      </c>
      <c r="O6" s="6">
        <f>N6</f>
        <v>45707</v>
      </c>
      <c r="P6" s="6">
        <f>$N6+P$4</f>
        <v>45798.25</v>
      </c>
      <c r="Q6" s="6">
        <f t="shared" ref="Q6:S11" si="4">$N6+Q$4</f>
        <v>45889.5</v>
      </c>
      <c r="R6" s="6">
        <f t="shared" si="4"/>
        <v>46072</v>
      </c>
      <c r="S6" s="6">
        <f t="shared" si="4"/>
        <v>46437</v>
      </c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</row>
    <row r="7" spans="1:74" x14ac:dyDescent="0.25">
      <c r="A7" s="6">
        <f t="shared" si="1"/>
        <v>45666</v>
      </c>
      <c r="B7" s="6">
        <f t="shared" ref="B7:B18" si="5">A7</f>
        <v>45666</v>
      </c>
      <c r="C7" s="6">
        <f t="shared" ref="C7:F20" si="6">$B7+C$4</f>
        <v>45757.25</v>
      </c>
      <c r="D7" s="6">
        <f t="shared" si="2"/>
        <v>45848.5</v>
      </c>
      <c r="E7" s="6">
        <f t="shared" si="2"/>
        <v>46031</v>
      </c>
      <c r="F7" s="6">
        <f t="shared" si="2"/>
        <v>46396</v>
      </c>
      <c r="G7" s="6"/>
      <c r="H7" s="6"/>
      <c r="I7" s="6"/>
      <c r="J7" s="6"/>
      <c r="K7" s="6"/>
      <c r="N7" s="6">
        <f t="shared" si="3"/>
        <v>45708</v>
      </c>
      <c r="O7" s="6">
        <f t="shared" ref="O7:O18" si="7">N7</f>
        <v>45708</v>
      </c>
      <c r="P7" s="6">
        <f t="shared" ref="P7:S20" si="8">$N7+P$4</f>
        <v>45799.25</v>
      </c>
      <c r="Q7" s="6">
        <f t="shared" si="8"/>
        <v>45890.5</v>
      </c>
      <c r="R7" s="6">
        <f t="shared" si="8"/>
        <v>46073</v>
      </c>
      <c r="S7" s="6">
        <f t="shared" si="8"/>
        <v>46438</v>
      </c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</row>
    <row r="8" spans="1:74" x14ac:dyDescent="0.25">
      <c r="A8" s="6">
        <f t="shared" si="1"/>
        <v>45667</v>
      </c>
      <c r="B8" s="6">
        <f t="shared" si="5"/>
        <v>45667</v>
      </c>
      <c r="C8" s="6">
        <f t="shared" si="6"/>
        <v>45758.25</v>
      </c>
      <c r="D8" s="6">
        <f t="shared" si="2"/>
        <v>45849.5</v>
      </c>
      <c r="E8" s="6">
        <f t="shared" si="2"/>
        <v>46032</v>
      </c>
      <c r="F8" s="6">
        <f t="shared" si="2"/>
        <v>46397</v>
      </c>
      <c r="G8" s="6"/>
      <c r="H8" s="6"/>
      <c r="I8" s="6"/>
      <c r="J8" s="6"/>
      <c r="K8" s="6"/>
      <c r="N8" s="6">
        <f t="shared" si="3"/>
        <v>45709</v>
      </c>
      <c r="O8" s="6">
        <f t="shared" si="7"/>
        <v>45709</v>
      </c>
      <c r="P8" s="6">
        <f t="shared" si="8"/>
        <v>45800.25</v>
      </c>
      <c r="Q8" s="6">
        <f t="shared" si="4"/>
        <v>45891.5</v>
      </c>
      <c r="R8" s="6">
        <f t="shared" si="4"/>
        <v>46074</v>
      </c>
      <c r="S8" s="6">
        <f t="shared" si="4"/>
        <v>46439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</row>
    <row r="9" spans="1:74" x14ac:dyDescent="0.25">
      <c r="A9" s="6">
        <f t="shared" si="1"/>
        <v>45670</v>
      </c>
      <c r="B9" s="6">
        <f t="shared" si="5"/>
        <v>45670</v>
      </c>
      <c r="C9" s="6">
        <f t="shared" si="6"/>
        <v>45761.25</v>
      </c>
      <c r="D9" s="6">
        <f t="shared" si="2"/>
        <v>45852.5</v>
      </c>
      <c r="E9" s="6">
        <f t="shared" si="2"/>
        <v>46035</v>
      </c>
      <c r="F9" s="6">
        <f t="shared" si="2"/>
        <v>46400</v>
      </c>
      <c r="G9" s="6"/>
      <c r="H9" s="6"/>
      <c r="I9" s="6"/>
      <c r="J9" s="6"/>
      <c r="K9" s="6"/>
      <c r="N9" s="6">
        <f t="shared" si="3"/>
        <v>45712</v>
      </c>
      <c r="O9" s="6">
        <f t="shared" si="7"/>
        <v>45712</v>
      </c>
      <c r="P9" s="6">
        <f t="shared" si="8"/>
        <v>45803.25</v>
      </c>
      <c r="Q9" s="6">
        <f t="shared" si="4"/>
        <v>45894.5</v>
      </c>
      <c r="R9" s="6">
        <f t="shared" si="4"/>
        <v>46077</v>
      </c>
      <c r="S9" s="6">
        <f t="shared" si="4"/>
        <v>46442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</row>
    <row r="10" spans="1:74" x14ac:dyDescent="0.25">
      <c r="A10" s="6">
        <f t="shared" si="1"/>
        <v>45671</v>
      </c>
      <c r="B10" s="6">
        <f t="shared" si="5"/>
        <v>45671</v>
      </c>
      <c r="C10" s="6">
        <f t="shared" si="6"/>
        <v>45762.25</v>
      </c>
      <c r="D10" s="6">
        <f t="shared" si="2"/>
        <v>45853.5</v>
      </c>
      <c r="E10" s="6">
        <f t="shared" si="2"/>
        <v>46036</v>
      </c>
      <c r="F10" s="6">
        <f t="shared" si="2"/>
        <v>46401</v>
      </c>
      <c r="G10" s="6"/>
      <c r="H10" s="6"/>
      <c r="I10" s="6"/>
      <c r="J10" s="6"/>
      <c r="K10" s="6"/>
      <c r="N10" s="6">
        <f t="shared" si="3"/>
        <v>45713</v>
      </c>
      <c r="O10" s="6">
        <f t="shared" si="7"/>
        <v>45713</v>
      </c>
      <c r="P10" s="6">
        <f t="shared" si="8"/>
        <v>45804.25</v>
      </c>
      <c r="Q10" s="6">
        <f t="shared" si="4"/>
        <v>45895.5</v>
      </c>
      <c r="R10" s="6">
        <f t="shared" si="4"/>
        <v>46078</v>
      </c>
      <c r="S10" s="6">
        <f t="shared" si="4"/>
        <v>46443</v>
      </c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</row>
    <row r="11" spans="1:74" x14ac:dyDescent="0.25">
      <c r="A11" s="6">
        <f t="shared" si="1"/>
        <v>45672</v>
      </c>
      <c r="B11" s="6">
        <f t="shared" si="5"/>
        <v>45672</v>
      </c>
      <c r="C11" s="6">
        <f t="shared" si="6"/>
        <v>45763.25</v>
      </c>
      <c r="D11" s="6">
        <f t="shared" si="6"/>
        <v>45854.5</v>
      </c>
      <c r="E11" s="6">
        <f t="shared" si="6"/>
        <v>46037</v>
      </c>
      <c r="F11" s="6">
        <f t="shared" si="6"/>
        <v>46402</v>
      </c>
      <c r="G11" s="6"/>
      <c r="H11" s="6"/>
      <c r="I11" s="6"/>
      <c r="J11" s="6"/>
      <c r="K11" s="6"/>
      <c r="N11" s="6">
        <f t="shared" si="3"/>
        <v>45714</v>
      </c>
      <c r="O11" s="6">
        <f t="shared" si="7"/>
        <v>45714</v>
      </c>
      <c r="P11" s="6">
        <f t="shared" si="8"/>
        <v>45805.25</v>
      </c>
      <c r="Q11" s="6">
        <f t="shared" si="4"/>
        <v>45896.5</v>
      </c>
      <c r="R11" s="6">
        <f t="shared" si="4"/>
        <v>46079</v>
      </c>
      <c r="S11" s="6">
        <f t="shared" si="4"/>
        <v>46444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</row>
    <row r="12" spans="1:74" x14ac:dyDescent="0.25">
      <c r="A12" s="6">
        <f t="shared" si="1"/>
        <v>45673</v>
      </c>
      <c r="B12" s="6">
        <f t="shared" si="5"/>
        <v>45673</v>
      </c>
      <c r="C12" s="6">
        <f t="shared" si="6"/>
        <v>45764.25</v>
      </c>
      <c r="D12" s="6">
        <f t="shared" si="6"/>
        <v>45855.5</v>
      </c>
      <c r="E12" s="6">
        <f t="shared" si="6"/>
        <v>46038</v>
      </c>
      <c r="F12" s="6">
        <f t="shared" si="6"/>
        <v>46403</v>
      </c>
      <c r="G12" s="6"/>
      <c r="H12" s="6"/>
      <c r="I12" s="6"/>
      <c r="J12" s="6"/>
      <c r="K12" s="6"/>
      <c r="N12" s="6">
        <f t="shared" si="3"/>
        <v>45715</v>
      </c>
      <c r="O12" s="6">
        <f t="shared" si="7"/>
        <v>45715</v>
      </c>
      <c r="P12" s="6">
        <f t="shared" si="8"/>
        <v>45806.25</v>
      </c>
      <c r="Q12" s="6">
        <f t="shared" si="8"/>
        <v>45897.5</v>
      </c>
      <c r="R12" s="6">
        <f t="shared" si="8"/>
        <v>46080</v>
      </c>
      <c r="S12" s="6">
        <f t="shared" si="8"/>
        <v>46445</v>
      </c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</row>
    <row r="13" spans="1:74" x14ac:dyDescent="0.25">
      <c r="A13" s="6">
        <f t="shared" si="1"/>
        <v>45674</v>
      </c>
      <c r="B13" s="6">
        <f t="shared" si="5"/>
        <v>45674</v>
      </c>
      <c r="C13" s="6">
        <f t="shared" si="6"/>
        <v>45765.25</v>
      </c>
      <c r="D13" s="6">
        <f t="shared" si="6"/>
        <v>45856.5</v>
      </c>
      <c r="E13" s="6">
        <f t="shared" si="6"/>
        <v>46039</v>
      </c>
      <c r="F13" s="6">
        <f t="shared" si="6"/>
        <v>46404</v>
      </c>
      <c r="G13" s="6"/>
      <c r="H13" s="6"/>
      <c r="I13" s="6"/>
      <c r="J13" s="6"/>
      <c r="K13" s="6"/>
      <c r="N13" s="6">
        <f t="shared" si="3"/>
        <v>45716</v>
      </c>
      <c r="O13" s="6">
        <f t="shared" si="7"/>
        <v>45716</v>
      </c>
      <c r="P13" s="6">
        <f t="shared" si="8"/>
        <v>45807.25</v>
      </c>
      <c r="Q13" s="6">
        <f t="shared" si="8"/>
        <v>45898.5</v>
      </c>
      <c r="R13" s="6">
        <f t="shared" si="8"/>
        <v>46081</v>
      </c>
      <c r="S13" s="6">
        <f t="shared" si="8"/>
        <v>46446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</row>
    <row r="14" spans="1:74" x14ac:dyDescent="0.25">
      <c r="A14" s="6">
        <f t="shared" si="1"/>
        <v>45677</v>
      </c>
      <c r="B14" s="6">
        <f t="shared" si="5"/>
        <v>45677</v>
      </c>
      <c r="C14" s="6">
        <f t="shared" si="6"/>
        <v>45768.25</v>
      </c>
      <c r="D14" s="6">
        <f t="shared" si="6"/>
        <v>45859.5</v>
      </c>
      <c r="E14" s="6">
        <f t="shared" si="6"/>
        <v>46042</v>
      </c>
      <c r="F14" s="6">
        <f t="shared" si="6"/>
        <v>46407</v>
      </c>
      <c r="G14" s="6"/>
      <c r="H14" s="6"/>
      <c r="I14" s="6"/>
      <c r="J14" s="6"/>
      <c r="K14" s="6"/>
      <c r="N14" s="6">
        <f t="shared" si="3"/>
        <v>45719</v>
      </c>
      <c r="O14" s="6">
        <f t="shared" si="7"/>
        <v>45719</v>
      </c>
      <c r="P14" s="6">
        <f t="shared" si="8"/>
        <v>45810.25</v>
      </c>
      <c r="Q14" s="6">
        <f t="shared" si="8"/>
        <v>45901.5</v>
      </c>
      <c r="R14" s="6">
        <f t="shared" si="8"/>
        <v>46084</v>
      </c>
      <c r="S14" s="6">
        <f t="shared" si="8"/>
        <v>46449</v>
      </c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</row>
    <row r="15" spans="1:74" x14ac:dyDescent="0.25">
      <c r="A15" s="6">
        <f>A20-7</f>
        <v>45678</v>
      </c>
      <c r="B15" s="6">
        <f t="shared" si="5"/>
        <v>45678</v>
      </c>
      <c r="C15" s="6">
        <f t="shared" si="6"/>
        <v>45769.25</v>
      </c>
      <c r="D15" s="6">
        <f t="shared" si="6"/>
        <v>45860.5</v>
      </c>
      <c r="E15" s="6">
        <f t="shared" si="6"/>
        <v>46043</v>
      </c>
      <c r="F15" s="6">
        <f t="shared" si="6"/>
        <v>46408</v>
      </c>
      <c r="G15" s="6"/>
      <c r="H15" s="6"/>
      <c r="I15" s="6"/>
      <c r="J15" s="6"/>
      <c r="K15" s="6"/>
      <c r="N15" s="6">
        <f>N20-7</f>
        <v>45720</v>
      </c>
      <c r="O15" s="6">
        <f t="shared" si="7"/>
        <v>45720</v>
      </c>
      <c r="P15" s="6">
        <f t="shared" si="8"/>
        <v>45811.25</v>
      </c>
      <c r="Q15" s="6">
        <f t="shared" si="8"/>
        <v>45902.5</v>
      </c>
      <c r="R15" s="6">
        <f t="shared" si="8"/>
        <v>46085</v>
      </c>
      <c r="S15" s="6">
        <f t="shared" si="8"/>
        <v>46450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</row>
    <row r="16" spans="1:74" x14ac:dyDescent="0.25">
      <c r="A16" s="12">
        <f>'Market pricing dates'!B5</f>
        <v>45679</v>
      </c>
      <c r="B16" s="6">
        <f t="shared" si="5"/>
        <v>45679</v>
      </c>
      <c r="C16" s="6">
        <f t="shared" si="6"/>
        <v>45770.25</v>
      </c>
      <c r="D16" s="6">
        <f t="shared" si="6"/>
        <v>45861.5</v>
      </c>
      <c r="E16" s="6">
        <f t="shared" si="6"/>
        <v>46044</v>
      </c>
      <c r="F16" s="6">
        <f t="shared" si="6"/>
        <v>46409</v>
      </c>
      <c r="G16" s="6"/>
      <c r="H16" s="6"/>
      <c r="I16" s="6"/>
      <c r="J16" s="6"/>
      <c r="K16" s="6"/>
      <c r="N16" s="12">
        <f>'Market pricing dates'!E5</f>
        <v>45721</v>
      </c>
      <c r="O16" s="6">
        <f t="shared" si="7"/>
        <v>45721</v>
      </c>
      <c r="P16" s="6">
        <f t="shared" si="8"/>
        <v>45812.25</v>
      </c>
      <c r="Q16" s="6">
        <f t="shared" si="8"/>
        <v>45903.5</v>
      </c>
      <c r="R16" s="6">
        <f t="shared" si="8"/>
        <v>46086</v>
      </c>
      <c r="S16" s="6">
        <f t="shared" si="8"/>
        <v>46451</v>
      </c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</row>
    <row r="17" spans="1:74" x14ac:dyDescent="0.25">
      <c r="A17" s="12">
        <f>'Market pricing dates'!B6</f>
        <v>45680</v>
      </c>
      <c r="B17" s="6">
        <f t="shared" si="5"/>
        <v>45680</v>
      </c>
      <c r="C17" s="6">
        <f t="shared" si="6"/>
        <v>45771.25</v>
      </c>
      <c r="D17" s="6">
        <f t="shared" si="6"/>
        <v>45862.5</v>
      </c>
      <c r="E17" s="6">
        <f t="shared" si="6"/>
        <v>46045</v>
      </c>
      <c r="F17" s="6">
        <f t="shared" si="6"/>
        <v>46410</v>
      </c>
      <c r="G17" s="6"/>
      <c r="H17" s="6"/>
      <c r="I17" s="6"/>
      <c r="J17" s="6"/>
      <c r="K17" s="6"/>
      <c r="N17" s="12">
        <f>'Market pricing dates'!E6</f>
        <v>45722</v>
      </c>
      <c r="O17" s="6">
        <f t="shared" si="7"/>
        <v>45722</v>
      </c>
      <c r="P17" s="6">
        <f t="shared" si="8"/>
        <v>45813.25</v>
      </c>
      <c r="Q17" s="6">
        <f t="shared" si="8"/>
        <v>45904.5</v>
      </c>
      <c r="R17" s="6">
        <f t="shared" si="8"/>
        <v>46087</v>
      </c>
      <c r="S17" s="6">
        <f t="shared" si="8"/>
        <v>46452</v>
      </c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</row>
    <row r="18" spans="1:74" x14ac:dyDescent="0.25">
      <c r="A18" s="12">
        <f>'Market pricing dates'!B7</f>
        <v>45681</v>
      </c>
      <c r="B18" s="6">
        <f t="shared" si="5"/>
        <v>45681</v>
      </c>
      <c r="C18" s="6">
        <f t="shared" si="6"/>
        <v>45772.25</v>
      </c>
      <c r="D18" s="6">
        <f t="shared" si="6"/>
        <v>45863.5</v>
      </c>
      <c r="E18" s="6">
        <f t="shared" si="6"/>
        <v>46046</v>
      </c>
      <c r="F18" s="6">
        <f t="shared" si="6"/>
        <v>46411</v>
      </c>
      <c r="G18" s="6"/>
      <c r="H18" s="6"/>
      <c r="I18" s="6"/>
      <c r="J18" s="6"/>
      <c r="K18" s="6"/>
      <c r="N18" s="12">
        <f>'Market pricing dates'!E7</f>
        <v>45723</v>
      </c>
      <c r="O18" s="6">
        <f t="shared" si="7"/>
        <v>45723</v>
      </c>
      <c r="P18" s="6">
        <f t="shared" si="8"/>
        <v>45814.25</v>
      </c>
      <c r="Q18" s="6">
        <f t="shared" si="8"/>
        <v>45905.5</v>
      </c>
      <c r="R18" s="6">
        <f t="shared" si="8"/>
        <v>46088</v>
      </c>
      <c r="S18" s="6">
        <f t="shared" si="8"/>
        <v>46453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</row>
    <row r="19" spans="1:74" x14ac:dyDescent="0.25">
      <c r="A19" s="12">
        <f>'Market pricing dates'!B8</f>
        <v>45684</v>
      </c>
      <c r="B19" s="6">
        <f>A19</f>
        <v>45684</v>
      </c>
      <c r="C19" s="6">
        <f>$B19+C$4</f>
        <v>45775.25</v>
      </c>
      <c r="D19" s="6">
        <f t="shared" si="6"/>
        <v>45866.5</v>
      </c>
      <c r="E19" s="6">
        <f t="shared" si="6"/>
        <v>46049</v>
      </c>
      <c r="F19" s="6">
        <f t="shared" si="6"/>
        <v>46414</v>
      </c>
      <c r="G19" s="6"/>
      <c r="H19" s="6"/>
      <c r="I19" s="6"/>
      <c r="J19" s="6"/>
      <c r="K19" s="6"/>
      <c r="N19" s="12">
        <f>'Market pricing dates'!E8</f>
        <v>45726</v>
      </c>
      <c r="O19" s="6">
        <f>N19</f>
        <v>45726</v>
      </c>
      <c r="P19" s="6">
        <f t="shared" si="8"/>
        <v>45817.25</v>
      </c>
      <c r="Q19" s="6">
        <f t="shared" si="8"/>
        <v>45908.5</v>
      </c>
      <c r="R19" s="6">
        <f t="shared" si="8"/>
        <v>46091</v>
      </c>
      <c r="S19" s="6">
        <f t="shared" si="8"/>
        <v>46456</v>
      </c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</row>
    <row r="20" spans="1:74" x14ac:dyDescent="0.25">
      <c r="A20" s="12">
        <f>'Market pricing dates'!B9</f>
        <v>45685</v>
      </c>
      <c r="B20" s="6">
        <f t="shared" ref="B20" si="9">A20</f>
        <v>45685</v>
      </c>
      <c r="C20" s="6">
        <f t="shared" si="6"/>
        <v>45776.25</v>
      </c>
      <c r="D20" s="6">
        <f t="shared" si="6"/>
        <v>45867.5</v>
      </c>
      <c r="E20" s="6">
        <f t="shared" si="6"/>
        <v>46050</v>
      </c>
      <c r="F20" s="6">
        <f t="shared" si="6"/>
        <v>46415</v>
      </c>
      <c r="G20" s="6"/>
      <c r="H20" s="6"/>
      <c r="I20" s="6"/>
      <c r="J20" s="6"/>
      <c r="K20" s="6"/>
      <c r="N20" s="12">
        <f>'Market pricing dates'!E9</f>
        <v>45727</v>
      </c>
      <c r="O20" s="6">
        <f t="shared" ref="O20" si="10">N20</f>
        <v>45727</v>
      </c>
      <c r="P20" s="6">
        <f t="shared" si="8"/>
        <v>45818.25</v>
      </c>
      <c r="Q20" s="6">
        <f t="shared" si="8"/>
        <v>45909.5</v>
      </c>
      <c r="R20" s="6">
        <f t="shared" si="8"/>
        <v>46092</v>
      </c>
      <c r="S20" s="6">
        <f t="shared" si="8"/>
        <v>46457</v>
      </c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</row>
    <row r="22" spans="1:74" x14ac:dyDescent="0.25">
      <c r="A22" s="8" t="s">
        <v>1991</v>
      </c>
      <c r="N22" s="8" t="s">
        <v>1991</v>
      </c>
    </row>
    <row r="23" spans="1:74" x14ac:dyDescent="0.25">
      <c r="A23" s="6">
        <f t="shared" ref="A23:A37" si="11">A6</f>
        <v>45665</v>
      </c>
      <c r="B23" s="7">
        <f>VLOOKUP($A23,HAVERD!$A:$GB,B$2,FALSE)</f>
        <v>76.16</v>
      </c>
      <c r="C23" s="7">
        <f>VLOOKUP($A23,HAVERD!$A:$GB,C$2,FALSE)</f>
        <v>75.11</v>
      </c>
      <c r="D23" s="7">
        <f>VLOOKUP($A23,HAVERD!$A:$GB,D$2,FALSE)</f>
        <v>74</v>
      </c>
      <c r="E23" s="7">
        <f>VLOOKUP($A23,HAVERD!$A:$GB,E$2,FALSE)</f>
        <v>72.12</v>
      </c>
      <c r="F23" s="7">
        <f>VLOOKUP($A23,HAVERD!$A:$GB,F$2,FALSE)</f>
        <v>70.010000000000005</v>
      </c>
      <c r="G23" s="7"/>
      <c r="H23" s="7"/>
      <c r="I23" s="7"/>
      <c r="J23" s="7"/>
      <c r="K23" s="7"/>
      <c r="N23" s="6">
        <f t="shared" ref="N23:N37" si="12">N6</f>
        <v>45707</v>
      </c>
      <c r="O23" s="7">
        <f>_xlfn.IFNA(VLOOKUP($N23,HAVERD!$A:$GB,O$2,FALSE),"")</f>
        <v>76.040000000000006</v>
      </c>
      <c r="P23" s="7">
        <f>_xlfn.IFNA(VLOOKUP($N23,HAVERD!$A:$GB,P$2,FALSE),"")</f>
        <v>75.239999999999995</v>
      </c>
      <c r="Q23" s="7">
        <f>_xlfn.IFNA(VLOOKUP($N23,HAVERD!$A:$GB,Q$2,FALSE),"")</f>
        <v>73.900000000000006</v>
      </c>
      <c r="R23" s="7">
        <f>_xlfn.IFNA(VLOOKUP($N23,HAVERD!$A:$GB,R$2,FALSE),"")</f>
        <v>71.8</v>
      </c>
      <c r="S23" s="7">
        <f>_xlfn.IFNA(VLOOKUP($N23,HAVERD!$A:$GB,S$2,FALSE),"")</f>
        <v>69.72</v>
      </c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</row>
    <row r="24" spans="1:74" x14ac:dyDescent="0.25">
      <c r="A24" s="6">
        <f t="shared" si="11"/>
        <v>45666</v>
      </c>
      <c r="B24" s="7">
        <f>VLOOKUP($A24,HAVERD!$A:$GB,B$2,FALSE)</f>
        <v>76.92</v>
      </c>
      <c r="C24" s="7">
        <f>VLOOKUP($A24,HAVERD!$A:$GB,C$2,FALSE)</f>
        <v>75.709999999999994</v>
      </c>
      <c r="D24" s="7">
        <f>VLOOKUP($A24,HAVERD!$A:$GB,D$2,FALSE)</f>
        <v>74.459999999999994</v>
      </c>
      <c r="E24" s="7">
        <f>VLOOKUP($A24,HAVERD!$A:$GB,E$2,FALSE)</f>
        <v>72.41</v>
      </c>
      <c r="F24" s="7">
        <f>VLOOKUP($A24,HAVERD!$A:$GB,F$2,FALSE)</f>
        <v>70.11</v>
      </c>
      <c r="G24" s="7"/>
      <c r="H24" s="7"/>
      <c r="I24" s="7"/>
      <c r="J24" s="7"/>
      <c r="K24" s="7"/>
      <c r="N24" s="6">
        <f t="shared" si="12"/>
        <v>45708</v>
      </c>
      <c r="O24" s="7">
        <f>_xlfn.IFNA(VLOOKUP($N24,HAVERD!$A:$GB,O$2,FALSE),"")</f>
        <v>76.48</v>
      </c>
      <c r="P24" s="7">
        <f>_xlfn.IFNA(VLOOKUP($N24,HAVERD!$A:$GB,P$2,FALSE),"")</f>
        <v>75.61</v>
      </c>
      <c r="Q24" s="7">
        <f>_xlfn.IFNA(VLOOKUP($N24,HAVERD!$A:$GB,Q$2,FALSE),"")</f>
        <v>74.3</v>
      </c>
      <c r="R24" s="7">
        <f>_xlfn.IFNA(VLOOKUP($N24,HAVERD!$A:$GB,R$2,FALSE),"")</f>
        <v>72.17</v>
      </c>
      <c r="S24" s="7">
        <f>_xlfn.IFNA(VLOOKUP($N24,HAVERD!$A:$GB,S$2,FALSE),"")</f>
        <v>70.05</v>
      </c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</row>
    <row r="25" spans="1:74" x14ac:dyDescent="0.25">
      <c r="A25" s="6">
        <f t="shared" si="11"/>
        <v>45667</v>
      </c>
      <c r="B25" s="7">
        <f>VLOOKUP($A25,HAVERD!$A:$GB,B$2,FALSE)</f>
        <v>79.760000000000005</v>
      </c>
      <c r="C25" s="7">
        <f>VLOOKUP($A25,HAVERD!$A:$GB,C$2,FALSE)</f>
        <v>78.06</v>
      </c>
      <c r="D25" s="7">
        <f>VLOOKUP($A25,HAVERD!$A:$GB,D$2,FALSE)</f>
        <v>76.17</v>
      </c>
      <c r="E25" s="7">
        <f>VLOOKUP($A25,HAVERD!$A:$GB,E$2,FALSE)</f>
        <v>73.5</v>
      </c>
      <c r="F25" s="7">
        <f>VLOOKUP($A25,HAVERD!$A:$GB,F$2,FALSE)</f>
        <v>70.64</v>
      </c>
      <c r="G25" s="7"/>
      <c r="H25" s="7"/>
      <c r="I25" s="7"/>
      <c r="J25" s="7"/>
      <c r="K25" s="7"/>
      <c r="N25" s="6">
        <f t="shared" si="12"/>
        <v>45709</v>
      </c>
      <c r="O25" s="7">
        <f>_xlfn.IFNA(VLOOKUP($N25,HAVERD!$A:$GB,O$2,FALSE),"")</f>
        <v>74.430000000000007</v>
      </c>
      <c r="P25" s="7">
        <f>_xlfn.IFNA(VLOOKUP($N25,HAVERD!$A:$GB,P$2,FALSE),"")</f>
        <v>73.680000000000007</v>
      </c>
      <c r="Q25" s="7">
        <f>_xlfn.IFNA(VLOOKUP($N25,HAVERD!$A:$GB,Q$2,FALSE),"")</f>
        <v>72.510000000000005</v>
      </c>
      <c r="R25" s="7">
        <f>_xlfn.IFNA(VLOOKUP($N25,HAVERD!$A:$GB,R$2,FALSE),"")</f>
        <v>70.64</v>
      </c>
      <c r="S25" s="7">
        <f>_xlfn.IFNA(VLOOKUP($N25,HAVERD!$A:$GB,S$2,FALSE),"")</f>
        <v>68.92</v>
      </c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</row>
    <row r="26" spans="1:74" x14ac:dyDescent="0.25">
      <c r="A26" s="6">
        <f t="shared" si="11"/>
        <v>45670</v>
      </c>
      <c r="B26" s="7">
        <f>VLOOKUP($A26,HAVERD!$A:$GB,B$2,FALSE)</f>
        <v>81.010000000000005</v>
      </c>
      <c r="C26" s="7">
        <f>VLOOKUP($A26,HAVERD!$A:$GB,C$2,FALSE)</f>
        <v>78.52</v>
      </c>
      <c r="D26" s="7">
        <f>VLOOKUP($A26,HAVERD!$A:$GB,D$2,FALSE)</f>
        <v>76.11</v>
      </c>
      <c r="E26" s="7">
        <f>VLOOKUP($A26,HAVERD!$A:$GB,E$2,FALSE)</f>
        <v>73.13</v>
      </c>
      <c r="F26" s="7">
        <f>VLOOKUP($A26,HAVERD!$A:$GB,F$2,FALSE)</f>
        <v>70.38</v>
      </c>
      <c r="G26" s="7"/>
      <c r="H26" s="7"/>
      <c r="I26" s="7"/>
      <c r="J26" s="7"/>
      <c r="K26" s="7"/>
      <c r="N26" s="6">
        <f t="shared" si="12"/>
        <v>45712</v>
      </c>
      <c r="O26" s="7">
        <f>_xlfn.IFNA(VLOOKUP($N26,HAVERD!$A:$GB,O$2,FALSE),"")</f>
        <v>74.78</v>
      </c>
      <c r="P26" s="7">
        <f>_xlfn.IFNA(VLOOKUP($N26,HAVERD!$A:$GB,P$2,FALSE),"")</f>
        <v>73.89</v>
      </c>
      <c r="Q26" s="7">
        <f>_xlfn.IFNA(VLOOKUP($N26,HAVERD!$A:$GB,Q$2,FALSE),"")</f>
        <v>72.66</v>
      </c>
      <c r="R26" s="7">
        <f>_xlfn.IFNA(VLOOKUP($N26,HAVERD!$A:$GB,R$2,FALSE),"")</f>
        <v>70.72</v>
      </c>
      <c r="S26" s="7">
        <f>_xlfn.IFNA(VLOOKUP($N26,HAVERD!$A:$GB,S$2,FALSE),"")</f>
        <v>68.959999999999994</v>
      </c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</row>
    <row r="27" spans="1:74" x14ac:dyDescent="0.25">
      <c r="A27" s="6">
        <f t="shared" si="11"/>
        <v>45671</v>
      </c>
      <c r="B27" s="7">
        <f>VLOOKUP($A27,HAVERD!$A:$GB,B$2,FALSE)</f>
        <v>79.92</v>
      </c>
      <c r="C27" s="7">
        <f>VLOOKUP($A27,HAVERD!$A:$GB,C$2,FALSE)</f>
        <v>77.930000000000007</v>
      </c>
      <c r="D27" s="7">
        <f>VLOOKUP($A27,HAVERD!$A:$GB,D$2,FALSE)</f>
        <v>75.88</v>
      </c>
      <c r="E27" s="7">
        <f>VLOOKUP($A27,HAVERD!$A:$GB,E$2,FALSE)</f>
        <v>73.260000000000005</v>
      </c>
      <c r="F27" s="7">
        <f>VLOOKUP($A27,HAVERD!$A:$GB,F$2,FALSE)</f>
        <v>70.78</v>
      </c>
      <c r="G27" s="7"/>
      <c r="H27" s="7"/>
      <c r="I27" s="7"/>
      <c r="J27" s="7"/>
      <c r="K27" s="7"/>
      <c r="N27" s="6">
        <f t="shared" si="12"/>
        <v>45713</v>
      </c>
      <c r="O27" s="7">
        <f>_xlfn.IFNA(VLOOKUP($N27,HAVERD!$A:$GB,O$2,FALSE),"")</f>
        <v>73.02</v>
      </c>
      <c r="P27" s="7">
        <f>_xlfn.IFNA(VLOOKUP($N27,HAVERD!$A:$GB,P$2,FALSE),"")</f>
        <v>72.09</v>
      </c>
      <c r="Q27" s="7">
        <f>_xlfn.IFNA(VLOOKUP($N27,HAVERD!$A:$GB,Q$2,FALSE),"")</f>
        <v>70.94</v>
      </c>
      <c r="R27" s="7">
        <f>_xlfn.IFNA(VLOOKUP($N27,HAVERD!$A:$GB,R$2,FALSE),"")</f>
        <v>69.209999999999994</v>
      </c>
      <c r="S27" s="7">
        <f>_xlfn.IFNA(VLOOKUP($N27,HAVERD!$A:$GB,S$2,FALSE),"")</f>
        <v>67.87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</row>
    <row r="28" spans="1:74" x14ac:dyDescent="0.25">
      <c r="A28" s="6">
        <f t="shared" si="11"/>
        <v>45672</v>
      </c>
      <c r="B28" s="7">
        <f>VLOOKUP($A28,HAVERD!$A:$GB,B$2,FALSE)</f>
        <v>82.03</v>
      </c>
      <c r="C28" s="7">
        <f>VLOOKUP($A28,HAVERD!$A:$GB,C$2,FALSE)</f>
        <v>79.48</v>
      </c>
      <c r="D28" s="7">
        <f>VLOOKUP($A28,HAVERD!$A:$GB,D$2,FALSE)</f>
        <v>76.98</v>
      </c>
      <c r="E28" s="7">
        <f>VLOOKUP($A28,HAVERD!$A:$GB,E$2,FALSE)</f>
        <v>73.930000000000007</v>
      </c>
      <c r="F28" s="7">
        <f>VLOOKUP($A28,HAVERD!$A:$GB,F$2,FALSE)</f>
        <v>71.2</v>
      </c>
      <c r="G28" s="7"/>
      <c r="H28" s="7"/>
      <c r="I28" s="7"/>
      <c r="J28" s="7"/>
      <c r="K28" s="7"/>
      <c r="N28" s="6">
        <f t="shared" si="12"/>
        <v>45714</v>
      </c>
      <c r="O28" s="7">
        <f>_xlfn.IFNA(VLOOKUP($N28,HAVERD!$A:$GB,O$2,FALSE),"")</f>
        <v>72.53</v>
      </c>
      <c r="P28" s="7">
        <f>_xlfn.IFNA(VLOOKUP($N28,HAVERD!$A:$GB,P$2,FALSE),"")</f>
        <v>71.61</v>
      </c>
      <c r="Q28" s="7">
        <f>_xlfn.IFNA(VLOOKUP($N28,HAVERD!$A:$GB,Q$2,FALSE),"")</f>
        <v>70.37</v>
      </c>
      <c r="R28" s="7">
        <f>_xlfn.IFNA(VLOOKUP($N28,HAVERD!$A:$GB,R$2,FALSE),"")</f>
        <v>68.650000000000006</v>
      </c>
      <c r="S28" s="7">
        <f>_xlfn.IFNA(VLOOKUP($N28,HAVERD!$A:$GB,S$2,FALSE),"")</f>
        <v>67.400000000000006</v>
      </c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</row>
    <row r="29" spans="1:74" x14ac:dyDescent="0.25">
      <c r="A29" s="6">
        <f t="shared" si="11"/>
        <v>45673</v>
      </c>
      <c r="B29" s="7">
        <f>VLOOKUP($A29,HAVERD!$A:$GB,B$2,FALSE)</f>
        <v>81.290000000000006</v>
      </c>
      <c r="C29" s="7">
        <f>VLOOKUP($A29,HAVERD!$A:$GB,C$2,FALSE)</f>
        <v>78.72</v>
      </c>
      <c r="D29" s="7">
        <f>VLOOKUP($A29,HAVERD!$A:$GB,D$2,FALSE)</f>
        <v>76.239999999999995</v>
      </c>
      <c r="E29" s="7">
        <f>VLOOKUP($A29,HAVERD!$A:$GB,E$2,FALSE)</f>
        <v>73.23</v>
      </c>
      <c r="F29" s="7">
        <f>VLOOKUP($A29,HAVERD!$A:$GB,F$2,FALSE)</f>
        <v>70.66</v>
      </c>
      <c r="G29" s="7"/>
      <c r="H29" s="7"/>
      <c r="I29" s="7"/>
      <c r="J29" s="7"/>
      <c r="K29" s="7"/>
      <c r="N29" s="6">
        <f t="shared" si="12"/>
        <v>45715</v>
      </c>
      <c r="O29" s="7">
        <f>_xlfn.IFNA(VLOOKUP($N29,HAVERD!$A:$GB,O$2,FALSE),"")</f>
        <v>74.040000000000006</v>
      </c>
      <c r="P29" s="7">
        <f>_xlfn.IFNA(VLOOKUP($N29,HAVERD!$A:$GB,P$2,FALSE),"")</f>
        <v>73.06</v>
      </c>
      <c r="Q29" s="7">
        <f>_xlfn.IFNA(VLOOKUP($N29,HAVERD!$A:$GB,Q$2,FALSE),"")</f>
        <v>71.62</v>
      </c>
      <c r="R29" s="7">
        <f>_xlfn.IFNA(VLOOKUP($N29,HAVERD!$A:$GB,R$2,FALSE),"")</f>
        <v>69.650000000000006</v>
      </c>
      <c r="S29" s="7">
        <f>_xlfn.IFNA(VLOOKUP($N29,HAVERD!$A:$GB,S$2,FALSE),"")</f>
        <v>68.040000000000006</v>
      </c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</row>
    <row r="30" spans="1:74" x14ac:dyDescent="0.25">
      <c r="A30" s="6">
        <f t="shared" si="11"/>
        <v>45674</v>
      </c>
      <c r="B30" s="7">
        <f>VLOOKUP($A30,HAVERD!$A:$GB,B$2,FALSE)</f>
        <v>80.790000000000006</v>
      </c>
      <c r="C30" s="7">
        <f>VLOOKUP($A30,HAVERD!$A:$GB,C$2,FALSE)</f>
        <v>78.430000000000007</v>
      </c>
      <c r="D30" s="7">
        <f>VLOOKUP($A30,HAVERD!$A:$GB,D$2,FALSE)</f>
        <v>75.98</v>
      </c>
      <c r="E30" s="7">
        <f>VLOOKUP($A30,HAVERD!$A:$GB,E$2,FALSE)</f>
        <v>73</v>
      </c>
      <c r="F30" s="7">
        <f>VLOOKUP($A30,HAVERD!$A:$GB,F$2,FALSE)</f>
        <v>70.53</v>
      </c>
      <c r="G30" s="7"/>
      <c r="H30" s="7"/>
      <c r="I30" s="7"/>
      <c r="J30" s="7"/>
      <c r="K30" s="7"/>
      <c r="N30" s="6">
        <f t="shared" si="12"/>
        <v>45716</v>
      </c>
      <c r="O30" s="7">
        <f>_xlfn.IFNA(VLOOKUP($N30,HAVERD!$A:$GB,O$2,FALSE),"")</f>
        <v>73.180000000000007</v>
      </c>
      <c r="P30" s="7">
        <f>_xlfn.IFNA(VLOOKUP($N30,HAVERD!$A:$GB,P$2,FALSE),"")</f>
        <v>72.28</v>
      </c>
      <c r="Q30" s="7">
        <f>_xlfn.IFNA(VLOOKUP($N30,HAVERD!$A:$GB,Q$2,FALSE),"")</f>
        <v>70.849999999999994</v>
      </c>
      <c r="R30" s="7">
        <f>_xlfn.IFNA(VLOOKUP($N30,HAVERD!$A:$GB,R$2,FALSE),"")</f>
        <v>68.95</v>
      </c>
      <c r="S30" s="7">
        <f>_xlfn.IFNA(VLOOKUP($N30,HAVERD!$A:$GB,S$2,FALSE),"")</f>
        <v>67.510000000000005</v>
      </c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</row>
    <row r="31" spans="1:74" x14ac:dyDescent="0.25">
      <c r="A31" s="6">
        <f t="shared" si="11"/>
        <v>45677</v>
      </c>
      <c r="B31" s="7">
        <f>VLOOKUP($A31,HAVERD!$A:$GB,B$2,FALSE)</f>
        <v>80.150000000000006</v>
      </c>
      <c r="C31" s="7">
        <f>VLOOKUP($A31,HAVERD!$A:$GB,C$2,FALSE)</f>
        <v>78.13</v>
      </c>
      <c r="D31" s="7">
        <f>VLOOKUP($A31,HAVERD!$A:$GB,D$2,FALSE)</f>
        <v>75.91</v>
      </c>
      <c r="E31" s="7">
        <f>VLOOKUP($A31,HAVERD!$A:$GB,E$2,FALSE)</f>
        <v>73.16</v>
      </c>
      <c r="F31" s="7">
        <f>VLOOKUP($A31,HAVERD!$A:$GB,F$2,FALSE)</f>
        <v>70.89</v>
      </c>
      <c r="G31" s="7"/>
      <c r="H31" s="7"/>
      <c r="I31" s="7"/>
      <c r="J31" s="7"/>
      <c r="K31" s="7"/>
      <c r="N31" s="6">
        <f t="shared" si="12"/>
        <v>45719</v>
      </c>
      <c r="O31" s="7">
        <f>_xlfn.IFNA(VLOOKUP($N31,HAVERD!$A:$GB,O$2,FALSE),"")</f>
        <v>71.62</v>
      </c>
      <c r="P31" s="7">
        <f>_xlfn.IFNA(VLOOKUP($N31,HAVERD!$A:$GB,P$2,FALSE),"")</f>
        <v>70.760000000000005</v>
      </c>
      <c r="Q31" s="7">
        <f>_xlfn.IFNA(VLOOKUP($N31,HAVERD!$A:$GB,Q$2,FALSE),"")</f>
        <v>69.63</v>
      </c>
      <c r="R31" s="7">
        <f>_xlfn.IFNA(VLOOKUP($N31,HAVERD!$A:$GB,R$2,FALSE),"")</f>
        <v>68.19</v>
      </c>
      <c r="S31" s="7">
        <f>_xlfn.IFNA(VLOOKUP($N31,HAVERD!$A:$GB,S$2,FALSE),"")</f>
        <v>67.11</v>
      </c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</row>
    <row r="32" spans="1:74" x14ac:dyDescent="0.25">
      <c r="A32" s="6">
        <f t="shared" si="11"/>
        <v>45678</v>
      </c>
      <c r="B32" s="7">
        <f>VLOOKUP($A32,HAVERD!$A:$GB,B$2,FALSE)</f>
        <v>79.290000000000006</v>
      </c>
      <c r="C32" s="7">
        <f>VLOOKUP($A32,HAVERD!$A:$GB,C$2,FALSE)</f>
        <v>77.58</v>
      </c>
      <c r="D32" s="7">
        <f>VLOOKUP($A32,HAVERD!$A:$GB,D$2,FALSE)</f>
        <v>75.58</v>
      </c>
      <c r="E32" s="7">
        <f>VLOOKUP($A32,HAVERD!$A:$GB,E$2,FALSE)</f>
        <v>72.91</v>
      </c>
      <c r="F32" s="7">
        <f>VLOOKUP($A32,HAVERD!$A:$GB,F$2,FALSE)</f>
        <v>70.61</v>
      </c>
      <c r="G32" s="7"/>
      <c r="H32" s="7"/>
      <c r="I32" s="7"/>
      <c r="J32" s="7"/>
      <c r="K32" s="7"/>
      <c r="N32" s="6">
        <f t="shared" si="12"/>
        <v>45720</v>
      </c>
      <c r="O32" s="7">
        <f>_xlfn.IFNA(VLOOKUP($N32,HAVERD!$A:$GB,O$2,FALSE),"")</f>
        <v>71.040000000000006</v>
      </c>
      <c r="P32" s="7">
        <f>_xlfn.IFNA(VLOOKUP($N32,HAVERD!$A:$GB,P$2,FALSE),"")</f>
        <v>70.16</v>
      </c>
      <c r="Q32" s="7">
        <f>_xlfn.IFNA(VLOOKUP($N32,HAVERD!$A:$GB,Q$2,FALSE),"")</f>
        <v>69.12</v>
      </c>
      <c r="R32" s="7">
        <f>_xlfn.IFNA(VLOOKUP($N32,HAVERD!$A:$GB,R$2,FALSE),"")</f>
        <v>67.900000000000006</v>
      </c>
      <c r="S32" s="7">
        <f>_xlfn.IFNA(VLOOKUP($N32,HAVERD!$A:$GB,S$2,FALSE),"")</f>
        <v>66.989999999999995</v>
      </c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</row>
    <row r="33" spans="1:74" x14ac:dyDescent="0.25">
      <c r="A33" s="6">
        <f t="shared" si="11"/>
        <v>45679</v>
      </c>
      <c r="B33" s="7">
        <f>VLOOKUP($A33,HAVERD!$A:$GB,B$2,FALSE)</f>
        <v>79</v>
      </c>
      <c r="C33" s="7">
        <f>VLOOKUP($A33,HAVERD!$A:$GB,C$2,FALSE)</f>
        <v>77.37</v>
      </c>
      <c r="D33" s="7">
        <f>VLOOKUP($A33,HAVERD!$A:$GB,D$2,FALSE)</f>
        <v>75.53</v>
      </c>
      <c r="E33" s="7">
        <f>VLOOKUP($A33,HAVERD!$A:$GB,E$2,FALSE)</f>
        <v>72.98</v>
      </c>
      <c r="F33" s="7">
        <f>VLOOKUP($A33,HAVERD!$A:$GB,F$2,FALSE)</f>
        <v>70.59</v>
      </c>
      <c r="G33" s="7"/>
      <c r="H33" s="7"/>
      <c r="I33" s="7"/>
      <c r="J33" s="7"/>
      <c r="K33" s="7"/>
      <c r="N33" s="6">
        <f t="shared" si="12"/>
        <v>45721</v>
      </c>
      <c r="O33" s="7">
        <f>_xlfn.IFNA(VLOOKUP($N33,HAVERD!$A:$GB,O$2,FALSE),"")</f>
        <v>69.3</v>
      </c>
      <c r="P33" s="7">
        <f>_xlfn.IFNA(VLOOKUP($N33,HAVERD!$A:$GB,P$2,FALSE),"")</f>
        <v>68.56</v>
      </c>
      <c r="Q33" s="7">
        <f>_xlfn.IFNA(VLOOKUP($N33,HAVERD!$A:$GB,Q$2,FALSE),"")</f>
        <v>67.62</v>
      </c>
      <c r="R33" s="7">
        <f>_xlfn.IFNA(VLOOKUP($N33,HAVERD!$A:$GB,R$2,FALSE),"")</f>
        <v>66.58</v>
      </c>
      <c r="S33" s="7">
        <f>_xlfn.IFNA(VLOOKUP($N33,HAVERD!$A:$GB,S$2,FALSE),"")</f>
        <v>65.92</v>
      </c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</row>
    <row r="34" spans="1:74" x14ac:dyDescent="0.25">
      <c r="A34" s="6">
        <f t="shared" si="11"/>
        <v>45680</v>
      </c>
      <c r="B34" s="7">
        <f>VLOOKUP($A34,HAVERD!$A:$GB,B$2,FALSE)</f>
        <v>78.290000000000006</v>
      </c>
      <c r="C34" s="7">
        <f>VLOOKUP($A34,HAVERD!$A:$GB,C$2,FALSE)</f>
        <v>76.91</v>
      </c>
      <c r="D34" s="7">
        <f>VLOOKUP($A34,HAVERD!$A:$GB,D$2,FALSE)</f>
        <v>75.260000000000005</v>
      </c>
      <c r="E34" s="7">
        <f>VLOOKUP($A34,HAVERD!$A:$GB,E$2,FALSE)</f>
        <v>72.86</v>
      </c>
      <c r="F34" s="7">
        <f>VLOOKUP($A34,HAVERD!$A:$GB,F$2,FALSE)</f>
        <v>70.599999999999994</v>
      </c>
      <c r="G34" s="7"/>
      <c r="H34" s="7"/>
      <c r="I34" s="7"/>
      <c r="J34" s="7"/>
      <c r="K34" s="7"/>
      <c r="N34" s="6">
        <f t="shared" si="12"/>
        <v>45722</v>
      </c>
      <c r="O34" s="7">
        <f>_xlfn.IFNA(VLOOKUP($N34,HAVERD!$A:$GB,O$2,FALSE),"")</f>
        <v>69.459999999999994</v>
      </c>
      <c r="P34" s="7">
        <f>_xlfn.IFNA(VLOOKUP($N34,HAVERD!$A:$GB,P$2,FALSE),"")</f>
        <v>68.58</v>
      </c>
      <c r="Q34" s="7">
        <f>_xlfn.IFNA(VLOOKUP($N34,HAVERD!$A:$GB,Q$2,FALSE),"")</f>
        <v>67.55</v>
      </c>
      <c r="R34" s="7">
        <f>_xlfn.IFNA(VLOOKUP($N34,HAVERD!$A:$GB,R$2,FALSE),"")</f>
        <v>66.430000000000007</v>
      </c>
      <c r="S34" s="7">
        <f>_xlfn.IFNA(VLOOKUP($N34,HAVERD!$A:$GB,S$2,FALSE),"")</f>
        <v>65.760000000000005</v>
      </c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</row>
    <row r="35" spans="1:74" x14ac:dyDescent="0.25">
      <c r="A35" s="6">
        <f t="shared" si="11"/>
        <v>45681</v>
      </c>
      <c r="B35" s="7">
        <f>VLOOKUP($A35,HAVERD!$A:$GB,B$2,FALSE)</f>
        <v>78.5</v>
      </c>
      <c r="C35" s="7">
        <f>VLOOKUP($A35,HAVERD!$A:$GB,C$2,FALSE)</f>
        <v>76.790000000000006</v>
      </c>
      <c r="D35" s="7">
        <f>VLOOKUP($A35,HAVERD!$A:$GB,D$2,FALSE)</f>
        <v>75.05</v>
      </c>
      <c r="E35" s="7">
        <f>VLOOKUP($A35,HAVERD!$A:$GB,E$2,FALSE)</f>
        <v>72.61</v>
      </c>
      <c r="F35" s="7">
        <f>VLOOKUP($A35,HAVERD!$A:$GB,F$2,FALSE)</f>
        <v>70.33</v>
      </c>
      <c r="G35" s="7"/>
      <c r="H35" s="7"/>
      <c r="I35" s="7"/>
      <c r="J35" s="7"/>
      <c r="K35" s="7"/>
      <c r="N35" s="6">
        <f t="shared" si="12"/>
        <v>45723</v>
      </c>
      <c r="O35" s="7">
        <f>_xlfn.IFNA(VLOOKUP($N35,HAVERD!$A:$GB,O$2,FALSE),"")</f>
        <v>70.36</v>
      </c>
      <c r="P35" s="7">
        <f>_xlfn.IFNA(VLOOKUP($N35,HAVERD!$A:$GB,P$2,FALSE),"")</f>
        <v>69.45</v>
      </c>
      <c r="Q35" s="7">
        <f>_xlfn.IFNA(VLOOKUP($N35,HAVERD!$A:$GB,Q$2,FALSE),"")</f>
        <v>68.37</v>
      </c>
      <c r="R35" s="7">
        <f>_xlfn.IFNA(VLOOKUP($N35,HAVERD!$A:$GB,R$2,FALSE),"")</f>
        <v>67.22</v>
      </c>
      <c r="S35" s="7">
        <f>_xlfn.IFNA(VLOOKUP($N35,HAVERD!$A:$GB,S$2,FALSE),"")</f>
        <v>66.45</v>
      </c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</row>
    <row r="36" spans="1:74" x14ac:dyDescent="0.25">
      <c r="A36" s="6">
        <f t="shared" si="11"/>
        <v>45684</v>
      </c>
      <c r="B36" s="7">
        <f>VLOOKUP($A36,HAVERD!$A:$GB,B$2,FALSE)</f>
        <v>77.08</v>
      </c>
      <c r="C36" s="7">
        <f>VLOOKUP($A36,HAVERD!$A:$GB,C$2,FALSE)</f>
        <v>75.42</v>
      </c>
      <c r="D36" s="7">
        <f>VLOOKUP($A36,HAVERD!$A:$GB,D$2,FALSE)</f>
        <v>73.73</v>
      </c>
      <c r="E36" s="7">
        <f>VLOOKUP($A36,HAVERD!$A:$GB,E$2,FALSE)</f>
        <v>71.489999999999995</v>
      </c>
      <c r="F36" s="7">
        <f>VLOOKUP($A36,HAVERD!$A:$GB,F$2,FALSE)</f>
        <v>69.430000000000007</v>
      </c>
      <c r="G36" s="7"/>
      <c r="H36" s="7"/>
      <c r="I36" s="7"/>
      <c r="J36" s="7"/>
      <c r="K36" s="7"/>
      <c r="N36" s="6">
        <f t="shared" si="12"/>
        <v>45726</v>
      </c>
      <c r="O36" s="7">
        <f>_xlfn.IFNA(VLOOKUP($N36,HAVERD!$A:$GB,O$2,FALSE),"")</f>
        <v>69.28</v>
      </c>
      <c r="P36" s="7">
        <f>_xlfn.IFNA(VLOOKUP($N36,HAVERD!$A:$GB,P$2,FALSE),"")</f>
        <v>68.33</v>
      </c>
      <c r="Q36" s="7">
        <f>_xlfn.IFNA(VLOOKUP($N36,HAVERD!$A:$GB,Q$2,FALSE),"")</f>
        <v>67.209999999999994</v>
      </c>
      <c r="R36" s="7">
        <f>_xlfn.IFNA(VLOOKUP($N36,HAVERD!$A:$GB,R$2,FALSE),"")</f>
        <v>66.069999999999993</v>
      </c>
      <c r="S36" s="7">
        <f>_xlfn.IFNA(VLOOKUP($N36,HAVERD!$A:$GB,S$2,FALSE),"")</f>
        <v>65.44</v>
      </c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</row>
    <row r="37" spans="1:74" x14ac:dyDescent="0.25">
      <c r="A37" s="6">
        <f t="shared" si="11"/>
        <v>45685</v>
      </c>
      <c r="B37" s="7">
        <f>VLOOKUP($A37,HAVERD!$A:$GB,B$2,FALSE)</f>
        <v>77.489999999999995</v>
      </c>
      <c r="C37" s="7">
        <f>VLOOKUP($A37,HAVERD!$A:$GB,C$2,FALSE)</f>
        <v>75.599999999999994</v>
      </c>
      <c r="D37" s="7">
        <f>VLOOKUP($A37,HAVERD!$A:$GB,D$2,FALSE)</f>
        <v>73.650000000000006</v>
      </c>
      <c r="E37" s="7">
        <f>VLOOKUP($A37,HAVERD!$A:$GB,E$2,FALSE)</f>
        <v>71.260000000000005</v>
      </c>
      <c r="F37" s="7">
        <f>VLOOKUP($A37,HAVERD!$A:$GB,F$2,FALSE)</f>
        <v>69.14</v>
      </c>
      <c r="G37" s="7"/>
      <c r="H37" s="7"/>
      <c r="I37" s="7"/>
      <c r="J37" s="7"/>
      <c r="K37" s="7"/>
      <c r="N37" s="6">
        <f t="shared" si="12"/>
        <v>45727</v>
      </c>
      <c r="O37" s="7" t="str">
        <f>_xlfn.IFNA(VLOOKUP($N37,HAVERD!$A:$GB,O$2,FALSE),"")</f>
        <v/>
      </c>
      <c r="P37" s="7" t="str">
        <f>_xlfn.IFNA(VLOOKUP($N37,HAVERD!$A:$GB,P$2,FALSE),"")</f>
        <v/>
      </c>
      <c r="Q37" s="7" t="str">
        <f>_xlfn.IFNA(VLOOKUP($N37,HAVERD!$A:$GB,Q$2,FALSE),"")</f>
        <v/>
      </c>
      <c r="R37" s="7" t="str">
        <f>_xlfn.IFNA(VLOOKUP($N37,HAVERD!$A:$GB,R$2,FALSE),"")</f>
        <v/>
      </c>
      <c r="S37" s="7" t="str">
        <f>_xlfn.IFNA(VLOOKUP($N37,HAVERD!$A:$GB,S$2,FALSE),"")</f>
        <v/>
      </c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</row>
    <row r="38" spans="1:74" x14ac:dyDescent="0.25">
      <c r="A38" s="6"/>
      <c r="N38" s="6"/>
    </row>
    <row r="39" spans="1:74" x14ac:dyDescent="0.25">
      <c r="A39" s="11" t="s">
        <v>951</v>
      </c>
      <c r="N39" s="11" t="s">
        <v>951</v>
      </c>
    </row>
    <row r="40" spans="1:74" x14ac:dyDescent="0.25">
      <c r="A40" s="6" t="s">
        <v>952</v>
      </c>
      <c r="B40">
        <f>MONTH(B20)</f>
        <v>1</v>
      </c>
      <c r="C40">
        <f t="shared" ref="C40:F40" si="13">MONTH(C20)</f>
        <v>4</v>
      </c>
      <c r="D40">
        <f t="shared" si="13"/>
        <v>7</v>
      </c>
      <c r="E40">
        <f t="shared" si="13"/>
        <v>1</v>
      </c>
      <c r="F40">
        <f t="shared" si="13"/>
        <v>1</v>
      </c>
      <c r="N40" s="6" t="s">
        <v>952</v>
      </c>
      <c r="O40">
        <f>MONTH(O20)</f>
        <v>3</v>
      </c>
      <c r="P40">
        <f t="shared" ref="P40:S40" si="14">MONTH(P20)</f>
        <v>6</v>
      </c>
      <c r="Q40">
        <f t="shared" si="14"/>
        <v>9</v>
      </c>
      <c r="R40">
        <f t="shared" si="14"/>
        <v>3</v>
      </c>
      <c r="S40">
        <f t="shared" si="14"/>
        <v>3</v>
      </c>
    </row>
    <row r="41" spans="1:74" x14ac:dyDescent="0.25">
      <c r="A41" s="6" t="s">
        <v>953</v>
      </c>
      <c r="B41">
        <f>YEAR(B20)</f>
        <v>2025</v>
      </c>
      <c r="C41">
        <f t="shared" ref="C41:F41" si="15">YEAR(C20)</f>
        <v>2025</v>
      </c>
      <c r="D41">
        <f t="shared" si="15"/>
        <v>2025</v>
      </c>
      <c r="E41">
        <f t="shared" si="15"/>
        <v>2026</v>
      </c>
      <c r="F41">
        <f t="shared" si="15"/>
        <v>2027</v>
      </c>
      <c r="N41" s="6" t="s">
        <v>953</v>
      </c>
      <c r="O41">
        <f>YEAR(O20)</f>
        <v>2025</v>
      </c>
      <c r="P41">
        <f t="shared" ref="P41:S41" si="16">YEAR(P20)</f>
        <v>2025</v>
      </c>
      <c r="Q41">
        <f t="shared" si="16"/>
        <v>2025</v>
      </c>
      <c r="R41">
        <f t="shared" si="16"/>
        <v>2026</v>
      </c>
      <c r="S41">
        <f t="shared" si="16"/>
        <v>2027</v>
      </c>
    </row>
    <row r="42" spans="1:74" x14ac:dyDescent="0.25">
      <c r="A42" s="6" t="s">
        <v>954</v>
      </c>
      <c r="B42">
        <f>B41*100+B40</f>
        <v>202501</v>
      </c>
      <c r="C42">
        <f t="shared" ref="C42:F42" si="17">C41*100+C40</f>
        <v>202504</v>
      </c>
      <c r="D42">
        <f t="shared" si="17"/>
        <v>202507</v>
      </c>
      <c r="E42">
        <f t="shared" si="17"/>
        <v>202601</v>
      </c>
      <c r="F42">
        <f t="shared" si="17"/>
        <v>202701</v>
      </c>
      <c r="N42" s="6" t="s">
        <v>954</v>
      </c>
      <c r="O42">
        <f>O41*100+O40</f>
        <v>202503</v>
      </c>
      <c r="P42">
        <f t="shared" ref="P42:S42" si="18">P41*100+P40</f>
        <v>202506</v>
      </c>
      <c r="Q42">
        <f t="shared" si="18"/>
        <v>202509</v>
      </c>
      <c r="R42">
        <f t="shared" si="18"/>
        <v>202603</v>
      </c>
      <c r="S42">
        <f t="shared" si="18"/>
        <v>202703</v>
      </c>
    </row>
    <row r="43" spans="1:74" x14ac:dyDescent="0.25">
      <c r="A43" s="6" t="s">
        <v>955</v>
      </c>
      <c r="B43">
        <f>IF(B40&lt;4,1,IF(B40&lt;7,2,IF(B40&lt;10,3,4)))</f>
        <v>1</v>
      </c>
      <c r="C43">
        <f t="shared" ref="C43:F43" si="19">IF(C40&lt;4,1,IF(C40&lt;7,2,IF(C40&lt;10,3,4)))</f>
        <v>2</v>
      </c>
      <c r="D43">
        <f t="shared" si="19"/>
        <v>3</v>
      </c>
      <c r="E43">
        <f t="shared" si="19"/>
        <v>1</v>
      </c>
      <c r="F43">
        <f t="shared" si="19"/>
        <v>1</v>
      </c>
      <c r="N43" s="6" t="s">
        <v>955</v>
      </c>
      <c r="O43">
        <f>IF(O40&lt;4,1,IF(O40&lt;7,2,IF(O40&lt;10,3,4)))</f>
        <v>1</v>
      </c>
      <c r="P43">
        <f t="shared" ref="P43:S43" si="20">IF(P40&lt;4,1,IF(P40&lt;7,2,IF(P40&lt;10,3,4)))</f>
        <v>2</v>
      </c>
      <c r="Q43">
        <f t="shared" si="20"/>
        <v>3</v>
      </c>
      <c r="R43">
        <f t="shared" si="20"/>
        <v>1</v>
      </c>
      <c r="S43">
        <f t="shared" si="20"/>
        <v>1</v>
      </c>
    </row>
    <row r="44" spans="1:74" x14ac:dyDescent="0.25">
      <c r="A44" s="6" t="s">
        <v>956</v>
      </c>
      <c r="B44">
        <f>B41*100+B43</f>
        <v>202501</v>
      </c>
      <c r="C44">
        <f t="shared" ref="C44:F44" si="21">C41*100+C43</f>
        <v>202502</v>
      </c>
      <c r="D44">
        <f t="shared" si="21"/>
        <v>202503</v>
      </c>
      <c r="E44">
        <f t="shared" si="21"/>
        <v>202601</v>
      </c>
      <c r="F44">
        <f t="shared" si="21"/>
        <v>202701</v>
      </c>
      <c r="N44" s="6" t="s">
        <v>956</v>
      </c>
      <c r="O44">
        <f>O41*100+O43</f>
        <v>202501</v>
      </c>
      <c r="P44">
        <f t="shared" ref="P44:S44" si="22">P41*100+P43</f>
        <v>202502</v>
      </c>
      <c r="Q44">
        <f t="shared" si="22"/>
        <v>202503</v>
      </c>
      <c r="R44">
        <f t="shared" si="22"/>
        <v>202601</v>
      </c>
      <c r="S44">
        <f t="shared" si="22"/>
        <v>202701</v>
      </c>
    </row>
    <row r="45" spans="1:74" x14ac:dyDescent="0.25">
      <c r="A45" t="s">
        <v>951</v>
      </c>
      <c r="B45" s="7">
        <f>AVERAGE(B23:B37)</f>
        <v>79.178666666666643</v>
      </c>
      <c r="C45" s="7">
        <f t="shared" ref="C45:F45" si="23">AVERAGE(C23:C37)</f>
        <v>77.317333333333337</v>
      </c>
      <c r="D45" s="7">
        <f t="shared" si="23"/>
        <v>75.36866666666667</v>
      </c>
      <c r="E45" s="7">
        <f t="shared" si="23"/>
        <v>72.789999999999992</v>
      </c>
      <c r="F45" s="7">
        <f t="shared" si="23"/>
        <v>70.393333333333345</v>
      </c>
      <c r="G45" s="7"/>
      <c r="H45" s="7"/>
      <c r="I45" s="7"/>
      <c r="J45" s="7"/>
      <c r="K45" s="7"/>
      <c r="N45" t="s">
        <v>951</v>
      </c>
      <c r="O45" s="7">
        <f>AVERAGE(O23:O37)</f>
        <v>72.539999999999992</v>
      </c>
      <c r="P45" s="7">
        <f t="shared" ref="P45:S45" si="24">AVERAGE(P23:P37)</f>
        <v>71.664285714285725</v>
      </c>
      <c r="Q45" s="7">
        <f t="shared" si="24"/>
        <v>70.474999999999994</v>
      </c>
      <c r="R45" s="7">
        <f t="shared" si="24"/>
        <v>68.87</v>
      </c>
      <c r="S45" s="7">
        <f t="shared" si="24"/>
        <v>67.581428571428575</v>
      </c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</row>
    <row r="47" spans="1:74" x14ac:dyDescent="0.25">
      <c r="A47" s="11" t="s">
        <v>957</v>
      </c>
      <c r="N47" s="11" t="s">
        <v>957</v>
      </c>
    </row>
    <row r="48" spans="1:74" x14ac:dyDescent="0.25">
      <c r="B48">
        <f>B44</f>
        <v>202501</v>
      </c>
      <c r="C48">
        <f>IF(RIGHT(B48)="4",B48+97,B48+1)</f>
        <v>202502</v>
      </c>
      <c r="D48">
        <f t="shared" ref="D48:F48" si="25">IF(RIGHT(C48)="4",C48+97,C48+1)</f>
        <v>202503</v>
      </c>
      <c r="E48">
        <f t="shared" si="25"/>
        <v>202504</v>
      </c>
      <c r="F48">
        <f t="shared" si="25"/>
        <v>202601</v>
      </c>
      <c r="G48">
        <f t="shared" ref="G48" si="26">IF(RIGHT(F48)="4",F48+97,F48+1)</f>
        <v>202602</v>
      </c>
      <c r="H48">
        <f t="shared" ref="H48" si="27">IF(RIGHT(G48)="4",G48+97,G48+1)</f>
        <v>202603</v>
      </c>
      <c r="I48">
        <f t="shared" ref="I48" si="28">IF(RIGHT(H48)="4",H48+97,H48+1)</f>
        <v>202604</v>
      </c>
      <c r="J48">
        <f t="shared" ref="J48" si="29">IF(RIGHT(I48)="4",I48+97,I48+1)</f>
        <v>202701</v>
      </c>
      <c r="O48">
        <f>O44</f>
        <v>202501</v>
      </c>
      <c r="P48">
        <f>IF(RIGHT(O48)="4",O48+97,O48+1)</f>
        <v>202502</v>
      </c>
      <c r="Q48">
        <f t="shared" ref="Q48:W48" si="30">IF(RIGHT(P48)="4",P48+97,P48+1)</f>
        <v>202503</v>
      </c>
      <c r="R48">
        <f t="shared" si="30"/>
        <v>202504</v>
      </c>
      <c r="S48">
        <f t="shared" si="30"/>
        <v>202601</v>
      </c>
      <c r="T48">
        <f t="shared" si="30"/>
        <v>202602</v>
      </c>
      <c r="U48">
        <f t="shared" si="30"/>
        <v>202603</v>
      </c>
      <c r="V48">
        <f t="shared" si="30"/>
        <v>202604</v>
      </c>
      <c r="W48">
        <f t="shared" si="30"/>
        <v>202701</v>
      </c>
    </row>
    <row r="49" spans="1:34" x14ac:dyDescent="0.25">
      <c r="A49" t="str">
        <f>A1</f>
        <v>February 2025 MPR</v>
      </c>
      <c r="B49" s="7">
        <f>AVERAGEIF($B$44:$F$44,B48,$B$45:$F$45)</f>
        <v>79.178666666666643</v>
      </c>
      <c r="C49" s="7">
        <f>AVERAGEIF($B$44:$F$44,C48,$B$45:$F$45)</f>
        <v>77.317333333333337</v>
      </c>
      <c r="D49" s="7">
        <f>AVERAGEIF($B$44:$F$44,D48,$B$45:$F$45)</f>
        <v>75.36866666666667</v>
      </c>
      <c r="E49" s="25">
        <f>AVERAGE(D49,F49)</f>
        <v>74.079333333333324</v>
      </c>
      <c r="F49" s="7">
        <f>AVERAGEIF($B$44:$F$44,F48,$B$45:$F$45)</f>
        <v>72.789999999999992</v>
      </c>
      <c r="G49" s="25">
        <f>F49+(J49-F49)*1/4</f>
        <v>72.19083333333333</v>
      </c>
      <c r="H49" s="25">
        <f>G49+(J49-F49)*1/4</f>
        <v>71.591666666666669</v>
      </c>
      <c r="I49" s="25">
        <f>H49+(J49-F49)*1/4</f>
        <v>70.992500000000007</v>
      </c>
      <c r="J49" s="7">
        <f t="shared" ref="J49" si="31">AVERAGEIF($B$44:$F$44,J48,$B$45:$F$45)</f>
        <v>70.393333333333345</v>
      </c>
      <c r="K49" s="7"/>
      <c r="L49" s="7"/>
      <c r="N49" t="str">
        <f>N1</f>
        <v>March 2025</v>
      </c>
      <c r="O49" s="7">
        <f>AVERAGEIF($O$44:$BJ$44,O48,$O$45:$BJ$45)</f>
        <v>72.539999999999992</v>
      </c>
      <c r="P49" s="7">
        <f t="shared" ref="P49:W49" si="32">AVERAGEIF($O$44:$BJ$44,P48,$O$45:$BJ$45)</f>
        <v>71.664285714285725</v>
      </c>
      <c r="Q49" s="7">
        <f t="shared" si="32"/>
        <v>70.474999999999994</v>
      </c>
      <c r="R49" s="25">
        <f>AVERAGE(Q49,S49)</f>
        <v>69.672499999999999</v>
      </c>
      <c r="S49" s="7">
        <f t="shared" si="32"/>
        <v>68.87</v>
      </c>
      <c r="T49" s="25">
        <f>S49+(W49-S49)*1/4</f>
        <v>68.54785714285714</v>
      </c>
      <c r="U49" s="25">
        <f>T49+(W49-S49)*1/4</f>
        <v>68.225714285714275</v>
      </c>
      <c r="V49" s="25">
        <f>U49+(W49-S49)*1/4</f>
        <v>67.903571428571411</v>
      </c>
      <c r="W49" s="7">
        <f t="shared" si="32"/>
        <v>67.581428571428575</v>
      </c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</row>
    <row r="52" spans="1:34" x14ac:dyDescent="0.25">
      <c r="N52" s="8" t="s">
        <v>960</v>
      </c>
    </row>
    <row r="53" spans="1:34" x14ac:dyDescent="0.25">
      <c r="N53" s="8"/>
      <c r="O53" s="6">
        <v>44927</v>
      </c>
      <c r="P53" s="6">
        <v>45017</v>
      </c>
      <c r="Q53" s="6">
        <v>45108</v>
      </c>
      <c r="R53" s="6">
        <v>45200</v>
      </c>
      <c r="S53" s="6">
        <v>45292</v>
      </c>
      <c r="T53" s="6">
        <v>45383</v>
      </c>
      <c r="U53" s="6">
        <v>45474</v>
      </c>
      <c r="V53" s="6">
        <v>45566</v>
      </c>
      <c r="W53" s="6">
        <v>45658</v>
      </c>
      <c r="X53" s="6">
        <v>45748</v>
      </c>
      <c r="Y53" s="6">
        <v>45839</v>
      </c>
      <c r="Z53" s="6">
        <v>45931</v>
      </c>
      <c r="AA53" s="6">
        <v>46023</v>
      </c>
      <c r="AB53" s="6">
        <v>46113</v>
      </c>
      <c r="AC53" s="6">
        <v>46204</v>
      </c>
      <c r="AD53" s="6">
        <v>46296</v>
      </c>
      <c r="AE53" s="6">
        <v>46388</v>
      </c>
      <c r="AF53" s="6">
        <v>46478</v>
      </c>
      <c r="AG53" s="6">
        <v>46569</v>
      </c>
      <c r="AH53" s="6">
        <v>46661</v>
      </c>
    </row>
    <row r="54" spans="1:34" x14ac:dyDescent="0.25">
      <c r="O54">
        <v>202301</v>
      </c>
      <c r="P54">
        <f>IF(RIGHT(O54)="4",O54+97,O54+1)</f>
        <v>202302</v>
      </c>
      <c r="Q54">
        <f t="shared" ref="Q54:AH54" si="33">IF(RIGHT(P54)="4",P54+97,P54+1)</f>
        <v>202303</v>
      </c>
      <c r="R54">
        <f t="shared" si="33"/>
        <v>202304</v>
      </c>
      <c r="S54">
        <f t="shared" si="33"/>
        <v>202401</v>
      </c>
      <c r="T54">
        <f t="shared" si="33"/>
        <v>202402</v>
      </c>
      <c r="U54">
        <f t="shared" si="33"/>
        <v>202403</v>
      </c>
      <c r="V54">
        <f t="shared" si="33"/>
        <v>202404</v>
      </c>
      <c r="W54">
        <f t="shared" si="33"/>
        <v>202501</v>
      </c>
      <c r="X54">
        <f t="shared" si="33"/>
        <v>202502</v>
      </c>
      <c r="Y54">
        <f t="shared" si="33"/>
        <v>202503</v>
      </c>
      <c r="Z54">
        <f t="shared" si="33"/>
        <v>202504</v>
      </c>
      <c r="AA54">
        <f t="shared" si="33"/>
        <v>202601</v>
      </c>
      <c r="AB54">
        <f>IF(RIGHT(AA54)="4",AA54+97,AA54+1)</f>
        <v>202602</v>
      </c>
      <c r="AC54">
        <f t="shared" si="33"/>
        <v>202603</v>
      </c>
      <c r="AD54">
        <f t="shared" si="33"/>
        <v>202604</v>
      </c>
      <c r="AE54">
        <f t="shared" si="33"/>
        <v>202701</v>
      </c>
      <c r="AF54">
        <f t="shared" si="33"/>
        <v>202702</v>
      </c>
      <c r="AG54">
        <f t="shared" si="33"/>
        <v>202703</v>
      </c>
      <c r="AH54">
        <f t="shared" si="33"/>
        <v>202704</v>
      </c>
    </row>
    <row r="55" spans="1:34" x14ac:dyDescent="0.25">
      <c r="N55" t="str">
        <f>A49</f>
        <v>February 2025 MPR</v>
      </c>
      <c r="O55" s="7" t="e">
        <f>HLOOKUP(O$54,$B$48:$J$49,2,FALSE)</f>
        <v>#N/A</v>
      </c>
      <c r="P55" s="7" t="e">
        <f t="shared" ref="P55:AH55" si="34">HLOOKUP(P$54,$B$48:$J$49,2,FALSE)</f>
        <v>#N/A</v>
      </c>
      <c r="Q55" s="7" t="e">
        <f t="shared" si="34"/>
        <v>#N/A</v>
      </c>
      <c r="R55" s="7" t="e">
        <f t="shared" si="34"/>
        <v>#N/A</v>
      </c>
      <c r="S55" s="7" t="e">
        <f t="shared" si="34"/>
        <v>#N/A</v>
      </c>
      <c r="T55" s="7" t="e">
        <f t="shared" si="34"/>
        <v>#N/A</v>
      </c>
      <c r="U55" s="7" t="e">
        <f t="shared" si="34"/>
        <v>#N/A</v>
      </c>
      <c r="V55" s="7" t="e">
        <f t="shared" si="34"/>
        <v>#N/A</v>
      </c>
      <c r="W55" s="7">
        <f t="shared" si="34"/>
        <v>79.178666666666643</v>
      </c>
      <c r="X55" s="7">
        <f t="shared" si="34"/>
        <v>77.317333333333337</v>
      </c>
      <c r="Y55" s="7">
        <f t="shared" si="34"/>
        <v>75.36866666666667</v>
      </c>
      <c r="Z55" s="7">
        <f t="shared" si="34"/>
        <v>74.079333333333324</v>
      </c>
      <c r="AA55" s="7">
        <f t="shared" si="34"/>
        <v>72.789999999999992</v>
      </c>
      <c r="AB55" s="7">
        <f t="shared" si="34"/>
        <v>72.19083333333333</v>
      </c>
      <c r="AC55" s="7">
        <f t="shared" si="34"/>
        <v>71.591666666666669</v>
      </c>
      <c r="AD55" s="7">
        <f t="shared" si="34"/>
        <v>70.992500000000007</v>
      </c>
      <c r="AE55" s="7">
        <f t="shared" si="34"/>
        <v>70.393333333333345</v>
      </c>
      <c r="AF55" s="7" t="e">
        <f t="shared" si="34"/>
        <v>#N/A</v>
      </c>
      <c r="AG55" s="7" t="e">
        <f t="shared" si="34"/>
        <v>#N/A</v>
      </c>
      <c r="AH55" s="7" t="e">
        <f t="shared" si="34"/>
        <v>#N/A</v>
      </c>
    </row>
    <row r="56" spans="1:34" x14ac:dyDescent="0.25">
      <c r="N56" t="str">
        <f>N49</f>
        <v>March 2025</v>
      </c>
      <c r="O56" s="7" t="e">
        <f t="shared" ref="O56:AH56" si="35">HLOOKUP(O$54,$O$48:$AE$49,2,FALSE)</f>
        <v>#N/A</v>
      </c>
      <c r="P56" s="7" t="e">
        <f t="shared" si="35"/>
        <v>#N/A</v>
      </c>
      <c r="Q56" s="7" t="e">
        <f t="shared" si="35"/>
        <v>#N/A</v>
      </c>
      <c r="R56" s="7" t="e">
        <f t="shared" si="35"/>
        <v>#N/A</v>
      </c>
      <c r="S56" s="7" t="e">
        <f t="shared" si="35"/>
        <v>#N/A</v>
      </c>
      <c r="T56" s="7" t="e">
        <f t="shared" si="35"/>
        <v>#N/A</v>
      </c>
      <c r="U56" s="7" t="e">
        <f t="shared" si="35"/>
        <v>#N/A</v>
      </c>
      <c r="V56" s="7" t="e">
        <f t="shared" si="35"/>
        <v>#N/A</v>
      </c>
      <c r="W56" s="7">
        <f t="shared" si="35"/>
        <v>72.539999999999992</v>
      </c>
      <c r="X56" s="7">
        <f t="shared" si="35"/>
        <v>71.664285714285725</v>
      </c>
      <c r="Y56" s="7">
        <f t="shared" si="35"/>
        <v>70.474999999999994</v>
      </c>
      <c r="Z56" s="7">
        <f t="shared" si="35"/>
        <v>69.672499999999999</v>
      </c>
      <c r="AA56" s="7">
        <f t="shared" si="35"/>
        <v>68.87</v>
      </c>
      <c r="AB56" s="7">
        <f t="shared" si="35"/>
        <v>68.54785714285714</v>
      </c>
      <c r="AC56" s="7">
        <f t="shared" si="35"/>
        <v>68.225714285714275</v>
      </c>
      <c r="AD56" s="7">
        <f t="shared" si="35"/>
        <v>67.903571428571411</v>
      </c>
      <c r="AE56" s="7">
        <f t="shared" si="35"/>
        <v>67.581428571428575</v>
      </c>
      <c r="AF56" s="7" t="e">
        <f t="shared" si="35"/>
        <v>#N/A</v>
      </c>
      <c r="AG56" s="7" t="e">
        <f t="shared" si="35"/>
        <v>#N/A</v>
      </c>
      <c r="AH56" s="7" t="e">
        <f t="shared" si="35"/>
        <v>#N/A</v>
      </c>
    </row>
    <row r="57" spans="1:34" x14ac:dyDescent="0.25">
      <c r="N57" t="s">
        <v>958</v>
      </c>
      <c r="U57" s="7" t="e">
        <f>U56-U55</f>
        <v>#N/A</v>
      </c>
      <c r="V57" s="7" t="e">
        <f t="shared" ref="V57:AH57" si="36">V56-V55</f>
        <v>#N/A</v>
      </c>
      <c r="W57" s="7">
        <f t="shared" si="36"/>
        <v>-6.6386666666666514</v>
      </c>
      <c r="X57" s="7">
        <f t="shared" si="36"/>
        <v>-5.6530476190476122</v>
      </c>
      <c r="Y57" s="7">
        <f t="shared" si="36"/>
        <v>-4.8936666666666753</v>
      </c>
      <c r="Z57" s="7">
        <f t="shared" si="36"/>
        <v>-4.4068333333333243</v>
      </c>
      <c r="AA57" s="7">
        <f t="shared" si="36"/>
        <v>-3.9199999999999875</v>
      </c>
      <c r="AB57" s="7">
        <f t="shared" si="36"/>
        <v>-3.6429761904761904</v>
      </c>
      <c r="AC57" s="7">
        <f t="shared" si="36"/>
        <v>-3.3659523809523932</v>
      </c>
      <c r="AD57" s="7">
        <f t="shared" si="36"/>
        <v>-3.0889285714285961</v>
      </c>
      <c r="AE57" s="7">
        <f t="shared" si="36"/>
        <v>-2.8119047619047706</v>
      </c>
      <c r="AF57" s="7" t="e">
        <f t="shared" si="36"/>
        <v>#N/A</v>
      </c>
      <c r="AG57" s="7" t="e">
        <f t="shared" si="36"/>
        <v>#N/A</v>
      </c>
      <c r="AH57" s="7" t="e">
        <f t="shared" si="36"/>
        <v>#N/A</v>
      </c>
    </row>
    <row r="58" spans="1:34" x14ac:dyDescent="0.25">
      <c r="N58" t="s">
        <v>1986</v>
      </c>
      <c r="U58" s="4" t="e">
        <f>100*((U56/U55)-1)</f>
        <v>#N/A</v>
      </c>
      <c r="V58" s="4" t="e">
        <f t="shared" ref="V58:AH58" si="37">100*((V56/V55)-1)</f>
        <v>#N/A</v>
      </c>
      <c r="W58" s="4">
        <f t="shared" si="37"/>
        <v>-8.3844133099824738</v>
      </c>
      <c r="X58" s="4">
        <f t="shared" si="37"/>
        <v>-7.311488091132146</v>
      </c>
      <c r="Y58" s="4">
        <f t="shared" si="37"/>
        <v>-6.4929723227159064</v>
      </c>
      <c r="Z58" s="4">
        <f t="shared" si="37"/>
        <v>-5.9488026350129068</v>
      </c>
      <c r="AA58" s="4">
        <f t="shared" si="37"/>
        <v>-5.3853551311993204</v>
      </c>
      <c r="AB58" s="4">
        <f t="shared" si="37"/>
        <v>-5.0463140848577615</v>
      </c>
      <c r="AC58" s="4">
        <f t="shared" si="37"/>
        <v>-4.7015980178592436</v>
      </c>
      <c r="AD58" s="4">
        <f t="shared" si="37"/>
        <v>-4.3510632410868721</v>
      </c>
      <c r="AE58" s="4">
        <f t="shared" si="37"/>
        <v>-3.9945611732712938</v>
      </c>
      <c r="AF58" s="4" t="e">
        <f t="shared" si="37"/>
        <v>#N/A</v>
      </c>
      <c r="AG58" s="4" t="e">
        <f t="shared" si="37"/>
        <v>#N/A</v>
      </c>
      <c r="AH58" s="4" t="e">
        <f t="shared" si="37"/>
        <v>#N/A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5B40F-ABC3-46FF-A9DD-FE63698D9B2A}">
  <sheetPr codeName="Sheet17"/>
  <dimension ref="A1:W40"/>
  <sheetViews>
    <sheetView workbookViewId="0">
      <pane xSplit="1" ySplit="4" topLeftCell="B11" activePane="bottomRight" state="frozen"/>
      <selection activeCell="O33" sqref="O33"/>
      <selection pane="topRight" activeCell="O33" sqref="O33"/>
      <selection pane="bottomLeft" activeCell="O33" sqref="O33"/>
      <selection pane="bottomRight" activeCell="E29" sqref="E29"/>
    </sheetView>
  </sheetViews>
  <sheetFormatPr defaultRowHeight="15" x14ac:dyDescent="0.25"/>
  <cols>
    <col min="1" max="5" width="10.7109375" bestFit="1" customWidth="1"/>
    <col min="7" max="23" width="10.7109375" bestFit="1" customWidth="1"/>
  </cols>
  <sheetData>
    <row r="1" spans="1:23" x14ac:dyDescent="0.25">
      <c r="A1" s="49" t="str">
        <f>'Market pricing dates'!A2</f>
        <v>February 2025 MPR</v>
      </c>
      <c r="C1" t="str">
        <f>'Market pricing dates'!A12</f>
        <v>15 working days to 28 Jan 2025</v>
      </c>
      <c r="G1" s="49" t="str">
        <f>'Market pricing dates'!D2</f>
        <v>March 2025</v>
      </c>
      <c r="I1" t="str">
        <f>'Market pricing dates'!D12</f>
        <v>15 working days to 11 Mar 2025</v>
      </c>
    </row>
    <row r="2" spans="1:23" x14ac:dyDescent="0.25">
      <c r="A2" t="s">
        <v>946</v>
      </c>
      <c r="B2">
        <f>HAVERD!FO$1</f>
        <v>171</v>
      </c>
      <c r="C2">
        <f t="shared" ref="C2:E2" si="0">+B2+1</f>
        <v>172</v>
      </c>
      <c r="D2">
        <f t="shared" si="0"/>
        <v>173</v>
      </c>
      <c r="E2">
        <f t="shared" si="0"/>
        <v>174</v>
      </c>
      <c r="G2" t="s">
        <v>946</v>
      </c>
      <c r="H2">
        <f>HAVERD!FO$1</f>
        <v>171</v>
      </c>
      <c r="I2">
        <f t="shared" ref="I2:K2" si="1">+H2+1</f>
        <v>172</v>
      </c>
      <c r="J2">
        <f t="shared" si="1"/>
        <v>173</v>
      </c>
      <c r="K2">
        <f t="shared" si="1"/>
        <v>174</v>
      </c>
    </row>
    <row r="3" spans="1:23" x14ac:dyDescent="0.25">
      <c r="A3" t="s">
        <v>947</v>
      </c>
      <c r="B3" t="str">
        <f>HAVERD!FO$2</f>
        <v>£EER broad</v>
      </c>
      <c r="C3" t="str">
        <f>HAVERD!FP$2</f>
        <v>Oil price</v>
      </c>
      <c r="D3" t="str">
        <f>HAVERD!FQ$2</f>
        <v>RXD</v>
      </c>
      <c r="E3" t="str">
        <f>HAVERD!FR$2</f>
        <v>£ oil price</v>
      </c>
      <c r="G3" t="s">
        <v>947</v>
      </c>
      <c r="H3" t="str">
        <f>HAVERD!FO$2</f>
        <v>£EER broad</v>
      </c>
      <c r="I3" t="str">
        <f>HAVERD!FP$2</f>
        <v>Oil price</v>
      </c>
      <c r="J3" t="str">
        <f>HAVERD!FQ$2</f>
        <v>RXD</v>
      </c>
      <c r="K3" t="str">
        <f>HAVERD!FR$2</f>
        <v>£ oil price</v>
      </c>
    </row>
    <row r="4" spans="1:23" x14ac:dyDescent="0.25">
      <c r="A4" t="s">
        <v>948</v>
      </c>
      <c r="C4">
        <v>30.4166667</v>
      </c>
      <c r="D4">
        <f>+C4+30.4166667</f>
        <v>60.833333400000001</v>
      </c>
      <c r="E4">
        <f t="shared" ref="E4" si="2">+D4+30.4166667</f>
        <v>91.250000099999994</v>
      </c>
      <c r="G4" t="s">
        <v>948</v>
      </c>
      <c r="I4">
        <v>30.4166667</v>
      </c>
      <c r="J4">
        <f>+I4+30.4166667</f>
        <v>60.833333400000001</v>
      </c>
      <c r="K4">
        <f t="shared" ref="K4" si="3">+J4+30.4166667</f>
        <v>91.250000099999994</v>
      </c>
    </row>
    <row r="5" spans="1:23" x14ac:dyDescent="0.25">
      <c r="A5" s="8" t="s">
        <v>949</v>
      </c>
      <c r="G5" s="8" t="s">
        <v>949</v>
      </c>
    </row>
    <row r="6" spans="1:23" x14ac:dyDescent="0.25">
      <c r="A6" s="6">
        <f t="shared" ref="A6:A14" si="4">A11-7</f>
        <v>45665</v>
      </c>
      <c r="B6" s="6">
        <f>A6</f>
        <v>45665</v>
      </c>
      <c r="C6" s="6">
        <f>$B6+C$4</f>
        <v>45695.416666700003</v>
      </c>
      <c r="D6" s="6">
        <f t="shared" ref="D6:E10" si="5">$B6+D$4</f>
        <v>45725.833333399998</v>
      </c>
      <c r="E6" s="6">
        <f t="shared" si="5"/>
        <v>45756.250000100001</v>
      </c>
      <c r="G6" s="6">
        <f t="shared" ref="G6:G14" si="6">G11-7</f>
        <v>45707</v>
      </c>
      <c r="H6" s="6">
        <f>G6</f>
        <v>45707</v>
      </c>
      <c r="I6" s="6">
        <f>$G6+I$4</f>
        <v>45737.416666700003</v>
      </c>
      <c r="J6" s="6">
        <f t="shared" ref="J6:K11" si="7">$G6+J$4</f>
        <v>45767.833333399998</v>
      </c>
      <c r="K6" s="6">
        <f t="shared" si="7"/>
        <v>45798.250000100001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spans="1:23" x14ac:dyDescent="0.25">
      <c r="A7" s="6">
        <f t="shared" si="4"/>
        <v>45666</v>
      </c>
      <c r="B7" s="6">
        <f t="shared" ref="B7:B18" si="8">A7</f>
        <v>45666</v>
      </c>
      <c r="C7" s="6">
        <f t="shared" ref="C7:E20" si="9">$B7+C$4</f>
        <v>45696.416666700003</v>
      </c>
      <c r="D7" s="6">
        <f t="shared" si="5"/>
        <v>45726.833333399998</v>
      </c>
      <c r="E7" s="6">
        <f t="shared" si="5"/>
        <v>45757.250000100001</v>
      </c>
      <c r="G7" s="6">
        <f t="shared" si="6"/>
        <v>45708</v>
      </c>
      <c r="H7" s="6">
        <f t="shared" ref="H7:H18" si="10">G7</f>
        <v>45708</v>
      </c>
      <c r="I7" s="6">
        <f t="shared" ref="I7:K20" si="11">$G7+I$4</f>
        <v>45738.416666700003</v>
      </c>
      <c r="J7" s="6">
        <f t="shared" si="11"/>
        <v>45768.833333399998</v>
      </c>
      <c r="K7" s="6">
        <f t="shared" si="11"/>
        <v>45799.250000100001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spans="1:23" x14ac:dyDescent="0.25">
      <c r="A8" s="6">
        <f t="shared" si="4"/>
        <v>45667</v>
      </c>
      <c r="B8" s="6">
        <f t="shared" si="8"/>
        <v>45667</v>
      </c>
      <c r="C8" s="6">
        <f t="shared" si="9"/>
        <v>45697.416666700003</v>
      </c>
      <c r="D8" s="6">
        <f t="shared" si="5"/>
        <v>45727.833333399998</v>
      </c>
      <c r="E8" s="6">
        <f t="shared" si="5"/>
        <v>45758.250000100001</v>
      </c>
      <c r="G8" s="6">
        <f t="shared" si="6"/>
        <v>45709</v>
      </c>
      <c r="H8" s="6">
        <f t="shared" si="10"/>
        <v>45709</v>
      </c>
      <c r="I8" s="6">
        <f t="shared" si="11"/>
        <v>45739.416666700003</v>
      </c>
      <c r="J8" s="6">
        <f t="shared" si="7"/>
        <v>45769.833333399998</v>
      </c>
      <c r="K8" s="6">
        <f t="shared" si="7"/>
        <v>45800.250000100001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3" x14ac:dyDescent="0.25">
      <c r="A9" s="6">
        <f t="shared" si="4"/>
        <v>45670</v>
      </c>
      <c r="B9" s="6">
        <f t="shared" si="8"/>
        <v>45670</v>
      </c>
      <c r="C9" s="6">
        <f t="shared" si="9"/>
        <v>45700.416666700003</v>
      </c>
      <c r="D9" s="6">
        <f t="shared" si="5"/>
        <v>45730.833333399998</v>
      </c>
      <c r="E9" s="6">
        <f t="shared" si="5"/>
        <v>45761.250000100001</v>
      </c>
      <c r="G9" s="6">
        <f t="shared" si="6"/>
        <v>45712</v>
      </c>
      <c r="H9" s="6">
        <f t="shared" si="10"/>
        <v>45712</v>
      </c>
      <c r="I9" s="6">
        <f t="shared" si="11"/>
        <v>45742.416666700003</v>
      </c>
      <c r="J9" s="6">
        <f t="shared" si="7"/>
        <v>45772.833333399998</v>
      </c>
      <c r="K9" s="6">
        <f t="shared" si="7"/>
        <v>45803.250000100001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23" x14ac:dyDescent="0.25">
      <c r="A10" s="6">
        <f t="shared" si="4"/>
        <v>45671</v>
      </c>
      <c r="B10" s="6">
        <f t="shared" si="8"/>
        <v>45671</v>
      </c>
      <c r="C10" s="6">
        <f t="shared" si="9"/>
        <v>45701.416666700003</v>
      </c>
      <c r="D10" s="6">
        <f t="shared" si="5"/>
        <v>45731.833333399998</v>
      </c>
      <c r="E10" s="6">
        <f t="shared" si="5"/>
        <v>45762.250000100001</v>
      </c>
      <c r="G10" s="6">
        <f t="shared" si="6"/>
        <v>45713</v>
      </c>
      <c r="H10" s="6">
        <f t="shared" si="10"/>
        <v>45713</v>
      </c>
      <c r="I10" s="6">
        <f t="shared" si="11"/>
        <v>45743.416666700003</v>
      </c>
      <c r="J10" s="6">
        <f t="shared" si="7"/>
        <v>45773.833333399998</v>
      </c>
      <c r="K10" s="6">
        <f t="shared" si="7"/>
        <v>45804.250000100001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1:23" x14ac:dyDescent="0.25">
      <c r="A11" s="6">
        <f t="shared" si="4"/>
        <v>45672</v>
      </c>
      <c r="B11" s="6">
        <f t="shared" si="8"/>
        <v>45672</v>
      </c>
      <c r="C11" s="6">
        <f t="shared" si="9"/>
        <v>45702.416666700003</v>
      </c>
      <c r="D11" s="6">
        <f t="shared" si="9"/>
        <v>45732.833333399998</v>
      </c>
      <c r="E11" s="6">
        <f t="shared" si="9"/>
        <v>45763.250000100001</v>
      </c>
      <c r="G11" s="6">
        <f t="shared" si="6"/>
        <v>45714</v>
      </c>
      <c r="H11" s="6">
        <f t="shared" si="10"/>
        <v>45714</v>
      </c>
      <c r="I11" s="6">
        <f t="shared" si="11"/>
        <v>45744.416666700003</v>
      </c>
      <c r="J11" s="6">
        <f t="shared" si="7"/>
        <v>45774.833333399998</v>
      </c>
      <c r="K11" s="6">
        <f t="shared" si="7"/>
        <v>45805.250000100001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23" x14ac:dyDescent="0.25">
      <c r="A12" s="6">
        <f t="shared" si="4"/>
        <v>45673</v>
      </c>
      <c r="B12" s="6">
        <f t="shared" si="8"/>
        <v>45673</v>
      </c>
      <c r="C12" s="6">
        <f t="shared" si="9"/>
        <v>45703.416666700003</v>
      </c>
      <c r="D12" s="6">
        <f t="shared" si="9"/>
        <v>45733.833333399998</v>
      </c>
      <c r="E12" s="6">
        <f t="shared" si="9"/>
        <v>45764.250000100001</v>
      </c>
      <c r="G12" s="6">
        <f t="shared" si="6"/>
        <v>45715</v>
      </c>
      <c r="H12" s="6">
        <f t="shared" si="10"/>
        <v>45715</v>
      </c>
      <c r="I12" s="6">
        <f t="shared" si="11"/>
        <v>45745.416666700003</v>
      </c>
      <c r="J12" s="6">
        <f t="shared" si="11"/>
        <v>45775.833333399998</v>
      </c>
      <c r="K12" s="6">
        <f t="shared" si="11"/>
        <v>45806.250000100001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3" x14ac:dyDescent="0.25">
      <c r="A13" s="6">
        <f t="shared" si="4"/>
        <v>45674</v>
      </c>
      <c r="B13" s="6">
        <f t="shared" si="8"/>
        <v>45674</v>
      </c>
      <c r="C13" s="6">
        <f t="shared" si="9"/>
        <v>45704.416666700003</v>
      </c>
      <c r="D13" s="6">
        <f t="shared" si="9"/>
        <v>45734.833333399998</v>
      </c>
      <c r="E13" s="6">
        <f t="shared" si="9"/>
        <v>45765.250000100001</v>
      </c>
      <c r="G13" s="6">
        <f t="shared" si="6"/>
        <v>45716</v>
      </c>
      <c r="H13" s="6">
        <f t="shared" si="10"/>
        <v>45716</v>
      </c>
      <c r="I13" s="6">
        <f t="shared" si="11"/>
        <v>45746.416666700003</v>
      </c>
      <c r="J13" s="6">
        <f t="shared" si="11"/>
        <v>45776.833333399998</v>
      </c>
      <c r="K13" s="6">
        <f t="shared" si="11"/>
        <v>45807.250000100001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3" x14ac:dyDescent="0.25">
      <c r="A14" s="6">
        <f t="shared" si="4"/>
        <v>45677</v>
      </c>
      <c r="B14" s="6">
        <f t="shared" si="8"/>
        <v>45677</v>
      </c>
      <c r="C14" s="6">
        <f t="shared" si="9"/>
        <v>45707.416666700003</v>
      </c>
      <c r="D14" s="6">
        <f t="shared" si="9"/>
        <v>45737.833333399998</v>
      </c>
      <c r="E14" s="6">
        <f t="shared" si="9"/>
        <v>45768.250000100001</v>
      </c>
      <c r="G14" s="6">
        <f t="shared" si="6"/>
        <v>45719</v>
      </c>
      <c r="H14" s="6">
        <f t="shared" si="10"/>
        <v>45719</v>
      </c>
      <c r="I14" s="6">
        <f t="shared" si="11"/>
        <v>45749.416666700003</v>
      </c>
      <c r="J14" s="6">
        <f t="shared" si="11"/>
        <v>45779.833333399998</v>
      </c>
      <c r="K14" s="6">
        <f t="shared" si="11"/>
        <v>45810.250000100001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3" x14ac:dyDescent="0.25">
      <c r="A15" s="6">
        <f>A20-7</f>
        <v>45678</v>
      </c>
      <c r="B15" s="6">
        <f t="shared" si="8"/>
        <v>45678</v>
      </c>
      <c r="C15" s="6">
        <f t="shared" si="9"/>
        <v>45708.416666700003</v>
      </c>
      <c r="D15" s="6">
        <f t="shared" si="9"/>
        <v>45738.833333399998</v>
      </c>
      <c r="E15" s="6">
        <f t="shared" si="9"/>
        <v>45769.250000100001</v>
      </c>
      <c r="G15" s="6">
        <f>G20-7</f>
        <v>45720</v>
      </c>
      <c r="H15" s="6">
        <f t="shared" si="10"/>
        <v>45720</v>
      </c>
      <c r="I15" s="6">
        <f t="shared" si="11"/>
        <v>45750.416666700003</v>
      </c>
      <c r="J15" s="6">
        <f t="shared" si="11"/>
        <v>45780.833333399998</v>
      </c>
      <c r="K15" s="6">
        <f t="shared" si="11"/>
        <v>45811.250000100001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3" x14ac:dyDescent="0.25">
      <c r="A16" s="12">
        <f>'Market pricing dates'!B5</f>
        <v>45679</v>
      </c>
      <c r="B16" s="6">
        <f t="shared" si="8"/>
        <v>45679</v>
      </c>
      <c r="C16" s="6">
        <f t="shared" si="9"/>
        <v>45709.416666700003</v>
      </c>
      <c r="D16" s="6">
        <f t="shared" si="9"/>
        <v>45739.833333399998</v>
      </c>
      <c r="E16" s="6">
        <f t="shared" si="9"/>
        <v>45770.250000100001</v>
      </c>
      <c r="G16" s="12">
        <f>'Market pricing dates'!E5</f>
        <v>45721</v>
      </c>
      <c r="H16" s="6">
        <f t="shared" si="10"/>
        <v>45721</v>
      </c>
      <c r="I16" s="6">
        <f t="shared" si="11"/>
        <v>45751.416666700003</v>
      </c>
      <c r="J16" s="6">
        <f t="shared" si="11"/>
        <v>45781.833333399998</v>
      </c>
      <c r="K16" s="6">
        <f t="shared" si="11"/>
        <v>45812.250000100001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1:23" x14ac:dyDescent="0.25">
      <c r="A17" s="12">
        <f>'Market pricing dates'!B6</f>
        <v>45680</v>
      </c>
      <c r="B17" s="6">
        <f t="shared" si="8"/>
        <v>45680</v>
      </c>
      <c r="C17" s="6">
        <f t="shared" si="9"/>
        <v>45710.416666700003</v>
      </c>
      <c r="D17" s="6">
        <f t="shared" si="9"/>
        <v>45740.833333399998</v>
      </c>
      <c r="E17" s="6">
        <f t="shared" si="9"/>
        <v>45771.250000100001</v>
      </c>
      <c r="G17" s="12">
        <f>'Market pricing dates'!E6</f>
        <v>45722</v>
      </c>
      <c r="H17" s="6">
        <f t="shared" si="10"/>
        <v>45722</v>
      </c>
      <c r="I17" s="6">
        <f t="shared" si="11"/>
        <v>45752.416666700003</v>
      </c>
      <c r="J17" s="6">
        <f t="shared" si="11"/>
        <v>45782.833333399998</v>
      </c>
      <c r="K17" s="6">
        <f t="shared" si="11"/>
        <v>45813.250000100001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1:23" x14ac:dyDescent="0.25">
      <c r="A18" s="12">
        <f>'Market pricing dates'!B7</f>
        <v>45681</v>
      </c>
      <c r="B18" s="6">
        <f t="shared" si="8"/>
        <v>45681</v>
      </c>
      <c r="C18" s="6">
        <f t="shared" si="9"/>
        <v>45711.416666700003</v>
      </c>
      <c r="D18" s="6">
        <f t="shared" si="9"/>
        <v>45741.833333399998</v>
      </c>
      <c r="E18" s="6">
        <f t="shared" si="9"/>
        <v>45772.250000100001</v>
      </c>
      <c r="G18" s="12">
        <f>'Market pricing dates'!E7</f>
        <v>45723</v>
      </c>
      <c r="H18" s="6">
        <f t="shared" si="10"/>
        <v>45723</v>
      </c>
      <c r="I18" s="6">
        <f t="shared" si="11"/>
        <v>45753.416666700003</v>
      </c>
      <c r="J18" s="6">
        <f t="shared" si="11"/>
        <v>45783.833333399998</v>
      </c>
      <c r="K18" s="6">
        <f t="shared" si="11"/>
        <v>45814.250000100001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1:23" x14ac:dyDescent="0.25">
      <c r="A19" s="12">
        <f>'Market pricing dates'!B8</f>
        <v>45684</v>
      </c>
      <c r="B19" s="6">
        <f>A19</f>
        <v>45684</v>
      </c>
      <c r="C19" s="6">
        <f>$B19+C$4</f>
        <v>45714.416666700003</v>
      </c>
      <c r="D19" s="6">
        <f t="shared" si="9"/>
        <v>45744.833333399998</v>
      </c>
      <c r="E19" s="6">
        <f t="shared" si="9"/>
        <v>45775.250000100001</v>
      </c>
      <c r="G19" s="12">
        <f>'Market pricing dates'!E8</f>
        <v>45726</v>
      </c>
      <c r="H19" s="6">
        <f>G19</f>
        <v>45726</v>
      </c>
      <c r="I19" s="6">
        <f t="shared" si="11"/>
        <v>45756.416666700003</v>
      </c>
      <c r="J19" s="6">
        <f t="shared" si="11"/>
        <v>45786.833333399998</v>
      </c>
      <c r="K19" s="6">
        <f t="shared" si="11"/>
        <v>45817.250000100001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1:23" x14ac:dyDescent="0.25">
      <c r="A20" s="12">
        <f>'Market pricing dates'!B9</f>
        <v>45685</v>
      </c>
      <c r="B20" s="6">
        <f t="shared" ref="B20" si="12">A20</f>
        <v>45685</v>
      </c>
      <c r="C20" s="6">
        <f t="shared" si="9"/>
        <v>45715.416666700003</v>
      </c>
      <c r="D20" s="6">
        <f t="shared" si="9"/>
        <v>45745.833333399998</v>
      </c>
      <c r="E20" s="6">
        <f t="shared" si="9"/>
        <v>45776.250000100001</v>
      </c>
      <c r="G20" s="12">
        <f>'Market pricing dates'!E9</f>
        <v>45727</v>
      </c>
      <c r="H20" s="6">
        <f t="shared" ref="H20" si="13">G20</f>
        <v>45727</v>
      </c>
      <c r="I20" s="6">
        <f t="shared" si="11"/>
        <v>45757.416666700003</v>
      </c>
      <c r="J20" s="6">
        <f t="shared" si="11"/>
        <v>45787.833333399998</v>
      </c>
      <c r="K20" s="6">
        <f t="shared" si="11"/>
        <v>45818.250000100001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2" spans="1:23" x14ac:dyDescent="0.25">
      <c r="A22" s="8" t="s">
        <v>1870</v>
      </c>
      <c r="G22" s="8" t="s">
        <v>1870</v>
      </c>
    </row>
    <row r="23" spans="1:23" x14ac:dyDescent="0.25">
      <c r="A23" s="6">
        <f t="shared" ref="A23:A37" si="14">A6</f>
        <v>45665</v>
      </c>
      <c r="B23" s="7">
        <f>VLOOKUP($A23,HAVERD!$A:$FV,B$2,FALSE)</f>
        <v>83.346800000000002</v>
      </c>
      <c r="C23" s="7">
        <f>VLOOKUP($A23,HAVERD!$A:$FV,C$2,FALSE)</f>
        <v>77.37</v>
      </c>
      <c r="D23" s="7">
        <f>VLOOKUP($A23,HAVERD!$A:$FV,D$2,FALSE)</f>
        <v>1.2342</v>
      </c>
      <c r="E23" s="7">
        <f>VLOOKUP($A23,HAVERD!$A:$FV,E$2,FALSE)</f>
        <v>62.688381137579007</v>
      </c>
      <c r="G23" s="6">
        <f t="shared" ref="G23:G37" si="15">G6</f>
        <v>45707</v>
      </c>
      <c r="H23" s="7">
        <f>_xlfn.IFNA(VLOOKUP($G23,HAVERD!$A:$FV,H$2,FALSE),"")</f>
        <v>84.103099999999998</v>
      </c>
      <c r="I23" s="7">
        <f>_xlfn.IFNA(VLOOKUP($G23,HAVERD!$A:$FV,I$2,FALSE),"")</f>
        <v>76.34</v>
      </c>
      <c r="J23" s="7">
        <f>_xlfn.IFNA(VLOOKUP($G23,HAVERD!$A:$FV,J$2,FALSE),"")</f>
        <v>1.2589999999999999</v>
      </c>
      <c r="K23" s="7">
        <f>_xlfn.IFNA(VLOOKUP($G23,HAVERD!$A:$FV,K$2,FALSE),"")</f>
        <v>0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spans="1:23" x14ac:dyDescent="0.25">
      <c r="A24" s="6">
        <f t="shared" si="14"/>
        <v>45666</v>
      </c>
      <c r="B24" s="7">
        <f>VLOOKUP($A24,HAVERD!$A:$FV,B$2,FALSE)</f>
        <v>83.069699999999997</v>
      </c>
      <c r="C24" s="7">
        <f>VLOOKUP($A24,HAVERD!$A:$FV,C$2,FALSE)</f>
        <v>78.44</v>
      </c>
      <c r="D24" s="7">
        <f>VLOOKUP($A24,HAVERD!$A:$FV,D$2,FALSE)</f>
        <v>1.2302999999999999</v>
      </c>
      <c r="E24" s="7">
        <f>VLOOKUP($A24,HAVERD!$A:$FV,E$2,FALSE)</f>
        <v>63.756807282776556</v>
      </c>
      <c r="G24" s="6">
        <f t="shared" si="15"/>
        <v>45708</v>
      </c>
      <c r="H24" s="7">
        <f>_xlfn.IFNA(VLOOKUP($G24,HAVERD!$A:$FV,H$2,FALSE),"")</f>
        <v>84.110799999999998</v>
      </c>
      <c r="I24" s="7">
        <f>_xlfn.IFNA(VLOOKUP($G24,HAVERD!$A:$FV,I$2,FALSE),"")</f>
        <v>76.95</v>
      </c>
      <c r="J24" s="7">
        <f>_xlfn.IFNA(VLOOKUP($G24,HAVERD!$A:$FV,J$2,FALSE),"")</f>
        <v>1.2641</v>
      </c>
      <c r="K24" s="7">
        <f>_xlfn.IFNA(VLOOKUP($G24,HAVERD!$A:$FV,K$2,FALSE),"")</f>
        <v>0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 spans="1:23" x14ac:dyDescent="0.25">
      <c r="A25" s="6">
        <f t="shared" si="14"/>
        <v>45667</v>
      </c>
      <c r="B25" s="7">
        <f>VLOOKUP($A25,HAVERD!$A:$FV,B$2,FALSE)</f>
        <v>82.8108</v>
      </c>
      <c r="C25" s="7">
        <f>VLOOKUP($A25,HAVERD!$A:$FV,C$2,FALSE)</f>
        <v>79.760000000000005</v>
      </c>
      <c r="D25" s="7">
        <f>VLOOKUP($A25,HAVERD!$A:$FV,D$2,FALSE)</f>
        <v>1.2230000000000001</v>
      </c>
      <c r="E25" s="7">
        <f>VLOOKUP($A25,HAVERD!$A:$FV,E$2,FALSE)</f>
        <v>65.216680294358142</v>
      </c>
      <c r="G25" s="6">
        <f t="shared" si="15"/>
        <v>45709</v>
      </c>
      <c r="H25" s="7">
        <f>_xlfn.IFNA(VLOOKUP($G25,HAVERD!$A:$FV,H$2,FALSE),"")</f>
        <v>84.189499999999995</v>
      </c>
      <c r="I25" s="7">
        <f>_xlfn.IFNA(VLOOKUP($G25,HAVERD!$A:$FV,I$2,FALSE),"")</f>
        <v>74.88</v>
      </c>
      <c r="J25" s="7">
        <f>_xlfn.IFNA(VLOOKUP($G25,HAVERD!$A:$FV,J$2,FALSE),"")</f>
        <v>1.2638</v>
      </c>
      <c r="K25" s="7">
        <f>_xlfn.IFNA(VLOOKUP($G25,HAVERD!$A:$FV,K$2,FALSE),"")</f>
        <v>0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spans="1:23" x14ac:dyDescent="0.25">
      <c r="A26" s="6">
        <f t="shared" si="14"/>
        <v>45670</v>
      </c>
      <c r="B26" s="7">
        <f>VLOOKUP($A26,HAVERD!$A:$FV,B$2,FALSE)</f>
        <v>82.515199999999993</v>
      </c>
      <c r="C26" s="7">
        <f>VLOOKUP($A26,HAVERD!$A:$FV,C$2,FALSE)</f>
        <v>82.69</v>
      </c>
      <c r="D26" s="7">
        <f>VLOOKUP($A26,HAVERD!$A:$FV,D$2,FALSE)</f>
        <v>1.2152000000000001</v>
      </c>
      <c r="E26" s="7">
        <f>VLOOKUP($A26,HAVERD!$A:$FV,E$2,FALSE)</f>
        <v>68.046412113232378</v>
      </c>
      <c r="G26" s="6">
        <f t="shared" si="15"/>
        <v>45712</v>
      </c>
      <c r="H26" s="7">
        <f>_xlfn.IFNA(VLOOKUP($G26,HAVERD!$A:$FV,H$2,FALSE),"")</f>
        <v>83.992800000000003</v>
      </c>
      <c r="I26" s="7">
        <f>_xlfn.IFNA(VLOOKUP($G26,HAVERD!$A:$FV,I$2,FALSE),"")</f>
        <v>74.89</v>
      </c>
      <c r="J26" s="7">
        <f>_xlfn.IFNA(VLOOKUP($G26,HAVERD!$A:$FV,J$2,FALSE),"")</f>
        <v>1.2621</v>
      </c>
      <c r="K26" s="7">
        <f>_xlfn.IFNA(VLOOKUP($G26,HAVERD!$A:$FV,K$2,FALSE),"")</f>
        <v>0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spans="1:23" x14ac:dyDescent="0.25">
      <c r="A27" s="6">
        <f t="shared" si="14"/>
        <v>45671</v>
      </c>
      <c r="B27" s="7">
        <f>VLOOKUP($A27,HAVERD!$A:$FV,B$2,FALSE)</f>
        <v>82.411799999999999</v>
      </c>
      <c r="C27" s="7">
        <f>VLOOKUP($A27,HAVERD!$A:$FV,C$2,FALSE)</f>
        <v>82.39</v>
      </c>
      <c r="D27" s="7">
        <f>VLOOKUP($A27,HAVERD!$A:$FV,D$2,FALSE)</f>
        <v>1.2201</v>
      </c>
      <c r="E27" s="7">
        <f>VLOOKUP($A27,HAVERD!$A:$FV,E$2,FALSE)</f>
        <v>67.527251864601268</v>
      </c>
      <c r="G27" s="6">
        <f t="shared" si="15"/>
        <v>45713</v>
      </c>
      <c r="H27" s="7">
        <f>_xlfn.IFNA(VLOOKUP($G27,HAVERD!$A:$FV,H$2,FALSE),"")</f>
        <v>84.1297</v>
      </c>
      <c r="I27" s="7">
        <f>_xlfn.IFNA(VLOOKUP($G27,HAVERD!$A:$FV,I$2,FALSE),"")</f>
        <v>73.11</v>
      </c>
      <c r="J27" s="7">
        <f>_xlfn.IFNA(VLOOKUP($G27,HAVERD!$A:$FV,J$2,FALSE),"")</f>
        <v>1.2655000000000001</v>
      </c>
      <c r="K27" s="7">
        <f>_xlfn.IFNA(VLOOKUP($G27,HAVERD!$A:$FV,K$2,FALSE),"")</f>
        <v>0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spans="1:23" x14ac:dyDescent="0.25">
      <c r="A28" s="6">
        <f t="shared" si="14"/>
        <v>45672</v>
      </c>
      <c r="B28" s="7">
        <f>VLOOKUP($A28,HAVERD!$A:$FV,B$2,FALSE)</f>
        <v>82.691800000000001</v>
      </c>
      <c r="C28" s="7">
        <f>VLOOKUP($A28,HAVERD!$A:$FV,C$2,FALSE)</f>
        <v>83.48</v>
      </c>
      <c r="D28" s="7">
        <f>VLOOKUP($A28,HAVERD!$A:$FV,D$2,FALSE)</f>
        <v>1.2258</v>
      </c>
      <c r="E28" s="7">
        <f>VLOOKUP($A28,HAVERD!$A:$FV,E$2,FALSE)</f>
        <v>68.102463697177356</v>
      </c>
      <c r="G28" s="6">
        <f t="shared" si="15"/>
        <v>45714</v>
      </c>
      <c r="H28" s="7">
        <f>_xlfn.IFNA(VLOOKUP($G28,HAVERD!$A:$FV,H$2,FALSE),"")</f>
        <v>84.390900000000002</v>
      </c>
      <c r="I28" s="7">
        <f>_xlfn.IFNA(VLOOKUP($G28,HAVERD!$A:$FV,I$2,FALSE),"")</f>
        <v>73.489999999999995</v>
      </c>
      <c r="J28" s="7">
        <f>_xlfn.IFNA(VLOOKUP($G28,HAVERD!$A:$FV,J$2,FALSE),"")</f>
        <v>1.2695000000000001</v>
      </c>
      <c r="K28" s="7">
        <f>_xlfn.IFNA(VLOOKUP($G28,HAVERD!$A:$FV,K$2,FALSE),"")</f>
        <v>0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 spans="1:23" x14ac:dyDescent="0.25">
      <c r="A29" s="6">
        <f t="shared" si="14"/>
        <v>45673</v>
      </c>
      <c r="B29" s="7">
        <f>VLOOKUP($A29,HAVERD!$A:$FV,B$2,FALSE)</f>
        <v>82.558499999999995</v>
      </c>
      <c r="C29" s="7">
        <f>VLOOKUP($A29,HAVERD!$A:$FV,C$2,FALSE)</f>
        <v>82.39</v>
      </c>
      <c r="D29" s="7">
        <f>VLOOKUP($A29,HAVERD!$A:$FV,D$2,FALSE)</f>
        <v>1.2235</v>
      </c>
      <c r="E29" s="7">
        <f>VLOOKUP($A29,HAVERD!$A:$FV,E$2,FALSE)</f>
        <v>67.339599509603602</v>
      </c>
      <c r="G29" s="6">
        <f t="shared" si="15"/>
        <v>45715</v>
      </c>
      <c r="H29" s="7">
        <f>_xlfn.IFNA(VLOOKUP($G29,HAVERD!$A:$FV,H$2,FALSE),"")</f>
        <v>84.434100000000001</v>
      </c>
      <c r="I29" s="7">
        <f>_xlfn.IFNA(VLOOKUP($G29,HAVERD!$A:$FV,I$2,FALSE),"")</f>
        <v>75.010000000000005</v>
      </c>
      <c r="J29" s="7">
        <f>_xlfn.IFNA(VLOOKUP($G29,HAVERD!$A:$FV,J$2,FALSE),"")</f>
        <v>1.2627999999999999</v>
      </c>
      <c r="K29" s="7">
        <f>_xlfn.IFNA(VLOOKUP($G29,HAVERD!$A:$FV,K$2,FALSE),"")</f>
        <v>0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 spans="1:23" x14ac:dyDescent="0.25">
      <c r="A30" s="6">
        <f t="shared" si="14"/>
        <v>45674</v>
      </c>
      <c r="B30" s="7">
        <f>VLOOKUP($A30,HAVERD!$A:$FV,B$2,FALSE)</f>
        <v>82.322199999999995</v>
      </c>
      <c r="C30" s="7">
        <f>VLOOKUP($A30,HAVERD!$A:$FV,C$2,FALSE)</f>
        <v>83.02</v>
      </c>
      <c r="D30" s="7">
        <f>VLOOKUP($A30,HAVERD!$A:$FV,D$2,FALSE)</f>
        <v>1.2198</v>
      </c>
      <c r="E30" s="7">
        <f>VLOOKUP($A30,HAVERD!$A:$FV,E$2,FALSE)</f>
        <v>68.060337760288576</v>
      </c>
      <c r="G30" s="6">
        <f t="shared" si="15"/>
        <v>45716</v>
      </c>
      <c r="H30" s="7">
        <f>_xlfn.IFNA(VLOOKUP($G30,HAVERD!$A:$FV,H$2,FALSE),"")</f>
        <v>84.306600000000003</v>
      </c>
      <c r="I30" s="7">
        <f>_xlfn.IFNA(VLOOKUP($G30,HAVERD!$A:$FV,I$2,FALSE),"")</f>
        <v>74.760000000000005</v>
      </c>
      <c r="J30" s="7">
        <f>_xlfn.IFNA(VLOOKUP($G30,HAVERD!$A:$FV,J$2,FALSE),"")</f>
        <v>1.2592000000000001</v>
      </c>
      <c r="K30" s="7">
        <f>_xlfn.IFNA(VLOOKUP($G30,HAVERD!$A:$FV,K$2,FALSE),"")</f>
        <v>0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 spans="1:23" x14ac:dyDescent="0.25">
      <c r="A31" s="6">
        <f t="shared" si="14"/>
        <v>45677</v>
      </c>
      <c r="B31" s="7">
        <f>VLOOKUP($A31,HAVERD!$A:$FV,B$2,FALSE)</f>
        <v>82.422499999999999</v>
      </c>
      <c r="C31" s="7">
        <f>VLOOKUP($A31,HAVERD!$A:$FV,C$2,FALSE)</f>
        <v>81.680000000000007</v>
      </c>
      <c r="D31" s="7">
        <f>VLOOKUP($A31,HAVERD!$A:$FV,D$2,FALSE)</f>
        <v>1.2293000000000001</v>
      </c>
      <c r="E31" s="7">
        <f>VLOOKUP($A31,HAVERD!$A:$FV,E$2,FALSE)</f>
        <v>66.444317904498504</v>
      </c>
      <c r="G31" s="6">
        <f t="shared" si="15"/>
        <v>45719</v>
      </c>
      <c r="H31" s="7">
        <f>_xlfn.IFNA(VLOOKUP($G31,HAVERD!$A:$FV,H$2,FALSE),"")</f>
        <v>84.656300000000002</v>
      </c>
      <c r="I31" s="7">
        <f>_xlfn.IFNA(VLOOKUP($G31,HAVERD!$A:$FV,I$2,FALSE),"")</f>
        <v>72.849999999999994</v>
      </c>
      <c r="J31" s="7">
        <f>_xlfn.IFNA(VLOOKUP($G31,HAVERD!$A:$FV,J$2,FALSE),"")</f>
        <v>1.2699</v>
      </c>
      <c r="K31" s="7">
        <f>_xlfn.IFNA(VLOOKUP($G31,HAVERD!$A:$FV,K$2,FALSE),"")</f>
        <v>0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 spans="1:23" x14ac:dyDescent="0.25">
      <c r="A32" s="6">
        <f t="shared" si="14"/>
        <v>45678</v>
      </c>
      <c r="B32" s="7">
        <f>VLOOKUP($A32,HAVERD!$A:$FV,B$2,FALSE)</f>
        <v>82.447400000000002</v>
      </c>
      <c r="C32" s="7">
        <f>VLOOKUP($A32,HAVERD!$A:$FV,C$2,FALSE)</f>
        <v>80.569999999999993</v>
      </c>
      <c r="D32" s="7">
        <f>VLOOKUP($A32,HAVERD!$A:$FV,D$2,FALSE)</f>
        <v>1.2299</v>
      </c>
      <c r="E32" s="7">
        <f>VLOOKUP($A32,HAVERD!$A:$FV,E$2,FALSE)</f>
        <v>65.509391007398975</v>
      </c>
      <c r="G32" s="6">
        <f t="shared" si="15"/>
        <v>45720</v>
      </c>
      <c r="H32" s="7">
        <f>_xlfn.IFNA(VLOOKUP($G32,HAVERD!$A:$FV,H$2,FALSE),"")</f>
        <v>84.545400000000001</v>
      </c>
      <c r="I32" s="7">
        <f>_xlfn.IFNA(VLOOKUP($G32,HAVERD!$A:$FV,I$2,FALSE),"")</f>
        <v>72.31</v>
      </c>
      <c r="J32" s="7">
        <f>_xlfn.IFNA(VLOOKUP($G32,HAVERD!$A:$FV,J$2,FALSE),"")</f>
        <v>1.2716000000000001</v>
      </c>
      <c r="K32" s="7">
        <f>_xlfn.IFNA(VLOOKUP($G32,HAVERD!$A:$FV,K$2,FALSE),"")</f>
        <v>0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 spans="1:23" x14ac:dyDescent="0.25">
      <c r="A33" s="6">
        <f t="shared" si="14"/>
        <v>45679</v>
      </c>
      <c r="B33" s="7">
        <f>VLOOKUP($A33,HAVERD!$A:$FV,B$2,FALSE)</f>
        <v>82.497399999999999</v>
      </c>
      <c r="C33" s="7">
        <f>VLOOKUP($A33,HAVERD!$A:$FV,C$2,FALSE)</f>
        <v>80</v>
      </c>
      <c r="D33" s="7">
        <f>VLOOKUP($A33,HAVERD!$A:$FV,D$2,FALSE)</f>
        <v>1.2318</v>
      </c>
      <c r="E33" s="7">
        <f>VLOOKUP($A33,HAVERD!$A:$FV,E$2,FALSE)</f>
        <v>64.945608053255398</v>
      </c>
      <c r="G33" s="6">
        <f t="shared" si="15"/>
        <v>45721</v>
      </c>
      <c r="H33" s="7">
        <f>_xlfn.IFNA(VLOOKUP($G33,HAVERD!$A:$FV,H$2,FALSE),"")</f>
        <v>84.534899999999993</v>
      </c>
      <c r="I33" s="7">
        <f>_xlfn.IFNA(VLOOKUP($G33,HAVERD!$A:$FV,I$2,FALSE),"")</f>
        <v>70.92</v>
      </c>
      <c r="J33" s="7">
        <f>_xlfn.IFNA(VLOOKUP($G33,HAVERD!$A:$FV,J$2,FALSE),"")</f>
        <v>1.2867999999999999</v>
      </c>
      <c r="K33" s="7">
        <f>_xlfn.IFNA(VLOOKUP($G33,HAVERD!$A:$FV,K$2,FALSE),"")</f>
        <v>0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 spans="1:23" x14ac:dyDescent="0.25">
      <c r="A34" s="6">
        <f t="shared" si="14"/>
        <v>45680</v>
      </c>
      <c r="B34" s="7">
        <f>VLOOKUP($A34,HAVERD!$A:$FV,B$2,FALSE)</f>
        <v>82.638499999999993</v>
      </c>
      <c r="C34" s="7">
        <f>VLOOKUP($A34,HAVERD!$A:$FV,C$2,FALSE)</f>
        <v>78.62</v>
      </c>
      <c r="D34" s="7">
        <f>VLOOKUP($A34,HAVERD!$A:$FV,D$2,FALSE)</f>
        <v>1.2323999999999999</v>
      </c>
      <c r="E34" s="7">
        <f>VLOOKUP($A34,HAVERD!$A:$FV,E$2,FALSE)</f>
        <v>63.794222654982157</v>
      </c>
      <c r="G34" s="6">
        <f t="shared" si="15"/>
        <v>45722</v>
      </c>
      <c r="H34" s="7">
        <f>_xlfn.IFNA(VLOOKUP($G34,HAVERD!$A:$FV,H$2,FALSE),"")</f>
        <v>84.459000000000003</v>
      </c>
      <c r="I34" s="7">
        <f>_xlfn.IFNA(VLOOKUP($G34,HAVERD!$A:$FV,I$2,FALSE),"")</f>
        <v>71.08</v>
      </c>
      <c r="J34" s="7">
        <f>_xlfn.IFNA(VLOOKUP($G34,HAVERD!$A:$FV,J$2,FALSE),"")</f>
        <v>1.2890999999999999</v>
      </c>
      <c r="K34" s="7">
        <f>_xlfn.IFNA(VLOOKUP($G34,HAVERD!$A:$FV,K$2,FALSE),"")</f>
        <v>0</v>
      </c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 spans="1:23" x14ac:dyDescent="0.25">
      <c r="A35" s="6">
        <f t="shared" si="14"/>
        <v>45681</v>
      </c>
      <c r="B35" s="7">
        <f>VLOOKUP($A35,HAVERD!$A:$FV,B$2,FALSE)</f>
        <v>83.111999999999995</v>
      </c>
      <c r="C35" s="7">
        <f>VLOOKUP($A35,HAVERD!$A:$FV,C$2,FALSE)</f>
        <v>78.709999999999994</v>
      </c>
      <c r="D35" s="7">
        <f>VLOOKUP($A35,HAVERD!$A:$FV,D$2,FALSE)</f>
        <v>1.2484</v>
      </c>
      <c r="E35" s="7">
        <f>VLOOKUP($A35,HAVERD!$A:$FV,E$2,FALSE)</f>
        <v>63.048702338993913</v>
      </c>
      <c r="G35" s="6">
        <f t="shared" si="15"/>
        <v>45723</v>
      </c>
      <c r="H35" s="7">
        <f>_xlfn.IFNA(VLOOKUP($G35,HAVERD!$A:$FV,H$2,FALSE),"")</f>
        <v>84.441999999999993</v>
      </c>
      <c r="I35" s="7">
        <f>_xlfn.IFNA(VLOOKUP($G35,HAVERD!$A:$FV,I$2,FALSE),"")</f>
        <v>72.489999999999995</v>
      </c>
      <c r="J35" s="7">
        <f>_xlfn.IFNA(VLOOKUP($G35,HAVERD!$A:$FV,J$2,FALSE),"")</f>
        <v>1.2924</v>
      </c>
      <c r="K35" s="7">
        <f>_xlfn.IFNA(VLOOKUP($G35,HAVERD!$A:$FV,K$2,FALSE),"")</f>
        <v>0</v>
      </c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 spans="1:23" x14ac:dyDescent="0.25">
      <c r="A36" s="6">
        <f t="shared" si="14"/>
        <v>45684</v>
      </c>
      <c r="B36" s="7">
        <f>VLOOKUP($A36,HAVERD!$A:$FV,B$2,FALSE)</f>
        <v>83.128</v>
      </c>
      <c r="C36" s="7">
        <f>VLOOKUP($A36,HAVERD!$A:$FV,C$2,FALSE)</f>
        <v>77.3</v>
      </c>
      <c r="D36" s="7">
        <f>VLOOKUP($A36,HAVERD!$A:$FV,D$2,FALSE)</f>
        <v>1.2473000000000001</v>
      </c>
      <c r="E36" s="7">
        <f>VLOOKUP($A36,HAVERD!$A:$FV,E$2,FALSE)</f>
        <v>61.97386354525775</v>
      </c>
      <c r="G36" s="6">
        <f t="shared" si="15"/>
        <v>45726</v>
      </c>
      <c r="H36" s="7">
        <f>_xlfn.IFNA(VLOOKUP($G36,HAVERD!$A:$FV,H$2,FALSE),"")</f>
        <v>0</v>
      </c>
      <c r="I36" s="7">
        <f>_xlfn.IFNA(VLOOKUP($G36,HAVERD!$A:$FV,I$2,FALSE),"")</f>
        <v>0</v>
      </c>
      <c r="J36" s="7">
        <f>_xlfn.IFNA(VLOOKUP($G36,HAVERD!$A:$FV,J$2,FALSE),"")</f>
        <v>0</v>
      </c>
      <c r="K36" s="7">
        <f>_xlfn.IFNA(VLOOKUP($G36,HAVERD!$A:$FV,K$2,FALSE),"")</f>
        <v>0</v>
      </c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 spans="1:23" x14ac:dyDescent="0.25">
      <c r="A37" s="6">
        <f t="shared" si="14"/>
        <v>45685</v>
      </c>
      <c r="B37" s="7">
        <f>VLOOKUP($A37,HAVERD!$A:$FV,B$2,FALSE)</f>
        <v>83.235200000000006</v>
      </c>
      <c r="C37" s="7">
        <f>VLOOKUP($A37,HAVERD!$A:$FV,C$2,FALSE)</f>
        <v>78.010000000000005</v>
      </c>
      <c r="D37" s="7">
        <f>VLOOKUP($A37,HAVERD!$A:$FV,D$2,FALSE)</f>
        <v>1.2432000000000001</v>
      </c>
      <c r="E37" s="7">
        <f>VLOOKUP($A37,HAVERD!$A:$FV,E$2,FALSE)</f>
        <v>0</v>
      </c>
      <c r="G37" s="6">
        <f t="shared" si="15"/>
        <v>45727</v>
      </c>
      <c r="H37" s="7" t="str">
        <f>_xlfn.IFNA(VLOOKUP($G37,HAVERD!$A:$FV,H$2,FALSE),"")</f>
        <v/>
      </c>
      <c r="I37" s="7" t="str">
        <f>_xlfn.IFNA(VLOOKUP($G37,HAVERD!$A:$FV,I$2,FALSE),"")</f>
        <v/>
      </c>
      <c r="J37" s="7" t="str">
        <f>_xlfn.IFNA(VLOOKUP($G37,HAVERD!$A:$FV,J$2,FALSE),"")</f>
        <v/>
      </c>
      <c r="K37" s="7" t="str">
        <f>_xlfn.IFNA(VLOOKUP($G37,HAVERD!$A:$FV,K$2,FALSE),"")</f>
        <v/>
      </c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 spans="1:23" x14ac:dyDescent="0.25">
      <c r="A38" s="11" t="s">
        <v>951</v>
      </c>
      <c r="B38" s="50">
        <f>AVERAGE(B23:B37)</f>
        <v>82.747186666666664</v>
      </c>
      <c r="C38" s="50">
        <f t="shared" ref="C38:E38" si="16">AVERAGE(C23:C37)</f>
        <v>80.295333333333318</v>
      </c>
      <c r="D38" s="50">
        <f t="shared" si="16"/>
        <v>1.23028</v>
      </c>
      <c r="E38" s="50">
        <f t="shared" si="16"/>
        <v>61.096935944266896</v>
      </c>
      <c r="G38" s="11" t="s">
        <v>951</v>
      </c>
      <c r="H38" s="50">
        <f>AVERAGE(H23:H37)</f>
        <v>78.306792857142838</v>
      </c>
      <c r="I38" s="50">
        <f t="shared" ref="I38" si="17">AVERAGE(I23:I37)</f>
        <v>68.505714285714291</v>
      </c>
      <c r="J38" s="50">
        <f t="shared" ref="J38" si="18">AVERAGE(J23:J37)</f>
        <v>1.1797</v>
      </c>
      <c r="K38" s="50">
        <f t="shared" ref="K38" si="19">AVERAGE(K23:K37)</f>
        <v>0</v>
      </c>
    </row>
    <row r="40" spans="1:23" x14ac:dyDescent="0.25">
      <c r="G40" s="8" t="s">
        <v>1877</v>
      </c>
      <c r="H40" s="51">
        <f>100*((H38/B38)-1)</f>
        <v>-5.3662172557131349</v>
      </c>
      <c r="I40" s="51">
        <f t="shared" ref="I40:K40" si="20">100*((I38/C38)-1)</f>
        <v>-14.682819733341535</v>
      </c>
      <c r="J40" s="51">
        <f t="shared" si="20"/>
        <v>-4.1112592255421632</v>
      </c>
      <c r="K40" s="51">
        <f t="shared" si="20"/>
        <v>-100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29636-D319-41C4-BEAE-30B87769AD64}">
  <sheetPr codeName="Sheet18"/>
  <dimension ref="A1:N60"/>
  <sheetViews>
    <sheetView workbookViewId="0">
      <pane xSplit="1" ySplit="6" topLeftCell="B42" activePane="bottomRight" state="frozen"/>
      <selection activeCell="O33" sqref="O33"/>
      <selection pane="topRight" activeCell="O33" sqref="O33"/>
      <selection pane="bottomLeft" activeCell="O33" sqref="O33"/>
      <selection pane="bottomRight" activeCell="C61" sqref="C61"/>
    </sheetView>
  </sheetViews>
  <sheetFormatPr defaultColWidth="9.140625" defaultRowHeight="15" x14ac:dyDescent="0.25"/>
  <cols>
    <col min="1" max="1" width="22.85546875" style="18" customWidth="1"/>
    <col min="2" max="6" width="14.5703125" style="18" customWidth="1"/>
    <col min="7" max="7" width="5.140625" style="18" customWidth="1"/>
    <col min="8" max="13" width="14.5703125" style="18" customWidth="1"/>
    <col min="14" max="16384" width="9.140625" style="18"/>
  </cols>
  <sheetData>
    <row r="1" spans="1:14" x14ac:dyDescent="0.25">
      <c r="A1" s="17" t="s">
        <v>0</v>
      </c>
    </row>
    <row r="2" spans="1:14" x14ac:dyDescent="0.25">
      <c r="A2" s="19"/>
    </row>
    <row r="3" spans="1:14" x14ac:dyDescent="0.25">
      <c r="A3" s="20" t="s">
        <v>1398</v>
      </c>
    </row>
    <row r="4" spans="1:14" x14ac:dyDescent="0.25">
      <c r="A4" s="20"/>
    </row>
    <row r="5" spans="1:14" x14ac:dyDescent="0.25">
      <c r="B5" s="69" t="s">
        <v>770</v>
      </c>
      <c r="C5" s="69"/>
      <c r="D5" s="69"/>
      <c r="E5" s="69"/>
      <c r="F5" s="69"/>
      <c r="H5" s="69" t="s">
        <v>771</v>
      </c>
      <c r="I5" s="69"/>
      <c r="J5" s="69"/>
      <c r="K5" s="69"/>
      <c r="L5" s="69"/>
      <c r="M5" s="69"/>
    </row>
    <row r="6" spans="1:14" ht="33" customHeight="1" x14ac:dyDescent="0.25">
      <c r="A6" s="21" t="s">
        <v>1</v>
      </c>
      <c r="B6" s="24" t="s">
        <v>772</v>
      </c>
      <c r="C6" s="24" t="s">
        <v>1399</v>
      </c>
      <c r="D6" s="24" t="s">
        <v>2</v>
      </c>
      <c r="E6" s="24" t="s">
        <v>3</v>
      </c>
      <c r="F6" s="24" t="s">
        <v>4</v>
      </c>
      <c r="H6" s="24" t="s">
        <v>772</v>
      </c>
      <c r="I6" s="24" t="s">
        <v>1399</v>
      </c>
      <c r="J6" s="24" t="s">
        <v>2</v>
      </c>
      <c r="K6" s="24" t="s">
        <v>3</v>
      </c>
      <c r="L6" s="24" t="s">
        <v>4</v>
      </c>
      <c r="M6" s="24" t="s">
        <v>1447</v>
      </c>
    </row>
    <row r="7" spans="1:14" x14ac:dyDescent="0.25">
      <c r="A7" s="1">
        <v>44227</v>
      </c>
      <c r="B7" s="22">
        <v>-0.1</v>
      </c>
      <c r="C7" s="22">
        <v>-0.3</v>
      </c>
      <c r="D7" s="22">
        <v>-0.3</v>
      </c>
      <c r="E7" s="22">
        <v>0.4</v>
      </c>
      <c r="F7" s="22">
        <v>0.8</v>
      </c>
      <c r="H7" s="22">
        <v>-0.7</v>
      </c>
      <c r="I7" s="22">
        <v>-8.4</v>
      </c>
      <c r="J7" s="22">
        <v>-8.1999999999999993</v>
      </c>
      <c r="K7" s="22">
        <v>1.4</v>
      </c>
      <c r="L7" s="22">
        <v>1.7</v>
      </c>
      <c r="M7" s="22">
        <v>0.7</v>
      </c>
      <c r="N7" s="23"/>
    </row>
    <row r="8" spans="1:14" x14ac:dyDescent="0.25">
      <c r="A8" s="1">
        <v>44255</v>
      </c>
      <c r="B8" s="22">
        <v>0</v>
      </c>
      <c r="C8" s="22">
        <v>-0.3</v>
      </c>
      <c r="D8" s="22">
        <v>-0.1</v>
      </c>
      <c r="E8" s="22">
        <v>0.1</v>
      </c>
      <c r="F8" s="22">
        <v>0.7</v>
      </c>
      <c r="H8" s="22">
        <v>-0.6</v>
      </c>
      <c r="I8" s="22">
        <v>-7.9</v>
      </c>
      <c r="J8" s="22">
        <v>-3.5</v>
      </c>
      <c r="K8" s="22">
        <v>0.5</v>
      </c>
      <c r="L8" s="22">
        <v>1.5</v>
      </c>
      <c r="M8" s="22">
        <v>0.4</v>
      </c>
      <c r="N8" s="23"/>
    </row>
    <row r="9" spans="1:14" x14ac:dyDescent="0.25">
      <c r="A9" s="1">
        <v>44286</v>
      </c>
      <c r="B9" s="22">
        <v>-0.1</v>
      </c>
      <c r="C9" s="22">
        <v>-0.2</v>
      </c>
      <c r="D9" s="22">
        <v>0.1</v>
      </c>
      <c r="E9" s="22">
        <v>0.3</v>
      </c>
      <c r="F9" s="22">
        <v>0.7</v>
      </c>
      <c r="H9" s="22">
        <v>-1.4</v>
      </c>
      <c r="I9" s="22">
        <v>-7.3</v>
      </c>
      <c r="J9" s="22">
        <v>3.5</v>
      </c>
      <c r="K9" s="22">
        <v>0.9</v>
      </c>
      <c r="L9" s="22">
        <v>1.5</v>
      </c>
      <c r="M9" s="22">
        <v>0.7</v>
      </c>
      <c r="N9" s="23"/>
    </row>
    <row r="10" spans="1:14" x14ac:dyDescent="0.25">
      <c r="A10" s="1">
        <v>44316</v>
      </c>
      <c r="B10" s="22">
        <v>0</v>
      </c>
      <c r="C10" s="22">
        <v>0.1</v>
      </c>
      <c r="D10" s="22">
        <v>0.4</v>
      </c>
      <c r="E10" s="22">
        <v>0.4</v>
      </c>
      <c r="F10" s="22">
        <v>0.7</v>
      </c>
      <c r="H10" s="22">
        <v>-0.4</v>
      </c>
      <c r="I10" s="22">
        <v>2.4</v>
      </c>
      <c r="J10" s="22">
        <v>13.6</v>
      </c>
      <c r="K10" s="22">
        <v>1.2</v>
      </c>
      <c r="L10" s="22">
        <v>1.6</v>
      </c>
      <c r="M10" s="22">
        <v>1.5</v>
      </c>
      <c r="N10" s="23"/>
    </row>
    <row r="11" spans="1:14" x14ac:dyDescent="0.25">
      <c r="A11" s="1">
        <v>44347</v>
      </c>
      <c r="B11" s="22">
        <v>-0.1</v>
      </c>
      <c r="C11" s="22">
        <v>0.1</v>
      </c>
      <c r="D11" s="22">
        <v>0.5</v>
      </c>
      <c r="E11" s="22">
        <v>0.8</v>
      </c>
      <c r="F11" s="22">
        <v>0.9</v>
      </c>
      <c r="H11" s="22">
        <v>-1.3</v>
      </c>
      <c r="I11" s="22">
        <v>2.6</v>
      </c>
      <c r="J11" s="22">
        <v>17.899999999999999</v>
      </c>
      <c r="K11" s="22">
        <v>2.2000000000000002</v>
      </c>
      <c r="L11" s="22">
        <v>1.9</v>
      </c>
      <c r="M11" s="22">
        <v>2.1</v>
      </c>
      <c r="N11" s="23"/>
    </row>
    <row r="12" spans="1:14" x14ac:dyDescent="0.25">
      <c r="A12" s="1">
        <v>44377</v>
      </c>
      <c r="B12" s="22">
        <v>0</v>
      </c>
      <c r="C12" s="22">
        <v>0.1</v>
      </c>
      <c r="D12" s="22">
        <v>0.5</v>
      </c>
      <c r="E12" s="22">
        <v>1</v>
      </c>
      <c r="F12" s="22">
        <v>0.9</v>
      </c>
      <c r="H12" s="22">
        <v>-0.6</v>
      </c>
      <c r="I12" s="22">
        <v>2.5</v>
      </c>
      <c r="J12" s="22">
        <v>20.3</v>
      </c>
      <c r="K12" s="22">
        <v>2.7</v>
      </c>
      <c r="L12" s="22">
        <v>2.1</v>
      </c>
      <c r="M12" s="22">
        <v>2.5</v>
      </c>
      <c r="N12" s="23"/>
    </row>
    <row r="13" spans="1:14" x14ac:dyDescent="0.25">
      <c r="A13" s="1">
        <v>44408</v>
      </c>
      <c r="B13" s="22">
        <v>-0.1</v>
      </c>
      <c r="C13" s="22">
        <v>0.1</v>
      </c>
      <c r="D13" s="22">
        <v>0.5</v>
      </c>
      <c r="E13" s="22">
        <v>0.8</v>
      </c>
      <c r="F13" s="22">
        <v>0.7</v>
      </c>
      <c r="H13" s="22">
        <v>-0.6</v>
      </c>
      <c r="I13" s="22">
        <v>2.6</v>
      </c>
      <c r="J13" s="22">
        <v>17.7</v>
      </c>
      <c r="K13" s="22">
        <v>2.2999999999999998</v>
      </c>
      <c r="L13" s="22">
        <v>1.6</v>
      </c>
      <c r="M13" s="22">
        <v>2</v>
      </c>
      <c r="N13" s="23"/>
    </row>
    <row r="14" spans="1:14" x14ac:dyDescent="0.25">
      <c r="A14" s="1">
        <v>44439</v>
      </c>
      <c r="B14" s="22">
        <v>0.1</v>
      </c>
      <c r="C14" s="22">
        <v>0.1</v>
      </c>
      <c r="D14" s="22">
        <v>0.5</v>
      </c>
      <c r="E14" s="22">
        <v>1.2</v>
      </c>
      <c r="F14" s="22">
        <v>1.4</v>
      </c>
      <c r="H14" s="22">
        <v>0.3</v>
      </c>
      <c r="I14" s="22">
        <v>2.6</v>
      </c>
      <c r="J14" s="22">
        <v>17.7</v>
      </c>
      <c r="K14" s="22">
        <v>3.2</v>
      </c>
      <c r="L14" s="22">
        <v>3</v>
      </c>
      <c r="M14" s="22">
        <v>3.2</v>
      </c>
      <c r="N14" s="23"/>
    </row>
    <row r="15" spans="1:14" x14ac:dyDescent="0.25">
      <c r="A15" s="1">
        <v>44469</v>
      </c>
      <c r="B15" s="22">
        <v>0.1</v>
      </c>
      <c r="C15" s="22">
        <v>0.1</v>
      </c>
      <c r="D15" s="22">
        <v>0.5</v>
      </c>
      <c r="E15" s="22">
        <v>1.3</v>
      </c>
      <c r="F15" s="22">
        <v>1.1000000000000001</v>
      </c>
      <c r="H15" s="22">
        <v>0.8</v>
      </c>
      <c r="I15" s="22">
        <v>2.8</v>
      </c>
      <c r="J15" s="22">
        <v>17.8</v>
      </c>
      <c r="K15" s="22">
        <v>3.3</v>
      </c>
      <c r="L15" s="22">
        <v>2.6</v>
      </c>
      <c r="M15" s="22">
        <v>3.1</v>
      </c>
      <c r="N15" s="23"/>
    </row>
    <row r="16" spans="1:14" x14ac:dyDescent="0.25">
      <c r="A16" s="1">
        <v>44500</v>
      </c>
      <c r="B16" s="22">
        <v>0.2</v>
      </c>
      <c r="C16" s="22">
        <v>0.8</v>
      </c>
      <c r="D16" s="22">
        <v>0.6</v>
      </c>
      <c r="E16" s="22">
        <v>1.3</v>
      </c>
      <c r="F16" s="22">
        <v>1.4</v>
      </c>
      <c r="H16" s="22">
        <v>1.2</v>
      </c>
      <c r="I16" s="22">
        <v>22.9</v>
      </c>
      <c r="J16" s="22">
        <v>21.5</v>
      </c>
      <c r="K16" s="22">
        <v>3.4</v>
      </c>
      <c r="L16" s="22">
        <v>3.2</v>
      </c>
      <c r="M16" s="22">
        <v>4.2</v>
      </c>
      <c r="N16" s="23"/>
    </row>
    <row r="17" spans="1:14" x14ac:dyDescent="0.25">
      <c r="A17" s="1">
        <v>44530</v>
      </c>
      <c r="B17" s="22">
        <v>0.3</v>
      </c>
      <c r="C17" s="22">
        <v>0.8</v>
      </c>
      <c r="D17" s="22">
        <v>0.7</v>
      </c>
      <c r="E17" s="22">
        <v>1.9</v>
      </c>
      <c r="F17" s="22">
        <v>1.5</v>
      </c>
      <c r="H17" s="22">
        <v>2.5</v>
      </c>
      <c r="I17" s="22">
        <v>23.2</v>
      </c>
      <c r="J17" s="22">
        <v>28.5</v>
      </c>
      <c r="K17" s="22">
        <v>4.8</v>
      </c>
      <c r="L17" s="22">
        <v>3.3</v>
      </c>
      <c r="M17" s="22">
        <v>5.0999999999999996</v>
      </c>
      <c r="N17" s="23"/>
    </row>
    <row r="18" spans="1:14" x14ac:dyDescent="0.25">
      <c r="A18" s="1">
        <v>44561</v>
      </c>
      <c r="B18" s="22">
        <v>0.5</v>
      </c>
      <c r="C18" s="22">
        <v>0.7</v>
      </c>
      <c r="D18" s="22">
        <v>0.7</v>
      </c>
      <c r="E18" s="22">
        <v>2</v>
      </c>
      <c r="F18" s="22">
        <v>1.5</v>
      </c>
      <c r="H18" s="22">
        <v>4.2</v>
      </c>
      <c r="I18" s="22">
        <v>22.7</v>
      </c>
      <c r="J18" s="22">
        <v>26.8</v>
      </c>
      <c r="K18" s="22">
        <v>5</v>
      </c>
      <c r="L18" s="22">
        <v>3.4</v>
      </c>
      <c r="M18" s="22">
        <v>5.4</v>
      </c>
      <c r="N18" s="23"/>
    </row>
    <row r="19" spans="1:14" x14ac:dyDescent="0.25">
      <c r="A19" s="1">
        <v>44592</v>
      </c>
      <c r="B19" s="22">
        <v>0.5</v>
      </c>
      <c r="C19" s="22">
        <v>0.8</v>
      </c>
      <c r="D19" s="22">
        <v>0.6</v>
      </c>
      <c r="E19" s="22">
        <v>2.2000000000000002</v>
      </c>
      <c r="F19" s="22">
        <v>1.4</v>
      </c>
      <c r="H19" s="22">
        <v>4.3</v>
      </c>
      <c r="I19" s="22">
        <v>22.9</v>
      </c>
      <c r="J19" s="22">
        <v>23.6</v>
      </c>
      <c r="K19" s="22">
        <v>5.5</v>
      </c>
      <c r="L19" s="22">
        <v>3.2</v>
      </c>
      <c r="M19" s="22">
        <v>5.5</v>
      </c>
      <c r="N19" s="23"/>
    </row>
    <row r="20" spans="1:14" x14ac:dyDescent="0.25">
      <c r="A20" s="1">
        <v>44620</v>
      </c>
      <c r="B20" s="22">
        <v>0.6</v>
      </c>
      <c r="C20" s="22">
        <v>0.8</v>
      </c>
      <c r="D20" s="22">
        <v>0.6</v>
      </c>
      <c r="E20" s="22">
        <v>2.7</v>
      </c>
      <c r="F20" s="22">
        <v>1.5</v>
      </c>
      <c r="H20" s="22">
        <v>5.0999999999999996</v>
      </c>
      <c r="I20" s="22">
        <v>23.1</v>
      </c>
      <c r="J20" s="22">
        <v>22.3</v>
      </c>
      <c r="K20" s="22">
        <v>6.9</v>
      </c>
      <c r="L20" s="22">
        <v>3.5</v>
      </c>
      <c r="M20" s="22">
        <v>6.2</v>
      </c>
      <c r="N20" s="23"/>
    </row>
    <row r="21" spans="1:14" x14ac:dyDescent="0.25">
      <c r="A21" s="1">
        <v>44651</v>
      </c>
      <c r="B21" s="22">
        <v>0.7</v>
      </c>
      <c r="C21" s="22">
        <v>0.8</v>
      </c>
      <c r="D21" s="22">
        <v>0.9</v>
      </c>
      <c r="E21" s="22">
        <v>2.9</v>
      </c>
      <c r="F21" s="22">
        <v>1.8</v>
      </c>
      <c r="H21" s="22">
        <v>5.9</v>
      </c>
      <c r="I21" s="22">
        <v>24.8</v>
      </c>
      <c r="J21" s="22">
        <v>30.7</v>
      </c>
      <c r="K21" s="22">
        <v>7.5</v>
      </c>
      <c r="L21" s="22">
        <v>4</v>
      </c>
      <c r="M21" s="22">
        <v>7</v>
      </c>
      <c r="N21" s="23"/>
    </row>
    <row r="22" spans="1:14" x14ac:dyDescent="0.25">
      <c r="A22" s="1">
        <v>44681</v>
      </c>
      <c r="B22" s="22">
        <v>0.8</v>
      </c>
      <c r="C22" s="22">
        <v>2.2999999999999998</v>
      </c>
      <c r="D22" s="22">
        <v>0.9</v>
      </c>
      <c r="E22" s="22">
        <v>2.9</v>
      </c>
      <c r="F22" s="22">
        <v>2.1</v>
      </c>
      <c r="H22" s="22">
        <v>6.7</v>
      </c>
      <c r="I22" s="22">
        <v>69.599999999999994</v>
      </c>
      <c r="J22" s="22">
        <v>31.4</v>
      </c>
      <c r="K22" s="22">
        <v>7.6</v>
      </c>
      <c r="L22" s="22">
        <v>4.7</v>
      </c>
      <c r="M22" s="22">
        <v>9</v>
      </c>
      <c r="N22" s="23"/>
    </row>
    <row r="23" spans="1:14" x14ac:dyDescent="0.25">
      <c r="A23" s="1">
        <v>44712</v>
      </c>
      <c r="B23" s="22">
        <v>1</v>
      </c>
      <c r="C23" s="22">
        <v>2.2999999999999998</v>
      </c>
      <c r="D23" s="22">
        <v>0.9</v>
      </c>
      <c r="E23" s="22">
        <v>2.7</v>
      </c>
      <c r="F23" s="22">
        <v>2.1</v>
      </c>
      <c r="H23" s="22">
        <v>8.6</v>
      </c>
      <c r="I23" s="22">
        <v>69.900000000000006</v>
      </c>
      <c r="J23" s="22">
        <v>32.799999999999997</v>
      </c>
      <c r="K23" s="22">
        <v>6.9</v>
      </c>
      <c r="L23" s="22">
        <v>4.9000000000000004</v>
      </c>
      <c r="M23" s="22">
        <v>9.1</v>
      </c>
      <c r="N23" s="23"/>
    </row>
    <row r="24" spans="1:14" x14ac:dyDescent="0.25">
      <c r="A24" s="1">
        <v>44742</v>
      </c>
      <c r="B24" s="22">
        <v>1.1000000000000001</v>
      </c>
      <c r="C24" s="22">
        <v>2.2999999999999998</v>
      </c>
      <c r="D24" s="22">
        <v>1.2</v>
      </c>
      <c r="E24" s="22">
        <v>2.4</v>
      </c>
      <c r="F24" s="22">
        <v>2.2999999999999998</v>
      </c>
      <c r="H24" s="22">
        <v>9.8000000000000007</v>
      </c>
      <c r="I24" s="22">
        <v>70.2</v>
      </c>
      <c r="J24" s="22">
        <v>42.3</v>
      </c>
      <c r="K24" s="22">
        <v>6.3</v>
      </c>
      <c r="L24" s="22">
        <v>5.2</v>
      </c>
      <c r="M24" s="22">
        <v>9.4</v>
      </c>
      <c r="N24" s="23"/>
    </row>
    <row r="25" spans="1:14" x14ac:dyDescent="0.25">
      <c r="A25" s="1">
        <v>44773</v>
      </c>
      <c r="B25" s="22">
        <v>1.4</v>
      </c>
      <c r="C25" s="22">
        <v>2.2999999999999998</v>
      </c>
      <c r="D25" s="22">
        <v>1.3</v>
      </c>
      <c r="E25" s="22">
        <v>2.5</v>
      </c>
      <c r="F25" s="22">
        <v>2.5</v>
      </c>
      <c r="H25" s="22">
        <v>12.6</v>
      </c>
      <c r="I25" s="22">
        <v>70.3</v>
      </c>
      <c r="J25" s="22">
        <v>43.7</v>
      </c>
      <c r="K25" s="22">
        <v>6.5</v>
      </c>
      <c r="L25" s="22">
        <v>5.7</v>
      </c>
      <c r="M25" s="22">
        <v>10.1</v>
      </c>
      <c r="N25" s="23"/>
    </row>
    <row r="26" spans="1:14" x14ac:dyDescent="0.25">
      <c r="A26" s="1">
        <v>44804</v>
      </c>
      <c r="B26" s="22">
        <v>1.5</v>
      </c>
      <c r="C26" s="22">
        <v>2.2999999999999998</v>
      </c>
      <c r="D26" s="22">
        <v>1</v>
      </c>
      <c r="E26" s="22">
        <v>2.5</v>
      </c>
      <c r="F26" s="22">
        <v>2.6</v>
      </c>
      <c r="H26" s="22">
        <v>13.1</v>
      </c>
      <c r="I26" s="22">
        <v>69.7</v>
      </c>
      <c r="J26" s="22">
        <v>32.1</v>
      </c>
      <c r="K26" s="22">
        <v>6.5</v>
      </c>
      <c r="L26" s="22">
        <v>5.9</v>
      </c>
      <c r="M26" s="22">
        <v>9.9</v>
      </c>
      <c r="N26" s="23"/>
    </row>
    <row r="27" spans="1:14" x14ac:dyDescent="0.25">
      <c r="A27" s="1">
        <v>44834</v>
      </c>
      <c r="B27" s="22">
        <v>1.7</v>
      </c>
      <c r="C27" s="22">
        <v>2.2999999999999998</v>
      </c>
      <c r="D27" s="22">
        <v>0.8</v>
      </c>
      <c r="E27" s="22">
        <v>2.6</v>
      </c>
      <c r="F27" s="22">
        <v>2.7</v>
      </c>
      <c r="H27" s="22">
        <v>14.5</v>
      </c>
      <c r="I27" s="22">
        <v>70.099999999999994</v>
      </c>
      <c r="J27" s="22">
        <v>26.5</v>
      </c>
      <c r="K27" s="22">
        <v>6.8</v>
      </c>
      <c r="L27" s="22">
        <v>6.1</v>
      </c>
      <c r="M27" s="22">
        <v>10.1</v>
      </c>
      <c r="N27" s="23"/>
    </row>
    <row r="28" spans="1:14" x14ac:dyDescent="0.25">
      <c r="A28" s="1">
        <v>44865</v>
      </c>
      <c r="B28" s="22">
        <v>1.8</v>
      </c>
      <c r="C28" s="22">
        <v>3.2</v>
      </c>
      <c r="D28" s="22">
        <v>0.7</v>
      </c>
      <c r="E28" s="22">
        <v>2.5</v>
      </c>
      <c r="F28" s="22">
        <v>2.8</v>
      </c>
      <c r="H28" s="22">
        <v>16.2</v>
      </c>
      <c r="I28" s="22">
        <v>89.7</v>
      </c>
      <c r="J28" s="22">
        <v>22.2</v>
      </c>
      <c r="K28" s="22">
        <v>6.6</v>
      </c>
      <c r="L28" s="22">
        <v>6.3</v>
      </c>
      <c r="M28" s="22">
        <v>11.1</v>
      </c>
      <c r="N28" s="23"/>
    </row>
    <row r="29" spans="1:14" x14ac:dyDescent="0.25">
      <c r="A29" s="1">
        <v>44895</v>
      </c>
      <c r="B29" s="22">
        <v>1.9</v>
      </c>
      <c r="C29" s="22">
        <v>3.2</v>
      </c>
      <c r="D29" s="22">
        <v>0.5</v>
      </c>
      <c r="E29" s="22">
        <v>2.2999999999999998</v>
      </c>
      <c r="F29" s="22">
        <v>2.8</v>
      </c>
      <c r="H29" s="22">
        <v>16.399999999999999</v>
      </c>
      <c r="I29" s="22">
        <v>89</v>
      </c>
      <c r="J29" s="22">
        <v>17.2</v>
      </c>
      <c r="K29" s="22">
        <v>6</v>
      </c>
      <c r="L29" s="22">
        <v>6.3</v>
      </c>
      <c r="M29" s="22">
        <v>10.7</v>
      </c>
      <c r="N29" s="23"/>
    </row>
    <row r="30" spans="1:14" x14ac:dyDescent="0.25">
      <c r="A30" s="1">
        <v>44926</v>
      </c>
      <c r="B30" s="22">
        <v>1.9</v>
      </c>
      <c r="C30" s="22">
        <v>3.2</v>
      </c>
      <c r="D30" s="22">
        <v>0.4</v>
      </c>
      <c r="E30" s="22">
        <v>2.1</v>
      </c>
      <c r="F30" s="22">
        <v>3</v>
      </c>
      <c r="H30" s="22">
        <v>16.8</v>
      </c>
      <c r="I30" s="22">
        <v>88.7</v>
      </c>
      <c r="J30" s="22">
        <v>11.5</v>
      </c>
      <c r="K30" s="22">
        <v>5.5</v>
      </c>
      <c r="L30" s="22">
        <v>6.8</v>
      </c>
      <c r="M30" s="22">
        <v>10.5</v>
      </c>
      <c r="N30" s="23"/>
    </row>
    <row r="31" spans="1:14" x14ac:dyDescent="0.25">
      <c r="A31" s="1">
        <v>44957</v>
      </c>
      <c r="B31" s="22">
        <v>1.9</v>
      </c>
      <c r="C31" s="22">
        <v>3.2</v>
      </c>
      <c r="D31" s="22">
        <v>0.2</v>
      </c>
      <c r="E31" s="22">
        <v>2.1</v>
      </c>
      <c r="F31" s="22">
        <v>2.6</v>
      </c>
      <c r="H31" s="22">
        <v>16.7</v>
      </c>
      <c r="I31" s="22">
        <v>89.5</v>
      </c>
      <c r="J31" s="22">
        <v>7.7</v>
      </c>
      <c r="K31" s="22">
        <v>5.5</v>
      </c>
      <c r="L31" s="22">
        <v>6</v>
      </c>
      <c r="M31" s="22">
        <v>10.1</v>
      </c>
      <c r="N31" s="23"/>
    </row>
    <row r="32" spans="1:14" x14ac:dyDescent="0.25">
      <c r="A32" s="1">
        <v>44985</v>
      </c>
      <c r="B32" s="22">
        <v>2.1</v>
      </c>
      <c r="C32" s="22">
        <v>3.2</v>
      </c>
      <c r="D32" s="22">
        <v>0.1</v>
      </c>
      <c r="E32" s="22">
        <v>2.1</v>
      </c>
      <c r="F32" s="22">
        <v>2.9</v>
      </c>
      <c r="H32" s="22">
        <v>18</v>
      </c>
      <c r="I32" s="22">
        <v>88.6</v>
      </c>
      <c r="J32" s="22">
        <v>4.5999999999999996</v>
      </c>
      <c r="K32" s="22">
        <v>5.7</v>
      </c>
      <c r="L32" s="22">
        <v>6.6</v>
      </c>
      <c r="M32" s="22">
        <v>10.4</v>
      </c>
      <c r="N32" s="23"/>
    </row>
    <row r="33" spans="1:14" x14ac:dyDescent="0.25">
      <c r="A33" s="1">
        <v>45016</v>
      </c>
      <c r="B33" s="22">
        <v>2.2000000000000002</v>
      </c>
      <c r="C33" s="22">
        <v>3.1</v>
      </c>
      <c r="D33" s="22">
        <v>-0.2</v>
      </c>
      <c r="E33" s="22">
        <v>2.1</v>
      </c>
      <c r="F33" s="22">
        <v>2.9</v>
      </c>
      <c r="H33" s="22">
        <v>19.100000000000001</v>
      </c>
      <c r="I33" s="22">
        <v>85.6</v>
      </c>
      <c r="J33" s="22">
        <v>-5.9</v>
      </c>
      <c r="K33" s="22">
        <v>5.6</v>
      </c>
      <c r="L33" s="22">
        <v>6.6</v>
      </c>
      <c r="M33" s="22">
        <v>10.1</v>
      </c>
      <c r="N33" s="23"/>
    </row>
    <row r="34" spans="1:14" x14ac:dyDescent="0.25">
      <c r="A34" s="1">
        <v>45046</v>
      </c>
      <c r="B34" s="22">
        <v>2.1</v>
      </c>
      <c r="C34" s="22">
        <v>1.3</v>
      </c>
      <c r="D34" s="22">
        <v>-0.3</v>
      </c>
      <c r="E34" s="22">
        <v>2.5</v>
      </c>
      <c r="F34" s="22">
        <v>3.1</v>
      </c>
      <c r="H34" s="22">
        <v>19</v>
      </c>
      <c r="I34" s="22">
        <v>24.3</v>
      </c>
      <c r="J34" s="22">
        <v>-8.9</v>
      </c>
      <c r="K34" s="22">
        <v>6.9</v>
      </c>
      <c r="L34" s="22">
        <v>6.9</v>
      </c>
      <c r="M34" s="22">
        <v>8.6999999999999993</v>
      </c>
      <c r="N34" s="23"/>
    </row>
    <row r="35" spans="1:14" x14ac:dyDescent="0.25">
      <c r="A35" s="1">
        <v>45077</v>
      </c>
      <c r="B35" s="22">
        <v>2.1</v>
      </c>
      <c r="C35" s="22">
        <v>1.2</v>
      </c>
      <c r="D35" s="22">
        <v>-0.5</v>
      </c>
      <c r="E35" s="22">
        <v>2.5</v>
      </c>
      <c r="F35" s="22">
        <v>3.3</v>
      </c>
      <c r="H35" s="22">
        <v>18.3</v>
      </c>
      <c r="I35" s="22">
        <v>23.7</v>
      </c>
      <c r="J35" s="22">
        <v>-13.1</v>
      </c>
      <c r="K35" s="22">
        <v>7.1</v>
      </c>
      <c r="L35" s="22">
        <v>7.4</v>
      </c>
      <c r="M35" s="22">
        <v>8.6999999999999993</v>
      </c>
      <c r="N35" s="23"/>
    </row>
    <row r="36" spans="1:14" x14ac:dyDescent="0.25">
      <c r="A36" s="1">
        <v>45107</v>
      </c>
      <c r="B36" s="22">
        <v>2</v>
      </c>
      <c r="C36" s="22">
        <v>1.2</v>
      </c>
      <c r="D36" s="22">
        <v>-0.9</v>
      </c>
      <c r="E36" s="22">
        <v>2.4</v>
      </c>
      <c r="F36" s="22">
        <v>3.2</v>
      </c>
      <c r="H36" s="22">
        <v>17.3</v>
      </c>
      <c r="I36" s="22">
        <v>23.3</v>
      </c>
      <c r="J36" s="22">
        <v>-22.7</v>
      </c>
      <c r="K36" s="22">
        <v>6.8</v>
      </c>
      <c r="L36" s="22">
        <v>7.2</v>
      </c>
      <c r="M36" s="22">
        <v>7.9</v>
      </c>
      <c r="N36" s="23"/>
    </row>
    <row r="37" spans="1:14" x14ac:dyDescent="0.25">
      <c r="A37" s="1">
        <v>45138</v>
      </c>
      <c r="B37" s="22">
        <v>1.7</v>
      </c>
      <c r="C37" s="22">
        <v>0.4</v>
      </c>
      <c r="D37" s="22">
        <v>-1</v>
      </c>
      <c r="E37" s="22">
        <v>2.2000000000000002</v>
      </c>
      <c r="F37" s="22">
        <v>3.4</v>
      </c>
      <c r="H37" s="22">
        <v>14.8</v>
      </c>
      <c r="I37" s="22">
        <v>4.5</v>
      </c>
      <c r="J37" s="22">
        <v>-24.9</v>
      </c>
      <c r="K37" s="22">
        <v>6.3</v>
      </c>
      <c r="L37" s="22">
        <v>7.4</v>
      </c>
      <c r="M37" s="22">
        <v>6.8</v>
      </c>
      <c r="N37" s="23"/>
    </row>
    <row r="38" spans="1:14" x14ac:dyDescent="0.25">
      <c r="A38" s="1">
        <v>45169</v>
      </c>
      <c r="B38" s="22">
        <v>1.6</v>
      </c>
      <c r="C38" s="22">
        <v>0.5</v>
      </c>
      <c r="D38" s="22">
        <v>-0.6</v>
      </c>
      <c r="E38" s="22">
        <v>2</v>
      </c>
      <c r="F38" s="22">
        <v>3.2</v>
      </c>
      <c r="H38" s="22">
        <v>13.6</v>
      </c>
      <c r="I38" s="22">
        <v>5.3</v>
      </c>
      <c r="J38" s="22">
        <v>-16.399999999999999</v>
      </c>
      <c r="K38" s="22">
        <v>5.8</v>
      </c>
      <c r="L38" s="22">
        <v>6.8</v>
      </c>
      <c r="M38" s="22">
        <v>6.7</v>
      </c>
      <c r="N38" s="23"/>
    </row>
    <row r="39" spans="1:14" x14ac:dyDescent="0.25">
      <c r="A39" s="1">
        <v>45199</v>
      </c>
      <c r="B39" s="22">
        <v>1.4</v>
      </c>
      <c r="C39" s="22">
        <v>0.5</v>
      </c>
      <c r="D39" s="22">
        <v>-0.3</v>
      </c>
      <c r="E39" s="22">
        <v>1.9</v>
      </c>
      <c r="F39" s="22">
        <v>3.2</v>
      </c>
      <c r="H39" s="22">
        <v>12.1</v>
      </c>
      <c r="I39" s="22">
        <v>5</v>
      </c>
      <c r="J39" s="22">
        <v>-9.6999999999999993</v>
      </c>
      <c r="K39" s="22">
        <v>5.5</v>
      </c>
      <c r="L39" s="22">
        <v>6.9</v>
      </c>
      <c r="M39" s="22">
        <v>6.7</v>
      </c>
      <c r="N39" s="23"/>
    </row>
    <row r="40" spans="1:14" x14ac:dyDescent="0.25">
      <c r="A40" s="1">
        <v>45200</v>
      </c>
      <c r="B40" s="22">
        <v>1.2</v>
      </c>
      <c r="C40" s="22">
        <v>-1.1000000000000001</v>
      </c>
      <c r="D40" s="22">
        <v>-0.3</v>
      </c>
      <c r="E40" s="22">
        <v>1.7</v>
      </c>
      <c r="F40" s="22">
        <v>3</v>
      </c>
      <c r="H40" s="22">
        <v>10.1</v>
      </c>
      <c r="I40" s="22">
        <v>-21.6</v>
      </c>
      <c r="J40" s="22">
        <v>-7.6</v>
      </c>
      <c r="K40" s="22">
        <v>5.0999999999999996</v>
      </c>
      <c r="L40" s="22">
        <v>6.6</v>
      </c>
      <c r="M40" s="22">
        <v>4.5999999999999996</v>
      </c>
      <c r="N40" s="23"/>
    </row>
    <row r="41" spans="1:14" x14ac:dyDescent="0.25">
      <c r="A41" s="1">
        <v>45231</v>
      </c>
      <c r="B41" s="22">
        <v>1.1000000000000001</v>
      </c>
      <c r="C41" s="22">
        <v>-1.1000000000000001</v>
      </c>
      <c r="D41" s="22">
        <v>-0.4</v>
      </c>
      <c r="E41" s="22">
        <v>1.4</v>
      </c>
      <c r="F41" s="22">
        <v>2.9</v>
      </c>
      <c r="H41" s="22">
        <v>9.1999999999999993</v>
      </c>
      <c r="I41" s="22">
        <v>-21.6</v>
      </c>
      <c r="J41" s="22">
        <v>-10.6</v>
      </c>
      <c r="K41" s="22">
        <v>4.0999999999999996</v>
      </c>
      <c r="L41" s="22">
        <v>6.3</v>
      </c>
      <c r="M41" s="22">
        <v>3.9</v>
      </c>
      <c r="N41" s="23"/>
    </row>
    <row r="42" spans="1:14" x14ac:dyDescent="0.25">
      <c r="A42" s="1">
        <v>45261</v>
      </c>
      <c r="B42" s="22">
        <v>0.9</v>
      </c>
      <c r="C42" s="22">
        <v>-1</v>
      </c>
      <c r="D42" s="22">
        <v>-0.3</v>
      </c>
      <c r="E42" s="22">
        <v>1.4</v>
      </c>
      <c r="F42" s="22">
        <v>3</v>
      </c>
      <c r="H42" s="22">
        <v>8</v>
      </c>
      <c r="I42" s="22">
        <v>-21.5</v>
      </c>
      <c r="J42" s="22">
        <v>-10.8</v>
      </c>
      <c r="K42" s="22">
        <v>4.3</v>
      </c>
      <c r="L42" s="22">
        <v>6.4</v>
      </c>
      <c r="M42" s="22">
        <v>4</v>
      </c>
      <c r="N42" s="23"/>
    </row>
    <row r="43" spans="1:14" x14ac:dyDescent="0.25">
      <c r="A43" s="1">
        <v>45292</v>
      </c>
      <c r="B43" s="22">
        <v>0.8</v>
      </c>
      <c r="C43" s="22">
        <v>-0.9</v>
      </c>
      <c r="D43" s="22">
        <v>-0.3</v>
      </c>
      <c r="E43" s="22">
        <v>1.3</v>
      </c>
      <c r="F43" s="22">
        <v>3</v>
      </c>
      <c r="H43" s="22">
        <v>6.9</v>
      </c>
      <c r="I43" s="22">
        <v>-18.3</v>
      </c>
      <c r="J43" s="22">
        <v>-9.1999999999999993</v>
      </c>
      <c r="K43" s="22">
        <v>3.8</v>
      </c>
      <c r="L43" s="22">
        <v>6.5</v>
      </c>
      <c r="M43" s="22">
        <v>4</v>
      </c>
      <c r="N43" s="23"/>
    </row>
    <row r="44" spans="1:14" x14ac:dyDescent="0.25">
      <c r="A44" s="1">
        <v>45323</v>
      </c>
      <c r="B44" s="22">
        <v>0.6</v>
      </c>
      <c r="C44" s="22">
        <v>-0.9</v>
      </c>
      <c r="D44" s="22">
        <v>-0.2</v>
      </c>
      <c r="E44" s="22">
        <v>1.1000000000000001</v>
      </c>
      <c r="F44" s="22">
        <v>2.8</v>
      </c>
      <c r="H44" s="22">
        <v>5</v>
      </c>
      <c r="I44" s="22">
        <v>-18.2</v>
      </c>
      <c r="J44" s="22">
        <v>-6.5</v>
      </c>
      <c r="K44" s="22">
        <v>3.1</v>
      </c>
      <c r="L44" s="22">
        <v>6.1</v>
      </c>
      <c r="M44" s="22">
        <v>3.4</v>
      </c>
      <c r="N44" s="23"/>
    </row>
    <row r="45" spans="1:14" x14ac:dyDescent="0.25">
      <c r="A45" s="1">
        <v>45352</v>
      </c>
      <c r="B45" s="22">
        <v>0.5</v>
      </c>
      <c r="C45" s="22">
        <v>-0.9</v>
      </c>
      <c r="D45" s="22">
        <v>-0.1</v>
      </c>
      <c r="E45" s="22">
        <v>0.9</v>
      </c>
      <c r="F45" s="22">
        <v>2.8</v>
      </c>
      <c r="H45" s="22">
        <v>4</v>
      </c>
      <c r="I45" s="22">
        <v>-18.2</v>
      </c>
      <c r="J45" s="22">
        <v>-3.7</v>
      </c>
      <c r="K45" s="22">
        <v>2.7</v>
      </c>
      <c r="L45" s="22">
        <v>6</v>
      </c>
      <c r="M45" s="22">
        <v>3.2</v>
      </c>
      <c r="N45" s="23"/>
    </row>
    <row r="46" spans="1:14" x14ac:dyDescent="0.25">
      <c r="A46" s="1">
        <v>45383</v>
      </c>
      <c r="B46" s="22">
        <v>0.3</v>
      </c>
      <c r="C46" s="22">
        <v>-1.3</v>
      </c>
      <c r="D46" s="22">
        <v>0</v>
      </c>
      <c r="E46" s="22">
        <v>0.5</v>
      </c>
      <c r="F46" s="22">
        <v>2.8</v>
      </c>
      <c r="H46" s="22">
        <v>2.9</v>
      </c>
      <c r="I46" s="22">
        <v>-27.1</v>
      </c>
      <c r="J46" s="22">
        <v>-0.3</v>
      </c>
      <c r="K46" s="22">
        <v>1.5</v>
      </c>
      <c r="L46" s="22">
        <v>5.9</v>
      </c>
      <c r="M46" s="22">
        <v>2.2999999999999998</v>
      </c>
    </row>
    <row r="47" spans="1:14" x14ac:dyDescent="0.25">
      <c r="A47" s="1">
        <v>45413</v>
      </c>
      <c r="B47" s="22">
        <v>0.2</v>
      </c>
      <c r="C47" s="22">
        <v>-1.3</v>
      </c>
      <c r="D47" s="22">
        <v>0.1</v>
      </c>
      <c r="E47" s="22">
        <v>0.3</v>
      </c>
      <c r="F47" s="22">
        <v>2.7</v>
      </c>
      <c r="H47" s="22">
        <v>1.7</v>
      </c>
      <c r="I47" s="22">
        <v>-27.1</v>
      </c>
      <c r="J47" s="22">
        <v>2.2999999999999998</v>
      </c>
      <c r="K47" s="22">
        <v>0.9</v>
      </c>
      <c r="L47" s="22">
        <v>5.7</v>
      </c>
      <c r="M47" s="22">
        <v>2</v>
      </c>
    </row>
    <row r="48" spans="1:14" x14ac:dyDescent="0.25">
      <c r="A48" s="1">
        <v>45444</v>
      </c>
      <c r="B48" s="22">
        <v>0.2</v>
      </c>
      <c r="C48" s="22">
        <v>-1.3</v>
      </c>
      <c r="D48" s="22">
        <v>0.1</v>
      </c>
      <c r="E48" s="22">
        <v>0.3</v>
      </c>
      <c r="F48" s="22">
        <v>2.7</v>
      </c>
      <c r="H48" s="22">
        <v>1.5</v>
      </c>
      <c r="I48" s="22">
        <v>-27.2</v>
      </c>
      <c r="J48" s="22">
        <v>2.6</v>
      </c>
      <c r="K48" s="22">
        <v>0.8</v>
      </c>
      <c r="L48" s="22">
        <v>5.7</v>
      </c>
      <c r="M48" s="22">
        <v>2</v>
      </c>
    </row>
    <row r="49" spans="1:13" ht="30" x14ac:dyDescent="0.25">
      <c r="A49" s="26" t="s">
        <v>1448</v>
      </c>
      <c r="B49" s="22">
        <v>0.159</v>
      </c>
      <c r="C49" s="22">
        <v>-0.82799999999999996</v>
      </c>
      <c r="D49" s="22">
        <v>5.3999999999999999E-2</v>
      </c>
      <c r="E49" s="22">
        <v>0.28100000000000003</v>
      </c>
      <c r="F49" s="22">
        <v>2.7</v>
      </c>
      <c r="H49" s="22">
        <v>1.31</v>
      </c>
      <c r="I49" s="22">
        <v>-20.122</v>
      </c>
      <c r="J49" s="22">
        <v>1.8939999999999999</v>
      </c>
      <c r="K49" s="22">
        <v>0.83099999999999996</v>
      </c>
      <c r="L49" s="22">
        <v>5.5629999999999997</v>
      </c>
      <c r="M49" s="22">
        <v>2.3660000000000001</v>
      </c>
    </row>
    <row r="50" spans="1:13" ht="30" x14ac:dyDescent="0.25">
      <c r="A50" s="26" t="s">
        <v>1449</v>
      </c>
      <c r="B50" s="22">
        <v>0.156</v>
      </c>
      <c r="C50" s="22">
        <v>-0.83799999999999997</v>
      </c>
      <c r="D50" s="22">
        <v>-2.4E-2</v>
      </c>
      <c r="E50" s="22">
        <v>0.245</v>
      </c>
      <c r="F50" s="22">
        <v>2.827</v>
      </c>
      <c r="H50" s="22">
        <v>1.3129999999999999</v>
      </c>
      <c r="I50" s="22">
        <v>-20.372</v>
      </c>
      <c r="J50" s="22">
        <v>-1.018</v>
      </c>
      <c r="K50" s="22">
        <v>0.73499999999999999</v>
      </c>
      <c r="L50" s="22">
        <v>5.84</v>
      </c>
      <c r="M50" s="22">
        <v>2.367</v>
      </c>
    </row>
    <row r="51" spans="1:13" ht="30" x14ac:dyDescent="0.25">
      <c r="A51" s="26" t="s">
        <v>1450</v>
      </c>
      <c r="B51" s="22">
        <v>0.14199999999999999</v>
      </c>
      <c r="C51" s="22">
        <v>-0.84</v>
      </c>
      <c r="D51" s="22">
        <v>-8.5999999999999993E-2</v>
      </c>
      <c r="E51" s="22">
        <v>0.21</v>
      </c>
      <c r="F51" s="22">
        <v>2.67</v>
      </c>
      <c r="H51" s="22">
        <v>1.1910000000000001</v>
      </c>
      <c r="I51" s="22">
        <v>-20.501999999999999</v>
      </c>
      <c r="J51" s="22">
        <v>-3.2850000000000001</v>
      </c>
      <c r="K51" s="22">
        <v>0.64700000000000002</v>
      </c>
      <c r="L51" s="22">
        <v>5.52</v>
      </c>
      <c r="M51" s="22">
        <v>2.097</v>
      </c>
    </row>
    <row r="52" spans="1:13" ht="30" x14ac:dyDescent="0.25">
      <c r="A52" s="26" t="s">
        <v>1451</v>
      </c>
      <c r="B52" s="22">
        <v>0.112</v>
      </c>
      <c r="C52" s="22">
        <v>-0.32900000000000001</v>
      </c>
      <c r="D52" s="22">
        <v>-0.109</v>
      </c>
      <c r="E52" s="22">
        <v>0.249</v>
      </c>
      <c r="F52" s="22">
        <v>2.6749999999999998</v>
      </c>
      <c r="H52" s="22">
        <v>0.92800000000000005</v>
      </c>
      <c r="I52" s="22">
        <v>-8.4659999999999993</v>
      </c>
      <c r="J52" s="22">
        <v>-4.125</v>
      </c>
      <c r="K52" s="22">
        <v>0.76800000000000002</v>
      </c>
      <c r="L52" s="22">
        <v>5.5019999999999998</v>
      </c>
      <c r="M52" s="22">
        <v>2.6</v>
      </c>
    </row>
    <row r="53" spans="1:13" ht="30" x14ac:dyDescent="0.25">
      <c r="A53" s="26" t="s">
        <v>1452</v>
      </c>
      <c r="B53" s="22">
        <v>9.0999999999999998E-2</v>
      </c>
      <c r="C53" s="22">
        <v>-0.32400000000000001</v>
      </c>
      <c r="D53" s="22">
        <v>-2.5000000000000001E-2</v>
      </c>
      <c r="E53" s="22">
        <v>0.39600000000000002</v>
      </c>
      <c r="F53" s="22">
        <v>2.625</v>
      </c>
      <c r="H53" s="22">
        <v>0.76400000000000001</v>
      </c>
      <c r="I53" s="22">
        <v>-8.3290000000000006</v>
      </c>
      <c r="J53" s="22">
        <v>-1.3680000000000001</v>
      </c>
      <c r="K53" s="22">
        <v>1.2070000000000001</v>
      </c>
      <c r="L53" s="22">
        <v>5.3949999999999996</v>
      </c>
      <c r="M53" s="22">
        <v>2.7629999999999999</v>
      </c>
    </row>
    <row r="54" spans="1:13" ht="30" x14ac:dyDescent="0.25">
      <c r="A54" s="26" t="s">
        <v>1453</v>
      </c>
      <c r="B54" s="22">
        <v>8.1000000000000003E-2</v>
      </c>
      <c r="C54" s="22">
        <v>-0.32</v>
      </c>
      <c r="D54" s="22">
        <v>0.13200000000000001</v>
      </c>
      <c r="E54" s="22">
        <v>0.31</v>
      </c>
      <c r="F54" s="22">
        <v>2.5960000000000001</v>
      </c>
      <c r="H54" s="22">
        <v>0.71899999999999997</v>
      </c>
      <c r="I54" s="22">
        <v>-8.2490000000000006</v>
      </c>
      <c r="J54" s="22">
        <v>4.2249999999999996</v>
      </c>
      <c r="K54" s="22">
        <v>0.95299999999999996</v>
      </c>
      <c r="L54" s="22">
        <v>5.2859999999999996</v>
      </c>
      <c r="M54" s="22">
        <v>2.8</v>
      </c>
    </row>
    <row r="55" spans="1:13" x14ac:dyDescent="0.25">
      <c r="A55" s="26"/>
    </row>
    <row r="56" spans="1:13" ht="30" x14ac:dyDescent="0.25">
      <c r="A56" s="26" t="s">
        <v>1454</v>
      </c>
      <c r="B56" s="27" t="s">
        <v>1455</v>
      </c>
      <c r="C56" s="27" t="s">
        <v>1455</v>
      </c>
      <c r="D56" s="27" t="s">
        <v>1455</v>
      </c>
      <c r="E56" s="27" t="s">
        <v>1455</v>
      </c>
      <c r="F56" s="27" t="s">
        <v>1455</v>
      </c>
      <c r="G56" s="28"/>
      <c r="H56" s="27" t="s">
        <v>1455</v>
      </c>
      <c r="I56" s="27" t="s">
        <v>1455</v>
      </c>
      <c r="J56" s="27" t="s">
        <v>1455</v>
      </c>
      <c r="K56" s="27" t="s">
        <v>1455</v>
      </c>
      <c r="L56" s="27" t="s">
        <v>1455</v>
      </c>
      <c r="M56" s="22">
        <v>2.67</v>
      </c>
    </row>
    <row r="57" spans="1:13" x14ac:dyDescent="0.25">
      <c r="A57" s="1"/>
    </row>
    <row r="58" spans="1:13" x14ac:dyDescent="0.25">
      <c r="A58" s="1"/>
    </row>
    <row r="59" spans="1:13" x14ac:dyDescent="0.25">
      <c r="A59" s="1"/>
    </row>
    <row r="60" spans="1:13" x14ac:dyDescent="0.25">
      <c r="A60" s="1"/>
    </row>
  </sheetData>
  <mergeCells count="2">
    <mergeCell ref="B5:F5"/>
    <mergeCell ref="H5:M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5FD28-D89E-49CF-A0C1-69767B7E9657}">
  <sheetPr codeName="Sheet19"/>
  <dimension ref="A1:N84"/>
  <sheetViews>
    <sheetView workbookViewId="0">
      <pane xSplit="1" ySplit="6" topLeftCell="B56" activePane="bottomRight" state="frozen"/>
      <selection activeCell="O33" sqref="O33"/>
      <selection pane="topRight" activeCell="O33" sqref="O33"/>
      <selection pane="bottomLeft" activeCell="O33" sqref="O33"/>
      <selection pane="bottomRight" activeCell="O33" sqref="O33"/>
    </sheetView>
  </sheetViews>
  <sheetFormatPr defaultColWidth="9.140625" defaultRowHeight="15" x14ac:dyDescent="0.25"/>
  <cols>
    <col min="1" max="1" width="21.7109375" style="18" customWidth="1"/>
    <col min="2" max="6" width="14.140625" style="18" customWidth="1"/>
    <col min="7" max="7" width="9.140625" style="18"/>
    <col min="8" max="13" width="14.140625" style="18" customWidth="1"/>
    <col min="14" max="16384" width="9.140625" style="18"/>
  </cols>
  <sheetData>
    <row r="1" spans="1:14" x14ac:dyDescent="0.25">
      <c r="A1" s="17" t="s">
        <v>0</v>
      </c>
    </row>
    <row r="2" spans="1:14" x14ac:dyDescent="0.25">
      <c r="A2" s="19"/>
    </row>
    <row r="3" spans="1:14" x14ac:dyDescent="0.25">
      <c r="A3" s="20" t="s">
        <v>1398</v>
      </c>
    </row>
    <row r="4" spans="1:14" x14ac:dyDescent="0.25">
      <c r="A4" s="20"/>
    </row>
    <row r="5" spans="1:14" x14ac:dyDescent="0.25">
      <c r="B5" s="69" t="s">
        <v>770</v>
      </c>
      <c r="C5" s="69"/>
      <c r="D5" s="69"/>
      <c r="E5" s="69"/>
      <c r="F5" s="69"/>
      <c r="H5" s="69" t="s">
        <v>771</v>
      </c>
      <c r="I5" s="69"/>
      <c r="J5" s="69"/>
      <c r="K5" s="69"/>
      <c r="L5" s="69"/>
      <c r="M5" s="69"/>
    </row>
    <row r="6" spans="1:14" ht="30" customHeight="1" x14ac:dyDescent="0.25">
      <c r="A6" s="21" t="s">
        <v>1</v>
      </c>
      <c r="B6" s="43" t="s">
        <v>772</v>
      </c>
      <c r="C6" s="43" t="s">
        <v>1399</v>
      </c>
      <c r="D6" s="43" t="s">
        <v>2</v>
      </c>
      <c r="E6" s="43" t="s">
        <v>3</v>
      </c>
      <c r="F6" s="43" t="s">
        <v>4</v>
      </c>
      <c r="G6" s="46"/>
      <c r="H6" s="43" t="s">
        <v>772</v>
      </c>
      <c r="I6" s="43" t="s">
        <v>1399</v>
      </c>
      <c r="J6" s="43" t="s">
        <v>2</v>
      </c>
      <c r="K6" s="43" t="s">
        <v>3</v>
      </c>
      <c r="L6" s="43" t="s">
        <v>4</v>
      </c>
      <c r="M6" s="43" t="s">
        <v>773</v>
      </c>
    </row>
    <row r="7" spans="1:14" x14ac:dyDescent="0.25">
      <c r="A7" s="1">
        <v>43496</v>
      </c>
      <c r="B7" s="22">
        <v>0.1</v>
      </c>
      <c r="C7" s="22">
        <v>0.1</v>
      </c>
      <c r="D7" s="22">
        <v>0</v>
      </c>
      <c r="E7" s="22">
        <v>0.5</v>
      </c>
      <c r="F7" s="22">
        <v>1.2</v>
      </c>
      <c r="G7" s="45"/>
      <c r="H7" s="22">
        <v>0.9</v>
      </c>
      <c r="I7" s="22">
        <v>1.4</v>
      </c>
      <c r="J7" s="22">
        <v>0.7</v>
      </c>
      <c r="K7" s="22">
        <v>1.4</v>
      </c>
      <c r="L7" s="22">
        <v>2.5</v>
      </c>
      <c r="M7" s="22">
        <v>1.8</v>
      </c>
      <c r="N7" s="23"/>
    </row>
    <row r="8" spans="1:14" x14ac:dyDescent="0.25">
      <c r="A8" s="1">
        <v>43524</v>
      </c>
      <c r="B8" s="22">
        <v>0.1</v>
      </c>
      <c r="C8" s="22">
        <v>0.1</v>
      </c>
      <c r="D8" s="22">
        <v>0</v>
      </c>
      <c r="E8" s="22">
        <v>0.5</v>
      </c>
      <c r="F8" s="22">
        <v>1.2</v>
      </c>
      <c r="G8" s="45"/>
      <c r="H8" s="22">
        <v>1.1000000000000001</v>
      </c>
      <c r="I8" s="22">
        <v>1.6</v>
      </c>
      <c r="J8" s="22">
        <v>0.5</v>
      </c>
      <c r="K8" s="22">
        <v>1.4</v>
      </c>
      <c r="L8" s="22">
        <v>2.5</v>
      </c>
      <c r="M8" s="22">
        <v>1.9</v>
      </c>
      <c r="N8" s="23"/>
    </row>
    <row r="9" spans="1:14" x14ac:dyDescent="0.25">
      <c r="A9" s="1">
        <v>43555</v>
      </c>
      <c r="B9" s="22">
        <v>0.1</v>
      </c>
      <c r="C9" s="22">
        <v>0.1</v>
      </c>
      <c r="D9" s="22">
        <v>0.1</v>
      </c>
      <c r="E9" s="22">
        <v>0.5</v>
      </c>
      <c r="F9" s="22">
        <v>1.2</v>
      </c>
      <c r="G9" s="45"/>
      <c r="H9" s="22">
        <v>0.8</v>
      </c>
      <c r="I9" s="22">
        <v>1.5</v>
      </c>
      <c r="J9" s="22">
        <v>2.9</v>
      </c>
      <c r="K9" s="22">
        <v>1.3</v>
      </c>
      <c r="L9" s="22">
        <v>2.5</v>
      </c>
      <c r="M9" s="22">
        <v>1.9</v>
      </c>
      <c r="N9" s="23"/>
    </row>
    <row r="10" spans="1:14" x14ac:dyDescent="0.25">
      <c r="A10" s="1">
        <v>43585</v>
      </c>
      <c r="B10" s="22">
        <v>0.1</v>
      </c>
      <c r="C10" s="22">
        <v>0.3</v>
      </c>
      <c r="D10" s="22">
        <v>0.1</v>
      </c>
      <c r="E10" s="22">
        <v>0.2</v>
      </c>
      <c r="F10" s="22">
        <v>1.4</v>
      </c>
      <c r="G10" s="45"/>
      <c r="H10" s="22">
        <v>0.7</v>
      </c>
      <c r="I10" s="22">
        <v>10.5</v>
      </c>
      <c r="J10" s="22">
        <v>4.3</v>
      </c>
      <c r="K10" s="22">
        <v>0.5</v>
      </c>
      <c r="L10" s="22">
        <v>2.9</v>
      </c>
      <c r="M10" s="22">
        <v>2.1</v>
      </c>
      <c r="N10" s="23"/>
    </row>
    <row r="11" spans="1:14" x14ac:dyDescent="0.25">
      <c r="A11" s="1">
        <v>43616</v>
      </c>
      <c r="B11" s="22">
        <v>0.1</v>
      </c>
      <c r="C11" s="22">
        <v>0.3</v>
      </c>
      <c r="D11" s="22">
        <v>0.1</v>
      </c>
      <c r="E11" s="22">
        <v>0.2</v>
      </c>
      <c r="F11" s="22">
        <v>1.2</v>
      </c>
      <c r="G11" s="45"/>
      <c r="H11" s="22">
        <v>1</v>
      </c>
      <c r="I11" s="22">
        <v>10.4</v>
      </c>
      <c r="J11" s="22">
        <v>3.4</v>
      </c>
      <c r="K11" s="22">
        <v>0.7</v>
      </c>
      <c r="L11" s="22">
        <v>2.6</v>
      </c>
      <c r="M11" s="22">
        <v>2</v>
      </c>
      <c r="N11" s="23"/>
    </row>
    <row r="12" spans="1:14" x14ac:dyDescent="0.25">
      <c r="A12" s="1">
        <v>43646</v>
      </c>
      <c r="B12" s="22">
        <v>0.2</v>
      </c>
      <c r="C12" s="22">
        <v>0.3</v>
      </c>
      <c r="D12" s="22">
        <v>0</v>
      </c>
      <c r="E12" s="22">
        <v>0.3</v>
      </c>
      <c r="F12" s="22">
        <v>1.2</v>
      </c>
      <c r="G12" s="45"/>
      <c r="H12" s="22">
        <v>1.6</v>
      </c>
      <c r="I12" s="22">
        <v>7.9</v>
      </c>
      <c r="J12" s="22">
        <v>0.7</v>
      </c>
      <c r="K12" s="22">
        <v>1</v>
      </c>
      <c r="L12" s="22">
        <v>2.5</v>
      </c>
      <c r="M12" s="22">
        <v>2</v>
      </c>
      <c r="N12" s="23"/>
    </row>
    <row r="13" spans="1:14" x14ac:dyDescent="0.25">
      <c r="A13" s="1">
        <v>43677</v>
      </c>
      <c r="B13" s="22">
        <v>0.1</v>
      </c>
      <c r="C13" s="22">
        <v>0.2</v>
      </c>
      <c r="D13" s="22">
        <v>0</v>
      </c>
      <c r="E13" s="22">
        <v>0.5</v>
      </c>
      <c r="F13" s="22">
        <v>1.2</v>
      </c>
      <c r="G13" s="45"/>
      <c r="H13" s="22">
        <v>1.4</v>
      </c>
      <c r="I13" s="22">
        <v>6.5</v>
      </c>
      <c r="J13" s="22">
        <v>0.2</v>
      </c>
      <c r="K13" s="22">
        <v>1.5</v>
      </c>
      <c r="L13" s="22">
        <v>2.5</v>
      </c>
      <c r="M13" s="22">
        <v>2.1</v>
      </c>
      <c r="N13" s="23"/>
    </row>
    <row r="14" spans="1:14" x14ac:dyDescent="0.25">
      <c r="A14" s="1">
        <v>43708</v>
      </c>
      <c r="B14" s="22">
        <v>0.2</v>
      </c>
      <c r="C14" s="22">
        <v>0.2</v>
      </c>
      <c r="D14" s="22">
        <v>0</v>
      </c>
      <c r="E14" s="22">
        <v>0.3</v>
      </c>
      <c r="F14" s="22">
        <v>1.1000000000000001</v>
      </c>
      <c r="G14" s="45"/>
      <c r="H14" s="22">
        <v>1.8</v>
      </c>
      <c r="I14" s="22">
        <v>6.5</v>
      </c>
      <c r="J14" s="22">
        <v>-0.1</v>
      </c>
      <c r="K14" s="22">
        <v>0.8</v>
      </c>
      <c r="L14" s="22">
        <v>2.2000000000000002</v>
      </c>
      <c r="M14" s="22">
        <v>1.7</v>
      </c>
      <c r="N14" s="23"/>
    </row>
    <row r="15" spans="1:14" x14ac:dyDescent="0.25">
      <c r="A15" s="1">
        <v>43738</v>
      </c>
      <c r="B15" s="22">
        <v>0.2</v>
      </c>
      <c r="C15" s="22">
        <v>0.2</v>
      </c>
      <c r="D15" s="22">
        <v>-0.1</v>
      </c>
      <c r="E15" s="22">
        <v>0.2</v>
      </c>
      <c r="F15" s="22">
        <v>1.2</v>
      </c>
      <c r="G15" s="45"/>
      <c r="H15" s="22">
        <v>1.8</v>
      </c>
      <c r="I15" s="22">
        <v>4.9000000000000004</v>
      </c>
      <c r="J15" s="22">
        <v>-2.1</v>
      </c>
      <c r="K15" s="22">
        <v>0.7</v>
      </c>
      <c r="L15" s="22">
        <v>2.5</v>
      </c>
      <c r="M15" s="22">
        <v>1.7</v>
      </c>
      <c r="N15" s="23"/>
    </row>
    <row r="16" spans="1:14" x14ac:dyDescent="0.25">
      <c r="A16" s="1">
        <v>43769</v>
      </c>
      <c r="B16" s="22">
        <v>0.1</v>
      </c>
      <c r="C16" s="22">
        <v>-0.1</v>
      </c>
      <c r="D16" s="22">
        <v>-0.1</v>
      </c>
      <c r="E16" s="22">
        <v>0.3</v>
      </c>
      <c r="F16" s="22">
        <v>1.2</v>
      </c>
      <c r="G16" s="45"/>
      <c r="H16" s="22">
        <v>1.3</v>
      </c>
      <c r="I16" s="22">
        <v>-1.9</v>
      </c>
      <c r="J16" s="22">
        <v>-3.3</v>
      </c>
      <c r="K16" s="22">
        <v>0.8</v>
      </c>
      <c r="L16" s="22">
        <v>2.6</v>
      </c>
      <c r="M16" s="22">
        <v>1.5</v>
      </c>
      <c r="N16" s="23"/>
    </row>
    <row r="17" spans="1:14" x14ac:dyDescent="0.25">
      <c r="A17" s="1">
        <v>43799</v>
      </c>
      <c r="B17" s="22">
        <v>0.2</v>
      </c>
      <c r="C17" s="22">
        <v>-0.1</v>
      </c>
      <c r="D17" s="22">
        <v>-0.1</v>
      </c>
      <c r="E17" s="22">
        <v>0.2</v>
      </c>
      <c r="F17" s="22">
        <v>1.2</v>
      </c>
      <c r="G17" s="45"/>
      <c r="H17" s="22">
        <v>2.1</v>
      </c>
      <c r="I17" s="22">
        <v>-1.7</v>
      </c>
      <c r="J17" s="22">
        <v>-2.9</v>
      </c>
      <c r="K17" s="22">
        <v>0.7</v>
      </c>
      <c r="L17" s="22">
        <v>2.5</v>
      </c>
      <c r="M17" s="22">
        <v>1.5</v>
      </c>
      <c r="N17" s="23"/>
    </row>
    <row r="18" spans="1:14" x14ac:dyDescent="0.25">
      <c r="A18" s="1">
        <v>43830</v>
      </c>
      <c r="B18" s="22">
        <v>0.2</v>
      </c>
      <c r="C18" s="22">
        <v>-0.1</v>
      </c>
      <c r="D18" s="22">
        <v>0</v>
      </c>
      <c r="E18" s="22">
        <v>0.2</v>
      </c>
      <c r="F18" s="22">
        <v>1</v>
      </c>
      <c r="G18" s="45"/>
      <c r="H18" s="22">
        <v>1.7</v>
      </c>
      <c r="I18" s="22">
        <v>-1.6</v>
      </c>
      <c r="J18" s="22">
        <v>1</v>
      </c>
      <c r="K18" s="22">
        <v>0.4</v>
      </c>
      <c r="L18" s="22">
        <v>2.1</v>
      </c>
      <c r="M18" s="22">
        <v>1.3</v>
      </c>
      <c r="N18" s="23"/>
    </row>
    <row r="19" spans="1:14" x14ac:dyDescent="0.25">
      <c r="A19" s="1">
        <v>43861</v>
      </c>
      <c r="B19" s="22">
        <v>0.1</v>
      </c>
      <c r="C19" s="22">
        <v>0.2</v>
      </c>
      <c r="D19" s="22">
        <v>0.1</v>
      </c>
      <c r="E19" s="22">
        <v>0.2</v>
      </c>
      <c r="F19" s="22">
        <v>1.1000000000000001</v>
      </c>
      <c r="G19" s="45"/>
      <c r="H19" s="22">
        <v>1.4</v>
      </c>
      <c r="I19" s="22">
        <v>4.9000000000000004</v>
      </c>
      <c r="J19" s="22">
        <v>4.7</v>
      </c>
      <c r="K19" s="22">
        <v>0.6</v>
      </c>
      <c r="L19" s="22">
        <v>2.2999999999999998</v>
      </c>
      <c r="M19" s="22">
        <v>1.8</v>
      </c>
      <c r="N19" s="23"/>
    </row>
    <row r="20" spans="1:14" x14ac:dyDescent="0.25">
      <c r="A20" s="1">
        <v>43890</v>
      </c>
      <c r="B20" s="22">
        <v>0.1</v>
      </c>
      <c r="C20" s="22">
        <v>0.1</v>
      </c>
      <c r="D20" s="22">
        <v>0.1</v>
      </c>
      <c r="E20" s="22">
        <v>0.2</v>
      </c>
      <c r="F20" s="22">
        <v>1.2</v>
      </c>
      <c r="G20" s="45"/>
      <c r="H20" s="22">
        <v>1.2</v>
      </c>
      <c r="I20" s="22">
        <v>4.4000000000000004</v>
      </c>
      <c r="J20" s="22">
        <v>2.8</v>
      </c>
      <c r="K20" s="22">
        <v>0.5</v>
      </c>
      <c r="L20" s="22">
        <v>2.5</v>
      </c>
      <c r="M20" s="22">
        <v>1.7</v>
      </c>
      <c r="N20" s="23"/>
    </row>
    <row r="21" spans="1:14" x14ac:dyDescent="0.25">
      <c r="A21" s="1">
        <v>43921</v>
      </c>
      <c r="B21" s="22">
        <v>0.1</v>
      </c>
      <c r="C21" s="22">
        <v>0.1</v>
      </c>
      <c r="D21" s="22">
        <v>-0.1</v>
      </c>
      <c r="E21" s="22">
        <v>0.1</v>
      </c>
      <c r="F21" s="22">
        <v>1.2</v>
      </c>
      <c r="G21" s="45"/>
      <c r="H21" s="22">
        <v>1.3</v>
      </c>
      <c r="I21" s="22">
        <v>3.9</v>
      </c>
      <c r="J21" s="22">
        <v>-2.4</v>
      </c>
      <c r="K21" s="22">
        <v>0.4</v>
      </c>
      <c r="L21" s="22">
        <v>2.5</v>
      </c>
      <c r="M21" s="22">
        <v>1.5</v>
      </c>
      <c r="N21" s="23"/>
    </row>
    <row r="22" spans="1:14" x14ac:dyDescent="0.25">
      <c r="A22" s="1">
        <v>43951</v>
      </c>
      <c r="B22" s="22">
        <v>0.1</v>
      </c>
      <c r="C22" s="22">
        <v>-0.2</v>
      </c>
      <c r="D22" s="22">
        <v>-0.4</v>
      </c>
      <c r="E22" s="22">
        <v>0.3</v>
      </c>
      <c r="F22" s="22">
        <v>1</v>
      </c>
      <c r="G22" s="45"/>
      <c r="H22" s="22">
        <v>1.3</v>
      </c>
      <c r="I22" s="22">
        <v>-6.8</v>
      </c>
      <c r="J22" s="22">
        <v>-12.2</v>
      </c>
      <c r="K22" s="22">
        <v>0.7</v>
      </c>
      <c r="L22" s="22">
        <v>2</v>
      </c>
      <c r="M22" s="22">
        <v>0.8</v>
      </c>
      <c r="N22" s="23"/>
    </row>
    <row r="23" spans="1:14" x14ac:dyDescent="0.25">
      <c r="A23" s="1">
        <v>43982</v>
      </c>
      <c r="B23" s="22">
        <v>0.2</v>
      </c>
      <c r="C23" s="22">
        <v>-0.2</v>
      </c>
      <c r="D23" s="22">
        <v>-0.5</v>
      </c>
      <c r="E23" s="22">
        <v>0.1</v>
      </c>
      <c r="F23" s="22">
        <v>0.9</v>
      </c>
      <c r="G23" s="45"/>
      <c r="H23" s="22">
        <v>1.8</v>
      </c>
      <c r="I23" s="22">
        <v>-7</v>
      </c>
      <c r="J23" s="22">
        <v>-16.7</v>
      </c>
      <c r="K23" s="22">
        <v>0.4</v>
      </c>
      <c r="L23" s="22">
        <v>1.9</v>
      </c>
      <c r="M23" s="22">
        <v>0.5</v>
      </c>
      <c r="N23" s="23"/>
    </row>
    <row r="24" spans="1:14" x14ac:dyDescent="0.25">
      <c r="A24" s="1">
        <v>44012</v>
      </c>
      <c r="B24" s="22">
        <v>0.1</v>
      </c>
      <c r="C24" s="22">
        <v>-0.2</v>
      </c>
      <c r="D24" s="22">
        <v>-0.5</v>
      </c>
      <c r="E24" s="22">
        <v>0.4</v>
      </c>
      <c r="F24" s="22">
        <v>0.9</v>
      </c>
      <c r="G24" s="45"/>
      <c r="H24" s="22">
        <v>1.1000000000000001</v>
      </c>
      <c r="I24" s="22">
        <v>-6.6</v>
      </c>
      <c r="J24" s="22">
        <v>-16.399999999999999</v>
      </c>
      <c r="K24" s="22">
        <v>1</v>
      </c>
      <c r="L24" s="22">
        <v>1.8</v>
      </c>
      <c r="M24" s="22">
        <v>0.6</v>
      </c>
      <c r="N24" s="23"/>
    </row>
    <row r="25" spans="1:14" x14ac:dyDescent="0.25">
      <c r="A25" s="1">
        <v>44043</v>
      </c>
      <c r="B25" s="22">
        <v>0.1</v>
      </c>
      <c r="C25" s="22">
        <v>-0.2</v>
      </c>
      <c r="D25" s="22">
        <v>-0.4</v>
      </c>
      <c r="E25" s="22">
        <v>0.5</v>
      </c>
      <c r="F25" s="22">
        <v>1</v>
      </c>
      <c r="G25" s="45"/>
      <c r="H25" s="22">
        <v>0.8</v>
      </c>
      <c r="I25" s="22">
        <v>-6.6</v>
      </c>
      <c r="J25" s="22">
        <v>-12</v>
      </c>
      <c r="K25" s="22">
        <v>1.5</v>
      </c>
      <c r="L25" s="22">
        <v>2.1</v>
      </c>
      <c r="M25" s="22">
        <v>1</v>
      </c>
      <c r="N25" s="23"/>
    </row>
    <row r="26" spans="1:14" x14ac:dyDescent="0.25">
      <c r="A26" s="1">
        <v>44074</v>
      </c>
      <c r="B26" s="22">
        <v>0</v>
      </c>
      <c r="C26" s="22">
        <v>-0.2</v>
      </c>
      <c r="D26" s="22">
        <v>-0.4</v>
      </c>
      <c r="E26" s="22">
        <v>0.5</v>
      </c>
      <c r="F26" s="22">
        <v>0.3</v>
      </c>
      <c r="G26" s="45"/>
      <c r="H26" s="22">
        <v>0.4</v>
      </c>
      <c r="I26" s="22">
        <v>-6.7</v>
      </c>
      <c r="J26" s="22">
        <v>-11.4</v>
      </c>
      <c r="K26" s="22">
        <v>1.3</v>
      </c>
      <c r="L26" s="22">
        <v>0.6</v>
      </c>
      <c r="M26" s="22">
        <v>0.2</v>
      </c>
      <c r="N26" s="23"/>
    </row>
    <row r="27" spans="1:14" x14ac:dyDescent="0.25">
      <c r="A27" s="1">
        <v>44104</v>
      </c>
      <c r="B27" s="22">
        <v>0</v>
      </c>
      <c r="C27" s="22">
        <v>-0.2</v>
      </c>
      <c r="D27" s="22">
        <v>-0.3</v>
      </c>
      <c r="E27" s="22">
        <v>0.4</v>
      </c>
      <c r="F27" s="22">
        <v>0.7</v>
      </c>
      <c r="G27" s="45"/>
      <c r="H27" s="22">
        <v>-0.1</v>
      </c>
      <c r="I27" s="22">
        <v>-6.8</v>
      </c>
      <c r="J27" s="22">
        <v>-10.6</v>
      </c>
      <c r="K27" s="22">
        <v>1.1000000000000001</v>
      </c>
      <c r="L27" s="22">
        <v>1.4</v>
      </c>
      <c r="M27" s="22">
        <v>0.5</v>
      </c>
      <c r="N27" s="23"/>
    </row>
    <row r="28" spans="1:14" x14ac:dyDescent="0.25">
      <c r="A28" s="1">
        <v>44135</v>
      </c>
      <c r="B28" s="22">
        <v>0.1</v>
      </c>
      <c r="C28" s="22">
        <v>-0.3</v>
      </c>
      <c r="D28" s="22">
        <v>-0.3</v>
      </c>
      <c r="E28" s="22">
        <v>0.6</v>
      </c>
      <c r="F28" s="22">
        <v>0.7</v>
      </c>
      <c r="G28" s="45"/>
      <c r="H28" s="22">
        <v>0.6</v>
      </c>
      <c r="I28" s="22">
        <v>-8.8000000000000007</v>
      </c>
      <c r="J28" s="22">
        <v>-10.199999999999999</v>
      </c>
      <c r="K28" s="22">
        <v>1.6</v>
      </c>
      <c r="L28" s="22">
        <v>1.4</v>
      </c>
      <c r="M28" s="22">
        <v>0.7</v>
      </c>
      <c r="N28" s="23"/>
    </row>
    <row r="29" spans="1:14" x14ac:dyDescent="0.25">
      <c r="A29" s="1">
        <v>44165</v>
      </c>
      <c r="B29" s="22">
        <v>-0.1</v>
      </c>
      <c r="C29" s="22">
        <v>-0.3</v>
      </c>
      <c r="D29" s="22">
        <v>-0.3</v>
      </c>
      <c r="E29" s="22">
        <v>0.3</v>
      </c>
      <c r="F29" s="22">
        <v>0.7</v>
      </c>
      <c r="G29" s="45"/>
      <c r="H29" s="22">
        <v>-0.6</v>
      </c>
      <c r="I29" s="22">
        <v>-8.8000000000000007</v>
      </c>
      <c r="J29" s="22">
        <v>-10</v>
      </c>
      <c r="K29" s="22">
        <v>0.8</v>
      </c>
      <c r="L29" s="22">
        <v>1.4</v>
      </c>
      <c r="M29" s="22">
        <v>0.3</v>
      </c>
      <c r="N29" s="23"/>
    </row>
    <row r="30" spans="1:14" x14ac:dyDescent="0.25">
      <c r="A30" s="1">
        <v>44196</v>
      </c>
      <c r="B30" s="22">
        <v>-0.1</v>
      </c>
      <c r="C30" s="22">
        <v>-0.3</v>
      </c>
      <c r="D30" s="22">
        <v>-0.3</v>
      </c>
      <c r="E30" s="22">
        <v>0.5</v>
      </c>
      <c r="F30" s="22">
        <v>0.7</v>
      </c>
      <c r="G30" s="45"/>
      <c r="H30" s="22">
        <v>-1.4</v>
      </c>
      <c r="I30" s="22">
        <v>-8.5</v>
      </c>
      <c r="J30" s="22">
        <v>-8.3000000000000007</v>
      </c>
      <c r="K30" s="22">
        <v>1.5</v>
      </c>
      <c r="L30" s="22">
        <v>1.5</v>
      </c>
      <c r="M30" s="22">
        <v>0.6</v>
      </c>
      <c r="N30" s="23"/>
    </row>
    <row r="31" spans="1:14" x14ac:dyDescent="0.25">
      <c r="A31" s="1">
        <v>44227</v>
      </c>
      <c r="B31" s="22">
        <v>-0.1</v>
      </c>
      <c r="C31" s="22">
        <v>-0.3</v>
      </c>
      <c r="D31" s="22">
        <v>-0.3</v>
      </c>
      <c r="E31" s="22">
        <v>0.4</v>
      </c>
      <c r="F31" s="22">
        <v>0.8</v>
      </c>
      <c r="G31" s="45"/>
      <c r="H31" s="22">
        <v>-0.7</v>
      </c>
      <c r="I31" s="22">
        <v>-8.4</v>
      </c>
      <c r="J31" s="22">
        <v>-8.1999999999999993</v>
      </c>
      <c r="K31" s="22">
        <v>1.4</v>
      </c>
      <c r="L31" s="22">
        <v>1.7</v>
      </c>
      <c r="M31" s="22">
        <v>0.7</v>
      </c>
      <c r="N31" s="23"/>
    </row>
    <row r="32" spans="1:14" x14ac:dyDescent="0.25">
      <c r="A32" s="1">
        <v>44255</v>
      </c>
      <c r="B32" s="22">
        <v>0</v>
      </c>
      <c r="C32" s="22">
        <v>-0.3</v>
      </c>
      <c r="D32" s="22">
        <v>-0.1</v>
      </c>
      <c r="E32" s="22">
        <v>0.1</v>
      </c>
      <c r="F32" s="22">
        <v>0.7</v>
      </c>
      <c r="G32" s="45"/>
      <c r="H32" s="22">
        <v>-0.6</v>
      </c>
      <c r="I32" s="22">
        <v>-7.9</v>
      </c>
      <c r="J32" s="22">
        <v>-3.5</v>
      </c>
      <c r="K32" s="22">
        <v>0.5</v>
      </c>
      <c r="L32" s="22">
        <v>1.5</v>
      </c>
      <c r="M32" s="22">
        <v>0.4</v>
      </c>
      <c r="N32" s="23"/>
    </row>
    <row r="33" spans="1:14" x14ac:dyDescent="0.25">
      <c r="A33" s="1">
        <v>44286</v>
      </c>
      <c r="B33" s="22">
        <v>-0.1</v>
      </c>
      <c r="C33" s="22">
        <v>-0.2</v>
      </c>
      <c r="D33" s="22">
        <v>0.1</v>
      </c>
      <c r="E33" s="22">
        <v>0.3</v>
      </c>
      <c r="F33" s="22">
        <v>0.7</v>
      </c>
      <c r="G33" s="45"/>
      <c r="H33" s="22">
        <v>-1.4</v>
      </c>
      <c r="I33" s="22">
        <v>-7.3</v>
      </c>
      <c r="J33" s="22">
        <v>3.5</v>
      </c>
      <c r="K33" s="22">
        <v>0.9</v>
      </c>
      <c r="L33" s="22">
        <v>1.5</v>
      </c>
      <c r="M33" s="22">
        <v>0.7</v>
      </c>
      <c r="N33" s="23"/>
    </row>
    <row r="34" spans="1:14" x14ac:dyDescent="0.25">
      <c r="A34" s="1">
        <v>44316</v>
      </c>
      <c r="B34" s="22">
        <v>0</v>
      </c>
      <c r="C34" s="22">
        <v>0.1</v>
      </c>
      <c r="D34" s="22">
        <v>0.4</v>
      </c>
      <c r="E34" s="22">
        <v>0.4</v>
      </c>
      <c r="F34" s="22">
        <v>0.7</v>
      </c>
      <c r="G34" s="45"/>
      <c r="H34" s="22">
        <v>-0.4</v>
      </c>
      <c r="I34" s="22">
        <v>2.4</v>
      </c>
      <c r="J34" s="22">
        <v>13.6</v>
      </c>
      <c r="K34" s="22">
        <v>1.2</v>
      </c>
      <c r="L34" s="22">
        <v>1.6</v>
      </c>
      <c r="M34" s="22">
        <v>1.5</v>
      </c>
      <c r="N34" s="23"/>
    </row>
    <row r="35" spans="1:14" x14ac:dyDescent="0.25">
      <c r="A35" s="1">
        <v>44347</v>
      </c>
      <c r="B35" s="22">
        <v>-0.1</v>
      </c>
      <c r="C35" s="22">
        <v>0.1</v>
      </c>
      <c r="D35" s="22">
        <v>0.5</v>
      </c>
      <c r="E35" s="22">
        <v>0.8</v>
      </c>
      <c r="F35" s="22">
        <v>0.9</v>
      </c>
      <c r="G35" s="45"/>
      <c r="H35" s="22">
        <v>-1.3</v>
      </c>
      <c r="I35" s="22">
        <v>2.6</v>
      </c>
      <c r="J35" s="22">
        <v>17.899999999999999</v>
      </c>
      <c r="K35" s="22">
        <v>2.2000000000000002</v>
      </c>
      <c r="L35" s="22">
        <v>1.9</v>
      </c>
      <c r="M35" s="22">
        <v>2.1</v>
      </c>
      <c r="N35" s="23"/>
    </row>
    <row r="36" spans="1:14" x14ac:dyDescent="0.25">
      <c r="A36" s="1">
        <v>44377</v>
      </c>
      <c r="B36" s="22">
        <v>0</v>
      </c>
      <c r="C36" s="22">
        <v>0.1</v>
      </c>
      <c r="D36" s="22">
        <v>0.5</v>
      </c>
      <c r="E36" s="22">
        <v>1</v>
      </c>
      <c r="F36" s="22">
        <v>0.9</v>
      </c>
      <c r="G36" s="45"/>
      <c r="H36" s="22">
        <v>-0.6</v>
      </c>
      <c r="I36" s="22">
        <v>2.5</v>
      </c>
      <c r="J36" s="22">
        <v>20.3</v>
      </c>
      <c r="K36" s="22">
        <v>2.7</v>
      </c>
      <c r="L36" s="22">
        <v>2.1</v>
      </c>
      <c r="M36" s="22">
        <v>2.5</v>
      </c>
      <c r="N36" s="23"/>
    </row>
    <row r="37" spans="1:14" x14ac:dyDescent="0.25">
      <c r="A37" s="1">
        <v>44408</v>
      </c>
      <c r="B37" s="22">
        <v>-0.1</v>
      </c>
      <c r="C37" s="22">
        <v>0.1</v>
      </c>
      <c r="D37" s="22">
        <v>0.5</v>
      </c>
      <c r="E37" s="22">
        <v>0.8</v>
      </c>
      <c r="F37" s="22">
        <v>0.7</v>
      </c>
      <c r="G37" s="45"/>
      <c r="H37" s="22">
        <v>-0.6</v>
      </c>
      <c r="I37" s="22">
        <v>2.6</v>
      </c>
      <c r="J37" s="22">
        <v>17.7</v>
      </c>
      <c r="K37" s="22">
        <v>2.2999999999999998</v>
      </c>
      <c r="L37" s="22">
        <v>1.6</v>
      </c>
      <c r="M37" s="22">
        <v>2</v>
      </c>
      <c r="N37" s="23"/>
    </row>
    <row r="38" spans="1:14" x14ac:dyDescent="0.25">
      <c r="A38" s="1">
        <v>44439</v>
      </c>
      <c r="B38" s="22">
        <v>0.1</v>
      </c>
      <c r="C38" s="22">
        <v>0.1</v>
      </c>
      <c r="D38" s="22">
        <v>0.5</v>
      </c>
      <c r="E38" s="22">
        <v>1.2</v>
      </c>
      <c r="F38" s="22">
        <v>1.4</v>
      </c>
      <c r="G38" s="45"/>
      <c r="H38" s="22">
        <v>0.3</v>
      </c>
      <c r="I38" s="22">
        <v>2.6</v>
      </c>
      <c r="J38" s="22">
        <v>17.7</v>
      </c>
      <c r="K38" s="22">
        <v>3.2</v>
      </c>
      <c r="L38" s="22">
        <v>3</v>
      </c>
      <c r="M38" s="22">
        <v>3.2</v>
      </c>
      <c r="N38" s="23"/>
    </row>
    <row r="39" spans="1:14" x14ac:dyDescent="0.25">
      <c r="A39" s="1">
        <v>44469</v>
      </c>
      <c r="B39" s="22">
        <v>0.1</v>
      </c>
      <c r="C39" s="22">
        <v>0.1</v>
      </c>
      <c r="D39" s="22">
        <v>0.5</v>
      </c>
      <c r="E39" s="22">
        <v>1.3</v>
      </c>
      <c r="F39" s="22">
        <v>1.1000000000000001</v>
      </c>
      <c r="G39" s="45"/>
      <c r="H39" s="22">
        <v>0.8</v>
      </c>
      <c r="I39" s="22">
        <v>2.8</v>
      </c>
      <c r="J39" s="22">
        <v>17.8</v>
      </c>
      <c r="K39" s="22">
        <v>3.3</v>
      </c>
      <c r="L39" s="22">
        <v>2.6</v>
      </c>
      <c r="M39" s="22">
        <v>3.1</v>
      </c>
      <c r="N39" s="23"/>
    </row>
    <row r="40" spans="1:14" x14ac:dyDescent="0.25">
      <c r="A40" s="1">
        <v>44500</v>
      </c>
      <c r="B40" s="22">
        <v>0.2</v>
      </c>
      <c r="C40" s="22">
        <v>0.8</v>
      </c>
      <c r="D40" s="22">
        <v>0.6</v>
      </c>
      <c r="E40" s="22">
        <v>1.3</v>
      </c>
      <c r="F40" s="22">
        <v>1.4</v>
      </c>
      <c r="G40" s="45"/>
      <c r="H40" s="22">
        <v>1.2</v>
      </c>
      <c r="I40" s="22">
        <v>22.9</v>
      </c>
      <c r="J40" s="22">
        <v>21.5</v>
      </c>
      <c r="K40" s="22">
        <v>3.4</v>
      </c>
      <c r="L40" s="22">
        <v>3.2</v>
      </c>
      <c r="M40" s="22">
        <v>4.2</v>
      </c>
      <c r="N40" s="23"/>
    </row>
    <row r="41" spans="1:14" x14ac:dyDescent="0.25">
      <c r="A41" s="1">
        <v>44530</v>
      </c>
      <c r="B41" s="22">
        <v>0.3</v>
      </c>
      <c r="C41" s="22">
        <v>0.8</v>
      </c>
      <c r="D41" s="22">
        <v>0.7</v>
      </c>
      <c r="E41" s="22">
        <v>1.9</v>
      </c>
      <c r="F41" s="22">
        <v>1.5</v>
      </c>
      <c r="G41" s="45"/>
      <c r="H41" s="22">
        <v>2.5</v>
      </c>
      <c r="I41" s="22">
        <v>23.2</v>
      </c>
      <c r="J41" s="22">
        <v>28.5</v>
      </c>
      <c r="K41" s="22">
        <v>4.8</v>
      </c>
      <c r="L41" s="22">
        <v>3.3</v>
      </c>
      <c r="M41" s="22">
        <v>5.0999999999999996</v>
      </c>
      <c r="N41" s="23"/>
    </row>
    <row r="42" spans="1:14" x14ac:dyDescent="0.25">
      <c r="A42" s="1">
        <v>44561</v>
      </c>
      <c r="B42" s="22">
        <v>0.5</v>
      </c>
      <c r="C42" s="22">
        <v>0.7</v>
      </c>
      <c r="D42" s="22">
        <v>0.7</v>
      </c>
      <c r="E42" s="22">
        <v>2</v>
      </c>
      <c r="F42" s="22">
        <v>1.5</v>
      </c>
      <c r="G42" s="45"/>
      <c r="H42" s="22">
        <v>4.2</v>
      </c>
      <c r="I42" s="22">
        <v>22.7</v>
      </c>
      <c r="J42" s="22">
        <v>26.8</v>
      </c>
      <c r="K42" s="22">
        <v>5</v>
      </c>
      <c r="L42" s="22">
        <v>3.4</v>
      </c>
      <c r="M42" s="22">
        <v>5.4</v>
      </c>
      <c r="N42" s="23"/>
    </row>
    <row r="43" spans="1:14" x14ac:dyDescent="0.25">
      <c r="A43" s="1">
        <v>44592</v>
      </c>
      <c r="B43" s="22">
        <v>0.5</v>
      </c>
      <c r="C43" s="22">
        <v>0.8</v>
      </c>
      <c r="D43" s="22">
        <v>0.6</v>
      </c>
      <c r="E43" s="22">
        <v>2.2000000000000002</v>
      </c>
      <c r="F43" s="22">
        <v>1.4</v>
      </c>
      <c r="G43" s="45"/>
      <c r="H43" s="22">
        <v>4.3</v>
      </c>
      <c r="I43" s="22">
        <v>22.9</v>
      </c>
      <c r="J43" s="22">
        <v>23.6</v>
      </c>
      <c r="K43" s="22">
        <v>5.5</v>
      </c>
      <c r="L43" s="22">
        <v>3.2</v>
      </c>
      <c r="M43" s="22">
        <v>5.5</v>
      </c>
      <c r="N43" s="23"/>
    </row>
    <row r="44" spans="1:14" x14ac:dyDescent="0.25">
      <c r="A44" s="1">
        <v>44620</v>
      </c>
      <c r="B44" s="22">
        <v>0.6</v>
      </c>
      <c r="C44" s="22">
        <v>0.8</v>
      </c>
      <c r="D44" s="22">
        <v>0.6</v>
      </c>
      <c r="E44" s="22">
        <v>2.7</v>
      </c>
      <c r="F44" s="22">
        <v>1.5</v>
      </c>
      <c r="G44" s="45"/>
      <c r="H44" s="22">
        <v>5.0999999999999996</v>
      </c>
      <c r="I44" s="22">
        <v>23.1</v>
      </c>
      <c r="J44" s="22">
        <v>22.3</v>
      </c>
      <c r="K44" s="22">
        <v>6.9</v>
      </c>
      <c r="L44" s="22">
        <v>3.5</v>
      </c>
      <c r="M44" s="22">
        <v>6.2</v>
      </c>
      <c r="N44" s="23"/>
    </row>
    <row r="45" spans="1:14" x14ac:dyDescent="0.25">
      <c r="A45" s="1">
        <v>44651</v>
      </c>
      <c r="B45" s="22">
        <v>0.7</v>
      </c>
      <c r="C45" s="22">
        <v>0.8</v>
      </c>
      <c r="D45" s="22">
        <v>0.9</v>
      </c>
      <c r="E45" s="22">
        <v>2.9</v>
      </c>
      <c r="F45" s="22">
        <v>1.8</v>
      </c>
      <c r="G45" s="45"/>
      <c r="H45" s="22">
        <v>5.9</v>
      </c>
      <c r="I45" s="22">
        <v>24.8</v>
      </c>
      <c r="J45" s="22">
        <v>30.7</v>
      </c>
      <c r="K45" s="22">
        <v>7.5</v>
      </c>
      <c r="L45" s="22">
        <v>4</v>
      </c>
      <c r="M45" s="22">
        <v>7</v>
      </c>
      <c r="N45" s="23"/>
    </row>
    <row r="46" spans="1:14" x14ac:dyDescent="0.25">
      <c r="A46" s="1">
        <v>44681</v>
      </c>
      <c r="B46" s="22">
        <v>0.8</v>
      </c>
      <c r="C46" s="22">
        <v>2.2999999999999998</v>
      </c>
      <c r="D46" s="22">
        <v>0.9</v>
      </c>
      <c r="E46" s="22">
        <v>2.9</v>
      </c>
      <c r="F46" s="22">
        <v>2.1</v>
      </c>
      <c r="G46" s="45"/>
      <c r="H46" s="22">
        <v>6.7</v>
      </c>
      <c r="I46" s="22">
        <v>69.599999999999994</v>
      </c>
      <c r="J46" s="22">
        <v>31.4</v>
      </c>
      <c r="K46" s="22">
        <v>7.6</v>
      </c>
      <c r="L46" s="22">
        <v>4.7</v>
      </c>
      <c r="M46" s="22">
        <v>9</v>
      </c>
      <c r="N46" s="23"/>
    </row>
    <row r="47" spans="1:14" x14ac:dyDescent="0.25">
      <c r="A47" s="1">
        <v>44712</v>
      </c>
      <c r="B47" s="22">
        <v>1</v>
      </c>
      <c r="C47" s="22">
        <v>2.2999999999999998</v>
      </c>
      <c r="D47" s="22">
        <v>0.9</v>
      </c>
      <c r="E47" s="22">
        <v>2.7</v>
      </c>
      <c r="F47" s="22">
        <v>2.1</v>
      </c>
      <c r="G47" s="45"/>
      <c r="H47" s="22">
        <v>8.6</v>
      </c>
      <c r="I47" s="22">
        <v>69.900000000000006</v>
      </c>
      <c r="J47" s="22">
        <v>32.799999999999997</v>
      </c>
      <c r="K47" s="22">
        <v>6.9</v>
      </c>
      <c r="L47" s="22">
        <v>4.9000000000000004</v>
      </c>
      <c r="M47" s="22">
        <v>9.1</v>
      </c>
      <c r="N47" s="23"/>
    </row>
    <row r="48" spans="1:14" x14ac:dyDescent="0.25">
      <c r="A48" s="1">
        <v>44742</v>
      </c>
      <c r="B48" s="22">
        <v>1.1000000000000001</v>
      </c>
      <c r="C48" s="22">
        <v>2.2999999999999998</v>
      </c>
      <c r="D48" s="22">
        <v>1.2</v>
      </c>
      <c r="E48" s="22">
        <v>2.4</v>
      </c>
      <c r="F48" s="22">
        <v>2.2999999999999998</v>
      </c>
      <c r="G48" s="45"/>
      <c r="H48" s="22">
        <v>9.8000000000000007</v>
      </c>
      <c r="I48" s="22">
        <v>70.2</v>
      </c>
      <c r="J48" s="22">
        <v>42.3</v>
      </c>
      <c r="K48" s="22">
        <v>6.3</v>
      </c>
      <c r="L48" s="22">
        <v>5.2</v>
      </c>
      <c r="M48" s="22">
        <v>9.4</v>
      </c>
      <c r="N48" s="23"/>
    </row>
    <row r="49" spans="1:14" x14ac:dyDescent="0.25">
      <c r="A49" s="1">
        <v>44773</v>
      </c>
      <c r="B49" s="22">
        <v>1.4</v>
      </c>
      <c r="C49" s="22">
        <v>2.2999999999999998</v>
      </c>
      <c r="D49" s="22">
        <v>1.3</v>
      </c>
      <c r="E49" s="22">
        <v>2.5</v>
      </c>
      <c r="F49" s="22">
        <v>2.5</v>
      </c>
      <c r="G49" s="45"/>
      <c r="H49" s="22">
        <v>12.6</v>
      </c>
      <c r="I49" s="22">
        <v>70.3</v>
      </c>
      <c r="J49" s="22">
        <v>43.7</v>
      </c>
      <c r="K49" s="22">
        <v>6.5</v>
      </c>
      <c r="L49" s="22">
        <v>5.7</v>
      </c>
      <c r="M49" s="22">
        <v>10.1</v>
      </c>
      <c r="N49" s="23"/>
    </row>
    <row r="50" spans="1:14" x14ac:dyDescent="0.25">
      <c r="A50" s="1">
        <v>44804</v>
      </c>
      <c r="B50" s="22">
        <v>1.5</v>
      </c>
      <c r="C50" s="22">
        <v>2.2999999999999998</v>
      </c>
      <c r="D50" s="22">
        <v>1</v>
      </c>
      <c r="E50" s="22">
        <v>2.5</v>
      </c>
      <c r="F50" s="22">
        <v>2.6</v>
      </c>
      <c r="G50" s="45"/>
      <c r="H50" s="22">
        <v>13.1</v>
      </c>
      <c r="I50" s="22">
        <v>69.7</v>
      </c>
      <c r="J50" s="22">
        <v>32.1</v>
      </c>
      <c r="K50" s="22">
        <v>6.5</v>
      </c>
      <c r="L50" s="22">
        <v>5.9</v>
      </c>
      <c r="M50" s="22">
        <v>9.9</v>
      </c>
      <c r="N50" s="23"/>
    </row>
    <row r="51" spans="1:14" x14ac:dyDescent="0.25">
      <c r="A51" s="1">
        <v>44834</v>
      </c>
      <c r="B51" s="22">
        <v>1.7</v>
      </c>
      <c r="C51" s="22">
        <v>2.2999999999999998</v>
      </c>
      <c r="D51" s="22">
        <v>0.8</v>
      </c>
      <c r="E51" s="22">
        <v>2.6</v>
      </c>
      <c r="F51" s="22">
        <v>2.7</v>
      </c>
      <c r="G51" s="45"/>
      <c r="H51" s="22">
        <v>14.5</v>
      </c>
      <c r="I51" s="22">
        <v>70.099999999999994</v>
      </c>
      <c r="J51" s="22">
        <v>26.5</v>
      </c>
      <c r="K51" s="22">
        <v>6.8</v>
      </c>
      <c r="L51" s="22">
        <v>6.1</v>
      </c>
      <c r="M51" s="22">
        <v>10.1</v>
      </c>
      <c r="N51" s="23"/>
    </row>
    <row r="52" spans="1:14" x14ac:dyDescent="0.25">
      <c r="A52" s="1">
        <v>44865</v>
      </c>
      <c r="B52" s="22">
        <v>1.8</v>
      </c>
      <c r="C52" s="22">
        <v>3.2</v>
      </c>
      <c r="D52" s="22">
        <v>0.7</v>
      </c>
      <c r="E52" s="22">
        <v>2.5</v>
      </c>
      <c r="F52" s="22">
        <v>2.8</v>
      </c>
      <c r="G52" s="45"/>
      <c r="H52" s="22">
        <v>16.2</v>
      </c>
      <c r="I52" s="22">
        <v>89.7</v>
      </c>
      <c r="J52" s="22">
        <v>22.2</v>
      </c>
      <c r="K52" s="22">
        <v>6.6</v>
      </c>
      <c r="L52" s="22">
        <v>6.3</v>
      </c>
      <c r="M52" s="22">
        <v>11.1</v>
      </c>
      <c r="N52" s="23"/>
    </row>
    <row r="53" spans="1:14" x14ac:dyDescent="0.25">
      <c r="A53" s="1">
        <v>44895</v>
      </c>
      <c r="B53" s="22">
        <v>1.9</v>
      </c>
      <c r="C53" s="22">
        <v>3.2</v>
      </c>
      <c r="D53" s="22">
        <v>0.5</v>
      </c>
      <c r="E53" s="22">
        <v>2.2999999999999998</v>
      </c>
      <c r="F53" s="22">
        <v>2.8</v>
      </c>
      <c r="G53" s="45"/>
      <c r="H53" s="22">
        <v>16.399999999999999</v>
      </c>
      <c r="I53" s="22">
        <v>89</v>
      </c>
      <c r="J53" s="22">
        <v>17.2</v>
      </c>
      <c r="K53" s="22">
        <v>6</v>
      </c>
      <c r="L53" s="22">
        <v>6.3</v>
      </c>
      <c r="M53" s="22">
        <v>10.7</v>
      </c>
      <c r="N53" s="23"/>
    </row>
    <row r="54" spans="1:14" x14ac:dyDescent="0.25">
      <c r="A54" s="1">
        <v>44926</v>
      </c>
      <c r="B54" s="22">
        <v>1.9</v>
      </c>
      <c r="C54" s="22">
        <v>3.2</v>
      </c>
      <c r="D54" s="22">
        <v>0.4</v>
      </c>
      <c r="E54" s="22">
        <v>2.1</v>
      </c>
      <c r="F54" s="22">
        <v>3</v>
      </c>
      <c r="G54" s="45"/>
      <c r="H54" s="22">
        <v>16.8</v>
      </c>
      <c r="I54" s="22">
        <v>88.7</v>
      </c>
      <c r="J54" s="22">
        <v>11.5</v>
      </c>
      <c r="K54" s="22">
        <v>5.5</v>
      </c>
      <c r="L54" s="22">
        <v>6.8</v>
      </c>
      <c r="M54" s="22">
        <v>10.5</v>
      </c>
      <c r="N54" s="23"/>
    </row>
    <row r="55" spans="1:14" x14ac:dyDescent="0.25">
      <c r="A55" s="1">
        <v>44957</v>
      </c>
      <c r="B55" s="22">
        <v>1.9</v>
      </c>
      <c r="C55" s="22">
        <v>3.2</v>
      </c>
      <c r="D55" s="22">
        <v>0.2</v>
      </c>
      <c r="E55" s="22">
        <v>2.1</v>
      </c>
      <c r="F55" s="22">
        <v>2.6</v>
      </c>
      <c r="G55" s="45"/>
      <c r="H55" s="22">
        <v>16.7</v>
      </c>
      <c r="I55" s="22">
        <v>89.5</v>
      </c>
      <c r="J55" s="22">
        <v>7.7</v>
      </c>
      <c r="K55" s="22">
        <v>5.5</v>
      </c>
      <c r="L55" s="22">
        <v>6</v>
      </c>
      <c r="M55" s="22">
        <v>10.1</v>
      </c>
      <c r="N55" s="23"/>
    </row>
    <row r="56" spans="1:14" x14ac:dyDescent="0.25">
      <c r="A56" s="1">
        <v>44985</v>
      </c>
      <c r="B56" s="22">
        <v>2.1</v>
      </c>
      <c r="C56" s="22">
        <v>3.2</v>
      </c>
      <c r="D56" s="22">
        <v>0.1</v>
      </c>
      <c r="E56" s="22">
        <v>2.1</v>
      </c>
      <c r="F56" s="22">
        <v>2.9</v>
      </c>
      <c r="G56" s="45"/>
      <c r="H56" s="22">
        <v>18</v>
      </c>
      <c r="I56" s="22">
        <v>88.6</v>
      </c>
      <c r="J56" s="22">
        <v>4.5999999999999996</v>
      </c>
      <c r="K56" s="22">
        <v>5.7</v>
      </c>
      <c r="L56" s="22">
        <v>6.6</v>
      </c>
      <c r="M56" s="22">
        <v>10.4</v>
      </c>
      <c r="N56" s="23"/>
    </row>
    <row r="57" spans="1:14" x14ac:dyDescent="0.25">
      <c r="A57" s="1">
        <v>45016</v>
      </c>
      <c r="B57" s="22">
        <v>2.2000000000000002</v>
      </c>
      <c r="C57" s="22">
        <v>3.1</v>
      </c>
      <c r="D57" s="22">
        <v>-0.2</v>
      </c>
      <c r="E57" s="22">
        <v>2.1</v>
      </c>
      <c r="F57" s="22">
        <v>2.9</v>
      </c>
      <c r="G57" s="45"/>
      <c r="H57" s="22">
        <v>19.100000000000001</v>
      </c>
      <c r="I57" s="22">
        <v>85.6</v>
      </c>
      <c r="J57" s="22">
        <v>-5.9</v>
      </c>
      <c r="K57" s="22">
        <v>5.6</v>
      </c>
      <c r="L57" s="22">
        <v>6.6</v>
      </c>
      <c r="M57" s="22">
        <v>10.1</v>
      </c>
      <c r="N57" s="23"/>
    </row>
    <row r="58" spans="1:14" x14ac:dyDescent="0.25">
      <c r="A58" s="1">
        <v>45046</v>
      </c>
      <c r="B58" s="22">
        <v>2.1</v>
      </c>
      <c r="C58" s="22">
        <v>1.3</v>
      </c>
      <c r="D58" s="22">
        <v>-0.3</v>
      </c>
      <c r="E58" s="22">
        <v>2.5</v>
      </c>
      <c r="F58" s="22">
        <v>3.1</v>
      </c>
      <c r="G58" s="45"/>
      <c r="H58" s="22">
        <v>19</v>
      </c>
      <c r="I58" s="22">
        <v>24.3</v>
      </c>
      <c r="J58" s="22">
        <v>-8.9</v>
      </c>
      <c r="K58" s="22">
        <v>6.9</v>
      </c>
      <c r="L58" s="22">
        <v>6.9</v>
      </c>
      <c r="M58" s="22">
        <v>8.6999999999999993</v>
      </c>
      <c r="N58" s="23"/>
    </row>
    <row r="59" spans="1:14" x14ac:dyDescent="0.25">
      <c r="A59" s="1">
        <v>45077</v>
      </c>
      <c r="B59" s="22">
        <v>2.1</v>
      </c>
      <c r="C59" s="22">
        <v>1.2</v>
      </c>
      <c r="D59" s="22">
        <v>-0.5</v>
      </c>
      <c r="E59" s="22">
        <v>2.5</v>
      </c>
      <c r="F59" s="22">
        <v>3.3</v>
      </c>
      <c r="G59" s="45"/>
      <c r="H59" s="22">
        <v>18.3</v>
      </c>
      <c r="I59" s="22">
        <v>23.7</v>
      </c>
      <c r="J59" s="22">
        <v>-13.1</v>
      </c>
      <c r="K59" s="22">
        <v>7.1</v>
      </c>
      <c r="L59" s="22">
        <v>7.4</v>
      </c>
      <c r="M59" s="22">
        <v>8.6999999999999993</v>
      </c>
      <c r="N59" s="23"/>
    </row>
    <row r="60" spans="1:14" x14ac:dyDescent="0.25">
      <c r="A60" s="1">
        <v>45107</v>
      </c>
      <c r="B60" s="22">
        <v>2</v>
      </c>
      <c r="C60" s="22">
        <v>1.2</v>
      </c>
      <c r="D60" s="22">
        <v>-0.9</v>
      </c>
      <c r="E60" s="22">
        <v>2.4</v>
      </c>
      <c r="F60" s="22">
        <v>3.2</v>
      </c>
      <c r="G60" s="45"/>
      <c r="H60" s="22">
        <v>17.3</v>
      </c>
      <c r="I60" s="22">
        <v>23.3</v>
      </c>
      <c r="J60" s="22">
        <v>-22.7</v>
      </c>
      <c r="K60" s="22">
        <v>6.8</v>
      </c>
      <c r="L60" s="22">
        <v>7.2</v>
      </c>
      <c r="M60" s="22">
        <v>7.9</v>
      </c>
      <c r="N60" s="23"/>
    </row>
    <row r="61" spans="1:14" x14ac:dyDescent="0.25">
      <c r="A61" s="1">
        <v>45138</v>
      </c>
      <c r="B61" s="22">
        <v>1.7</v>
      </c>
      <c r="C61" s="22">
        <v>0.4</v>
      </c>
      <c r="D61" s="22">
        <v>-1</v>
      </c>
      <c r="E61" s="22">
        <v>2.2000000000000002</v>
      </c>
      <c r="F61" s="22">
        <v>3.4</v>
      </c>
      <c r="G61" s="45"/>
      <c r="H61" s="22">
        <v>14.8</v>
      </c>
      <c r="I61" s="22">
        <v>4.5</v>
      </c>
      <c r="J61" s="22">
        <v>-24.9</v>
      </c>
      <c r="K61" s="22">
        <v>6.3</v>
      </c>
      <c r="L61" s="22">
        <v>7.4</v>
      </c>
      <c r="M61" s="22">
        <v>6.8</v>
      </c>
      <c r="N61" s="23"/>
    </row>
    <row r="62" spans="1:14" x14ac:dyDescent="0.25">
      <c r="A62" s="1">
        <v>45169</v>
      </c>
      <c r="B62" s="22">
        <v>1.6</v>
      </c>
      <c r="C62" s="22">
        <v>0.5</v>
      </c>
      <c r="D62" s="22">
        <v>-0.6</v>
      </c>
      <c r="E62" s="22">
        <v>2</v>
      </c>
      <c r="F62" s="22">
        <v>3.2</v>
      </c>
      <c r="G62" s="45"/>
      <c r="H62" s="22">
        <v>13.6</v>
      </c>
      <c r="I62" s="22">
        <v>5.3</v>
      </c>
      <c r="J62" s="22">
        <v>-16.399999999999999</v>
      </c>
      <c r="K62" s="22">
        <v>5.8</v>
      </c>
      <c r="L62" s="22">
        <v>6.8</v>
      </c>
      <c r="M62" s="22">
        <v>6.7</v>
      </c>
      <c r="N62" s="23"/>
    </row>
    <row r="63" spans="1:14" x14ac:dyDescent="0.25">
      <c r="A63" s="1">
        <v>45199</v>
      </c>
      <c r="B63" s="22">
        <v>1.4</v>
      </c>
      <c r="C63" s="22">
        <v>0.5</v>
      </c>
      <c r="D63" s="22">
        <v>-0.3</v>
      </c>
      <c r="E63" s="22">
        <v>1.9</v>
      </c>
      <c r="F63" s="22">
        <v>3.2</v>
      </c>
      <c r="G63" s="45"/>
      <c r="H63" s="22">
        <v>12.1</v>
      </c>
      <c r="I63" s="22">
        <v>5</v>
      </c>
      <c r="J63" s="22">
        <v>-9.6999999999999993</v>
      </c>
      <c r="K63" s="22">
        <v>5.5</v>
      </c>
      <c r="L63" s="22">
        <v>6.9</v>
      </c>
      <c r="M63" s="22">
        <v>6.7</v>
      </c>
      <c r="N63" s="23"/>
    </row>
    <row r="64" spans="1:14" x14ac:dyDescent="0.25">
      <c r="A64" s="1">
        <v>45200</v>
      </c>
      <c r="B64" s="22">
        <v>1.2</v>
      </c>
      <c r="C64" s="22">
        <v>-1.1000000000000001</v>
      </c>
      <c r="D64" s="22">
        <v>-0.3</v>
      </c>
      <c r="E64" s="22">
        <v>1.7</v>
      </c>
      <c r="F64" s="22">
        <v>3</v>
      </c>
      <c r="G64" s="45"/>
      <c r="H64" s="22">
        <v>10.1</v>
      </c>
      <c r="I64" s="22">
        <v>-21.6</v>
      </c>
      <c r="J64" s="22">
        <v>-7.6</v>
      </c>
      <c r="K64" s="22">
        <v>5.0999999999999996</v>
      </c>
      <c r="L64" s="22">
        <v>6.6</v>
      </c>
      <c r="M64" s="22">
        <v>4.5999999999999996</v>
      </c>
      <c r="N64" s="23"/>
    </row>
    <row r="65" spans="1:14" x14ac:dyDescent="0.25">
      <c r="A65" s="1">
        <v>45231</v>
      </c>
      <c r="B65" s="22">
        <v>1.1000000000000001</v>
      </c>
      <c r="C65" s="22">
        <v>-1.1000000000000001</v>
      </c>
      <c r="D65" s="22">
        <v>-0.4</v>
      </c>
      <c r="E65" s="22">
        <v>1.4</v>
      </c>
      <c r="F65" s="22">
        <v>2.9</v>
      </c>
      <c r="G65" s="45"/>
      <c r="H65" s="22">
        <v>9.1999999999999993</v>
      </c>
      <c r="I65" s="22">
        <v>-21.6</v>
      </c>
      <c r="J65" s="22">
        <v>-10.6</v>
      </c>
      <c r="K65" s="22">
        <v>4.0999999999999996</v>
      </c>
      <c r="L65" s="22">
        <v>6.3</v>
      </c>
      <c r="M65" s="22">
        <v>3.9</v>
      </c>
      <c r="N65" s="23"/>
    </row>
    <row r="66" spans="1:14" x14ac:dyDescent="0.25">
      <c r="A66" s="1">
        <v>45261</v>
      </c>
      <c r="B66" s="22">
        <v>0.9</v>
      </c>
      <c r="C66" s="22">
        <v>-1</v>
      </c>
      <c r="D66" s="22">
        <v>-0.3</v>
      </c>
      <c r="E66" s="22">
        <v>1.4</v>
      </c>
      <c r="F66" s="22">
        <v>3</v>
      </c>
      <c r="G66" s="45"/>
      <c r="H66" s="22">
        <v>8</v>
      </c>
      <c r="I66" s="22">
        <v>-21.5</v>
      </c>
      <c r="J66" s="22">
        <v>-10.8</v>
      </c>
      <c r="K66" s="22">
        <v>4.3</v>
      </c>
      <c r="L66" s="22">
        <v>6.4</v>
      </c>
      <c r="M66" s="22">
        <v>4</v>
      </c>
      <c r="N66" s="23"/>
    </row>
    <row r="67" spans="1:14" x14ac:dyDescent="0.25">
      <c r="A67" s="1">
        <v>45292</v>
      </c>
      <c r="B67" s="22">
        <v>0.8</v>
      </c>
      <c r="C67" s="22">
        <v>-0.9</v>
      </c>
      <c r="D67" s="22">
        <v>-0.3</v>
      </c>
      <c r="E67" s="22">
        <v>1.3</v>
      </c>
      <c r="F67" s="22">
        <v>3</v>
      </c>
      <c r="G67" s="45"/>
      <c r="H67" s="22">
        <v>6.9</v>
      </c>
      <c r="I67" s="22">
        <v>-18.3</v>
      </c>
      <c r="J67" s="22">
        <v>-9.1999999999999993</v>
      </c>
      <c r="K67" s="22">
        <v>3.8</v>
      </c>
      <c r="L67" s="22">
        <v>6.5</v>
      </c>
      <c r="M67" s="22">
        <v>4</v>
      </c>
      <c r="N67" s="23"/>
    </row>
    <row r="68" spans="1:14" x14ac:dyDescent="0.25">
      <c r="A68" s="1">
        <v>45323</v>
      </c>
      <c r="B68" s="22">
        <v>0.6</v>
      </c>
      <c r="C68" s="22">
        <v>-0.9</v>
      </c>
      <c r="D68" s="22">
        <v>-0.2</v>
      </c>
      <c r="E68" s="22">
        <v>1.1000000000000001</v>
      </c>
      <c r="F68" s="22">
        <v>2.8</v>
      </c>
      <c r="G68" s="45"/>
      <c r="H68" s="22">
        <v>5</v>
      </c>
      <c r="I68" s="22">
        <v>-18.2</v>
      </c>
      <c r="J68" s="22">
        <v>-6.5</v>
      </c>
      <c r="K68" s="22">
        <v>3.1</v>
      </c>
      <c r="L68" s="22">
        <v>6.1</v>
      </c>
      <c r="M68" s="22">
        <v>3.4</v>
      </c>
      <c r="N68" s="23"/>
    </row>
    <row r="69" spans="1:14" x14ac:dyDescent="0.25">
      <c r="A69" s="1">
        <v>45352</v>
      </c>
      <c r="B69" s="22">
        <v>0.5</v>
      </c>
      <c r="C69" s="22">
        <v>-0.9</v>
      </c>
      <c r="D69" s="22">
        <v>-0.1</v>
      </c>
      <c r="E69" s="22">
        <v>0.9</v>
      </c>
      <c r="F69" s="22">
        <v>2.8</v>
      </c>
      <c r="G69" s="45"/>
      <c r="H69" s="22">
        <v>4</v>
      </c>
      <c r="I69" s="22">
        <v>-18.2</v>
      </c>
      <c r="J69" s="22">
        <v>-3.7</v>
      </c>
      <c r="K69" s="22">
        <v>2.7</v>
      </c>
      <c r="L69" s="22">
        <v>6</v>
      </c>
      <c r="M69" s="22">
        <v>3.2</v>
      </c>
      <c r="N69" s="23"/>
    </row>
    <row r="70" spans="1:14" ht="30" x14ac:dyDescent="0.25">
      <c r="A70" s="44" t="s">
        <v>1561</v>
      </c>
      <c r="B70" s="22">
        <v>0.30599999999999999</v>
      </c>
      <c r="C70" s="22">
        <v>-1.262</v>
      </c>
      <c r="D70" s="22">
        <v>7.0000000000000001E-3</v>
      </c>
      <c r="E70" s="22">
        <v>0.41599999999999998</v>
      </c>
      <c r="F70" s="22">
        <v>2.5979999999999999</v>
      </c>
      <c r="G70" s="45"/>
      <c r="H70" s="22">
        <v>2.5289999999999999</v>
      </c>
      <c r="I70" s="22">
        <v>-26.609000000000002</v>
      </c>
      <c r="J70" s="22">
        <v>-0.27400000000000002</v>
      </c>
      <c r="K70" s="22">
        <v>1.24</v>
      </c>
      <c r="L70" s="22">
        <v>5.52</v>
      </c>
      <c r="M70" s="22">
        <v>2.0640000000000001</v>
      </c>
    </row>
    <row r="71" spans="1:14" ht="30" x14ac:dyDescent="0.25">
      <c r="A71" s="44" t="s">
        <v>1560</v>
      </c>
      <c r="B71" s="22">
        <v>0.16400000000000001</v>
      </c>
      <c r="C71" s="22">
        <v>-1.2450000000000001</v>
      </c>
      <c r="D71" s="22">
        <v>0.127</v>
      </c>
      <c r="E71" s="22">
        <v>0.40500000000000003</v>
      </c>
      <c r="F71" s="22">
        <v>2.4860000000000002</v>
      </c>
      <c r="G71" s="45"/>
      <c r="H71" s="22">
        <v>1.3340000000000001</v>
      </c>
      <c r="I71" s="22">
        <v>-26.457000000000001</v>
      </c>
      <c r="J71" s="22">
        <v>3.782</v>
      </c>
      <c r="K71" s="22">
        <v>1.2290000000000001</v>
      </c>
      <c r="L71" s="22">
        <v>5.258</v>
      </c>
      <c r="M71" s="22">
        <v>1.9379999999999999</v>
      </c>
    </row>
    <row r="72" spans="1:14" ht="30" x14ac:dyDescent="0.25">
      <c r="A72" s="44" t="s">
        <v>1559</v>
      </c>
      <c r="B72" s="22">
        <v>0.17100000000000001</v>
      </c>
      <c r="C72" s="22">
        <v>-1.2390000000000001</v>
      </c>
      <c r="D72" s="22">
        <v>0.23499999999999999</v>
      </c>
      <c r="E72" s="22">
        <v>0.377</v>
      </c>
      <c r="F72" s="22">
        <v>2.4420000000000002</v>
      </c>
      <c r="G72" s="45"/>
      <c r="H72" s="22">
        <v>1.423</v>
      </c>
      <c r="I72" s="22">
        <v>-26.396999999999998</v>
      </c>
      <c r="J72" s="22">
        <v>7.7220000000000004</v>
      </c>
      <c r="K72" s="22">
        <v>1.143</v>
      </c>
      <c r="L72" s="22">
        <v>5.1340000000000003</v>
      </c>
      <c r="M72" s="22">
        <v>1.9870000000000001</v>
      </c>
    </row>
    <row r="73" spans="1:14" ht="30" x14ac:dyDescent="0.25">
      <c r="A73" s="44" t="s">
        <v>1558</v>
      </c>
      <c r="B73" s="22">
        <v>0.14199999999999999</v>
      </c>
      <c r="C73" s="22">
        <v>-0.81399999999999995</v>
      </c>
      <c r="D73" s="22">
        <v>0.26</v>
      </c>
      <c r="E73" s="22">
        <v>0.40600000000000003</v>
      </c>
      <c r="F73" s="22">
        <v>2.4</v>
      </c>
      <c r="G73" s="45"/>
      <c r="H73" s="22">
        <v>1.1659999999999999</v>
      </c>
      <c r="I73" s="22">
        <v>-19.79</v>
      </c>
      <c r="J73" s="22">
        <v>8.5</v>
      </c>
      <c r="K73" s="22">
        <v>1.2150000000000001</v>
      </c>
      <c r="L73" s="22">
        <v>4.9489999999999998</v>
      </c>
      <c r="M73" s="22">
        <v>2.3940000000000001</v>
      </c>
    </row>
    <row r="74" spans="1:14" ht="30" x14ac:dyDescent="0.25">
      <c r="A74" s="44" t="s">
        <v>1557</v>
      </c>
      <c r="B74" s="22">
        <v>0.13700000000000001</v>
      </c>
      <c r="C74" s="22">
        <v>-0.82499999999999996</v>
      </c>
      <c r="D74" s="22">
        <v>0.16700000000000001</v>
      </c>
      <c r="E74" s="22">
        <v>0.35899999999999999</v>
      </c>
      <c r="F74" s="22">
        <v>2.4180000000000001</v>
      </c>
      <c r="G74" s="45"/>
      <c r="H74" s="22">
        <v>1.145</v>
      </c>
      <c r="I74" s="22">
        <v>-20.067</v>
      </c>
      <c r="J74" s="22">
        <v>4.8780000000000001</v>
      </c>
      <c r="K74" s="22">
        <v>1.0840000000000001</v>
      </c>
      <c r="L74" s="22">
        <v>5.0010000000000003</v>
      </c>
      <c r="M74" s="22">
        <v>2.2559999999999998</v>
      </c>
    </row>
    <row r="75" spans="1:14" ht="30" x14ac:dyDescent="0.25">
      <c r="A75" s="44" t="s">
        <v>1556</v>
      </c>
      <c r="B75" s="22">
        <v>0.125</v>
      </c>
      <c r="C75" s="22">
        <v>-0.82799999999999996</v>
      </c>
      <c r="D75" s="22">
        <v>6.8000000000000005E-2</v>
      </c>
      <c r="E75" s="22">
        <v>0.33400000000000002</v>
      </c>
      <c r="F75" s="22">
        <v>2.2850000000000001</v>
      </c>
      <c r="G75" s="45"/>
      <c r="H75" s="22">
        <v>1.0329999999999999</v>
      </c>
      <c r="I75" s="22">
        <v>-20.207000000000001</v>
      </c>
      <c r="J75" s="22">
        <v>1.339</v>
      </c>
      <c r="K75" s="22">
        <v>1.024</v>
      </c>
      <c r="L75" s="22">
        <v>4.7279999999999998</v>
      </c>
      <c r="M75" s="22">
        <v>1.984</v>
      </c>
    </row>
    <row r="76" spans="1:14" x14ac:dyDescent="0.25">
      <c r="A76" s="44"/>
    </row>
    <row r="77" spans="1:14" x14ac:dyDescent="0.25">
      <c r="A77" s="1"/>
    </row>
    <row r="78" spans="1:14" x14ac:dyDescent="0.25">
      <c r="A78" s="1"/>
    </row>
    <row r="79" spans="1:14" x14ac:dyDescent="0.25">
      <c r="A79" s="1"/>
    </row>
    <row r="80" spans="1:14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</sheetData>
  <mergeCells count="2">
    <mergeCell ref="B5:F5"/>
    <mergeCell ref="H5:M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D293E-F2A1-41C0-BAC0-4C128F1B8267}">
  <sheetPr codeName="Sheet20"/>
  <dimension ref="A1:I125"/>
  <sheetViews>
    <sheetView workbookViewId="0">
      <pane ySplit="6" topLeftCell="A19" activePane="bottomLeft" state="frozen"/>
      <selection activeCell="O33" sqref="O33"/>
      <selection pane="bottomLeft" activeCell="D36" sqref="D36"/>
    </sheetView>
  </sheetViews>
  <sheetFormatPr defaultColWidth="9.85546875" defaultRowHeight="15" x14ac:dyDescent="0.25"/>
  <cols>
    <col min="1" max="1" width="22" style="30" customWidth="1"/>
    <col min="2" max="3" width="18" style="30" customWidth="1"/>
    <col min="4" max="5" width="10" style="30" customWidth="1"/>
    <col min="6" max="6" width="21.140625" style="30" customWidth="1"/>
    <col min="7" max="9" width="18" style="32" customWidth="1"/>
    <col min="10" max="16384" width="9.85546875" style="30"/>
  </cols>
  <sheetData>
    <row r="1" spans="1:9" x14ac:dyDescent="0.25">
      <c r="A1" s="17" t="s">
        <v>0</v>
      </c>
      <c r="B1" s="29"/>
      <c r="F1" s="31"/>
    </row>
    <row r="2" spans="1:9" x14ac:dyDescent="0.25">
      <c r="A2" s="19"/>
      <c r="B2" s="29"/>
    </row>
    <row r="3" spans="1:9" x14ac:dyDescent="0.25">
      <c r="A3" s="20" t="s">
        <v>1456</v>
      </c>
      <c r="B3" s="29"/>
      <c r="D3" s="33"/>
      <c r="E3" s="33"/>
    </row>
    <row r="4" spans="1:9" x14ac:dyDescent="0.25">
      <c r="B4" s="29"/>
    </row>
    <row r="5" spans="1:9" x14ac:dyDescent="0.25">
      <c r="B5" s="70" t="s">
        <v>1457</v>
      </c>
      <c r="C5" s="70"/>
      <c r="F5" s="70" t="s">
        <v>1458</v>
      </c>
      <c r="G5" s="70"/>
      <c r="H5" s="70"/>
      <c r="I5" s="70"/>
    </row>
    <row r="6" spans="1:9" ht="55.5" customHeight="1" x14ac:dyDescent="0.25">
      <c r="A6" s="34" t="s">
        <v>1</v>
      </c>
      <c r="B6" s="35" t="s">
        <v>1459</v>
      </c>
      <c r="C6" s="35" t="s">
        <v>1460</v>
      </c>
      <c r="E6" s="34" t="s">
        <v>1</v>
      </c>
      <c r="F6" s="35" t="s">
        <v>1461</v>
      </c>
      <c r="G6" s="36" t="s">
        <v>1462</v>
      </c>
      <c r="H6" s="36" t="s">
        <v>1463</v>
      </c>
      <c r="I6" s="36" t="s">
        <v>1464</v>
      </c>
    </row>
    <row r="7" spans="1:9" x14ac:dyDescent="0.25">
      <c r="A7" s="37" t="s">
        <v>1207</v>
      </c>
      <c r="B7" s="38">
        <v>3</v>
      </c>
      <c r="C7" s="38">
        <v>2.9</v>
      </c>
      <c r="D7" s="38"/>
      <c r="E7" s="37">
        <v>43131</v>
      </c>
      <c r="F7" s="38">
        <v>2.7</v>
      </c>
      <c r="G7" s="32" t="s">
        <v>1465</v>
      </c>
      <c r="H7" s="39">
        <v>3.1</v>
      </c>
      <c r="I7" s="39" t="s">
        <v>1455</v>
      </c>
    </row>
    <row r="8" spans="1:9" x14ac:dyDescent="0.25">
      <c r="A8" s="37" t="s">
        <v>1208</v>
      </c>
      <c r="B8" s="38">
        <v>2.8</v>
      </c>
      <c r="C8" s="38">
        <v>3</v>
      </c>
      <c r="D8" s="38"/>
      <c r="E8" s="37">
        <v>43159</v>
      </c>
      <c r="F8" s="38">
        <v>2.9</v>
      </c>
      <c r="H8" s="39">
        <v>3.2</v>
      </c>
      <c r="I8" s="39" t="s">
        <v>1455</v>
      </c>
    </row>
    <row r="9" spans="1:9" x14ac:dyDescent="0.25">
      <c r="A9" s="37" t="s">
        <v>1209</v>
      </c>
      <c r="B9" s="38">
        <v>3.3</v>
      </c>
      <c r="C9" s="38">
        <v>3.2</v>
      </c>
      <c r="D9" s="38"/>
      <c r="E9" s="37">
        <v>43190</v>
      </c>
      <c r="F9" s="38">
        <v>3</v>
      </c>
      <c r="H9" s="39">
        <v>3.2</v>
      </c>
      <c r="I9" s="39" t="s">
        <v>1455</v>
      </c>
    </row>
    <row r="10" spans="1:9" x14ac:dyDescent="0.25">
      <c r="A10" s="37" t="s">
        <v>1210</v>
      </c>
      <c r="B10" s="38">
        <v>3.5</v>
      </c>
      <c r="C10" s="38">
        <v>3.4</v>
      </c>
      <c r="D10" s="38"/>
      <c r="E10" s="37">
        <v>43220</v>
      </c>
      <c r="F10" s="38">
        <v>3</v>
      </c>
      <c r="H10" s="39">
        <v>3</v>
      </c>
      <c r="I10" s="39" t="s">
        <v>1455</v>
      </c>
    </row>
    <row r="11" spans="1:9" x14ac:dyDescent="0.25">
      <c r="A11" s="37" t="s">
        <v>1211</v>
      </c>
      <c r="B11" s="38">
        <v>3.6</v>
      </c>
      <c r="C11" s="38">
        <v>3.4</v>
      </c>
      <c r="D11" s="38"/>
      <c r="E11" s="37">
        <v>43251</v>
      </c>
      <c r="F11" s="38">
        <v>2.9</v>
      </c>
      <c r="H11" s="39">
        <v>3.2</v>
      </c>
      <c r="I11" s="39" t="s">
        <v>1455</v>
      </c>
    </row>
    <row r="12" spans="1:9" x14ac:dyDescent="0.25">
      <c r="A12" s="37" t="s">
        <v>1212</v>
      </c>
      <c r="B12" s="38">
        <v>3.9</v>
      </c>
      <c r="C12" s="38">
        <v>3.5</v>
      </c>
      <c r="D12" s="38"/>
      <c r="E12" s="37">
        <v>43281</v>
      </c>
      <c r="F12" s="38">
        <v>2.8</v>
      </c>
      <c r="H12" s="39">
        <v>3.4</v>
      </c>
      <c r="I12" s="39" t="s">
        <v>1455</v>
      </c>
    </row>
    <row r="13" spans="1:9" x14ac:dyDescent="0.25">
      <c r="A13" s="37" t="s">
        <v>1213</v>
      </c>
      <c r="B13" s="38">
        <v>3.7</v>
      </c>
      <c r="C13" s="38">
        <v>3.4</v>
      </c>
      <c r="D13" s="38"/>
      <c r="E13" s="37">
        <v>43312</v>
      </c>
      <c r="F13" s="38">
        <v>3</v>
      </c>
      <c r="H13" s="39">
        <v>3.7</v>
      </c>
      <c r="I13" s="39" t="s">
        <v>1455</v>
      </c>
    </row>
    <row r="14" spans="1:9" x14ac:dyDescent="0.25">
      <c r="A14" s="37" t="s">
        <v>1214</v>
      </c>
      <c r="B14" s="38">
        <v>3.2</v>
      </c>
      <c r="C14" s="38">
        <v>3.2</v>
      </c>
      <c r="D14" s="38"/>
      <c r="E14" s="37">
        <v>43343</v>
      </c>
      <c r="F14" s="38">
        <v>3.2</v>
      </c>
      <c r="H14" s="39">
        <v>3.9</v>
      </c>
      <c r="I14" s="39" t="s">
        <v>1455</v>
      </c>
    </row>
    <row r="15" spans="1:9" x14ac:dyDescent="0.25">
      <c r="A15" s="37" t="s">
        <v>1215</v>
      </c>
      <c r="B15" s="38">
        <v>2.5</v>
      </c>
      <c r="C15" s="38">
        <v>3</v>
      </c>
      <c r="D15" s="38"/>
      <c r="E15" s="37">
        <v>43373</v>
      </c>
      <c r="F15" s="38">
        <v>3.3</v>
      </c>
      <c r="H15" s="39">
        <v>3.8</v>
      </c>
      <c r="I15" s="39" t="s">
        <v>1455</v>
      </c>
    </row>
    <row r="16" spans="1:9" x14ac:dyDescent="0.25">
      <c r="A16" s="37" t="s">
        <v>1216</v>
      </c>
      <c r="B16" s="38">
        <v>-1.2</v>
      </c>
      <c r="C16" s="38">
        <v>2.2000000000000002</v>
      </c>
      <c r="D16" s="38"/>
      <c r="E16" s="37">
        <v>43404</v>
      </c>
      <c r="F16" s="38">
        <v>3.4</v>
      </c>
      <c r="H16" s="39">
        <v>3.8</v>
      </c>
      <c r="I16" s="39" t="s">
        <v>1455</v>
      </c>
    </row>
    <row r="17" spans="1:9" x14ac:dyDescent="0.25">
      <c r="A17" s="37" t="s">
        <v>1217</v>
      </c>
      <c r="B17" s="38">
        <v>1.4</v>
      </c>
      <c r="C17" s="38">
        <v>1.4</v>
      </c>
      <c r="D17" s="38"/>
      <c r="E17" s="37">
        <v>43434</v>
      </c>
      <c r="F17" s="38">
        <v>3.4</v>
      </c>
      <c r="H17" s="39">
        <v>3.7</v>
      </c>
      <c r="I17" s="39" t="s">
        <v>1455</v>
      </c>
    </row>
    <row r="18" spans="1:9" x14ac:dyDescent="0.25">
      <c r="A18" s="37" t="s">
        <v>1218</v>
      </c>
      <c r="B18" s="38">
        <v>4</v>
      </c>
      <c r="C18" s="38">
        <v>1.3</v>
      </c>
      <c r="D18" s="38"/>
      <c r="E18" s="37">
        <v>43465</v>
      </c>
      <c r="F18" s="38">
        <v>3.5</v>
      </c>
      <c r="H18" s="39">
        <v>3.7</v>
      </c>
      <c r="I18" s="39" t="s">
        <v>1455</v>
      </c>
    </row>
    <row r="19" spans="1:9" x14ac:dyDescent="0.25">
      <c r="A19" s="37" t="s">
        <v>1219</v>
      </c>
      <c r="B19" s="38">
        <v>4.3</v>
      </c>
      <c r="C19" s="38">
        <v>1.1000000000000001</v>
      </c>
      <c r="E19" s="37">
        <v>43496</v>
      </c>
      <c r="F19" s="38">
        <v>3.6</v>
      </c>
      <c r="H19" s="39">
        <v>3.7</v>
      </c>
      <c r="I19" s="39" t="s">
        <v>1455</v>
      </c>
    </row>
    <row r="20" spans="1:9" x14ac:dyDescent="0.25">
      <c r="A20" s="37" t="s">
        <v>1220</v>
      </c>
      <c r="B20" s="38">
        <v>8.4</v>
      </c>
      <c r="C20" s="38">
        <v>1.6</v>
      </c>
      <c r="E20" s="37">
        <v>43524</v>
      </c>
      <c r="F20" s="38">
        <v>3.6</v>
      </c>
      <c r="H20" s="39">
        <v>3.6</v>
      </c>
      <c r="I20" s="39" t="s">
        <v>1455</v>
      </c>
    </row>
    <row r="21" spans="1:9" x14ac:dyDescent="0.25">
      <c r="A21" s="37" t="s">
        <v>1221</v>
      </c>
      <c r="B21" s="38">
        <v>5.5</v>
      </c>
      <c r="C21" s="38">
        <v>2.6</v>
      </c>
      <c r="E21" s="37">
        <v>43555</v>
      </c>
      <c r="F21" s="38">
        <v>3.6</v>
      </c>
      <c r="H21" s="39">
        <v>3.7</v>
      </c>
      <c r="I21" s="39" t="s">
        <v>1455</v>
      </c>
    </row>
    <row r="22" spans="1:9" x14ac:dyDescent="0.25">
      <c r="A22" s="37" t="s">
        <v>1222</v>
      </c>
      <c r="B22" s="38">
        <v>3.9</v>
      </c>
      <c r="C22" s="38">
        <v>3.1</v>
      </c>
      <c r="E22" s="37">
        <v>43585</v>
      </c>
      <c r="F22" s="38">
        <v>3.6</v>
      </c>
      <c r="H22" s="39">
        <v>3.8</v>
      </c>
      <c r="I22" s="39" t="s">
        <v>1455</v>
      </c>
    </row>
    <row r="23" spans="1:9" x14ac:dyDescent="0.25">
      <c r="A23" s="37" t="s">
        <v>1223</v>
      </c>
      <c r="B23" s="38">
        <v>4.9000000000000004</v>
      </c>
      <c r="C23" s="38">
        <v>4</v>
      </c>
      <c r="E23" s="37">
        <v>43616</v>
      </c>
      <c r="F23" s="38">
        <v>3.7</v>
      </c>
      <c r="H23" s="39">
        <v>3.8</v>
      </c>
      <c r="I23" s="39" t="s">
        <v>1455</v>
      </c>
    </row>
    <row r="24" spans="1:9" x14ac:dyDescent="0.25">
      <c r="A24" s="37" t="s">
        <v>1224</v>
      </c>
      <c r="B24" s="38">
        <v>5.4</v>
      </c>
      <c r="C24" s="38">
        <v>4.7</v>
      </c>
      <c r="E24" s="37">
        <v>43646</v>
      </c>
      <c r="F24" s="38">
        <v>3.9</v>
      </c>
      <c r="H24" s="39">
        <v>3.5</v>
      </c>
      <c r="I24" s="39" t="s">
        <v>1455</v>
      </c>
    </row>
    <row r="25" spans="1:9" x14ac:dyDescent="0.25">
      <c r="A25" s="37" t="s">
        <v>1225</v>
      </c>
      <c r="B25" s="38">
        <v>6.6</v>
      </c>
      <c r="C25" s="38">
        <v>5.5</v>
      </c>
      <c r="E25" s="37">
        <v>43677</v>
      </c>
      <c r="F25" s="38">
        <v>4</v>
      </c>
      <c r="H25" s="39">
        <v>3.4</v>
      </c>
      <c r="I25" s="39" t="s">
        <v>1455</v>
      </c>
    </row>
    <row r="26" spans="1:9" x14ac:dyDescent="0.25">
      <c r="A26" s="37" t="s">
        <v>1226</v>
      </c>
      <c r="B26" s="38">
        <v>7.3</v>
      </c>
      <c r="C26" s="38">
        <v>6.1</v>
      </c>
      <c r="E26" s="37">
        <v>43708</v>
      </c>
      <c r="F26" s="38">
        <v>3.9</v>
      </c>
      <c r="H26" s="39">
        <v>3.3</v>
      </c>
      <c r="I26" s="39" t="s">
        <v>1455</v>
      </c>
    </row>
    <row r="27" spans="1:9" x14ac:dyDescent="0.25">
      <c r="A27" s="37" t="s">
        <v>1227</v>
      </c>
      <c r="B27" s="38">
        <v>7.2</v>
      </c>
      <c r="C27" s="38">
        <v>6.3</v>
      </c>
      <c r="E27" s="37">
        <v>43738</v>
      </c>
      <c r="F27" s="38">
        <v>3.7</v>
      </c>
      <c r="H27" s="39">
        <v>3.4</v>
      </c>
      <c r="I27" s="39" t="s">
        <v>1455</v>
      </c>
    </row>
    <row r="28" spans="1:9" x14ac:dyDescent="0.25">
      <c r="A28" s="37" t="s">
        <v>1228</v>
      </c>
      <c r="B28" s="38">
        <v>8.1</v>
      </c>
      <c r="C28" s="38">
        <v>6.5</v>
      </c>
      <c r="E28" s="37">
        <v>43769</v>
      </c>
      <c r="F28" s="38">
        <v>3.5</v>
      </c>
      <c r="H28" s="39">
        <v>3.2</v>
      </c>
      <c r="I28" s="39" t="s">
        <v>1455</v>
      </c>
    </row>
    <row r="29" spans="1:9" x14ac:dyDescent="0.25">
      <c r="A29" s="37" t="s">
        <v>1229</v>
      </c>
      <c r="B29" s="38">
        <v>7.9</v>
      </c>
      <c r="C29" s="38">
        <v>6.4</v>
      </c>
      <c r="E29" s="37">
        <v>43799</v>
      </c>
      <c r="F29" s="38">
        <v>3.3</v>
      </c>
      <c r="H29" s="39">
        <v>3.1</v>
      </c>
      <c r="I29" s="39" t="s">
        <v>1455</v>
      </c>
    </row>
    <row r="30" spans="1:9" x14ac:dyDescent="0.25">
      <c r="A30" s="37" t="s">
        <v>1230</v>
      </c>
      <c r="B30" s="38">
        <v>6.2</v>
      </c>
      <c r="C30" s="38">
        <v>5.9</v>
      </c>
      <c r="E30" s="37">
        <v>43830</v>
      </c>
      <c r="F30" s="38">
        <v>3.2</v>
      </c>
      <c r="H30" s="39">
        <v>3.1</v>
      </c>
      <c r="I30" s="39" t="s">
        <v>1455</v>
      </c>
    </row>
    <row r="31" spans="1:9" x14ac:dyDescent="0.25">
      <c r="A31" s="37" t="s">
        <v>1231</v>
      </c>
      <c r="B31" s="38">
        <v>5.9</v>
      </c>
      <c r="C31" s="38">
        <v>5.6</v>
      </c>
      <c r="E31" s="37">
        <v>43861</v>
      </c>
      <c r="F31" s="38">
        <v>3</v>
      </c>
      <c r="H31" s="39">
        <v>3.3</v>
      </c>
      <c r="I31" s="39" t="s">
        <v>1455</v>
      </c>
    </row>
    <row r="32" spans="1:9" ht="30" x14ac:dyDescent="0.25">
      <c r="A32" s="40" t="s">
        <v>1466</v>
      </c>
      <c r="B32" s="38">
        <v>5.141</v>
      </c>
      <c r="C32" s="38" t="s">
        <v>1455</v>
      </c>
      <c r="E32" s="37">
        <v>43890</v>
      </c>
      <c r="F32" s="38">
        <v>2.9</v>
      </c>
      <c r="H32" s="39">
        <v>3.7</v>
      </c>
      <c r="I32" s="39" t="s">
        <v>1455</v>
      </c>
    </row>
    <row r="33" spans="1:9" ht="30" x14ac:dyDescent="0.25">
      <c r="A33" s="40" t="s">
        <v>1467</v>
      </c>
      <c r="B33" s="38">
        <v>4.83</v>
      </c>
      <c r="C33" s="38" t="s">
        <v>1455</v>
      </c>
      <c r="E33" s="37">
        <v>43921</v>
      </c>
      <c r="F33" s="38">
        <v>2.5</v>
      </c>
      <c r="H33" s="39">
        <v>3.2</v>
      </c>
      <c r="I33" s="39" t="s">
        <v>1455</v>
      </c>
    </row>
    <row r="34" spans="1:9" x14ac:dyDescent="0.25">
      <c r="E34" s="37">
        <v>43951</v>
      </c>
      <c r="F34" s="38">
        <v>1.3</v>
      </c>
      <c r="H34" s="39">
        <v>1.2</v>
      </c>
      <c r="I34" s="39">
        <v>5.5</v>
      </c>
    </row>
    <row r="35" spans="1:9" x14ac:dyDescent="0.25">
      <c r="E35" s="37">
        <v>43982</v>
      </c>
      <c r="F35" s="38">
        <v>-0.1</v>
      </c>
      <c r="H35" s="39">
        <v>-1</v>
      </c>
      <c r="I35" s="39">
        <v>4.5999999999999996</v>
      </c>
    </row>
    <row r="36" spans="1:9" x14ac:dyDescent="0.25">
      <c r="E36" s="37">
        <v>44012</v>
      </c>
      <c r="F36" s="38">
        <v>-1.2</v>
      </c>
      <c r="H36" s="39">
        <v>-1.8</v>
      </c>
      <c r="I36" s="39">
        <v>3.8</v>
      </c>
    </row>
    <row r="37" spans="1:9" x14ac:dyDescent="0.25">
      <c r="E37" s="37">
        <v>44043</v>
      </c>
      <c r="F37" s="38">
        <v>-0.8</v>
      </c>
      <c r="H37" s="39">
        <v>-0.6</v>
      </c>
      <c r="I37" s="39">
        <v>3.5</v>
      </c>
    </row>
    <row r="38" spans="1:9" x14ac:dyDescent="0.25">
      <c r="E38" s="37">
        <v>44074</v>
      </c>
      <c r="F38" s="38">
        <v>0.1</v>
      </c>
      <c r="H38" s="39">
        <v>1.2</v>
      </c>
      <c r="I38" s="39">
        <v>3.2</v>
      </c>
    </row>
    <row r="39" spans="1:9" x14ac:dyDescent="0.25">
      <c r="E39" s="37">
        <v>44104</v>
      </c>
      <c r="F39" s="38">
        <v>1.4</v>
      </c>
      <c r="H39" s="39">
        <v>2.7</v>
      </c>
      <c r="I39" s="39">
        <v>3.2</v>
      </c>
    </row>
    <row r="40" spans="1:9" x14ac:dyDescent="0.25">
      <c r="E40" s="37">
        <v>44135</v>
      </c>
      <c r="F40" s="38">
        <v>2.5</v>
      </c>
      <c r="H40" s="39">
        <v>3.7</v>
      </c>
      <c r="I40" s="39">
        <v>3.2</v>
      </c>
    </row>
    <row r="41" spans="1:9" x14ac:dyDescent="0.25">
      <c r="E41" s="37">
        <v>44165</v>
      </c>
      <c r="F41" s="38">
        <v>3.3</v>
      </c>
      <c r="H41" s="39">
        <v>4.3</v>
      </c>
      <c r="I41" s="39">
        <v>3.2</v>
      </c>
    </row>
    <row r="42" spans="1:9" x14ac:dyDescent="0.25">
      <c r="E42" s="37">
        <v>44196</v>
      </c>
      <c r="F42" s="38">
        <v>4</v>
      </c>
      <c r="H42" s="39">
        <v>4.5</v>
      </c>
      <c r="I42" s="39">
        <v>3.4</v>
      </c>
    </row>
    <row r="43" spans="1:9" x14ac:dyDescent="0.25">
      <c r="E43" s="37">
        <v>44227</v>
      </c>
      <c r="F43" s="38">
        <v>4.0999999999999996</v>
      </c>
      <c r="H43" s="39">
        <v>4.3</v>
      </c>
      <c r="I43" s="39">
        <v>3.6</v>
      </c>
    </row>
    <row r="44" spans="1:9" x14ac:dyDescent="0.25">
      <c r="E44" s="37">
        <v>44255</v>
      </c>
      <c r="F44" s="38">
        <v>4.2</v>
      </c>
      <c r="H44" s="39">
        <v>4</v>
      </c>
      <c r="I44" s="39">
        <v>3.3</v>
      </c>
    </row>
    <row r="45" spans="1:9" x14ac:dyDescent="0.25">
      <c r="E45" s="37">
        <v>44286</v>
      </c>
      <c r="F45" s="38">
        <v>4.3</v>
      </c>
      <c r="H45" s="39">
        <v>4.5</v>
      </c>
      <c r="I45" s="39">
        <v>2.8</v>
      </c>
    </row>
    <row r="46" spans="1:9" x14ac:dyDescent="0.25">
      <c r="E46" s="37">
        <v>44316</v>
      </c>
      <c r="F46" s="38">
        <v>5.7</v>
      </c>
      <c r="H46" s="39">
        <v>7</v>
      </c>
      <c r="I46" s="39">
        <v>0.3</v>
      </c>
    </row>
    <row r="47" spans="1:9" x14ac:dyDescent="0.25">
      <c r="E47" s="37">
        <v>44347</v>
      </c>
      <c r="F47" s="38">
        <v>7.2</v>
      </c>
      <c r="H47" s="39">
        <v>9.4</v>
      </c>
      <c r="I47" s="39">
        <v>1.3</v>
      </c>
    </row>
    <row r="48" spans="1:9" x14ac:dyDescent="0.25">
      <c r="E48" s="37">
        <v>44377</v>
      </c>
      <c r="F48" s="38">
        <v>8.4</v>
      </c>
      <c r="H48" s="39">
        <v>10.8</v>
      </c>
      <c r="I48" s="39">
        <v>2.5</v>
      </c>
    </row>
    <row r="49" spans="5:9" x14ac:dyDescent="0.25">
      <c r="E49" s="37">
        <v>44408</v>
      </c>
      <c r="F49" s="38">
        <v>7.8</v>
      </c>
      <c r="H49" s="39">
        <v>9.5</v>
      </c>
      <c r="I49" s="39">
        <v>3.4</v>
      </c>
    </row>
    <row r="50" spans="5:9" x14ac:dyDescent="0.25">
      <c r="E50" s="37">
        <v>44439</v>
      </c>
      <c r="F50" s="38">
        <v>6.7</v>
      </c>
      <c r="H50" s="39">
        <v>7.9</v>
      </c>
      <c r="I50" s="39">
        <v>3.7</v>
      </c>
    </row>
    <row r="51" spans="5:9" x14ac:dyDescent="0.25">
      <c r="E51" s="37">
        <v>44469</v>
      </c>
      <c r="F51" s="38">
        <v>5.5</v>
      </c>
      <c r="H51" s="39">
        <v>6.5</v>
      </c>
      <c r="I51" s="39">
        <v>3.7</v>
      </c>
    </row>
    <row r="52" spans="5:9" x14ac:dyDescent="0.25">
      <c r="E52" s="37">
        <v>44500</v>
      </c>
      <c r="F52" s="38">
        <v>4.5999999999999996</v>
      </c>
      <c r="H52" s="39">
        <v>6</v>
      </c>
      <c r="I52" s="39">
        <v>3.9</v>
      </c>
    </row>
    <row r="53" spans="5:9" x14ac:dyDescent="0.25">
      <c r="E53" s="37">
        <v>44530</v>
      </c>
      <c r="F53" s="38">
        <v>4.0999999999999996</v>
      </c>
      <c r="H53" s="39">
        <v>6.1</v>
      </c>
      <c r="I53" s="39">
        <v>4</v>
      </c>
    </row>
    <row r="54" spans="5:9" x14ac:dyDescent="0.25">
      <c r="E54" s="37">
        <v>44561</v>
      </c>
      <c r="F54" s="38">
        <v>3.9</v>
      </c>
      <c r="H54" s="39">
        <v>6.3</v>
      </c>
      <c r="I54" s="39">
        <v>4</v>
      </c>
    </row>
    <row r="55" spans="5:9" x14ac:dyDescent="0.25">
      <c r="E55" s="37">
        <v>44592</v>
      </c>
      <c r="F55" s="38">
        <v>4.2</v>
      </c>
      <c r="H55" s="39">
        <v>6.5</v>
      </c>
      <c r="I55" s="39">
        <v>4.0999999999999996</v>
      </c>
    </row>
    <row r="56" spans="5:9" x14ac:dyDescent="0.25">
      <c r="E56" s="37">
        <v>44620</v>
      </c>
      <c r="F56" s="38">
        <v>4.5999999999999996</v>
      </c>
      <c r="H56" s="39">
        <v>6.6</v>
      </c>
      <c r="I56" s="39">
        <v>4.4000000000000004</v>
      </c>
    </row>
    <row r="57" spans="5:9" x14ac:dyDescent="0.25">
      <c r="E57" s="37">
        <v>44651</v>
      </c>
      <c r="F57" s="38">
        <v>4.9000000000000004</v>
      </c>
      <c r="H57" s="39">
        <v>6.7</v>
      </c>
      <c r="I57" s="39">
        <v>5.6</v>
      </c>
    </row>
    <row r="58" spans="5:9" x14ac:dyDescent="0.25">
      <c r="E58" s="37">
        <v>44681</v>
      </c>
      <c r="F58" s="38">
        <v>4.8</v>
      </c>
      <c r="H58" s="39">
        <v>6.6</v>
      </c>
      <c r="I58" s="39">
        <v>6.5</v>
      </c>
    </row>
    <row r="59" spans="5:9" x14ac:dyDescent="0.25">
      <c r="E59" s="37">
        <v>44712</v>
      </c>
      <c r="F59" s="38">
        <v>5.0999999999999996</v>
      </c>
      <c r="H59" s="39">
        <v>6.7</v>
      </c>
      <c r="I59" s="39">
        <v>6.5</v>
      </c>
    </row>
    <row r="60" spans="5:9" x14ac:dyDescent="0.25">
      <c r="E60" s="37">
        <v>44742</v>
      </c>
      <c r="F60" s="38">
        <v>5.4</v>
      </c>
      <c r="H60" s="39">
        <v>6.8</v>
      </c>
      <c r="I60" s="39">
        <v>6.4</v>
      </c>
    </row>
    <row r="61" spans="5:9" x14ac:dyDescent="0.25">
      <c r="E61" s="37">
        <v>44773</v>
      </c>
      <c r="F61" s="38">
        <v>6</v>
      </c>
      <c r="H61" s="39">
        <v>7.1</v>
      </c>
      <c r="I61" s="39">
        <v>6.1</v>
      </c>
    </row>
    <row r="62" spans="5:9" x14ac:dyDescent="0.25">
      <c r="E62" s="37">
        <v>44804</v>
      </c>
      <c r="F62" s="38">
        <v>6.2</v>
      </c>
      <c r="H62" s="39">
        <v>7.1</v>
      </c>
      <c r="I62" s="39">
        <v>6.3</v>
      </c>
    </row>
    <row r="63" spans="5:9" x14ac:dyDescent="0.25">
      <c r="E63" s="37">
        <v>44834</v>
      </c>
      <c r="F63" s="38">
        <v>6.6</v>
      </c>
      <c r="H63" s="39">
        <v>7.1</v>
      </c>
      <c r="I63" s="39">
        <v>6.1</v>
      </c>
    </row>
    <row r="64" spans="5:9" x14ac:dyDescent="0.25">
      <c r="E64" s="37">
        <v>44865</v>
      </c>
      <c r="F64" s="38">
        <v>6.9</v>
      </c>
      <c r="H64" s="39">
        <v>7</v>
      </c>
      <c r="I64" s="39">
        <v>6.3</v>
      </c>
    </row>
    <row r="65" spans="5:9" x14ac:dyDescent="0.25">
      <c r="E65" s="37">
        <v>44895</v>
      </c>
      <c r="F65" s="38">
        <v>7.3</v>
      </c>
      <c r="H65" s="39">
        <v>6.9</v>
      </c>
      <c r="I65" s="39">
        <v>6.1</v>
      </c>
    </row>
    <row r="66" spans="5:9" x14ac:dyDescent="0.25">
      <c r="E66" s="37">
        <v>44926</v>
      </c>
      <c r="F66" s="38">
        <v>7.3</v>
      </c>
      <c r="H66" s="39">
        <v>6.9</v>
      </c>
      <c r="I66" s="39">
        <v>6.1</v>
      </c>
    </row>
    <row r="67" spans="5:9" x14ac:dyDescent="0.25">
      <c r="E67" s="37">
        <v>44957</v>
      </c>
      <c r="F67" s="38">
        <v>7.1</v>
      </c>
      <c r="H67" s="39">
        <v>7.1</v>
      </c>
      <c r="I67" s="39">
        <v>6.3</v>
      </c>
    </row>
    <row r="68" spans="5:9" x14ac:dyDescent="0.25">
      <c r="E68" s="37">
        <v>44985</v>
      </c>
      <c r="F68" s="38">
        <v>7.1</v>
      </c>
      <c r="H68" s="39">
        <v>7.3</v>
      </c>
      <c r="I68" s="39">
        <v>6.5</v>
      </c>
    </row>
    <row r="69" spans="5:9" x14ac:dyDescent="0.25">
      <c r="E69" s="37">
        <v>45016</v>
      </c>
      <c r="F69" s="38">
        <v>7.2</v>
      </c>
      <c r="H69" s="39">
        <v>7.4</v>
      </c>
      <c r="I69" s="39">
        <v>6.7</v>
      </c>
    </row>
    <row r="70" spans="5:9" x14ac:dyDescent="0.25">
      <c r="E70" s="37">
        <v>45046</v>
      </c>
      <c r="F70" s="38">
        <v>7.7</v>
      </c>
      <c r="H70" s="39">
        <v>7.3</v>
      </c>
      <c r="I70" s="39">
        <v>7.1</v>
      </c>
    </row>
    <row r="71" spans="5:9" x14ac:dyDescent="0.25">
      <c r="E71" s="37">
        <v>45077</v>
      </c>
      <c r="F71" s="38">
        <v>7.9</v>
      </c>
      <c r="H71" s="39">
        <v>7.2</v>
      </c>
      <c r="I71" s="39">
        <v>7</v>
      </c>
    </row>
    <row r="72" spans="5:9" x14ac:dyDescent="0.25">
      <c r="E72" s="37">
        <v>45107</v>
      </c>
      <c r="F72" s="38">
        <v>8.1</v>
      </c>
      <c r="H72" s="39">
        <v>7.1</v>
      </c>
      <c r="I72" s="39">
        <v>7.1</v>
      </c>
    </row>
    <row r="73" spans="5:9" x14ac:dyDescent="0.25">
      <c r="E73" s="37">
        <v>45138</v>
      </c>
      <c r="F73" s="38">
        <v>8.1</v>
      </c>
      <c r="H73" s="39">
        <v>7</v>
      </c>
      <c r="I73" s="39">
        <v>7.2</v>
      </c>
    </row>
    <row r="74" spans="5:9" x14ac:dyDescent="0.25">
      <c r="E74" s="37">
        <v>45169</v>
      </c>
      <c r="F74" s="38">
        <v>8.1</v>
      </c>
      <c r="H74" s="39">
        <v>7</v>
      </c>
      <c r="I74" s="39">
        <v>7</v>
      </c>
    </row>
    <row r="75" spans="5:9" x14ac:dyDescent="0.25">
      <c r="E75" s="37">
        <v>45199</v>
      </c>
      <c r="F75" s="38">
        <v>7.9</v>
      </c>
      <c r="H75" s="39">
        <v>7</v>
      </c>
      <c r="I75" s="39">
        <v>6.9</v>
      </c>
    </row>
    <row r="76" spans="5:9" x14ac:dyDescent="0.25">
      <c r="E76" s="37">
        <v>45230</v>
      </c>
      <c r="F76" s="38">
        <v>7.2</v>
      </c>
      <c r="H76" s="39">
        <v>6.7</v>
      </c>
      <c r="I76" s="39">
        <v>6.6</v>
      </c>
    </row>
    <row r="77" spans="5:9" x14ac:dyDescent="0.25">
      <c r="E77" s="37">
        <v>45260</v>
      </c>
      <c r="F77" s="38">
        <v>6.6</v>
      </c>
      <c r="H77" s="39">
        <v>6.4</v>
      </c>
      <c r="I77" s="39">
        <v>6.6</v>
      </c>
    </row>
    <row r="78" spans="5:9" x14ac:dyDescent="0.25">
      <c r="E78" s="37">
        <v>45291</v>
      </c>
      <c r="F78" s="38">
        <v>6.2</v>
      </c>
      <c r="H78" s="39">
        <v>6.1</v>
      </c>
      <c r="I78" s="39">
        <v>6.4</v>
      </c>
    </row>
    <row r="79" spans="5:9" x14ac:dyDescent="0.25">
      <c r="E79" s="37">
        <v>45322</v>
      </c>
      <c r="F79" s="38">
        <v>6.1</v>
      </c>
      <c r="H79" s="39">
        <v>6.1</v>
      </c>
      <c r="I79" s="39">
        <v>6.4</v>
      </c>
    </row>
    <row r="80" spans="5:9" x14ac:dyDescent="0.25">
      <c r="E80" s="37">
        <v>45351</v>
      </c>
      <c r="F80" s="38">
        <v>6</v>
      </c>
      <c r="H80" s="39">
        <v>6</v>
      </c>
      <c r="I80" s="39">
        <v>6.2</v>
      </c>
    </row>
    <row r="81" spans="5:9" x14ac:dyDescent="0.25">
      <c r="E81" s="37">
        <v>45382</v>
      </c>
      <c r="F81" s="38">
        <v>5.9</v>
      </c>
      <c r="H81" s="39">
        <v>6.1</v>
      </c>
      <c r="I81" s="39">
        <v>6.6</v>
      </c>
    </row>
    <row r="82" spans="5:9" x14ac:dyDescent="0.25">
      <c r="E82" s="37">
        <v>45412</v>
      </c>
      <c r="F82" s="38">
        <v>5.9</v>
      </c>
      <c r="H82" s="39">
        <v>6.2</v>
      </c>
      <c r="I82" s="39">
        <v>7.1</v>
      </c>
    </row>
    <row r="83" spans="5:9" x14ac:dyDescent="0.25">
      <c r="E83" s="37">
        <v>45443</v>
      </c>
      <c r="F83" s="38">
        <v>5.6</v>
      </c>
      <c r="H83" s="39">
        <v>6.3</v>
      </c>
      <c r="I83" s="39">
        <v>6.9</v>
      </c>
    </row>
    <row r="84" spans="5:9" x14ac:dyDescent="0.25">
      <c r="E84" s="37">
        <v>45473</v>
      </c>
      <c r="F84" s="38" t="s">
        <v>1455</v>
      </c>
      <c r="G84" s="38"/>
      <c r="H84" s="39">
        <v>6.2</v>
      </c>
      <c r="I84" s="39">
        <v>6.8</v>
      </c>
    </row>
    <row r="85" spans="5:9" x14ac:dyDescent="0.25">
      <c r="E85" s="37"/>
    </row>
    <row r="86" spans="5:9" x14ac:dyDescent="0.25">
      <c r="E86" s="37"/>
    </row>
    <row r="87" spans="5:9" x14ac:dyDescent="0.25">
      <c r="E87" s="37"/>
    </row>
    <row r="88" spans="5:9" x14ac:dyDescent="0.25">
      <c r="E88" s="37"/>
    </row>
    <row r="89" spans="5:9" x14ac:dyDescent="0.25">
      <c r="E89" s="37"/>
    </row>
    <row r="90" spans="5:9" x14ac:dyDescent="0.25">
      <c r="E90" s="37"/>
    </row>
    <row r="91" spans="5:9" x14ac:dyDescent="0.25">
      <c r="E91" s="37"/>
    </row>
    <row r="92" spans="5:9" x14ac:dyDescent="0.25">
      <c r="E92" s="37"/>
    </row>
    <row r="93" spans="5:9" x14ac:dyDescent="0.25">
      <c r="E93" s="37"/>
    </row>
    <row r="94" spans="5:9" x14ac:dyDescent="0.25">
      <c r="E94" s="37"/>
    </row>
    <row r="95" spans="5:9" x14ac:dyDescent="0.25">
      <c r="E95" s="37"/>
    </row>
    <row r="96" spans="5:9" x14ac:dyDescent="0.25">
      <c r="E96" s="37"/>
    </row>
    <row r="97" spans="5:5" x14ac:dyDescent="0.25">
      <c r="E97" s="37"/>
    </row>
    <row r="98" spans="5:5" x14ac:dyDescent="0.25">
      <c r="E98" s="37"/>
    </row>
    <row r="99" spans="5:5" x14ac:dyDescent="0.25">
      <c r="E99" s="37"/>
    </row>
    <row r="100" spans="5:5" x14ac:dyDescent="0.25">
      <c r="E100" s="37"/>
    </row>
    <row r="101" spans="5:5" x14ac:dyDescent="0.25">
      <c r="E101" s="37"/>
    </row>
    <row r="102" spans="5:5" x14ac:dyDescent="0.25">
      <c r="E102" s="37"/>
    </row>
    <row r="103" spans="5:5" x14ac:dyDescent="0.25">
      <c r="E103" s="37"/>
    </row>
    <row r="104" spans="5:5" x14ac:dyDescent="0.25">
      <c r="E104" s="37"/>
    </row>
    <row r="105" spans="5:5" x14ac:dyDescent="0.25">
      <c r="E105" s="37"/>
    </row>
    <row r="106" spans="5:5" x14ac:dyDescent="0.25">
      <c r="E106" s="37"/>
    </row>
    <row r="107" spans="5:5" x14ac:dyDescent="0.25">
      <c r="E107" s="37"/>
    </row>
    <row r="108" spans="5:5" x14ac:dyDescent="0.25">
      <c r="E108" s="37"/>
    </row>
    <row r="109" spans="5:5" x14ac:dyDescent="0.25">
      <c r="E109" s="37"/>
    </row>
    <row r="110" spans="5:5" x14ac:dyDescent="0.25">
      <c r="E110" s="37"/>
    </row>
    <row r="111" spans="5:5" x14ac:dyDescent="0.25">
      <c r="E111" s="37"/>
    </row>
    <row r="112" spans="5:5" x14ac:dyDescent="0.25">
      <c r="E112" s="37"/>
    </row>
    <row r="113" spans="5:5" x14ac:dyDescent="0.25">
      <c r="E113" s="37"/>
    </row>
    <row r="114" spans="5:5" x14ac:dyDescent="0.25">
      <c r="E114" s="37"/>
    </row>
    <row r="115" spans="5:5" x14ac:dyDescent="0.25">
      <c r="E115" s="37"/>
    </row>
    <row r="116" spans="5:5" x14ac:dyDescent="0.25">
      <c r="E116" s="37"/>
    </row>
    <row r="117" spans="5:5" x14ac:dyDescent="0.25">
      <c r="E117" s="37"/>
    </row>
    <row r="118" spans="5:5" x14ac:dyDescent="0.25">
      <c r="E118" s="37"/>
    </row>
    <row r="119" spans="5:5" x14ac:dyDescent="0.25">
      <c r="E119" s="37"/>
    </row>
    <row r="120" spans="5:5" x14ac:dyDescent="0.25">
      <c r="E120" s="37"/>
    </row>
    <row r="121" spans="5:5" x14ac:dyDescent="0.25">
      <c r="E121" s="37"/>
    </row>
    <row r="122" spans="5:5" x14ac:dyDescent="0.25">
      <c r="E122" s="37"/>
    </row>
    <row r="123" spans="5:5" x14ac:dyDescent="0.25">
      <c r="E123" s="37"/>
    </row>
    <row r="124" spans="5:5" x14ac:dyDescent="0.25">
      <c r="E124" s="37"/>
    </row>
    <row r="125" spans="5:5" x14ac:dyDescent="0.25">
      <c r="E125" s="37"/>
    </row>
  </sheetData>
  <mergeCells count="2">
    <mergeCell ref="B5:C5"/>
    <mergeCell ref="F5:I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EE633-A34D-4861-82A0-E4DAAC4CD261}">
  <sheetPr codeName="Sheet21"/>
  <dimension ref="A1:N60"/>
  <sheetViews>
    <sheetView zoomScaleNormal="100" workbookViewId="0">
      <pane xSplit="1" ySplit="6" topLeftCell="B37" activePane="bottomRight" state="frozen"/>
      <selection pane="topRight" activeCell="B1" sqref="B1"/>
      <selection pane="bottomLeft" activeCell="A6" sqref="A6"/>
      <selection pane="bottomRight" activeCell="F52" sqref="F52"/>
    </sheetView>
  </sheetViews>
  <sheetFormatPr defaultColWidth="9.140625" defaultRowHeight="15" x14ac:dyDescent="0.25"/>
  <cols>
    <col min="1" max="1" width="22.85546875" style="18" customWidth="1"/>
    <col min="2" max="6" width="14.5703125" style="18" customWidth="1"/>
    <col min="7" max="7" width="5.140625" style="18" customWidth="1"/>
    <col min="8" max="13" width="14.5703125" style="18" customWidth="1"/>
    <col min="14" max="16384" width="9.140625" style="18"/>
  </cols>
  <sheetData>
    <row r="1" spans="1:14" x14ac:dyDescent="0.25">
      <c r="A1" s="17" t="s">
        <v>0</v>
      </c>
    </row>
    <row r="2" spans="1:14" x14ac:dyDescent="0.25">
      <c r="A2" s="19"/>
    </row>
    <row r="3" spans="1:14" x14ac:dyDescent="0.25">
      <c r="A3" s="20" t="s">
        <v>1919</v>
      </c>
    </row>
    <row r="4" spans="1:14" x14ac:dyDescent="0.25">
      <c r="A4" s="20"/>
    </row>
    <row r="5" spans="1:14" x14ac:dyDescent="0.25">
      <c r="B5" s="69" t="s">
        <v>770</v>
      </c>
      <c r="C5" s="69"/>
      <c r="D5" s="69"/>
      <c r="E5" s="69"/>
      <c r="F5" s="69"/>
      <c r="H5" s="69" t="s">
        <v>771</v>
      </c>
      <c r="I5" s="69"/>
      <c r="J5" s="69"/>
      <c r="K5" s="69"/>
      <c r="L5" s="69"/>
      <c r="M5" s="69"/>
    </row>
    <row r="6" spans="1:14" ht="33" customHeight="1" x14ac:dyDescent="0.25">
      <c r="A6" s="21" t="s">
        <v>1</v>
      </c>
      <c r="B6" s="52" t="s">
        <v>772</v>
      </c>
      <c r="C6" s="52" t="s">
        <v>1399</v>
      </c>
      <c r="D6" s="52" t="s">
        <v>2</v>
      </c>
      <c r="E6" s="52" t="s">
        <v>3</v>
      </c>
      <c r="F6" s="52" t="s">
        <v>4</v>
      </c>
      <c r="H6" s="52" t="s">
        <v>772</v>
      </c>
      <c r="I6" s="52" t="s">
        <v>1399</v>
      </c>
      <c r="J6" s="52" t="s">
        <v>2</v>
      </c>
      <c r="K6" s="52" t="s">
        <v>3</v>
      </c>
      <c r="L6" s="52" t="s">
        <v>4</v>
      </c>
      <c r="M6" s="52" t="s">
        <v>1447</v>
      </c>
    </row>
    <row r="7" spans="1:14" x14ac:dyDescent="0.25">
      <c r="A7" s="1">
        <v>44227</v>
      </c>
      <c r="B7" s="22">
        <v>-0.1</v>
      </c>
      <c r="C7" s="22">
        <v>-0.3</v>
      </c>
      <c r="D7" s="22">
        <v>-0.3</v>
      </c>
      <c r="E7" s="22">
        <v>0.4</v>
      </c>
      <c r="F7" s="22">
        <v>0.8</v>
      </c>
      <c r="H7" s="22">
        <v>-0.7</v>
      </c>
      <c r="I7" s="22">
        <v>-8.4</v>
      </c>
      <c r="J7" s="22">
        <v>-8.1999999999999993</v>
      </c>
      <c r="K7" s="22">
        <v>1.4</v>
      </c>
      <c r="L7" s="22">
        <v>1.7</v>
      </c>
      <c r="M7" s="22">
        <v>0.7</v>
      </c>
      <c r="N7" s="23"/>
    </row>
    <row r="8" spans="1:14" x14ac:dyDescent="0.25">
      <c r="A8" s="1">
        <v>44255</v>
      </c>
      <c r="B8" s="22">
        <v>0</v>
      </c>
      <c r="C8" s="22">
        <v>-0.3</v>
      </c>
      <c r="D8" s="22">
        <v>-0.1</v>
      </c>
      <c r="E8" s="22">
        <v>0.1</v>
      </c>
      <c r="F8" s="22">
        <v>0.7</v>
      </c>
      <c r="H8" s="22">
        <v>-0.6</v>
      </c>
      <c r="I8" s="22">
        <v>-7.9</v>
      </c>
      <c r="J8" s="22">
        <v>-3.5</v>
      </c>
      <c r="K8" s="22">
        <v>0.5</v>
      </c>
      <c r="L8" s="22">
        <v>1.5</v>
      </c>
      <c r="M8" s="22">
        <v>0.4</v>
      </c>
      <c r="N8" s="23"/>
    </row>
    <row r="9" spans="1:14" x14ac:dyDescent="0.25">
      <c r="A9" s="1">
        <v>44286</v>
      </c>
      <c r="B9" s="22">
        <v>-0.1</v>
      </c>
      <c r="C9" s="22">
        <v>-0.2</v>
      </c>
      <c r="D9" s="22">
        <v>0.1</v>
      </c>
      <c r="E9" s="22">
        <v>0.3</v>
      </c>
      <c r="F9" s="22">
        <v>0.7</v>
      </c>
      <c r="H9" s="22">
        <v>-1.4</v>
      </c>
      <c r="I9" s="22">
        <v>-7.3</v>
      </c>
      <c r="J9" s="22">
        <v>3.5</v>
      </c>
      <c r="K9" s="22">
        <v>0.9</v>
      </c>
      <c r="L9" s="22">
        <v>1.5</v>
      </c>
      <c r="M9" s="22">
        <v>0.7</v>
      </c>
      <c r="N9" s="23"/>
    </row>
    <row r="10" spans="1:14" x14ac:dyDescent="0.25">
      <c r="A10" s="1">
        <v>44316</v>
      </c>
      <c r="B10" s="22">
        <v>0</v>
      </c>
      <c r="C10" s="22">
        <v>0.1</v>
      </c>
      <c r="D10" s="22">
        <v>0.4</v>
      </c>
      <c r="E10" s="22">
        <v>0.4</v>
      </c>
      <c r="F10" s="22">
        <v>0.7</v>
      </c>
      <c r="H10" s="22">
        <v>-0.4</v>
      </c>
      <c r="I10" s="22">
        <v>2.4</v>
      </c>
      <c r="J10" s="22">
        <v>13.6</v>
      </c>
      <c r="K10" s="22">
        <v>1.2</v>
      </c>
      <c r="L10" s="22">
        <v>1.6</v>
      </c>
      <c r="M10" s="22">
        <v>1.5</v>
      </c>
      <c r="N10" s="23"/>
    </row>
    <row r="11" spans="1:14" x14ac:dyDescent="0.25">
      <c r="A11" s="1">
        <v>44347</v>
      </c>
      <c r="B11" s="22">
        <v>-0.1</v>
      </c>
      <c r="C11" s="22">
        <v>0.1</v>
      </c>
      <c r="D11" s="22">
        <v>0.5</v>
      </c>
      <c r="E11" s="22">
        <v>0.8</v>
      </c>
      <c r="F11" s="22">
        <v>0.9</v>
      </c>
      <c r="H11" s="22">
        <v>-1.3</v>
      </c>
      <c r="I11" s="22">
        <v>2.6</v>
      </c>
      <c r="J11" s="22">
        <v>17.899999999999999</v>
      </c>
      <c r="K11" s="22">
        <v>2.2000000000000002</v>
      </c>
      <c r="L11" s="22">
        <v>1.9</v>
      </c>
      <c r="M11" s="22">
        <v>2.1</v>
      </c>
      <c r="N11" s="23"/>
    </row>
    <row r="12" spans="1:14" x14ac:dyDescent="0.25">
      <c r="A12" s="1">
        <v>44377</v>
      </c>
      <c r="B12" s="22">
        <v>0</v>
      </c>
      <c r="C12" s="22">
        <v>0.1</v>
      </c>
      <c r="D12" s="22">
        <v>0.5</v>
      </c>
      <c r="E12" s="22">
        <v>1</v>
      </c>
      <c r="F12" s="22">
        <v>0.9</v>
      </c>
      <c r="H12" s="22">
        <v>-0.6</v>
      </c>
      <c r="I12" s="22">
        <v>2.5</v>
      </c>
      <c r="J12" s="22">
        <v>20.3</v>
      </c>
      <c r="K12" s="22">
        <v>2.7</v>
      </c>
      <c r="L12" s="22">
        <v>2.1</v>
      </c>
      <c r="M12" s="22">
        <v>2.5</v>
      </c>
      <c r="N12" s="23"/>
    </row>
    <row r="13" spans="1:14" x14ac:dyDescent="0.25">
      <c r="A13" s="1">
        <v>44408</v>
      </c>
      <c r="B13" s="22">
        <v>-0.1</v>
      </c>
      <c r="C13" s="22">
        <v>0.1</v>
      </c>
      <c r="D13" s="22">
        <v>0.5</v>
      </c>
      <c r="E13" s="22">
        <v>0.8</v>
      </c>
      <c r="F13" s="22">
        <v>0.7</v>
      </c>
      <c r="H13" s="22">
        <v>-0.6</v>
      </c>
      <c r="I13" s="22">
        <v>2.6</v>
      </c>
      <c r="J13" s="22">
        <v>17.7</v>
      </c>
      <c r="K13" s="22">
        <v>2.2999999999999998</v>
      </c>
      <c r="L13" s="22">
        <v>1.6</v>
      </c>
      <c r="M13" s="22">
        <v>2</v>
      </c>
      <c r="N13" s="23"/>
    </row>
    <row r="14" spans="1:14" x14ac:dyDescent="0.25">
      <c r="A14" s="1">
        <v>44439</v>
      </c>
      <c r="B14" s="22">
        <v>0.1</v>
      </c>
      <c r="C14" s="22">
        <v>0.1</v>
      </c>
      <c r="D14" s="22">
        <v>0.5</v>
      </c>
      <c r="E14" s="22">
        <v>1.2</v>
      </c>
      <c r="F14" s="22">
        <v>1.4</v>
      </c>
      <c r="H14" s="22">
        <v>0.3</v>
      </c>
      <c r="I14" s="22">
        <v>2.6</v>
      </c>
      <c r="J14" s="22">
        <v>17.7</v>
      </c>
      <c r="K14" s="22">
        <v>3.2</v>
      </c>
      <c r="L14" s="22">
        <v>3</v>
      </c>
      <c r="M14" s="22">
        <v>3.2</v>
      </c>
      <c r="N14" s="23"/>
    </row>
    <row r="15" spans="1:14" x14ac:dyDescent="0.25">
      <c r="A15" s="1">
        <v>44469</v>
      </c>
      <c r="B15" s="22">
        <v>0.1</v>
      </c>
      <c r="C15" s="22">
        <v>0.1</v>
      </c>
      <c r="D15" s="22">
        <v>0.5</v>
      </c>
      <c r="E15" s="22">
        <v>1.3</v>
      </c>
      <c r="F15" s="22">
        <v>1.1000000000000001</v>
      </c>
      <c r="H15" s="22">
        <v>0.8</v>
      </c>
      <c r="I15" s="22">
        <v>2.8</v>
      </c>
      <c r="J15" s="22">
        <v>17.8</v>
      </c>
      <c r="K15" s="22">
        <v>3.3</v>
      </c>
      <c r="L15" s="22">
        <v>2.6</v>
      </c>
      <c r="M15" s="22">
        <v>3.1</v>
      </c>
      <c r="N15" s="23"/>
    </row>
    <row r="16" spans="1:14" x14ac:dyDescent="0.25">
      <c r="A16" s="1">
        <v>44500</v>
      </c>
      <c r="B16" s="22">
        <v>0.2</v>
      </c>
      <c r="C16" s="22">
        <v>0.8</v>
      </c>
      <c r="D16" s="22">
        <v>0.6</v>
      </c>
      <c r="E16" s="22">
        <v>1.3</v>
      </c>
      <c r="F16" s="22">
        <v>1.4</v>
      </c>
      <c r="H16" s="22">
        <v>1.2</v>
      </c>
      <c r="I16" s="22">
        <v>22.9</v>
      </c>
      <c r="J16" s="22">
        <v>21.5</v>
      </c>
      <c r="K16" s="22">
        <v>3.4</v>
      </c>
      <c r="L16" s="22">
        <v>3.2</v>
      </c>
      <c r="M16" s="22">
        <v>4.2</v>
      </c>
      <c r="N16" s="23"/>
    </row>
    <row r="17" spans="1:14" x14ac:dyDescent="0.25">
      <c r="A17" s="1">
        <v>44530</v>
      </c>
      <c r="B17" s="22">
        <v>0.3</v>
      </c>
      <c r="C17" s="22">
        <v>0.8</v>
      </c>
      <c r="D17" s="22">
        <v>0.7</v>
      </c>
      <c r="E17" s="22">
        <v>1.9</v>
      </c>
      <c r="F17" s="22">
        <v>1.5</v>
      </c>
      <c r="H17" s="22">
        <v>2.5</v>
      </c>
      <c r="I17" s="22">
        <v>23.2</v>
      </c>
      <c r="J17" s="22">
        <v>28.5</v>
      </c>
      <c r="K17" s="22">
        <v>4.8</v>
      </c>
      <c r="L17" s="22">
        <v>3.3</v>
      </c>
      <c r="M17" s="22">
        <v>5.0999999999999996</v>
      </c>
      <c r="N17" s="23"/>
    </row>
    <row r="18" spans="1:14" x14ac:dyDescent="0.25">
      <c r="A18" s="1">
        <v>44561</v>
      </c>
      <c r="B18" s="22">
        <v>0.5</v>
      </c>
      <c r="C18" s="22">
        <v>0.7</v>
      </c>
      <c r="D18" s="22">
        <v>0.7</v>
      </c>
      <c r="E18" s="22">
        <v>2</v>
      </c>
      <c r="F18" s="22">
        <v>1.5</v>
      </c>
      <c r="H18" s="22">
        <v>4.2</v>
      </c>
      <c r="I18" s="22">
        <v>22.7</v>
      </c>
      <c r="J18" s="22">
        <v>26.8</v>
      </c>
      <c r="K18" s="22">
        <v>5</v>
      </c>
      <c r="L18" s="22">
        <v>3.4</v>
      </c>
      <c r="M18" s="22">
        <v>5.4</v>
      </c>
      <c r="N18" s="23"/>
    </row>
    <row r="19" spans="1:14" x14ac:dyDescent="0.25">
      <c r="A19" s="1">
        <v>44592</v>
      </c>
      <c r="B19" s="22">
        <v>0.5</v>
      </c>
      <c r="C19" s="22">
        <v>0.8</v>
      </c>
      <c r="D19" s="22">
        <v>0.6</v>
      </c>
      <c r="E19" s="22">
        <v>2.2000000000000002</v>
      </c>
      <c r="F19" s="22">
        <v>1.4</v>
      </c>
      <c r="H19" s="22">
        <v>4.3</v>
      </c>
      <c r="I19" s="22">
        <v>22.9</v>
      </c>
      <c r="J19" s="22">
        <v>23.6</v>
      </c>
      <c r="K19" s="22">
        <v>5.5</v>
      </c>
      <c r="L19" s="22">
        <v>3.2</v>
      </c>
      <c r="M19" s="22">
        <v>5.5</v>
      </c>
      <c r="N19" s="23"/>
    </row>
    <row r="20" spans="1:14" x14ac:dyDescent="0.25">
      <c r="A20" s="1">
        <v>44620</v>
      </c>
      <c r="B20" s="22">
        <v>0.6</v>
      </c>
      <c r="C20" s="22">
        <v>0.8</v>
      </c>
      <c r="D20" s="22">
        <v>0.6</v>
      </c>
      <c r="E20" s="22">
        <v>2.7</v>
      </c>
      <c r="F20" s="22">
        <v>1.5</v>
      </c>
      <c r="H20" s="22">
        <v>5.0999999999999996</v>
      </c>
      <c r="I20" s="22">
        <v>23.1</v>
      </c>
      <c r="J20" s="22">
        <v>22.3</v>
      </c>
      <c r="K20" s="22">
        <v>6.9</v>
      </c>
      <c r="L20" s="22">
        <v>3.5</v>
      </c>
      <c r="M20" s="22">
        <v>6.2</v>
      </c>
      <c r="N20" s="23"/>
    </row>
    <row r="21" spans="1:14" x14ac:dyDescent="0.25">
      <c r="A21" s="1">
        <v>44651</v>
      </c>
      <c r="B21" s="22">
        <v>0.7</v>
      </c>
      <c r="C21" s="22">
        <v>0.8</v>
      </c>
      <c r="D21" s="22">
        <v>0.9</v>
      </c>
      <c r="E21" s="22">
        <v>2.9</v>
      </c>
      <c r="F21" s="22">
        <v>1.8</v>
      </c>
      <c r="H21" s="22">
        <v>5.9</v>
      </c>
      <c r="I21" s="22">
        <v>24.8</v>
      </c>
      <c r="J21" s="22">
        <v>30.7</v>
      </c>
      <c r="K21" s="22">
        <v>7.5</v>
      </c>
      <c r="L21" s="22">
        <v>4</v>
      </c>
      <c r="M21" s="22">
        <v>7</v>
      </c>
      <c r="N21" s="23"/>
    </row>
    <row r="22" spans="1:14" x14ac:dyDescent="0.25">
      <c r="A22" s="1">
        <v>44681</v>
      </c>
      <c r="B22" s="22">
        <v>0.8</v>
      </c>
      <c r="C22" s="22">
        <v>2.2999999999999998</v>
      </c>
      <c r="D22" s="22">
        <v>0.9</v>
      </c>
      <c r="E22" s="22">
        <v>2.9</v>
      </c>
      <c r="F22" s="22">
        <v>2.1</v>
      </c>
      <c r="H22" s="22">
        <v>6.7</v>
      </c>
      <c r="I22" s="22">
        <v>69.599999999999994</v>
      </c>
      <c r="J22" s="22">
        <v>31.4</v>
      </c>
      <c r="K22" s="22">
        <v>7.6</v>
      </c>
      <c r="L22" s="22">
        <v>4.7</v>
      </c>
      <c r="M22" s="22">
        <v>9</v>
      </c>
      <c r="N22" s="23"/>
    </row>
    <row r="23" spans="1:14" x14ac:dyDescent="0.25">
      <c r="A23" s="1">
        <v>44712</v>
      </c>
      <c r="B23" s="22">
        <v>1</v>
      </c>
      <c r="C23" s="22">
        <v>2.2999999999999998</v>
      </c>
      <c r="D23" s="22">
        <v>0.9</v>
      </c>
      <c r="E23" s="22">
        <v>2.7</v>
      </c>
      <c r="F23" s="22">
        <v>2.1</v>
      </c>
      <c r="H23" s="22">
        <v>8.6</v>
      </c>
      <c r="I23" s="22">
        <v>69.900000000000006</v>
      </c>
      <c r="J23" s="22">
        <v>32.799999999999997</v>
      </c>
      <c r="K23" s="22">
        <v>6.9</v>
      </c>
      <c r="L23" s="22">
        <v>4.9000000000000004</v>
      </c>
      <c r="M23" s="22">
        <v>9.1</v>
      </c>
      <c r="N23" s="23"/>
    </row>
    <row r="24" spans="1:14" x14ac:dyDescent="0.25">
      <c r="A24" s="1">
        <v>44742</v>
      </c>
      <c r="B24" s="22">
        <v>1.1000000000000001</v>
      </c>
      <c r="C24" s="22">
        <v>2.2999999999999998</v>
      </c>
      <c r="D24" s="22">
        <v>1.2</v>
      </c>
      <c r="E24" s="22">
        <v>2.4</v>
      </c>
      <c r="F24" s="22">
        <v>2.2999999999999998</v>
      </c>
      <c r="H24" s="22">
        <v>9.8000000000000007</v>
      </c>
      <c r="I24" s="22">
        <v>70.2</v>
      </c>
      <c r="J24" s="22">
        <v>42.3</v>
      </c>
      <c r="K24" s="22">
        <v>6.3</v>
      </c>
      <c r="L24" s="22">
        <v>5.2</v>
      </c>
      <c r="M24" s="22">
        <v>9.4</v>
      </c>
      <c r="N24" s="23"/>
    </row>
    <row r="25" spans="1:14" x14ac:dyDescent="0.25">
      <c r="A25" s="1">
        <v>44773</v>
      </c>
      <c r="B25" s="22">
        <v>1.4</v>
      </c>
      <c r="C25" s="22">
        <v>2.2999999999999998</v>
      </c>
      <c r="D25" s="22">
        <v>1.3</v>
      </c>
      <c r="E25" s="22">
        <v>2.5</v>
      </c>
      <c r="F25" s="22">
        <v>2.5</v>
      </c>
      <c r="H25" s="22">
        <v>12.6</v>
      </c>
      <c r="I25" s="22">
        <v>70.3</v>
      </c>
      <c r="J25" s="22">
        <v>43.7</v>
      </c>
      <c r="K25" s="22">
        <v>6.5</v>
      </c>
      <c r="L25" s="22">
        <v>5.7</v>
      </c>
      <c r="M25" s="22">
        <v>10.1</v>
      </c>
      <c r="N25" s="23"/>
    </row>
    <row r="26" spans="1:14" x14ac:dyDescent="0.25">
      <c r="A26" s="1">
        <v>44804</v>
      </c>
      <c r="B26" s="22">
        <v>1.5</v>
      </c>
      <c r="C26" s="22">
        <v>2.2999999999999998</v>
      </c>
      <c r="D26" s="22">
        <v>1</v>
      </c>
      <c r="E26" s="22">
        <v>2.5</v>
      </c>
      <c r="F26" s="22">
        <v>2.6</v>
      </c>
      <c r="H26" s="22">
        <v>13.1</v>
      </c>
      <c r="I26" s="22">
        <v>69.7</v>
      </c>
      <c r="J26" s="22">
        <v>32.1</v>
      </c>
      <c r="K26" s="22">
        <v>6.5</v>
      </c>
      <c r="L26" s="22">
        <v>5.9</v>
      </c>
      <c r="M26" s="22">
        <v>9.9</v>
      </c>
      <c r="N26" s="23"/>
    </row>
    <row r="27" spans="1:14" x14ac:dyDescent="0.25">
      <c r="A27" s="1">
        <v>44834</v>
      </c>
      <c r="B27" s="22">
        <v>1.7</v>
      </c>
      <c r="C27" s="22">
        <v>2.2999999999999998</v>
      </c>
      <c r="D27" s="22">
        <v>0.8</v>
      </c>
      <c r="E27" s="22">
        <v>2.6</v>
      </c>
      <c r="F27" s="22">
        <v>2.7</v>
      </c>
      <c r="H27" s="22">
        <v>14.5</v>
      </c>
      <c r="I27" s="22">
        <v>70.099999999999994</v>
      </c>
      <c r="J27" s="22">
        <v>26.5</v>
      </c>
      <c r="K27" s="22">
        <v>6.8</v>
      </c>
      <c r="L27" s="22">
        <v>6.1</v>
      </c>
      <c r="M27" s="22">
        <v>10.1</v>
      </c>
      <c r="N27" s="23"/>
    </row>
    <row r="28" spans="1:14" x14ac:dyDescent="0.25">
      <c r="A28" s="1">
        <v>44865</v>
      </c>
      <c r="B28" s="22">
        <v>1.8</v>
      </c>
      <c r="C28" s="22">
        <v>3.2</v>
      </c>
      <c r="D28" s="22">
        <v>0.7</v>
      </c>
      <c r="E28" s="22">
        <v>2.5</v>
      </c>
      <c r="F28" s="22">
        <v>2.8</v>
      </c>
      <c r="H28" s="22">
        <v>16.2</v>
      </c>
      <c r="I28" s="22">
        <v>89.7</v>
      </c>
      <c r="J28" s="22">
        <v>22.2</v>
      </c>
      <c r="K28" s="22">
        <v>6.6</v>
      </c>
      <c r="L28" s="22">
        <v>6.3</v>
      </c>
      <c r="M28" s="22">
        <v>11.1</v>
      </c>
      <c r="N28" s="23"/>
    </row>
    <row r="29" spans="1:14" x14ac:dyDescent="0.25">
      <c r="A29" s="1">
        <v>44895</v>
      </c>
      <c r="B29" s="22">
        <v>1.9</v>
      </c>
      <c r="C29" s="22">
        <v>3.2</v>
      </c>
      <c r="D29" s="22">
        <v>0.5</v>
      </c>
      <c r="E29" s="22">
        <v>2.2999999999999998</v>
      </c>
      <c r="F29" s="22">
        <v>2.8</v>
      </c>
      <c r="H29" s="22">
        <v>16.399999999999999</v>
      </c>
      <c r="I29" s="22">
        <v>89</v>
      </c>
      <c r="J29" s="22">
        <v>17.2</v>
      </c>
      <c r="K29" s="22">
        <v>6</v>
      </c>
      <c r="L29" s="22">
        <v>6.3</v>
      </c>
      <c r="M29" s="22">
        <v>10.7</v>
      </c>
      <c r="N29" s="23"/>
    </row>
    <row r="30" spans="1:14" x14ac:dyDescent="0.25">
      <c r="A30" s="1">
        <v>44926</v>
      </c>
      <c r="B30" s="22">
        <v>1.9</v>
      </c>
      <c r="C30" s="22">
        <v>3.2</v>
      </c>
      <c r="D30" s="22">
        <v>0.4</v>
      </c>
      <c r="E30" s="22">
        <v>2.1</v>
      </c>
      <c r="F30" s="22">
        <v>3</v>
      </c>
      <c r="H30" s="22">
        <v>16.8</v>
      </c>
      <c r="I30" s="22">
        <v>88.7</v>
      </c>
      <c r="J30" s="22">
        <v>11.5</v>
      </c>
      <c r="K30" s="22">
        <v>5.5</v>
      </c>
      <c r="L30" s="22">
        <v>6.8</v>
      </c>
      <c r="M30" s="22">
        <v>10.5</v>
      </c>
      <c r="N30" s="23"/>
    </row>
    <row r="31" spans="1:14" x14ac:dyDescent="0.25">
      <c r="A31" s="1">
        <v>44957</v>
      </c>
      <c r="B31" s="22">
        <v>1.9</v>
      </c>
      <c r="C31" s="22">
        <v>3.2</v>
      </c>
      <c r="D31" s="22">
        <v>0.2</v>
      </c>
      <c r="E31" s="22">
        <v>2.1</v>
      </c>
      <c r="F31" s="22">
        <v>2.6</v>
      </c>
      <c r="H31" s="22">
        <v>16.7</v>
      </c>
      <c r="I31" s="22">
        <v>89.5</v>
      </c>
      <c r="J31" s="22">
        <v>7.7</v>
      </c>
      <c r="K31" s="22">
        <v>5.5</v>
      </c>
      <c r="L31" s="22">
        <v>6</v>
      </c>
      <c r="M31" s="22">
        <v>10.1</v>
      </c>
      <c r="N31" s="23"/>
    </row>
    <row r="32" spans="1:14" x14ac:dyDescent="0.25">
      <c r="A32" s="1">
        <v>44985</v>
      </c>
      <c r="B32" s="22">
        <v>2.1</v>
      </c>
      <c r="C32" s="22">
        <v>3.2</v>
      </c>
      <c r="D32" s="22">
        <v>0.1</v>
      </c>
      <c r="E32" s="22">
        <v>2.1</v>
      </c>
      <c r="F32" s="22">
        <v>2.9</v>
      </c>
      <c r="H32" s="22">
        <v>18</v>
      </c>
      <c r="I32" s="22">
        <v>88.6</v>
      </c>
      <c r="J32" s="22">
        <v>4.5999999999999996</v>
      </c>
      <c r="K32" s="22">
        <v>5.7</v>
      </c>
      <c r="L32" s="22">
        <v>6.6</v>
      </c>
      <c r="M32" s="22">
        <v>10.4</v>
      </c>
      <c r="N32" s="23"/>
    </row>
    <row r="33" spans="1:14" x14ac:dyDescent="0.25">
      <c r="A33" s="1">
        <v>45016</v>
      </c>
      <c r="B33" s="22">
        <v>2.2000000000000002</v>
      </c>
      <c r="C33" s="22">
        <v>3.1</v>
      </c>
      <c r="D33" s="22">
        <v>-0.2</v>
      </c>
      <c r="E33" s="22">
        <v>2.1</v>
      </c>
      <c r="F33" s="22">
        <v>2.9</v>
      </c>
      <c r="H33" s="22">
        <v>19.100000000000001</v>
      </c>
      <c r="I33" s="22">
        <v>85.6</v>
      </c>
      <c r="J33" s="22">
        <v>-5.9</v>
      </c>
      <c r="K33" s="22">
        <v>5.6</v>
      </c>
      <c r="L33" s="22">
        <v>6.6</v>
      </c>
      <c r="M33" s="22">
        <v>10.1</v>
      </c>
      <c r="N33" s="23"/>
    </row>
    <row r="34" spans="1:14" x14ac:dyDescent="0.25">
      <c r="A34" s="1">
        <v>45046</v>
      </c>
      <c r="B34" s="22">
        <v>2.1</v>
      </c>
      <c r="C34" s="22">
        <v>1.3</v>
      </c>
      <c r="D34" s="22">
        <v>-0.3</v>
      </c>
      <c r="E34" s="22">
        <v>2.5</v>
      </c>
      <c r="F34" s="22">
        <v>3.1</v>
      </c>
      <c r="H34" s="22">
        <v>19</v>
      </c>
      <c r="I34" s="22">
        <v>24.3</v>
      </c>
      <c r="J34" s="22">
        <v>-8.9</v>
      </c>
      <c r="K34" s="22">
        <v>6.9</v>
      </c>
      <c r="L34" s="22">
        <v>6.9</v>
      </c>
      <c r="M34" s="22">
        <v>8.6999999999999993</v>
      </c>
      <c r="N34" s="23"/>
    </row>
    <row r="35" spans="1:14" x14ac:dyDescent="0.25">
      <c r="A35" s="1">
        <v>45077</v>
      </c>
      <c r="B35" s="22">
        <v>2.1</v>
      </c>
      <c r="C35" s="22">
        <v>1.2</v>
      </c>
      <c r="D35" s="22">
        <v>-0.5</v>
      </c>
      <c r="E35" s="22">
        <v>2.5</v>
      </c>
      <c r="F35" s="22">
        <v>3.3</v>
      </c>
      <c r="H35" s="22">
        <v>18.3</v>
      </c>
      <c r="I35" s="22">
        <v>23.7</v>
      </c>
      <c r="J35" s="22">
        <v>-13.1</v>
      </c>
      <c r="K35" s="22">
        <v>7.1</v>
      </c>
      <c r="L35" s="22">
        <v>7.4</v>
      </c>
      <c r="M35" s="22">
        <v>8.6999999999999993</v>
      </c>
      <c r="N35" s="23"/>
    </row>
    <row r="36" spans="1:14" x14ac:dyDescent="0.25">
      <c r="A36" s="1">
        <v>45107</v>
      </c>
      <c r="B36" s="22">
        <v>2</v>
      </c>
      <c r="C36" s="22">
        <v>1.2</v>
      </c>
      <c r="D36" s="22">
        <v>-0.9</v>
      </c>
      <c r="E36" s="22">
        <v>2.4</v>
      </c>
      <c r="F36" s="22">
        <v>3.2</v>
      </c>
      <c r="H36" s="22">
        <v>17.3</v>
      </c>
      <c r="I36" s="22">
        <v>23.3</v>
      </c>
      <c r="J36" s="22">
        <v>-22.7</v>
      </c>
      <c r="K36" s="22">
        <v>6.8</v>
      </c>
      <c r="L36" s="22">
        <v>7.2</v>
      </c>
      <c r="M36" s="22">
        <v>7.9</v>
      </c>
      <c r="N36" s="23"/>
    </row>
    <row r="37" spans="1:14" x14ac:dyDescent="0.25">
      <c r="A37" s="1">
        <v>45138</v>
      </c>
      <c r="B37" s="22">
        <v>1.7</v>
      </c>
      <c r="C37" s="22">
        <v>0.4</v>
      </c>
      <c r="D37" s="22">
        <v>-1</v>
      </c>
      <c r="E37" s="22">
        <v>2.2000000000000002</v>
      </c>
      <c r="F37" s="22">
        <v>3.4</v>
      </c>
      <c r="H37" s="22">
        <v>14.8</v>
      </c>
      <c r="I37" s="22">
        <v>4.5</v>
      </c>
      <c r="J37" s="22">
        <v>-24.9</v>
      </c>
      <c r="K37" s="22">
        <v>6.3</v>
      </c>
      <c r="L37" s="22">
        <v>7.4</v>
      </c>
      <c r="M37" s="22">
        <v>6.8</v>
      </c>
      <c r="N37" s="23"/>
    </row>
    <row r="38" spans="1:14" x14ac:dyDescent="0.25">
      <c r="A38" s="1">
        <v>45169</v>
      </c>
      <c r="B38" s="22">
        <v>1.6</v>
      </c>
      <c r="C38" s="22">
        <v>0.5</v>
      </c>
      <c r="D38" s="22">
        <v>-0.6</v>
      </c>
      <c r="E38" s="22">
        <v>2</v>
      </c>
      <c r="F38" s="22">
        <v>3.2</v>
      </c>
      <c r="H38" s="22">
        <v>13.6</v>
      </c>
      <c r="I38" s="22">
        <v>5.3</v>
      </c>
      <c r="J38" s="22">
        <v>-16.399999999999999</v>
      </c>
      <c r="K38" s="22">
        <v>5.8</v>
      </c>
      <c r="L38" s="22">
        <v>6.8</v>
      </c>
      <c r="M38" s="22">
        <v>6.7</v>
      </c>
      <c r="N38" s="23"/>
    </row>
    <row r="39" spans="1:14" x14ac:dyDescent="0.25">
      <c r="A39" s="1">
        <v>45199</v>
      </c>
      <c r="B39" s="22">
        <v>1.4</v>
      </c>
      <c r="C39" s="22">
        <v>0.5</v>
      </c>
      <c r="D39" s="22">
        <v>-0.3</v>
      </c>
      <c r="E39" s="22">
        <v>1.9</v>
      </c>
      <c r="F39" s="22">
        <v>3.2</v>
      </c>
      <c r="H39" s="22">
        <v>12.1</v>
      </c>
      <c r="I39" s="22">
        <v>5</v>
      </c>
      <c r="J39" s="22">
        <v>-9.6999999999999993</v>
      </c>
      <c r="K39" s="22">
        <v>5.5</v>
      </c>
      <c r="L39" s="22">
        <v>6.9</v>
      </c>
      <c r="M39" s="22">
        <v>6.7</v>
      </c>
      <c r="N39" s="23"/>
    </row>
    <row r="40" spans="1:14" x14ac:dyDescent="0.25">
      <c r="A40" s="1">
        <v>45200</v>
      </c>
      <c r="B40" s="22">
        <v>1.2</v>
      </c>
      <c r="C40" s="22">
        <v>-1.1000000000000001</v>
      </c>
      <c r="D40" s="22">
        <v>-0.3</v>
      </c>
      <c r="E40" s="22">
        <v>1.7</v>
      </c>
      <c r="F40" s="22">
        <v>3</v>
      </c>
      <c r="H40" s="22">
        <v>10.1</v>
      </c>
      <c r="I40" s="22">
        <v>-21.6</v>
      </c>
      <c r="J40" s="22">
        <v>-7.6</v>
      </c>
      <c r="K40" s="22">
        <v>5.0999999999999996</v>
      </c>
      <c r="L40" s="22">
        <v>6.6</v>
      </c>
      <c r="M40" s="22">
        <v>4.5999999999999996</v>
      </c>
      <c r="N40" s="23"/>
    </row>
    <row r="41" spans="1:14" x14ac:dyDescent="0.25">
      <c r="A41" s="1">
        <v>45231</v>
      </c>
      <c r="B41" s="22">
        <v>1.1000000000000001</v>
      </c>
      <c r="C41" s="22">
        <v>-1.1000000000000001</v>
      </c>
      <c r="D41" s="22">
        <v>-0.4</v>
      </c>
      <c r="E41" s="22">
        <v>1.4</v>
      </c>
      <c r="F41" s="22">
        <v>2.9</v>
      </c>
      <c r="H41" s="22">
        <v>9.1999999999999993</v>
      </c>
      <c r="I41" s="22">
        <v>-21.6</v>
      </c>
      <c r="J41" s="22">
        <v>-10.6</v>
      </c>
      <c r="K41" s="22">
        <v>4.0999999999999996</v>
      </c>
      <c r="L41" s="22">
        <v>6.3</v>
      </c>
      <c r="M41" s="22">
        <v>3.9</v>
      </c>
      <c r="N41" s="23"/>
    </row>
    <row r="42" spans="1:14" x14ac:dyDescent="0.25">
      <c r="A42" s="1">
        <v>45261</v>
      </c>
      <c r="B42" s="22">
        <v>0.9</v>
      </c>
      <c r="C42" s="22">
        <v>-1</v>
      </c>
      <c r="D42" s="22">
        <v>-0.3</v>
      </c>
      <c r="E42" s="22">
        <v>1.4</v>
      </c>
      <c r="F42" s="22">
        <v>3</v>
      </c>
      <c r="H42" s="22">
        <v>8</v>
      </c>
      <c r="I42" s="22">
        <v>-21.5</v>
      </c>
      <c r="J42" s="22">
        <v>-10.8</v>
      </c>
      <c r="K42" s="22">
        <v>4.3</v>
      </c>
      <c r="L42" s="22">
        <v>6.4</v>
      </c>
      <c r="M42" s="22">
        <v>4</v>
      </c>
      <c r="N42" s="23"/>
    </row>
    <row r="43" spans="1:14" x14ac:dyDescent="0.25">
      <c r="A43" s="1">
        <v>45292</v>
      </c>
      <c r="B43" s="22">
        <v>0.8</v>
      </c>
      <c r="C43" s="22">
        <v>-0.9</v>
      </c>
      <c r="D43" s="22">
        <v>-0.3</v>
      </c>
      <c r="E43" s="22">
        <v>1.3</v>
      </c>
      <c r="F43" s="22">
        <v>3</v>
      </c>
      <c r="H43" s="22">
        <v>6.9</v>
      </c>
      <c r="I43" s="22">
        <v>-18.3</v>
      </c>
      <c r="J43" s="22">
        <v>-9.1999999999999993</v>
      </c>
      <c r="K43" s="22">
        <v>3.8</v>
      </c>
      <c r="L43" s="22">
        <v>6.5</v>
      </c>
      <c r="M43" s="22">
        <v>4</v>
      </c>
      <c r="N43" s="23"/>
    </row>
    <row r="44" spans="1:14" x14ac:dyDescent="0.25">
      <c r="A44" s="1">
        <v>45323</v>
      </c>
      <c r="B44" s="22">
        <v>0.6</v>
      </c>
      <c r="C44" s="22">
        <v>-0.9</v>
      </c>
      <c r="D44" s="22">
        <v>-0.2</v>
      </c>
      <c r="E44" s="22">
        <v>1.1000000000000001</v>
      </c>
      <c r="F44" s="22">
        <v>2.8</v>
      </c>
      <c r="H44" s="22">
        <v>5</v>
      </c>
      <c r="I44" s="22">
        <v>-18.2</v>
      </c>
      <c r="J44" s="22">
        <v>-6.5</v>
      </c>
      <c r="K44" s="22">
        <v>3.1</v>
      </c>
      <c r="L44" s="22">
        <v>6.1</v>
      </c>
      <c r="M44" s="22">
        <v>3.4</v>
      </c>
      <c r="N44" s="23"/>
    </row>
    <row r="45" spans="1:14" x14ac:dyDescent="0.25">
      <c r="A45" s="1">
        <v>45352</v>
      </c>
      <c r="B45" s="22">
        <v>0.5</v>
      </c>
      <c r="C45" s="22">
        <v>-0.9</v>
      </c>
      <c r="D45" s="22">
        <v>-0.1</v>
      </c>
      <c r="E45" s="22">
        <v>0.9</v>
      </c>
      <c r="F45" s="22">
        <v>2.8</v>
      </c>
      <c r="H45" s="22">
        <v>4</v>
      </c>
      <c r="I45" s="22">
        <v>-18.2</v>
      </c>
      <c r="J45" s="22">
        <v>-3.7</v>
      </c>
      <c r="K45" s="22">
        <v>2.7</v>
      </c>
      <c r="L45" s="22">
        <v>6</v>
      </c>
      <c r="M45" s="22">
        <v>3.2</v>
      </c>
      <c r="N45" s="23"/>
    </row>
    <row r="46" spans="1:14" x14ac:dyDescent="0.25">
      <c r="A46" s="1">
        <v>45383</v>
      </c>
      <c r="B46" s="22">
        <v>0.3</v>
      </c>
      <c r="C46" s="22">
        <v>-1.3</v>
      </c>
      <c r="D46" s="22">
        <v>0</v>
      </c>
      <c r="E46" s="22">
        <v>0.5</v>
      </c>
      <c r="F46" s="22">
        <v>2.8</v>
      </c>
      <c r="H46" s="22">
        <v>2.9</v>
      </c>
      <c r="I46" s="22">
        <v>-27.1</v>
      </c>
      <c r="J46" s="22">
        <v>-0.3</v>
      </c>
      <c r="K46" s="22">
        <v>1.5</v>
      </c>
      <c r="L46" s="22">
        <v>5.9</v>
      </c>
      <c r="M46" s="22">
        <v>2.2999999999999998</v>
      </c>
    </row>
    <row r="47" spans="1:14" x14ac:dyDescent="0.25">
      <c r="A47" s="1">
        <v>45413</v>
      </c>
      <c r="B47" s="22">
        <v>0.2</v>
      </c>
      <c r="C47" s="22">
        <v>-1.3</v>
      </c>
      <c r="D47" s="22">
        <v>0.1</v>
      </c>
      <c r="E47" s="22">
        <v>0.3</v>
      </c>
      <c r="F47" s="22">
        <v>2.7</v>
      </c>
      <c r="H47" s="22">
        <v>1.7</v>
      </c>
      <c r="I47" s="22">
        <v>-27.1</v>
      </c>
      <c r="J47" s="22">
        <v>2.2999999999999998</v>
      </c>
      <c r="K47" s="22">
        <v>0.9</v>
      </c>
      <c r="L47" s="22">
        <v>5.7</v>
      </c>
      <c r="M47" s="22">
        <v>2</v>
      </c>
    </row>
    <row r="48" spans="1:14" x14ac:dyDescent="0.25">
      <c r="A48" s="1">
        <v>45444</v>
      </c>
      <c r="B48" s="22">
        <v>0.2</v>
      </c>
      <c r="C48" s="22">
        <v>-1.3</v>
      </c>
      <c r="D48" s="22">
        <v>0.1</v>
      </c>
      <c r="E48" s="22">
        <v>0.3</v>
      </c>
      <c r="F48" s="22">
        <v>2.7</v>
      </c>
      <c r="H48" s="22">
        <v>1.5</v>
      </c>
      <c r="I48" s="22">
        <v>-27.2</v>
      </c>
      <c r="J48" s="22">
        <v>2.6</v>
      </c>
      <c r="K48" s="22">
        <v>0.8</v>
      </c>
      <c r="L48" s="22">
        <v>5.7</v>
      </c>
      <c r="M48" s="22">
        <v>2</v>
      </c>
    </row>
    <row r="49" spans="1:13" x14ac:dyDescent="0.25">
      <c r="A49" s="1">
        <v>45474</v>
      </c>
      <c r="B49" s="22">
        <v>0.2</v>
      </c>
      <c r="C49" s="22">
        <v>-0.8</v>
      </c>
      <c r="D49" s="22">
        <v>0.1</v>
      </c>
      <c r="E49" s="22">
        <v>0.3</v>
      </c>
      <c r="F49" s="22">
        <v>2.5</v>
      </c>
      <c r="H49" s="22">
        <v>1.5</v>
      </c>
      <c r="I49" s="22">
        <v>-20.100000000000001</v>
      </c>
      <c r="J49" s="22">
        <v>1.8</v>
      </c>
      <c r="K49" s="22">
        <v>1</v>
      </c>
      <c r="L49" s="22">
        <v>5.2</v>
      </c>
      <c r="M49" s="22">
        <v>2.2000000000000002</v>
      </c>
    </row>
    <row r="50" spans="1:13" x14ac:dyDescent="0.25">
      <c r="A50" s="1">
        <v>45505</v>
      </c>
      <c r="B50" s="22">
        <v>0.2</v>
      </c>
      <c r="C50" s="22">
        <v>-0.8</v>
      </c>
      <c r="D50" s="22">
        <v>-0.1</v>
      </c>
      <c r="E50" s="22">
        <v>0.3</v>
      </c>
      <c r="F50" s="22">
        <v>2.7</v>
      </c>
      <c r="H50" s="22">
        <v>1.3</v>
      </c>
      <c r="I50" s="22">
        <v>-20.5</v>
      </c>
      <c r="J50" s="22">
        <v>-3.4</v>
      </c>
      <c r="K50" s="22">
        <v>0.9</v>
      </c>
      <c r="L50" s="22">
        <v>5.6</v>
      </c>
      <c r="M50" s="22">
        <v>2.2000000000000002</v>
      </c>
    </row>
    <row r="51" spans="1:13" x14ac:dyDescent="0.25">
      <c r="A51" s="1">
        <v>45536</v>
      </c>
      <c r="B51" s="22">
        <v>0.2</v>
      </c>
      <c r="C51" s="22">
        <v>-0.8</v>
      </c>
      <c r="D51" s="22">
        <v>-0.3</v>
      </c>
      <c r="E51" s="22">
        <v>0.2</v>
      </c>
      <c r="F51" s="22">
        <v>2.4</v>
      </c>
      <c r="H51" s="22">
        <v>1.9</v>
      </c>
      <c r="I51" s="22">
        <v>-20.7</v>
      </c>
      <c r="J51" s="22">
        <v>-10.4</v>
      </c>
      <c r="K51" s="22">
        <v>0.8</v>
      </c>
      <c r="L51" s="22">
        <v>4.9000000000000004</v>
      </c>
      <c r="M51" s="22">
        <v>1.7</v>
      </c>
    </row>
    <row r="52" spans="1:13" ht="30" x14ac:dyDescent="0.25">
      <c r="A52" s="26" t="s">
        <v>1451</v>
      </c>
      <c r="B52" s="22">
        <v>0.156</v>
      </c>
      <c r="C52" s="22">
        <v>-0.27500000000000002</v>
      </c>
      <c r="D52" s="22">
        <v>-0.435</v>
      </c>
      <c r="E52" s="22">
        <v>0.31900000000000001</v>
      </c>
      <c r="F52" s="22">
        <v>2.4159999999999999</v>
      </c>
      <c r="H52" s="22">
        <v>1.319</v>
      </c>
      <c r="I52" s="22">
        <v>-7.0750000000000002</v>
      </c>
      <c r="J52" s="22">
        <v>-13.738</v>
      </c>
      <c r="K52" s="22">
        <v>0.98199999999999998</v>
      </c>
      <c r="L52" s="22">
        <v>4.9720000000000004</v>
      </c>
      <c r="M52" s="22">
        <v>2.1819999999999999</v>
      </c>
    </row>
    <row r="53" spans="1:13" ht="30" x14ac:dyDescent="0.25">
      <c r="A53" s="26" t="s">
        <v>1452</v>
      </c>
      <c r="B53" s="22">
        <v>0.13100000000000001</v>
      </c>
      <c r="C53" s="22">
        <v>-0.26900000000000002</v>
      </c>
      <c r="D53" s="22">
        <v>-0.31900000000000001</v>
      </c>
      <c r="E53" s="22">
        <v>0.49</v>
      </c>
      <c r="F53" s="22">
        <v>2.3889999999999998</v>
      </c>
      <c r="H53" s="22">
        <v>1.121</v>
      </c>
      <c r="I53" s="22">
        <v>-6.9020000000000001</v>
      </c>
      <c r="J53" s="22">
        <v>-10.244999999999999</v>
      </c>
      <c r="K53" s="22">
        <v>1.496</v>
      </c>
      <c r="L53" s="22">
        <v>4.9130000000000003</v>
      </c>
      <c r="M53" s="22">
        <v>2.423</v>
      </c>
    </row>
    <row r="54" spans="1:13" ht="30" x14ac:dyDescent="0.25">
      <c r="A54" s="26" t="s">
        <v>1453</v>
      </c>
      <c r="B54" s="22">
        <v>0.125</v>
      </c>
      <c r="C54" s="22">
        <v>-0.26400000000000001</v>
      </c>
      <c r="D54" s="22">
        <v>-0.11600000000000001</v>
      </c>
      <c r="E54" s="22">
        <v>0.39100000000000001</v>
      </c>
      <c r="F54" s="22">
        <v>2.327</v>
      </c>
      <c r="H54" s="22">
        <v>1.105</v>
      </c>
      <c r="I54" s="22">
        <v>-6.8090000000000002</v>
      </c>
      <c r="J54" s="22">
        <v>-3.718</v>
      </c>
      <c r="K54" s="22">
        <v>1.2</v>
      </c>
      <c r="L54" s="22">
        <v>4.7389999999999999</v>
      </c>
      <c r="M54" s="22">
        <v>2.4630000000000001</v>
      </c>
    </row>
    <row r="55" spans="1:13" ht="30" x14ac:dyDescent="0.25">
      <c r="A55" s="26" t="s">
        <v>1920</v>
      </c>
      <c r="B55" s="22">
        <v>0.11700000000000001</v>
      </c>
      <c r="C55" s="22">
        <v>-0.443</v>
      </c>
      <c r="D55" s="22">
        <v>-1.2E-2</v>
      </c>
      <c r="E55" s="22">
        <v>0.32600000000000001</v>
      </c>
      <c r="F55" s="22">
        <v>2.5099999999999998</v>
      </c>
      <c r="H55" s="22">
        <v>1.038</v>
      </c>
      <c r="I55" s="22">
        <v>-10.859</v>
      </c>
      <c r="J55" s="22">
        <v>-0.47699999999999998</v>
      </c>
      <c r="K55" s="22">
        <v>1.0169999999999999</v>
      </c>
      <c r="L55" s="22">
        <v>5.1120000000000001</v>
      </c>
      <c r="M55" s="22">
        <v>2.4980000000000002</v>
      </c>
    </row>
    <row r="56" spans="1:13" ht="30" x14ac:dyDescent="0.25">
      <c r="A56" s="26" t="s">
        <v>1921</v>
      </c>
      <c r="B56" s="22">
        <v>0.11799999999999999</v>
      </c>
      <c r="C56" s="22">
        <v>-0.44500000000000001</v>
      </c>
      <c r="D56" s="22">
        <v>-4.2999999999999997E-2</v>
      </c>
      <c r="E56" s="22">
        <v>0.38</v>
      </c>
      <c r="F56" s="22">
        <v>2.4319999999999999</v>
      </c>
      <c r="G56" s="28"/>
      <c r="H56" s="22">
        <v>1.048</v>
      </c>
      <c r="I56" s="22">
        <v>-10.973000000000001</v>
      </c>
      <c r="J56" s="22">
        <v>-1.4750000000000001</v>
      </c>
      <c r="K56" s="22">
        <v>1.1719999999999999</v>
      </c>
      <c r="L56" s="22">
        <v>4.9649999999999999</v>
      </c>
      <c r="M56" s="22">
        <v>2.4430000000000001</v>
      </c>
    </row>
    <row r="57" spans="1:13" ht="30" x14ac:dyDescent="0.25">
      <c r="A57" s="26" t="s">
        <v>1922</v>
      </c>
      <c r="B57" s="22">
        <v>0.11600000000000001</v>
      </c>
      <c r="C57" s="22">
        <v>-0.437</v>
      </c>
      <c r="D57" s="22">
        <v>-8.1000000000000003E-2</v>
      </c>
      <c r="E57" s="22">
        <v>0.38400000000000001</v>
      </c>
      <c r="F57" s="22">
        <v>2.391</v>
      </c>
      <c r="H57" s="22">
        <v>1.0309999999999999</v>
      </c>
      <c r="I57" s="22">
        <v>-10.840999999999999</v>
      </c>
      <c r="J57" s="22">
        <v>-2.6680000000000001</v>
      </c>
      <c r="K57" s="22">
        <v>1.17</v>
      </c>
      <c r="L57" s="22">
        <v>4.8940000000000001</v>
      </c>
      <c r="M57" s="22">
        <v>2.3730000000000002</v>
      </c>
    </row>
    <row r="58" spans="1:13" x14ac:dyDescent="0.25">
      <c r="A58" s="1"/>
    </row>
    <row r="59" spans="1:13" x14ac:dyDescent="0.25">
      <c r="A59" s="1"/>
    </row>
    <row r="60" spans="1:13" x14ac:dyDescent="0.25">
      <c r="A60" s="1"/>
    </row>
  </sheetData>
  <mergeCells count="2">
    <mergeCell ref="B5:F5"/>
    <mergeCell ref="H5:M5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B0A9E-B3C2-4FC8-8B23-A6F809D1EF2C}">
  <sheetPr codeName="Sheet22"/>
  <dimension ref="A1:I124"/>
  <sheetViews>
    <sheetView workbookViewId="0">
      <pane xSplit="1" ySplit="5" topLeftCell="B27" activePane="bottomRight" state="frozen"/>
      <selection activeCell="C17" sqref="C17"/>
      <selection pane="topRight" activeCell="C17" sqref="C17"/>
      <selection pane="bottomLeft" activeCell="C17" sqref="C17"/>
      <selection pane="bottomRight" activeCell="B34" sqref="B34"/>
    </sheetView>
  </sheetViews>
  <sheetFormatPr defaultColWidth="9.5703125" defaultRowHeight="15" x14ac:dyDescent="0.25"/>
  <cols>
    <col min="1" max="1" width="22" style="30" customWidth="1"/>
    <col min="2" max="3" width="18" style="30" customWidth="1"/>
    <col min="4" max="5" width="10" style="30" customWidth="1"/>
    <col min="6" max="6" width="21.42578125" style="30" customWidth="1"/>
    <col min="7" max="9" width="18" style="32" customWidth="1"/>
    <col min="10" max="16384" width="9.5703125" style="30"/>
  </cols>
  <sheetData>
    <row r="1" spans="1:9" x14ac:dyDescent="0.25">
      <c r="A1" s="17" t="s">
        <v>0</v>
      </c>
      <c r="B1" s="29"/>
      <c r="F1" s="31"/>
    </row>
    <row r="2" spans="1:9" x14ac:dyDescent="0.25">
      <c r="A2" s="19"/>
      <c r="B2" s="29"/>
    </row>
    <row r="3" spans="1:9" x14ac:dyDescent="0.25">
      <c r="A3" s="20" t="s">
        <v>1912</v>
      </c>
      <c r="B3" s="29"/>
      <c r="D3" s="33"/>
      <c r="E3" s="33"/>
    </row>
    <row r="4" spans="1:9" x14ac:dyDescent="0.25">
      <c r="B4" s="29"/>
    </row>
    <row r="5" spans="1:9" ht="55.5" customHeight="1" x14ac:dyDescent="0.25">
      <c r="A5" s="34" t="s">
        <v>1</v>
      </c>
      <c r="B5" s="53" t="s">
        <v>1459</v>
      </c>
      <c r="C5" s="53" t="s">
        <v>1460</v>
      </c>
      <c r="E5" s="34" t="s">
        <v>1</v>
      </c>
      <c r="F5" s="53" t="s">
        <v>1461</v>
      </c>
      <c r="G5" s="36" t="s">
        <v>1462</v>
      </c>
      <c r="H5" s="36" t="s">
        <v>1463</v>
      </c>
      <c r="I5" s="36" t="s">
        <v>1464</v>
      </c>
    </row>
    <row r="6" spans="1:9" x14ac:dyDescent="0.25">
      <c r="A6" s="37" t="s">
        <v>1207</v>
      </c>
      <c r="B6" s="38">
        <v>3</v>
      </c>
      <c r="C6" s="38">
        <v>2.8</v>
      </c>
      <c r="D6" s="38"/>
      <c r="E6" s="37">
        <v>43131</v>
      </c>
      <c r="F6" s="38">
        <v>2.7</v>
      </c>
      <c r="G6" s="32" t="s">
        <v>1913</v>
      </c>
      <c r="H6" s="39">
        <v>3.1</v>
      </c>
      <c r="I6" s="39" t="s">
        <v>1455</v>
      </c>
    </row>
    <row r="7" spans="1:9" x14ac:dyDescent="0.25">
      <c r="A7" s="37" t="s">
        <v>1208</v>
      </c>
      <c r="B7" s="38">
        <v>2.8</v>
      </c>
      <c r="C7" s="38">
        <v>3</v>
      </c>
      <c r="D7" s="38"/>
      <c r="E7" s="37">
        <v>43159</v>
      </c>
      <c r="F7" s="38">
        <v>2.9</v>
      </c>
      <c r="H7" s="39">
        <v>3.3</v>
      </c>
      <c r="I7" s="39" t="s">
        <v>1455</v>
      </c>
    </row>
    <row r="8" spans="1:9" x14ac:dyDescent="0.25">
      <c r="A8" s="37" t="s">
        <v>1209</v>
      </c>
      <c r="B8" s="38">
        <v>3.3</v>
      </c>
      <c r="C8" s="38">
        <v>3.2</v>
      </c>
      <c r="D8" s="38"/>
      <c r="E8" s="37">
        <v>43190</v>
      </c>
      <c r="F8" s="38">
        <v>3</v>
      </c>
      <c r="H8" s="39">
        <v>3.2</v>
      </c>
      <c r="I8" s="39" t="s">
        <v>1455</v>
      </c>
    </row>
    <row r="9" spans="1:9" x14ac:dyDescent="0.25">
      <c r="A9" s="37" t="s">
        <v>1210</v>
      </c>
      <c r="B9" s="38">
        <v>3.5</v>
      </c>
      <c r="C9" s="38">
        <v>3.4</v>
      </c>
      <c r="D9" s="38"/>
      <c r="E9" s="37">
        <v>43220</v>
      </c>
      <c r="F9" s="38">
        <v>3</v>
      </c>
      <c r="H9" s="39">
        <v>2.9</v>
      </c>
      <c r="I9" s="39" t="s">
        <v>1455</v>
      </c>
    </row>
    <row r="10" spans="1:9" x14ac:dyDescent="0.25">
      <c r="A10" s="37" t="s">
        <v>1211</v>
      </c>
      <c r="B10" s="38">
        <v>3.6</v>
      </c>
      <c r="C10" s="38">
        <v>3.4</v>
      </c>
      <c r="D10" s="38"/>
      <c r="E10" s="37">
        <v>43251</v>
      </c>
      <c r="F10" s="38">
        <v>2.9</v>
      </c>
      <c r="H10" s="39">
        <v>3.1</v>
      </c>
      <c r="I10" s="39" t="s">
        <v>1455</v>
      </c>
    </row>
    <row r="11" spans="1:9" x14ac:dyDescent="0.25">
      <c r="A11" s="37" t="s">
        <v>1212</v>
      </c>
      <c r="B11" s="38">
        <v>3.9</v>
      </c>
      <c r="C11" s="38">
        <v>3.5</v>
      </c>
      <c r="D11" s="38"/>
      <c r="E11" s="37">
        <v>43281</v>
      </c>
      <c r="F11" s="38">
        <v>2.8</v>
      </c>
      <c r="H11" s="39">
        <v>3.4</v>
      </c>
      <c r="I11" s="39" t="s">
        <v>1455</v>
      </c>
    </row>
    <row r="12" spans="1:9" x14ac:dyDescent="0.25">
      <c r="A12" s="37" t="s">
        <v>1213</v>
      </c>
      <c r="B12" s="38">
        <v>3.7</v>
      </c>
      <c r="C12" s="38">
        <v>3.4</v>
      </c>
      <c r="D12" s="38"/>
      <c r="E12" s="37">
        <v>43312</v>
      </c>
      <c r="F12" s="38">
        <v>3</v>
      </c>
      <c r="H12" s="39">
        <v>3.8</v>
      </c>
      <c r="I12" s="39" t="s">
        <v>1455</v>
      </c>
    </row>
    <row r="13" spans="1:9" x14ac:dyDescent="0.25">
      <c r="A13" s="37" t="s">
        <v>1214</v>
      </c>
      <c r="B13" s="38">
        <v>3.2</v>
      </c>
      <c r="C13" s="38">
        <v>3.2</v>
      </c>
      <c r="D13" s="38"/>
      <c r="E13" s="37">
        <v>43343</v>
      </c>
      <c r="F13" s="38">
        <v>3.2</v>
      </c>
      <c r="H13" s="39">
        <v>3.9</v>
      </c>
      <c r="I13" s="39" t="s">
        <v>1455</v>
      </c>
    </row>
    <row r="14" spans="1:9" x14ac:dyDescent="0.25">
      <c r="A14" s="37" t="s">
        <v>1215</v>
      </c>
      <c r="B14" s="38">
        <v>2.5</v>
      </c>
      <c r="C14" s="38">
        <v>3</v>
      </c>
      <c r="D14" s="38"/>
      <c r="E14" s="37">
        <v>43373</v>
      </c>
      <c r="F14" s="38">
        <v>3.3</v>
      </c>
      <c r="H14" s="39">
        <v>3.7</v>
      </c>
      <c r="I14" s="39" t="s">
        <v>1455</v>
      </c>
    </row>
    <row r="15" spans="1:9" x14ac:dyDescent="0.25">
      <c r="A15" s="37" t="s">
        <v>1216</v>
      </c>
      <c r="B15" s="38">
        <v>-1.2</v>
      </c>
      <c r="C15" s="38">
        <v>2.2000000000000002</v>
      </c>
      <c r="D15" s="38"/>
      <c r="E15" s="37">
        <v>43404</v>
      </c>
      <c r="F15" s="38">
        <v>3.4</v>
      </c>
      <c r="H15" s="39">
        <v>3.8</v>
      </c>
      <c r="I15" s="39" t="s">
        <v>1455</v>
      </c>
    </row>
    <row r="16" spans="1:9" x14ac:dyDescent="0.25">
      <c r="A16" s="37" t="s">
        <v>1217</v>
      </c>
      <c r="B16" s="38">
        <v>1.4</v>
      </c>
      <c r="C16" s="38">
        <v>1.3</v>
      </c>
      <c r="D16" s="38"/>
      <c r="E16" s="37">
        <v>43434</v>
      </c>
      <c r="F16" s="38">
        <v>3.4</v>
      </c>
      <c r="H16" s="39">
        <v>3.7</v>
      </c>
      <c r="I16" s="39" t="s">
        <v>1455</v>
      </c>
    </row>
    <row r="17" spans="1:9" x14ac:dyDescent="0.25">
      <c r="A17" s="37" t="s">
        <v>1218</v>
      </c>
      <c r="B17" s="38">
        <v>4</v>
      </c>
      <c r="C17" s="38">
        <v>1.1000000000000001</v>
      </c>
      <c r="D17" s="38"/>
      <c r="E17" s="37">
        <v>43465</v>
      </c>
      <c r="F17" s="38">
        <v>3.5</v>
      </c>
      <c r="H17" s="39">
        <v>3.7</v>
      </c>
      <c r="I17" s="39" t="s">
        <v>1455</v>
      </c>
    </row>
    <row r="18" spans="1:9" x14ac:dyDescent="0.25">
      <c r="A18" s="37" t="s">
        <v>1219</v>
      </c>
      <c r="B18" s="38">
        <v>4.3</v>
      </c>
      <c r="C18" s="38">
        <v>0.9</v>
      </c>
      <c r="E18" s="37">
        <v>43496</v>
      </c>
      <c r="F18" s="38">
        <v>3.6</v>
      </c>
      <c r="H18" s="39">
        <v>3.7</v>
      </c>
      <c r="I18" s="39" t="s">
        <v>1455</v>
      </c>
    </row>
    <row r="19" spans="1:9" x14ac:dyDescent="0.25">
      <c r="A19" s="37" t="s">
        <v>1220</v>
      </c>
      <c r="B19" s="38">
        <v>8.4</v>
      </c>
      <c r="C19" s="38">
        <v>1.5</v>
      </c>
      <c r="E19" s="37">
        <v>43524</v>
      </c>
      <c r="F19" s="38">
        <v>3.6</v>
      </c>
      <c r="H19" s="39">
        <v>3.6</v>
      </c>
      <c r="I19" s="39" t="s">
        <v>1455</v>
      </c>
    </row>
    <row r="20" spans="1:9" x14ac:dyDescent="0.25">
      <c r="A20" s="37" t="s">
        <v>1221</v>
      </c>
      <c r="B20" s="38">
        <v>5.5</v>
      </c>
      <c r="C20" s="38">
        <v>2.6</v>
      </c>
      <c r="E20" s="37">
        <v>43555</v>
      </c>
      <c r="F20" s="38">
        <v>3.6</v>
      </c>
      <c r="H20" s="39">
        <v>3.7</v>
      </c>
      <c r="I20" s="39" t="s">
        <v>1455</v>
      </c>
    </row>
    <row r="21" spans="1:9" x14ac:dyDescent="0.25">
      <c r="A21" s="37" t="s">
        <v>1222</v>
      </c>
      <c r="B21" s="38">
        <v>3.9</v>
      </c>
      <c r="C21" s="38">
        <v>3.5</v>
      </c>
      <c r="E21" s="37">
        <v>43585</v>
      </c>
      <c r="F21" s="38">
        <v>3.6</v>
      </c>
      <c r="H21" s="39">
        <v>3.8</v>
      </c>
      <c r="I21" s="39" t="s">
        <v>1455</v>
      </c>
    </row>
    <row r="22" spans="1:9" x14ac:dyDescent="0.25">
      <c r="A22" s="37" t="s">
        <v>1223</v>
      </c>
      <c r="B22" s="38">
        <v>4.9000000000000004</v>
      </c>
      <c r="C22" s="38">
        <v>4.5999999999999996</v>
      </c>
      <c r="E22" s="37">
        <v>43616</v>
      </c>
      <c r="F22" s="38">
        <v>3.7</v>
      </c>
      <c r="H22" s="39">
        <v>3.7</v>
      </c>
      <c r="I22" s="39" t="s">
        <v>1455</v>
      </c>
    </row>
    <row r="23" spans="1:9" x14ac:dyDescent="0.25">
      <c r="A23" s="37" t="s">
        <v>1224</v>
      </c>
      <c r="B23" s="38">
        <v>5.4</v>
      </c>
      <c r="C23" s="38">
        <v>5.4</v>
      </c>
      <c r="E23" s="37">
        <v>43646</v>
      </c>
      <c r="F23" s="38">
        <v>3.9</v>
      </c>
      <c r="H23" s="39">
        <v>3.5</v>
      </c>
      <c r="I23" s="39" t="s">
        <v>1455</v>
      </c>
    </row>
    <row r="24" spans="1:9" x14ac:dyDescent="0.25">
      <c r="A24" s="37" t="s">
        <v>1225</v>
      </c>
      <c r="B24" s="38">
        <v>6.6</v>
      </c>
      <c r="C24" s="38">
        <v>6</v>
      </c>
      <c r="E24" s="37">
        <v>43677</v>
      </c>
      <c r="F24" s="38">
        <v>4</v>
      </c>
      <c r="H24" s="39">
        <v>3.4</v>
      </c>
      <c r="I24" s="39" t="s">
        <v>1455</v>
      </c>
    </row>
    <row r="25" spans="1:9" x14ac:dyDescent="0.25">
      <c r="A25" s="37" t="s">
        <v>1226</v>
      </c>
      <c r="B25" s="38">
        <v>7.3</v>
      </c>
      <c r="C25" s="38">
        <v>6.4</v>
      </c>
      <c r="E25" s="37">
        <v>43708</v>
      </c>
      <c r="F25" s="38">
        <v>3.9</v>
      </c>
      <c r="H25" s="39">
        <v>3.2</v>
      </c>
      <c r="I25" s="39" t="s">
        <v>1455</v>
      </c>
    </row>
    <row r="26" spans="1:9" x14ac:dyDescent="0.25">
      <c r="A26" s="37" t="s">
        <v>1227</v>
      </c>
      <c r="B26" s="38">
        <v>7.2</v>
      </c>
      <c r="C26" s="38">
        <v>6.4</v>
      </c>
      <c r="E26" s="37">
        <v>43738</v>
      </c>
      <c r="F26" s="38">
        <v>3.7</v>
      </c>
      <c r="H26" s="39">
        <v>3.4</v>
      </c>
      <c r="I26" s="39" t="s">
        <v>1455</v>
      </c>
    </row>
    <row r="27" spans="1:9" x14ac:dyDescent="0.25">
      <c r="A27" s="37" t="s">
        <v>1228</v>
      </c>
      <c r="B27" s="38">
        <v>8.1</v>
      </c>
      <c r="C27" s="38">
        <v>6.4</v>
      </c>
      <c r="E27" s="37">
        <v>43769</v>
      </c>
      <c r="F27" s="38">
        <v>3.5</v>
      </c>
      <c r="H27" s="39">
        <v>3.2</v>
      </c>
      <c r="I27" s="39" t="s">
        <v>1455</v>
      </c>
    </row>
    <row r="28" spans="1:9" x14ac:dyDescent="0.25">
      <c r="A28" s="37" t="s">
        <v>1229</v>
      </c>
      <c r="B28" s="38">
        <v>7.8</v>
      </c>
      <c r="C28" s="38">
        <v>6.2</v>
      </c>
      <c r="E28" s="37">
        <v>43799</v>
      </c>
      <c r="F28" s="38">
        <v>3.3</v>
      </c>
      <c r="H28" s="39">
        <v>3.1</v>
      </c>
      <c r="I28" s="39" t="s">
        <v>1455</v>
      </c>
    </row>
    <row r="29" spans="1:9" x14ac:dyDescent="0.25">
      <c r="A29" s="37" t="s">
        <v>1230</v>
      </c>
      <c r="B29" s="38">
        <v>6.2</v>
      </c>
      <c r="C29" s="38">
        <v>5.8</v>
      </c>
      <c r="E29" s="37">
        <v>43830</v>
      </c>
      <c r="F29" s="38">
        <v>3.2</v>
      </c>
      <c r="H29" s="39">
        <v>3.1</v>
      </c>
      <c r="I29" s="39" t="s">
        <v>1455</v>
      </c>
    </row>
    <row r="30" spans="1:9" x14ac:dyDescent="0.25">
      <c r="A30" s="37" t="s">
        <v>1231</v>
      </c>
      <c r="B30" s="38">
        <v>5.9</v>
      </c>
      <c r="C30" s="38">
        <v>5.5</v>
      </c>
      <c r="E30" s="37">
        <v>43861</v>
      </c>
      <c r="F30" s="38">
        <v>3</v>
      </c>
      <c r="H30" s="39">
        <v>3.3</v>
      </c>
      <c r="I30" s="39" t="s">
        <v>1455</v>
      </c>
    </row>
    <row r="31" spans="1:9" x14ac:dyDescent="0.25">
      <c r="A31" s="37" t="s">
        <v>1232</v>
      </c>
      <c r="B31" s="38">
        <v>5.3</v>
      </c>
      <c r="C31" s="38">
        <v>5.2</v>
      </c>
      <c r="E31" s="37">
        <v>43890</v>
      </c>
      <c r="F31" s="38">
        <v>2.9</v>
      </c>
      <c r="H31" s="39">
        <v>3.7</v>
      </c>
      <c r="I31" s="39" t="s">
        <v>1455</v>
      </c>
    </row>
    <row r="32" spans="1:9" ht="30" x14ac:dyDescent="0.25">
      <c r="A32" s="40" t="s">
        <v>1467</v>
      </c>
      <c r="B32" s="54">
        <v>4.7530000000000001</v>
      </c>
      <c r="C32" s="54" t="s">
        <v>1455</v>
      </c>
      <c r="E32" s="37">
        <v>43921</v>
      </c>
      <c r="F32" s="38">
        <v>2.5</v>
      </c>
      <c r="H32" s="39">
        <v>3.3</v>
      </c>
      <c r="I32" s="39" t="s">
        <v>1455</v>
      </c>
    </row>
    <row r="33" spans="1:9" ht="30" x14ac:dyDescent="0.25">
      <c r="A33" s="40" t="s">
        <v>1914</v>
      </c>
      <c r="B33" s="54">
        <v>5.0650000000000004</v>
      </c>
      <c r="C33" s="54" t="s">
        <v>1455</v>
      </c>
      <c r="E33" s="37">
        <v>43951</v>
      </c>
      <c r="F33" s="38">
        <v>1.3</v>
      </c>
      <c r="H33" s="39">
        <v>1.3</v>
      </c>
      <c r="I33" s="39">
        <v>5.5</v>
      </c>
    </row>
    <row r="34" spans="1:9" ht="30" x14ac:dyDescent="0.25">
      <c r="A34" s="40" t="s">
        <v>1915</v>
      </c>
      <c r="B34" s="54">
        <v>4.76</v>
      </c>
      <c r="C34" s="54" t="s">
        <v>1455</v>
      </c>
      <c r="E34" s="37">
        <v>43982</v>
      </c>
      <c r="F34" s="38">
        <v>-0.1</v>
      </c>
      <c r="H34" s="39">
        <v>-1</v>
      </c>
      <c r="I34" s="39">
        <v>4.5999999999999996</v>
      </c>
    </row>
    <row r="35" spans="1:9" ht="30" x14ac:dyDescent="0.25">
      <c r="A35" s="40" t="s">
        <v>1916</v>
      </c>
      <c r="B35" s="54">
        <v>3.9350000000000001</v>
      </c>
      <c r="C35" s="54" t="s">
        <v>1455</v>
      </c>
      <c r="E35" s="37">
        <v>44012</v>
      </c>
      <c r="F35" s="38">
        <v>-1.2</v>
      </c>
      <c r="H35" s="39">
        <v>-1.9</v>
      </c>
      <c r="I35" s="39">
        <v>3.8</v>
      </c>
    </row>
    <row r="36" spans="1:9" ht="30" x14ac:dyDescent="0.25">
      <c r="A36" s="40" t="s">
        <v>1917</v>
      </c>
      <c r="B36" s="54">
        <v>3.512</v>
      </c>
      <c r="C36" s="54" t="s">
        <v>1455</v>
      </c>
      <c r="E36" s="37">
        <v>44043</v>
      </c>
      <c r="F36" s="38">
        <v>-0.8</v>
      </c>
      <c r="H36" s="39">
        <v>-0.6</v>
      </c>
      <c r="I36" s="39">
        <v>3.5</v>
      </c>
    </row>
    <row r="37" spans="1:9" ht="30" x14ac:dyDescent="0.25">
      <c r="A37" s="40" t="s">
        <v>1918</v>
      </c>
      <c r="B37" s="54">
        <v>3.238</v>
      </c>
      <c r="C37" s="54" t="s">
        <v>1455</v>
      </c>
      <c r="E37" s="37">
        <v>44074</v>
      </c>
      <c r="F37" s="38">
        <v>0.1</v>
      </c>
      <c r="H37" s="39">
        <v>1.3</v>
      </c>
      <c r="I37" s="39">
        <v>3.2</v>
      </c>
    </row>
    <row r="38" spans="1:9" x14ac:dyDescent="0.25">
      <c r="E38" s="37">
        <v>44104</v>
      </c>
      <c r="F38" s="38">
        <v>1.4</v>
      </c>
      <c r="H38" s="39">
        <v>2.8</v>
      </c>
      <c r="I38" s="39">
        <v>3.2</v>
      </c>
    </row>
    <row r="39" spans="1:9" x14ac:dyDescent="0.25">
      <c r="E39" s="37">
        <v>44135</v>
      </c>
      <c r="F39" s="38">
        <v>2.5</v>
      </c>
      <c r="H39" s="39">
        <v>3.8</v>
      </c>
      <c r="I39" s="39">
        <v>3.2</v>
      </c>
    </row>
    <row r="40" spans="1:9" x14ac:dyDescent="0.25">
      <c r="E40" s="37">
        <v>44165</v>
      </c>
      <c r="F40" s="38">
        <v>3.3</v>
      </c>
      <c r="H40" s="39">
        <v>4.3</v>
      </c>
      <c r="I40" s="39">
        <v>3.2</v>
      </c>
    </row>
    <row r="41" spans="1:9" x14ac:dyDescent="0.25">
      <c r="E41" s="37">
        <v>44196</v>
      </c>
      <c r="F41" s="38">
        <v>4</v>
      </c>
      <c r="H41" s="39">
        <v>4.5</v>
      </c>
      <c r="I41" s="39">
        <v>3.4</v>
      </c>
    </row>
    <row r="42" spans="1:9" x14ac:dyDescent="0.25">
      <c r="E42" s="37">
        <v>44227</v>
      </c>
      <c r="F42" s="38">
        <v>4.0999999999999996</v>
      </c>
      <c r="H42" s="39">
        <v>4.3</v>
      </c>
      <c r="I42" s="39">
        <v>3.6</v>
      </c>
    </row>
    <row r="43" spans="1:9" x14ac:dyDescent="0.25">
      <c r="E43" s="37">
        <v>44255</v>
      </c>
      <c r="F43" s="38">
        <v>4.2</v>
      </c>
      <c r="H43" s="39">
        <v>4.0999999999999996</v>
      </c>
      <c r="I43" s="39">
        <v>3.3</v>
      </c>
    </row>
    <row r="44" spans="1:9" x14ac:dyDescent="0.25">
      <c r="E44" s="37">
        <v>44286</v>
      </c>
      <c r="F44" s="38">
        <v>4.3</v>
      </c>
      <c r="H44" s="39">
        <v>4.5</v>
      </c>
      <c r="I44" s="39">
        <v>2.8</v>
      </c>
    </row>
    <row r="45" spans="1:9" x14ac:dyDescent="0.25">
      <c r="E45" s="37">
        <v>44316</v>
      </c>
      <c r="F45" s="38">
        <v>5.7</v>
      </c>
      <c r="H45" s="39">
        <v>7</v>
      </c>
      <c r="I45" s="39">
        <v>0.3</v>
      </c>
    </row>
    <row r="46" spans="1:9" x14ac:dyDescent="0.25">
      <c r="E46" s="37">
        <v>44347</v>
      </c>
      <c r="F46" s="38">
        <v>7.2</v>
      </c>
      <c r="H46" s="39">
        <v>9.4</v>
      </c>
      <c r="I46" s="39">
        <v>1.3</v>
      </c>
    </row>
    <row r="47" spans="1:9" x14ac:dyDescent="0.25">
      <c r="E47" s="37">
        <v>44377</v>
      </c>
      <c r="F47" s="38">
        <v>8.4</v>
      </c>
      <c r="H47" s="39">
        <v>10.9</v>
      </c>
      <c r="I47" s="39">
        <v>2.5</v>
      </c>
    </row>
    <row r="48" spans="1:9" x14ac:dyDescent="0.25">
      <c r="E48" s="37">
        <v>44408</v>
      </c>
      <c r="F48" s="38">
        <v>7.8</v>
      </c>
      <c r="H48" s="39">
        <v>9.5</v>
      </c>
      <c r="I48" s="39">
        <v>3.4</v>
      </c>
    </row>
    <row r="49" spans="5:9" x14ac:dyDescent="0.25">
      <c r="E49" s="37">
        <v>44439</v>
      </c>
      <c r="F49" s="38">
        <v>6.7</v>
      </c>
      <c r="H49" s="39">
        <v>7.8</v>
      </c>
      <c r="I49" s="39">
        <v>3.7</v>
      </c>
    </row>
    <row r="50" spans="5:9" x14ac:dyDescent="0.25">
      <c r="E50" s="37">
        <v>44469</v>
      </c>
      <c r="F50" s="38">
        <v>5.5</v>
      </c>
      <c r="H50" s="39">
        <v>6.4</v>
      </c>
      <c r="I50" s="39">
        <v>3.7</v>
      </c>
    </row>
    <row r="51" spans="5:9" x14ac:dyDescent="0.25">
      <c r="E51" s="37">
        <v>44500</v>
      </c>
      <c r="F51" s="38">
        <v>4.5999999999999996</v>
      </c>
      <c r="H51" s="39">
        <v>6</v>
      </c>
      <c r="I51" s="39">
        <v>3.9</v>
      </c>
    </row>
    <row r="52" spans="5:9" x14ac:dyDescent="0.25">
      <c r="E52" s="37">
        <v>44530</v>
      </c>
      <c r="F52" s="38">
        <v>4.0999999999999996</v>
      </c>
      <c r="H52" s="39">
        <v>6.1</v>
      </c>
      <c r="I52" s="39">
        <v>4</v>
      </c>
    </row>
    <row r="53" spans="5:9" x14ac:dyDescent="0.25">
      <c r="E53" s="37">
        <v>44561</v>
      </c>
      <c r="F53" s="38">
        <v>3.9</v>
      </c>
      <c r="H53" s="39">
        <v>6.2</v>
      </c>
      <c r="I53" s="39">
        <v>4</v>
      </c>
    </row>
    <row r="54" spans="5:9" x14ac:dyDescent="0.25">
      <c r="E54" s="37">
        <v>44592</v>
      </c>
      <c r="F54" s="38">
        <v>4.2</v>
      </c>
      <c r="H54" s="39">
        <v>6.5</v>
      </c>
      <c r="I54" s="39">
        <v>4.0999999999999996</v>
      </c>
    </row>
    <row r="55" spans="5:9" x14ac:dyDescent="0.25">
      <c r="E55" s="37">
        <v>44620</v>
      </c>
      <c r="F55" s="38">
        <v>4.5999999999999996</v>
      </c>
      <c r="H55" s="39">
        <v>6.6</v>
      </c>
      <c r="I55" s="39">
        <v>4.4000000000000004</v>
      </c>
    </row>
    <row r="56" spans="5:9" x14ac:dyDescent="0.25">
      <c r="E56" s="37">
        <v>44651</v>
      </c>
      <c r="F56" s="38">
        <v>4.9000000000000004</v>
      </c>
      <c r="H56" s="39">
        <v>6.7</v>
      </c>
      <c r="I56" s="39">
        <v>5.6</v>
      </c>
    </row>
    <row r="57" spans="5:9" x14ac:dyDescent="0.25">
      <c r="E57" s="37">
        <v>44681</v>
      </c>
      <c r="F57" s="38">
        <v>4.8</v>
      </c>
      <c r="H57" s="39">
        <v>6.6</v>
      </c>
      <c r="I57" s="39">
        <v>6.5</v>
      </c>
    </row>
    <row r="58" spans="5:9" x14ac:dyDescent="0.25">
      <c r="E58" s="37">
        <v>44712</v>
      </c>
      <c r="F58" s="38">
        <v>5.0999999999999996</v>
      </c>
      <c r="H58" s="39">
        <v>6.7</v>
      </c>
      <c r="I58" s="39">
        <v>6.5</v>
      </c>
    </row>
    <row r="59" spans="5:9" x14ac:dyDescent="0.25">
      <c r="E59" s="37">
        <v>44742</v>
      </c>
      <c r="F59" s="38">
        <v>5.4</v>
      </c>
      <c r="H59" s="39">
        <v>6.8</v>
      </c>
      <c r="I59" s="39">
        <v>6.4</v>
      </c>
    </row>
    <row r="60" spans="5:9" x14ac:dyDescent="0.25">
      <c r="E60" s="37">
        <v>44773</v>
      </c>
      <c r="F60" s="38">
        <v>6</v>
      </c>
      <c r="H60" s="39">
        <v>7</v>
      </c>
      <c r="I60" s="39">
        <v>6.1</v>
      </c>
    </row>
    <row r="61" spans="5:9" x14ac:dyDescent="0.25">
      <c r="E61" s="37">
        <v>44804</v>
      </c>
      <c r="F61" s="38">
        <v>6.2</v>
      </c>
      <c r="H61" s="39">
        <v>7.1</v>
      </c>
      <c r="I61" s="39">
        <v>6.3</v>
      </c>
    </row>
    <row r="62" spans="5:9" x14ac:dyDescent="0.25">
      <c r="E62" s="37">
        <v>44834</v>
      </c>
      <c r="F62" s="38">
        <v>6.6</v>
      </c>
      <c r="H62" s="39">
        <v>7</v>
      </c>
      <c r="I62" s="39">
        <v>6.1</v>
      </c>
    </row>
    <row r="63" spans="5:9" x14ac:dyDescent="0.25">
      <c r="E63" s="37">
        <v>44865</v>
      </c>
      <c r="F63" s="38">
        <v>6.9</v>
      </c>
      <c r="H63" s="39">
        <v>6.9</v>
      </c>
      <c r="I63" s="39">
        <v>6.3</v>
      </c>
    </row>
    <row r="64" spans="5:9" x14ac:dyDescent="0.25">
      <c r="E64" s="37">
        <v>44895</v>
      </c>
      <c r="F64" s="38">
        <v>7.3</v>
      </c>
      <c r="H64" s="39">
        <v>6.9</v>
      </c>
      <c r="I64" s="39">
        <v>6.1</v>
      </c>
    </row>
    <row r="65" spans="5:9" x14ac:dyDescent="0.25">
      <c r="E65" s="37">
        <v>44926</v>
      </c>
      <c r="F65" s="38">
        <v>7.3</v>
      </c>
      <c r="H65" s="39">
        <v>6.9</v>
      </c>
      <c r="I65" s="39">
        <v>6.1</v>
      </c>
    </row>
    <row r="66" spans="5:9" x14ac:dyDescent="0.25">
      <c r="E66" s="37">
        <v>44957</v>
      </c>
      <c r="F66" s="38">
        <v>7.1</v>
      </c>
      <c r="H66" s="39">
        <v>7.1</v>
      </c>
      <c r="I66" s="39">
        <v>6.3</v>
      </c>
    </row>
    <row r="67" spans="5:9" x14ac:dyDescent="0.25">
      <c r="E67" s="37">
        <v>44985</v>
      </c>
      <c r="F67" s="38">
        <v>7.1</v>
      </c>
      <c r="H67" s="39">
        <v>7.3</v>
      </c>
      <c r="I67" s="39">
        <v>6.5</v>
      </c>
    </row>
    <row r="68" spans="5:9" x14ac:dyDescent="0.25">
      <c r="E68" s="37">
        <v>45016</v>
      </c>
      <c r="F68" s="38">
        <v>7.2</v>
      </c>
      <c r="H68" s="39">
        <v>7.4</v>
      </c>
      <c r="I68" s="39">
        <v>6.7</v>
      </c>
    </row>
    <row r="69" spans="5:9" x14ac:dyDescent="0.25">
      <c r="E69" s="37">
        <v>45046</v>
      </c>
      <c r="F69" s="38">
        <v>7.7</v>
      </c>
      <c r="H69" s="39">
        <v>7.3</v>
      </c>
      <c r="I69" s="39">
        <v>7.1</v>
      </c>
    </row>
    <row r="70" spans="5:9" x14ac:dyDescent="0.25">
      <c r="E70" s="37">
        <v>45077</v>
      </c>
      <c r="F70" s="38">
        <v>7.9</v>
      </c>
      <c r="H70" s="39">
        <v>7.2</v>
      </c>
      <c r="I70" s="39">
        <v>7</v>
      </c>
    </row>
    <row r="71" spans="5:9" x14ac:dyDescent="0.25">
      <c r="E71" s="37">
        <v>45107</v>
      </c>
      <c r="F71" s="38">
        <v>8.1</v>
      </c>
      <c r="H71" s="39">
        <v>7.1</v>
      </c>
      <c r="I71" s="39">
        <v>7.1</v>
      </c>
    </row>
    <row r="72" spans="5:9" x14ac:dyDescent="0.25">
      <c r="E72" s="37">
        <v>45138</v>
      </c>
      <c r="F72" s="38">
        <v>8.1</v>
      </c>
      <c r="H72" s="39">
        <v>6.9</v>
      </c>
      <c r="I72" s="39">
        <v>7.2</v>
      </c>
    </row>
    <row r="73" spans="5:9" x14ac:dyDescent="0.25">
      <c r="E73" s="37">
        <v>45169</v>
      </c>
      <c r="F73" s="38">
        <v>8.1</v>
      </c>
      <c r="H73" s="39">
        <v>7</v>
      </c>
      <c r="I73" s="39">
        <v>7</v>
      </c>
    </row>
    <row r="74" spans="5:9" x14ac:dyDescent="0.25">
      <c r="E74" s="37">
        <v>45199</v>
      </c>
      <c r="F74" s="38">
        <v>7.8</v>
      </c>
      <c r="H74" s="39">
        <v>7</v>
      </c>
      <c r="I74" s="39">
        <v>6.9</v>
      </c>
    </row>
    <row r="75" spans="5:9" x14ac:dyDescent="0.25">
      <c r="E75" s="37">
        <v>45230</v>
      </c>
      <c r="F75" s="38">
        <v>7.2</v>
      </c>
      <c r="H75" s="39">
        <v>6.8</v>
      </c>
      <c r="I75" s="39">
        <v>6.6</v>
      </c>
    </row>
    <row r="76" spans="5:9" x14ac:dyDescent="0.25">
      <c r="E76" s="37">
        <v>45260</v>
      </c>
      <c r="F76" s="38">
        <v>6.6</v>
      </c>
      <c r="H76" s="39">
        <v>6.4</v>
      </c>
      <c r="I76" s="39">
        <v>6.6</v>
      </c>
    </row>
    <row r="77" spans="5:9" x14ac:dyDescent="0.25">
      <c r="E77" s="37">
        <v>45291</v>
      </c>
      <c r="F77" s="38">
        <v>6.2</v>
      </c>
      <c r="H77" s="39">
        <v>6.1</v>
      </c>
      <c r="I77" s="39">
        <v>6.4</v>
      </c>
    </row>
    <row r="78" spans="5:9" x14ac:dyDescent="0.25">
      <c r="E78" s="37">
        <v>45322</v>
      </c>
      <c r="F78" s="38">
        <v>6.1</v>
      </c>
      <c r="H78" s="39">
        <v>6</v>
      </c>
      <c r="I78" s="39">
        <v>6.4</v>
      </c>
    </row>
    <row r="79" spans="5:9" x14ac:dyDescent="0.25">
      <c r="E79" s="37">
        <v>45351</v>
      </c>
      <c r="F79" s="38">
        <v>6</v>
      </c>
      <c r="H79" s="39">
        <v>6</v>
      </c>
      <c r="I79" s="39">
        <v>6.2</v>
      </c>
    </row>
    <row r="80" spans="5:9" x14ac:dyDescent="0.25">
      <c r="E80" s="37">
        <v>45382</v>
      </c>
      <c r="F80" s="38">
        <v>5.9</v>
      </c>
      <c r="H80" s="39">
        <v>6.1</v>
      </c>
      <c r="I80" s="39">
        <v>6.7</v>
      </c>
    </row>
    <row r="81" spans="5:9" x14ac:dyDescent="0.25">
      <c r="E81" s="37">
        <v>45412</v>
      </c>
      <c r="F81" s="38">
        <v>5.9</v>
      </c>
      <c r="H81" s="39">
        <v>6.3</v>
      </c>
      <c r="I81" s="39">
        <v>7.1</v>
      </c>
    </row>
    <row r="82" spans="5:9" x14ac:dyDescent="0.25">
      <c r="E82" s="37">
        <v>45443</v>
      </c>
      <c r="F82" s="38">
        <v>5.6</v>
      </c>
      <c r="H82" s="39">
        <v>6.3</v>
      </c>
      <c r="I82" s="39">
        <v>6.9</v>
      </c>
    </row>
    <row r="83" spans="5:9" x14ac:dyDescent="0.25">
      <c r="E83" s="37">
        <v>45473</v>
      </c>
      <c r="F83" s="38">
        <v>5.3</v>
      </c>
      <c r="G83" s="38"/>
      <c r="H83" s="39">
        <v>6.2</v>
      </c>
      <c r="I83" s="39">
        <v>6.9</v>
      </c>
    </row>
    <row r="84" spans="5:9" x14ac:dyDescent="0.25">
      <c r="E84" s="37">
        <v>45504</v>
      </c>
      <c r="F84" s="38">
        <v>5</v>
      </c>
      <c r="H84" s="32">
        <v>6.2</v>
      </c>
      <c r="I84" s="32">
        <v>6.4</v>
      </c>
    </row>
    <row r="85" spans="5:9" x14ac:dyDescent="0.25">
      <c r="E85" s="37">
        <v>45535</v>
      </c>
      <c r="F85" s="38">
        <v>4.8</v>
      </c>
      <c r="H85" s="32">
        <v>6.1</v>
      </c>
      <c r="I85" s="32">
        <v>6.8</v>
      </c>
    </row>
    <row r="86" spans="5:9" x14ac:dyDescent="0.25">
      <c r="E86" s="37">
        <v>45565</v>
      </c>
      <c r="F86" s="38" t="s">
        <v>1455</v>
      </c>
      <c r="H86" s="32">
        <v>5.8</v>
      </c>
      <c r="I86" s="32">
        <v>6.8</v>
      </c>
    </row>
    <row r="87" spans="5:9" x14ac:dyDescent="0.25">
      <c r="E87" s="37"/>
      <c r="F87" s="38"/>
    </row>
    <row r="88" spans="5:9" x14ac:dyDescent="0.25">
      <c r="E88" s="37"/>
      <c r="F88" s="38"/>
    </row>
    <row r="89" spans="5:9" x14ac:dyDescent="0.25">
      <c r="E89" s="37"/>
    </row>
    <row r="90" spans="5:9" x14ac:dyDescent="0.25">
      <c r="E90" s="37"/>
    </row>
    <row r="91" spans="5:9" x14ac:dyDescent="0.25">
      <c r="E91" s="37"/>
    </row>
    <row r="92" spans="5:9" x14ac:dyDescent="0.25">
      <c r="E92" s="37"/>
    </row>
    <row r="93" spans="5:9" x14ac:dyDescent="0.25">
      <c r="E93" s="37"/>
    </row>
    <row r="94" spans="5:9" x14ac:dyDescent="0.25">
      <c r="E94" s="37"/>
    </row>
    <row r="95" spans="5:9" x14ac:dyDescent="0.25">
      <c r="E95" s="37"/>
    </row>
    <row r="96" spans="5:9" x14ac:dyDescent="0.25">
      <c r="E96" s="37"/>
    </row>
    <row r="97" spans="5:5" x14ac:dyDescent="0.25">
      <c r="E97" s="37"/>
    </row>
    <row r="98" spans="5:5" x14ac:dyDescent="0.25">
      <c r="E98" s="37"/>
    </row>
    <row r="99" spans="5:5" x14ac:dyDescent="0.25">
      <c r="E99" s="37"/>
    </row>
    <row r="100" spans="5:5" x14ac:dyDescent="0.25">
      <c r="E100" s="37"/>
    </row>
    <row r="101" spans="5:5" x14ac:dyDescent="0.25">
      <c r="E101" s="37"/>
    </row>
    <row r="102" spans="5:5" x14ac:dyDescent="0.25">
      <c r="E102" s="37"/>
    </row>
    <row r="103" spans="5:5" x14ac:dyDescent="0.25">
      <c r="E103" s="37"/>
    </row>
    <row r="104" spans="5:5" x14ac:dyDescent="0.25">
      <c r="E104" s="37"/>
    </row>
    <row r="105" spans="5:5" x14ac:dyDescent="0.25">
      <c r="E105" s="37"/>
    </row>
    <row r="106" spans="5:5" x14ac:dyDescent="0.25">
      <c r="E106" s="37"/>
    </row>
    <row r="107" spans="5:5" x14ac:dyDescent="0.25">
      <c r="E107" s="37"/>
    </row>
    <row r="108" spans="5:5" x14ac:dyDescent="0.25">
      <c r="E108" s="37"/>
    </row>
    <row r="109" spans="5:5" x14ac:dyDescent="0.25">
      <c r="E109" s="37"/>
    </row>
    <row r="110" spans="5:5" x14ac:dyDescent="0.25">
      <c r="E110" s="37"/>
    </row>
    <row r="111" spans="5:5" x14ac:dyDescent="0.25">
      <c r="E111" s="37"/>
    </row>
    <row r="112" spans="5:5" x14ac:dyDescent="0.25">
      <c r="E112" s="37"/>
    </row>
    <row r="113" spans="5:5" x14ac:dyDescent="0.25">
      <c r="E113" s="37"/>
    </row>
    <row r="114" spans="5:5" x14ac:dyDescent="0.25">
      <c r="E114" s="37"/>
    </row>
    <row r="115" spans="5:5" x14ac:dyDescent="0.25">
      <c r="E115" s="37"/>
    </row>
    <row r="116" spans="5:5" x14ac:dyDescent="0.25">
      <c r="E116" s="37"/>
    </row>
    <row r="117" spans="5:5" x14ac:dyDescent="0.25">
      <c r="E117" s="37"/>
    </row>
    <row r="118" spans="5:5" x14ac:dyDescent="0.25">
      <c r="E118" s="37"/>
    </row>
    <row r="119" spans="5:5" x14ac:dyDescent="0.25">
      <c r="E119" s="37"/>
    </row>
    <row r="120" spans="5:5" x14ac:dyDescent="0.25">
      <c r="E120" s="37"/>
    </row>
    <row r="121" spans="5:5" x14ac:dyDescent="0.25">
      <c r="E121" s="37"/>
    </row>
    <row r="122" spans="5:5" x14ac:dyDescent="0.25">
      <c r="E122" s="37"/>
    </row>
    <row r="123" spans="5:5" x14ac:dyDescent="0.25">
      <c r="E123" s="37"/>
    </row>
    <row r="124" spans="5:5" x14ac:dyDescent="0.25">
      <c r="E124" s="37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A0AD3-9C8E-41CE-94C0-DEC60ABE075E}">
  <sheetPr codeName="Sheet23"/>
  <dimension ref="A1:H74"/>
  <sheetViews>
    <sheetView zoomScaleNormal="100" workbookViewId="0">
      <pane xSplit="1" ySplit="6" topLeftCell="B59" activePane="bottomRight" state="frozen"/>
      <selection pane="topRight" activeCell="B1" sqref="B1"/>
      <selection pane="bottomLeft" activeCell="A6" sqref="A6"/>
      <selection pane="bottomRight" activeCell="F73" sqref="F73"/>
    </sheetView>
  </sheetViews>
  <sheetFormatPr defaultColWidth="9.140625" defaultRowHeight="15" x14ac:dyDescent="0.2"/>
  <cols>
    <col min="1" max="1" width="20.5703125" style="58" customWidth="1" collapsed="1"/>
    <col min="2" max="3" width="21.28515625" style="58" customWidth="1" collapsed="1"/>
    <col min="4" max="4" width="21.28515625" style="58" customWidth="1"/>
    <col min="5" max="5" width="9.140625" style="58"/>
    <col min="6" max="8" width="21.28515625" style="59" customWidth="1"/>
    <col min="9" max="16384" width="9.140625" style="58"/>
  </cols>
  <sheetData>
    <row r="1" spans="1:8" x14ac:dyDescent="0.2">
      <c r="A1" s="57" t="s">
        <v>0</v>
      </c>
    </row>
    <row r="3" spans="1:8" x14ac:dyDescent="0.2">
      <c r="A3" s="60" t="s">
        <v>1994</v>
      </c>
    </row>
    <row r="4" spans="1:8" x14ac:dyDescent="0.2">
      <c r="A4" s="60"/>
    </row>
    <row r="5" spans="1:8" x14ac:dyDescent="0.2">
      <c r="B5" s="69" t="s">
        <v>771</v>
      </c>
      <c r="C5" s="69"/>
      <c r="D5" s="69"/>
      <c r="E5" s="61"/>
      <c r="F5" s="71"/>
      <c r="G5" s="71"/>
      <c r="H5" s="71"/>
    </row>
    <row r="6" spans="1:8" ht="61.5" customHeight="1" x14ac:dyDescent="0.2">
      <c r="A6" s="62" t="s">
        <v>1</v>
      </c>
      <c r="B6" s="62" t="s">
        <v>4</v>
      </c>
      <c r="C6" s="62" t="s">
        <v>1995</v>
      </c>
      <c r="D6" s="62" t="s">
        <v>1996</v>
      </c>
      <c r="F6" s="62"/>
      <c r="G6" s="62"/>
      <c r="H6" s="62"/>
    </row>
    <row r="7" spans="1:8" ht="15" customHeight="1" x14ac:dyDescent="0.25">
      <c r="A7" s="37" t="s">
        <v>1997</v>
      </c>
      <c r="B7" s="63">
        <v>3</v>
      </c>
      <c r="C7" s="63">
        <v>0.8</v>
      </c>
      <c r="D7" s="63">
        <v>1.6</v>
      </c>
      <c r="F7" s="62"/>
      <c r="G7" s="62"/>
      <c r="H7" s="62"/>
    </row>
    <row r="8" spans="1:8" ht="15" customHeight="1" x14ac:dyDescent="0.2">
      <c r="A8" s="62"/>
      <c r="B8" s="62"/>
      <c r="C8" s="62"/>
      <c r="D8" s="62"/>
      <c r="F8" s="62"/>
      <c r="G8" s="62"/>
      <c r="H8" s="62"/>
    </row>
    <row r="9" spans="1:8" ht="15.75" x14ac:dyDescent="0.25">
      <c r="A9" s="37">
        <v>43861</v>
      </c>
      <c r="B9" s="63">
        <v>2.2999999999999998</v>
      </c>
      <c r="C9" s="63">
        <v>0.5</v>
      </c>
      <c r="D9" s="63">
        <v>1.4</v>
      </c>
      <c r="E9" s="63"/>
    </row>
    <row r="10" spans="1:8" ht="15.75" x14ac:dyDescent="0.25">
      <c r="A10" s="37">
        <v>43890</v>
      </c>
      <c r="B10" s="63">
        <v>2.5</v>
      </c>
      <c r="C10" s="63">
        <v>0.4</v>
      </c>
      <c r="D10" s="63">
        <v>1.2</v>
      </c>
      <c r="F10" s="63"/>
      <c r="G10" s="63"/>
      <c r="H10" s="63"/>
    </row>
    <row r="11" spans="1:8" ht="15.75" x14ac:dyDescent="0.25">
      <c r="A11" s="37">
        <v>43921</v>
      </c>
      <c r="B11" s="63">
        <v>2.5</v>
      </c>
      <c r="C11" s="63">
        <v>0.2</v>
      </c>
      <c r="D11" s="63">
        <v>1.3</v>
      </c>
      <c r="F11" s="63"/>
      <c r="G11" s="63"/>
      <c r="H11" s="63"/>
    </row>
    <row r="12" spans="1:8" ht="15.75" x14ac:dyDescent="0.25">
      <c r="A12" s="37">
        <v>43951</v>
      </c>
      <c r="B12" s="63">
        <v>2</v>
      </c>
      <c r="C12" s="63">
        <v>0.5</v>
      </c>
      <c r="D12" s="63">
        <v>1.3</v>
      </c>
      <c r="F12" s="63"/>
      <c r="G12" s="63"/>
      <c r="H12" s="63"/>
    </row>
    <row r="13" spans="1:8" ht="15.75" x14ac:dyDescent="0.25">
      <c r="A13" s="37">
        <v>43982</v>
      </c>
      <c r="B13" s="63">
        <v>1.9</v>
      </c>
      <c r="C13" s="63">
        <v>0.1</v>
      </c>
      <c r="D13" s="63">
        <v>1.8</v>
      </c>
      <c r="F13" s="63"/>
      <c r="G13" s="63"/>
      <c r="H13" s="63"/>
    </row>
    <row r="14" spans="1:8" ht="15.75" x14ac:dyDescent="0.25">
      <c r="A14" s="37">
        <v>44012</v>
      </c>
      <c r="B14" s="63">
        <v>1.8</v>
      </c>
      <c r="C14" s="63">
        <v>0.9</v>
      </c>
      <c r="D14" s="63">
        <v>1.1000000000000001</v>
      </c>
      <c r="F14" s="63"/>
      <c r="G14" s="63"/>
      <c r="H14" s="63"/>
    </row>
    <row r="15" spans="1:8" ht="15.75" x14ac:dyDescent="0.25">
      <c r="A15" s="37">
        <v>44043</v>
      </c>
      <c r="B15" s="63">
        <v>2.1</v>
      </c>
      <c r="C15" s="63">
        <v>1.3</v>
      </c>
      <c r="D15" s="63">
        <v>0.8</v>
      </c>
      <c r="F15" s="63"/>
      <c r="G15" s="63"/>
      <c r="H15" s="63"/>
    </row>
    <row r="16" spans="1:8" ht="15.75" x14ac:dyDescent="0.25">
      <c r="A16" s="37">
        <v>44074</v>
      </c>
      <c r="B16" s="63">
        <v>0.6</v>
      </c>
      <c r="C16" s="63">
        <v>1.2</v>
      </c>
      <c r="D16" s="63">
        <v>0.4</v>
      </c>
      <c r="F16" s="63"/>
      <c r="G16" s="63"/>
      <c r="H16" s="63"/>
    </row>
    <row r="17" spans="1:8" ht="15.75" x14ac:dyDescent="0.25">
      <c r="A17" s="37">
        <v>44104</v>
      </c>
      <c r="B17" s="63">
        <v>1.4</v>
      </c>
      <c r="C17" s="63">
        <v>1</v>
      </c>
      <c r="D17" s="63">
        <v>-0.1</v>
      </c>
      <c r="F17" s="63"/>
      <c r="G17" s="63"/>
      <c r="H17" s="63"/>
    </row>
    <row r="18" spans="1:8" ht="15.75" x14ac:dyDescent="0.25">
      <c r="A18" s="37">
        <v>44135</v>
      </c>
      <c r="B18" s="63">
        <v>1.4</v>
      </c>
      <c r="C18" s="63">
        <v>1.6</v>
      </c>
      <c r="D18" s="63">
        <v>0.6</v>
      </c>
      <c r="F18" s="63"/>
      <c r="G18" s="63"/>
      <c r="H18" s="63"/>
    </row>
    <row r="19" spans="1:8" ht="15.75" x14ac:dyDescent="0.25">
      <c r="A19" s="37">
        <v>44165</v>
      </c>
      <c r="B19" s="63">
        <v>1.4</v>
      </c>
      <c r="C19" s="63">
        <v>0.6</v>
      </c>
      <c r="D19" s="63">
        <v>-0.6</v>
      </c>
      <c r="F19" s="63"/>
      <c r="G19" s="63"/>
      <c r="H19" s="63"/>
    </row>
    <row r="20" spans="1:8" ht="15.75" x14ac:dyDescent="0.25">
      <c r="A20" s="37">
        <v>44196</v>
      </c>
      <c r="B20" s="63">
        <v>1.5</v>
      </c>
      <c r="C20" s="63">
        <v>1.2</v>
      </c>
      <c r="D20" s="63">
        <v>-1.4</v>
      </c>
      <c r="F20" s="63"/>
      <c r="G20" s="63"/>
      <c r="H20" s="63"/>
    </row>
    <row r="21" spans="1:8" ht="15.75" x14ac:dyDescent="0.25">
      <c r="A21" s="37">
        <v>44227</v>
      </c>
      <c r="B21" s="63">
        <v>1.7</v>
      </c>
      <c r="C21" s="63">
        <v>1.2</v>
      </c>
      <c r="D21" s="63">
        <v>-0.7</v>
      </c>
      <c r="F21" s="63"/>
      <c r="G21" s="63"/>
      <c r="H21" s="63"/>
    </row>
    <row r="22" spans="1:8" ht="15.75" x14ac:dyDescent="0.25">
      <c r="A22" s="37">
        <v>44255</v>
      </c>
      <c r="B22" s="63">
        <v>1.5</v>
      </c>
      <c r="C22" s="63">
        <v>0.2</v>
      </c>
      <c r="D22" s="63">
        <v>-0.6</v>
      </c>
      <c r="F22" s="63"/>
      <c r="G22" s="63"/>
      <c r="H22" s="63"/>
    </row>
    <row r="23" spans="1:8" ht="15.75" x14ac:dyDescent="0.25">
      <c r="A23" s="37">
        <v>44286</v>
      </c>
      <c r="B23" s="63">
        <v>1.5</v>
      </c>
      <c r="C23" s="63">
        <v>0.7</v>
      </c>
      <c r="D23" s="63">
        <v>-1.4</v>
      </c>
      <c r="F23" s="63"/>
      <c r="G23" s="63"/>
      <c r="H23" s="63"/>
    </row>
    <row r="24" spans="1:8" ht="15.75" x14ac:dyDescent="0.25">
      <c r="A24" s="37">
        <v>44316</v>
      </c>
      <c r="B24" s="63">
        <v>1.6</v>
      </c>
      <c r="C24" s="63">
        <v>1.1000000000000001</v>
      </c>
      <c r="D24" s="63">
        <v>-0.4</v>
      </c>
      <c r="F24" s="63"/>
      <c r="G24" s="63"/>
      <c r="H24" s="63"/>
    </row>
    <row r="25" spans="1:8" ht="15.75" x14ac:dyDescent="0.25">
      <c r="A25" s="37">
        <v>44347</v>
      </c>
      <c r="B25" s="63">
        <v>1.9</v>
      </c>
      <c r="C25" s="63">
        <v>2.2999999999999998</v>
      </c>
      <c r="D25" s="63">
        <v>-1.3</v>
      </c>
      <c r="F25" s="63"/>
      <c r="G25" s="63"/>
      <c r="H25" s="63"/>
    </row>
    <row r="26" spans="1:8" ht="15.75" x14ac:dyDescent="0.25">
      <c r="A26" s="37">
        <v>44377</v>
      </c>
      <c r="B26" s="63">
        <v>2.1</v>
      </c>
      <c r="C26" s="63">
        <v>2.7</v>
      </c>
      <c r="D26" s="63">
        <v>-0.6</v>
      </c>
      <c r="F26" s="63"/>
      <c r="G26" s="63"/>
      <c r="H26" s="63"/>
    </row>
    <row r="27" spans="1:8" ht="15.75" x14ac:dyDescent="0.25">
      <c r="A27" s="37">
        <v>44408</v>
      </c>
      <c r="B27" s="63">
        <v>1.6</v>
      </c>
      <c r="C27" s="63">
        <v>2.4</v>
      </c>
      <c r="D27" s="63">
        <v>-0.6</v>
      </c>
      <c r="F27" s="63"/>
      <c r="G27" s="63"/>
      <c r="H27" s="63"/>
    </row>
    <row r="28" spans="1:8" ht="15.75" x14ac:dyDescent="0.25">
      <c r="A28" s="37">
        <v>44439</v>
      </c>
      <c r="B28" s="63">
        <v>3</v>
      </c>
      <c r="C28" s="63">
        <v>3.3</v>
      </c>
      <c r="D28" s="63">
        <v>0.3</v>
      </c>
      <c r="F28" s="63"/>
      <c r="G28" s="63"/>
      <c r="H28" s="63"/>
    </row>
    <row r="29" spans="1:8" ht="15.75" x14ac:dyDescent="0.25">
      <c r="A29" s="37">
        <v>44469</v>
      </c>
      <c r="B29" s="63">
        <v>2.6</v>
      </c>
      <c r="C29" s="63">
        <v>3.3</v>
      </c>
      <c r="D29" s="63">
        <v>0.8</v>
      </c>
      <c r="F29" s="63"/>
      <c r="G29" s="63"/>
      <c r="H29" s="63"/>
    </row>
    <row r="30" spans="1:8" ht="15.75" x14ac:dyDescent="0.25">
      <c r="A30" s="37">
        <v>44500</v>
      </c>
      <c r="B30" s="63">
        <v>3.2</v>
      </c>
      <c r="C30" s="63">
        <v>3.5</v>
      </c>
      <c r="D30" s="63">
        <v>1.2</v>
      </c>
      <c r="F30" s="63"/>
      <c r="G30" s="63"/>
      <c r="H30" s="63"/>
    </row>
    <row r="31" spans="1:8" ht="15.75" x14ac:dyDescent="0.25">
      <c r="A31" s="37">
        <v>44530</v>
      </c>
      <c r="B31" s="63">
        <v>3.3</v>
      </c>
      <c r="C31" s="63">
        <v>4.8</v>
      </c>
      <c r="D31" s="63">
        <v>2.5</v>
      </c>
      <c r="F31" s="63"/>
      <c r="G31" s="63"/>
      <c r="H31" s="63"/>
    </row>
    <row r="32" spans="1:8" ht="15.75" x14ac:dyDescent="0.25">
      <c r="A32" s="37">
        <v>44561</v>
      </c>
      <c r="B32" s="63">
        <v>3.4</v>
      </c>
      <c r="C32" s="63">
        <v>5.2</v>
      </c>
      <c r="D32" s="63">
        <v>4.2</v>
      </c>
      <c r="F32" s="63"/>
      <c r="G32" s="63"/>
      <c r="H32" s="63"/>
    </row>
    <row r="33" spans="1:8" ht="15.75" x14ac:dyDescent="0.25">
      <c r="A33" s="37">
        <v>44592</v>
      </c>
      <c r="B33" s="63">
        <v>3.2</v>
      </c>
      <c r="C33" s="63">
        <v>5.8</v>
      </c>
      <c r="D33" s="63">
        <v>4.3</v>
      </c>
      <c r="F33" s="63"/>
      <c r="G33" s="63"/>
      <c r="H33" s="63"/>
    </row>
    <row r="34" spans="1:8" ht="15.75" x14ac:dyDescent="0.25">
      <c r="A34" s="37">
        <v>44620</v>
      </c>
      <c r="B34" s="63">
        <v>3.5</v>
      </c>
      <c r="C34" s="63">
        <v>7.4</v>
      </c>
      <c r="D34" s="63">
        <v>5.0999999999999996</v>
      </c>
      <c r="F34" s="63"/>
      <c r="G34" s="63"/>
      <c r="H34" s="63"/>
    </row>
    <row r="35" spans="1:8" ht="15.75" x14ac:dyDescent="0.25">
      <c r="A35" s="37">
        <v>44651</v>
      </c>
      <c r="B35" s="63">
        <v>4</v>
      </c>
      <c r="C35" s="63">
        <v>7.9</v>
      </c>
      <c r="D35" s="63">
        <v>5.9</v>
      </c>
      <c r="F35" s="63"/>
      <c r="G35" s="63"/>
      <c r="H35" s="63"/>
    </row>
    <row r="36" spans="1:8" ht="15.75" x14ac:dyDescent="0.25">
      <c r="A36" s="37">
        <v>44681</v>
      </c>
      <c r="B36" s="63">
        <v>4.7</v>
      </c>
      <c r="C36" s="63">
        <v>8</v>
      </c>
      <c r="D36" s="63">
        <v>6.7</v>
      </c>
      <c r="F36" s="63"/>
      <c r="G36" s="63"/>
      <c r="H36" s="63"/>
    </row>
    <row r="37" spans="1:8" ht="15.75" x14ac:dyDescent="0.25">
      <c r="A37" s="37">
        <v>44712</v>
      </c>
      <c r="B37" s="63">
        <v>4.9000000000000004</v>
      </c>
      <c r="C37" s="63">
        <v>7.2</v>
      </c>
      <c r="D37" s="63">
        <v>8.6</v>
      </c>
      <c r="F37" s="63"/>
      <c r="G37" s="63"/>
      <c r="H37" s="63"/>
    </row>
    <row r="38" spans="1:8" ht="15.75" x14ac:dyDescent="0.25">
      <c r="A38" s="37">
        <v>44742</v>
      </c>
      <c r="B38" s="63">
        <v>5.2</v>
      </c>
      <c r="C38" s="63">
        <v>6.5</v>
      </c>
      <c r="D38" s="63">
        <v>9.8000000000000007</v>
      </c>
      <c r="F38" s="63"/>
      <c r="G38" s="63"/>
      <c r="H38" s="63"/>
    </row>
    <row r="39" spans="1:8" ht="15.75" x14ac:dyDescent="0.25">
      <c r="A39" s="37">
        <v>44773</v>
      </c>
      <c r="B39" s="63">
        <v>5.7</v>
      </c>
      <c r="C39" s="63">
        <v>6.6</v>
      </c>
      <c r="D39" s="63">
        <v>12.6</v>
      </c>
      <c r="F39" s="63"/>
      <c r="G39" s="63"/>
      <c r="H39" s="63"/>
    </row>
    <row r="40" spans="1:8" ht="15.75" x14ac:dyDescent="0.25">
      <c r="A40" s="37">
        <v>44804</v>
      </c>
      <c r="B40" s="63">
        <v>5.9</v>
      </c>
      <c r="C40" s="63">
        <v>6.6</v>
      </c>
      <c r="D40" s="63">
        <v>13.1</v>
      </c>
      <c r="F40" s="63"/>
      <c r="G40" s="63"/>
      <c r="H40" s="63"/>
    </row>
    <row r="41" spans="1:8" ht="15.75" x14ac:dyDescent="0.25">
      <c r="A41" s="37">
        <v>44834</v>
      </c>
      <c r="B41" s="63">
        <v>6.1</v>
      </c>
      <c r="C41" s="63">
        <v>7</v>
      </c>
      <c r="D41" s="63">
        <v>14.5</v>
      </c>
      <c r="F41" s="63"/>
      <c r="G41" s="63"/>
      <c r="H41" s="63"/>
    </row>
    <row r="42" spans="1:8" ht="15.75" x14ac:dyDescent="0.25">
      <c r="A42" s="37">
        <v>44865</v>
      </c>
      <c r="B42" s="63">
        <v>6.3</v>
      </c>
      <c r="C42" s="63">
        <v>6.7</v>
      </c>
      <c r="D42" s="63">
        <v>16.2</v>
      </c>
      <c r="F42" s="63"/>
      <c r="G42" s="63"/>
      <c r="H42" s="63"/>
    </row>
    <row r="43" spans="1:8" ht="15.75" x14ac:dyDescent="0.25">
      <c r="A43" s="37">
        <v>44895</v>
      </c>
      <c r="B43" s="63">
        <v>6.3</v>
      </c>
      <c r="C43" s="63">
        <v>6.3</v>
      </c>
      <c r="D43" s="63">
        <v>16.399999999999999</v>
      </c>
      <c r="F43" s="63"/>
      <c r="G43" s="63"/>
      <c r="H43" s="63"/>
    </row>
    <row r="44" spans="1:8" ht="15.75" x14ac:dyDescent="0.25">
      <c r="A44" s="37">
        <v>44926</v>
      </c>
      <c r="B44" s="63">
        <v>6.8</v>
      </c>
      <c r="C44" s="63">
        <v>5.8</v>
      </c>
      <c r="D44" s="63">
        <v>16.8</v>
      </c>
      <c r="F44" s="63"/>
      <c r="G44" s="63"/>
      <c r="H44" s="63"/>
    </row>
    <row r="45" spans="1:8" ht="15.75" x14ac:dyDescent="0.25">
      <c r="A45" s="37">
        <v>44957</v>
      </c>
      <c r="B45" s="63">
        <v>6</v>
      </c>
      <c r="C45" s="63">
        <v>5.6</v>
      </c>
      <c r="D45" s="63">
        <v>16.7</v>
      </c>
      <c r="F45" s="63"/>
      <c r="G45" s="63"/>
      <c r="H45" s="63"/>
    </row>
    <row r="46" spans="1:8" ht="15.75" x14ac:dyDescent="0.25">
      <c r="A46" s="37">
        <v>44985</v>
      </c>
      <c r="B46" s="63">
        <v>6.6</v>
      </c>
      <c r="C46" s="63">
        <v>5.7</v>
      </c>
      <c r="D46" s="63">
        <v>18</v>
      </c>
      <c r="F46" s="63"/>
      <c r="G46" s="63"/>
      <c r="H46" s="63"/>
    </row>
    <row r="47" spans="1:8" ht="15.75" x14ac:dyDescent="0.25">
      <c r="A47" s="37">
        <v>45016</v>
      </c>
      <c r="B47" s="63">
        <v>6.6</v>
      </c>
      <c r="C47" s="63">
        <v>5.7</v>
      </c>
      <c r="D47" s="63">
        <v>19.100000000000001</v>
      </c>
      <c r="F47" s="63"/>
      <c r="G47" s="63"/>
      <c r="H47" s="63"/>
    </row>
    <row r="48" spans="1:8" ht="15.75" x14ac:dyDescent="0.25">
      <c r="A48" s="37">
        <v>45046</v>
      </c>
      <c r="B48" s="63">
        <v>6.9</v>
      </c>
      <c r="C48" s="63">
        <v>6.6</v>
      </c>
      <c r="D48" s="63">
        <v>19</v>
      </c>
      <c r="F48" s="63"/>
      <c r="G48" s="63"/>
      <c r="H48" s="63"/>
    </row>
    <row r="49" spans="1:8" ht="15.75" x14ac:dyDescent="0.25">
      <c r="A49" s="37">
        <v>45077</v>
      </c>
      <c r="B49" s="63">
        <v>7.4</v>
      </c>
      <c r="C49" s="63">
        <v>6.8</v>
      </c>
      <c r="D49" s="63">
        <v>18.3</v>
      </c>
      <c r="F49" s="63"/>
      <c r="G49" s="63"/>
      <c r="H49" s="63"/>
    </row>
    <row r="50" spans="1:8" ht="15.75" x14ac:dyDescent="0.25">
      <c r="A50" s="37">
        <v>45107</v>
      </c>
      <c r="B50" s="63">
        <v>7.2</v>
      </c>
      <c r="C50" s="63">
        <v>6.4</v>
      </c>
      <c r="D50" s="63">
        <v>17.3</v>
      </c>
      <c r="F50" s="63"/>
      <c r="G50" s="63"/>
      <c r="H50" s="63"/>
    </row>
    <row r="51" spans="1:8" ht="15.75" x14ac:dyDescent="0.25">
      <c r="A51" s="37">
        <v>45138</v>
      </c>
      <c r="B51" s="63">
        <v>7.4</v>
      </c>
      <c r="C51" s="63">
        <v>5.9</v>
      </c>
      <c r="D51" s="63">
        <v>14.8</v>
      </c>
      <c r="F51" s="63"/>
      <c r="G51" s="63"/>
      <c r="H51" s="63"/>
    </row>
    <row r="52" spans="1:8" ht="15.75" x14ac:dyDescent="0.25">
      <c r="A52" s="37">
        <v>45169</v>
      </c>
      <c r="B52" s="63">
        <v>6.8</v>
      </c>
      <c r="C52" s="63">
        <v>5.2</v>
      </c>
      <c r="D52" s="63">
        <v>13.6</v>
      </c>
      <c r="F52" s="63"/>
      <c r="G52" s="63"/>
      <c r="H52" s="63"/>
    </row>
    <row r="53" spans="1:8" ht="15.75" x14ac:dyDescent="0.25">
      <c r="A53" s="37">
        <v>45199</v>
      </c>
      <c r="B53" s="63">
        <v>6.9</v>
      </c>
      <c r="C53" s="63">
        <v>4.7</v>
      </c>
      <c r="D53" s="63">
        <v>12.1</v>
      </c>
      <c r="F53" s="63"/>
      <c r="G53" s="63"/>
      <c r="H53" s="63"/>
    </row>
    <row r="54" spans="1:8" ht="15.75" x14ac:dyDescent="0.25">
      <c r="A54" s="37">
        <v>45230</v>
      </c>
      <c r="B54" s="63">
        <v>6.6</v>
      </c>
      <c r="C54" s="63">
        <v>4.3</v>
      </c>
      <c r="D54" s="63">
        <v>10.1</v>
      </c>
      <c r="F54" s="63"/>
      <c r="G54" s="63"/>
      <c r="H54" s="63"/>
    </row>
    <row r="55" spans="1:8" ht="15.75" x14ac:dyDescent="0.25">
      <c r="A55" s="37">
        <v>45260</v>
      </c>
      <c r="B55" s="63">
        <v>6.3</v>
      </c>
      <c r="C55" s="63">
        <v>3.3</v>
      </c>
      <c r="D55" s="63">
        <v>9.1999999999999993</v>
      </c>
      <c r="F55" s="63"/>
      <c r="G55" s="63"/>
      <c r="H55" s="63"/>
    </row>
    <row r="56" spans="1:8" ht="15.75" x14ac:dyDescent="0.25">
      <c r="A56" s="37">
        <v>45291</v>
      </c>
      <c r="B56" s="63">
        <v>6.4</v>
      </c>
      <c r="C56" s="63">
        <v>3.1</v>
      </c>
      <c r="D56" s="63">
        <v>8</v>
      </c>
      <c r="F56" s="63"/>
      <c r="G56" s="63"/>
      <c r="H56" s="63"/>
    </row>
    <row r="57" spans="1:8" ht="15.75" x14ac:dyDescent="0.25">
      <c r="A57" s="37">
        <v>45322</v>
      </c>
      <c r="B57" s="63">
        <v>6.5</v>
      </c>
      <c r="C57" s="63">
        <v>2.7</v>
      </c>
      <c r="D57" s="63">
        <v>6.9</v>
      </c>
      <c r="F57" s="63"/>
      <c r="G57" s="63"/>
      <c r="H57" s="63"/>
    </row>
    <row r="58" spans="1:8" ht="15.75" x14ac:dyDescent="0.25">
      <c r="A58" s="37">
        <v>45351</v>
      </c>
      <c r="B58" s="63">
        <v>6.1</v>
      </c>
      <c r="C58" s="63">
        <v>1.9</v>
      </c>
      <c r="D58" s="63">
        <v>5</v>
      </c>
      <c r="F58" s="63"/>
      <c r="G58" s="63"/>
      <c r="H58" s="63"/>
    </row>
    <row r="59" spans="1:8" ht="15.75" x14ac:dyDescent="0.25">
      <c r="A59" s="37">
        <v>45382</v>
      </c>
      <c r="B59" s="63">
        <v>6</v>
      </c>
      <c r="C59" s="63">
        <v>1.5</v>
      </c>
      <c r="D59" s="63">
        <v>4</v>
      </c>
      <c r="F59" s="63"/>
      <c r="G59" s="63"/>
      <c r="H59" s="63"/>
    </row>
    <row r="60" spans="1:8" ht="15.75" x14ac:dyDescent="0.25">
      <c r="A60" s="37">
        <v>45412</v>
      </c>
      <c r="B60" s="63">
        <v>5.9</v>
      </c>
      <c r="C60" s="63">
        <v>0.6</v>
      </c>
      <c r="D60" s="63">
        <v>2.9</v>
      </c>
      <c r="F60" s="63"/>
      <c r="G60" s="63"/>
      <c r="H60" s="63"/>
    </row>
    <row r="61" spans="1:8" ht="15.75" x14ac:dyDescent="0.25">
      <c r="A61" s="37">
        <v>45443</v>
      </c>
      <c r="B61" s="63">
        <v>5.7</v>
      </c>
      <c r="C61" s="63">
        <v>-0.1</v>
      </c>
      <c r="D61" s="63">
        <v>1.7</v>
      </c>
      <c r="F61" s="63"/>
      <c r="G61" s="63"/>
      <c r="H61" s="63"/>
    </row>
    <row r="62" spans="1:8" ht="15.75" x14ac:dyDescent="0.25">
      <c r="A62" s="37">
        <v>45473</v>
      </c>
      <c r="B62" s="63">
        <v>5.7</v>
      </c>
      <c r="C62" s="63">
        <v>-0.1</v>
      </c>
      <c r="D62" s="63">
        <v>1.5</v>
      </c>
      <c r="F62" s="63"/>
      <c r="G62" s="63"/>
      <c r="H62" s="63"/>
    </row>
    <row r="63" spans="1:8" s="64" customFormat="1" x14ac:dyDescent="0.25">
      <c r="A63" s="37">
        <v>45504</v>
      </c>
      <c r="B63" s="63">
        <v>5.2</v>
      </c>
      <c r="C63" s="63">
        <v>0.1</v>
      </c>
      <c r="D63" s="63">
        <v>1.5</v>
      </c>
      <c r="F63" s="63"/>
      <c r="G63" s="63"/>
      <c r="H63" s="63"/>
    </row>
    <row r="64" spans="1:8" s="64" customFormat="1" x14ac:dyDescent="0.25">
      <c r="A64" s="37">
        <v>45535</v>
      </c>
      <c r="B64" s="63">
        <v>5.6</v>
      </c>
      <c r="C64" s="63">
        <v>0.3</v>
      </c>
      <c r="D64" s="63">
        <v>1.3</v>
      </c>
      <c r="F64" s="63"/>
      <c r="G64" s="63"/>
      <c r="H64" s="63"/>
    </row>
    <row r="65" spans="1:8" s="64" customFormat="1" x14ac:dyDescent="0.25">
      <c r="A65" s="37">
        <v>45565</v>
      </c>
      <c r="B65" s="63">
        <v>4.9000000000000004</v>
      </c>
      <c r="C65" s="63">
        <v>0.2</v>
      </c>
      <c r="D65" s="63">
        <v>1.9</v>
      </c>
      <c r="F65" s="63"/>
      <c r="G65" s="63"/>
      <c r="H65" s="63"/>
    </row>
    <row r="66" spans="1:8" s="64" customFormat="1" x14ac:dyDescent="0.25">
      <c r="A66" s="37">
        <v>45566</v>
      </c>
      <c r="B66" s="63">
        <v>5</v>
      </c>
      <c r="C66" s="63">
        <v>0.5</v>
      </c>
      <c r="D66" s="63">
        <v>1.9</v>
      </c>
      <c r="F66" s="63"/>
      <c r="G66" s="63"/>
      <c r="H66" s="63"/>
    </row>
    <row r="67" spans="1:8" s="64" customFormat="1" x14ac:dyDescent="0.25">
      <c r="A67" s="37">
        <v>45597</v>
      </c>
      <c r="B67" s="63">
        <v>5</v>
      </c>
      <c r="C67" s="63">
        <v>1.1000000000000001</v>
      </c>
      <c r="D67" s="63">
        <v>2</v>
      </c>
      <c r="F67" s="63"/>
      <c r="G67" s="63"/>
      <c r="H67" s="63"/>
    </row>
    <row r="68" spans="1:8" s="64" customFormat="1" x14ac:dyDescent="0.25">
      <c r="A68" s="37">
        <v>45627</v>
      </c>
      <c r="B68" s="63">
        <v>4.4000000000000004</v>
      </c>
      <c r="C68" s="63">
        <v>1.2</v>
      </c>
      <c r="D68" s="63">
        <v>2</v>
      </c>
      <c r="F68" s="63"/>
      <c r="G68" s="63"/>
      <c r="H68" s="63"/>
    </row>
    <row r="69" spans="1:8" ht="45" x14ac:dyDescent="0.25">
      <c r="A69" s="65" t="s">
        <v>1920</v>
      </c>
      <c r="B69" s="63">
        <v>5.1609999999999996</v>
      </c>
      <c r="C69" s="63">
        <v>1.1279999999999999</v>
      </c>
      <c r="D69" s="63">
        <v>2.3889999999999998</v>
      </c>
      <c r="F69" s="63"/>
      <c r="G69" s="63"/>
      <c r="H69" s="63"/>
    </row>
    <row r="70" spans="1:8" ht="45" x14ac:dyDescent="0.25">
      <c r="A70" s="65" t="s">
        <v>1921</v>
      </c>
      <c r="B70" s="63">
        <v>5.0659999999999998</v>
      </c>
      <c r="C70" s="63">
        <v>1.2130000000000001</v>
      </c>
      <c r="D70" s="63">
        <v>2.7320000000000002</v>
      </c>
      <c r="F70" s="63"/>
      <c r="G70" s="63"/>
      <c r="H70" s="63"/>
    </row>
    <row r="71" spans="1:8" ht="45" x14ac:dyDescent="0.25">
      <c r="A71" s="65" t="s">
        <v>1922</v>
      </c>
      <c r="B71" s="63">
        <v>4.9260000000000002</v>
      </c>
      <c r="C71" s="63">
        <v>1.1679999999999999</v>
      </c>
      <c r="D71" s="63">
        <v>2.5640000000000001</v>
      </c>
      <c r="F71" s="63"/>
      <c r="G71" s="63"/>
      <c r="H71" s="63"/>
    </row>
    <row r="72" spans="1:8" ht="45" x14ac:dyDescent="0.25">
      <c r="A72" s="65" t="s">
        <v>1998</v>
      </c>
      <c r="B72" s="63">
        <v>5.077</v>
      </c>
      <c r="C72" s="63">
        <v>1.5289999999999999</v>
      </c>
      <c r="D72" s="63">
        <v>2.738</v>
      </c>
      <c r="F72" s="63"/>
      <c r="G72" s="63"/>
      <c r="H72" s="63"/>
    </row>
    <row r="73" spans="1:8" ht="45" x14ac:dyDescent="0.25">
      <c r="A73" s="65" t="s">
        <v>1999</v>
      </c>
      <c r="B73" s="63">
        <v>4.782</v>
      </c>
      <c r="C73" s="63">
        <v>1.734</v>
      </c>
      <c r="D73" s="63">
        <v>3.1829999999999998</v>
      </c>
      <c r="F73" s="63"/>
      <c r="G73" s="63"/>
      <c r="H73" s="63"/>
    </row>
    <row r="74" spans="1:8" ht="45" x14ac:dyDescent="0.25">
      <c r="A74" s="65" t="s">
        <v>2000</v>
      </c>
      <c r="B74" s="63">
        <v>4.6509999999999998</v>
      </c>
      <c r="C74" s="63">
        <v>1.744</v>
      </c>
      <c r="D74" s="63">
        <v>3.0760000000000001</v>
      </c>
      <c r="F74" s="63"/>
      <c r="G74" s="63"/>
      <c r="H74" s="63"/>
    </row>
  </sheetData>
  <mergeCells count="2">
    <mergeCell ref="B5:D5"/>
    <mergeCell ref="F5:H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2D100-818A-482F-A3E8-87392C4DB09A}">
  <sheetPr codeName="Sheet29"/>
  <dimension ref="A1:H124"/>
  <sheetViews>
    <sheetView workbookViewId="0">
      <pane xSplit="1" ySplit="6" topLeftCell="B28" activePane="bottomRight" state="frozen"/>
      <selection activeCell="I87" sqref="I87"/>
      <selection pane="topRight" activeCell="I87" sqref="I87"/>
      <selection pane="bottomLeft" activeCell="I87" sqref="I87"/>
      <selection pane="bottomRight" activeCell="C38" sqref="C38"/>
    </sheetView>
  </sheetViews>
  <sheetFormatPr defaultColWidth="9.7109375" defaultRowHeight="15" x14ac:dyDescent="0.25"/>
  <cols>
    <col min="1" max="1" width="22" style="30" customWidth="1"/>
    <col min="2" max="4" width="19" style="30" customWidth="1"/>
    <col min="5" max="5" width="10" style="30" customWidth="1"/>
    <col min="6" max="6" width="13.42578125" style="30" customWidth="1"/>
    <col min="7" max="8" width="19" style="30" customWidth="1"/>
    <col min="9" max="16384" width="9.7109375" style="30"/>
  </cols>
  <sheetData>
    <row r="1" spans="1:8" x14ac:dyDescent="0.25">
      <c r="A1" s="17" t="s">
        <v>0</v>
      </c>
      <c r="G1" s="31"/>
    </row>
    <row r="2" spans="1:8" x14ac:dyDescent="0.25">
      <c r="A2" s="19"/>
    </row>
    <row r="3" spans="1:8" x14ac:dyDescent="0.25">
      <c r="A3" s="20" t="s">
        <v>2044</v>
      </c>
      <c r="E3" s="33"/>
      <c r="F3" s="33"/>
    </row>
    <row r="5" spans="1:8" x14ac:dyDescent="0.25">
      <c r="B5" s="70" t="s">
        <v>2045</v>
      </c>
      <c r="C5" s="70"/>
      <c r="D5" s="70"/>
      <c r="G5" s="70" t="s">
        <v>2046</v>
      </c>
      <c r="H5" s="70"/>
    </row>
    <row r="6" spans="1:8" ht="55.5" customHeight="1" x14ac:dyDescent="0.25">
      <c r="A6" s="34" t="s">
        <v>1</v>
      </c>
      <c r="B6" s="56" t="s">
        <v>1460</v>
      </c>
      <c r="C6" s="36" t="s">
        <v>2047</v>
      </c>
      <c r="D6" s="36" t="s">
        <v>2048</v>
      </c>
      <c r="F6" s="34" t="s">
        <v>1</v>
      </c>
      <c r="G6" s="56" t="s">
        <v>2049</v>
      </c>
      <c r="H6" s="56" t="s">
        <v>2050</v>
      </c>
    </row>
    <row r="7" spans="1:8" x14ac:dyDescent="0.25">
      <c r="A7" s="37" t="s">
        <v>1207</v>
      </c>
      <c r="B7" s="38">
        <v>2.8</v>
      </c>
      <c r="C7" s="38" t="s">
        <v>1455</v>
      </c>
      <c r="D7" s="38" t="s">
        <v>1455</v>
      </c>
      <c r="E7" s="38"/>
      <c r="F7" s="37">
        <v>43101</v>
      </c>
      <c r="G7" s="38">
        <v>2.7</v>
      </c>
      <c r="H7" s="38" t="s">
        <v>1455</v>
      </c>
    </row>
    <row r="8" spans="1:8" x14ac:dyDescent="0.25">
      <c r="A8" s="37" t="s">
        <v>1208</v>
      </c>
      <c r="B8" s="38">
        <v>3</v>
      </c>
      <c r="C8" s="38" t="s">
        <v>1455</v>
      </c>
      <c r="D8" s="38" t="s">
        <v>1455</v>
      </c>
      <c r="E8" s="38"/>
      <c r="F8" s="37">
        <v>43159</v>
      </c>
      <c r="G8" s="38">
        <v>2.9</v>
      </c>
      <c r="H8" s="38" t="s">
        <v>1455</v>
      </c>
    </row>
    <row r="9" spans="1:8" x14ac:dyDescent="0.25">
      <c r="A9" s="37" t="s">
        <v>1209</v>
      </c>
      <c r="B9" s="38">
        <v>3.2</v>
      </c>
      <c r="C9" s="38" t="s">
        <v>1455</v>
      </c>
      <c r="D9" s="38" t="s">
        <v>1455</v>
      </c>
      <c r="E9" s="38"/>
      <c r="F9" s="37">
        <v>43190</v>
      </c>
      <c r="G9" s="38">
        <v>3</v>
      </c>
      <c r="H9" s="38" t="s">
        <v>1455</v>
      </c>
    </row>
    <row r="10" spans="1:8" x14ac:dyDescent="0.25">
      <c r="A10" s="37" t="s">
        <v>1210</v>
      </c>
      <c r="B10" s="38">
        <v>3.4</v>
      </c>
      <c r="C10" s="38" t="s">
        <v>1455</v>
      </c>
      <c r="D10" s="38" t="s">
        <v>1455</v>
      </c>
      <c r="E10" s="38"/>
      <c r="F10" s="37">
        <v>43220</v>
      </c>
      <c r="G10" s="38">
        <v>3</v>
      </c>
      <c r="H10" s="38" t="s">
        <v>1455</v>
      </c>
    </row>
    <row r="11" spans="1:8" x14ac:dyDescent="0.25">
      <c r="A11" s="37" t="s">
        <v>1211</v>
      </c>
      <c r="B11" s="38">
        <v>3.4</v>
      </c>
      <c r="C11" s="38" t="s">
        <v>1455</v>
      </c>
      <c r="D11" s="38" t="s">
        <v>1455</v>
      </c>
      <c r="E11" s="38"/>
      <c r="F11" s="37">
        <v>43251</v>
      </c>
      <c r="G11" s="38">
        <v>2.9</v>
      </c>
      <c r="H11" s="38" t="s">
        <v>1455</v>
      </c>
    </row>
    <row r="12" spans="1:8" x14ac:dyDescent="0.25">
      <c r="A12" s="37" t="s">
        <v>1212</v>
      </c>
      <c r="B12" s="38">
        <v>3.5</v>
      </c>
      <c r="C12" s="38" t="s">
        <v>1455</v>
      </c>
      <c r="D12" s="38" t="s">
        <v>1455</v>
      </c>
      <c r="E12" s="38"/>
      <c r="F12" s="37">
        <v>43281</v>
      </c>
      <c r="G12" s="38">
        <v>2.8</v>
      </c>
      <c r="H12" s="38" t="s">
        <v>1455</v>
      </c>
    </row>
    <row r="13" spans="1:8" x14ac:dyDescent="0.25">
      <c r="A13" s="37" t="s">
        <v>1213</v>
      </c>
      <c r="B13" s="38">
        <v>3.4</v>
      </c>
      <c r="C13" s="38" t="s">
        <v>1455</v>
      </c>
      <c r="D13" s="38" t="s">
        <v>1455</v>
      </c>
      <c r="E13" s="38"/>
      <c r="F13" s="37">
        <v>43312</v>
      </c>
      <c r="G13" s="38">
        <v>3</v>
      </c>
      <c r="H13" s="38" t="s">
        <v>1455</v>
      </c>
    </row>
    <row r="14" spans="1:8" x14ac:dyDescent="0.25">
      <c r="A14" s="37" t="s">
        <v>1214</v>
      </c>
      <c r="B14" s="38">
        <v>3.2</v>
      </c>
      <c r="C14" s="38" t="s">
        <v>1455</v>
      </c>
      <c r="D14" s="38" t="s">
        <v>1455</v>
      </c>
      <c r="E14" s="38"/>
      <c r="F14" s="37">
        <v>43343</v>
      </c>
      <c r="G14" s="38">
        <v>3.2</v>
      </c>
      <c r="H14" s="38" t="s">
        <v>1455</v>
      </c>
    </row>
    <row r="15" spans="1:8" x14ac:dyDescent="0.25">
      <c r="A15" s="37" t="s">
        <v>1215</v>
      </c>
      <c r="B15" s="38">
        <v>3</v>
      </c>
      <c r="C15" s="38" t="s">
        <v>1455</v>
      </c>
      <c r="D15" s="38" t="s">
        <v>1455</v>
      </c>
      <c r="E15" s="38"/>
      <c r="F15" s="37">
        <v>43373</v>
      </c>
      <c r="G15" s="38">
        <v>3.3</v>
      </c>
      <c r="H15" s="38" t="s">
        <v>1455</v>
      </c>
    </row>
    <row r="16" spans="1:8" x14ac:dyDescent="0.25">
      <c r="A16" s="37" t="s">
        <v>1216</v>
      </c>
      <c r="B16" s="38">
        <v>2</v>
      </c>
      <c r="C16" s="38" t="s">
        <v>1455</v>
      </c>
      <c r="D16" s="38" t="s">
        <v>1455</v>
      </c>
      <c r="E16" s="38"/>
      <c r="F16" s="37">
        <v>43404</v>
      </c>
      <c r="G16" s="38">
        <v>3.4</v>
      </c>
      <c r="H16" s="38" t="s">
        <v>1455</v>
      </c>
    </row>
    <row r="17" spans="1:8" x14ac:dyDescent="0.25">
      <c r="A17" s="37" t="s">
        <v>1217</v>
      </c>
      <c r="B17" s="38">
        <v>1.2</v>
      </c>
      <c r="C17" s="38" t="s">
        <v>1455</v>
      </c>
      <c r="D17" s="38" t="s">
        <v>1455</v>
      </c>
      <c r="E17" s="38"/>
      <c r="F17" s="37">
        <v>43434</v>
      </c>
      <c r="G17" s="38">
        <v>3.4</v>
      </c>
      <c r="H17" s="38" t="s">
        <v>1455</v>
      </c>
    </row>
    <row r="18" spans="1:8" x14ac:dyDescent="0.25">
      <c r="A18" s="37" t="s">
        <v>1218</v>
      </c>
      <c r="B18" s="38">
        <v>1</v>
      </c>
      <c r="C18" s="38" t="s">
        <v>1455</v>
      </c>
      <c r="D18" s="38" t="s">
        <v>1455</v>
      </c>
      <c r="E18" s="38"/>
      <c r="F18" s="37">
        <v>43465</v>
      </c>
      <c r="G18" s="38">
        <v>3.5</v>
      </c>
      <c r="H18" s="38" t="s">
        <v>1455</v>
      </c>
    </row>
    <row r="19" spans="1:8" x14ac:dyDescent="0.25">
      <c r="A19" s="37" t="s">
        <v>1219</v>
      </c>
      <c r="B19" s="38">
        <v>0.8</v>
      </c>
      <c r="C19" s="38" t="s">
        <v>1455</v>
      </c>
      <c r="D19" s="38" t="s">
        <v>1455</v>
      </c>
      <c r="F19" s="37">
        <v>43496</v>
      </c>
      <c r="G19" s="38">
        <v>3.6</v>
      </c>
      <c r="H19" s="38" t="s">
        <v>1455</v>
      </c>
    </row>
    <row r="20" spans="1:8" x14ac:dyDescent="0.25">
      <c r="A20" s="37" t="s">
        <v>1220</v>
      </c>
      <c r="B20" s="38">
        <v>1.5</v>
      </c>
      <c r="C20" s="38" t="s">
        <v>1455</v>
      </c>
      <c r="D20" s="38" t="s">
        <v>1455</v>
      </c>
      <c r="F20" s="37">
        <v>43524</v>
      </c>
      <c r="G20" s="38">
        <v>3.6</v>
      </c>
      <c r="H20" s="38" t="s">
        <v>1455</v>
      </c>
    </row>
    <row r="21" spans="1:8" x14ac:dyDescent="0.25">
      <c r="A21" s="37" t="s">
        <v>1221</v>
      </c>
      <c r="B21" s="38">
        <v>2.5</v>
      </c>
      <c r="C21" s="38" t="s">
        <v>1455</v>
      </c>
      <c r="D21" s="38" t="s">
        <v>1455</v>
      </c>
      <c r="F21" s="37">
        <v>43555</v>
      </c>
      <c r="G21" s="38">
        <v>3.6</v>
      </c>
      <c r="H21" s="38" t="s">
        <v>1455</v>
      </c>
    </row>
    <row r="22" spans="1:8" x14ac:dyDescent="0.25">
      <c r="A22" s="37" t="s">
        <v>1222</v>
      </c>
      <c r="B22" s="38">
        <v>3.3</v>
      </c>
      <c r="C22" s="38" t="s">
        <v>1455</v>
      </c>
      <c r="D22" s="38" t="s">
        <v>1455</v>
      </c>
      <c r="F22" s="37">
        <v>43585</v>
      </c>
      <c r="G22" s="38">
        <v>3.6</v>
      </c>
      <c r="H22" s="38" t="s">
        <v>1455</v>
      </c>
    </row>
    <row r="23" spans="1:8" x14ac:dyDescent="0.25">
      <c r="A23" s="37" t="s">
        <v>1223</v>
      </c>
      <c r="B23" s="38">
        <v>4.4000000000000004</v>
      </c>
      <c r="C23" s="38" t="s">
        <v>1455</v>
      </c>
      <c r="D23" s="38" t="s">
        <v>1455</v>
      </c>
      <c r="F23" s="37">
        <v>43616</v>
      </c>
      <c r="G23" s="38">
        <v>3.7</v>
      </c>
      <c r="H23" s="38" t="s">
        <v>1455</v>
      </c>
    </row>
    <row r="24" spans="1:8" x14ac:dyDescent="0.25">
      <c r="A24" s="37" t="s">
        <v>1224</v>
      </c>
      <c r="B24" s="38">
        <v>5.3</v>
      </c>
      <c r="C24" s="38" t="s">
        <v>1455</v>
      </c>
      <c r="D24" s="38" t="s">
        <v>1455</v>
      </c>
      <c r="F24" s="37">
        <v>43646</v>
      </c>
      <c r="G24" s="38">
        <v>3.9</v>
      </c>
      <c r="H24" s="38" t="s">
        <v>1455</v>
      </c>
    </row>
    <row r="25" spans="1:8" x14ac:dyDescent="0.25">
      <c r="A25" s="37" t="s">
        <v>1225</v>
      </c>
      <c r="B25" s="38">
        <v>5.9</v>
      </c>
      <c r="C25" s="38" t="s">
        <v>1455</v>
      </c>
      <c r="D25" s="38" t="s">
        <v>1455</v>
      </c>
      <c r="F25" s="37">
        <v>43677</v>
      </c>
      <c r="G25" s="38">
        <v>4</v>
      </c>
      <c r="H25" s="38" t="s">
        <v>1455</v>
      </c>
    </row>
    <row r="26" spans="1:8" x14ac:dyDescent="0.25">
      <c r="A26" s="37" t="s">
        <v>1226</v>
      </c>
      <c r="B26" s="38">
        <v>6.4</v>
      </c>
      <c r="C26" s="38" t="s">
        <v>1455</v>
      </c>
      <c r="D26" s="38" t="s">
        <v>1455</v>
      </c>
      <c r="F26" s="37">
        <v>43708</v>
      </c>
      <c r="G26" s="38">
        <v>3.9</v>
      </c>
      <c r="H26" s="38" t="s">
        <v>1455</v>
      </c>
    </row>
    <row r="27" spans="1:8" x14ac:dyDescent="0.25">
      <c r="A27" s="37" t="s">
        <v>1227</v>
      </c>
      <c r="B27" s="38">
        <v>6.5</v>
      </c>
      <c r="C27" s="38" t="s">
        <v>1455</v>
      </c>
      <c r="D27" s="38" t="s">
        <v>1455</v>
      </c>
      <c r="F27" s="37">
        <v>43738</v>
      </c>
      <c r="G27" s="38">
        <v>3.7</v>
      </c>
      <c r="H27" s="38" t="s">
        <v>1455</v>
      </c>
    </row>
    <row r="28" spans="1:8" x14ac:dyDescent="0.25">
      <c r="A28" s="37" t="s">
        <v>1228</v>
      </c>
      <c r="B28" s="38">
        <v>6.6</v>
      </c>
      <c r="C28" s="38" t="s">
        <v>1455</v>
      </c>
      <c r="D28" s="38" t="s">
        <v>1455</v>
      </c>
      <c r="F28" s="37">
        <v>43769</v>
      </c>
      <c r="G28" s="38">
        <v>3.5</v>
      </c>
      <c r="H28" s="38" t="s">
        <v>1455</v>
      </c>
    </row>
    <row r="29" spans="1:8" x14ac:dyDescent="0.25">
      <c r="A29" s="37" t="s">
        <v>1229</v>
      </c>
      <c r="B29" s="38">
        <v>6.5</v>
      </c>
      <c r="C29" s="38" t="s">
        <v>1455</v>
      </c>
      <c r="D29" s="38" t="s">
        <v>1455</v>
      </c>
      <c r="F29" s="37">
        <v>43799</v>
      </c>
      <c r="G29" s="38">
        <v>3.3</v>
      </c>
      <c r="H29" s="38" t="s">
        <v>1455</v>
      </c>
    </row>
    <row r="30" spans="1:8" x14ac:dyDescent="0.25">
      <c r="A30" s="37" t="s">
        <v>1230</v>
      </c>
      <c r="B30" s="38">
        <v>6</v>
      </c>
      <c r="C30" s="38" t="s">
        <v>1455</v>
      </c>
      <c r="D30" s="38" t="s">
        <v>1455</v>
      </c>
      <c r="F30" s="37">
        <v>43830</v>
      </c>
      <c r="G30" s="38">
        <v>3.2</v>
      </c>
      <c r="H30" s="38" t="s">
        <v>1455</v>
      </c>
    </row>
    <row r="31" spans="1:8" x14ac:dyDescent="0.25">
      <c r="A31" s="37" t="s">
        <v>1231</v>
      </c>
      <c r="B31" s="38">
        <v>5.8</v>
      </c>
      <c r="C31" s="38" t="s">
        <v>1455</v>
      </c>
      <c r="D31" s="38" t="s">
        <v>1455</v>
      </c>
      <c r="F31" s="37">
        <v>43861</v>
      </c>
      <c r="G31" s="38">
        <v>3</v>
      </c>
      <c r="H31" s="38" t="s">
        <v>1455</v>
      </c>
    </row>
    <row r="32" spans="1:8" x14ac:dyDescent="0.25">
      <c r="A32" s="37" t="s">
        <v>1232</v>
      </c>
      <c r="B32" s="38">
        <v>5.4</v>
      </c>
      <c r="C32" s="38" t="s">
        <v>1455</v>
      </c>
      <c r="D32" s="38" t="s">
        <v>1455</v>
      </c>
      <c r="F32" s="37">
        <v>43890</v>
      </c>
      <c r="G32" s="38">
        <v>2.9</v>
      </c>
      <c r="H32" s="38" t="s">
        <v>1455</v>
      </c>
    </row>
    <row r="33" spans="1:8" x14ac:dyDescent="0.25">
      <c r="A33" s="40" t="s">
        <v>1233</v>
      </c>
      <c r="B33" s="38">
        <v>5.0999999999999996</v>
      </c>
      <c r="C33" s="38" t="s">
        <v>1455</v>
      </c>
      <c r="D33" s="38" t="s">
        <v>1455</v>
      </c>
      <c r="F33" s="37">
        <v>43921</v>
      </c>
      <c r="G33" s="38">
        <v>2.5</v>
      </c>
      <c r="H33" s="38" t="s">
        <v>1455</v>
      </c>
    </row>
    <row r="34" spans="1:8" ht="30" x14ac:dyDescent="0.25">
      <c r="A34" s="40" t="s">
        <v>2051</v>
      </c>
      <c r="B34" s="38">
        <v>5.2</v>
      </c>
      <c r="C34" s="38">
        <v>6.2919999999999998</v>
      </c>
      <c r="D34" s="38" t="s">
        <v>1455</v>
      </c>
      <c r="F34" s="37">
        <v>43951</v>
      </c>
      <c r="G34" s="38">
        <v>1.3</v>
      </c>
      <c r="H34" s="38" t="s">
        <v>1455</v>
      </c>
    </row>
    <row r="35" spans="1:8" ht="33.75" customHeight="1" x14ac:dyDescent="0.25">
      <c r="A35" s="40" t="s">
        <v>2052</v>
      </c>
      <c r="B35" s="38" t="s">
        <v>1455</v>
      </c>
      <c r="C35" s="38">
        <v>6.2240000000000002</v>
      </c>
      <c r="D35" s="38" t="s">
        <v>1455</v>
      </c>
      <c r="F35" s="37">
        <v>43982</v>
      </c>
      <c r="G35" s="38">
        <v>-0.1</v>
      </c>
      <c r="H35" s="38" t="s">
        <v>1455</v>
      </c>
    </row>
    <row r="36" spans="1:8" ht="30" x14ac:dyDescent="0.25">
      <c r="A36" s="40" t="s">
        <v>2053</v>
      </c>
      <c r="B36" s="38" t="s">
        <v>1455</v>
      </c>
      <c r="C36" s="38">
        <v>5.6689999999999996</v>
      </c>
      <c r="D36" s="38" t="s">
        <v>1455</v>
      </c>
      <c r="F36" s="37">
        <v>44012</v>
      </c>
      <c r="G36" s="38">
        <v>-1.2</v>
      </c>
      <c r="H36" s="38" t="s">
        <v>1455</v>
      </c>
    </row>
    <row r="37" spans="1:8" ht="30" x14ac:dyDescent="0.25">
      <c r="A37" s="40" t="s">
        <v>2054</v>
      </c>
      <c r="B37" s="38" t="s">
        <v>1455</v>
      </c>
      <c r="C37" s="38">
        <v>5.157</v>
      </c>
      <c r="D37" s="38" t="s">
        <v>1455</v>
      </c>
      <c r="F37" s="37">
        <v>44043</v>
      </c>
      <c r="G37" s="38">
        <v>-0.8</v>
      </c>
      <c r="H37" s="38" t="s">
        <v>1455</v>
      </c>
    </row>
    <row r="38" spans="1:8" ht="30" x14ac:dyDescent="0.25">
      <c r="A38" s="40" t="s">
        <v>2055</v>
      </c>
      <c r="B38" s="38" t="s">
        <v>1455</v>
      </c>
      <c r="C38" s="38">
        <v>3.867</v>
      </c>
      <c r="D38" s="38">
        <v>3.7</v>
      </c>
      <c r="F38" s="37">
        <v>44074</v>
      </c>
      <c r="G38" s="38">
        <v>0.1</v>
      </c>
      <c r="H38" s="38" t="s">
        <v>1455</v>
      </c>
    </row>
    <row r="39" spans="1:8" x14ac:dyDescent="0.25">
      <c r="F39" s="37">
        <v>44104</v>
      </c>
      <c r="G39" s="38">
        <v>1.4</v>
      </c>
      <c r="H39" s="38" t="s">
        <v>1455</v>
      </c>
    </row>
    <row r="40" spans="1:8" x14ac:dyDescent="0.25">
      <c r="F40" s="37">
        <v>44135</v>
      </c>
      <c r="G40" s="38">
        <v>2.5</v>
      </c>
      <c r="H40" s="38" t="s">
        <v>1455</v>
      </c>
    </row>
    <row r="41" spans="1:8" x14ac:dyDescent="0.25">
      <c r="F41" s="37">
        <v>44165</v>
      </c>
      <c r="G41" s="38">
        <v>3.3</v>
      </c>
      <c r="H41" s="38" t="s">
        <v>1455</v>
      </c>
    </row>
    <row r="42" spans="1:8" x14ac:dyDescent="0.25">
      <c r="F42" s="37">
        <v>44196</v>
      </c>
      <c r="G42" s="38">
        <v>4</v>
      </c>
      <c r="H42" s="38" t="s">
        <v>1455</v>
      </c>
    </row>
    <row r="43" spans="1:8" x14ac:dyDescent="0.25">
      <c r="F43" s="37">
        <v>44227</v>
      </c>
      <c r="G43" s="38">
        <v>4.0999999999999996</v>
      </c>
      <c r="H43" s="38" t="s">
        <v>1455</v>
      </c>
    </row>
    <row r="44" spans="1:8" x14ac:dyDescent="0.25">
      <c r="F44" s="37">
        <v>44255</v>
      </c>
      <c r="G44" s="38">
        <v>4.2</v>
      </c>
      <c r="H44" s="38" t="s">
        <v>1455</v>
      </c>
    </row>
    <row r="45" spans="1:8" x14ac:dyDescent="0.25">
      <c r="F45" s="37">
        <v>44286</v>
      </c>
      <c r="G45" s="38">
        <v>4.3</v>
      </c>
      <c r="H45" s="38" t="s">
        <v>1455</v>
      </c>
    </row>
    <row r="46" spans="1:8" x14ac:dyDescent="0.25">
      <c r="F46" s="37">
        <v>44316</v>
      </c>
      <c r="G46" s="38">
        <v>5.7</v>
      </c>
      <c r="H46" s="38" t="s">
        <v>1455</v>
      </c>
    </row>
    <row r="47" spans="1:8" x14ac:dyDescent="0.25">
      <c r="F47" s="37">
        <v>44347</v>
      </c>
      <c r="G47" s="38">
        <v>7.2</v>
      </c>
      <c r="H47" s="38" t="s">
        <v>1455</v>
      </c>
    </row>
    <row r="48" spans="1:8" x14ac:dyDescent="0.25">
      <c r="F48" s="37">
        <v>44377</v>
      </c>
      <c r="G48" s="38">
        <v>8.4</v>
      </c>
      <c r="H48" s="38" t="s">
        <v>1455</v>
      </c>
    </row>
    <row r="49" spans="6:8" x14ac:dyDescent="0.25">
      <c r="F49" s="37">
        <v>44408</v>
      </c>
      <c r="G49" s="38">
        <v>7.8</v>
      </c>
      <c r="H49" s="38" t="s">
        <v>1455</v>
      </c>
    </row>
    <row r="50" spans="6:8" x14ac:dyDescent="0.25">
      <c r="F50" s="37">
        <v>44439</v>
      </c>
      <c r="G50" s="38">
        <v>6.7</v>
      </c>
      <c r="H50" s="38" t="s">
        <v>1455</v>
      </c>
    </row>
    <row r="51" spans="6:8" x14ac:dyDescent="0.25">
      <c r="F51" s="37">
        <v>44469</v>
      </c>
      <c r="G51" s="38">
        <v>5.5</v>
      </c>
      <c r="H51" s="38" t="s">
        <v>1455</v>
      </c>
    </row>
    <row r="52" spans="6:8" x14ac:dyDescent="0.25">
      <c r="F52" s="37">
        <v>44500</v>
      </c>
      <c r="G52" s="38">
        <v>4.5999999999999996</v>
      </c>
      <c r="H52" s="38" t="s">
        <v>1455</v>
      </c>
    </row>
    <row r="53" spans="6:8" x14ac:dyDescent="0.25">
      <c r="F53" s="37">
        <v>44530</v>
      </c>
      <c r="G53" s="38">
        <v>4.0999999999999996</v>
      </c>
      <c r="H53" s="38" t="s">
        <v>1455</v>
      </c>
    </row>
    <row r="54" spans="6:8" x14ac:dyDescent="0.25">
      <c r="F54" s="37">
        <v>44561</v>
      </c>
      <c r="G54" s="38">
        <v>3.9</v>
      </c>
      <c r="H54" s="38" t="s">
        <v>1455</v>
      </c>
    </row>
    <row r="55" spans="6:8" x14ac:dyDescent="0.25">
      <c r="F55" s="37">
        <v>44592</v>
      </c>
      <c r="G55" s="38">
        <v>4.2</v>
      </c>
      <c r="H55" s="38" t="s">
        <v>1455</v>
      </c>
    </row>
    <row r="56" spans="6:8" x14ac:dyDescent="0.25">
      <c r="F56" s="37">
        <v>44620</v>
      </c>
      <c r="G56" s="38">
        <v>4.5999999999999996</v>
      </c>
      <c r="H56" s="38" t="s">
        <v>1455</v>
      </c>
    </row>
    <row r="57" spans="6:8" x14ac:dyDescent="0.25">
      <c r="F57" s="37">
        <v>44651</v>
      </c>
      <c r="G57" s="38">
        <v>4.9000000000000004</v>
      </c>
      <c r="H57" s="38" t="s">
        <v>1455</v>
      </c>
    </row>
    <row r="58" spans="6:8" x14ac:dyDescent="0.25">
      <c r="F58" s="37">
        <v>44681</v>
      </c>
      <c r="G58" s="38">
        <v>4.8</v>
      </c>
      <c r="H58" s="38" t="s">
        <v>1455</v>
      </c>
    </row>
    <row r="59" spans="6:8" x14ac:dyDescent="0.25">
      <c r="F59" s="37">
        <v>44712</v>
      </c>
      <c r="G59" s="38">
        <v>5.0999999999999996</v>
      </c>
      <c r="H59" s="38" t="s">
        <v>1455</v>
      </c>
    </row>
    <row r="60" spans="6:8" x14ac:dyDescent="0.25">
      <c r="F60" s="37">
        <v>44742</v>
      </c>
      <c r="G60" s="38">
        <v>5.4</v>
      </c>
      <c r="H60" s="38" t="s">
        <v>1455</v>
      </c>
    </row>
    <row r="61" spans="6:8" x14ac:dyDescent="0.25">
      <c r="F61" s="37">
        <v>44773</v>
      </c>
      <c r="G61" s="38">
        <v>6</v>
      </c>
      <c r="H61" s="38" t="s">
        <v>1455</v>
      </c>
    </row>
    <row r="62" spans="6:8" x14ac:dyDescent="0.25">
      <c r="F62" s="37">
        <v>44804</v>
      </c>
      <c r="G62" s="38">
        <v>6.2</v>
      </c>
      <c r="H62" s="38" t="s">
        <v>1455</v>
      </c>
    </row>
    <row r="63" spans="6:8" x14ac:dyDescent="0.25">
      <c r="F63" s="37">
        <v>44834</v>
      </c>
      <c r="G63" s="38">
        <v>6.6</v>
      </c>
      <c r="H63" s="38" t="s">
        <v>1455</v>
      </c>
    </row>
    <row r="64" spans="6:8" x14ac:dyDescent="0.25">
      <c r="F64" s="37">
        <v>44865</v>
      </c>
      <c r="G64" s="38">
        <v>6.9</v>
      </c>
      <c r="H64" s="38" t="s">
        <v>1455</v>
      </c>
    </row>
    <row r="65" spans="6:8" x14ac:dyDescent="0.25">
      <c r="F65" s="37">
        <v>44895</v>
      </c>
      <c r="G65" s="38">
        <v>7.3</v>
      </c>
      <c r="H65" s="38" t="s">
        <v>1455</v>
      </c>
    </row>
    <row r="66" spans="6:8" x14ac:dyDescent="0.25">
      <c r="F66" s="37">
        <v>44926</v>
      </c>
      <c r="G66" s="38">
        <v>7.3</v>
      </c>
      <c r="H66" s="38" t="s">
        <v>1455</v>
      </c>
    </row>
    <row r="67" spans="6:8" x14ac:dyDescent="0.25">
      <c r="F67" s="37">
        <v>44957</v>
      </c>
      <c r="G67" s="38">
        <v>7.1</v>
      </c>
      <c r="H67" s="38" t="s">
        <v>1455</v>
      </c>
    </row>
    <row r="68" spans="6:8" x14ac:dyDescent="0.25">
      <c r="F68" s="37">
        <v>44985</v>
      </c>
      <c r="G68" s="38">
        <v>7.1</v>
      </c>
      <c r="H68" s="38" t="s">
        <v>1455</v>
      </c>
    </row>
    <row r="69" spans="6:8" x14ac:dyDescent="0.25">
      <c r="F69" s="37">
        <v>45016</v>
      </c>
      <c r="G69" s="38">
        <v>7.2</v>
      </c>
      <c r="H69" s="38" t="s">
        <v>1455</v>
      </c>
    </row>
    <row r="70" spans="6:8" x14ac:dyDescent="0.25">
      <c r="F70" s="37">
        <v>45046</v>
      </c>
      <c r="G70" s="38">
        <v>7.7</v>
      </c>
      <c r="H70" s="38" t="s">
        <v>1455</v>
      </c>
    </row>
    <row r="71" spans="6:8" x14ac:dyDescent="0.25">
      <c r="F71" s="37">
        <v>45077</v>
      </c>
      <c r="G71" s="38">
        <v>7.9</v>
      </c>
      <c r="H71" s="38" t="s">
        <v>1455</v>
      </c>
    </row>
    <row r="72" spans="6:8" x14ac:dyDescent="0.25">
      <c r="F72" s="37">
        <v>45107</v>
      </c>
      <c r="G72" s="38">
        <v>8.1</v>
      </c>
      <c r="H72" s="38" t="s">
        <v>1455</v>
      </c>
    </row>
    <row r="73" spans="6:8" x14ac:dyDescent="0.25">
      <c r="F73" s="37">
        <v>45138</v>
      </c>
      <c r="G73" s="38">
        <v>8.1</v>
      </c>
      <c r="H73" s="38" t="s">
        <v>1455</v>
      </c>
    </row>
    <row r="74" spans="6:8" x14ac:dyDescent="0.25">
      <c r="F74" s="37">
        <v>45169</v>
      </c>
      <c r="G74" s="38">
        <v>8.1</v>
      </c>
      <c r="H74" s="38" t="s">
        <v>1455</v>
      </c>
    </row>
    <row r="75" spans="6:8" x14ac:dyDescent="0.25">
      <c r="F75" s="37">
        <v>45199</v>
      </c>
      <c r="G75" s="38">
        <v>7.9</v>
      </c>
      <c r="H75" s="38" t="s">
        <v>1455</v>
      </c>
    </row>
    <row r="76" spans="6:8" x14ac:dyDescent="0.25">
      <c r="F76" s="37">
        <v>45230</v>
      </c>
      <c r="G76" s="38">
        <v>7.3</v>
      </c>
      <c r="H76" s="38" t="s">
        <v>1455</v>
      </c>
    </row>
    <row r="77" spans="6:8" x14ac:dyDescent="0.25">
      <c r="F77" s="37">
        <v>45260</v>
      </c>
      <c r="G77" s="38">
        <v>6.6</v>
      </c>
      <c r="H77" s="38" t="s">
        <v>1455</v>
      </c>
    </row>
    <row r="78" spans="6:8" x14ac:dyDescent="0.25">
      <c r="F78" s="37">
        <v>45291</v>
      </c>
      <c r="G78" s="38">
        <v>6.2</v>
      </c>
      <c r="H78" s="38" t="s">
        <v>1455</v>
      </c>
    </row>
    <row r="79" spans="6:8" x14ac:dyDescent="0.25">
      <c r="F79" s="37">
        <v>45322</v>
      </c>
      <c r="G79" s="38">
        <v>6.1</v>
      </c>
      <c r="H79" s="38" t="s">
        <v>1455</v>
      </c>
    </row>
    <row r="80" spans="6:8" x14ac:dyDescent="0.25">
      <c r="F80" s="37">
        <v>45351</v>
      </c>
      <c r="G80" s="38">
        <v>6</v>
      </c>
      <c r="H80" s="38" t="s">
        <v>1455</v>
      </c>
    </row>
    <row r="81" spans="6:8" x14ac:dyDescent="0.25">
      <c r="F81" s="37">
        <v>45382</v>
      </c>
      <c r="G81" s="38">
        <v>5.9</v>
      </c>
      <c r="H81" s="38" t="s">
        <v>1455</v>
      </c>
    </row>
    <row r="82" spans="6:8" x14ac:dyDescent="0.25">
      <c r="F82" s="37">
        <v>45412</v>
      </c>
      <c r="G82" s="38">
        <v>5.9</v>
      </c>
      <c r="H82" s="38" t="s">
        <v>1455</v>
      </c>
    </row>
    <row r="83" spans="6:8" x14ac:dyDescent="0.25">
      <c r="F83" s="37">
        <v>45443</v>
      </c>
      <c r="G83" s="38">
        <v>5.6</v>
      </c>
      <c r="H83" s="38" t="s">
        <v>1455</v>
      </c>
    </row>
    <row r="84" spans="6:8" x14ac:dyDescent="0.25">
      <c r="F84" s="37">
        <v>45473</v>
      </c>
      <c r="G84" s="38">
        <v>5.3</v>
      </c>
      <c r="H84" s="38" t="s">
        <v>1455</v>
      </c>
    </row>
    <row r="85" spans="6:8" x14ac:dyDescent="0.25">
      <c r="F85" s="37">
        <v>45504</v>
      </c>
      <c r="G85" s="38">
        <v>5</v>
      </c>
      <c r="H85" s="38" t="s">
        <v>1455</v>
      </c>
    </row>
    <row r="86" spans="6:8" x14ac:dyDescent="0.25">
      <c r="F86" s="37">
        <v>45535</v>
      </c>
      <c r="G86" s="38">
        <v>4.8</v>
      </c>
      <c r="H86" s="38" t="s">
        <v>1455</v>
      </c>
    </row>
    <row r="87" spans="6:8" x14ac:dyDescent="0.25">
      <c r="F87" s="37">
        <v>45565</v>
      </c>
      <c r="G87" s="38">
        <v>4.9000000000000004</v>
      </c>
      <c r="H87" s="38" t="s">
        <v>1455</v>
      </c>
    </row>
    <row r="88" spans="6:8" x14ac:dyDescent="0.25">
      <c r="F88" s="37">
        <v>45596</v>
      </c>
      <c r="G88" s="38">
        <v>5.5</v>
      </c>
      <c r="H88" s="38" t="s">
        <v>1455</v>
      </c>
    </row>
    <row r="89" spans="6:8" x14ac:dyDescent="0.25">
      <c r="F89" s="37">
        <v>45626</v>
      </c>
      <c r="G89" s="38">
        <v>6</v>
      </c>
      <c r="H89" s="38" t="s">
        <v>1455</v>
      </c>
    </row>
    <row r="90" spans="6:8" x14ac:dyDescent="0.25">
      <c r="F90" s="37"/>
    </row>
    <row r="91" spans="6:8" ht="30" x14ac:dyDescent="0.25">
      <c r="F91" s="40" t="s">
        <v>2056</v>
      </c>
      <c r="G91" s="38" t="s">
        <v>1455</v>
      </c>
      <c r="H91" s="32">
        <v>3.9</v>
      </c>
    </row>
    <row r="92" spans="6:8" x14ac:dyDescent="0.25">
      <c r="F92" s="37"/>
    </row>
    <row r="93" spans="6:8" x14ac:dyDescent="0.25">
      <c r="F93" s="37"/>
    </row>
    <row r="94" spans="6:8" x14ac:dyDescent="0.25">
      <c r="F94" s="37"/>
    </row>
    <row r="95" spans="6:8" x14ac:dyDescent="0.25">
      <c r="F95" s="37"/>
    </row>
    <row r="96" spans="6:8" x14ac:dyDescent="0.25">
      <c r="F96" s="37"/>
    </row>
    <row r="97" spans="6:6" x14ac:dyDescent="0.25">
      <c r="F97" s="37"/>
    </row>
    <row r="98" spans="6:6" x14ac:dyDescent="0.25">
      <c r="F98" s="37"/>
    </row>
    <row r="99" spans="6:6" x14ac:dyDescent="0.25">
      <c r="F99" s="37"/>
    </row>
    <row r="100" spans="6:6" x14ac:dyDescent="0.25">
      <c r="F100" s="37"/>
    </row>
    <row r="101" spans="6:6" x14ac:dyDescent="0.25">
      <c r="F101" s="37"/>
    </row>
    <row r="103" spans="6:6" x14ac:dyDescent="0.25">
      <c r="F103" s="37"/>
    </row>
    <row r="104" spans="6:6" x14ac:dyDescent="0.25">
      <c r="F104" s="37"/>
    </row>
    <row r="105" spans="6:6" x14ac:dyDescent="0.25">
      <c r="F105" s="37"/>
    </row>
    <row r="106" spans="6:6" x14ac:dyDescent="0.25">
      <c r="F106" s="37"/>
    </row>
    <row r="107" spans="6:6" x14ac:dyDescent="0.25">
      <c r="F107" s="37"/>
    </row>
    <row r="108" spans="6:6" x14ac:dyDescent="0.25">
      <c r="F108" s="37"/>
    </row>
    <row r="109" spans="6:6" x14ac:dyDescent="0.25">
      <c r="F109" s="37"/>
    </row>
    <row r="110" spans="6:6" x14ac:dyDescent="0.25">
      <c r="F110" s="37"/>
    </row>
    <row r="111" spans="6:6" x14ac:dyDescent="0.25">
      <c r="F111" s="37"/>
    </row>
    <row r="112" spans="6:6" x14ac:dyDescent="0.25">
      <c r="F112" s="37"/>
    </row>
    <row r="113" spans="6:6" x14ac:dyDescent="0.25">
      <c r="F113" s="37"/>
    </row>
    <row r="114" spans="6:6" x14ac:dyDescent="0.25">
      <c r="F114" s="37"/>
    </row>
    <row r="115" spans="6:6" x14ac:dyDescent="0.25">
      <c r="F115" s="37"/>
    </row>
    <row r="116" spans="6:6" x14ac:dyDescent="0.25">
      <c r="F116" s="37"/>
    </row>
    <row r="117" spans="6:6" x14ac:dyDescent="0.25">
      <c r="F117" s="37"/>
    </row>
    <row r="118" spans="6:6" x14ac:dyDescent="0.25">
      <c r="F118" s="37"/>
    </row>
    <row r="119" spans="6:6" x14ac:dyDescent="0.25">
      <c r="F119" s="37"/>
    </row>
    <row r="120" spans="6:6" x14ac:dyDescent="0.25">
      <c r="F120" s="37"/>
    </row>
    <row r="121" spans="6:6" x14ac:dyDescent="0.25">
      <c r="F121" s="37"/>
    </row>
    <row r="122" spans="6:6" x14ac:dyDescent="0.25">
      <c r="F122" s="37"/>
    </row>
    <row r="123" spans="6:6" x14ac:dyDescent="0.25">
      <c r="F123" s="37"/>
    </row>
    <row r="124" spans="6:6" x14ac:dyDescent="0.25">
      <c r="F124" s="37"/>
    </row>
  </sheetData>
  <mergeCells count="2">
    <mergeCell ref="B5:D5"/>
    <mergeCell ref="G5:H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B3680-1A78-4E11-8674-1917A03D8274}">
  <sheetPr codeName="Sheet24"/>
  <dimension ref="A1:P189"/>
  <sheetViews>
    <sheetView workbookViewId="0">
      <pane xSplit="2" ySplit="7" topLeftCell="C171" activePane="bottomRight" state="frozen"/>
      <selection activeCell="O33" sqref="O33"/>
      <selection pane="topRight" activeCell="O33" sqref="O33"/>
      <selection pane="bottomLeft" activeCell="O33" sqref="O33"/>
      <selection pane="bottomRight" activeCell="N3" sqref="N3"/>
    </sheetView>
  </sheetViews>
  <sheetFormatPr defaultRowHeight="15" x14ac:dyDescent="0.25"/>
  <cols>
    <col min="1" max="1" width="10.7109375" bestFit="1" customWidth="1"/>
    <col min="3" max="16" width="17.7109375" customWidth="1"/>
  </cols>
  <sheetData>
    <row r="1" spans="1:16" x14ac:dyDescent="0.25">
      <c r="A1">
        <v>1</v>
      </c>
      <c r="B1">
        <f>+A1+1</f>
        <v>2</v>
      </c>
      <c r="C1">
        <f t="shared" ref="C1:N1" si="0">+B1+1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f t="shared" si="0"/>
        <v>7</v>
      </c>
      <c r="H1">
        <f t="shared" si="0"/>
        <v>8</v>
      </c>
      <c r="I1">
        <f t="shared" si="0"/>
        <v>9</v>
      </c>
      <c r="J1">
        <f t="shared" si="0"/>
        <v>10</v>
      </c>
      <c r="K1">
        <f t="shared" si="0"/>
        <v>11</v>
      </c>
      <c r="L1">
        <f t="shared" si="0"/>
        <v>12</v>
      </c>
      <c r="M1">
        <f t="shared" si="0"/>
        <v>13</v>
      </c>
      <c r="N1">
        <f t="shared" si="0"/>
        <v>14</v>
      </c>
    </row>
    <row r="2" spans="1:16" x14ac:dyDescent="0.25">
      <c r="B2" s="3" t="s">
        <v>7</v>
      </c>
      <c r="C2" s="2" t="s">
        <v>5</v>
      </c>
      <c r="D2" s="2" t="s">
        <v>184</v>
      </c>
      <c r="E2" s="2" t="s">
        <v>6</v>
      </c>
      <c r="F2" s="2" t="s">
        <v>1495</v>
      </c>
      <c r="G2" s="2" t="s">
        <v>1496</v>
      </c>
      <c r="H2" s="2" t="s">
        <v>1497</v>
      </c>
      <c r="I2" s="2" t="s">
        <v>1498</v>
      </c>
      <c r="J2" s="2" t="s">
        <v>1499</v>
      </c>
      <c r="K2" s="2" t="s">
        <v>1500</v>
      </c>
      <c r="L2" s="2" t="s">
        <v>1501</v>
      </c>
      <c r="M2" s="2" t="s">
        <v>1502</v>
      </c>
      <c r="N2" s="2" t="s">
        <v>1987</v>
      </c>
      <c r="O2" s="2"/>
      <c r="P2" s="2"/>
    </row>
    <row r="3" spans="1:16" s="5" customFormat="1" ht="90" x14ac:dyDescent="0.25">
      <c r="B3" s="5" t="s">
        <v>13</v>
      </c>
      <c r="C3" s="5" t="s">
        <v>16</v>
      </c>
      <c r="D3" s="5" t="s">
        <v>185</v>
      </c>
      <c r="E3" s="5" t="s">
        <v>18</v>
      </c>
      <c r="F3" s="5" t="s">
        <v>1504</v>
      </c>
      <c r="G3" s="5" t="s">
        <v>1505</v>
      </c>
      <c r="H3" s="5" t="s">
        <v>1507</v>
      </c>
      <c r="I3" s="5" t="s">
        <v>1509</v>
      </c>
      <c r="J3" s="5" t="s">
        <v>1510</v>
      </c>
      <c r="K3" s="5" t="s">
        <v>1511</v>
      </c>
      <c r="L3" s="5" t="s">
        <v>1512</v>
      </c>
      <c r="M3" s="5" t="s">
        <v>1927</v>
      </c>
      <c r="N3" s="5" t="s">
        <v>875</v>
      </c>
    </row>
    <row r="4" spans="1:16" x14ac:dyDescent="0.25">
      <c r="B4" t="s">
        <v>12</v>
      </c>
      <c r="C4" t="s">
        <v>15</v>
      </c>
      <c r="D4" t="s">
        <v>15</v>
      </c>
      <c r="E4" t="s">
        <v>17</v>
      </c>
      <c r="F4" t="s">
        <v>1503</v>
      </c>
      <c r="G4" t="s">
        <v>1503</v>
      </c>
      <c r="H4" t="s">
        <v>1506</v>
      </c>
      <c r="I4" t="s">
        <v>1506</v>
      </c>
      <c r="J4" t="s">
        <v>1503</v>
      </c>
      <c r="K4" t="s">
        <v>1503</v>
      </c>
      <c r="L4" t="s">
        <v>1506</v>
      </c>
      <c r="M4" t="s">
        <v>1506</v>
      </c>
      <c r="N4" t="s">
        <v>1988</v>
      </c>
    </row>
    <row r="5" spans="1:16" x14ac:dyDescent="0.25">
      <c r="B5" t="s">
        <v>11</v>
      </c>
      <c r="C5" t="s">
        <v>2003</v>
      </c>
      <c r="D5" t="s">
        <v>2003</v>
      </c>
      <c r="E5" t="s">
        <v>1926</v>
      </c>
      <c r="F5" t="s">
        <v>2006</v>
      </c>
      <c r="G5" t="s">
        <v>2006</v>
      </c>
      <c r="H5" t="s">
        <v>2006</v>
      </c>
      <c r="I5" t="s">
        <v>2006</v>
      </c>
      <c r="J5" t="s">
        <v>2006</v>
      </c>
      <c r="K5" t="s">
        <v>2006</v>
      </c>
      <c r="L5" t="s">
        <v>2006</v>
      </c>
      <c r="M5" t="s">
        <v>2006</v>
      </c>
      <c r="N5" t="s">
        <v>2082</v>
      </c>
    </row>
    <row r="6" spans="1:16" x14ac:dyDescent="0.25">
      <c r="B6" t="s">
        <v>10</v>
      </c>
      <c r="C6" t="s">
        <v>14</v>
      </c>
      <c r="D6" t="s">
        <v>14</v>
      </c>
      <c r="E6" t="s">
        <v>14</v>
      </c>
      <c r="F6" t="s">
        <v>874</v>
      </c>
      <c r="G6" t="s">
        <v>874</v>
      </c>
      <c r="H6" t="s">
        <v>874</v>
      </c>
      <c r="I6" t="s">
        <v>874</v>
      </c>
      <c r="J6" t="s">
        <v>874</v>
      </c>
      <c r="K6" t="s">
        <v>874</v>
      </c>
      <c r="L6" t="s">
        <v>874</v>
      </c>
      <c r="M6" t="s">
        <v>874</v>
      </c>
      <c r="N6" t="s">
        <v>1880</v>
      </c>
    </row>
    <row r="7" spans="1:16" x14ac:dyDescent="0.25">
      <c r="B7" t="s">
        <v>9</v>
      </c>
      <c r="C7" t="s">
        <v>2002</v>
      </c>
      <c r="D7" t="s">
        <v>2002</v>
      </c>
      <c r="E7" t="s">
        <v>2004</v>
      </c>
      <c r="F7" t="s">
        <v>2005</v>
      </c>
      <c r="G7" t="s">
        <v>2005</v>
      </c>
      <c r="H7" t="s">
        <v>2005</v>
      </c>
      <c r="I7" t="s">
        <v>2005</v>
      </c>
      <c r="J7" t="s">
        <v>2005</v>
      </c>
      <c r="K7" t="s">
        <v>2005</v>
      </c>
      <c r="L7" t="s">
        <v>2005</v>
      </c>
      <c r="M7" t="s">
        <v>2005</v>
      </c>
      <c r="N7" t="s">
        <v>2081</v>
      </c>
    </row>
    <row r="8" spans="1:16" x14ac:dyDescent="0.25">
      <c r="A8" s="6">
        <v>40179</v>
      </c>
      <c r="B8" t="s">
        <v>8</v>
      </c>
      <c r="C8" s="4">
        <v>87.8</v>
      </c>
      <c r="D8" s="4">
        <v>83.9</v>
      </c>
      <c r="E8" s="4">
        <v>0.5</v>
      </c>
      <c r="F8" s="41" t="e">
        <v>#N/A</v>
      </c>
      <c r="G8" s="41" t="e">
        <v>#N/A</v>
      </c>
      <c r="H8" s="4" t="e">
        <v>#N/A</v>
      </c>
      <c r="I8" s="4" t="e">
        <v>#N/A</v>
      </c>
      <c r="J8" s="41" t="e">
        <v>#N/A</v>
      </c>
      <c r="K8" s="41" t="e">
        <v>#N/A</v>
      </c>
      <c r="L8" s="41" t="e">
        <v>#N/A</v>
      </c>
      <c r="M8" s="41" t="e">
        <v>#N/A</v>
      </c>
      <c r="N8" s="9">
        <v>0.5</v>
      </c>
      <c r="O8" s="4"/>
      <c r="P8" s="4"/>
    </row>
    <row r="9" spans="1:16" x14ac:dyDescent="0.25">
      <c r="A9" s="6">
        <v>40210</v>
      </c>
      <c r="B9" t="s">
        <v>19</v>
      </c>
      <c r="C9" s="4">
        <v>88.2</v>
      </c>
      <c r="D9" s="4">
        <v>84.1</v>
      </c>
      <c r="E9" s="4">
        <v>0.7</v>
      </c>
      <c r="F9" s="41" t="e">
        <v>#N/A</v>
      </c>
      <c r="G9" s="41" t="e">
        <v>#N/A</v>
      </c>
      <c r="H9" s="4" t="e">
        <v>#N/A</v>
      </c>
      <c r="I9" s="4" t="e">
        <v>#N/A</v>
      </c>
      <c r="J9" s="41" t="e">
        <v>#N/A</v>
      </c>
      <c r="K9" s="41" t="e">
        <v>#N/A</v>
      </c>
      <c r="L9" s="41" t="e">
        <v>#N/A</v>
      </c>
      <c r="M9" s="41" t="e">
        <v>#N/A</v>
      </c>
      <c r="N9" s="9">
        <v>0.5</v>
      </c>
      <c r="O9" s="4"/>
      <c r="P9" s="4"/>
    </row>
    <row r="10" spans="1:16" x14ac:dyDescent="0.25">
      <c r="A10" s="6">
        <v>40238</v>
      </c>
      <c r="B10" t="s">
        <v>20</v>
      </c>
      <c r="C10" s="4">
        <v>88.7</v>
      </c>
      <c r="D10" s="4">
        <v>84.4</v>
      </c>
      <c r="E10" s="4">
        <v>1</v>
      </c>
      <c r="F10" s="41" t="e">
        <v>#N/A</v>
      </c>
      <c r="G10" s="41" t="e">
        <v>#N/A</v>
      </c>
      <c r="H10" s="4" t="e">
        <v>#N/A</v>
      </c>
      <c r="I10" s="4" t="e">
        <v>#N/A</v>
      </c>
      <c r="J10" s="41" t="e">
        <v>#N/A</v>
      </c>
      <c r="K10" s="41" t="e">
        <v>#N/A</v>
      </c>
      <c r="L10" s="41" t="e">
        <v>#N/A</v>
      </c>
      <c r="M10" s="41" t="e">
        <v>#N/A</v>
      </c>
      <c r="N10" s="9">
        <v>0.5</v>
      </c>
      <c r="O10" s="4"/>
      <c r="P10" s="4"/>
    </row>
    <row r="11" spans="1:16" x14ac:dyDescent="0.25">
      <c r="A11" s="6">
        <v>40269</v>
      </c>
      <c r="B11" t="s">
        <v>21</v>
      </c>
      <c r="C11" s="4">
        <v>89.2</v>
      </c>
      <c r="D11" s="4">
        <v>84.9</v>
      </c>
      <c r="E11" s="4">
        <v>0.9</v>
      </c>
      <c r="F11" s="41" t="e">
        <v>#N/A</v>
      </c>
      <c r="G11" s="41" t="e">
        <v>#N/A</v>
      </c>
      <c r="H11" s="4" t="e">
        <v>#N/A</v>
      </c>
      <c r="I11" s="4" t="e">
        <v>#N/A</v>
      </c>
      <c r="J11" s="41" t="e">
        <v>#N/A</v>
      </c>
      <c r="K11" s="41" t="e">
        <v>#N/A</v>
      </c>
      <c r="L11" s="41" t="e">
        <v>#N/A</v>
      </c>
      <c r="M11" s="41" t="e">
        <v>#N/A</v>
      </c>
      <c r="N11" s="9">
        <v>0.5</v>
      </c>
      <c r="O11" s="4"/>
      <c r="P11" s="4"/>
    </row>
    <row r="12" spans="1:16" x14ac:dyDescent="0.25">
      <c r="A12" s="6">
        <v>40299</v>
      </c>
      <c r="B12" t="s">
        <v>22</v>
      </c>
      <c r="C12" s="4">
        <v>89.4</v>
      </c>
      <c r="D12" s="4">
        <v>85.2</v>
      </c>
      <c r="E12" s="4">
        <v>0.8</v>
      </c>
      <c r="F12" s="41" t="e">
        <v>#N/A</v>
      </c>
      <c r="G12" s="41" t="e">
        <v>#N/A</v>
      </c>
      <c r="H12" s="4" t="e">
        <v>#N/A</v>
      </c>
      <c r="I12" s="4" t="e">
        <v>#N/A</v>
      </c>
      <c r="J12" s="41" t="e">
        <v>#N/A</v>
      </c>
      <c r="K12" s="41" t="e">
        <v>#N/A</v>
      </c>
      <c r="L12" s="41" t="e">
        <v>#N/A</v>
      </c>
      <c r="M12" s="41" t="e">
        <v>#N/A</v>
      </c>
      <c r="N12" s="9">
        <v>0.5</v>
      </c>
      <c r="O12" s="4"/>
      <c r="P12" s="4"/>
    </row>
    <row r="13" spans="1:16" x14ac:dyDescent="0.25">
      <c r="A13" s="6">
        <v>40330</v>
      </c>
      <c r="B13" t="s">
        <v>23</v>
      </c>
      <c r="C13" s="4">
        <v>89.5</v>
      </c>
      <c r="D13" s="4">
        <v>85.7</v>
      </c>
      <c r="E13" s="4">
        <v>0.6</v>
      </c>
      <c r="F13" s="41" t="e">
        <v>#N/A</v>
      </c>
      <c r="G13" s="41" t="e">
        <v>#N/A</v>
      </c>
      <c r="H13" s="4" t="e">
        <v>#N/A</v>
      </c>
      <c r="I13" s="4" t="e">
        <v>#N/A</v>
      </c>
      <c r="J13" s="41" t="e">
        <v>#N/A</v>
      </c>
      <c r="K13" s="41" t="e">
        <v>#N/A</v>
      </c>
      <c r="L13" s="41" t="e">
        <v>#N/A</v>
      </c>
      <c r="M13" s="41" t="e">
        <v>#N/A</v>
      </c>
      <c r="N13" s="9">
        <v>0.5</v>
      </c>
      <c r="O13" s="4"/>
      <c r="P13" s="4"/>
    </row>
    <row r="14" spans="1:16" x14ac:dyDescent="0.25">
      <c r="A14" s="6">
        <v>40360</v>
      </c>
      <c r="B14" t="s">
        <v>24</v>
      </c>
      <c r="C14" s="4">
        <v>89.3</v>
      </c>
      <c r="D14" s="4">
        <v>86.1</v>
      </c>
      <c r="E14" s="4">
        <v>1</v>
      </c>
      <c r="F14" s="41" t="e">
        <v>#N/A</v>
      </c>
      <c r="G14" s="41" t="e">
        <v>#N/A</v>
      </c>
      <c r="H14" s="4" t="e">
        <v>#N/A</v>
      </c>
      <c r="I14" s="4" t="e">
        <v>#N/A</v>
      </c>
      <c r="J14" s="41" t="e">
        <v>#N/A</v>
      </c>
      <c r="K14" s="41" t="e">
        <v>#N/A</v>
      </c>
      <c r="L14" s="41" t="e">
        <v>#N/A</v>
      </c>
      <c r="M14" s="41" t="e">
        <v>#N/A</v>
      </c>
      <c r="N14" s="9">
        <v>0.5</v>
      </c>
      <c r="O14" s="4"/>
      <c r="P14" s="4"/>
    </row>
    <row r="15" spans="1:16" x14ac:dyDescent="0.25">
      <c r="A15" s="6">
        <v>40391</v>
      </c>
      <c r="B15" t="s">
        <v>25</v>
      </c>
      <c r="C15" s="4">
        <v>89.8</v>
      </c>
      <c r="D15" s="4">
        <v>86.7</v>
      </c>
      <c r="E15" s="4">
        <v>1.6</v>
      </c>
      <c r="F15" s="41" t="e">
        <v>#N/A</v>
      </c>
      <c r="G15" s="41" t="e">
        <v>#N/A</v>
      </c>
      <c r="H15" s="4" t="e">
        <v>#N/A</v>
      </c>
      <c r="I15" s="4" t="e">
        <v>#N/A</v>
      </c>
      <c r="J15" s="41" t="e">
        <v>#N/A</v>
      </c>
      <c r="K15" s="41" t="e">
        <v>#N/A</v>
      </c>
      <c r="L15" s="41" t="e">
        <v>#N/A</v>
      </c>
      <c r="M15" s="41" t="e">
        <v>#N/A</v>
      </c>
      <c r="N15" s="9">
        <v>0.5</v>
      </c>
      <c r="O15" s="4"/>
      <c r="P15" s="4"/>
    </row>
    <row r="16" spans="1:16" x14ac:dyDescent="0.25">
      <c r="A16" s="6">
        <v>40422</v>
      </c>
      <c r="B16" t="s">
        <v>26</v>
      </c>
      <c r="C16" s="4">
        <v>89.8</v>
      </c>
      <c r="D16" s="4">
        <v>85.9</v>
      </c>
      <c r="E16" s="4">
        <v>2</v>
      </c>
      <c r="F16" s="41" t="e">
        <v>#N/A</v>
      </c>
      <c r="G16" s="41" t="e">
        <v>#N/A</v>
      </c>
      <c r="H16" s="4" t="e">
        <v>#N/A</v>
      </c>
      <c r="I16" s="4" t="e">
        <v>#N/A</v>
      </c>
      <c r="J16" s="41" t="e">
        <v>#N/A</v>
      </c>
      <c r="K16" s="41" t="e">
        <v>#N/A</v>
      </c>
      <c r="L16" s="41" t="e">
        <v>#N/A</v>
      </c>
      <c r="M16" s="41" t="e">
        <v>#N/A</v>
      </c>
      <c r="N16" s="9">
        <v>0.5</v>
      </c>
      <c r="O16" s="4"/>
      <c r="P16" s="4"/>
    </row>
    <row r="17" spans="1:16" x14ac:dyDescent="0.25">
      <c r="A17" s="6">
        <v>40452</v>
      </c>
      <c r="B17" t="s">
        <v>27</v>
      </c>
      <c r="C17" s="4">
        <v>90</v>
      </c>
      <c r="D17" s="4">
        <v>86.3</v>
      </c>
      <c r="E17" s="4">
        <v>2</v>
      </c>
      <c r="F17" s="41" t="e">
        <v>#N/A</v>
      </c>
      <c r="G17" s="41" t="e">
        <v>#N/A</v>
      </c>
      <c r="H17" s="4" t="e">
        <v>#N/A</v>
      </c>
      <c r="I17" s="4" t="e">
        <v>#N/A</v>
      </c>
      <c r="J17" s="41" t="e">
        <v>#N/A</v>
      </c>
      <c r="K17" s="41" t="e">
        <v>#N/A</v>
      </c>
      <c r="L17" s="41" t="e">
        <v>#N/A</v>
      </c>
      <c r="M17" s="41" t="e">
        <v>#N/A</v>
      </c>
      <c r="N17" s="9">
        <v>0.5</v>
      </c>
      <c r="O17" s="4"/>
      <c r="P17" s="4"/>
    </row>
    <row r="18" spans="1:16" x14ac:dyDescent="0.25">
      <c r="A18" s="6">
        <v>40483</v>
      </c>
      <c r="B18" t="s">
        <v>28</v>
      </c>
      <c r="C18" s="4">
        <v>90.3</v>
      </c>
      <c r="D18" s="4">
        <v>86.1</v>
      </c>
      <c r="E18" s="4">
        <v>2</v>
      </c>
      <c r="F18" s="41" t="e">
        <v>#N/A</v>
      </c>
      <c r="G18" s="41" t="e">
        <v>#N/A</v>
      </c>
      <c r="H18" s="4" t="e">
        <v>#N/A</v>
      </c>
      <c r="I18" s="4" t="e">
        <v>#N/A</v>
      </c>
      <c r="J18" s="41" t="e">
        <v>#N/A</v>
      </c>
      <c r="K18" s="41" t="e">
        <v>#N/A</v>
      </c>
      <c r="L18" s="41" t="e">
        <v>#N/A</v>
      </c>
      <c r="M18" s="41" t="e">
        <v>#N/A</v>
      </c>
      <c r="N18" s="9">
        <v>0.5</v>
      </c>
      <c r="O18" s="4"/>
      <c r="P18" s="4"/>
    </row>
    <row r="19" spans="1:16" x14ac:dyDescent="0.25">
      <c r="A19" s="6">
        <v>40513</v>
      </c>
      <c r="B19" t="s">
        <v>29</v>
      </c>
      <c r="C19" s="4">
        <v>91.2</v>
      </c>
      <c r="D19" s="4">
        <v>87.2</v>
      </c>
      <c r="E19" s="4">
        <v>1.9</v>
      </c>
      <c r="F19" s="41" t="e">
        <v>#N/A</v>
      </c>
      <c r="G19" s="41" t="e">
        <v>#N/A</v>
      </c>
      <c r="H19" s="4" t="e">
        <v>#N/A</v>
      </c>
      <c r="I19" s="4" t="e">
        <v>#N/A</v>
      </c>
      <c r="J19" s="41" t="e">
        <v>#N/A</v>
      </c>
      <c r="K19" s="41" t="e">
        <v>#N/A</v>
      </c>
      <c r="L19" s="41" t="e">
        <v>#N/A</v>
      </c>
      <c r="M19" s="41" t="e">
        <v>#N/A</v>
      </c>
      <c r="N19" s="9">
        <v>0.5</v>
      </c>
      <c r="O19" s="4"/>
      <c r="P19" s="4"/>
    </row>
    <row r="20" spans="1:16" x14ac:dyDescent="0.25">
      <c r="A20" s="6">
        <v>40544</v>
      </c>
      <c r="B20" t="s">
        <v>30</v>
      </c>
      <c r="C20" s="4">
        <v>91.3</v>
      </c>
      <c r="D20" s="4">
        <v>87.3</v>
      </c>
      <c r="E20" s="4">
        <v>1.9</v>
      </c>
      <c r="F20" s="41" t="e">
        <v>#N/A</v>
      </c>
      <c r="G20" s="41" t="e">
        <v>#N/A</v>
      </c>
      <c r="H20" s="4" t="e">
        <v>#N/A</v>
      </c>
      <c r="I20" s="4" t="e">
        <v>#N/A</v>
      </c>
      <c r="J20" s="41" t="e">
        <v>#N/A</v>
      </c>
      <c r="K20" s="41" t="e">
        <v>#N/A</v>
      </c>
      <c r="L20" s="41" t="e">
        <v>#N/A</v>
      </c>
      <c r="M20" s="41" t="e">
        <v>#N/A</v>
      </c>
      <c r="N20" s="9">
        <v>0.5</v>
      </c>
      <c r="O20" s="4"/>
      <c r="P20" s="4"/>
    </row>
    <row r="21" spans="1:16" x14ac:dyDescent="0.25">
      <c r="A21" s="6">
        <v>40575</v>
      </c>
      <c r="B21" t="s">
        <v>31</v>
      </c>
      <c r="C21" s="4">
        <v>92</v>
      </c>
      <c r="D21" s="4">
        <v>87.6</v>
      </c>
      <c r="E21" s="4">
        <v>1.8</v>
      </c>
      <c r="F21" s="41" t="e">
        <v>#N/A</v>
      </c>
      <c r="G21" s="41" t="e">
        <v>#N/A</v>
      </c>
      <c r="H21" s="4" t="e">
        <v>#N/A</v>
      </c>
      <c r="I21" s="4" t="e">
        <v>#N/A</v>
      </c>
      <c r="J21" s="41" t="e">
        <v>#N/A</v>
      </c>
      <c r="K21" s="41" t="e">
        <v>#N/A</v>
      </c>
      <c r="L21" s="41" t="e">
        <v>#N/A</v>
      </c>
      <c r="M21" s="41" t="e">
        <v>#N/A</v>
      </c>
      <c r="N21" s="9">
        <v>0.5</v>
      </c>
      <c r="O21" s="4"/>
      <c r="P21" s="4"/>
    </row>
    <row r="22" spans="1:16" x14ac:dyDescent="0.25">
      <c r="A22" s="6">
        <v>40603</v>
      </c>
      <c r="B22" t="s">
        <v>32</v>
      </c>
      <c r="C22" s="4">
        <v>92.2</v>
      </c>
      <c r="D22" s="4">
        <v>87.9</v>
      </c>
      <c r="E22" s="4">
        <v>1.7</v>
      </c>
      <c r="F22" s="41" t="e">
        <v>#N/A</v>
      </c>
      <c r="G22" s="41" t="e">
        <v>#N/A</v>
      </c>
      <c r="H22" s="4" t="e">
        <v>#N/A</v>
      </c>
      <c r="I22" s="4" t="e">
        <v>#N/A</v>
      </c>
      <c r="J22" s="41" t="e">
        <v>#N/A</v>
      </c>
      <c r="K22" s="41" t="e">
        <v>#N/A</v>
      </c>
      <c r="L22" s="41" t="e">
        <v>#N/A</v>
      </c>
      <c r="M22" s="41" t="e">
        <v>#N/A</v>
      </c>
      <c r="N22" s="9">
        <v>0.5</v>
      </c>
      <c r="O22" s="4"/>
      <c r="P22" s="4"/>
    </row>
    <row r="23" spans="1:16" x14ac:dyDescent="0.25">
      <c r="A23" s="6">
        <v>40634</v>
      </c>
      <c r="B23" t="s">
        <v>33</v>
      </c>
      <c r="C23" s="4">
        <v>93.2</v>
      </c>
      <c r="D23" s="4">
        <v>89.1</v>
      </c>
      <c r="E23" s="4">
        <v>1.6</v>
      </c>
      <c r="F23" s="41" t="e">
        <v>#N/A</v>
      </c>
      <c r="G23" s="41" t="e">
        <v>#N/A</v>
      </c>
      <c r="H23" s="4" t="e">
        <v>#N/A</v>
      </c>
      <c r="I23" s="4" t="e">
        <v>#N/A</v>
      </c>
      <c r="J23" s="41" t="e">
        <v>#N/A</v>
      </c>
      <c r="K23" s="41" t="e">
        <v>#N/A</v>
      </c>
      <c r="L23" s="41" t="e">
        <v>#N/A</v>
      </c>
      <c r="M23" s="41" t="e">
        <v>#N/A</v>
      </c>
      <c r="N23" s="9">
        <v>0.5</v>
      </c>
      <c r="O23" s="4"/>
      <c r="P23" s="4"/>
    </row>
    <row r="24" spans="1:16" x14ac:dyDescent="0.25">
      <c r="A24" s="6">
        <v>40664</v>
      </c>
      <c r="B24" t="s">
        <v>34</v>
      </c>
      <c r="C24" s="4">
        <v>93.4</v>
      </c>
      <c r="D24" s="4">
        <v>89</v>
      </c>
      <c r="E24" s="4">
        <v>1.8</v>
      </c>
      <c r="F24" s="41" t="e">
        <v>#N/A</v>
      </c>
      <c r="G24" s="41" t="e">
        <v>#N/A</v>
      </c>
      <c r="H24" s="4" t="e">
        <v>#N/A</v>
      </c>
      <c r="I24" s="4" t="e">
        <v>#N/A</v>
      </c>
      <c r="J24" s="41" t="e">
        <v>#N/A</v>
      </c>
      <c r="K24" s="41" t="e">
        <v>#N/A</v>
      </c>
      <c r="L24" s="41" t="e">
        <v>#N/A</v>
      </c>
      <c r="M24" s="41" t="e">
        <v>#N/A</v>
      </c>
      <c r="N24" s="9">
        <v>0.5</v>
      </c>
      <c r="O24" s="4"/>
      <c r="P24" s="4"/>
    </row>
    <row r="25" spans="1:16" x14ac:dyDescent="0.25">
      <c r="A25" s="6">
        <v>40695</v>
      </c>
      <c r="B25" t="s">
        <v>35</v>
      </c>
      <c r="C25" s="4">
        <v>93.3</v>
      </c>
      <c r="D25" s="4">
        <v>89.3</v>
      </c>
      <c r="E25" s="4">
        <v>2</v>
      </c>
      <c r="F25" s="41" t="e">
        <v>#N/A</v>
      </c>
      <c r="G25" s="41" t="e">
        <v>#N/A</v>
      </c>
      <c r="H25" s="4" t="e">
        <v>#N/A</v>
      </c>
      <c r="I25" s="4" t="e">
        <v>#N/A</v>
      </c>
      <c r="J25" s="41" t="e">
        <v>#N/A</v>
      </c>
      <c r="K25" s="41" t="e">
        <v>#N/A</v>
      </c>
      <c r="L25" s="41" t="e">
        <v>#N/A</v>
      </c>
      <c r="M25" s="41" t="e">
        <v>#N/A</v>
      </c>
      <c r="N25" s="9">
        <v>0.5</v>
      </c>
      <c r="O25" s="4"/>
      <c r="P25" s="4"/>
    </row>
    <row r="26" spans="1:16" x14ac:dyDescent="0.25">
      <c r="A26" s="6">
        <v>40725</v>
      </c>
      <c r="B26" t="s">
        <v>36</v>
      </c>
      <c r="C26" s="4">
        <v>93.3</v>
      </c>
      <c r="D26" s="4">
        <v>89.9</v>
      </c>
      <c r="E26" s="4">
        <v>2</v>
      </c>
      <c r="F26" s="41" t="e">
        <v>#N/A</v>
      </c>
      <c r="G26" s="41" t="e">
        <v>#N/A</v>
      </c>
      <c r="H26" s="4" t="e">
        <v>#N/A</v>
      </c>
      <c r="I26" s="4" t="e">
        <v>#N/A</v>
      </c>
      <c r="J26" s="41" t="e">
        <v>#N/A</v>
      </c>
      <c r="K26" s="41" t="e">
        <v>#N/A</v>
      </c>
      <c r="L26" s="41" t="e">
        <v>#N/A</v>
      </c>
      <c r="M26" s="41" t="e">
        <v>#N/A</v>
      </c>
      <c r="N26" s="9">
        <v>0.5</v>
      </c>
      <c r="O26" s="4"/>
      <c r="P26" s="4"/>
    </row>
    <row r="27" spans="1:16" x14ac:dyDescent="0.25">
      <c r="A27" s="6">
        <v>40756</v>
      </c>
      <c r="B27" t="s">
        <v>37</v>
      </c>
      <c r="C27" s="4">
        <v>93.8</v>
      </c>
      <c r="D27" s="4">
        <v>90.4</v>
      </c>
      <c r="E27" s="4">
        <v>1.7</v>
      </c>
      <c r="F27" s="41" t="e">
        <v>#N/A</v>
      </c>
      <c r="G27" s="41" t="e">
        <v>#N/A</v>
      </c>
      <c r="H27" s="4" t="e">
        <v>#N/A</v>
      </c>
      <c r="I27" s="4" t="e">
        <v>#N/A</v>
      </c>
      <c r="J27" s="41" t="e">
        <v>#N/A</v>
      </c>
      <c r="K27" s="41" t="e">
        <v>#N/A</v>
      </c>
      <c r="L27" s="41" t="e">
        <v>#N/A</v>
      </c>
      <c r="M27" s="41" t="e">
        <v>#N/A</v>
      </c>
      <c r="N27" s="9">
        <v>0.5</v>
      </c>
      <c r="O27" s="4"/>
      <c r="P27" s="4"/>
    </row>
    <row r="28" spans="1:16" x14ac:dyDescent="0.25">
      <c r="A28" s="6">
        <v>40787</v>
      </c>
      <c r="B28" t="s">
        <v>38</v>
      </c>
      <c r="C28" s="4">
        <v>94.4</v>
      </c>
      <c r="D28" s="4">
        <v>89.9</v>
      </c>
      <c r="E28" s="4">
        <v>1.6</v>
      </c>
      <c r="F28" s="41" t="e">
        <v>#N/A</v>
      </c>
      <c r="G28" s="41" t="e">
        <v>#N/A</v>
      </c>
      <c r="H28" s="4" t="e">
        <v>#N/A</v>
      </c>
      <c r="I28" s="4" t="e">
        <v>#N/A</v>
      </c>
      <c r="J28" s="41" t="e">
        <v>#N/A</v>
      </c>
      <c r="K28" s="41" t="e">
        <v>#N/A</v>
      </c>
      <c r="L28" s="41" t="e">
        <v>#N/A</v>
      </c>
      <c r="M28" s="41" t="e">
        <v>#N/A</v>
      </c>
      <c r="N28" s="9">
        <v>0.5</v>
      </c>
      <c r="O28" s="4"/>
      <c r="P28" s="4"/>
    </row>
    <row r="29" spans="1:16" x14ac:dyDescent="0.25">
      <c r="A29" s="6">
        <v>40817</v>
      </c>
      <c r="B29" t="s">
        <v>39</v>
      </c>
      <c r="C29" s="4">
        <v>94.5</v>
      </c>
      <c r="D29" s="4">
        <v>89.9</v>
      </c>
      <c r="E29" s="4">
        <v>1.7</v>
      </c>
      <c r="F29" s="41" t="e">
        <v>#N/A</v>
      </c>
      <c r="G29" s="41" t="e">
        <v>#N/A</v>
      </c>
      <c r="H29" s="4" t="e">
        <v>#N/A</v>
      </c>
      <c r="I29" s="4" t="e">
        <v>#N/A</v>
      </c>
      <c r="J29" s="41" t="e">
        <v>#N/A</v>
      </c>
      <c r="K29" s="41" t="e">
        <v>#N/A</v>
      </c>
      <c r="L29" s="41" t="e">
        <v>#N/A</v>
      </c>
      <c r="M29" s="41" t="e">
        <v>#N/A</v>
      </c>
      <c r="N29" s="9">
        <v>0.5</v>
      </c>
      <c r="O29" s="4"/>
      <c r="P29" s="4"/>
    </row>
    <row r="30" spans="1:16" x14ac:dyDescent="0.25">
      <c r="A30" s="6">
        <v>40848</v>
      </c>
      <c r="B30" t="s">
        <v>40</v>
      </c>
      <c r="C30" s="4">
        <v>94.6</v>
      </c>
      <c r="D30" s="4">
        <v>89.8</v>
      </c>
      <c r="E30" s="4">
        <v>1.9</v>
      </c>
      <c r="F30" s="41" t="e">
        <v>#N/A</v>
      </c>
      <c r="G30" s="41" t="e">
        <v>#N/A</v>
      </c>
      <c r="H30" s="4" t="e">
        <v>#N/A</v>
      </c>
      <c r="I30" s="4" t="e">
        <v>#N/A</v>
      </c>
      <c r="J30" s="41" t="e">
        <v>#N/A</v>
      </c>
      <c r="K30" s="41" t="e">
        <v>#N/A</v>
      </c>
      <c r="L30" s="41" t="e">
        <v>#N/A</v>
      </c>
      <c r="M30" s="41" t="e">
        <v>#N/A</v>
      </c>
      <c r="N30" s="9">
        <v>0.5</v>
      </c>
      <c r="O30" s="4"/>
      <c r="P30" s="4"/>
    </row>
    <row r="31" spans="1:16" x14ac:dyDescent="0.25">
      <c r="A31" s="6">
        <v>40878</v>
      </c>
      <c r="B31" t="s">
        <v>41</v>
      </c>
      <c r="C31" s="4">
        <v>95.1</v>
      </c>
      <c r="D31" s="4">
        <v>90.8</v>
      </c>
      <c r="E31" s="4">
        <v>2.1</v>
      </c>
      <c r="F31" s="41" t="e">
        <v>#N/A</v>
      </c>
      <c r="G31" s="41" t="e">
        <v>#N/A</v>
      </c>
      <c r="H31" s="4" t="e">
        <v>#N/A</v>
      </c>
      <c r="I31" s="4" t="e">
        <v>#N/A</v>
      </c>
      <c r="J31" s="41" t="e">
        <v>#N/A</v>
      </c>
      <c r="K31" s="41" t="e">
        <v>#N/A</v>
      </c>
      <c r="L31" s="41" t="e">
        <v>#N/A</v>
      </c>
      <c r="M31" s="41" t="e">
        <v>#N/A</v>
      </c>
      <c r="N31" s="9">
        <v>0.5</v>
      </c>
      <c r="O31" s="4"/>
      <c r="P31" s="4"/>
    </row>
    <row r="32" spans="1:16" x14ac:dyDescent="0.25">
      <c r="A32" s="6">
        <v>40909</v>
      </c>
      <c r="B32" t="s">
        <v>42</v>
      </c>
      <c r="C32" s="4">
        <v>94.6</v>
      </c>
      <c r="D32" s="4">
        <v>90.5</v>
      </c>
      <c r="E32" s="4">
        <v>1.8</v>
      </c>
      <c r="F32" s="41" t="e">
        <v>#N/A</v>
      </c>
      <c r="G32" s="41" t="e">
        <v>#N/A</v>
      </c>
      <c r="H32" s="4" t="e">
        <v>#N/A</v>
      </c>
      <c r="I32" s="4" t="e">
        <v>#N/A</v>
      </c>
      <c r="J32" s="41" t="e">
        <v>#N/A</v>
      </c>
      <c r="K32" s="41" t="e">
        <v>#N/A</v>
      </c>
      <c r="L32" s="41" t="e">
        <v>#N/A</v>
      </c>
      <c r="M32" s="41" t="e">
        <v>#N/A</v>
      </c>
      <c r="N32" s="9">
        <v>0.5</v>
      </c>
      <c r="O32" s="4"/>
      <c r="P32" s="4"/>
    </row>
    <row r="33" spans="1:16" x14ac:dyDescent="0.25">
      <c r="A33" s="6">
        <v>40940</v>
      </c>
      <c r="B33" t="s">
        <v>43</v>
      </c>
      <c r="C33" s="4">
        <v>95.1</v>
      </c>
      <c r="D33" s="4">
        <v>90.7</v>
      </c>
      <c r="E33" s="4">
        <v>1.8</v>
      </c>
      <c r="F33" s="41" t="e">
        <v>#N/A</v>
      </c>
      <c r="G33" s="41" t="e">
        <v>#N/A</v>
      </c>
      <c r="H33" s="4" t="e">
        <v>#N/A</v>
      </c>
      <c r="I33" s="4" t="e">
        <v>#N/A</v>
      </c>
      <c r="J33" s="41" t="e">
        <v>#N/A</v>
      </c>
      <c r="K33" s="41" t="e">
        <v>#N/A</v>
      </c>
      <c r="L33" s="41" t="e">
        <v>#N/A</v>
      </c>
      <c r="M33" s="41" t="e">
        <v>#N/A</v>
      </c>
      <c r="N33" s="9">
        <v>0.5</v>
      </c>
      <c r="O33" s="4"/>
      <c r="P33" s="4"/>
    </row>
    <row r="34" spans="1:16" x14ac:dyDescent="0.25">
      <c r="A34" s="6">
        <v>40969</v>
      </c>
      <c r="B34" t="s">
        <v>44</v>
      </c>
      <c r="C34" s="4">
        <v>95.4</v>
      </c>
      <c r="D34" s="4">
        <v>90.8</v>
      </c>
      <c r="E34" s="4">
        <v>1.8</v>
      </c>
      <c r="F34" s="41" t="e">
        <v>#N/A</v>
      </c>
      <c r="G34" s="41" t="e">
        <v>#N/A</v>
      </c>
      <c r="H34" s="4" t="e">
        <v>#N/A</v>
      </c>
      <c r="I34" s="4" t="e">
        <v>#N/A</v>
      </c>
      <c r="J34" s="41" t="e">
        <v>#N/A</v>
      </c>
      <c r="K34" s="41" t="e">
        <v>#N/A</v>
      </c>
      <c r="L34" s="41" t="e">
        <v>#N/A</v>
      </c>
      <c r="M34" s="41" t="e">
        <v>#N/A</v>
      </c>
      <c r="N34" s="9">
        <v>0.5</v>
      </c>
      <c r="O34" s="4"/>
      <c r="P34" s="4"/>
    </row>
    <row r="35" spans="1:16" x14ac:dyDescent="0.25">
      <c r="A35" s="6">
        <v>41000</v>
      </c>
      <c r="B35" t="s">
        <v>45</v>
      </c>
      <c r="C35" s="4">
        <v>96</v>
      </c>
      <c r="D35" s="4">
        <v>91.7</v>
      </c>
      <c r="E35" s="4">
        <v>2</v>
      </c>
      <c r="F35" s="41" t="e">
        <v>#N/A</v>
      </c>
      <c r="G35" s="41" t="e">
        <v>#N/A</v>
      </c>
      <c r="H35" s="4" t="e">
        <v>#N/A</v>
      </c>
      <c r="I35" s="4" t="e">
        <v>#N/A</v>
      </c>
      <c r="J35" s="41" t="e">
        <v>#N/A</v>
      </c>
      <c r="K35" s="41" t="e">
        <v>#N/A</v>
      </c>
      <c r="L35" s="41" t="e">
        <v>#N/A</v>
      </c>
      <c r="M35" s="41" t="e">
        <v>#N/A</v>
      </c>
      <c r="N35" s="9">
        <v>0.5</v>
      </c>
      <c r="O35" s="4"/>
      <c r="P35" s="4"/>
    </row>
    <row r="36" spans="1:16" x14ac:dyDescent="0.25">
      <c r="A36" s="6">
        <v>41030</v>
      </c>
      <c r="B36" t="s">
        <v>46</v>
      </c>
      <c r="C36" s="4">
        <v>95.9</v>
      </c>
      <c r="D36" s="4">
        <v>92</v>
      </c>
      <c r="E36" s="4">
        <v>2</v>
      </c>
      <c r="F36" s="41" t="e">
        <v>#N/A</v>
      </c>
      <c r="G36" s="41" t="e">
        <v>#N/A</v>
      </c>
      <c r="H36" s="4" t="e">
        <v>#N/A</v>
      </c>
      <c r="I36" s="4" t="e">
        <v>#N/A</v>
      </c>
      <c r="J36" s="41" t="e">
        <v>#N/A</v>
      </c>
      <c r="K36" s="41" t="e">
        <v>#N/A</v>
      </c>
      <c r="L36" s="41" t="e">
        <v>#N/A</v>
      </c>
      <c r="M36" s="41" t="e">
        <v>#N/A</v>
      </c>
      <c r="N36" s="9">
        <v>0.5</v>
      </c>
      <c r="O36" s="4"/>
      <c r="P36" s="4"/>
    </row>
    <row r="37" spans="1:16" x14ac:dyDescent="0.25">
      <c r="A37" s="6">
        <v>41061</v>
      </c>
      <c r="B37" t="s">
        <v>47</v>
      </c>
      <c r="C37" s="4">
        <v>95.5</v>
      </c>
      <c r="D37" s="4">
        <v>92.2</v>
      </c>
      <c r="E37" s="4">
        <v>2</v>
      </c>
      <c r="F37" s="41" t="e">
        <v>#N/A</v>
      </c>
      <c r="G37" s="41" t="e">
        <v>#N/A</v>
      </c>
      <c r="H37" s="4" t="e">
        <v>#N/A</v>
      </c>
      <c r="I37" s="4" t="e">
        <v>#N/A</v>
      </c>
      <c r="J37" s="41" t="e">
        <v>#N/A</v>
      </c>
      <c r="K37" s="41" t="e">
        <v>#N/A</v>
      </c>
      <c r="L37" s="41" t="e">
        <v>#N/A</v>
      </c>
      <c r="M37" s="41" t="e">
        <v>#N/A</v>
      </c>
      <c r="N37" s="9">
        <v>0.5</v>
      </c>
      <c r="O37" s="4"/>
      <c r="P37" s="4"/>
    </row>
    <row r="38" spans="1:16" x14ac:dyDescent="0.25">
      <c r="A38" s="6">
        <v>41091</v>
      </c>
      <c r="B38" t="s">
        <v>48</v>
      </c>
      <c r="C38" s="4">
        <v>95.6</v>
      </c>
      <c r="D38" s="4">
        <v>92.9</v>
      </c>
      <c r="E38" s="4">
        <v>2</v>
      </c>
      <c r="F38" s="41" t="e">
        <v>#N/A</v>
      </c>
      <c r="G38" s="41" t="e">
        <v>#N/A</v>
      </c>
      <c r="H38" s="4" t="e">
        <v>#N/A</v>
      </c>
      <c r="I38" s="4" t="e">
        <v>#N/A</v>
      </c>
      <c r="J38" s="41" t="e">
        <v>#N/A</v>
      </c>
      <c r="K38" s="41" t="e">
        <v>#N/A</v>
      </c>
      <c r="L38" s="41" t="e">
        <v>#N/A</v>
      </c>
      <c r="M38" s="41" t="e">
        <v>#N/A</v>
      </c>
      <c r="N38" s="9">
        <v>0.5</v>
      </c>
      <c r="O38" s="4"/>
      <c r="P38" s="4"/>
    </row>
    <row r="39" spans="1:16" x14ac:dyDescent="0.25">
      <c r="A39" s="6">
        <v>41122</v>
      </c>
      <c r="B39" t="s">
        <v>49</v>
      </c>
      <c r="C39" s="4">
        <v>96.1</v>
      </c>
      <c r="D39" s="4">
        <v>93.3</v>
      </c>
      <c r="E39" s="4">
        <v>2</v>
      </c>
      <c r="F39" s="41" t="e">
        <v>#N/A</v>
      </c>
      <c r="G39" s="41" t="e">
        <v>#N/A</v>
      </c>
      <c r="H39" s="4" t="e">
        <v>#N/A</v>
      </c>
      <c r="I39" s="4" t="e">
        <v>#N/A</v>
      </c>
      <c r="J39" s="41" t="e">
        <v>#N/A</v>
      </c>
      <c r="K39" s="41" t="e">
        <v>#N/A</v>
      </c>
      <c r="L39" s="41" t="e">
        <v>#N/A</v>
      </c>
      <c r="M39" s="41" t="e">
        <v>#N/A</v>
      </c>
      <c r="N39" s="9">
        <v>0.5</v>
      </c>
      <c r="O39" s="4"/>
      <c r="P39" s="4"/>
    </row>
    <row r="40" spans="1:16" x14ac:dyDescent="0.25">
      <c r="A40" s="6">
        <v>41153</v>
      </c>
      <c r="B40" t="s">
        <v>50</v>
      </c>
      <c r="C40" s="4">
        <v>96.5</v>
      </c>
      <c r="D40" s="4">
        <v>92.8</v>
      </c>
      <c r="E40" s="4">
        <v>1.8</v>
      </c>
      <c r="F40" s="41" t="e">
        <v>#N/A</v>
      </c>
      <c r="G40" s="41" t="e">
        <v>#N/A</v>
      </c>
      <c r="H40" s="4" t="e">
        <v>#N/A</v>
      </c>
      <c r="I40" s="4" t="e">
        <v>#N/A</v>
      </c>
      <c r="J40" s="41" t="e">
        <v>#N/A</v>
      </c>
      <c r="K40" s="41" t="e">
        <v>#N/A</v>
      </c>
      <c r="L40" s="41" t="e">
        <v>#N/A</v>
      </c>
      <c r="M40" s="41" t="e">
        <v>#N/A</v>
      </c>
      <c r="N40" s="9">
        <v>0.5</v>
      </c>
      <c r="O40" s="4"/>
      <c r="P40" s="4"/>
    </row>
    <row r="41" spans="1:16" x14ac:dyDescent="0.25">
      <c r="A41" s="6">
        <v>41183</v>
      </c>
      <c r="B41" t="s">
        <v>51</v>
      </c>
      <c r="C41" s="4">
        <v>97</v>
      </c>
      <c r="D41" s="4">
        <v>93.6</v>
      </c>
      <c r="E41" s="4">
        <v>1.6</v>
      </c>
      <c r="F41" s="41" t="e">
        <v>#N/A</v>
      </c>
      <c r="G41" s="41" t="e">
        <v>#N/A</v>
      </c>
      <c r="H41" s="4" t="e">
        <v>#N/A</v>
      </c>
      <c r="I41" s="4" t="e">
        <v>#N/A</v>
      </c>
      <c r="J41" s="41" t="e">
        <v>#N/A</v>
      </c>
      <c r="K41" s="41" t="e">
        <v>#N/A</v>
      </c>
      <c r="L41" s="41" t="e">
        <v>#N/A</v>
      </c>
      <c r="M41" s="41" t="e">
        <v>#N/A</v>
      </c>
      <c r="N41" s="9">
        <v>0.5</v>
      </c>
      <c r="O41" s="4"/>
      <c r="P41" s="4"/>
    </row>
    <row r="42" spans="1:16" x14ac:dyDescent="0.25">
      <c r="A42" s="6">
        <v>41214</v>
      </c>
      <c r="B42" t="s">
        <v>52</v>
      </c>
      <c r="C42" s="4">
        <v>97.2</v>
      </c>
      <c r="D42" s="4">
        <v>93.6</v>
      </c>
      <c r="E42" s="4">
        <v>1.4</v>
      </c>
      <c r="F42" s="41" t="e">
        <v>#N/A</v>
      </c>
      <c r="G42" s="41" t="e">
        <v>#N/A</v>
      </c>
      <c r="H42" s="4" t="e">
        <v>#N/A</v>
      </c>
      <c r="I42" s="4" t="e">
        <v>#N/A</v>
      </c>
      <c r="J42" s="41" t="e">
        <v>#N/A</v>
      </c>
      <c r="K42" s="41" t="e">
        <v>#N/A</v>
      </c>
      <c r="L42" s="41" t="e">
        <v>#N/A</v>
      </c>
      <c r="M42" s="41" t="e">
        <v>#N/A</v>
      </c>
      <c r="N42" s="9">
        <v>0.5</v>
      </c>
      <c r="O42" s="4"/>
      <c r="P42" s="4"/>
    </row>
    <row r="43" spans="1:16" x14ac:dyDescent="0.25">
      <c r="A43" s="6">
        <v>41244</v>
      </c>
      <c r="B43" t="s">
        <v>53</v>
      </c>
      <c r="C43" s="4">
        <v>97.6</v>
      </c>
      <c r="D43" s="4">
        <v>94.1</v>
      </c>
      <c r="E43" s="4">
        <v>1.3</v>
      </c>
      <c r="F43" s="41" t="e">
        <v>#N/A</v>
      </c>
      <c r="G43" s="41" t="e">
        <v>#N/A</v>
      </c>
      <c r="H43" s="4" t="e">
        <v>#N/A</v>
      </c>
      <c r="I43" s="4" t="e">
        <v>#N/A</v>
      </c>
      <c r="J43" s="41" t="e">
        <v>#N/A</v>
      </c>
      <c r="K43" s="41" t="e">
        <v>#N/A</v>
      </c>
      <c r="L43" s="41" t="e">
        <v>#N/A</v>
      </c>
      <c r="M43" s="41" t="e">
        <v>#N/A</v>
      </c>
      <c r="N43" s="9">
        <v>0.5</v>
      </c>
      <c r="O43" s="4"/>
      <c r="P43" s="4"/>
    </row>
    <row r="44" spans="1:16" x14ac:dyDescent="0.25">
      <c r="A44" s="6">
        <v>41275</v>
      </c>
      <c r="B44" t="s">
        <v>54</v>
      </c>
      <c r="C44" s="4">
        <v>97.1</v>
      </c>
      <c r="D44" s="4">
        <v>93.9</v>
      </c>
      <c r="E44" s="4">
        <v>1.2</v>
      </c>
      <c r="F44" s="41" t="e">
        <v>#N/A</v>
      </c>
      <c r="G44" s="41" t="e">
        <v>#N/A</v>
      </c>
      <c r="H44" s="4" t="e">
        <v>#N/A</v>
      </c>
      <c r="I44" s="4" t="e">
        <v>#N/A</v>
      </c>
      <c r="J44" s="41" t="e">
        <v>#N/A</v>
      </c>
      <c r="K44" s="41" t="e">
        <v>#N/A</v>
      </c>
      <c r="L44" s="41" t="e">
        <v>#N/A</v>
      </c>
      <c r="M44" s="41" t="e">
        <v>#N/A</v>
      </c>
      <c r="N44" s="9">
        <v>0.5</v>
      </c>
      <c r="O44" s="4"/>
      <c r="P44" s="4"/>
    </row>
    <row r="45" spans="1:16" x14ac:dyDescent="0.25">
      <c r="A45" s="6">
        <v>41306</v>
      </c>
      <c r="B45" t="s">
        <v>55</v>
      </c>
      <c r="C45" s="4">
        <v>97.8</v>
      </c>
      <c r="D45" s="4">
        <v>94.1</v>
      </c>
      <c r="E45" s="4">
        <v>1</v>
      </c>
      <c r="F45" s="41" t="e">
        <v>#N/A</v>
      </c>
      <c r="G45" s="41" t="e">
        <v>#N/A</v>
      </c>
      <c r="H45" s="4" t="e">
        <v>#N/A</v>
      </c>
      <c r="I45" s="4" t="e">
        <v>#N/A</v>
      </c>
      <c r="J45" s="41" t="e">
        <v>#N/A</v>
      </c>
      <c r="K45" s="41" t="e">
        <v>#N/A</v>
      </c>
      <c r="L45" s="41" t="e">
        <v>#N/A</v>
      </c>
      <c r="M45" s="41" t="e">
        <v>#N/A</v>
      </c>
      <c r="N45" s="9">
        <v>0.5</v>
      </c>
      <c r="O45" s="4"/>
      <c r="P45" s="4"/>
    </row>
    <row r="46" spans="1:16" x14ac:dyDescent="0.25">
      <c r="A46" s="6">
        <v>41334</v>
      </c>
      <c r="B46" t="s">
        <v>56</v>
      </c>
      <c r="C46" s="4">
        <v>98.1</v>
      </c>
      <c r="D46" s="4">
        <v>94.4</v>
      </c>
      <c r="E46" s="4">
        <v>0.8</v>
      </c>
      <c r="F46" s="41" t="e">
        <v>#N/A</v>
      </c>
      <c r="G46" s="41" t="e">
        <v>#N/A</v>
      </c>
      <c r="H46" s="4" t="e">
        <v>#N/A</v>
      </c>
      <c r="I46" s="4" t="e">
        <v>#N/A</v>
      </c>
      <c r="J46" s="41" t="e">
        <v>#N/A</v>
      </c>
      <c r="K46" s="41" t="e">
        <v>#N/A</v>
      </c>
      <c r="L46" s="41" t="e">
        <v>#N/A</v>
      </c>
      <c r="M46" s="41" t="e">
        <v>#N/A</v>
      </c>
      <c r="N46" s="9">
        <v>0.5</v>
      </c>
      <c r="O46" s="4"/>
      <c r="P46" s="4"/>
    </row>
    <row r="47" spans="1:16" x14ac:dyDescent="0.25">
      <c r="A47" s="6">
        <v>41365</v>
      </c>
      <c r="B47" t="s">
        <v>57</v>
      </c>
      <c r="C47" s="4">
        <v>98.3</v>
      </c>
      <c r="D47" s="4">
        <v>94.8</v>
      </c>
      <c r="E47" s="4">
        <v>0.9</v>
      </c>
      <c r="F47" s="41" t="e">
        <v>#N/A</v>
      </c>
      <c r="G47" s="41" t="e">
        <v>#N/A</v>
      </c>
      <c r="H47" s="4" t="e">
        <v>#N/A</v>
      </c>
      <c r="I47" s="4" t="e">
        <v>#N/A</v>
      </c>
      <c r="J47" s="41" t="e">
        <v>#N/A</v>
      </c>
      <c r="K47" s="41" t="e">
        <v>#N/A</v>
      </c>
      <c r="L47" s="41" t="e">
        <v>#N/A</v>
      </c>
      <c r="M47" s="41" t="e">
        <v>#N/A</v>
      </c>
      <c r="N47" s="9">
        <v>0.5</v>
      </c>
      <c r="O47" s="4"/>
      <c r="P47" s="4"/>
    </row>
    <row r="48" spans="1:16" x14ac:dyDescent="0.25">
      <c r="A48" s="6">
        <v>41395</v>
      </c>
      <c r="B48" t="s">
        <v>58</v>
      </c>
      <c r="C48" s="4">
        <v>98.5</v>
      </c>
      <c r="D48" s="4">
        <v>95.3</v>
      </c>
      <c r="E48" s="4">
        <v>1</v>
      </c>
      <c r="F48" s="41" t="e">
        <v>#N/A</v>
      </c>
      <c r="G48" s="41" t="e">
        <v>#N/A</v>
      </c>
      <c r="H48" s="4" t="e">
        <v>#N/A</v>
      </c>
      <c r="I48" s="4" t="e">
        <v>#N/A</v>
      </c>
      <c r="J48" s="41" t="e">
        <v>#N/A</v>
      </c>
      <c r="K48" s="41" t="e">
        <v>#N/A</v>
      </c>
      <c r="L48" s="41" t="e">
        <v>#N/A</v>
      </c>
      <c r="M48" s="41" t="e">
        <v>#N/A</v>
      </c>
      <c r="N48" s="9">
        <v>0.5</v>
      </c>
      <c r="O48" s="4"/>
      <c r="P48" s="4"/>
    </row>
    <row r="49" spans="1:16" x14ac:dyDescent="0.25">
      <c r="A49" s="6">
        <v>41426</v>
      </c>
      <c r="B49" t="s">
        <v>59</v>
      </c>
      <c r="C49" s="4">
        <v>98.3</v>
      </c>
      <c r="D49" s="4">
        <v>95.3</v>
      </c>
      <c r="E49" s="4">
        <v>1.2</v>
      </c>
      <c r="F49" s="41" t="e">
        <v>#N/A</v>
      </c>
      <c r="G49" s="41" t="e">
        <v>#N/A</v>
      </c>
      <c r="H49" s="4" t="e">
        <v>#N/A</v>
      </c>
      <c r="I49" s="4" t="e">
        <v>#N/A</v>
      </c>
      <c r="J49" s="41" t="e">
        <v>#N/A</v>
      </c>
      <c r="K49" s="41" t="e">
        <v>#N/A</v>
      </c>
      <c r="L49" s="41" t="e">
        <v>#N/A</v>
      </c>
      <c r="M49" s="41" t="e">
        <v>#N/A</v>
      </c>
      <c r="N49" s="9">
        <v>0.5</v>
      </c>
      <c r="O49" s="4"/>
      <c r="P49" s="4"/>
    </row>
    <row r="50" spans="1:16" x14ac:dyDescent="0.25">
      <c r="A50" s="6">
        <v>41456</v>
      </c>
      <c r="B50" t="s">
        <v>60</v>
      </c>
      <c r="C50" s="4">
        <v>98.3</v>
      </c>
      <c r="D50" s="4">
        <v>95.8</v>
      </c>
      <c r="E50" s="4">
        <v>1.1000000000000001</v>
      </c>
      <c r="F50" s="41" t="e">
        <v>#N/A</v>
      </c>
      <c r="G50" s="41" t="e">
        <v>#N/A</v>
      </c>
      <c r="H50" s="4" t="e">
        <v>#N/A</v>
      </c>
      <c r="I50" s="4" t="e">
        <v>#N/A</v>
      </c>
      <c r="J50" s="41" t="e">
        <v>#N/A</v>
      </c>
      <c r="K50" s="41" t="e">
        <v>#N/A</v>
      </c>
      <c r="L50" s="41" t="e">
        <v>#N/A</v>
      </c>
      <c r="M50" s="41" t="e">
        <v>#N/A</v>
      </c>
      <c r="N50" s="9">
        <v>0.5</v>
      </c>
      <c r="O50" s="4"/>
      <c r="P50" s="4"/>
    </row>
    <row r="51" spans="1:16" x14ac:dyDescent="0.25">
      <c r="A51" s="6">
        <v>41487</v>
      </c>
      <c r="B51" t="s">
        <v>61</v>
      </c>
      <c r="C51" s="4">
        <v>98.7</v>
      </c>
      <c r="D51" s="4">
        <v>96.1</v>
      </c>
      <c r="E51" s="4">
        <v>1</v>
      </c>
      <c r="F51" s="41" t="e">
        <v>#N/A</v>
      </c>
      <c r="G51" s="41" t="e">
        <v>#N/A</v>
      </c>
      <c r="H51" s="4" t="e">
        <v>#N/A</v>
      </c>
      <c r="I51" s="4" t="e">
        <v>#N/A</v>
      </c>
      <c r="J51" s="41" t="e">
        <v>#N/A</v>
      </c>
      <c r="K51" s="41" t="e">
        <v>#N/A</v>
      </c>
      <c r="L51" s="41" t="e">
        <v>#N/A</v>
      </c>
      <c r="M51" s="41" t="e">
        <v>#N/A</v>
      </c>
      <c r="N51" s="9">
        <v>0.5</v>
      </c>
      <c r="O51" s="4"/>
      <c r="P51" s="4"/>
    </row>
    <row r="52" spans="1:16" x14ac:dyDescent="0.25">
      <c r="A52" s="6">
        <v>41518</v>
      </c>
      <c r="B52" t="s">
        <v>62</v>
      </c>
      <c r="C52" s="4">
        <v>99.1</v>
      </c>
      <c r="D52" s="4">
        <v>95.9</v>
      </c>
      <c r="E52" s="4">
        <v>1</v>
      </c>
      <c r="F52" s="41" t="e">
        <v>#N/A</v>
      </c>
      <c r="G52" s="41" t="e">
        <v>#N/A</v>
      </c>
      <c r="H52" s="4" t="e">
        <v>#N/A</v>
      </c>
      <c r="I52" s="4" t="e">
        <v>#N/A</v>
      </c>
      <c r="J52" s="41" t="e">
        <v>#N/A</v>
      </c>
      <c r="K52" s="41" t="e">
        <v>#N/A</v>
      </c>
      <c r="L52" s="41" t="e">
        <v>#N/A</v>
      </c>
      <c r="M52" s="41" t="e">
        <v>#N/A</v>
      </c>
      <c r="N52" s="9">
        <v>0.5</v>
      </c>
      <c r="O52" s="4"/>
      <c r="P52" s="4"/>
    </row>
    <row r="53" spans="1:16" x14ac:dyDescent="0.25">
      <c r="A53" s="6">
        <v>41548</v>
      </c>
      <c r="B53" t="s">
        <v>63</v>
      </c>
      <c r="C53" s="4">
        <v>99.1</v>
      </c>
      <c r="D53" s="4">
        <v>96.1</v>
      </c>
      <c r="E53" s="4">
        <v>1</v>
      </c>
      <c r="F53" s="41" t="e">
        <v>#N/A</v>
      </c>
      <c r="G53" s="41" t="e">
        <v>#N/A</v>
      </c>
      <c r="H53" s="4" t="e">
        <v>#N/A</v>
      </c>
      <c r="I53" s="4" t="e">
        <v>#N/A</v>
      </c>
      <c r="J53" s="41" t="e">
        <v>#N/A</v>
      </c>
      <c r="K53" s="41" t="e">
        <v>#N/A</v>
      </c>
      <c r="L53" s="41" t="e">
        <v>#N/A</v>
      </c>
      <c r="M53" s="41" t="e">
        <v>#N/A</v>
      </c>
      <c r="N53" s="9">
        <v>0.5</v>
      </c>
      <c r="O53" s="4"/>
      <c r="P53" s="4"/>
    </row>
    <row r="54" spans="1:16" x14ac:dyDescent="0.25">
      <c r="A54" s="6">
        <v>41579</v>
      </c>
      <c r="B54" t="s">
        <v>64</v>
      </c>
      <c r="C54" s="4">
        <v>99.2</v>
      </c>
      <c r="D54" s="4">
        <v>96.1</v>
      </c>
      <c r="E54" s="4">
        <v>1</v>
      </c>
      <c r="F54" s="41" t="e">
        <v>#N/A</v>
      </c>
      <c r="G54" s="41" t="e">
        <v>#N/A</v>
      </c>
      <c r="H54" s="4" t="e">
        <v>#N/A</v>
      </c>
      <c r="I54" s="4" t="e">
        <v>#N/A</v>
      </c>
      <c r="J54" s="41" t="e">
        <v>#N/A</v>
      </c>
      <c r="K54" s="41" t="e">
        <v>#N/A</v>
      </c>
      <c r="L54" s="41" t="e">
        <v>#N/A</v>
      </c>
      <c r="M54" s="41" t="e">
        <v>#N/A</v>
      </c>
      <c r="N54" s="9">
        <v>0.5</v>
      </c>
      <c r="O54" s="4"/>
      <c r="P54" s="4"/>
    </row>
    <row r="55" spans="1:16" x14ac:dyDescent="0.25">
      <c r="A55" s="6">
        <v>41609</v>
      </c>
      <c r="B55" t="s">
        <v>65</v>
      </c>
      <c r="C55" s="4">
        <v>99.6</v>
      </c>
      <c r="D55" s="4">
        <v>96.4</v>
      </c>
      <c r="E55" s="4">
        <v>1.2</v>
      </c>
      <c r="F55" s="41" t="e">
        <v>#N/A</v>
      </c>
      <c r="G55" s="41" t="e">
        <v>#N/A</v>
      </c>
      <c r="H55" s="4" t="e">
        <v>#N/A</v>
      </c>
      <c r="I55" s="4" t="e">
        <v>#N/A</v>
      </c>
      <c r="J55" s="41" t="e">
        <v>#N/A</v>
      </c>
      <c r="K55" s="41" t="e">
        <v>#N/A</v>
      </c>
      <c r="L55" s="41" t="e">
        <v>#N/A</v>
      </c>
      <c r="M55" s="41" t="e">
        <v>#N/A</v>
      </c>
      <c r="N55" s="9">
        <v>0.5</v>
      </c>
      <c r="O55" s="4"/>
      <c r="P55" s="4"/>
    </row>
    <row r="56" spans="1:16" x14ac:dyDescent="0.25">
      <c r="A56" s="6">
        <v>41640</v>
      </c>
      <c r="B56" t="s">
        <v>66</v>
      </c>
      <c r="C56" s="4">
        <v>99</v>
      </c>
      <c r="D56" s="4">
        <v>96.1</v>
      </c>
      <c r="E56" s="4">
        <v>1.4</v>
      </c>
      <c r="F56" s="41" t="e">
        <v>#N/A</v>
      </c>
      <c r="G56" s="41" t="e">
        <v>#N/A</v>
      </c>
      <c r="H56" s="4" t="e">
        <v>#N/A</v>
      </c>
      <c r="I56" s="4" t="e">
        <v>#N/A</v>
      </c>
      <c r="J56" s="41" t="e">
        <v>#N/A</v>
      </c>
      <c r="K56" s="41" t="e">
        <v>#N/A</v>
      </c>
      <c r="L56" s="41" t="e">
        <v>#N/A</v>
      </c>
      <c r="M56" s="41" t="e">
        <v>#N/A</v>
      </c>
      <c r="N56" s="9">
        <v>0.5</v>
      </c>
      <c r="O56" s="4"/>
      <c r="P56" s="4"/>
    </row>
    <row r="57" spans="1:16" x14ac:dyDescent="0.25">
      <c r="A57" s="6">
        <v>41671</v>
      </c>
      <c r="B57" t="s">
        <v>67</v>
      </c>
      <c r="C57" s="4">
        <v>99.5</v>
      </c>
      <c r="D57" s="4">
        <v>96.4</v>
      </c>
      <c r="E57" s="4">
        <v>1.6</v>
      </c>
      <c r="F57" s="41" t="e">
        <v>#N/A</v>
      </c>
      <c r="G57" s="41" t="e">
        <v>#N/A</v>
      </c>
      <c r="H57" s="4" t="e">
        <v>#N/A</v>
      </c>
      <c r="I57" s="4" t="e">
        <v>#N/A</v>
      </c>
      <c r="J57" s="41" t="e">
        <v>#N/A</v>
      </c>
      <c r="K57" s="41" t="e">
        <v>#N/A</v>
      </c>
      <c r="L57" s="41" t="e">
        <v>#N/A</v>
      </c>
      <c r="M57" s="41" t="e">
        <v>#N/A</v>
      </c>
      <c r="N57" s="9">
        <v>0.5</v>
      </c>
      <c r="O57" s="4"/>
      <c r="P57" s="4"/>
    </row>
    <row r="58" spans="1:16" x14ac:dyDescent="0.25">
      <c r="A58" s="6">
        <v>41699</v>
      </c>
      <c r="B58" t="s">
        <v>68</v>
      </c>
      <c r="C58" s="4">
        <v>99.7</v>
      </c>
      <c r="D58" s="4">
        <v>96.5</v>
      </c>
      <c r="E58" s="4">
        <v>1.4</v>
      </c>
      <c r="F58" s="41" t="e">
        <v>#N/A</v>
      </c>
      <c r="G58" s="41" t="e">
        <v>#N/A</v>
      </c>
      <c r="H58" s="4" t="e">
        <v>#N/A</v>
      </c>
      <c r="I58" s="4" t="e">
        <v>#N/A</v>
      </c>
      <c r="J58" s="41" t="e">
        <v>#N/A</v>
      </c>
      <c r="K58" s="41" t="e">
        <v>#N/A</v>
      </c>
      <c r="L58" s="41" t="e">
        <v>#N/A</v>
      </c>
      <c r="M58" s="41" t="e">
        <v>#N/A</v>
      </c>
      <c r="N58" s="9">
        <v>0.5</v>
      </c>
      <c r="O58" s="4"/>
      <c r="P58" s="4"/>
    </row>
    <row r="59" spans="1:16" x14ac:dyDescent="0.25">
      <c r="A59" s="6">
        <v>41730</v>
      </c>
      <c r="B59" t="s">
        <v>69</v>
      </c>
      <c r="C59" s="4">
        <v>100.1</v>
      </c>
      <c r="D59" s="4">
        <v>97.5</v>
      </c>
      <c r="E59" s="4">
        <v>0.9</v>
      </c>
      <c r="F59" s="41" t="e">
        <v>#N/A</v>
      </c>
      <c r="G59" s="41" t="e">
        <v>#N/A</v>
      </c>
      <c r="H59" s="4" t="e">
        <v>#N/A</v>
      </c>
      <c r="I59" s="4" t="e">
        <v>#N/A</v>
      </c>
      <c r="J59" s="41" t="e">
        <v>#N/A</v>
      </c>
      <c r="K59" s="41" t="e">
        <v>#N/A</v>
      </c>
      <c r="L59" s="41" t="e">
        <v>#N/A</v>
      </c>
      <c r="M59" s="41" t="e">
        <v>#N/A</v>
      </c>
      <c r="N59" s="9">
        <v>0.5</v>
      </c>
      <c r="O59" s="4"/>
      <c r="P59" s="4"/>
    </row>
    <row r="60" spans="1:16" x14ac:dyDescent="0.25">
      <c r="A60" s="6">
        <v>41760</v>
      </c>
      <c r="B60" t="s">
        <v>70</v>
      </c>
      <c r="C60" s="4">
        <v>100</v>
      </c>
      <c r="D60" s="4">
        <v>97.4</v>
      </c>
      <c r="E60" s="4">
        <v>0.8</v>
      </c>
      <c r="F60" s="41" t="e">
        <v>#N/A</v>
      </c>
      <c r="G60" s="41" t="e">
        <v>#N/A</v>
      </c>
      <c r="H60" s="4" t="e">
        <v>#N/A</v>
      </c>
      <c r="I60" s="4" t="e">
        <v>#N/A</v>
      </c>
      <c r="J60" s="41" t="e">
        <v>#N/A</v>
      </c>
      <c r="K60" s="41" t="e">
        <v>#N/A</v>
      </c>
      <c r="L60" s="41" t="e">
        <v>#N/A</v>
      </c>
      <c r="M60" s="41" t="e">
        <v>#N/A</v>
      </c>
      <c r="N60" s="9">
        <v>0.5</v>
      </c>
      <c r="O60" s="4"/>
      <c r="P60" s="4"/>
    </row>
    <row r="61" spans="1:16" x14ac:dyDescent="0.25">
      <c r="A61" s="6">
        <v>41791</v>
      </c>
      <c r="B61" t="s">
        <v>71</v>
      </c>
      <c r="C61" s="4">
        <v>100.2</v>
      </c>
      <c r="D61" s="4">
        <v>97.7</v>
      </c>
      <c r="E61" s="4">
        <v>0.8</v>
      </c>
      <c r="F61" s="41" t="e">
        <v>#N/A</v>
      </c>
      <c r="G61" s="41" t="e">
        <v>#N/A</v>
      </c>
      <c r="H61" s="4" t="e">
        <v>#N/A</v>
      </c>
      <c r="I61" s="4" t="e">
        <v>#N/A</v>
      </c>
      <c r="J61" s="41" t="e">
        <v>#N/A</v>
      </c>
      <c r="K61" s="41" t="e">
        <v>#N/A</v>
      </c>
      <c r="L61" s="41" t="e">
        <v>#N/A</v>
      </c>
      <c r="M61" s="41" t="e">
        <v>#N/A</v>
      </c>
      <c r="N61" s="9">
        <v>0.5</v>
      </c>
      <c r="O61" s="4"/>
      <c r="P61" s="4"/>
    </row>
    <row r="62" spans="1:16" x14ac:dyDescent="0.25">
      <c r="A62" s="6">
        <v>41821</v>
      </c>
      <c r="B62" t="s">
        <v>72</v>
      </c>
      <c r="C62" s="4">
        <v>99.9</v>
      </c>
      <c r="D62" s="4">
        <v>98.3</v>
      </c>
      <c r="E62" s="4">
        <v>0.9</v>
      </c>
      <c r="F62" s="41" t="e">
        <v>#N/A</v>
      </c>
      <c r="G62" s="41" t="e">
        <v>#N/A</v>
      </c>
      <c r="H62" s="4" t="e">
        <v>#N/A</v>
      </c>
      <c r="I62" s="4" t="e">
        <v>#N/A</v>
      </c>
      <c r="J62" s="41" t="e">
        <v>#N/A</v>
      </c>
      <c r="K62" s="41" t="e">
        <v>#N/A</v>
      </c>
      <c r="L62" s="41" t="e">
        <v>#N/A</v>
      </c>
      <c r="M62" s="41" t="e">
        <v>#N/A</v>
      </c>
      <c r="N62" s="9">
        <v>0.5</v>
      </c>
      <c r="O62" s="4"/>
      <c r="P62" s="4"/>
    </row>
    <row r="63" spans="1:16" x14ac:dyDescent="0.25">
      <c r="A63" s="6">
        <v>41852</v>
      </c>
      <c r="B63" t="s">
        <v>73</v>
      </c>
      <c r="C63" s="4">
        <v>100.2</v>
      </c>
      <c r="D63" s="4">
        <v>98.6</v>
      </c>
      <c r="E63" s="4">
        <v>1</v>
      </c>
      <c r="F63" s="41" t="e">
        <v>#N/A</v>
      </c>
      <c r="G63" s="41" t="e">
        <v>#N/A</v>
      </c>
      <c r="H63" s="4" t="e">
        <v>#N/A</v>
      </c>
      <c r="I63" s="4" t="e">
        <v>#N/A</v>
      </c>
      <c r="J63" s="41" t="e">
        <v>#N/A</v>
      </c>
      <c r="K63" s="41" t="e">
        <v>#N/A</v>
      </c>
      <c r="L63" s="41" t="e">
        <v>#N/A</v>
      </c>
      <c r="M63" s="41" t="e">
        <v>#N/A</v>
      </c>
      <c r="N63" s="9">
        <v>0.5</v>
      </c>
      <c r="O63" s="4"/>
      <c r="P63" s="4"/>
    </row>
    <row r="64" spans="1:16" x14ac:dyDescent="0.25">
      <c r="A64" s="6">
        <v>41883</v>
      </c>
      <c r="B64" t="s">
        <v>74</v>
      </c>
      <c r="C64" s="4">
        <v>100.3</v>
      </c>
      <c r="D64" s="4">
        <v>98.2</v>
      </c>
      <c r="E64" s="4">
        <v>1.4</v>
      </c>
      <c r="F64" s="41" t="e">
        <v>#N/A</v>
      </c>
      <c r="G64" s="41" t="e">
        <v>#N/A</v>
      </c>
      <c r="H64" s="4" t="e">
        <v>#N/A</v>
      </c>
      <c r="I64" s="4" t="e">
        <v>#N/A</v>
      </c>
      <c r="J64" s="41" t="e">
        <v>#N/A</v>
      </c>
      <c r="K64" s="41" t="e">
        <v>#N/A</v>
      </c>
      <c r="L64" s="41" t="e">
        <v>#N/A</v>
      </c>
      <c r="M64" s="41" t="e">
        <v>#N/A</v>
      </c>
      <c r="N64" s="9">
        <v>0.5</v>
      </c>
      <c r="O64" s="4"/>
      <c r="P64" s="4"/>
    </row>
    <row r="65" spans="1:16" x14ac:dyDescent="0.25">
      <c r="A65" s="6">
        <v>41913</v>
      </c>
      <c r="B65" t="s">
        <v>75</v>
      </c>
      <c r="C65" s="4">
        <v>100.4</v>
      </c>
      <c r="D65" s="4">
        <v>98.5</v>
      </c>
      <c r="E65" s="4">
        <v>1.9</v>
      </c>
      <c r="F65" s="41" t="e">
        <v>#N/A</v>
      </c>
      <c r="G65" s="41" t="e">
        <v>#N/A</v>
      </c>
      <c r="H65" s="4" t="e">
        <v>#N/A</v>
      </c>
      <c r="I65" s="4" t="e">
        <v>#N/A</v>
      </c>
      <c r="J65" s="41" t="e">
        <v>#N/A</v>
      </c>
      <c r="K65" s="41" t="e">
        <v>#N/A</v>
      </c>
      <c r="L65" s="41" t="e">
        <v>#N/A</v>
      </c>
      <c r="M65" s="41" t="e">
        <v>#N/A</v>
      </c>
      <c r="N65" s="9">
        <v>0.5</v>
      </c>
      <c r="O65" s="4"/>
      <c r="P65" s="4"/>
    </row>
    <row r="66" spans="1:16" x14ac:dyDescent="0.25">
      <c r="A66" s="6">
        <v>41944</v>
      </c>
      <c r="B66" t="s">
        <v>76</v>
      </c>
      <c r="C66" s="4">
        <v>100.1</v>
      </c>
      <c r="D66" s="4">
        <v>98.3</v>
      </c>
      <c r="E66" s="4">
        <v>2.1</v>
      </c>
      <c r="F66" s="41" t="e">
        <v>#N/A</v>
      </c>
      <c r="G66" s="41" t="e">
        <v>#N/A</v>
      </c>
      <c r="H66" s="4" t="e">
        <v>#N/A</v>
      </c>
      <c r="I66" s="4" t="e">
        <v>#N/A</v>
      </c>
      <c r="J66" s="41" t="e">
        <v>#N/A</v>
      </c>
      <c r="K66" s="41" t="e">
        <v>#N/A</v>
      </c>
      <c r="L66" s="41" t="e">
        <v>#N/A</v>
      </c>
      <c r="M66" s="41" t="e">
        <v>#N/A</v>
      </c>
      <c r="N66" s="9">
        <v>0.5</v>
      </c>
      <c r="O66" s="4"/>
      <c r="P66" s="4"/>
    </row>
    <row r="67" spans="1:16" x14ac:dyDescent="0.25">
      <c r="A67" s="6">
        <v>41974</v>
      </c>
      <c r="B67" t="s">
        <v>77</v>
      </c>
      <c r="C67" s="4">
        <v>100.1</v>
      </c>
      <c r="D67" s="4">
        <v>98.7</v>
      </c>
      <c r="E67" s="4">
        <v>2</v>
      </c>
      <c r="F67" s="41" t="e">
        <v>#N/A</v>
      </c>
      <c r="G67" s="41" t="e">
        <v>#N/A</v>
      </c>
      <c r="H67" s="4" t="e">
        <v>#N/A</v>
      </c>
      <c r="I67" s="4" t="e">
        <v>#N/A</v>
      </c>
      <c r="J67" s="41" t="e">
        <v>#N/A</v>
      </c>
      <c r="K67" s="41" t="e">
        <v>#N/A</v>
      </c>
      <c r="L67" s="41" t="e">
        <v>#N/A</v>
      </c>
      <c r="M67" s="41" t="e">
        <v>#N/A</v>
      </c>
      <c r="N67" s="9">
        <v>0.5</v>
      </c>
      <c r="O67" s="4"/>
      <c r="P67" s="4"/>
    </row>
    <row r="68" spans="1:16" x14ac:dyDescent="0.25">
      <c r="A68" s="6">
        <v>42005</v>
      </c>
      <c r="B68" t="s">
        <v>78</v>
      </c>
      <c r="C68" s="4">
        <v>99.3</v>
      </c>
      <c r="D68" s="4">
        <v>98.4</v>
      </c>
      <c r="E68" s="4">
        <v>1.9</v>
      </c>
      <c r="F68" s="41" t="e">
        <v>#N/A</v>
      </c>
      <c r="G68" s="41" t="e">
        <v>#N/A</v>
      </c>
      <c r="H68" s="4" t="e">
        <v>#N/A</v>
      </c>
      <c r="I68" s="4" t="e">
        <v>#N/A</v>
      </c>
      <c r="J68" s="41" t="e">
        <v>#N/A</v>
      </c>
      <c r="K68" s="41" t="e">
        <v>#N/A</v>
      </c>
      <c r="L68" s="41" t="e">
        <v>#N/A</v>
      </c>
      <c r="M68" s="41" t="e">
        <v>#N/A</v>
      </c>
      <c r="N68" s="9">
        <v>0.5</v>
      </c>
      <c r="O68" s="4"/>
      <c r="P68" s="4"/>
    </row>
    <row r="69" spans="1:16" x14ac:dyDescent="0.25">
      <c r="A69" s="6">
        <v>42036</v>
      </c>
      <c r="B69" t="s">
        <v>79</v>
      </c>
      <c r="C69" s="4">
        <v>99.5</v>
      </c>
      <c r="D69" s="4">
        <v>98.7</v>
      </c>
      <c r="E69" s="4">
        <v>2.1</v>
      </c>
      <c r="F69" s="41" t="e">
        <v>#N/A</v>
      </c>
      <c r="G69" s="41" t="e">
        <v>#N/A</v>
      </c>
      <c r="H69" s="4" t="e">
        <v>#N/A</v>
      </c>
      <c r="I69" s="4" t="e">
        <v>#N/A</v>
      </c>
      <c r="J69" s="41" t="e">
        <v>#N/A</v>
      </c>
      <c r="K69" s="41" t="e">
        <v>#N/A</v>
      </c>
      <c r="L69" s="41" t="e">
        <v>#N/A</v>
      </c>
      <c r="M69" s="41" t="e">
        <v>#N/A</v>
      </c>
      <c r="N69" s="9">
        <v>0.5</v>
      </c>
      <c r="O69" s="4"/>
      <c r="P69" s="4"/>
    </row>
    <row r="70" spans="1:16" x14ac:dyDescent="0.25">
      <c r="A70" s="6">
        <v>42064</v>
      </c>
      <c r="B70" t="s">
        <v>80</v>
      </c>
      <c r="C70" s="4">
        <v>99.7</v>
      </c>
      <c r="D70" s="4">
        <v>98.9</v>
      </c>
      <c r="E70" s="4">
        <v>2.7</v>
      </c>
      <c r="F70" s="41" t="e">
        <v>#N/A</v>
      </c>
      <c r="G70" s="41" t="e">
        <v>#N/A</v>
      </c>
      <c r="H70" s="4" t="e">
        <v>#N/A</v>
      </c>
      <c r="I70" s="4" t="e">
        <v>#N/A</v>
      </c>
      <c r="J70" s="41" t="e">
        <v>#N/A</v>
      </c>
      <c r="K70" s="41" t="e">
        <v>#N/A</v>
      </c>
      <c r="L70" s="41" t="e">
        <v>#N/A</v>
      </c>
      <c r="M70" s="41" t="e">
        <v>#N/A</v>
      </c>
      <c r="N70" s="9">
        <v>0.5</v>
      </c>
      <c r="O70" s="4"/>
      <c r="P70" s="4"/>
    </row>
    <row r="71" spans="1:16" x14ac:dyDescent="0.25">
      <c r="A71" s="6">
        <v>42095</v>
      </c>
      <c r="B71" t="s">
        <v>81</v>
      </c>
      <c r="C71" s="4">
        <v>99.9</v>
      </c>
      <c r="D71" s="4">
        <v>99.5</v>
      </c>
      <c r="E71" s="4">
        <v>3.1</v>
      </c>
      <c r="F71" s="41" t="e">
        <v>#N/A</v>
      </c>
      <c r="G71" s="41" t="e">
        <v>#N/A</v>
      </c>
      <c r="H71" s="4" t="e">
        <v>#N/A</v>
      </c>
      <c r="I71" s="4" t="e">
        <v>#N/A</v>
      </c>
      <c r="J71" s="41" t="e">
        <v>#N/A</v>
      </c>
      <c r="K71" s="41" t="e">
        <v>#N/A</v>
      </c>
      <c r="L71" s="41" t="e">
        <v>#N/A</v>
      </c>
      <c r="M71" s="41" t="e">
        <v>#N/A</v>
      </c>
      <c r="N71" s="9">
        <v>0.5</v>
      </c>
      <c r="O71" s="4"/>
      <c r="P71" s="4"/>
    </row>
    <row r="72" spans="1:16" x14ac:dyDescent="0.25">
      <c r="A72" s="6">
        <v>42125</v>
      </c>
      <c r="B72" t="s">
        <v>82</v>
      </c>
      <c r="C72" s="4">
        <v>100.1</v>
      </c>
      <c r="D72" s="4">
        <v>99.6</v>
      </c>
      <c r="E72" s="4">
        <v>3.3</v>
      </c>
      <c r="F72" s="41" t="e">
        <v>#N/A</v>
      </c>
      <c r="G72" s="41" t="e">
        <v>#N/A</v>
      </c>
      <c r="H72" s="4" t="e">
        <v>#N/A</v>
      </c>
      <c r="I72" s="4" t="e">
        <v>#N/A</v>
      </c>
      <c r="J72" s="41" t="e">
        <v>#N/A</v>
      </c>
      <c r="K72" s="41" t="e">
        <v>#N/A</v>
      </c>
      <c r="L72" s="41" t="e">
        <v>#N/A</v>
      </c>
      <c r="M72" s="41" t="e">
        <v>#N/A</v>
      </c>
      <c r="N72" s="9">
        <v>0.5</v>
      </c>
      <c r="O72" s="4"/>
      <c r="P72" s="4"/>
    </row>
    <row r="73" spans="1:16" x14ac:dyDescent="0.25">
      <c r="A73" s="6">
        <v>42156</v>
      </c>
      <c r="B73" t="s">
        <v>83</v>
      </c>
      <c r="C73" s="4">
        <v>100.2</v>
      </c>
      <c r="D73" s="4">
        <v>99.9</v>
      </c>
      <c r="E73" s="4">
        <v>3.2</v>
      </c>
      <c r="F73" s="41" t="e">
        <v>#N/A</v>
      </c>
      <c r="G73" s="41" t="e">
        <v>#N/A</v>
      </c>
      <c r="H73" s="4" t="e">
        <v>#N/A</v>
      </c>
      <c r="I73" s="4" t="e">
        <v>#N/A</v>
      </c>
      <c r="J73" s="41" t="e">
        <v>#N/A</v>
      </c>
      <c r="K73" s="41" t="e">
        <v>#N/A</v>
      </c>
      <c r="L73" s="41" t="e">
        <v>#N/A</v>
      </c>
      <c r="M73" s="41" t="e">
        <v>#N/A</v>
      </c>
      <c r="N73" s="9">
        <v>0.5</v>
      </c>
      <c r="O73" s="4"/>
      <c r="P73" s="4"/>
    </row>
    <row r="74" spans="1:16" x14ac:dyDescent="0.25">
      <c r="A74" s="6">
        <v>42186</v>
      </c>
      <c r="B74" t="s">
        <v>84</v>
      </c>
      <c r="C74" s="4">
        <v>100</v>
      </c>
      <c r="D74" s="4">
        <v>100.6</v>
      </c>
      <c r="E74" s="4">
        <v>3.2</v>
      </c>
      <c r="F74" s="41" t="e">
        <v>#N/A</v>
      </c>
      <c r="G74" s="41" t="e">
        <v>#N/A</v>
      </c>
      <c r="H74" s="4" t="e">
        <v>#N/A</v>
      </c>
      <c r="I74" s="4" t="e">
        <v>#N/A</v>
      </c>
      <c r="J74" s="41" t="e">
        <v>#N/A</v>
      </c>
      <c r="K74" s="41" t="e">
        <v>#N/A</v>
      </c>
      <c r="L74" s="41" t="e">
        <v>#N/A</v>
      </c>
      <c r="M74" s="41" t="e">
        <v>#N/A</v>
      </c>
      <c r="N74" s="9">
        <v>0.5</v>
      </c>
      <c r="O74" s="4"/>
      <c r="P74" s="4"/>
    </row>
    <row r="75" spans="1:16" x14ac:dyDescent="0.25">
      <c r="A75" s="6">
        <v>42217</v>
      </c>
      <c r="B75" t="s">
        <v>85</v>
      </c>
      <c r="C75" s="4">
        <v>100.3</v>
      </c>
      <c r="D75" s="4">
        <v>100.9</v>
      </c>
      <c r="E75" s="4">
        <v>3.2</v>
      </c>
      <c r="F75" s="41" t="e">
        <v>#N/A</v>
      </c>
      <c r="G75" s="41" t="e">
        <v>#N/A</v>
      </c>
      <c r="H75" s="4" t="e">
        <v>#N/A</v>
      </c>
      <c r="I75" s="4" t="e">
        <v>#N/A</v>
      </c>
      <c r="J75" s="41" t="e">
        <v>#N/A</v>
      </c>
      <c r="K75" s="41" t="e">
        <v>#N/A</v>
      </c>
      <c r="L75" s="41" t="e">
        <v>#N/A</v>
      </c>
      <c r="M75" s="41" t="e">
        <v>#N/A</v>
      </c>
      <c r="N75" s="9">
        <v>0.5</v>
      </c>
      <c r="O75" s="4"/>
      <c r="P75" s="4"/>
    </row>
    <row r="76" spans="1:16" x14ac:dyDescent="0.25">
      <c r="A76" s="6">
        <v>42248</v>
      </c>
      <c r="B76" t="s">
        <v>86</v>
      </c>
      <c r="C76" s="4">
        <v>100.2</v>
      </c>
      <c r="D76" s="4">
        <v>100.6</v>
      </c>
      <c r="E76" s="4">
        <v>2.8</v>
      </c>
      <c r="F76" s="41" t="e">
        <v>#N/A</v>
      </c>
      <c r="G76" s="41" t="e">
        <v>#N/A</v>
      </c>
      <c r="H76" s="4" t="e">
        <v>#N/A</v>
      </c>
      <c r="I76" s="4" t="e">
        <v>#N/A</v>
      </c>
      <c r="J76" s="41" t="e">
        <v>#N/A</v>
      </c>
      <c r="K76" s="41" t="e">
        <v>#N/A</v>
      </c>
      <c r="L76" s="41" t="e">
        <v>#N/A</v>
      </c>
      <c r="M76" s="41" t="e">
        <v>#N/A</v>
      </c>
      <c r="N76" s="9">
        <v>0.5</v>
      </c>
      <c r="O76" s="4"/>
      <c r="P76" s="4"/>
    </row>
    <row r="77" spans="1:16" x14ac:dyDescent="0.25">
      <c r="A77" s="6">
        <v>42278</v>
      </c>
      <c r="B77" t="s">
        <v>87</v>
      </c>
      <c r="C77" s="4">
        <v>100.3</v>
      </c>
      <c r="D77" s="4">
        <v>100.7</v>
      </c>
      <c r="E77" s="4">
        <v>2.2000000000000002</v>
      </c>
      <c r="F77" s="41" t="e">
        <v>#N/A</v>
      </c>
      <c r="G77" s="41" t="e">
        <v>#N/A</v>
      </c>
      <c r="H77" s="4" t="e">
        <v>#N/A</v>
      </c>
      <c r="I77" s="4" t="e">
        <v>#N/A</v>
      </c>
      <c r="J77" s="41" t="e">
        <v>#N/A</v>
      </c>
      <c r="K77" s="41" t="e">
        <v>#N/A</v>
      </c>
      <c r="L77" s="41" t="e">
        <v>#N/A</v>
      </c>
      <c r="M77" s="41" t="e">
        <v>#N/A</v>
      </c>
      <c r="N77" s="9">
        <v>0.5</v>
      </c>
      <c r="O77" s="4"/>
      <c r="P77" s="4"/>
    </row>
    <row r="78" spans="1:16" x14ac:dyDescent="0.25">
      <c r="A78" s="6">
        <v>42309</v>
      </c>
      <c r="B78" t="s">
        <v>88</v>
      </c>
      <c r="C78" s="4">
        <v>100.3</v>
      </c>
      <c r="D78" s="4">
        <v>100.7</v>
      </c>
      <c r="E78" s="4">
        <v>2</v>
      </c>
      <c r="F78" s="41" t="e">
        <v>#N/A</v>
      </c>
      <c r="G78" s="41" t="e">
        <v>#N/A</v>
      </c>
      <c r="H78" s="4" t="e">
        <v>#N/A</v>
      </c>
      <c r="I78" s="4" t="e">
        <v>#N/A</v>
      </c>
      <c r="J78" s="41" t="e">
        <v>#N/A</v>
      </c>
      <c r="K78" s="41" t="e">
        <v>#N/A</v>
      </c>
      <c r="L78" s="41" t="e">
        <v>#N/A</v>
      </c>
      <c r="M78" s="41" t="e">
        <v>#N/A</v>
      </c>
      <c r="N78" s="9">
        <v>0.5</v>
      </c>
      <c r="O78" s="4"/>
      <c r="P78" s="4"/>
    </row>
    <row r="79" spans="1:16" x14ac:dyDescent="0.25">
      <c r="A79" s="6">
        <v>42339</v>
      </c>
      <c r="B79" t="s">
        <v>89</v>
      </c>
      <c r="C79" s="4">
        <v>100.3</v>
      </c>
      <c r="D79" s="4">
        <v>101.5</v>
      </c>
      <c r="E79" s="4">
        <v>2.1</v>
      </c>
      <c r="F79" s="41" t="e">
        <v>#N/A</v>
      </c>
      <c r="G79" s="41" t="e">
        <v>#N/A</v>
      </c>
      <c r="H79" s="4" t="e">
        <v>#N/A</v>
      </c>
      <c r="I79" s="4" t="e">
        <v>#N/A</v>
      </c>
      <c r="J79" s="41" t="e">
        <v>#N/A</v>
      </c>
      <c r="K79" s="41" t="e">
        <v>#N/A</v>
      </c>
      <c r="L79" s="41" t="e">
        <v>#N/A</v>
      </c>
      <c r="M79" s="41" t="e">
        <v>#N/A</v>
      </c>
      <c r="N79" s="9">
        <v>0.5</v>
      </c>
      <c r="O79" s="4"/>
      <c r="P79" s="4"/>
    </row>
    <row r="80" spans="1:16" x14ac:dyDescent="0.25">
      <c r="A80" s="6">
        <v>42370</v>
      </c>
      <c r="B80" t="s">
        <v>90</v>
      </c>
      <c r="C80" s="4">
        <v>99.5</v>
      </c>
      <c r="D80" s="4">
        <v>100.7</v>
      </c>
      <c r="E80" s="4">
        <v>2.4</v>
      </c>
      <c r="F80" s="41" t="e">
        <v>#N/A</v>
      </c>
      <c r="G80" s="41" t="e">
        <v>#N/A</v>
      </c>
      <c r="H80" s="4" t="e">
        <v>#N/A</v>
      </c>
      <c r="I80" s="4" t="e">
        <v>#N/A</v>
      </c>
      <c r="J80" s="41" t="e">
        <v>#N/A</v>
      </c>
      <c r="K80" s="41" t="e">
        <v>#N/A</v>
      </c>
      <c r="L80" s="41" t="e">
        <v>#N/A</v>
      </c>
      <c r="M80" s="41" t="e">
        <v>#N/A</v>
      </c>
      <c r="N80" s="9">
        <v>0.5</v>
      </c>
      <c r="O80" s="4"/>
      <c r="P80" s="4"/>
    </row>
    <row r="81" spans="1:16" x14ac:dyDescent="0.25">
      <c r="A81" s="6">
        <v>42401</v>
      </c>
      <c r="B81" t="s">
        <v>91</v>
      </c>
      <c r="C81" s="4">
        <v>99.8</v>
      </c>
      <c r="D81" s="4">
        <v>101.1</v>
      </c>
      <c r="E81" s="4">
        <v>2.5</v>
      </c>
      <c r="F81" s="41" t="e">
        <v>#N/A</v>
      </c>
      <c r="G81" s="41" t="e">
        <v>#N/A</v>
      </c>
      <c r="H81" s="4" t="e">
        <v>#N/A</v>
      </c>
      <c r="I81" s="4" t="e">
        <v>#N/A</v>
      </c>
      <c r="J81" s="41" t="e">
        <v>#N/A</v>
      </c>
      <c r="K81" s="41" t="e">
        <v>#N/A</v>
      </c>
      <c r="L81" s="41" t="e">
        <v>#N/A</v>
      </c>
      <c r="M81" s="41" t="e">
        <v>#N/A</v>
      </c>
      <c r="N81" s="9">
        <v>0.5</v>
      </c>
      <c r="O81" s="4"/>
      <c r="P81" s="4"/>
    </row>
    <row r="82" spans="1:16" x14ac:dyDescent="0.25">
      <c r="A82" s="6">
        <v>42430</v>
      </c>
      <c r="B82" t="s">
        <v>92</v>
      </c>
      <c r="C82" s="4">
        <v>100.2</v>
      </c>
      <c r="D82" s="4">
        <v>101.7</v>
      </c>
      <c r="E82" s="4">
        <v>2.5</v>
      </c>
      <c r="F82" s="41" t="e">
        <v>#N/A</v>
      </c>
      <c r="G82" s="41" t="e">
        <v>#N/A</v>
      </c>
      <c r="H82" s="4" t="e">
        <v>#N/A</v>
      </c>
      <c r="I82" s="4" t="e">
        <v>#N/A</v>
      </c>
      <c r="J82" s="41" t="e">
        <v>#N/A</v>
      </c>
      <c r="K82" s="41" t="e">
        <v>#N/A</v>
      </c>
      <c r="L82" s="41" t="e">
        <v>#N/A</v>
      </c>
      <c r="M82" s="41" t="e">
        <v>#N/A</v>
      </c>
      <c r="N82" s="9">
        <v>0.5</v>
      </c>
      <c r="O82" s="4"/>
      <c r="P82" s="4"/>
    </row>
    <row r="83" spans="1:16" x14ac:dyDescent="0.25">
      <c r="A83" s="6">
        <v>42461</v>
      </c>
      <c r="B83" t="s">
        <v>93</v>
      </c>
      <c r="C83" s="4">
        <v>100.2</v>
      </c>
      <c r="D83" s="4">
        <v>101.9</v>
      </c>
      <c r="E83" s="4">
        <v>2.6</v>
      </c>
      <c r="F83" s="41" t="e">
        <v>#N/A</v>
      </c>
      <c r="G83" s="41" t="e">
        <v>#N/A</v>
      </c>
      <c r="H83" s="4" t="e">
        <v>#N/A</v>
      </c>
      <c r="I83" s="4" t="e">
        <v>#N/A</v>
      </c>
      <c r="J83" s="41" t="e">
        <v>#N/A</v>
      </c>
      <c r="K83" s="41" t="e">
        <v>#N/A</v>
      </c>
      <c r="L83" s="41" t="e">
        <v>#N/A</v>
      </c>
      <c r="M83" s="41" t="e">
        <v>#N/A</v>
      </c>
      <c r="N83" s="9">
        <v>0.5</v>
      </c>
      <c r="O83" s="4"/>
      <c r="P83" s="4"/>
    </row>
    <row r="84" spans="1:16" x14ac:dyDescent="0.25">
      <c r="A84" s="6">
        <v>42491</v>
      </c>
      <c r="B84" t="s">
        <v>94</v>
      </c>
      <c r="C84" s="4">
        <v>100.4</v>
      </c>
      <c r="D84" s="4">
        <v>102.2</v>
      </c>
      <c r="E84" s="4">
        <v>2.4</v>
      </c>
      <c r="F84" s="41" t="e">
        <v>#N/A</v>
      </c>
      <c r="G84" s="41" t="e">
        <v>#N/A</v>
      </c>
      <c r="H84" s="4" t="e">
        <v>#N/A</v>
      </c>
      <c r="I84" s="4" t="e">
        <v>#N/A</v>
      </c>
      <c r="J84" s="41" t="e">
        <v>#N/A</v>
      </c>
      <c r="K84" s="41" t="e">
        <v>#N/A</v>
      </c>
      <c r="L84" s="41" t="e">
        <v>#N/A</v>
      </c>
      <c r="M84" s="41" t="e">
        <v>#N/A</v>
      </c>
      <c r="N84" s="9">
        <v>0.5</v>
      </c>
      <c r="O84" s="4"/>
      <c r="P84" s="4"/>
    </row>
    <row r="85" spans="1:16" x14ac:dyDescent="0.25">
      <c r="A85" s="6">
        <v>42522</v>
      </c>
      <c r="B85" t="s">
        <v>95</v>
      </c>
      <c r="C85" s="4">
        <v>100.6</v>
      </c>
      <c r="D85" s="4">
        <v>102.7</v>
      </c>
      <c r="E85" s="4">
        <v>2.5</v>
      </c>
      <c r="F85" s="41" t="e">
        <v>#N/A</v>
      </c>
      <c r="G85" s="41" t="e">
        <v>#N/A</v>
      </c>
      <c r="H85" s="4" t="e">
        <v>#N/A</v>
      </c>
      <c r="I85" s="4" t="e">
        <v>#N/A</v>
      </c>
      <c r="J85" s="41" t="e">
        <v>#N/A</v>
      </c>
      <c r="K85" s="41" t="e">
        <v>#N/A</v>
      </c>
      <c r="L85" s="41" t="e">
        <v>#N/A</v>
      </c>
      <c r="M85" s="41" t="e">
        <v>#N/A</v>
      </c>
      <c r="N85" s="9">
        <v>0.5</v>
      </c>
      <c r="O85" s="4"/>
      <c r="P85" s="4"/>
    </row>
    <row r="86" spans="1:16" x14ac:dyDescent="0.25">
      <c r="A86" s="6">
        <v>42552</v>
      </c>
      <c r="B86" t="s">
        <v>96</v>
      </c>
      <c r="C86" s="4">
        <v>100.6</v>
      </c>
      <c r="D86" s="4">
        <v>103.3</v>
      </c>
      <c r="E86" s="4">
        <v>2.4</v>
      </c>
      <c r="F86" s="41" t="e">
        <v>#N/A</v>
      </c>
      <c r="G86" s="41" t="e">
        <v>#N/A</v>
      </c>
      <c r="H86" s="4" t="e">
        <v>#N/A</v>
      </c>
      <c r="I86" s="4" t="e">
        <v>#N/A</v>
      </c>
      <c r="J86" s="41" t="e">
        <v>#N/A</v>
      </c>
      <c r="K86" s="41" t="e">
        <v>#N/A</v>
      </c>
      <c r="L86" s="41" t="e">
        <v>#N/A</v>
      </c>
      <c r="M86" s="41" t="e">
        <v>#N/A</v>
      </c>
      <c r="N86" s="9">
        <v>0.5</v>
      </c>
      <c r="O86" s="4"/>
      <c r="P86" s="4"/>
    </row>
    <row r="87" spans="1:16" x14ac:dyDescent="0.25">
      <c r="A87" s="6">
        <v>42583</v>
      </c>
      <c r="B87" t="s">
        <v>97</v>
      </c>
      <c r="C87" s="4">
        <v>100.9</v>
      </c>
      <c r="D87" s="4">
        <v>103.8</v>
      </c>
      <c r="E87" s="4">
        <v>2.4</v>
      </c>
      <c r="F87" s="41" t="e">
        <v>#N/A</v>
      </c>
      <c r="G87" s="41" t="e">
        <v>#N/A</v>
      </c>
      <c r="H87" s="4" t="e">
        <v>#N/A</v>
      </c>
      <c r="I87" s="4" t="e">
        <v>#N/A</v>
      </c>
      <c r="J87" s="41" t="e">
        <v>#N/A</v>
      </c>
      <c r="K87" s="41" t="e">
        <v>#N/A</v>
      </c>
      <c r="L87" s="41" t="e">
        <v>#N/A</v>
      </c>
      <c r="M87" s="41" t="e">
        <v>#N/A</v>
      </c>
      <c r="N87" s="9">
        <v>0.25</v>
      </c>
      <c r="O87" s="4"/>
      <c r="P87" s="4"/>
    </row>
    <row r="88" spans="1:16" x14ac:dyDescent="0.25">
      <c r="A88" s="6">
        <v>42614</v>
      </c>
      <c r="B88" t="s">
        <v>98</v>
      </c>
      <c r="C88" s="4">
        <v>101.1</v>
      </c>
      <c r="D88" s="4">
        <v>103.3</v>
      </c>
      <c r="E88" s="4">
        <v>2.6</v>
      </c>
      <c r="F88" s="41" t="e">
        <v>#N/A</v>
      </c>
      <c r="G88" s="41" t="e">
        <v>#N/A</v>
      </c>
      <c r="H88" s="4" t="e">
        <v>#N/A</v>
      </c>
      <c r="I88" s="4" t="e">
        <v>#N/A</v>
      </c>
      <c r="J88" s="41" t="e">
        <v>#N/A</v>
      </c>
      <c r="K88" s="41" t="e">
        <v>#N/A</v>
      </c>
      <c r="L88" s="41" t="e">
        <v>#N/A</v>
      </c>
      <c r="M88" s="41" t="e">
        <v>#N/A</v>
      </c>
      <c r="N88" s="9">
        <v>0.25</v>
      </c>
      <c r="O88" s="4"/>
      <c r="P88" s="4"/>
    </row>
    <row r="89" spans="1:16" x14ac:dyDescent="0.25">
      <c r="A89" s="6">
        <v>42644</v>
      </c>
      <c r="B89" t="s">
        <v>99</v>
      </c>
      <c r="C89" s="4">
        <v>101.2</v>
      </c>
      <c r="D89" s="4">
        <v>103.1</v>
      </c>
      <c r="E89" s="4">
        <v>2.8</v>
      </c>
      <c r="F89" s="41" t="e">
        <v>#N/A</v>
      </c>
      <c r="G89" s="41" t="e">
        <v>#N/A</v>
      </c>
      <c r="H89" s="4" t="e">
        <v>#N/A</v>
      </c>
      <c r="I89" s="4" t="e">
        <v>#N/A</v>
      </c>
      <c r="J89" s="41" t="e">
        <v>#N/A</v>
      </c>
      <c r="K89" s="41" t="e">
        <v>#N/A</v>
      </c>
      <c r="L89" s="41" t="e">
        <v>#N/A</v>
      </c>
      <c r="M89" s="41" t="e">
        <v>#N/A</v>
      </c>
      <c r="N89" s="9">
        <v>0.25</v>
      </c>
      <c r="O89" s="4"/>
      <c r="P89" s="4"/>
    </row>
    <row r="90" spans="1:16" x14ac:dyDescent="0.25">
      <c r="A90" s="6">
        <v>42675</v>
      </c>
      <c r="B90" t="s">
        <v>100</v>
      </c>
      <c r="C90" s="4">
        <v>101.4</v>
      </c>
      <c r="D90" s="4">
        <v>102.9</v>
      </c>
      <c r="E90" s="4">
        <v>2.9</v>
      </c>
      <c r="F90" s="41" t="e">
        <v>#N/A</v>
      </c>
      <c r="G90" s="41" t="e">
        <v>#N/A</v>
      </c>
      <c r="H90" s="4" t="e">
        <v>#N/A</v>
      </c>
      <c r="I90" s="4" t="e">
        <v>#N/A</v>
      </c>
      <c r="J90" s="41" t="e">
        <v>#N/A</v>
      </c>
      <c r="K90" s="41" t="e">
        <v>#N/A</v>
      </c>
      <c r="L90" s="41" t="e">
        <v>#N/A</v>
      </c>
      <c r="M90" s="41" t="e">
        <v>#N/A</v>
      </c>
      <c r="N90" s="9">
        <v>0.25</v>
      </c>
      <c r="O90" s="4"/>
      <c r="P90" s="4"/>
    </row>
    <row r="91" spans="1:16" x14ac:dyDescent="0.25">
      <c r="A91" s="6">
        <v>42705</v>
      </c>
      <c r="B91" t="s">
        <v>101</v>
      </c>
      <c r="C91" s="4">
        <v>101.9</v>
      </c>
      <c r="D91" s="4">
        <v>104</v>
      </c>
      <c r="E91" s="4">
        <v>2.8</v>
      </c>
      <c r="F91" s="41" t="e">
        <v>#N/A</v>
      </c>
      <c r="G91" s="41" t="e">
        <v>#N/A</v>
      </c>
      <c r="H91" s="4" t="e">
        <v>#N/A</v>
      </c>
      <c r="I91" s="4" t="e">
        <v>#N/A</v>
      </c>
      <c r="J91" s="41" t="e">
        <v>#N/A</v>
      </c>
      <c r="K91" s="41" t="e">
        <v>#N/A</v>
      </c>
      <c r="L91" s="41" t="e">
        <v>#N/A</v>
      </c>
      <c r="M91" s="41" t="e">
        <v>#N/A</v>
      </c>
      <c r="N91" s="9">
        <v>0.25</v>
      </c>
      <c r="O91" s="4"/>
      <c r="P91" s="4"/>
    </row>
    <row r="92" spans="1:16" x14ac:dyDescent="0.25">
      <c r="A92" s="6">
        <v>42736</v>
      </c>
      <c r="B92" t="s">
        <v>102</v>
      </c>
      <c r="C92" s="4">
        <v>101.4</v>
      </c>
      <c r="D92" s="4">
        <v>103.3</v>
      </c>
      <c r="E92" s="4">
        <v>2.6</v>
      </c>
      <c r="F92" s="41">
        <v>3.6960000000000002</v>
      </c>
      <c r="G92" s="41">
        <v>3.43</v>
      </c>
      <c r="H92" s="4" t="e">
        <v>#N/A</v>
      </c>
      <c r="I92" s="4" t="e">
        <v>#N/A</v>
      </c>
      <c r="J92" s="41">
        <v>2.7160000000000002</v>
      </c>
      <c r="K92" s="41">
        <v>2.992</v>
      </c>
      <c r="L92" s="41" t="e">
        <v>#N/A</v>
      </c>
      <c r="M92" s="41" t="e">
        <v>#N/A</v>
      </c>
      <c r="N92" s="9">
        <v>0.25</v>
      </c>
      <c r="O92" s="4"/>
      <c r="P92" s="4"/>
    </row>
    <row r="93" spans="1:16" x14ac:dyDescent="0.25">
      <c r="A93" s="6">
        <v>42767</v>
      </c>
      <c r="B93" t="s">
        <v>103</v>
      </c>
      <c r="C93" s="4">
        <v>102.1</v>
      </c>
      <c r="D93" s="4">
        <v>103.9</v>
      </c>
      <c r="E93" s="4">
        <v>2.2000000000000002</v>
      </c>
      <c r="F93" s="41">
        <v>2.0379999999999998</v>
      </c>
      <c r="G93" s="41">
        <v>2.7229999999999999</v>
      </c>
      <c r="H93" s="4" t="e">
        <v>#N/A</v>
      </c>
      <c r="I93" s="4" t="e">
        <v>#N/A</v>
      </c>
      <c r="J93" s="41">
        <v>2.706</v>
      </c>
      <c r="K93" s="41">
        <v>2.863</v>
      </c>
      <c r="L93" s="41" t="e">
        <v>#N/A</v>
      </c>
      <c r="M93" s="41" t="e">
        <v>#N/A</v>
      </c>
      <c r="N93" s="9">
        <v>0.25</v>
      </c>
      <c r="O93" s="4"/>
      <c r="P93" s="4"/>
    </row>
    <row r="94" spans="1:16" x14ac:dyDescent="0.25">
      <c r="A94" s="6">
        <v>42795</v>
      </c>
      <c r="B94" t="s">
        <v>104</v>
      </c>
      <c r="C94" s="4">
        <v>102.5</v>
      </c>
      <c r="D94" s="4">
        <v>103.8</v>
      </c>
      <c r="E94" s="4">
        <v>2.1</v>
      </c>
      <c r="F94" s="41">
        <v>2.0089999999999999</v>
      </c>
      <c r="G94" s="41">
        <v>2.3079999999999998</v>
      </c>
      <c r="H94" s="4" t="e">
        <v>#N/A</v>
      </c>
      <c r="I94" s="4" t="e">
        <v>#N/A</v>
      </c>
      <c r="J94" s="41">
        <v>2.581</v>
      </c>
      <c r="K94" s="41">
        <v>2.82</v>
      </c>
      <c r="L94" s="41" t="e">
        <v>#N/A</v>
      </c>
      <c r="M94" s="41" t="e">
        <v>#N/A</v>
      </c>
      <c r="N94" s="9">
        <v>0.25</v>
      </c>
      <c r="O94" s="4"/>
      <c r="P94" s="4"/>
    </row>
    <row r="95" spans="1:16" x14ac:dyDescent="0.25">
      <c r="A95" s="6">
        <v>42826</v>
      </c>
      <c r="B95" t="s">
        <v>105</v>
      </c>
      <c r="C95" s="4">
        <v>102.9</v>
      </c>
      <c r="D95" s="4">
        <v>105</v>
      </c>
      <c r="E95" s="4">
        <v>2</v>
      </c>
      <c r="F95" s="41">
        <v>4.1529999999999996</v>
      </c>
      <c r="G95" s="41">
        <v>3.2669999999999999</v>
      </c>
      <c r="H95" s="4" t="e">
        <v>#N/A</v>
      </c>
      <c r="I95" s="4" t="e">
        <v>#N/A</v>
      </c>
      <c r="J95" s="41">
        <v>2.7330000000000001</v>
      </c>
      <c r="K95" s="41">
        <v>2.766</v>
      </c>
      <c r="L95" s="41" t="e">
        <v>#N/A</v>
      </c>
      <c r="M95" s="41" t="e">
        <v>#N/A</v>
      </c>
      <c r="N95" s="9">
        <v>0.25</v>
      </c>
      <c r="O95" s="4"/>
      <c r="P95" s="4"/>
    </row>
    <row r="96" spans="1:16" x14ac:dyDescent="0.25">
      <c r="A96" s="6">
        <v>42856</v>
      </c>
      <c r="B96" t="s">
        <v>106</v>
      </c>
      <c r="C96" s="4">
        <v>103.3</v>
      </c>
      <c r="D96" s="4">
        <v>105.1</v>
      </c>
      <c r="E96" s="4">
        <v>2.2000000000000002</v>
      </c>
      <c r="F96" s="41">
        <v>2.5249999999999999</v>
      </c>
      <c r="G96" s="41">
        <v>2.468</v>
      </c>
      <c r="H96" s="4" t="e">
        <v>#N/A</v>
      </c>
      <c r="I96" s="4" t="e">
        <v>#N/A</v>
      </c>
      <c r="J96" s="41">
        <v>2.8959999999999999</v>
      </c>
      <c r="K96" s="41">
        <v>2.681</v>
      </c>
      <c r="L96" s="41" t="e">
        <v>#N/A</v>
      </c>
      <c r="M96" s="41" t="e">
        <v>#N/A</v>
      </c>
      <c r="N96" s="9">
        <v>0.25</v>
      </c>
      <c r="O96" s="4"/>
      <c r="P96" s="4"/>
    </row>
    <row r="97" spans="1:16" x14ac:dyDescent="0.25">
      <c r="A97" s="6">
        <v>42887</v>
      </c>
      <c r="B97" t="s">
        <v>107</v>
      </c>
      <c r="C97" s="4">
        <v>103.3</v>
      </c>
      <c r="D97" s="4">
        <v>105.5</v>
      </c>
      <c r="E97" s="4">
        <v>2.2000000000000002</v>
      </c>
      <c r="F97" s="41">
        <v>2.665</v>
      </c>
      <c r="G97" s="41">
        <v>2.109</v>
      </c>
      <c r="H97" s="4" t="e">
        <v>#N/A</v>
      </c>
      <c r="I97" s="4" t="e">
        <v>#N/A</v>
      </c>
      <c r="J97" s="41">
        <v>3.1139999999999999</v>
      </c>
      <c r="K97" s="41">
        <v>2.6150000000000002</v>
      </c>
      <c r="L97" s="41" t="e">
        <v>#N/A</v>
      </c>
      <c r="M97" s="41" t="e">
        <v>#N/A</v>
      </c>
      <c r="N97" s="9">
        <v>0.25</v>
      </c>
      <c r="O97" s="4"/>
      <c r="P97" s="4"/>
    </row>
    <row r="98" spans="1:16" x14ac:dyDescent="0.25">
      <c r="A98" s="6">
        <v>42917</v>
      </c>
      <c r="B98" t="s">
        <v>108</v>
      </c>
      <c r="C98" s="4">
        <v>103.2</v>
      </c>
      <c r="D98" s="4">
        <v>106</v>
      </c>
      <c r="E98" s="4">
        <v>2.2999999999999998</v>
      </c>
      <c r="F98" s="41">
        <v>3.6709999999999998</v>
      </c>
      <c r="G98" s="41">
        <v>2.8279999999999998</v>
      </c>
      <c r="H98" s="4" t="e">
        <v>#N/A</v>
      </c>
      <c r="I98" s="4" t="e">
        <v>#N/A</v>
      </c>
      <c r="J98" s="41">
        <v>2.9529999999999998</v>
      </c>
      <c r="K98" s="41">
        <v>2.468</v>
      </c>
      <c r="L98" s="41" t="e">
        <v>#N/A</v>
      </c>
      <c r="M98" s="41" t="e">
        <v>#N/A</v>
      </c>
      <c r="N98" s="9">
        <v>0.25</v>
      </c>
      <c r="O98" s="4"/>
      <c r="P98" s="4"/>
    </row>
    <row r="99" spans="1:16" x14ac:dyDescent="0.25">
      <c r="A99" s="6">
        <v>42948</v>
      </c>
      <c r="B99" t="s">
        <v>109</v>
      </c>
      <c r="C99" s="4">
        <v>103.8</v>
      </c>
      <c r="D99" s="4">
        <v>106.5</v>
      </c>
      <c r="E99" s="4">
        <v>2.2999999999999998</v>
      </c>
      <c r="F99" s="41">
        <v>3.1219999999999999</v>
      </c>
      <c r="G99" s="41">
        <v>2.4630000000000001</v>
      </c>
      <c r="H99" s="4">
        <v>2.6</v>
      </c>
      <c r="I99" s="4">
        <v>2.4</v>
      </c>
      <c r="J99" s="41">
        <v>3.1520000000000001</v>
      </c>
      <c r="K99" s="41">
        <v>2.4670000000000001</v>
      </c>
      <c r="L99" s="41">
        <v>2.6339999999999999</v>
      </c>
      <c r="M99" s="41">
        <v>2.423</v>
      </c>
      <c r="N99" s="9">
        <v>0.25</v>
      </c>
      <c r="O99" s="4"/>
      <c r="P99" s="4"/>
    </row>
    <row r="100" spans="1:16" x14ac:dyDescent="0.25">
      <c r="A100" s="6">
        <v>42979</v>
      </c>
      <c r="B100" t="s">
        <v>110</v>
      </c>
      <c r="C100" s="4">
        <v>104.1</v>
      </c>
      <c r="D100" s="4">
        <v>106.1</v>
      </c>
      <c r="E100" s="4">
        <v>2.4</v>
      </c>
      <c r="F100" s="41">
        <v>2.464</v>
      </c>
      <c r="G100" s="41">
        <v>2.29</v>
      </c>
      <c r="H100" s="4">
        <v>2.5</v>
      </c>
      <c r="I100" s="4">
        <v>2.2999999999999998</v>
      </c>
      <c r="J100" s="41">
        <v>3.085</v>
      </c>
      <c r="K100" s="41">
        <v>2.5270000000000001</v>
      </c>
      <c r="L100" s="41">
        <v>2.556</v>
      </c>
      <c r="M100" s="41">
        <v>2.3490000000000002</v>
      </c>
      <c r="N100" s="9">
        <v>0.25</v>
      </c>
      <c r="O100" s="4"/>
      <c r="P100" s="4"/>
    </row>
    <row r="101" spans="1:16" x14ac:dyDescent="0.25">
      <c r="A101" s="6">
        <v>43009</v>
      </c>
      <c r="B101" t="s">
        <v>111</v>
      </c>
      <c r="C101" s="4">
        <v>104.2</v>
      </c>
      <c r="D101" s="4">
        <v>105.9</v>
      </c>
      <c r="E101" s="4">
        <v>2.4</v>
      </c>
      <c r="F101" s="41">
        <v>2.8530000000000002</v>
      </c>
      <c r="G101" s="41">
        <v>2.5790000000000002</v>
      </c>
      <c r="H101" s="4">
        <v>2.7</v>
      </c>
      <c r="I101" s="4">
        <v>2.6</v>
      </c>
      <c r="J101" s="41">
        <v>2.8130000000000002</v>
      </c>
      <c r="K101" s="41">
        <v>2.444</v>
      </c>
      <c r="L101" s="41">
        <v>2.6190000000000002</v>
      </c>
      <c r="M101" s="41">
        <v>2.4369999999999998</v>
      </c>
      <c r="N101" s="9">
        <v>0.25</v>
      </c>
      <c r="O101" s="4"/>
      <c r="P101" s="4"/>
    </row>
    <row r="102" spans="1:16" x14ac:dyDescent="0.25">
      <c r="A102" s="6">
        <v>43040</v>
      </c>
      <c r="B102" t="s">
        <v>112</v>
      </c>
      <c r="C102" s="4">
        <v>104.6</v>
      </c>
      <c r="D102" s="4">
        <v>105.9</v>
      </c>
      <c r="E102" s="4">
        <v>2.4</v>
      </c>
      <c r="F102" s="41">
        <v>2.8359999999999999</v>
      </c>
      <c r="G102" s="41">
        <v>2.399</v>
      </c>
      <c r="H102" s="4" t="e">
        <v>#N/A</v>
      </c>
      <c r="I102" s="4" t="e">
        <v>#N/A</v>
      </c>
      <c r="J102" s="41">
        <v>2.7170000000000001</v>
      </c>
      <c r="K102" s="41">
        <v>2.423</v>
      </c>
      <c r="L102" s="41" t="e">
        <v>#N/A</v>
      </c>
      <c r="M102" s="41" t="e">
        <v>#N/A</v>
      </c>
      <c r="N102" s="9">
        <v>0.5</v>
      </c>
      <c r="O102" s="4"/>
      <c r="P102" s="4"/>
    </row>
    <row r="103" spans="1:16" x14ac:dyDescent="0.25">
      <c r="A103" s="6">
        <v>43070</v>
      </c>
      <c r="B103" t="s">
        <v>113</v>
      </c>
      <c r="C103" s="4">
        <v>104.9</v>
      </c>
      <c r="D103" s="4">
        <v>106.6</v>
      </c>
      <c r="E103" s="4">
        <v>2.6</v>
      </c>
      <c r="F103" s="41">
        <v>2.9329999999999998</v>
      </c>
      <c r="G103" s="41">
        <v>2.4359999999999999</v>
      </c>
      <c r="H103" s="4" t="e">
        <v>#N/A</v>
      </c>
      <c r="I103" s="4" t="e">
        <v>#N/A</v>
      </c>
      <c r="J103" s="41">
        <v>2.8740000000000001</v>
      </c>
      <c r="K103" s="41">
        <v>2.4710000000000001</v>
      </c>
      <c r="L103" s="41" t="e">
        <v>#N/A</v>
      </c>
      <c r="M103" s="41" t="e">
        <v>#N/A</v>
      </c>
      <c r="N103" s="9">
        <v>0.5</v>
      </c>
      <c r="O103" s="4"/>
      <c r="P103" s="4"/>
    </row>
    <row r="104" spans="1:16" x14ac:dyDescent="0.25">
      <c r="A104" s="6">
        <v>43101</v>
      </c>
      <c r="B104" t="s">
        <v>114</v>
      </c>
      <c r="C104" s="4">
        <v>104.4</v>
      </c>
      <c r="D104" s="4">
        <v>106.1</v>
      </c>
      <c r="E104" s="4">
        <v>2.7</v>
      </c>
      <c r="F104" s="41">
        <v>3.03</v>
      </c>
      <c r="G104" s="41">
        <v>2.472</v>
      </c>
      <c r="H104" s="4" t="e">
        <v>#N/A</v>
      </c>
      <c r="I104" s="4" t="e">
        <v>#N/A</v>
      </c>
      <c r="J104" s="41">
        <v>2.9329999999999998</v>
      </c>
      <c r="K104" s="41">
        <v>2.4359999999999999</v>
      </c>
      <c r="L104" s="41" t="e">
        <v>#N/A</v>
      </c>
      <c r="M104" s="41" t="e">
        <v>#N/A</v>
      </c>
      <c r="N104" s="9">
        <v>0.5</v>
      </c>
      <c r="O104" s="4"/>
      <c r="P104" s="4"/>
    </row>
    <row r="105" spans="1:16" x14ac:dyDescent="0.25">
      <c r="A105" s="6">
        <v>43132</v>
      </c>
      <c r="B105" t="s">
        <v>115</v>
      </c>
      <c r="C105" s="4">
        <v>104.9</v>
      </c>
      <c r="D105" s="4">
        <v>106.4</v>
      </c>
      <c r="E105" s="4">
        <v>2.9</v>
      </c>
      <c r="F105" s="41">
        <v>2.94</v>
      </c>
      <c r="G105" s="41">
        <v>2.399</v>
      </c>
      <c r="H105" s="4" t="e">
        <v>#N/A</v>
      </c>
      <c r="I105" s="4" t="e">
        <v>#N/A</v>
      </c>
      <c r="J105" s="41">
        <v>2.968</v>
      </c>
      <c r="K105" s="41">
        <v>2.4359999999999999</v>
      </c>
      <c r="L105" s="41" t="e">
        <v>#N/A</v>
      </c>
      <c r="M105" s="41" t="e">
        <v>#N/A</v>
      </c>
      <c r="N105" s="9">
        <v>0.5</v>
      </c>
      <c r="O105" s="4"/>
      <c r="P105" s="4"/>
    </row>
    <row r="106" spans="1:16" x14ac:dyDescent="0.25">
      <c r="A106" s="6">
        <v>43160</v>
      </c>
      <c r="B106" t="s">
        <v>116</v>
      </c>
      <c r="C106" s="4">
        <v>105</v>
      </c>
      <c r="D106" s="4">
        <v>106.5</v>
      </c>
      <c r="E106" s="4">
        <v>3</v>
      </c>
      <c r="F106" s="41">
        <v>2.66</v>
      </c>
      <c r="G106" s="41">
        <v>2.1970000000000001</v>
      </c>
      <c r="H106" s="4" t="e">
        <v>#N/A</v>
      </c>
      <c r="I106" s="4" t="e">
        <v>#N/A</v>
      </c>
      <c r="J106" s="41">
        <v>2.875</v>
      </c>
      <c r="K106" s="41">
        <v>2.3559999999999999</v>
      </c>
      <c r="L106" s="41" t="e">
        <v>#N/A</v>
      </c>
      <c r="M106" s="41" t="e">
        <v>#N/A</v>
      </c>
      <c r="N106" s="9">
        <v>0.5</v>
      </c>
      <c r="O106" s="4"/>
      <c r="P106" s="4"/>
    </row>
    <row r="107" spans="1:16" x14ac:dyDescent="0.25">
      <c r="A107" s="6">
        <v>43191</v>
      </c>
      <c r="B107" t="s">
        <v>117</v>
      </c>
      <c r="C107" s="4">
        <v>105.4</v>
      </c>
      <c r="D107" s="4">
        <v>107.2</v>
      </c>
      <c r="E107" s="4">
        <v>3</v>
      </c>
      <c r="F107" s="41">
        <v>3.3</v>
      </c>
      <c r="G107" s="41">
        <v>2.4460000000000002</v>
      </c>
      <c r="H107" s="4" t="e">
        <v>#N/A</v>
      </c>
      <c r="I107" s="4" t="e">
        <v>#N/A</v>
      </c>
      <c r="J107" s="41">
        <v>2.9649999999999999</v>
      </c>
      <c r="K107" s="41">
        <v>2.347</v>
      </c>
      <c r="L107" s="41" t="e">
        <v>#N/A</v>
      </c>
      <c r="M107" s="41" t="e">
        <v>#N/A</v>
      </c>
      <c r="N107" s="9">
        <v>0.5</v>
      </c>
      <c r="O107" s="4"/>
      <c r="P107" s="4"/>
    </row>
    <row r="108" spans="1:16" x14ac:dyDescent="0.25">
      <c r="A108" s="6">
        <v>43221</v>
      </c>
      <c r="B108" t="s">
        <v>118</v>
      </c>
      <c r="C108" s="4">
        <v>105.8</v>
      </c>
      <c r="D108" s="4">
        <v>107.6</v>
      </c>
      <c r="E108" s="4">
        <v>2.9</v>
      </c>
      <c r="F108" s="41">
        <v>2.4700000000000002</v>
      </c>
      <c r="G108" s="41">
        <v>1.9379999999999999</v>
      </c>
      <c r="H108" s="4" t="e">
        <v>#N/A</v>
      </c>
      <c r="I108" s="4" t="e">
        <v>#N/A</v>
      </c>
      <c r="J108" s="41">
        <v>2.8079999999999998</v>
      </c>
      <c r="K108" s="41">
        <v>2.194</v>
      </c>
      <c r="L108" s="41" t="e">
        <v>#N/A</v>
      </c>
      <c r="M108" s="41" t="e">
        <v>#N/A</v>
      </c>
      <c r="N108" s="9">
        <v>0.5</v>
      </c>
      <c r="O108" s="4"/>
      <c r="P108" s="4"/>
    </row>
    <row r="109" spans="1:16" x14ac:dyDescent="0.25">
      <c r="A109" s="6">
        <v>43252</v>
      </c>
      <c r="B109" t="s">
        <v>119</v>
      </c>
      <c r="C109" s="4">
        <v>105.8</v>
      </c>
      <c r="D109" s="4">
        <v>107.9</v>
      </c>
      <c r="E109" s="4">
        <v>2.8</v>
      </c>
      <c r="F109" s="41">
        <v>2.8</v>
      </c>
      <c r="G109" s="41">
        <v>2.3149999999999999</v>
      </c>
      <c r="H109" s="4" t="e">
        <v>#N/A</v>
      </c>
      <c r="I109" s="4" t="e">
        <v>#N/A</v>
      </c>
      <c r="J109" s="41">
        <v>2.855</v>
      </c>
      <c r="K109" s="41">
        <v>2.2330000000000001</v>
      </c>
      <c r="L109" s="41" t="e">
        <v>#N/A</v>
      </c>
      <c r="M109" s="41" t="e">
        <v>#N/A</v>
      </c>
      <c r="N109" s="9">
        <v>0.5</v>
      </c>
      <c r="O109" s="4"/>
      <c r="P109" s="4"/>
    </row>
    <row r="110" spans="1:16" x14ac:dyDescent="0.25">
      <c r="A110" s="6">
        <v>43282</v>
      </c>
      <c r="B110" t="s">
        <v>120</v>
      </c>
      <c r="C110" s="4">
        <v>105.8</v>
      </c>
      <c r="D110" s="4">
        <v>108.5</v>
      </c>
      <c r="E110" s="4">
        <v>3</v>
      </c>
      <c r="F110" s="41">
        <v>2.79</v>
      </c>
      <c r="G110" s="41">
        <v>2.4209999999999998</v>
      </c>
      <c r="H110" s="4" t="e">
        <v>#N/A</v>
      </c>
      <c r="I110" s="4" t="e">
        <v>#N/A</v>
      </c>
      <c r="J110" s="41">
        <v>2.6829999999999998</v>
      </c>
      <c r="K110" s="41">
        <v>2.2250000000000001</v>
      </c>
      <c r="L110" s="41" t="e">
        <v>#N/A</v>
      </c>
      <c r="M110" s="41" t="e">
        <v>#N/A</v>
      </c>
      <c r="N110" s="9">
        <v>0.5</v>
      </c>
      <c r="O110" s="4"/>
      <c r="P110" s="4"/>
    </row>
    <row r="111" spans="1:16" x14ac:dyDescent="0.25">
      <c r="A111" s="6">
        <v>43313</v>
      </c>
      <c r="B111" t="s">
        <v>121</v>
      </c>
      <c r="C111" s="4">
        <v>106.5</v>
      </c>
      <c r="D111" s="4">
        <v>109.2</v>
      </c>
      <c r="E111" s="4">
        <v>3.2</v>
      </c>
      <c r="F111" s="41">
        <v>2.27</v>
      </c>
      <c r="G111" s="41">
        <v>2.2509999999999999</v>
      </c>
      <c r="H111" s="4" t="e">
        <v>#N/A</v>
      </c>
      <c r="I111" s="4" t="e">
        <v>#N/A</v>
      </c>
      <c r="J111" s="41">
        <v>2.6160000000000001</v>
      </c>
      <c r="K111" s="41">
        <v>2.3290000000000002</v>
      </c>
      <c r="L111" s="41" t="e">
        <v>#N/A</v>
      </c>
      <c r="M111" s="41" t="e">
        <v>#N/A</v>
      </c>
      <c r="N111" s="9">
        <v>0.75</v>
      </c>
      <c r="O111" s="4"/>
      <c r="P111" s="4"/>
    </row>
    <row r="112" spans="1:16" x14ac:dyDescent="0.25">
      <c r="A112" s="6">
        <v>43344</v>
      </c>
      <c r="B112" t="s">
        <v>122</v>
      </c>
      <c r="C112" s="4">
        <v>106.6</v>
      </c>
      <c r="D112" s="4">
        <v>108.6</v>
      </c>
      <c r="E112" s="4">
        <v>3.3</v>
      </c>
      <c r="F112" s="41">
        <v>2.44</v>
      </c>
      <c r="G112" s="41">
        <v>2.0110000000000001</v>
      </c>
      <c r="H112" s="4" t="e">
        <v>#N/A</v>
      </c>
      <c r="I112" s="4" t="e">
        <v>#N/A</v>
      </c>
      <c r="J112" s="41">
        <v>2.4980000000000002</v>
      </c>
      <c r="K112" s="41">
        <v>2.2280000000000002</v>
      </c>
      <c r="L112" s="41" t="e">
        <v>#N/A</v>
      </c>
      <c r="M112" s="41" t="e">
        <v>#N/A</v>
      </c>
      <c r="N112" s="9">
        <v>0.75</v>
      </c>
      <c r="O112" s="4"/>
      <c r="P112" s="4"/>
    </row>
    <row r="113" spans="1:16" x14ac:dyDescent="0.25">
      <c r="A113" s="6">
        <v>43374</v>
      </c>
      <c r="B113" t="s">
        <v>123</v>
      </c>
      <c r="C113" s="4">
        <v>106.7</v>
      </c>
      <c r="D113" s="4">
        <v>108.5</v>
      </c>
      <c r="E113" s="4">
        <v>3.4</v>
      </c>
      <c r="F113" s="41">
        <v>2.56</v>
      </c>
      <c r="G113" s="41">
        <v>2.59</v>
      </c>
      <c r="H113" s="4" t="e">
        <v>#N/A</v>
      </c>
      <c r="I113" s="4" t="e">
        <v>#N/A</v>
      </c>
      <c r="J113" s="41">
        <v>2.423</v>
      </c>
      <c r="K113" s="41">
        <v>2.2839999999999998</v>
      </c>
      <c r="L113" s="41" t="e">
        <v>#N/A</v>
      </c>
      <c r="M113" s="41" t="e">
        <v>#N/A</v>
      </c>
      <c r="N113" s="9">
        <v>0.75</v>
      </c>
      <c r="O113" s="4"/>
      <c r="P113" s="4"/>
    </row>
    <row r="114" spans="1:16" x14ac:dyDescent="0.25">
      <c r="A114" s="6">
        <v>43405</v>
      </c>
      <c r="B114" t="s">
        <v>124</v>
      </c>
      <c r="C114" s="4">
        <v>107</v>
      </c>
      <c r="D114" s="4">
        <v>108.5</v>
      </c>
      <c r="E114" s="4">
        <v>3.4</v>
      </c>
      <c r="F114" s="41">
        <v>2.56</v>
      </c>
      <c r="G114" s="41">
        <v>2.7010000000000001</v>
      </c>
      <c r="H114" s="4" t="e">
        <v>#N/A</v>
      </c>
      <c r="I114" s="4" t="e">
        <v>#N/A</v>
      </c>
      <c r="J114" s="41">
        <v>2.5209999999999999</v>
      </c>
      <c r="K114" s="41">
        <v>2.4340000000000002</v>
      </c>
      <c r="L114" s="41" t="e">
        <v>#N/A</v>
      </c>
      <c r="M114" s="41" t="e">
        <v>#N/A</v>
      </c>
      <c r="N114" s="9">
        <v>0.75</v>
      </c>
      <c r="O114" s="4"/>
      <c r="P114" s="4"/>
    </row>
    <row r="115" spans="1:16" x14ac:dyDescent="0.25">
      <c r="A115" s="6">
        <v>43435</v>
      </c>
      <c r="B115" t="s">
        <v>125</v>
      </c>
      <c r="C115" s="4">
        <v>107.1</v>
      </c>
      <c r="D115" s="4">
        <v>109.2</v>
      </c>
      <c r="E115" s="4">
        <v>3.5</v>
      </c>
      <c r="F115" s="41">
        <v>2.2200000000000002</v>
      </c>
      <c r="G115" s="41">
        <v>2.1819999999999999</v>
      </c>
      <c r="H115" s="4" t="e">
        <v>#N/A</v>
      </c>
      <c r="I115" s="4" t="e">
        <v>#N/A</v>
      </c>
      <c r="J115" s="41">
        <v>2.4489999999999998</v>
      </c>
      <c r="K115" s="41">
        <v>2.4910000000000001</v>
      </c>
      <c r="L115" s="41" t="e">
        <v>#N/A</v>
      </c>
      <c r="M115" s="41" t="e">
        <v>#N/A</v>
      </c>
      <c r="N115" s="9">
        <v>0.75</v>
      </c>
      <c r="O115" s="4"/>
      <c r="P115" s="4"/>
    </row>
    <row r="116" spans="1:16" x14ac:dyDescent="0.25">
      <c r="A116" s="6">
        <v>43466</v>
      </c>
      <c r="B116" t="s">
        <v>126</v>
      </c>
      <c r="C116" s="4">
        <v>106.3</v>
      </c>
      <c r="D116" s="4">
        <v>108.8</v>
      </c>
      <c r="E116" s="4">
        <v>3.6</v>
      </c>
      <c r="F116" s="41">
        <v>2.79</v>
      </c>
      <c r="G116" s="41">
        <v>2.5310000000000001</v>
      </c>
      <c r="H116" s="4" t="e">
        <v>#N/A</v>
      </c>
      <c r="I116" s="4" t="e">
        <v>#N/A</v>
      </c>
      <c r="J116" s="41">
        <v>2.5249999999999999</v>
      </c>
      <c r="K116" s="41">
        <v>2.4710000000000001</v>
      </c>
      <c r="L116" s="41" t="e">
        <v>#N/A</v>
      </c>
      <c r="M116" s="41" t="e">
        <v>#N/A</v>
      </c>
      <c r="N116" s="9">
        <v>0.75</v>
      </c>
      <c r="O116" s="4"/>
      <c r="P116" s="4"/>
    </row>
    <row r="117" spans="1:16" x14ac:dyDescent="0.25">
      <c r="A117" s="6">
        <v>43497</v>
      </c>
      <c r="B117" t="s">
        <v>127</v>
      </c>
      <c r="C117" s="4">
        <v>106.8</v>
      </c>
      <c r="D117" s="4">
        <v>109</v>
      </c>
      <c r="E117" s="4">
        <v>3.6</v>
      </c>
      <c r="F117" s="41">
        <v>2.23</v>
      </c>
      <c r="G117" s="41">
        <v>2.56</v>
      </c>
      <c r="H117" s="4" t="e">
        <v>#N/A</v>
      </c>
      <c r="I117" s="4" t="e">
        <v>#N/A</v>
      </c>
      <c r="J117" s="41">
        <v>2.415</v>
      </c>
      <c r="K117" s="41">
        <v>2.4239999999999999</v>
      </c>
      <c r="L117" s="41" t="e">
        <v>#N/A</v>
      </c>
      <c r="M117" s="41" t="e">
        <v>#N/A</v>
      </c>
      <c r="N117" s="9">
        <v>0.75</v>
      </c>
      <c r="O117" s="4"/>
      <c r="P117" s="4"/>
    </row>
    <row r="118" spans="1:16" x14ac:dyDescent="0.25">
      <c r="A118" s="6">
        <v>43525</v>
      </c>
      <c r="B118" t="s">
        <v>128</v>
      </c>
      <c r="C118" s="4">
        <v>107</v>
      </c>
      <c r="D118" s="4">
        <v>109.1</v>
      </c>
      <c r="E118" s="4">
        <v>3.6</v>
      </c>
      <c r="F118" s="41">
        <v>2.4</v>
      </c>
      <c r="G118" s="41">
        <v>2.0659999999999998</v>
      </c>
      <c r="H118" s="4" t="e">
        <v>#N/A</v>
      </c>
      <c r="I118" s="4" t="e">
        <v>#N/A</v>
      </c>
      <c r="J118" s="41">
        <v>2.4740000000000002</v>
      </c>
      <c r="K118" s="41">
        <v>2.3860000000000001</v>
      </c>
      <c r="L118" s="41" t="e">
        <v>#N/A</v>
      </c>
      <c r="M118" s="41" t="e">
        <v>#N/A</v>
      </c>
      <c r="N118" s="9">
        <v>0.75</v>
      </c>
      <c r="O118" s="4"/>
      <c r="P118" s="4"/>
    </row>
    <row r="119" spans="1:16" x14ac:dyDescent="0.25">
      <c r="A119" s="6">
        <v>43556</v>
      </c>
      <c r="B119" t="s">
        <v>129</v>
      </c>
      <c r="C119" s="4">
        <v>107.6</v>
      </c>
      <c r="D119" s="4">
        <v>110.3</v>
      </c>
      <c r="E119" s="4">
        <v>3.6</v>
      </c>
      <c r="F119" s="41">
        <v>2.87</v>
      </c>
      <c r="G119" s="41">
        <v>2.7050000000000001</v>
      </c>
      <c r="H119" s="4" t="e">
        <v>#N/A</v>
      </c>
      <c r="I119" s="4" t="e">
        <v>#N/A</v>
      </c>
      <c r="J119" s="41">
        <v>2.5009999999999999</v>
      </c>
      <c r="K119" s="41">
        <v>2.444</v>
      </c>
      <c r="L119" s="41" t="e">
        <v>#N/A</v>
      </c>
      <c r="M119" s="41" t="e">
        <v>#N/A</v>
      </c>
      <c r="N119" s="9">
        <v>0.75</v>
      </c>
      <c r="O119" s="4"/>
      <c r="P119" s="4"/>
    </row>
    <row r="120" spans="1:16" x14ac:dyDescent="0.25">
      <c r="A120" s="6">
        <v>43586</v>
      </c>
      <c r="B120" t="s">
        <v>130</v>
      </c>
      <c r="C120" s="4">
        <v>107.9</v>
      </c>
      <c r="D120" s="4">
        <v>110.3</v>
      </c>
      <c r="E120" s="4">
        <v>3.7</v>
      </c>
      <c r="F120" s="41">
        <v>1.78</v>
      </c>
      <c r="G120" s="41">
        <v>2.3180000000000001</v>
      </c>
      <c r="H120" s="4" t="e">
        <v>#N/A</v>
      </c>
      <c r="I120" s="4" t="e">
        <v>#N/A</v>
      </c>
      <c r="J120" s="41">
        <v>2.3479999999999999</v>
      </c>
      <c r="K120" s="41">
        <v>2.363</v>
      </c>
      <c r="L120" s="41" t="e">
        <v>#N/A</v>
      </c>
      <c r="M120" s="41" t="e">
        <v>#N/A</v>
      </c>
      <c r="N120" s="9">
        <v>0.75</v>
      </c>
      <c r="O120" s="4"/>
      <c r="P120" s="4"/>
    </row>
    <row r="121" spans="1:16" x14ac:dyDescent="0.25">
      <c r="A121" s="6">
        <v>43617</v>
      </c>
      <c r="B121" t="s">
        <v>131</v>
      </c>
      <c r="C121" s="4">
        <v>107.9</v>
      </c>
      <c r="D121" s="4">
        <v>110.6</v>
      </c>
      <c r="E121" s="4">
        <v>3.9</v>
      </c>
      <c r="F121" s="41">
        <v>2.7</v>
      </c>
      <c r="G121" s="41">
        <v>2.1579999999999999</v>
      </c>
      <c r="H121" s="4" t="e">
        <v>#N/A</v>
      </c>
      <c r="I121" s="4" t="e">
        <v>#N/A</v>
      </c>
      <c r="J121" s="41">
        <v>2.4489999999999998</v>
      </c>
      <c r="K121" s="41">
        <v>2.3940000000000001</v>
      </c>
      <c r="L121" s="41" t="e">
        <v>#N/A</v>
      </c>
      <c r="M121" s="41" t="e">
        <v>#N/A</v>
      </c>
      <c r="N121" s="9">
        <v>0.75</v>
      </c>
      <c r="O121" s="4"/>
      <c r="P121" s="4"/>
    </row>
    <row r="122" spans="1:16" x14ac:dyDescent="0.25">
      <c r="A122" s="6">
        <v>43647</v>
      </c>
      <c r="B122" t="s">
        <v>132</v>
      </c>
      <c r="C122" s="4">
        <v>107.9</v>
      </c>
      <c r="D122" s="4">
        <v>111.2</v>
      </c>
      <c r="E122" s="4">
        <v>4</v>
      </c>
      <c r="F122" s="41">
        <v>2.2599999999999998</v>
      </c>
      <c r="G122" s="41">
        <v>2.0990000000000002</v>
      </c>
      <c r="H122" s="4" t="e">
        <v>#N/A</v>
      </c>
      <c r="I122" s="4" t="e">
        <v>#N/A</v>
      </c>
      <c r="J122" s="41">
        <v>2.246</v>
      </c>
      <c r="K122" s="41">
        <v>2.1920000000000002</v>
      </c>
      <c r="L122" s="41" t="e">
        <v>#N/A</v>
      </c>
      <c r="M122" s="41" t="e">
        <v>#N/A</v>
      </c>
      <c r="N122" s="9">
        <v>0.75</v>
      </c>
      <c r="O122" s="4"/>
      <c r="P122" s="4"/>
    </row>
    <row r="123" spans="1:16" x14ac:dyDescent="0.25">
      <c r="A123" s="6">
        <v>43678</v>
      </c>
      <c r="B123" t="s">
        <v>133</v>
      </c>
      <c r="C123" s="4">
        <v>108.4</v>
      </c>
      <c r="D123" s="4">
        <v>111.7</v>
      </c>
      <c r="E123" s="4">
        <v>3.9</v>
      </c>
      <c r="F123" s="41">
        <v>1.91</v>
      </c>
      <c r="G123" s="41">
        <v>2.2810000000000001</v>
      </c>
      <c r="H123" s="4" t="e">
        <v>#N/A</v>
      </c>
      <c r="I123" s="4" t="e">
        <v>#N/A</v>
      </c>
      <c r="J123" s="41">
        <v>2.2909999999999999</v>
      </c>
      <c r="K123" s="41">
        <v>2.1789999999999998</v>
      </c>
      <c r="L123" s="41" t="e">
        <v>#N/A</v>
      </c>
      <c r="M123" s="41" t="e">
        <v>#N/A</v>
      </c>
      <c r="N123" s="9">
        <v>0.75</v>
      </c>
      <c r="O123" s="4"/>
      <c r="P123" s="4"/>
    </row>
    <row r="124" spans="1:16" x14ac:dyDescent="0.25">
      <c r="A124" s="6">
        <v>43709</v>
      </c>
      <c r="B124" t="s">
        <v>134</v>
      </c>
      <c r="C124" s="4">
        <v>108.5</v>
      </c>
      <c r="D124" s="4">
        <v>111.3</v>
      </c>
      <c r="E124" s="4">
        <v>3.7</v>
      </c>
      <c r="F124" s="41">
        <v>2.2599999999999998</v>
      </c>
      <c r="G124" s="41">
        <v>2.3450000000000002</v>
      </c>
      <c r="H124" s="4" t="e">
        <v>#N/A</v>
      </c>
      <c r="I124" s="4" t="e">
        <v>#N/A</v>
      </c>
      <c r="J124" s="41">
        <v>2.1419999999999999</v>
      </c>
      <c r="K124" s="41">
        <v>2.2410000000000001</v>
      </c>
      <c r="L124" s="41" t="e">
        <v>#N/A</v>
      </c>
      <c r="M124" s="41" t="e">
        <v>#N/A</v>
      </c>
      <c r="N124" s="9">
        <v>0.75</v>
      </c>
      <c r="O124" s="4"/>
      <c r="P124" s="4"/>
    </row>
    <row r="125" spans="1:16" x14ac:dyDescent="0.25">
      <c r="A125" s="6">
        <v>43739</v>
      </c>
      <c r="B125" t="s">
        <v>135</v>
      </c>
      <c r="C125" s="4">
        <v>108.3</v>
      </c>
      <c r="D125" s="4">
        <v>111.3</v>
      </c>
      <c r="E125" s="4">
        <v>3.5</v>
      </c>
      <c r="F125" s="41">
        <v>1.99</v>
      </c>
      <c r="G125" s="41">
        <v>2.214</v>
      </c>
      <c r="H125" s="4" t="e">
        <v>#N/A</v>
      </c>
      <c r="I125" s="4" t="e">
        <v>#N/A</v>
      </c>
      <c r="J125" s="41">
        <v>2.0529999999999999</v>
      </c>
      <c r="K125" s="41">
        <v>2.2799999999999998</v>
      </c>
      <c r="L125" s="41" t="e">
        <v>#N/A</v>
      </c>
      <c r="M125" s="41" t="e">
        <v>#N/A</v>
      </c>
      <c r="N125" s="9">
        <v>0.75</v>
      </c>
      <c r="O125" s="4"/>
      <c r="P125" s="4"/>
    </row>
    <row r="126" spans="1:16" x14ac:dyDescent="0.25">
      <c r="A126" s="6">
        <v>43770</v>
      </c>
      <c r="B126" t="s">
        <v>136</v>
      </c>
      <c r="C126" s="4">
        <v>108.5</v>
      </c>
      <c r="D126" s="4">
        <v>111.2</v>
      </c>
      <c r="E126" s="4">
        <v>3.3</v>
      </c>
      <c r="F126" s="41">
        <v>1.86</v>
      </c>
      <c r="G126" s="41">
        <v>2.1520000000000001</v>
      </c>
      <c r="H126" s="4" t="e">
        <v>#N/A</v>
      </c>
      <c r="I126" s="4" t="e">
        <v>#N/A</v>
      </c>
      <c r="J126" s="41">
        <v>2.0369999999999999</v>
      </c>
      <c r="K126" s="41">
        <v>2.2370000000000001</v>
      </c>
      <c r="L126" s="41" t="e">
        <v>#N/A</v>
      </c>
      <c r="M126" s="41" t="e">
        <v>#N/A</v>
      </c>
      <c r="N126" s="9">
        <v>0.75</v>
      </c>
      <c r="O126" s="4"/>
      <c r="P126" s="4"/>
    </row>
    <row r="127" spans="1:16" x14ac:dyDescent="0.25">
      <c r="A127" s="6">
        <v>43800</v>
      </c>
      <c r="B127" t="s">
        <v>137</v>
      </c>
      <c r="C127" s="4">
        <v>108.5</v>
      </c>
      <c r="D127" s="4">
        <v>111.5</v>
      </c>
      <c r="E127" s="4">
        <v>3.2</v>
      </c>
      <c r="F127" s="41">
        <v>1.99</v>
      </c>
      <c r="G127" s="41">
        <v>2.3719999999999999</v>
      </c>
      <c r="H127" s="4" t="e">
        <v>#N/A</v>
      </c>
      <c r="I127" s="4" t="e">
        <v>#N/A</v>
      </c>
      <c r="J127" s="41">
        <v>1.948</v>
      </c>
      <c r="K127" s="41">
        <v>2.246</v>
      </c>
      <c r="L127" s="41" t="e">
        <v>#N/A</v>
      </c>
      <c r="M127" s="41" t="e">
        <v>#N/A</v>
      </c>
      <c r="N127" s="9">
        <v>0.75</v>
      </c>
      <c r="O127" s="4"/>
      <c r="P127" s="4"/>
    </row>
    <row r="128" spans="1:16" x14ac:dyDescent="0.25">
      <c r="A128" s="6">
        <v>43831</v>
      </c>
      <c r="B128" t="s">
        <v>138</v>
      </c>
      <c r="C128" s="4">
        <v>108.2</v>
      </c>
      <c r="D128" s="4">
        <v>111.3</v>
      </c>
      <c r="E128" s="4">
        <v>3</v>
      </c>
      <c r="F128" s="41">
        <v>2.06</v>
      </c>
      <c r="G128" s="41">
        <v>2.117</v>
      </c>
      <c r="H128" s="4" t="e">
        <v>#N/A</v>
      </c>
      <c r="I128" s="4" t="e">
        <v>#N/A</v>
      </c>
      <c r="J128" s="41">
        <v>1.9710000000000001</v>
      </c>
      <c r="K128" s="41">
        <v>2.214</v>
      </c>
      <c r="L128" s="41" t="e">
        <v>#N/A</v>
      </c>
      <c r="M128" s="41" t="e">
        <v>#N/A</v>
      </c>
      <c r="N128" s="9">
        <v>0.75</v>
      </c>
      <c r="O128" s="4"/>
      <c r="P128" s="4"/>
    </row>
    <row r="129" spans="1:16" x14ac:dyDescent="0.25">
      <c r="A129" s="6">
        <v>43862</v>
      </c>
      <c r="B129" t="s">
        <v>139</v>
      </c>
      <c r="C129" s="4">
        <v>108.6</v>
      </c>
      <c r="D129" s="4">
        <v>111.7</v>
      </c>
      <c r="E129" s="4">
        <v>2.9</v>
      </c>
      <c r="F129" s="41">
        <v>1.74</v>
      </c>
      <c r="G129" s="41">
        <v>2.0939999999999999</v>
      </c>
      <c r="H129" s="4" t="e">
        <v>#N/A</v>
      </c>
      <c r="I129" s="4" t="e">
        <v>#N/A</v>
      </c>
      <c r="J129" s="41">
        <v>1.931</v>
      </c>
      <c r="K129" s="41">
        <v>2.1949999999999998</v>
      </c>
      <c r="L129" s="41" t="e">
        <v>#N/A</v>
      </c>
      <c r="M129" s="41" t="e">
        <v>#N/A</v>
      </c>
      <c r="N129" s="9">
        <v>0.75</v>
      </c>
      <c r="O129" s="4"/>
      <c r="P129" s="4"/>
    </row>
    <row r="130" spans="1:16" x14ac:dyDescent="0.25">
      <c r="A130" s="6">
        <v>43891</v>
      </c>
      <c r="B130" t="s">
        <v>140</v>
      </c>
      <c r="C130" s="4">
        <v>108.6</v>
      </c>
      <c r="D130" s="4">
        <v>111.9</v>
      </c>
      <c r="E130" s="4">
        <v>2.5</v>
      </c>
      <c r="F130" s="41">
        <v>1.69</v>
      </c>
      <c r="G130" s="41">
        <v>1.5980000000000001</v>
      </c>
      <c r="H130" s="4" t="e">
        <v>#N/A</v>
      </c>
      <c r="I130" s="4" t="e">
        <v>#N/A</v>
      </c>
      <c r="J130" s="41">
        <v>1.83</v>
      </c>
      <c r="K130" s="41">
        <v>1.9370000000000001</v>
      </c>
      <c r="L130" s="41" t="e">
        <v>#N/A</v>
      </c>
      <c r="M130" s="41" t="e">
        <v>#N/A</v>
      </c>
      <c r="N130" s="9">
        <v>0.1</v>
      </c>
      <c r="O130" s="4"/>
      <c r="P130" s="4"/>
    </row>
    <row r="131" spans="1:16" x14ac:dyDescent="0.25">
      <c r="A131" s="6">
        <v>43922</v>
      </c>
      <c r="B131" t="s">
        <v>141</v>
      </c>
      <c r="C131" s="4">
        <v>108.5</v>
      </c>
      <c r="D131" s="4">
        <v>112.5</v>
      </c>
      <c r="E131" s="4">
        <v>1.3</v>
      </c>
      <c r="F131" s="41">
        <v>1.87</v>
      </c>
      <c r="G131" s="41">
        <v>1.2130000000000001</v>
      </c>
      <c r="H131" s="4" t="e">
        <v>#N/A</v>
      </c>
      <c r="I131" s="4" t="e">
        <v>#N/A</v>
      </c>
      <c r="J131" s="41">
        <v>1.7649999999999999</v>
      </c>
      <c r="K131" s="41">
        <v>1.635</v>
      </c>
      <c r="L131" s="41" t="e">
        <v>#N/A</v>
      </c>
      <c r="M131" s="41" t="e">
        <v>#N/A</v>
      </c>
      <c r="N131" s="9">
        <v>0.1</v>
      </c>
      <c r="O131" s="4"/>
      <c r="P131" s="4"/>
    </row>
    <row r="132" spans="1:16" x14ac:dyDescent="0.25">
      <c r="A132" s="6">
        <v>43952</v>
      </c>
      <c r="B132" t="s">
        <v>142</v>
      </c>
      <c r="C132" s="4">
        <v>108.5</v>
      </c>
      <c r="D132" s="4">
        <v>112.5</v>
      </c>
      <c r="E132" s="4">
        <v>-0.1</v>
      </c>
      <c r="F132" s="41">
        <v>1.72</v>
      </c>
      <c r="G132" s="41">
        <v>1.389</v>
      </c>
      <c r="H132" s="4" t="e">
        <v>#N/A</v>
      </c>
      <c r="I132" s="4" t="e">
        <v>#N/A</v>
      </c>
      <c r="J132" s="41">
        <v>1.7589999999999999</v>
      </c>
      <c r="K132" s="41">
        <v>1.4</v>
      </c>
      <c r="L132" s="41" t="e">
        <v>#N/A</v>
      </c>
      <c r="M132" s="41" t="e">
        <v>#N/A</v>
      </c>
      <c r="N132" s="9">
        <v>0.1</v>
      </c>
      <c r="O132" s="4"/>
      <c r="P132" s="4"/>
    </row>
    <row r="133" spans="1:16" x14ac:dyDescent="0.25">
      <c r="A133" s="6">
        <v>43983</v>
      </c>
      <c r="B133" t="s">
        <v>143</v>
      </c>
      <c r="C133" s="4">
        <v>108.6</v>
      </c>
      <c r="D133" s="4">
        <v>112.6</v>
      </c>
      <c r="E133" s="4">
        <v>-1.2</v>
      </c>
      <c r="F133" s="41">
        <v>1.18</v>
      </c>
      <c r="G133" s="41">
        <v>1.431</v>
      </c>
      <c r="H133" s="4" t="e">
        <v>#N/A</v>
      </c>
      <c r="I133" s="4" t="e">
        <v>#N/A</v>
      </c>
      <c r="J133" s="41">
        <v>1.59</v>
      </c>
      <c r="K133" s="41">
        <v>1.3440000000000001</v>
      </c>
      <c r="L133" s="41" t="e">
        <v>#N/A</v>
      </c>
      <c r="M133" s="41" t="e">
        <v>#N/A</v>
      </c>
      <c r="N133" s="9">
        <v>0.1</v>
      </c>
      <c r="O133" s="4"/>
      <c r="P133" s="4"/>
    </row>
    <row r="134" spans="1:16" x14ac:dyDescent="0.25">
      <c r="A134" s="6">
        <v>44013</v>
      </c>
      <c r="B134" t="s">
        <v>144</v>
      </c>
      <c r="C134" s="4">
        <v>109.1</v>
      </c>
      <c r="D134" s="4">
        <v>113.5</v>
      </c>
      <c r="E134" s="4">
        <v>-0.8</v>
      </c>
      <c r="F134" s="41">
        <v>1.34</v>
      </c>
      <c r="G134" s="41">
        <v>1.661</v>
      </c>
      <c r="H134" s="4" t="e">
        <v>#N/A</v>
      </c>
      <c r="I134" s="4" t="e">
        <v>#N/A</v>
      </c>
      <c r="J134" s="41">
        <v>1.4139999999999999</v>
      </c>
      <c r="K134" s="41">
        <v>1.494</v>
      </c>
      <c r="L134" s="41" t="e">
        <v>#N/A</v>
      </c>
      <c r="M134" s="41" t="e">
        <v>#N/A</v>
      </c>
      <c r="N134" s="9">
        <v>0.1</v>
      </c>
      <c r="O134" s="4"/>
      <c r="P134" s="4"/>
    </row>
    <row r="135" spans="1:16" x14ac:dyDescent="0.25">
      <c r="A135" s="6">
        <v>44044</v>
      </c>
      <c r="B135" t="s">
        <v>145</v>
      </c>
      <c r="C135" s="4">
        <v>108.6</v>
      </c>
      <c r="D135" s="4">
        <v>112.4</v>
      </c>
      <c r="E135" s="4">
        <v>0.1</v>
      </c>
      <c r="F135" s="41">
        <v>1.04</v>
      </c>
      <c r="G135" s="41">
        <v>2.16</v>
      </c>
      <c r="H135" s="4" t="e">
        <v>#N/A</v>
      </c>
      <c r="I135" s="4" t="e">
        <v>#N/A</v>
      </c>
      <c r="J135" s="41">
        <v>1.1870000000000001</v>
      </c>
      <c r="K135" s="41">
        <v>1.7509999999999999</v>
      </c>
      <c r="L135" s="41" t="e">
        <v>#N/A</v>
      </c>
      <c r="M135" s="41" t="e">
        <v>#N/A</v>
      </c>
      <c r="N135" s="9">
        <v>0.1</v>
      </c>
      <c r="O135" s="4"/>
      <c r="P135" s="4"/>
    </row>
    <row r="136" spans="1:16" x14ac:dyDescent="0.25">
      <c r="A136" s="6">
        <v>44075</v>
      </c>
      <c r="B136" t="s">
        <v>146</v>
      </c>
      <c r="C136" s="4">
        <v>109.1</v>
      </c>
      <c r="D136" s="4">
        <v>112.9</v>
      </c>
      <c r="E136" s="4">
        <v>1.4</v>
      </c>
      <c r="F136" s="41">
        <v>1.57</v>
      </c>
      <c r="G136" s="41">
        <v>1.853</v>
      </c>
      <c r="H136" s="4" t="e">
        <v>#N/A</v>
      </c>
      <c r="I136" s="4" t="e">
        <v>#N/A</v>
      </c>
      <c r="J136" s="41">
        <v>1.3169999999999999</v>
      </c>
      <c r="K136" s="41">
        <v>1.891</v>
      </c>
      <c r="L136" s="41" t="e">
        <v>#N/A</v>
      </c>
      <c r="M136" s="41" t="e">
        <v>#N/A</v>
      </c>
      <c r="N136" s="9">
        <v>0.1</v>
      </c>
      <c r="O136" s="4"/>
      <c r="P136" s="4"/>
    </row>
    <row r="137" spans="1:16" x14ac:dyDescent="0.25">
      <c r="A137" s="6">
        <v>44105</v>
      </c>
      <c r="B137" t="s">
        <v>147</v>
      </c>
      <c r="C137" s="4">
        <v>109.1</v>
      </c>
      <c r="D137" s="4">
        <v>112.8</v>
      </c>
      <c r="E137" s="4">
        <v>2.5</v>
      </c>
      <c r="F137" s="41">
        <v>2.21</v>
      </c>
      <c r="G137" s="41">
        <v>2.3540000000000001</v>
      </c>
      <c r="H137" s="4" t="e">
        <v>#N/A</v>
      </c>
      <c r="I137" s="4" t="e">
        <v>#N/A</v>
      </c>
      <c r="J137" s="41">
        <v>1.6060000000000001</v>
      </c>
      <c r="K137" s="41">
        <v>2.1219999999999999</v>
      </c>
      <c r="L137" s="41" t="e">
        <v>#N/A</v>
      </c>
      <c r="M137" s="41" t="e">
        <v>#N/A</v>
      </c>
      <c r="N137" s="9">
        <v>0.1</v>
      </c>
      <c r="O137" s="4"/>
      <c r="P137" s="4"/>
    </row>
    <row r="138" spans="1:16" x14ac:dyDescent="0.25">
      <c r="A138" s="6">
        <v>44136</v>
      </c>
      <c r="B138" t="s">
        <v>148</v>
      </c>
      <c r="C138" s="4">
        <v>108.9</v>
      </c>
      <c r="D138" s="4">
        <v>112.8</v>
      </c>
      <c r="E138" s="4">
        <v>3.3</v>
      </c>
      <c r="F138" s="41">
        <v>1.69</v>
      </c>
      <c r="G138" s="41">
        <v>2.0920000000000001</v>
      </c>
      <c r="H138" s="4" t="e">
        <v>#N/A</v>
      </c>
      <c r="I138" s="4" t="e">
        <v>#N/A</v>
      </c>
      <c r="J138" s="41">
        <v>1.823</v>
      </c>
      <c r="K138" s="41">
        <v>2.0990000000000002</v>
      </c>
      <c r="L138" s="41" t="e">
        <v>#N/A</v>
      </c>
      <c r="M138" s="41" t="e">
        <v>#N/A</v>
      </c>
      <c r="N138" s="9">
        <v>0.1</v>
      </c>
      <c r="O138" s="4"/>
      <c r="P138" s="4"/>
    </row>
    <row r="139" spans="1:16" x14ac:dyDescent="0.25">
      <c r="A139" s="6">
        <v>44166</v>
      </c>
      <c r="B139" t="s">
        <v>149</v>
      </c>
      <c r="C139" s="4">
        <v>109.2</v>
      </c>
      <c r="D139" s="4">
        <v>113.1</v>
      </c>
      <c r="E139" s="4">
        <v>4</v>
      </c>
      <c r="F139" s="41">
        <v>0.88</v>
      </c>
      <c r="G139" s="41">
        <v>2.7050000000000001</v>
      </c>
      <c r="H139" s="4" t="e">
        <v>#N/A</v>
      </c>
      <c r="I139" s="4" t="e">
        <v>#N/A</v>
      </c>
      <c r="J139" s="41">
        <v>1.591</v>
      </c>
      <c r="K139" s="41">
        <v>2.383</v>
      </c>
      <c r="L139" s="41" t="e">
        <v>#N/A</v>
      </c>
      <c r="M139" s="41" t="e">
        <v>#N/A</v>
      </c>
      <c r="N139" s="9">
        <v>0.1</v>
      </c>
      <c r="O139" s="4"/>
      <c r="P139" s="4"/>
    </row>
    <row r="140" spans="1:16" x14ac:dyDescent="0.25">
      <c r="A140" s="6">
        <v>44197</v>
      </c>
      <c r="B140" t="s">
        <v>150</v>
      </c>
      <c r="C140" s="4">
        <v>109</v>
      </c>
      <c r="D140" s="4">
        <v>113.2</v>
      </c>
      <c r="E140" s="4">
        <v>4.0999999999999996</v>
      </c>
      <c r="F140" s="41">
        <v>1.83</v>
      </c>
      <c r="G140" s="41">
        <v>2.5169999999999999</v>
      </c>
      <c r="H140" s="4" t="e">
        <v>#N/A</v>
      </c>
      <c r="I140" s="4" t="e">
        <v>#N/A</v>
      </c>
      <c r="J140" s="41">
        <v>1.4670000000000001</v>
      </c>
      <c r="K140" s="41">
        <v>2.4380000000000002</v>
      </c>
      <c r="L140" s="41" t="e">
        <v>#N/A</v>
      </c>
      <c r="M140" s="41" t="e">
        <v>#N/A</v>
      </c>
      <c r="N140" s="9">
        <v>0.1</v>
      </c>
      <c r="O140" s="4"/>
      <c r="P140" s="4"/>
    </row>
    <row r="141" spans="1:16" x14ac:dyDescent="0.25">
      <c r="A141" s="6">
        <v>44228</v>
      </c>
      <c r="B141" t="s">
        <v>151</v>
      </c>
      <c r="C141" s="4">
        <v>109.1</v>
      </c>
      <c r="D141" s="4">
        <v>113.4</v>
      </c>
      <c r="E141" s="4">
        <v>4.2</v>
      </c>
      <c r="F141" s="41">
        <v>2.0499999999999998</v>
      </c>
      <c r="G141" s="41">
        <v>2.7189999999999999</v>
      </c>
      <c r="H141" s="4" t="e">
        <v>#N/A</v>
      </c>
      <c r="I141" s="4" t="e">
        <v>#N/A</v>
      </c>
      <c r="J141" s="41">
        <v>1.589</v>
      </c>
      <c r="K141" s="41">
        <v>2.6469999999999998</v>
      </c>
      <c r="L141" s="41" t="e">
        <v>#N/A</v>
      </c>
      <c r="M141" s="41" t="e">
        <v>#N/A</v>
      </c>
      <c r="N141" s="9">
        <v>0.1</v>
      </c>
      <c r="O141" s="4"/>
      <c r="P141" s="4"/>
    </row>
    <row r="142" spans="1:16" x14ac:dyDescent="0.25">
      <c r="A142" s="6">
        <v>44256</v>
      </c>
      <c r="B142" t="s">
        <v>152</v>
      </c>
      <c r="C142" s="4">
        <v>109.4</v>
      </c>
      <c r="D142" s="4">
        <v>113.6</v>
      </c>
      <c r="E142" s="4">
        <v>4.3</v>
      </c>
      <c r="F142" s="41">
        <v>1.65</v>
      </c>
      <c r="G142" s="41">
        <v>2.9729999999999999</v>
      </c>
      <c r="H142" s="4" t="e">
        <v>#N/A</v>
      </c>
      <c r="I142" s="4" t="e">
        <v>#N/A</v>
      </c>
      <c r="J142" s="41">
        <v>1.847</v>
      </c>
      <c r="K142" s="41">
        <v>2.7360000000000002</v>
      </c>
      <c r="L142" s="41" t="e">
        <v>#N/A</v>
      </c>
      <c r="M142" s="41" t="e">
        <v>#N/A</v>
      </c>
      <c r="N142" s="9">
        <v>0.1</v>
      </c>
      <c r="O142" s="4"/>
      <c r="P142" s="4"/>
    </row>
    <row r="143" spans="1:16" x14ac:dyDescent="0.25">
      <c r="A143" s="6">
        <v>44287</v>
      </c>
      <c r="B143" t="s">
        <v>153</v>
      </c>
      <c r="C143" s="4">
        <v>110.1</v>
      </c>
      <c r="D143" s="4">
        <v>114.3</v>
      </c>
      <c r="E143" s="4">
        <v>5.7</v>
      </c>
      <c r="F143" s="41">
        <v>2.79</v>
      </c>
      <c r="G143" s="41">
        <v>3.1389999999999998</v>
      </c>
      <c r="H143" s="4" t="e">
        <v>#N/A</v>
      </c>
      <c r="I143" s="4" t="e">
        <v>#N/A</v>
      </c>
      <c r="J143" s="41">
        <v>2.165</v>
      </c>
      <c r="K143" s="41">
        <v>2.944</v>
      </c>
      <c r="L143" s="41" t="e">
        <v>#N/A</v>
      </c>
      <c r="M143" s="41" t="e">
        <v>#N/A</v>
      </c>
      <c r="N143" s="9">
        <v>0.1</v>
      </c>
      <c r="O143" s="4"/>
      <c r="P143" s="4"/>
    </row>
    <row r="144" spans="1:16" x14ac:dyDescent="0.25">
      <c r="A144" s="6">
        <v>44317</v>
      </c>
      <c r="B144" t="s">
        <v>154</v>
      </c>
      <c r="C144" s="4">
        <v>110.8</v>
      </c>
      <c r="D144" s="4">
        <v>114.6</v>
      </c>
      <c r="E144" s="4">
        <v>7.2</v>
      </c>
      <c r="F144" s="41">
        <v>2.83</v>
      </c>
      <c r="G144" s="41">
        <v>3.4420000000000002</v>
      </c>
      <c r="H144" s="4" t="e">
        <v>#N/A</v>
      </c>
      <c r="I144" s="4" t="e">
        <v>#N/A</v>
      </c>
      <c r="J144" s="41">
        <v>2.4239999999999999</v>
      </c>
      <c r="K144" s="41">
        <v>3.1850000000000001</v>
      </c>
      <c r="L144" s="41" t="e">
        <v>#N/A</v>
      </c>
      <c r="M144" s="41" t="e">
        <v>#N/A</v>
      </c>
      <c r="N144" s="9">
        <v>0.1</v>
      </c>
      <c r="O144" s="4"/>
      <c r="P144" s="4"/>
    </row>
    <row r="145" spans="1:16" x14ac:dyDescent="0.25">
      <c r="A145" s="6">
        <v>44348</v>
      </c>
      <c r="B145" t="s">
        <v>155</v>
      </c>
      <c r="C145" s="4">
        <v>111.3</v>
      </c>
      <c r="D145" s="4">
        <v>115</v>
      </c>
      <c r="E145" s="4">
        <v>8.4</v>
      </c>
      <c r="F145" s="41">
        <v>3.13</v>
      </c>
      <c r="G145" s="41">
        <v>3.258</v>
      </c>
      <c r="H145" s="4" t="e">
        <v>#N/A</v>
      </c>
      <c r="I145" s="4" t="e">
        <v>#N/A</v>
      </c>
      <c r="J145" s="41">
        <v>2.915</v>
      </c>
      <c r="K145" s="41">
        <v>3.28</v>
      </c>
      <c r="L145" s="41" t="e">
        <v>#N/A</v>
      </c>
      <c r="M145" s="41" t="e">
        <v>#N/A</v>
      </c>
      <c r="N145" s="9">
        <v>0.1</v>
      </c>
      <c r="O145" s="4"/>
      <c r="P145" s="4"/>
    </row>
    <row r="146" spans="1:16" x14ac:dyDescent="0.25">
      <c r="A146" s="6">
        <v>44378</v>
      </c>
      <c r="B146" t="s">
        <v>156</v>
      </c>
      <c r="C146" s="4">
        <v>111.3</v>
      </c>
      <c r="D146" s="4">
        <v>115.3</v>
      </c>
      <c r="E146" s="4">
        <v>7.8</v>
      </c>
      <c r="F146" s="41">
        <v>3.77</v>
      </c>
      <c r="G146" s="41">
        <v>2.931</v>
      </c>
      <c r="H146" s="4" t="e">
        <v>#N/A</v>
      </c>
      <c r="I146" s="4" t="e">
        <v>#N/A</v>
      </c>
      <c r="J146" s="41">
        <v>3.24</v>
      </c>
      <c r="K146" s="41">
        <v>3.21</v>
      </c>
      <c r="L146" s="41" t="e">
        <v>#N/A</v>
      </c>
      <c r="M146" s="41" t="e">
        <v>#N/A</v>
      </c>
      <c r="N146" s="9">
        <v>0.1</v>
      </c>
      <c r="O146" s="4"/>
      <c r="P146" s="4"/>
    </row>
    <row r="147" spans="1:16" x14ac:dyDescent="0.25">
      <c r="A147" s="6">
        <v>44409</v>
      </c>
      <c r="B147" t="s">
        <v>157</v>
      </c>
      <c r="C147" s="4">
        <v>112.1</v>
      </c>
      <c r="D147" s="4">
        <v>115.8</v>
      </c>
      <c r="E147" s="4">
        <v>6.7</v>
      </c>
      <c r="F147" s="41">
        <v>3.45</v>
      </c>
      <c r="G147" s="41">
        <v>3.23</v>
      </c>
      <c r="H147" s="4" t="e">
        <v>#N/A</v>
      </c>
      <c r="I147" s="4" t="e">
        <v>#N/A</v>
      </c>
      <c r="J147" s="41">
        <v>3.4449999999999998</v>
      </c>
      <c r="K147" s="41">
        <v>3.14</v>
      </c>
      <c r="L147" s="41" t="e">
        <v>#N/A</v>
      </c>
      <c r="M147" s="41" t="e">
        <v>#N/A</v>
      </c>
      <c r="N147" s="9">
        <v>0.1</v>
      </c>
      <c r="O147" s="4"/>
      <c r="P147" s="4"/>
    </row>
    <row r="148" spans="1:16" x14ac:dyDescent="0.25">
      <c r="A148" s="6">
        <v>44440</v>
      </c>
      <c r="B148" t="s">
        <v>158</v>
      </c>
      <c r="C148" s="4">
        <v>112.4</v>
      </c>
      <c r="D148" s="4">
        <v>115.8</v>
      </c>
      <c r="E148" s="4">
        <v>5.5</v>
      </c>
      <c r="F148" s="41">
        <v>4.53</v>
      </c>
      <c r="G148" s="41">
        <v>4.0979999999999999</v>
      </c>
      <c r="H148" s="4" t="e">
        <v>#N/A</v>
      </c>
      <c r="I148" s="4" t="e">
        <v>#N/A</v>
      </c>
      <c r="J148" s="41">
        <v>3.9129999999999998</v>
      </c>
      <c r="K148" s="41">
        <v>3.42</v>
      </c>
      <c r="L148" s="41" t="e">
        <v>#N/A</v>
      </c>
      <c r="M148" s="41" t="e">
        <v>#N/A</v>
      </c>
      <c r="N148" s="9">
        <v>0.1</v>
      </c>
      <c r="O148" s="4"/>
      <c r="P148" s="4"/>
    </row>
    <row r="149" spans="1:16" x14ac:dyDescent="0.25">
      <c r="A149" s="6">
        <v>44470</v>
      </c>
      <c r="B149" t="s">
        <v>159</v>
      </c>
      <c r="C149" s="4">
        <v>113.6</v>
      </c>
      <c r="D149" s="4">
        <v>116.5</v>
      </c>
      <c r="E149" s="4">
        <v>4.5999999999999996</v>
      </c>
      <c r="F149" s="41">
        <v>5.41</v>
      </c>
      <c r="G149" s="41">
        <v>4.7240000000000002</v>
      </c>
      <c r="H149" s="4" t="e">
        <v>#N/A</v>
      </c>
      <c r="I149" s="4" t="e">
        <v>#N/A</v>
      </c>
      <c r="J149" s="41">
        <v>4.4610000000000003</v>
      </c>
      <c r="K149" s="41">
        <v>4.0170000000000003</v>
      </c>
      <c r="L149" s="41" t="e">
        <v>#N/A</v>
      </c>
      <c r="M149" s="41" t="e">
        <v>#N/A</v>
      </c>
      <c r="N149" s="9">
        <v>0.1</v>
      </c>
      <c r="O149" s="4"/>
      <c r="P149" s="4"/>
    </row>
    <row r="150" spans="1:16" x14ac:dyDescent="0.25">
      <c r="A150" s="6">
        <v>44501</v>
      </c>
      <c r="B150" t="s">
        <v>160</v>
      </c>
      <c r="C150" s="4">
        <v>114.5</v>
      </c>
      <c r="D150" s="4">
        <v>116.6</v>
      </c>
      <c r="E150" s="4">
        <v>4.0999999999999996</v>
      </c>
      <c r="F150" s="41">
        <v>4.8099999999999996</v>
      </c>
      <c r="G150" s="41">
        <v>4.4109999999999996</v>
      </c>
      <c r="H150" s="4" t="e">
        <v>#N/A</v>
      </c>
      <c r="I150" s="4" t="e">
        <v>#N/A</v>
      </c>
      <c r="J150" s="41">
        <v>4.9160000000000004</v>
      </c>
      <c r="K150" s="41">
        <v>4.4109999999999996</v>
      </c>
      <c r="L150" s="41" t="e">
        <v>#N/A</v>
      </c>
      <c r="M150" s="41" t="e">
        <v>#N/A</v>
      </c>
      <c r="N150" s="9">
        <v>0.1</v>
      </c>
      <c r="O150" s="4"/>
      <c r="P150" s="4"/>
    </row>
    <row r="151" spans="1:16" x14ac:dyDescent="0.25">
      <c r="A151" s="6">
        <v>44531</v>
      </c>
      <c r="B151" t="s">
        <v>161</v>
      </c>
      <c r="C151" s="4">
        <v>115.1</v>
      </c>
      <c r="D151" s="4">
        <v>117</v>
      </c>
      <c r="E151" s="4">
        <v>3.9</v>
      </c>
      <c r="F151" s="41">
        <v>5.48</v>
      </c>
      <c r="G151" s="41">
        <v>5.0940000000000003</v>
      </c>
      <c r="H151" s="4" t="e">
        <v>#N/A</v>
      </c>
      <c r="I151" s="4" t="e">
        <v>#N/A</v>
      </c>
      <c r="J151" s="41">
        <v>5.2329999999999997</v>
      </c>
      <c r="K151" s="41">
        <v>4.7430000000000003</v>
      </c>
      <c r="L151" s="41" t="e">
        <v>#N/A</v>
      </c>
      <c r="M151" s="41" t="e">
        <v>#N/A</v>
      </c>
      <c r="N151" s="9">
        <v>0.25</v>
      </c>
      <c r="O151" s="4"/>
      <c r="P151" s="4"/>
    </row>
    <row r="152" spans="1:16" x14ac:dyDescent="0.25">
      <c r="A152" s="6">
        <v>44562</v>
      </c>
      <c r="B152" t="s">
        <v>162</v>
      </c>
      <c r="C152" s="4">
        <v>114.9</v>
      </c>
      <c r="D152" s="4">
        <v>116.9</v>
      </c>
      <c r="E152" s="4">
        <v>4.2</v>
      </c>
      <c r="F152" s="41">
        <v>5.41</v>
      </c>
      <c r="G152" s="41">
        <v>4.5419999999999998</v>
      </c>
      <c r="H152" s="4" t="e">
        <v>#N/A</v>
      </c>
      <c r="I152" s="4" t="e">
        <v>#N/A</v>
      </c>
      <c r="J152" s="41">
        <v>5.2350000000000003</v>
      </c>
      <c r="K152" s="41">
        <v>4.6820000000000004</v>
      </c>
      <c r="L152" s="41" t="e">
        <v>#N/A</v>
      </c>
      <c r="M152" s="41" t="e">
        <v>#N/A</v>
      </c>
      <c r="N152" s="9">
        <v>0.25</v>
      </c>
      <c r="O152" s="4"/>
      <c r="P152" s="4"/>
    </row>
    <row r="153" spans="1:16" x14ac:dyDescent="0.25">
      <c r="A153" s="6">
        <v>44593</v>
      </c>
      <c r="B153" t="s">
        <v>163</v>
      </c>
      <c r="C153" s="4">
        <v>115.8</v>
      </c>
      <c r="D153" s="4">
        <v>117.3</v>
      </c>
      <c r="E153" s="4">
        <v>4.5999999999999996</v>
      </c>
      <c r="F153" s="41">
        <v>5.24</v>
      </c>
      <c r="G153" s="41">
        <v>4.8630000000000004</v>
      </c>
      <c r="H153" s="4" t="e">
        <v>#N/A</v>
      </c>
      <c r="I153" s="4" t="e">
        <v>#N/A</v>
      </c>
      <c r="J153" s="41">
        <v>5.3780000000000001</v>
      </c>
      <c r="K153" s="41">
        <v>4.8330000000000002</v>
      </c>
      <c r="L153" s="41" t="e">
        <v>#N/A</v>
      </c>
      <c r="M153" s="41" t="e">
        <v>#N/A</v>
      </c>
      <c r="N153" s="9">
        <v>0.5</v>
      </c>
      <c r="O153" s="4"/>
      <c r="P153" s="4"/>
    </row>
    <row r="154" spans="1:16" x14ac:dyDescent="0.25">
      <c r="A154" s="6">
        <v>44621</v>
      </c>
      <c r="B154" t="s">
        <v>164</v>
      </c>
      <c r="C154" s="4">
        <v>117.1</v>
      </c>
      <c r="D154" s="4">
        <v>118.1</v>
      </c>
      <c r="E154" s="4">
        <v>4.9000000000000004</v>
      </c>
      <c r="F154" s="41">
        <v>6.82</v>
      </c>
      <c r="G154" s="41">
        <v>5.8570000000000002</v>
      </c>
      <c r="H154" s="4" t="e">
        <v>#N/A</v>
      </c>
      <c r="I154" s="4" t="e">
        <v>#N/A</v>
      </c>
      <c r="J154" s="41">
        <v>5.8250000000000002</v>
      </c>
      <c r="K154" s="41">
        <v>5.0869999999999997</v>
      </c>
      <c r="L154" s="41" t="e">
        <v>#N/A</v>
      </c>
      <c r="M154" s="41" t="e">
        <v>#N/A</v>
      </c>
      <c r="N154" s="9">
        <v>0.75</v>
      </c>
      <c r="O154" s="4"/>
      <c r="P154" s="4"/>
    </row>
    <row r="155" spans="1:16" x14ac:dyDescent="0.25">
      <c r="A155" s="6">
        <v>44652</v>
      </c>
      <c r="B155" t="s">
        <v>165</v>
      </c>
      <c r="C155" s="4">
        <v>120</v>
      </c>
      <c r="D155" s="4">
        <v>119.7</v>
      </c>
      <c r="E155" s="4">
        <v>4.8</v>
      </c>
      <c r="F155" s="41">
        <v>6.5</v>
      </c>
      <c r="G155" s="41">
        <v>5.9989999999999997</v>
      </c>
      <c r="H155" s="4" t="e">
        <v>#N/A</v>
      </c>
      <c r="I155" s="4" t="e">
        <v>#N/A</v>
      </c>
      <c r="J155" s="41">
        <v>6.1870000000000003</v>
      </c>
      <c r="K155" s="41">
        <v>5.5730000000000004</v>
      </c>
      <c r="L155" s="41" t="e">
        <v>#N/A</v>
      </c>
      <c r="M155" s="41" t="e">
        <v>#N/A</v>
      </c>
      <c r="N155" s="9">
        <v>0.75</v>
      </c>
      <c r="O155" s="4"/>
      <c r="P155" s="4"/>
    </row>
    <row r="156" spans="1:16" x14ac:dyDescent="0.25">
      <c r="A156" s="6">
        <v>44682</v>
      </c>
      <c r="B156" t="s">
        <v>166</v>
      </c>
      <c r="C156" s="4">
        <v>120.8</v>
      </c>
      <c r="D156" s="4">
        <v>120.2</v>
      </c>
      <c r="E156" s="4">
        <v>5.0999999999999996</v>
      </c>
      <c r="F156" s="41">
        <v>7.27</v>
      </c>
      <c r="G156" s="41">
        <v>5.8419999999999996</v>
      </c>
      <c r="H156" s="4">
        <v>5.5</v>
      </c>
      <c r="I156" s="4">
        <v>4.8</v>
      </c>
      <c r="J156" s="41">
        <v>6.8630000000000004</v>
      </c>
      <c r="K156" s="41">
        <v>5.899</v>
      </c>
      <c r="L156" s="41">
        <v>5.4649999999999999</v>
      </c>
      <c r="M156" s="41">
        <v>4.7869999999999999</v>
      </c>
      <c r="N156" s="9">
        <v>1</v>
      </c>
      <c r="O156" s="4"/>
      <c r="P156" s="4"/>
    </row>
    <row r="157" spans="1:16" x14ac:dyDescent="0.25">
      <c r="A157" s="6">
        <v>44713</v>
      </c>
      <c r="B157" t="s">
        <v>167</v>
      </c>
      <c r="C157" s="4">
        <v>121.8</v>
      </c>
      <c r="D157" s="4">
        <v>121</v>
      </c>
      <c r="E157" s="4">
        <v>5.4</v>
      </c>
      <c r="F157" s="41">
        <v>7.46</v>
      </c>
      <c r="G157" s="41">
        <v>6.298</v>
      </c>
      <c r="H157" s="4">
        <v>5.7</v>
      </c>
      <c r="I157" s="4">
        <v>5.0999999999999996</v>
      </c>
      <c r="J157" s="41">
        <v>7.077</v>
      </c>
      <c r="K157" s="41">
        <v>6.0460000000000003</v>
      </c>
      <c r="L157" s="41">
        <v>5.5780000000000003</v>
      </c>
      <c r="M157" s="41">
        <v>4.931</v>
      </c>
      <c r="N157" s="9">
        <v>1.25</v>
      </c>
      <c r="O157" s="4"/>
      <c r="P157" s="4"/>
    </row>
    <row r="158" spans="1:16" x14ac:dyDescent="0.25">
      <c r="A158" s="6">
        <v>44743</v>
      </c>
      <c r="B158" t="s">
        <v>168</v>
      </c>
      <c r="C158" s="4">
        <v>122.5</v>
      </c>
      <c r="D158" s="4">
        <v>121.9</v>
      </c>
      <c r="E158" s="4">
        <v>6</v>
      </c>
      <c r="F158" s="41">
        <v>7.98</v>
      </c>
      <c r="G158" s="41">
        <v>6.6779999999999999</v>
      </c>
      <c r="H158" s="4">
        <v>5.5</v>
      </c>
      <c r="I158" s="4">
        <v>5.2</v>
      </c>
      <c r="J158" s="41">
        <v>7.5679999999999996</v>
      </c>
      <c r="K158" s="41">
        <v>6.2720000000000002</v>
      </c>
      <c r="L158" s="41">
        <v>5.5410000000000004</v>
      </c>
      <c r="M158" s="41">
        <v>5.0140000000000002</v>
      </c>
      <c r="N158" s="9">
        <v>1.25</v>
      </c>
      <c r="O158" s="4"/>
      <c r="P158" s="4"/>
    </row>
    <row r="159" spans="1:16" x14ac:dyDescent="0.25">
      <c r="A159" s="6">
        <v>44774</v>
      </c>
      <c r="B159" t="s">
        <v>169</v>
      </c>
      <c r="C159" s="4">
        <v>123.1</v>
      </c>
      <c r="D159" s="4">
        <v>122.7</v>
      </c>
      <c r="E159" s="4">
        <v>6.2</v>
      </c>
      <c r="F159" s="41">
        <v>7.65</v>
      </c>
      <c r="G159" s="41">
        <v>6.4160000000000004</v>
      </c>
      <c r="H159" s="4">
        <v>6.4</v>
      </c>
      <c r="I159" s="4">
        <v>5.5</v>
      </c>
      <c r="J159" s="41">
        <v>7.6950000000000003</v>
      </c>
      <c r="K159" s="41">
        <v>6.4640000000000004</v>
      </c>
      <c r="L159" s="41">
        <v>5.8440000000000003</v>
      </c>
      <c r="M159" s="41">
        <v>5.2439999999999998</v>
      </c>
      <c r="N159" s="9">
        <v>1.75</v>
      </c>
      <c r="O159" s="4"/>
      <c r="P159" s="4"/>
    </row>
    <row r="160" spans="1:16" x14ac:dyDescent="0.25">
      <c r="A160" s="6">
        <v>44805</v>
      </c>
      <c r="B160" t="s">
        <v>170</v>
      </c>
      <c r="C160" s="4">
        <v>123.8</v>
      </c>
      <c r="D160" s="4">
        <v>122.9</v>
      </c>
      <c r="E160" s="4">
        <v>6.6</v>
      </c>
      <c r="F160" s="41">
        <v>7.41</v>
      </c>
      <c r="G160" s="41">
        <v>6.6289999999999996</v>
      </c>
      <c r="H160" s="4">
        <v>6.5</v>
      </c>
      <c r="I160" s="4">
        <v>5.8</v>
      </c>
      <c r="J160" s="41">
        <v>7.6769999999999996</v>
      </c>
      <c r="K160" s="41">
        <v>6.5739999999999998</v>
      </c>
      <c r="L160" s="41">
        <v>6.0979999999999999</v>
      </c>
      <c r="M160" s="41">
        <v>5.5010000000000003</v>
      </c>
      <c r="N160" s="9">
        <v>2.25</v>
      </c>
      <c r="O160" s="4"/>
      <c r="P160" s="4"/>
    </row>
    <row r="161" spans="1:16" x14ac:dyDescent="0.25">
      <c r="A161" s="6">
        <v>44835</v>
      </c>
      <c r="B161" t="s">
        <v>171</v>
      </c>
      <c r="C161" s="4">
        <v>126.2</v>
      </c>
      <c r="D161" s="4">
        <v>123.8</v>
      </c>
      <c r="E161" s="4">
        <v>6.9</v>
      </c>
      <c r="F161" s="41">
        <v>7.76</v>
      </c>
      <c r="G161" s="41">
        <v>6.2210000000000001</v>
      </c>
      <c r="H161" s="4">
        <v>6.1</v>
      </c>
      <c r="I161" s="4">
        <v>5.9</v>
      </c>
      <c r="J161" s="41">
        <v>7.6040000000000001</v>
      </c>
      <c r="K161" s="41">
        <v>6.4219999999999997</v>
      </c>
      <c r="L161" s="41">
        <v>6.306</v>
      </c>
      <c r="M161" s="41">
        <v>5.7290000000000001</v>
      </c>
      <c r="N161" s="9">
        <v>2.25</v>
      </c>
      <c r="O161" s="4"/>
      <c r="P161" s="4"/>
    </row>
    <row r="162" spans="1:16" x14ac:dyDescent="0.25">
      <c r="A162" s="6">
        <v>44866</v>
      </c>
      <c r="B162" t="s">
        <v>172</v>
      </c>
      <c r="C162" s="4">
        <v>126.7</v>
      </c>
      <c r="D162" s="4">
        <v>124</v>
      </c>
      <c r="E162" s="4">
        <v>7.3</v>
      </c>
      <c r="F162" s="41">
        <v>7.17</v>
      </c>
      <c r="G162" s="41">
        <v>5.7080000000000002</v>
      </c>
      <c r="H162" s="4">
        <v>6.1</v>
      </c>
      <c r="I162" s="4">
        <v>5.8</v>
      </c>
      <c r="J162" s="41">
        <v>7.4450000000000003</v>
      </c>
      <c r="K162" s="41">
        <v>6.1859999999999999</v>
      </c>
      <c r="L162" s="41">
        <v>6.2190000000000003</v>
      </c>
      <c r="M162" s="41">
        <v>5.8330000000000002</v>
      </c>
      <c r="N162" s="9">
        <v>3</v>
      </c>
      <c r="O162" s="4"/>
      <c r="P162" s="4"/>
    </row>
    <row r="163" spans="1:16" x14ac:dyDescent="0.25">
      <c r="A163" s="6">
        <v>44896</v>
      </c>
      <c r="B163" t="s">
        <v>173</v>
      </c>
      <c r="C163" s="4">
        <v>127.2</v>
      </c>
      <c r="D163" s="4">
        <v>125</v>
      </c>
      <c r="E163" s="4">
        <v>7.3</v>
      </c>
      <c r="F163" s="41">
        <v>8.6</v>
      </c>
      <c r="G163" s="41">
        <v>5.7850000000000001</v>
      </c>
      <c r="H163" s="4">
        <v>6.6</v>
      </c>
      <c r="I163" s="4">
        <v>6.3</v>
      </c>
      <c r="J163" s="41">
        <v>7.843</v>
      </c>
      <c r="K163" s="41">
        <v>5.9039999999999999</v>
      </c>
      <c r="L163" s="41">
        <v>6.26</v>
      </c>
      <c r="M163" s="41">
        <v>5.9820000000000002</v>
      </c>
      <c r="N163" s="9">
        <v>3.5</v>
      </c>
      <c r="O163" s="4"/>
      <c r="P163" s="4"/>
    </row>
    <row r="164" spans="1:16" x14ac:dyDescent="0.25">
      <c r="A164" s="6">
        <v>44927</v>
      </c>
      <c r="B164" t="s">
        <v>174</v>
      </c>
      <c r="C164" s="4">
        <v>126.4</v>
      </c>
      <c r="D164" s="4">
        <v>123.8</v>
      </c>
      <c r="E164" s="4">
        <v>7.1</v>
      </c>
      <c r="F164" s="41">
        <v>7.9</v>
      </c>
      <c r="G164" s="41">
        <v>5.8</v>
      </c>
      <c r="H164" s="4">
        <v>6.3</v>
      </c>
      <c r="I164" s="4">
        <v>5.7</v>
      </c>
      <c r="J164" s="41">
        <v>7.8920000000000003</v>
      </c>
      <c r="K164" s="41">
        <v>5.7640000000000002</v>
      </c>
      <c r="L164" s="41">
        <v>6.3390000000000004</v>
      </c>
      <c r="M164" s="41">
        <v>5.94</v>
      </c>
      <c r="N164" s="9">
        <v>3.5</v>
      </c>
      <c r="O164" s="4"/>
      <c r="P164" s="4"/>
    </row>
    <row r="165" spans="1:16" x14ac:dyDescent="0.25">
      <c r="A165" s="6">
        <v>44958</v>
      </c>
      <c r="B165" t="s">
        <v>175</v>
      </c>
      <c r="C165" s="4">
        <v>127.9</v>
      </c>
      <c r="D165" s="4">
        <v>125.1</v>
      </c>
      <c r="E165" s="4">
        <v>7.1</v>
      </c>
      <c r="F165" s="41">
        <v>7.76</v>
      </c>
      <c r="G165" s="41">
        <v>5.3639999999999999</v>
      </c>
      <c r="H165" s="4">
        <v>6.6</v>
      </c>
      <c r="I165" s="4">
        <v>5.8</v>
      </c>
      <c r="J165" s="41">
        <v>8.0890000000000004</v>
      </c>
      <c r="K165" s="41">
        <v>5.65</v>
      </c>
      <c r="L165" s="41">
        <v>6.51</v>
      </c>
      <c r="M165" s="41">
        <v>5.9279999999999999</v>
      </c>
      <c r="N165" s="9">
        <v>4</v>
      </c>
      <c r="O165" s="4"/>
      <c r="P165" s="4"/>
    </row>
    <row r="166" spans="1:16" x14ac:dyDescent="0.25">
      <c r="A166" s="6">
        <v>44986</v>
      </c>
      <c r="B166" t="s">
        <v>176</v>
      </c>
      <c r="C166" s="4">
        <v>128.9</v>
      </c>
      <c r="D166" s="4">
        <v>126</v>
      </c>
      <c r="E166" s="4">
        <v>7.2</v>
      </c>
      <c r="F166" s="41">
        <v>7.82</v>
      </c>
      <c r="G166" s="41">
        <v>5.3140000000000001</v>
      </c>
      <c r="H166" s="4">
        <v>6.5</v>
      </c>
      <c r="I166" s="4">
        <v>5.6</v>
      </c>
      <c r="J166" s="41">
        <v>7.83</v>
      </c>
      <c r="K166" s="41">
        <v>5.492</v>
      </c>
      <c r="L166" s="41">
        <v>6.4779999999999998</v>
      </c>
      <c r="M166" s="41">
        <v>5.6820000000000004</v>
      </c>
      <c r="N166" s="9">
        <v>4.25</v>
      </c>
      <c r="O166" s="4"/>
      <c r="P166" s="4"/>
    </row>
    <row r="167" spans="1:16" x14ac:dyDescent="0.25">
      <c r="A167" s="6">
        <v>45017</v>
      </c>
      <c r="B167" t="s">
        <v>177</v>
      </c>
      <c r="C167" s="4">
        <v>130.4</v>
      </c>
      <c r="D167" s="4">
        <v>128</v>
      </c>
      <c r="E167" s="4">
        <v>7.7</v>
      </c>
      <c r="F167" s="41">
        <v>7.44</v>
      </c>
      <c r="G167" s="41">
        <v>5.9569999999999999</v>
      </c>
      <c r="H167" s="4">
        <v>6.6</v>
      </c>
      <c r="I167" s="4">
        <v>5.4</v>
      </c>
      <c r="J167" s="41">
        <v>7.6740000000000004</v>
      </c>
      <c r="K167" s="41">
        <v>5.5449999999999999</v>
      </c>
      <c r="L167" s="41">
        <v>6.5640000000000001</v>
      </c>
      <c r="M167" s="41">
        <v>5.5650000000000004</v>
      </c>
      <c r="N167" s="9">
        <v>4.25</v>
      </c>
      <c r="O167" s="4"/>
      <c r="P167" s="4"/>
    </row>
    <row r="168" spans="1:16" x14ac:dyDescent="0.25">
      <c r="A168" s="6">
        <v>45047</v>
      </c>
      <c r="B168" t="s">
        <v>178</v>
      </c>
      <c r="C168" s="4">
        <v>131.30000000000001</v>
      </c>
      <c r="D168" s="4">
        <v>129</v>
      </c>
      <c r="E168" s="4">
        <v>7.9</v>
      </c>
      <c r="F168" s="41">
        <v>7.77</v>
      </c>
      <c r="G168" s="41">
        <v>5.0599999999999996</v>
      </c>
      <c r="H168" s="4">
        <v>6.8</v>
      </c>
      <c r="I168" s="4">
        <v>5.2</v>
      </c>
      <c r="J168" s="41">
        <v>7.6769999999999996</v>
      </c>
      <c r="K168" s="41">
        <v>5.444</v>
      </c>
      <c r="L168" s="41">
        <v>6.609</v>
      </c>
      <c r="M168" s="41">
        <v>5.3840000000000003</v>
      </c>
      <c r="N168" s="9">
        <v>4.5</v>
      </c>
      <c r="O168" s="4"/>
      <c r="P168" s="4"/>
    </row>
    <row r="169" spans="1:16" x14ac:dyDescent="0.25">
      <c r="A169" s="6">
        <v>45078</v>
      </c>
      <c r="B169" t="s">
        <v>179</v>
      </c>
      <c r="C169" s="4">
        <v>131.5</v>
      </c>
      <c r="D169" s="4">
        <v>129.69999999999999</v>
      </c>
      <c r="E169" s="4">
        <v>8.1</v>
      </c>
      <c r="F169" s="41">
        <v>6.9</v>
      </c>
      <c r="G169" s="41">
        <v>4.875</v>
      </c>
      <c r="H169" s="4">
        <v>7.1</v>
      </c>
      <c r="I169" s="4">
        <v>5.3</v>
      </c>
      <c r="J169" s="41">
        <v>7.37</v>
      </c>
      <c r="K169" s="41">
        <v>5.2969999999999997</v>
      </c>
      <c r="L169" s="41">
        <v>6.8250000000000002</v>
      </c>
      <c r="M169" s="41">
        <v>5.3120000000000003</v>
      </c>
      <c r="N169" s="9">
        <v>5</v>
      </c>
      <c r="O169" s="4"/>
      <c r="P169" s="4"/>
    </row>
    <row r="170" spans="1:16" x14ac:dyDescent="0.25">
      <c r="A170" s="6">
        <v>45108</v>
      </c>
      <c r="B170" t="s">
        <v>180</v>
      </c>
      <c r="C170" s="4">
        <v>130.9</v>
      </c>
      <c r="D170" s="4">
        <v>131</v>
      </c>
      <c r="E170" s="4">
        <v>8.1</v>
      </c>
      <c r="F170" s="41">
        <v>7.84</v>
      </c>
      <c r="G170" s="41">
        <v>5.5910000000000002</v>
      </c>
      <c r="H170" s="4">
        <v>6.7</v>
      </c>
      <c r="I170" s="4">
        <v>5</v>
      </c>
      <c r="J170" s="41">
        <v>7.5030000000000001</v>
      </c>
      <c r="K170" s="41">
        <v>5.1749999999999998</v>
      </c>
      <c r="L170" s="41">
        <v>6.8490000000000002</v>
      </c>
      <c r="M170" s="41">
        <v>5.1840000000000002</v>
      </c>
      <c r="N170" s="9">
        <v>5</v>
      </c>
      <c r="O170" s="4"/>
      <c r="P170" s="4"/>
    </row>
    <row r="171" spans="1:16" x14ac:dyDescent="0.25">
      <c r="A171" s="6">
        <v>45139</v>
      </c>
      <c r="B171" t="s">
        <v>181</v>
      </c>
      <c r="C171" s="4">
        <v>131.30000000000001</v>
      </c>
      <c r="D171" s="4">
        <v>131</v>
      </c>
      <c r="E171" s="4">
        <v>8.1</v>
      </c>
      <c r="F171" s="41">
        <v>7.45</v>
      </c>
      <c r="G171" s="41">
        <v>4.4640000000000004</v>
      </c>
      <c r="H171" s="4">
        <v>6.9</v>
      </c>
      <c r="I171" s="4">
        <v>5</v>
      </c>
      <c r="J171" s="41">
        <v>7.3949999999999996</v>
      </c>
      <c r="K171" s="41">
        <v>4.9770000000000003</v>
      </c>
      <c r="L171" s="41">
        <v>6.8949999999999996</v>
      </c>
      <c r="M171" s="41">
        <v>5.1120000000000001</v>
      </c>
      <c r="N171" s="9">
        <v>5.25</v>
      </c>
      <c r="O171" s="4"/>
      <c r="P171" s="4"/>
    </row>
    <row r="172" spans="1:16" x14ac:dyDescent="0.25">
      <c r="A172" s="6">
        <v>45170</v>
      </c>
      <c r="B172" t="s">
        <v>182</v>
      </c>
      <c r="C172" s="4">
        <v>132</v>
      </c>
      <c r="D172" s="4">
        <v>131.4</v>
      </c>
      <c r="E172" s="4">
        <v>7.9</v>
      </c>
      <c r="F172" s="41">
        <v>6.91</v>
      </c>
      <c r="G172" s="41">
        <v>4.3949999999999996</v>
      </c>
      <c r="H172" s="4">
        <v>7.1</v>
      </c>
      <c r="I172" s="4">
        <v>5.2</v>
      </c>
      <c r="J172" s="41">
        <v>7.3970000000000002</v>
      </c>
      <c r="K172" s="41">
        <v>4.8170000000000002</v>
      </c>
      <c r="L172" s="41">
        <v>6.8689999999999998</v>
      </c>
      <c r="M172" s="41">
        <v>5.0709999999999997</v>
      </c>
      <c r="N172" s="9">
        <v>5.25</v>
      </c>
      <c r="O172" s="4"/>
      <c r="P172" s="4"/>
    </row>
    <row r="173" spans="1:16" x14ac:dyDescent="0.25">
      <c r="A173" s="6">
        <v>45200</v>
      </c>
      <c r="B173" t="s">
        <v>183</v>
      </c>
      <c r="C173" s="4">
        <v>132</v>
      </c>
      <c r="D173" s="4">
        <v>131.9</v>
      </c>
      <c r="E173" s="4">
        <v>7.3</v>
      </c>
      <c r="F173" s="41">
        <v>6.82</v>
      </c>
      <c r="G173" s="41">
        <v>4.702</v>
      </c>
      <c r="H173" s="4">
        <v>6.8</v>
      </c>
      <c r="I173" s="4">
        <v>5.0999999999999996</v>
      </c>
      <c r="J173" s="41">
        <v>7.0590000000000002</v>
      </c>
      <c r="K173" s="41">
        <v>4.5199999999999996</v>
      </c>
      <c r="L173" s="41">
        <v>6.9189999999999996</v>
      </c>
      <c r="M173" s="41">
        <v>5.0999999999999996</v>
      </c>
      <c r="N173" s="9">
        <v>5.25</v>
      </c>
      <c r="O173" s="4"/>
      <c r="P173" s="4"/>
    </row>
    <row r="174" spans="1:16" x14ac:dyDescent="0.25">
      <c r="A174" s="6">
        <v>45231</v>
      </c>
      <c r="B174" t="s">
        <v>698</v>
      </c>
      <c r="C174" s="4">
        <v>131.69999999999999</v>
      </c>
      <c r="D174" s="4">
        <v>131.69999999999999</v>
      </c>
      <c r="E174" s="4">
        <v>6.7</v>
      </c>
      <c r="F174" s="41">
        <v>5.95</v>
      </c>
      <c r="G174" s="41">
        <v>4.2350000000000003</v>
      </c>
      <c r="H174" s="4">
        <v>7</v>
      </c>
      <c r="I174" s="4">
        <v>5.0999999999999996</v>
      </c>
      <c r="J174" s="41">
        <v>6.5620000000000003</v>
      </c>
      <c r="K174" s="41">
        <v>4.444</v>
      </c>
      <c r="L174" s="41">
        <v>6.9530000000000003</v>
      </c>
      <c r="M174" s="41">
        <v>5.1390000000000002</v>
      </c>
      <c r="N174" s="9">
        <v>5.25</v>
      </c>
      <c r="O174" s="4"/>
      <c r="P174" s="4"/>
    </row>
    <row r="175" spans="1:16" x14ac:dyDescent="0.25">
      <c r="A175" s="6">
        <v>45261</v>
      </c>
      <c r="B175" t="s">
        <v>699</v>
      </c>
      <c r="C175" s="4">
        <v>132.19999999999999</v>
      </c>
      <c r="D175" s="4">
        <v>133</v>
      </c>
      <c r="E175" s="4">
        <v>6.2</v>
      </c>
      <c r="F175" s="41">
        <v>4.91</v>
      </c>
      <c r="G175" s="41">
        <v>4.1559999999999997</v>
      </c>
      <c r="H175" s="4">
        <v>7</v>
      </c>
      <c r="I175" s="4">
        <v>5.4</v>
      </c>
      <c r="J175" s="41">
        <v>5.8959999999999999</v>
      </c>
      <c r="K175" s="41">
        <v>4.3639999999999999</v>
      </c>
      <c r="L175" s="41">
        <v>6.944</v>
      </c>
      <c r="M175" s="41">
        <v>5.2089999999999996</v>
      </c>
      <c r="N175" s="9">
        <v>5.25</v>
      </c>
      <c r="O175" s="4"/>
      <c r="P175" s="4"/>
    </row>
    <row r="176" spans="1:16" x14ac:dyDescent="0.25">
      <c r="A176" s="6">
        <v>45292</v>
      </c>
      <c r="B176" t="s">
        <v>700</v>
      </c>
      <c r="C176" s="4">
        <v>131.5</v>
      </c>
      <c r="D176" s="4">
        <v>131.9</v>
      </c>
      <c r="E176" s="4">
        <v>6.1</v>
      </c>
      <c r="F176" s="41">
        <v>5.82</v>
      </c>
      <c r="G176" s="41">
        <v>4.5309999999999997</v>
      </c>
      <c r="H176" s="4">
        <v>6.5</v>
      </c>
      <c r="I176" s="4">
        <v>5.0999999999999996</v>
      </c>
      <c r="J176" s="41">
        <v>5.56</v>
      </c>
      <c r="K176" s="41">
        <v>4.3070000000000004</v>
      </c>
      <c r="L176" s="41">
        <v>6.8559999999999999</v>
      </c>
      <c r="M176" s="41">
        <v>5.2249999999999996</v>
      </c>
      <c r="N176" s="9">
        <v>5.25</v>
      </c>
      <c r="O176" s="4"/>
      <c r="P176" s="4"/>
    </row>
    <row r="177" spans="1:16" x14ac:dyDescent="0.25">
      <c r="A177" s="6">
        <v>45323</v>
      </c>
      <c r="B177" t="s">
        <v>776</v>
      </c>
      <c r="C177" s="4">
        <v>132.30000000000001</v>
      </c>
      <c r="D177" s="4">
        <v>132.69999999999999</v>
      </c>
      <c r="E177" s="4">
        <v>6</v>
      </c>
      <c r="F177" s="41">
        <v>5.4</v>
      </c>
      <c r="G177" s="41">
        <v>4.1050000000000004</v>
      </c>
      <c r="H177" s="4">
        <v>6.5</v>
      </c>
      <c r="I177" s="4">
        <v>4.9000000000000004</v>
      </c>
      <c r="J177" s="41">
        <v>5.3769999999999998</v>
      </c>
      <c r="K177" s="41">
        <v>4.2640000000000002</v>
      </c>
      <c r="L177" s="41">
        <v>6.6929999999999996</v>
      </c>
      <c r="M177" s="41">
        <v>5.1669999999999998</v>
      </c>
      <c r="N177" s="9">
        <v>5.25</v>
      </c>
      <c r="O177" s="4"/>
      <c r="P177" s="4"/>
    </row>
    <row r="178" spans="1:16" x14ac:dyDescent="0.25">
      <c r="A178" s="6">
        <v>45352</v>
      </c>
      <c r="B178" t="s">
        <v>777</v>
      </c>
      <c r="C178" s="4">
        <v>133</v>
      </c>
      <c r="D178" s="4">
        <v>133.5</v>
      </c>
      <c r="E178" s="4">
        <v>5.9</v>
      </c>
      <c r="F178" s="41">
        <v>4.83</v>
      </c>
      <c r="G178" s="41">
        <v>3.6739999999999999</v>
      </c>
      <c r="H178" s="4">
        <v>6.1</v>
      </c>
      <c r="I178" s="4">
        <v>4.7</v>
      </c>
      <c r="J178" s="41">
        <v>5.35</v>
      </c>
      <c r="K178" s="41">
        <v>4.1029999999999998</v>
      </c>
      <c r="L178" s="41">
        <v>6.3780000000000001</v>
      </c>
      <c r="M178" s="41">
        <v>4.9249999999999998</v>
      </c>
      <c r="N178" s="9">
        <v>5.25</v>
      </c>
      <c r="O178" s="4"/>
      <c r="P178" s="4"/>
    </row>
    <row r="179" spans="1:16" x14ac:dyDescent="0.25">
      <c r="A179" s="6">
        <v>45383</v>
      </c>
      <c r="B179" t="s">
        <v>1370</v>
      </c>
      <c r="C179" s="4">
        <v>133.5</v>
      </c>
      <c r="D179" s="4">
        <v>135.5</v>
      </c>
      <c r="E179" s="4">
        <v>5.9</v>
      </c>
      <c r="F179" s="41">
        <v>5.28</v>
      </c>
      <c r="G179" s="41">
        <v>4.22</v>
      </c>
      <c r="H179" s="4">
        <v>6</v>
      </c>
      <c r="I179" s="4">
        <v>4.5999999999999996</v>
      </c>
      <c r="J179" s="41">
        <v>5.173</v>
      </c>
      <c r="K179" s="41">
        <v>4</v>
      </c>
      <c r="L179" s="41">
        <v>6.181</v>
      </c>
      <c r="M179" s="41">
        <v>4.75</v>
      </c>
      <c r="N179" s="9">
        <v>5.25</v>
      </c>
      <c r="O179" s="4"/>
      <c r="P179" s="4"/>
    </row>
    <row r="180" spans="1:16" x14ac:dyDescent="0.25">
      <c r="A180" s="6">
        <v>45413</v>
      </c>
      <c r="B180" t="s">
        <v>1401</v>
      </c>
      <c r="C180" s="4">
        <v>133.9</v>
      </c>
      <c r="D180" s="4">
        <v>136.4</v>
      </c>
      <c r="E180" s="4">
        <v>5.6</v>
      </c>
      <c r="F180" s="41">
        <v>4.57</v>
      </c>
      <c r="G180" s="41">
        <v>3.8109999999999999</v>
      </c>
      <c r="H180" s="4">
        <v>6.1</v>
      </c>
      <c r="I180" s="4">
        <v>4.0999999999999996</v>
      </c>
      <c r="J180" s="41">
        <v>4.8949999999999996</v>
      </c>
      <c r="K180" s="41">
        <v>3.9020000000000001</v>
      </c>
      <c r="L180" s="41">
        <v>6.0350000000000001</v>
      </c>
      <c r="M180" s="41">
        <v>4.4770000000000003</v>
      </c>
      <c r="N180" s="9">
        <v>5.25</v>
      </c>
      <c r="O180" s="4"/>
      <c r="P180" s="4"/>
    </row>
    <row r="181" spans="1:16" x14ac:dyDescent="0.25">
      <c r="A181" s="6">
        <v>45444</v>
      </c>
      <c r="B181" t="s">
        <v>1429</v>
      </c>
      <c r="C181" s="4">
        <v>134.1</v>
      </c>
      <c r="D181" s="4">
        <v>137.1</v>
      </c>
      <c r="E181" s="4">
        <v>5.3</v>
      </c>
      <c r="F181" s="41">
        <v>3.83</v>
      </c>
      <c r="G181" s="41">
        <v>3.5710000000000002</v>
      </c>
      <c r="H181" s="4">
        <v>5.9</v>
      </c>
      <c r="I181" s="4">
        <v>4</v>
      </c>
      <c r="J181" s="41">
        <v>4.5609999999999999</v>
      </c>
      <c r="K181" s="41">
        <v>3.867</v>
      </c>
      <c r="L181" s="41">
        <v>5.9880000000000004</v>
      </c>
      <c r="M181" s="41">
        <v>4.2329999999999997</v>
      </c>
      <c r="N181" s="9">
        <v>5.25</v>
      </c>
      <c r="O181" s="4"/>
      <c r="P181" s="4"/>
    </row>
    <row r="182" spans="1:16" x14ac:dyDescent="0.25">
      <c r="A182" s="6">
        <v>45474</v>
      </c>
      <c r="B182" t="s">
        <v>1468</v>
      </c>
      <c r="C182" s="4">
        <v>133.80000000000001</v>
      </c>
      <c r="D182" s="4">
        <v>137.80000000000001</v>
      </c>
      <c r="E182" s="4">
        <v>5</v>
      </c>
      <c r="F182" s="41">
        <v>4.3099999999999996</v>
      </c>
      <c r="G182" s="41">
        <v>3.6869999999999998</v>
      </c>
      <c r="H182" s="4">
        <v>5.7</v>
      </c>
      <c r="I182" s="4">
        <v>4.0999999999999996</v>
      </c>
      <c r="J182" s="41">
        <v>4.2359999999999998</v>
      </c>
      <c r="K182" s="41">
        <v>3.69</v>
      </c>
      <c r="L182" s="41">
        <v>5.8869999999999996</v>
      </c>
      <c r="M182" s="41">
        <v>4.056</v>
      </c>
      <c r="N182" s="9">
        <v>5.25</v>
      </c>
    </row>
    <row r="183" spans="1:16" x14ac:dyDescent="0.25">
      <c r="A183" s="6">
        <v>45505</v>
      </c>
      <c r="B183" t="s">
        <v>1508</v>
      </c>
      <c r="C183" s="4">
        <v>134.30000000000001</v>
      </c>
      <c r="D183" s="4">
        <v>138.30000000000001</v>
      </c>
      <c r="E183" s="4">
        <v>4.8</v>
      </c>
      <c r="F183" s="41">
        <v>3.86</v>
      </c>
      <c r="G183" s="41">
        <v>3.3159999999999998</v>
      </c>
      <c r="H183" s="4">
        <v>5.7</v>
      </c>
      <c r="I183" s="4">
        <v>4.0999999999999996</v>
      </c>
      <c r="J183" s="41">
        <v>4</v>
      </c>
      <c r="K183" s="41">
        <v>3.5249999999999999</v>
      </c>
      <c r="L183" s="41">
        <v>5.774</v>
      </c>
      <c r="M183" s="41">
        <v>4.0549999999999997</v>
      </c>
      <c r="N183" s="9">
        <v>5</v>
      </c>
    </row>
    <row r="184" spans="1:16" x14ac:dyDescent="0.25">
      <c r="A184" s="6">
        <v>45536</v>
      </c>
      <c r="B184" t="s">
        <v>1518</v>
      </c>
      <c r="C184" s="4">
        <v>134.19999999999999</v>
      </c>
      <c r="D184" s="4">
        <v>137.9</v>
      </c>
      <c r="E184" s="4">
        <v>4.9000000000000004</v>
      </c>
      <c r="F184" s="41">
        <v>4.45</v>
      </c>
      <c r="G184" s="41">
        <v>3.6240000000000001</v>
      </c>
      <c r="H184" s="4">
        <v>5.7</v>
      </c>
      <c r="I184" s="4">
        <v>4.0999999999999996</v>
      </c>
      <c r="J184" s="41">
        <v>4.2069999999999999</v>
      </c>
      <c r="K184" s="41">
        <v>3.5430000000000001</v>
      </c>
      <c r="L184" s="41">
        <v>5.69</v>
      </c>
      <c r="M184" s="41">
        <v>4.0910000000000002</v>
      </c>
      <c r="N184" s="9">
        <v>5</v>
      </c>
    </row>
    <row r="185" spans="1:16" x14ac:dyDescent="0.25">
      <c r="A185" s="6">
        <v>45566</v>
      </c>
      <c r="B185" t="s">
        <v>1878</v>
      </c>
      <c r="C185" s="4">
        <v>135</v>
      </c>
      <c r="D185" s="4">
        <v>138.5</v>
      </c>
      <c r="E185" s="4">
        <v>5.5</v>
      </c>
      <c r="F185" s="41">
        <v>3.61</v>
      </c>
      <c r="G185" s="41">
        <v>3.5939999999999999</v>
      </c>
      <c r="H185" s="4">
        <v>5.4</v>
      </c>
      <c r="I185" s="4">
        <v>4.0999999999999996</v>
      </c>
      <c r="J185" s="41">
        <v>3.9729999999999999</v>
      </c>
      <c r="K185" s="41">
        <v>3.5110000000000001</v>
      </c>
      <c r="L185" s="41">
        <v>5.6020000000000003</v>
      </c>
      <c r="M185" s="41">
        <v>4.101</v>
      </c>
      <c r="N185" s="9">
        <v>5</v>
      </c>
    </row>
    <row r="186" spans="1:16" x14ac:dyDescent="0.25">
      <c r="A186" s="6">
        <v>45597</v>
      </c>
      <c r="B186" t="s">
        <v>1879</v>
      </c>
      <c r="C186" s="4">
        <v>135.1</v>
      </c>
      <c r="D186" s="4">
        <v>138.30000000000001</v>
      </c>
      <c r="E186" s="4">
        <v>5.9</v>
      </c>
      <c r="F186" s="41">
        <v>3.67</v>
      </c>
      <c r="G186" s="41">
        <v>3.7810000000000001</v>
      </c>
      <c r="H186" s="4">
        <v>5.5</v>
      </c>
      <c r="I186" s="4">
        <v>3.8</v>
      </c>
      <c r="J186" s="41">
        <v>3.907</v>
      </c>
      <c r="K186" s="41">
        <v>3.6659999999999999</v>
      </c>
      <c r="L186" s="41">
        <v>5.5090000000000003</v>
      </c>
      <c r="M186" s="41">
        <v>4.008</v>
      </c>
      <c r="N186" s="9">
        <v>4.75</v>
      </c>
    </row>
    <row r="187" spans="1:16" x14ac:dyDescent="0.25">
      <c r="A187" s="6">
        <v>45627</v>
      </c>
      <c r="B187" t="s">
        <v>1928</v>
      </c>
      <c r="C187" s="4">
        <v>135.6</v>
      </c>
      <c r="D187" s="4">
        <v>138.80000000000001</v>
      </c>
      <c r="E187" s="4">
        <v>6.2</v>
      </c>
      <c r="F187" s="41">
        <v>4</v>
      </c>
      <c r="G187" s="41">
        <v>4.0039999999999996</v>
      </c>
      <c r="H187" s="4">
        <v>5.3</v>
      </c>
      <c r="I187" s="4">
        <v>3.9</v>
      </c>
      <c r="J187" s="41">
        <v>3.758</v>
      </c>
      <c r="K187" s="41">
        <v>3.7930000000000001</v>
      </c>
      <c r="L187" s="41">
        <v>5.38</v>
      </c>
      <c r="M187" s="41">
        <v>3.96</v>
      </c>
      <c r="N187" s="9">
        <v>4.75</v>
      </c>
    </row>
    <row r="188" spans="1:16" x14ac:dyDescent="0.25">
      <c r="A188" s="6">
        <v>45658</v>
      </c>
      <c r="B188" t="s">
        <v>2007</v>
      </c>
      <c r="C188" s="4">
        <v>135.4</v>
      </c>
      <c r="D188" s="4">
        <v>138.5</v>
      </c>
      <c r="F188" s="41">
        <v>3.67</v>
      </c>
      <c r="G188" s="41">
        <v>3.92</v>
      </c>
      <c r="H188" s="4">
        <v>5.0999999999999996</v>
      </c>
      <c r="I188" s="4">
        <v>3.9</v>
      </c>
      <c r="J188" s="41">
        <v>3.7789999999999999</v>
      </c>
      <c r="K188" s="41">
        <v>3.9020000000000001</v>
      </c>
      <c r="L188" s="41">
        <v>5.2759999999999998</v>
      </c>
      <c r="M188" s="41">
        <v>3.8809999999999998</v>
      </c>
      <c r="N188" s="9">
        <v>4.75</v>
      </c>
    </row>
    <row r="189" spans="1:16" x14ac:dyDescent="0.25">
      <c r="A189" s="6">
        <v>45689</v>
      </c>
      <c r="B189" t="s">
        <v>2008</v>
      </c>
      <c r="F189" s="41">
        <v>3.45</v>
      </c>
      <c r="G189" s="41">
        <v>3.9569999999999999</v>
      </c>
      <c r="H189" s="4">
        <v>5.2</v>
      </c>
      <c r="I189" s="4">
        <v>4</v>
      </c>
      <c r="J189" s="41">
        <v>3.7080000000000002</v>
      </c>
      <c r="K189" s="41">
        <v>3.96</v>
      </c>
      <c r="L189" s="41">
        <v>5.1749999999999998</v>
      </c>
      <c r="M189" s="41">
        <v>3.9319999999999999</v>
      </c>
      <c r="N189" s="9">
        <v>4.5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03555-B8A5-4DDD-A8F2-DE61C6D7D824}">
  <sheetPr codeName="Sheet25"/>
  <dimension ref="A1:GE839"/>
  <sheetViews>
    <sheetView workbookViewId="0">
      <pane xSplit="7" ySplit="8" topLeftCell="FM823" activePane="bottomRight" state="frozen"/>
      <selection activeCell="O33" sqref="O33"/>
      <selection pane="topRight" activeCell="O33" sqref="O33"/>
      <selection pane="bottomLeft" activeCell="O33" sqref="O33"/>
      <selection pane="bottomRight" activeCell="FP839" sqref="FP839"/>
    </sheetView>
  </sheetViews>
  <sheetFormatPr defaultRowHeight="15" x14ac:dyDescent="0.25"/>
  <cols>
    <col min="1" max="1" width="10.7109375" bestFit="1" customWidth="1"/>
    <col min="2" max="6" width="10.7109375" customWidth="1"/>
    <col min="8" max="71" width="16.7109375" customWidth="1"/>
    <col min="72" max="72" width="2.7109375" customWidth="1"/>
    <col min="73" max="120" width="16.7109375" customWidth="1"/>
    <col min="121" max="121" width="2.7109375" customWidth="1"/>
    <col min="122" max="169" width="16.7109375" customWidth="1"/>
    <col min="170" max="170" width="2.7109375" customWidth="1"/>
    <col min="171" max="174" width="16.7109375" customWidth="1"/>
    <col min="175" max="175" width="2.7109375" customWidth="1"/>
    <col min="176" max="178" width="16.7109375" customWidth="1"/>
    <col min="179" max="179" width="2.7109375" customWidth="1"/>
    <col min="180" max="184" width="16.7109375" customWidth="1"/>
    <col min="185" max="185" width="2.7109375" customWidth="1"/>
  </cols>
  <sheetData>
    <row r="1" spans="1:187" x14ac:dyDescent="0.25">
      <c r="A1">
        <v>1</v>
      </c>
      <c r="B1">
        <f>+A1+1</f>
        <v>2</v>
      </c>
      <c r="C1">
        <f t="shared" ref="C1:BN1" si="0">+B1+1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f t="shared" si="0"/>
        <v>7</v>
      </c>
      <c r="H1">
        <f t="shared" si="0"/>
        <v>8</v>
      </c>
      <c r="I1">
        <f t="shared" si="0"/>
        <v>9</v>
      </c>
      <c r="J1">
        <f t="shared" si="0"/>
        <v>10</v>
      </c>
      <c r="K1">
        <f t="shared" si="0"/>
        <v>11</v>
      </c>
      <c r="L1">
        <f t="shared" si="0"/>
        <v>12</v>
      </c>
      <c r="M1">
        <f t="shared" si="0"/>
        <v>13</v>
      </c>
      <c r="N1">
        <f t="shared" si="0"/>
        <v>14</v>
      </c>
      <c r="O1">
        <f t="shared" si="0"/>
        <v>15</v>
      </c>
      <c r="P1">
        <f t="shared" si="0"/>
        <v>16</v>
      </c>
      <c r="Q1">
        <f t="shared" si="0"/>
        <v>17</v>
      </c>
      <c r="R1">
        <f t="shared" si="0"/>
        <v>18</v>
      </c>
      <c r="S1">
        <f t="shared" si="0"/>
        <v>19</v>
      </c>
      <c r="T1">
        <f t="shared" si="0"/>
        <v>20</v>
      </c>
      <c r="U1">
        <f t="shared" si="0"/>
        <v>21</v>
      </c>
      <c r="V1">
        <f t="shared" si="0"/>
        <v>22</v>
      </c>
      <c r="W1">
        <f t="shared" si="0"/>
        <v>23</v>
      </c>
      <c r="X1">
        <f t="shared" si="0"/>
        <v>24</v>
      </c>
      <c r="Y1">
        <f t="shared" si="0"/>
        <v>25</v>
      </c>
      <c r="Z1">
        <f t="shared" si="0"/>
        <v>26</v>
      </c>
      <c r="AA1">
        <f t="shared" si="0"/>
        <v>27</v>
      </c>
      <c r="AB1">
        <f t="shared" si="0"/>
        <v>28</v>
      </c>
      <c r="AC1">
        <f t="shared" si="0"/>
        <v>29</v>
      </c>
      <c r="AD1">
        <f t="shared" si="0"/>
        <v>30</v>
      </c>
      <c r="AE1">
        <f t="shared" si="0"/>
        <v>31</v>
      </c>
      <c r="AF1">
        <f t="shared" si="0"/>
        <v>32</v>
      </c>
      <c r="AG1">
        <f t="shared" si="0"/>
        <v>33</v>
      </c>
      <c r="AH1">
        <f t="shared" si="0"/>
        <v>34</v>
      </c>
      <c r="AI1">
        <f t="shared" si="0"/>
        <v>35</v>
      </c>
      <c r="AJ1">
        <f t="shared" si="0"/>
        <v>36</v>
      </c>
      <c r="AK1">
        <f t="shared" si="0"/>
        <v>37</v>
      </c>
      <c r="AL1">
        <f t="shared" si="0"/>
        <v>38</v>
      </c>
      <c r="AM1">
        <f t="shared" si="0"/>
        <v>39</v>
      </c>
      <c r="AN1">
        <f t="shared" si="0"/>
        <v>40</v>
      </c>
      <c r="AO1">
        <f t="shared" si="0"/>
        <v>41</v>
      </c>
      <c r="AP1">
        <f t="shared" si="0"/>
        <v>42</v>
      </c>
      <c r="AQ1">
        <f t="shared" si="0"/>
        <v>43</v>
      </c>
      <c r="AR1">
        <f t="shared" si="0"/>
        <v>44</v>
      </c>
      <c r="AS1">
        <f t="shared" si="0"/>
        <v>45</v>
      </c>
      <c r="AT1">
        <f t="shared" si="0"/>
        <v>46</v>
      </c>
      <c r="AU1">
        <f t="shared" si="0"/>
        <v>47</v>
      </c>
      <c r="AV1">
        <f t="shared" si="0"/>
        <v>48</v>
      </c>
      <c r="AW1">
        <f t="shared" si="0"/>
        <v>49</v>
      </c>
      <c r="AX1">
        <f t="shared" si="0"/>
        <v>50</v>
      </c>
      <c r="AY1">
        <f t="shared" si="0"/>
        <v>51</v>
      </c>
      <c r="AZ1">
        <f t="shared" si="0"/>
        <v>52</v>
      </c>
      <c r="BA1">
        <f t="shared" si="0"/>
        <v>53</v>
      </c>
      <c r="BB1">
        <f t="shared" si="0"/>
        <v>54</v>
      </c>
      <c r="BC1">
        <f t="shared" si="0"/>
        <v>55</v>
      </c>
      <c r="BD1">
        <f t="shared" si="0"/>
        <v>56</v>
      </c>
      <c r="BE1">
        <f t="shared" si="0"/>
        <v>57</v>
      </c>
      <c r="BF1">
        <f t="shared" si="0"/>
        <v>58</v>
      </c>
      <c r="BG1">
        <f t="shared" si="0"/>
        <v>59</v>
      </c>
      <c r="BH1">
        <f t="shared" si="0"/>
        <v>60</v>
      </c>
      <c r="BI1">
        <f t="shared" si="0"/>
        <v>61</v>
      </c>
      <c r="BJ1">
        <f t="shared" si="0"/>
        <v>62</v>
      </c>
      <c r="BK1">
        <f t="shared" si="0"/>
        <v>63</v>
      </c>
      <c r="BL1">
        <f t="shared" si="0"/>
        <v>64</v>
      </c>
      <c r="BM1">
        <f t="shared" si="0"/>
        <v>65</v>
      </c>
      <c r="BN1">
        <f t="shared" si="0"/>
        <v>66</v>
      </c>
      <c r="BO1">
        <f t="shared" ref="BO1:DZ1" si="1">+BN1+1</f>
        <v>67</v>
      </c>
      <c r="BP1">
        <f t="shared" si="1"/>
        <v>68</v>
      </c>
      <c r="BQ1">
        <f t="shared" si="1"/>
        <v>69</v>
      </c>
      <c r="BR1">
        <f t="shared" si="1"/>
        <v>70</v>
      </c>
      <c r="BS1">
        <f t="shared" si="1"/>
        <v>71</v>
      </c>
      <c r="BT1">
        <f t="shared" si="1"/>
        <v>72</v>
      </c>
      <c r="BU1">
        <f t="shared" si="1"/>
        <v>73</v>
      </c>
      <c r="BV1">
        <f t="shared" si="1"/>
        <v>74</v>
      </c>
      <c r="BW1">
        <f t="shared" si="1"/>
        <v>75</v>
      </c>
      <c r="BX1">
        <f t="shared" si="1"/>
        <v>76</v>
      </c>
      <c r="BY1">
        <f t="shared" si="1"/>
        <v>77</v>
      </c>
      <c r="BZ1">
        <f t="shared" si="1"/>
        <v>78</v>
      </c>
      <c r="CA1">
        <f t="shared" si="1"/>
        <v>79</v>
      </c>
      <c r="CB1">
        <f t="shared" si="1"/>
        <v>80</v>
      </c>
      <c r="CC1">
        <f t="shared" si="1"/>
        <v>81</v>
      </c>
      <c r="CD1">
        <f t="shared" si="1"/>
        <v>82</v>
      </c>
      <c r="CE1">
        <f t="shared" si="1"/>
        <v>83</v>
      </c>
      <c r="CF1">
        <f t="shared" si="1"/>
        <v>84</v>
      </c>
      <c r="CG1">
        <f t="shared" si="1"/>
        <v>85</v>
      </c>
      <c r="CH1">
        <f t="shared" si="1"/>
        <v>86</v>
      </c>
      <c r="CI1">
        <f t="shared" si="1"/>
        <v>87</v>
      </c>
      <c r="CJ1">
        <f t="shared" si="1"/>
        <v>88</v>
      </c>
      <c r="CK1">
        <f t="shared" si="1"/>
        <v>89</v>
      </c>
      <c r="CL1">
        <f t="shared" si="1"/>
        <v>90</v>
      </c>
      <c r="CM1">
        <f t="shared" si="1"/>
        <v>91</v>
      </c>
      <c r="CN1">
        <f t="shared" si="1"/>
        <v>92</v>
      </c>
      <c r="CO1">
        <f t="shared" si="1"/>
        <v>93</v>
      </c>
      <c r="CP1">
        <f t="shared" si="1"/>
        <v>94</v>
      </c>
      <c r="CQ1">
        <f t="shared" si="1"/>
        <v>95</v>
      </c>
      <c r="CR1">
        <f t="shared" si="1"/>
        <v>96</v>
      </c>
      <c r="CS1">
        <f t="shared" si="1"/>
        <v>97</v>
      </c>
      <c r="CT1">
        <f t="shared" si="1"/>
        <v>98</v>
      </c>
      <c r="CU1">
        <f t="shared" si="1"/>
        <v>99</v>
      </c>
      <c r="CV1">
        <f t="shared" si="1"/>
        <v>100</v>
      </c>
      <c r="CW1">
        <f t="shared" si="1"/>
        <v>101</v>
      </c>
      <c r="CX1">
        <f t="shared" si="1"/>
        <v>102</v>
      </c>
      <c r="CY1">
        <f t="shared" si="1"/>
        <v>103</v>
      </c>
      <c r="CZ1">
        <f t="shared" si="1"/>
        <v>104</v>
      </c>
      <c r="DA1">
        <f t="shared" si="1"/>
        <v>105</v>
      </c>
      <c r="DB1">
        <f t="shared" si="1"/>
        <v>106</v>
      </c>
      <c r="DC1">
        <f t="shared" si="1"/>
        <v>107</v>
      </c>
      <c r="DD1">
        <f t="shared" si="1"/>
        <v>108</v>
      </c>
      <c r="DE1">
        <f t="shared" si="1"/>
        <v>109</v>
      </c>
      <c r="DF1">
        <f t="shared" si="1"/>
        <v>110</v>
      </c>
      <c r="DG1">
        <f t="shared" si="1"/>
        <v>111</v>
      </c>
      <c r="DH1">
        <f t="shared" si="1"/>
        <v>112</v>
      </c>
      <c r="DI1">
        <f t="shared" si="1"/>
        <v>113</v>
      </c>
      <c r="DJ1">
        <f t="shared" si="1"/>
        <v>114</v>
      </c>
      <c r="DK1">
        <f t="shared" si="1"/>
        <v>115</v>
      </c>
      <c r="DL1">
        <f t="shared" si="1"/>
        <v>116</v>
      </c>
      <c r="DM1">
        <f t="shared" si="1"/>
        <v>117</v>
      </c>
      <c r="DN1">
        <f t="shared" si="1"/>
        <v>118</v>
      </c>
      <c r="DO1">
        <f t="shared" si="1"/>
        <v>119</v>
      </c>
      <c r="DP1">
        <f t="shared" si="1"/>
        <v>120</v>
      </c>
      <c r="DQ1">
        <f t="shared" si="1"/>
        <v>121</v>
      </c>
      <c r="DR1">
        <f t="shared" si="1"/>
        <v>122</v>
      </c>
      <c r="DS1">
        <f t="shared" si="1"/>
        <v>123</v>
      </c>
      <c r="DT1">
        <f t="shared" si="1"/>
        <v>124</v>
      </c>
      <c r="DU1">
        <f t="shared" si="1"/>
        <v>125</v>
      </c>
      <c r="DV1">
        <f t="shared" si="1"/>
        <v>126</v>
      </c>
      <c r="DW1">
        <f t="shared" si="1"/>
        <v>127</v>
      </c>
      <c r="DX1">
        <f t="shared" si="1"/>
        <v>128</v>
      </c>
      <c r="DY1">
        <f t="shared" si="1"/>
        <v>129</v>
      </c>
      <c r="DZ1">
        <f t="shared" si="1"/>
        <v>130</v>
      </c>
      <c r="EA1">
        <f t="shared" ref="EA1:FW1" si="2">+DZ1+1</f>
        <v>131</v>
      </c>
      <c r="EB1">
        <f t="shared" si="2"/>
        <v>132</v>
      </c>
      <c r="EC1">
        <f t="shared" si="2"/>
        <v>133</v>
      </c>
      <c r="ED1">
        <f t="shared" si="2"/>
        <v>134</v>
      </c>
      <c r="EE1">
        <f t="shared" si="2"/>
        <v>135</v>
      </c>
      <c r="EF1">
        <f t="shared" si="2"/>
        <v>136</v>
      </c>
      <c r="EG1">
        <f t="shared" si="2"/>
        <v>137</v>
      </c>
      <c r="EH1">
        <f t="shared" si="2"/>
        <v>138</v>
      </c>
      <c r="EI1">
        <f t="shared" si="2"/>
        <v>139</v>
      </c>
      <c r="EJ1">
        <f t="shared" si="2"/>
        <v>140</v>
      </c>
      <c r="EK1">
        <f t="shared" si="2"/>
        <v>141</v>
      </c>
      <c r="EL1">
        <f t="shared" si="2"/>
        <v>142</v>
      </c>
      <c r="EM1">
        <f t="shared" si="2"/>
        <v>143</v>
      </c>
      <c r="EN1">
        <f t="shared" si="2"/>
        <v>144</v>
      </c>
      <c r="EO1">
        <f t="shared" si="2"/>
        <v>145</v>
      </c>
      <c r="EP1">
        <f t="shared" si="2"/>
        <v>146</v>
      </c>
      <c r="EQ1">
        <f t="shared" si="2"/>
        <v>147</v>
      </c>
      <c r="ER1">
        <f t="shared" si="2"/>
        <v>148</v>
      </c>
      <c r="ES1">
        <f t="shared" si="2"/>
        <v>149</v>
      </c>
      <c r="ET1">
        <f t="shared" si="2"/>
        <v>150</v>
      </c>
      <c r="EU1">
        <f t="shared" si="2"/>
        <v>151</v>
      </c>
      <c r="EV1">
        <f t="shared" si="2"/>
        <v>152</v>
      </c>
      <c r="EW1">
        <f t="shared" si="2"/>
        <v>153</v>
      </c>
      <c r="EX1">
        <f t="shared" si="2"/>
        <v>154</v>
      </c>
      <c r="EY1">
        <f t="shared" si="2"/>
        <v>155</v>
      </c>
      <c r="EZ1">
        <f t="shared" si="2"/>
        <v>156</v>
      </c>
      <c r="FA1">
        <f t="shared" si="2"/>
        <v>157</v>
      </c>
      <c r="FB1">
        <f t="shared" si="2"/>
        <v>158</v>
      </c>
      <c r="FC1">
        <f t="shared" si="2"/>
        <v>159</v>
      </c>
      <c r="FD1">
        <f t="shared" si="2"/>
        <v>160</v>
      </c>
      <c r="FE1">
        <f t="shared" si="2"/>
        <v>161</v>
      </c>
      <c r="FF1">
        <f t="shared" si="2"/>
        <v>162</v>
      </c>
      <c r="FG1">
        <f t="shared" si="2"/>
        <v>163</v>
      </c>
      <c r="FH1">
        <f t="shared" si="2"/>
        <v>164</v>
      </c>
      <c r="FI1">
        <f t="shared" si="2"/>
        <v>165</v>
      </c>
      <c r="FJ1">
        <f t="shared" si="2"/>
        <v>166</v>
      </c>
      <c r="FK1">
        <f t="shared" si="2"/>
        <v>167</v>
      </c>
      <c r="FL1">
        <f t="shared" si="2"/>
        <v>168</v>
      </c>
      <c r="FM1">
        <f t="shared" si="2"/>
        <v>169</v>
      </c>
      <c r="FN1">
        <f t="shared" si="2"/>
        <v>170</v>
      </c>
      <c r="FO1">
        <f t="shared" si="2"/>
        <v>171</v>
      </c>
      <c r="FP1">
        <f t="shared" si="2"/>
        <v>172</v>
      </c>
      <c r="FQ1">
        <f t="shared" si="2"/>
        <v>173</v>
      </c>
      <c r="FR1">
        <f t="shared" si="2"/>
        <v>174</v>
      </c>
      <c r="FS1">
        <f t="shared" si="2"/>
        <v>175</v>
      </c>
      <c r="FT1">
        <f t="shared" si="2"/>
        <v>176</v>
      </c>
      <c r="FU1">
        <f t="shared" si="2"/>
        <v>177</v>
      </c>
      <c r="FV1">
        <f t="shared" si="2"/>
        <v>178</v>
      </c>
      <c r="FW1">
        <f t="shared" si="2"/>
        <v>179</v>
      </c>
      <c r="FX1">
        <f t="shared" ref="FX1" si="3">+FW1+1</f>
        <v>180</v>
      </c>
      <c r="FY1">
        <f t="shared" ref="FY1" si="4">+FX1+1</f>
        <v>181</v>
      </c>
      <c r="FZ1">
        <f t="shared" ref="FZ1" si="5">+FY1+1</f>
        <v>182</v>
      </c>
      <c r="GA1">
        <f t="shared" ref="GA1:GB1" si="6">+FZ1+1</f>
        <v>183</v>
      </c>
      <c r="GB1">
        <f t="shared" si="6"/>
        <v>184</v>
      </c>
      <c r="GC1">
        <f t="shared" ref="GC1" si="7">+GB1+1</f>
        <v>185</v>
      </c>
      <c r="GD1">
        <f t="shared" ref="GD1" si="8">+GC1+1</f>
        <v>186</v>
      </c>
      <c r="GE1">
        <f t="shared" ref="GE1" si="9">+GD1+1</f>
        <v>187</v>
      </c>
    </row>
    <row r="2" spans="1:187" x14ac:dyDescent="0.25">
      <c r="A2" t="s">
        <v>1</v>
      </c>
      <c r="B2" t="s">
        <v>952</v>
      </c>
      <c r="C2" t="s">
        <v>953</v>
      </c>
      <c r="D2" t="s">
        <v>954</v>
      </c>
      <c r="E2" t="s">
        <v>955</v>
      </c>
      <c r="F2" t="s">
        <v>956</v>
      </c>
      <c r="H2" t="s">
        <v>942</v>
      </c>
      <c r="I2" t="s">
        <v>943</v>
      </c>
      <c r="J2">
        <v>1</v>
      </c>
      <c r="K2">
        <v>2</v>
      </c>
      <c r="L2">
        <v>3</v>
      </c>
      <c r="M2">
        <v>4</v>
      </c>
      <c r="N2">
        <v>5</v>
      </c>
      <c r="O2">
        <v>6</v>
      </c>
      <c r="P2">
        <v>7</v>
      </c>
      <c r="Q2">
        <v>8</v>
      </c>
      <c r="R2">
        <v>9</v>
      </c>
      <c r="S2">
        <v>10</v>
      </c>
      <c r="T2">
        <v>11</v>
      </c>
      <c r="U2">
        <v>12</v>
      </c>
      <c r="V2">
        <v>13</v>
      </c>
      <c r="W2">
        <v>14</v>
      </c>
      <c r="X2">
        <v>15</v>
      </c>
      <c r="Y2">
        <v>16</v>
      </c>
      <c r="Z2">
        <v>17</v>
      </c>
      <c r="AA2">
        <v>18</v>
      </c>
      <c r="AB2">
        <v>19</v>
      </c>
      <c r="AC2">
        <v>20</v>
      </c>
      <c r="AD2">
        <v>21</v>
      </c>
      <c r="AE2">
        <v>22</v>
      </c>
      <c r="AF2">
        <v>23</v>
      </c>
      <c r="AG2">
        <v>24</v>
      </c>
      <c r="AH2">
        <v>25</v>
      </c>
      <c r="AI2">
        <v>26</v>
      </c>
      <c r="AJ2">
        <v>27</v>
      </c>
      <c r="AK2">
        <v>28</v>
      </c>
      <c r="AL2">
        <v>29</v>
      </c>
      <c r="AM2">
        <v>30</v>
      </c>
      <c r="AN2">
        <v>31</v>
      </c>
      <c r="AO2">
        <v>32</v>
      </c>
      <c r="AP2">
        <v>33</v>
      </c>
      <c r="AQ2">
        <v>34</v>
      </c>
      <c r="AR2">
        <v>35</v>
      </c>
      <c r="AS2">
        <v>36</v>
      </c>
      <c r="AT2">
        <v>37</v>
      </c>
      <c r="AU2">
        <v>38</v>
      </c>
      <c r="AV2">
        <v>39</v>
      </c>
      <c r="AW2">
        <v>40</v>
      </c>
      <c r="AX2">
        <v>41</v>
      </c>
      <c r="AY2">
        <v>42</v>
      </c>
      <c r="AZ2">
        <v>43</v>
      </c>
      <c r="BA2">
        <v>44</v>
      </c>
      <c r="BB2">
        <v>45</v>
      </c>
      <c r="BC2">
        <v>46</v>
      </c>
      <c r="BD2">
        <v>47</v>
      </c>
      <c r="BE2">
        <v>48</v>
      </c>
      <c r="BF2">
        <v>49</v>
      </c>
      <c r="BG2">
        <v>50</v>
      </c>
      <c r="BH2">
        <v>51</v>
      </c>
      <c r="BI2">
        <v>52</v>
      </c>
      <c r="BJ2">
        <v>53</v>
      </c>
      <c r="BK2">
        <v>54</v>
      </c>
      <c r="BL2">
        <v>55</v>
      </c>
      <c r="BM2">
        <v>56</v>
      </c>
      <c r="BN2">
        <v>57</v>
      </c>
      <c r="BO2">
        <v>58</v>
      </c>
      <c r="BP2">
        <v>59</v>
      </c>
      <c r="BQ2">
        <v>60</v>
      </c>
      <c r="BR2" t="s">
        <v>944</v>
      </c>
      <c r="BS2" t="s">
        <v>945</v>
      </c>
      <c r="BU2" t="s">
        <v>1604</v>
      </c>
      <c r="BV2" t="s">
        <v>1605</v>
      </c>
      <c r="BW2" t="s">
        <v>1606</v>
      </c>
      <c r="BX2" t="s">
        <v>1607</v>
      </c>
      <c r="BY2" t="s">
        <v>1608</v>
      </c>
      <c r="BZ2" t="s">
        <v>1609</v>
      </c>
      <c r="CA2" t="s">
        <v>1610</v>
      </c>
      <c r="CB2" t="s">
        <v>1611</v>
      </c>
      <c r="CC2" t="s">
        <v>1612</v>
      </c>
      <c r="CD2" t="s">
        <v>1613</v>
      </c>
      <c r="CE2" t="s">
        <v>1614</v>
      </c>
      <c r="CF2" t="s">
        <v>1615</v>
      </c>
      <c r="CG2" t="s">
        <v>1616</v>
      </c>
      <c r="CH2" t="s">
        <v>1617</v>
      </c>
      <c r="CI2" t="s">
        <v>1618</v>
      </c>
      <c r="CJ2" t="s">
        <v>1619</v>
      </c>
      <c r="CK2" t="s">
        <v>1620</v>
      </c>
      <c r="CL2" t="s">
        <v>1621</v>
      </c>
      <c r="CM2" t="s">
        <v>1622</v>
      </c>
      <c r="CN2" t="s">
        <v>1623</v>
      </c>
      <c r="CO2" t="s">
        <v>1624</v>
      </c>
      <c r="CP2" t="s">
        <v>1625</v>
      </c>
      <c r="CQ2" t="s">
        <v>1626</v>
      </c>
      <c r="CR2" t="s">
        <v>1627</v>
      </c>
      <c r="CS2" t="s">
        <v>1628</v>
      </c>
      <c r="CT2" t="s">
        <v>1629</v>
      </c>
      <c r="CU2" t="s">
        <v>1630</v>
      </c>
      <c r="CV2" t="s">
        <v>1631</v>
      </c>
      <c r="CW2" t="s">
        <v>1632</v>
      </c>
      <c r="CX2" t="s">
        <v>1633</v>
      </c>
      <c r="CY2" t="s">
        <v>1634</v>
      </c>
      <c r="CZ2" t="s">
        <v>1635</v>
      </c>
      <c r="DA2" t="s">
        <v>1636</v>
      </c>
      <c r="DB2" t="s">
        <v>1637</v>
      </c>
      <c r="DC2" t="s">
        <v>1638</v>
      </c>
      <c r="DD2" t="s">
        <v>1639</v>
      </c>
      <c r="DE2" t="s">
        <v>1795</v>
      </c>
      <c r="DF2" t="s">
        <v>1796</v>
      </c>
      <c r="DG2" t="s">
        <v>1797</v>
      </c>
      <c r="DH2" t="s">
        <v>1798</v>
      </c>
      <c r="DI2" t="s">
        <v>1799</v>
      </c>
      <c r="DJ2" t="s">
        <v>1800</v>
      </c>
      <c r="DK2" t="s">
        <v>1801</v>
      </c>
      <c r="DL2" t="s">
        <v>1802</v>
      </c>
      <c r="DM2" t="s">
        <v>1803</v>
      </c>
      <c r="DN2" t="s">
        <v>1804</v>
      </c>
      <c r="DO2" t="s">
        <v>1805</v>
      </c>
      <c r="DP2" t="s">
        <v>1806</v>
      </c>
      <c r="DR2" t="s">
        <v>1640</v>
      </c>
      <c r="DS2" t="s">
        <v>1641</v>
      </c>
      <c r="DT2" t="s">
        <v>1642</v>
      </c>
      <c r="DU2" t="s">
        <v>1643</v>
      </c>
      <c r="DV2" t="s">
        <v>1644</v>
      </c>
      <c r="DW2" t="s">
        <v>1645</v>
      </c>
      <c r="DX2" t="s">
        <v>1646</v>
      </c>
      <c r="DY2" t="s">
        <v>1647</v>
      </c>
      <c r="DZ2" t="s">
        <v>1648</v>
      </c>
      <c r="EA2" t="s">
        <v>1649</v>
      </c>
      <c r="EB2" t="s">
        <v>1650</v>
      </c>
      <c r="EC2" t="s">
        <v>1651</v>
      </c>
      <c r="ED2" t="s">
        <v>1652</v>
      </c>
      <c r="EE2" t="s">
        <v>1653</v>
      </c>
      <c r="EF2" t="s">
        <v>1654</v>
      </c>
      <c r="EG2" t="s">
        <v>1655</v>
      </c>
      <c r="EH2" t="s">
        <v>1656</v>
      </c>
      <c r="EI2" t="s">
        <v>1657</v>
      </c>
      <c r="EJ2" t="s">
        <v>1658</v>
      </c>
      <c r="EK2" t="s">
        <v>1659</v>
      </c>
      <c r="EL2" t="s">
        <v>1660</v>
      </c>
      <c r="EM2" t="s">
        <v>1661</v>
      </c>
      <c r="EN2" t="s">
        <v>1662</v>
      </c>
      <c r="EO2" t="s">
        <v>1663</v>
      </c>
      <c r="EP2" t="s">
        <v>1664</v>
      </c>
      <c r="EQ2" t="s">
        <v>1665</v>
      </c>
      <c r="ER2" t="s">
        <v>1666</v>
      </c>
      <c r="ES2" t="s">
        <v>1667</v>
      </c>
      <c r="ET2" t="s">
        <v>1668</v>
      </c>
      <c r="EU2" t="s">
        <v>1669</v>
      </c>
      <c r="EV2" t="s">
        <v>1670</v>
      </c>
      <c r="EW2" t="s">
        <v>1671</v>
      </c>
      <c r="EX2" t="s">
        <v>1672</v>
      </c>
      <c r="EY2" t="s">
        <v>1673</v>
      </c>
      <c r="EZ2" t="s">
        <v>1674</v>
      </c>
      <c r="FA2" t="s">
        <v>1675</v>
      </c>
      <c r="FB2" t="s">
        <v>1843</v>
      </c>
      <c r="FC2" t="s">
        <v>1844</v>
      </c>
      <c r="FD2" t="s">
        <v>1845</v>
      </c>
      <c r="FE2" t="s">
        <v>1846</v>
      </c>
      <c r="FF2" t="s">
        <v>1847</v>
      </c>
      <c r="FG2" t="s">
        <v>1848</v>
      </c>
      <c r="FH2" t="s">
        <v>1849</v>
      </c>
      <c r="FI2" t="s">
        <v>1850</v>
      </c>
      <c r="FJ2" t="s">
        <v>1851</v>
      </c>
      <c r="FK2" t="s">
        <v>1852</v>
      </c>
      <c r="FL2" t="s">
        <v>1853</v>
      </c>
      <c r="FM2" t="s">
        <v>1854</v>
      </c>
      <c r="FO2" t="s">
        <v>1565</v>
      </c>
      <c r="FP2" t="s">
        <v>1566</v>
      </c>
      <c r="FQ2" t="s">
        <v>1567</v>
      </c>
      <c r="FR2" t="s">
        <v>1712</v>
      </c>
      <c r="FX2" t="s">
        <v>1981</v>
      </c>
      <c r="FY2" t="s">
        <v>1982</v>
      </c>
      <c r="FZ2" t="s">
        <v>1983</v>
      </c>
      <c r="GA2" t="s">
        <v>1984</v>
      </c>
      <c r="GB2" t="s">
        <v>1985</v>
      </c>
      <c r="GD2" t="s">
        <v>1966</v>
      </c>
      <c r="GE2" t="s">
        <v>1967</v>
      </c>
    </row>
    <row r="3" spans="1:187" x14ac:dyDescent="0.25">
      <c r="G3" s="3" t="s">
        <v>190</v>
      </c>
      <c r="H3" t="s">
        <v>810</v>
      </c>
      <c r="I3" t="s">
        <v>811</v>
      </c>
      <c r="J3" t="s">
        <v>812</v>
      </c>
      <c r="K3" t="s">
        <v>813</v>
      </c>
      <c r="L3" t="s">
        <v>814</v>
      </c>
      <c r="M3" t="s">
        <v>815</v>
      </c>
      <c r="N3" t="s">
        <v>816</v>
      </c>
      <c r="O3" t="s">
        <v>817</v>
      </c>
      <c r="P3" t="s">
        <v>818</v>
      </c>
      <c r="Q3" t="s">
        <v>819</v>
      </c>
      <c r="R3" t="s">
        <v>820</v>
      </c>
      <c r="S3" t="s">
        <v>821</v>
      </c>
      <c r="T3" t="s">
        <v>822</v>
      </c>
      <c r="U3" t="s">
        <v>823</v>
      </c>
      <c r="V3" t="s">
        <v>824</v>
      </c>
      <c r="W3" t="s">
        <v>825</v>
      </c>
      <c r="X3" t="s">
        <v>826</v>
      </c>
      <c r="Y3" t="s">
        <v>827</v>
      </c>
      <c r="Z3" t="s">
        <v>828</v>
      </c>
      <c r="AA3" t="s">
        <v>829</v>
      </c>
      <c r="AB3" t="s">
        <v>830</v>
      </c>
      <c r="AC3" t="s">
        <v>831</v>
      </c>
      <c r="AD3" t="s">
        <v>832</v>
      </c>
      <c r="AE3" t="s">
        <v>833</v>
      </c>
      <c r="AF3" t="s">
        <v>834</v>
      </c>
      <c r="AG3" t="s">
        <v>835</v>
      </c>
      <c r="AH3" t="s">
        <v>836</v>
      </c>
      <c r="AI3" t="s">
        <v>837</v>
      </c>
      <c r="AJ3" t="s">
        <v>838</v>
      </c>
      <c r="AK3" t="s">
        <v>839</v>
      </c>
      <c r="AL3" t="s">
        <v>840</v>
      </c>
      <c r="AM3" t="s">
        <v>841</v>
      </c>
      <c r="AN3" t="s">
        <v>842</v>
      </c>
      <c r="AO3" t="s">
        <v>843</v>
      </c>
      <c r="AP3" t="s">
        <v>844</v>
      </c>
      <c r="AQ3" t="s">
        <v>845</v>
      </c>
      <c r="AR3" t="s">
        <v>846</v>
      </c>
      <c r="AS3" t="s">
        <v>847</v>
      </c>
      <c r="AT3" t="s">
        <v>848</v>
      </c>
      <c r="AU3" t="s">
        <v>849</v>
      </c>
      <c r="AV3" t="s">
        <v>850</v>
      </c>
      <c r="AW3" t="s">
        <v>851</v>
      </c>
      <c r="AX3" t="s">
        <v>852</v>
      </c>
      <c r="AY3" t="s">
        <v>853</v>
      </c>
      <c r="AZ3" t="s">
        <v>854</v>
      </c>
      <c r="BA3" t="s">
        <v>855</v>
      </c>
      <c r="BB3" t="s">
        <v>856</v>
      </c>
      <c r="BC3" t="s">
        <v>857</v>
      </c>
      <c r="BD3" t="s">
        <v>858</v>
      </c>
      <c r="BE3" t="s">
        <v>859</v>
      </c>
      <c r="BF3" t="s">
        <v>860</v>
      </c>
      <c r="BG3" t="s">
        <v>861</v>
      </c>
      <c r="BH3" t="s">
        <v>862</v>
      </c>
      <c r="BI3" t="s">
        <v>863</v>
      </c>
      <c r="BJ3" t="s">
        <v>864</v>
      </c>
      <c r="BK3" t="s">
        <v>865</v>
      </c>
      <c r="BL3" t="s">
        <v>866</v>
      </c>
      <c r="BM3" t="s">
        <v>867</v>
      </c>
      <c r="BN3" t="s">
        <v>868</v>
      </c>
      <c r="BO3" t="s">
        <v>869</v>
      </c>
      <c r="BP3" t="s">
        <v>870</v>
      </c>
      <c r="BQ3" t="s">
        <v>871</v>
      </c>
      <c r="BR3" t="s">
        <v>872</v>
      </c>
      <c r="BS3" t="s">
        <v>873</v>
      </c>
      <c r="BU3" t="s">
        <v>1568</v>
      </c>
      <c r="BV3" t="s">
        <v>1569</v>
      </c>
      <c r="BW3" t="s">
        <v>1570</v>
      </c>
      <c r="BX3" t="s">
        <v>1571</v>
      </c>
      <c r="BY3" t="s">
        <v>1572</v>
      </c>
      <c r="BZ3" t="s">
        <v>1573</v>
      </c>
      <c r="CA3" t="s">
        <v>1574</v>
      </c>
      <c r="CB3" t="s">
        <v>1575</v>
      </c>
      <c r="CC3" t="s">
        <v>1576</v>
      </c>
      <c r="CD3" t="s">
        <v>1577</v>
      </c>
      <c r="CE3" t="s">
        <v>1578</v>
      </c>
      <c r="CF3" t="s">
        <v>1579</v>
      </c>
      <c r="CG3" t="s">
        <v>1580</v>
      </c>
      <c r="CH3" t="s">
        <v>1581</v>
      </c>
      <c r="CI3" t="s">
        <v>1582</v>
      </c>
      <c r="CJ3" t="s">
        <v>1583</v>
      </c>
      <c r="CK3" t="s">
        <v>1584</v>
      </c>
      <c r="CL3" t="s">
        <v>1585</v>
      </c>
      <c r="CM3" t="s">
        <v>1586</v>
      </c>
      <c r="CN3" t="s">
        <v>1587</v>
      </c>
      <c r="CO3" t="s">
        <v>1588</v>
      </c>
      <c r="CP3" t="s">
        <v>1589</v>
      </c>
      <c r="CQ3" t="s">
        <v>1590</v>
      </c>
      <c r="CR3" t="s">
        <v>1591</v>
      </c>
      <c r="CS3" t="s">
        <v>1592</v>
      </c>
      <c r="CT3" t="s">
        <v>1593</v>
      </c>
      <c r="CU3" t="s">
        <v>1594</v>
      </c>
      <c r="CV3" t="s">
        <v>1595</v>
      </c>
      <c r="CW3" t="s">
        <v>1596</v>
      </c>
      <c r="CX3" t="s">
        <v>1597</v>
      </c>
      <c r="CY3" t="s">
        <v>1598</v>
      </c>
      <c r="CZ3" t="s">
        <v>1599</v>
      </c>
      <c r="DA3" t="s">
        <v>1600</v>
      </c>
      <c r="DB3" t="s">
        <v>1601</v>
      </c>
      <c r="DC3" t="s">
        <v>1602</v>
      </c>
      <c r="DD3" t="s">
        <v>1603</v>
      </c>
      <c r="DE3" t="s">
        <v>1807</v>
      </c>
      <c r="DF3" t="s">
        <v>1808</v>
      </c>
      <c r="DG3" t="s">
        <v>1809</v>
      </c>
      <c r="DH3" t="s">
        <v>1810</v>
      </c>
      <c r="DI3" t="s">
        <v>1811</v>
      </c>
      <c r="DJ3" t="s">
        <v>1812</v>
      </c>
      <c r="DK3" t="s">
        <v>1813</v>
      </c>
      <c r="DL3" t="s">
        <v>1814</v>
      </c>
      <c r="DM3" t="s">
        <v>1815</v>
      </c>
      <c r="DN3" t="s">
        <v>1816</v>
      </c>
      <c r="DO3" t="s">
        <v>1817</v>
      </c>
      <c r="DP3" t="s">
        <v>1818</v>
      </c>
      <c r="DR3" t="s">
        <v>1676</v>
      </c>
      <c r="DS3" t="s">
        <v>1677</v>
      </c>
      <c r="DT3" t="s">
        <v>1678</v>
      </c>
      <c r="DU3" t="s">
        <v>1679</v>
      </c>
      <c r="DV3" t="s">
        <v>1680</v>
      </c>
      <c r="DW3" t="s">
        <v>1681</v>
      </c>
      <c r="DX3" t="s">
        <v>1682</v>
      </c>
      <c r="DY3" t="s">
        <v>1683</v>
      </c>
      <c r="DZ3" t="s">
        <v>1684</v>
      </c>
      <c r="EA3" t="s">
        <v>1685</v>
      </c>
      <c r="EB3" t="s">
        <v>1686</v>
      </c>
      <c r="EC3" t="s">
        <v>1687</v>
      </c>
      <c r="ED3" t="s">
        <v>1688</v>
      </c>
      <c r="EE3" t="s">
        <v>1689</v>
      </c>
      <c r="EF3" t="s">
        <v>1690</v>
      </c>
      <c r="EG3" t="s">
        <v>1691</v>
      </c>
      <c r="EH3" t="s">
        <v>1692</v>
      </c>
      <c r="EI3" t="s">
        <v>1693</v>
      </c>
      <c r="EJ3" t="s">
        <v>1694</v>
      </c>
      <c r="EK3" t="s">
        <v>1695</v>
      </c>
      <c r="EL3" t="s">
        <v>1696</v>
      </c>
      <c r="EM3" t="s">
        <v>1697</v>
      </c>
      <c r="EN3" t="s">
        <v>1698</v>
      </c>
      <c r="EO3" t="s">
        <v>1699</v>
      </c>
      <c r="EP3" t="s">
        <v>1700</v>
      </c>
      <c r="EQ3" t="s">
        <v>1701</v>
      </c>
      <c r="ER3" t="s">
        <v>1702</v>
      </c>
      <c r="ES3" t="s">
        <v>1703</v>
      </c>
      <c r="ET3" t="s">
        <v>1704</v>
      </c>
      <c r="EU3" t="s">
        <v>1705</v>
      </c>
      <c r="EV3" t="s">
        <v>1706</v>
      </c>
      <c r="EW3" t="s">
        <v>1707</v>
      </c>
      <c r="EX3" t="s">
        <v>1708</v>
      </c>
      <c r="EY3" t="s">
        <v>1709</v>
      </c>
      <c r="EZ3" t="s">
        <v>1710</v>
      </c>
      <c r="FA3" t="s">
        <v>1711</v>
      </c>
      <c r="FB3" t="s">
        <v>1831</v>
      </c>
      <c r="FC3" t="s">
        <v>1832</v>
      </c>
      <c r="FD3" t="s">
        <v>1833</v>
      </c>
      <c r="FE3" t="s">
        <v>1834</v>
      </c>
      <c r="FF3" t="s">
        <v>1835</v>
      </c>
      <c r="FG3" t="s">
        <v>1836</v>
      </c>
      <c r="FH3" t="s">
        <v>1837</v>
      </c>
      <c r="FI3" t="s">
        <v>1838</v>
      </c>
      <c r="FJ3" t="s">
        <v>1839</v>
      </c>
      <c r="FK3" t="s">
        <v>1840</v>
      </c>
      <c r="FL3" t="s">
        <v>1841</v>
      </c>
      <c r="FM3" t="s">
        <v>1842</v>
      </c>
      <c r="FO3" t="s">
        <v>1564</v>
      </c>
      <c r="FP3" s="2" t="s">
        <v>1871</v>
      </c>
      <c r="FQ3" t="s">
        <v>1874</v>
      </c>
      <c r="FT3" t="s">
        <v>188</v>
      </c>
      <c r="FU3" t="s">
        <v>189</v>
      </c>
      <c r="FV3" s="2" t="s">
        <v>1433</v>
      </c>
      <c r="FX3" s="2" t="s">
        <v>1968</v>
      </c>
      <c r="FY3" s="2" t="s">
        <v>1969</v>
      </c>
      <c r="FZ3" s="2" t="s">
        <v>1970</v>
      </c>
      <c r="GA3" s="2" t="s">
        <v>1971</v>
      </c>
      <c r="GB3" s="2" t="s">
        <v>1972</v>
      </c>
    </row>
    <row r="4" spans="1:187" s="5" customFormat="1" ht="90" x14ac:dyDescent="0.25">
      <c r="G4" s="5" t="s">
        <v>13</v>
      </c>
      <c r="H4" s="5" t="s">
        <v>875</v>
      </c>
      <c r="I4" s="5" t="s">
        <v>877</v>
      </c>
      <c r="J4" s="5" t="s">
        <v>879</v>
      </c>
      <c r="K4" s="5" t="s">
        <v>881</v>
      </c>
      <c r="L4" s="5" t="s">
        <v>882</v>
      </c>
      <c r="M4" s="5" t="s">
        <v>883</v>
      </c>
      <c r="N4" s="5" t="s">
        <v>884</v>
      </c>
      <c r="O4" s="5" t="s">
        <v>885</v>
      </c>
      <c r="P4" s="5" t="s">
        <v>886</v>
      </c>
      <c r="Q4" s="5" t="s">
        <v>887</v>
      </c>
      <c r="R4" s="5" t="s">
        <v>888</v>
      </c>
      <c r="S4" s="5" t="s">
        <v>889</v>
      </c>
      <c r="T4" s="5" t="s">
        <v>890</v>
      </c>
      <c r="U4" s="5" t="s">
        <v>891</v>
      </c>
      <c r="V4" s="5" t="s">
        <v>892</v>
      </c>
      <c r="W4" s="5" t="s">
        <v>893</v>
      </c>
      <c r="X4" s="5" t="s">
        <v>894</v>
      </c>
      <c r="Y4" s="5" t="s">
        <v>895</v>
      </c>
      <c r="Z4" s="5" t="s">
        <v>896</v>
      </c>
      <c r="AA4" s="5" t="s">
        <v>897</v>
      </c>
      <c r="AB4" s="5" t="s">
        <v>898</v>
      </c>
      <c r="AC4" s="5" t="s">
        <v>899</v>
      </c>
      <c r="AD4" s="5" t="s">
        <v>900</v>
      </c>
      <c r="AE4" s="5" t="s">
        <v>901</v>
      </c>
      <c r="AF4" s="5" t="s">
        <v>902</v>
      </c>
      <c r="AG4" s="5" t="s">
        <v>903</v>
      </c>
      <c r="AH4" s="5" t="s">
        <v>904</v>
      </c>
      <c r="AI4" s="5" t="s">
        <v>905</v>
      </c>
      <c r="AJ4" s="5" t="s">
        <v>906</v>
      </c>
      <c r="AK4" s="5" t="s">
        <v>907</v>
      </c>
      <c r="AL4" s="5" t="s">
        <v>908</v>
      </c>
      <c r="AM4" s="5" t="s">
        <v>909</v>
      </c>
      <c r="AN4" s="5" t="s">
        <v>910</v>
      </c>
      <c r="AO4" s="5" t="s">
        <v>911</v>
      </c>
      <c r="AP4" s="5" t="s">
        <v>912</v>
      </c>
      <c r="AQ4" s="5" t="s">
        <v>913</v>
      </c>
      <c r="AR4" s="5" t="s">
        <v>914</v>
      </c>
      <c r="AS4" s="5" t="s">
        <v>915</v>
      </c>
      <c r="AT4" s="5" t="s">
        <v>916</v>
      </c>
      <c r="AU4" s="5" t="s">
        <v>917</v>
      </c>
      <c r="AV4" s="5" t="s">
        <v>918</v>
      </c>
      <c r="AW4" s="5" t="s">
        <v>919</v>
      </c>
      <c r="AX4" s="5" t="s">
        <v>920</v>
      </c>
      <c r="AY4" s="5" t="s">
        <v>921</v>
      </c>
      <c r="AZ4" s="5" t="s">
        <v>922</v>
      </c>
      <c r="BA4" s="5" t="s">
        <v>923</v>
      </c>
      <c r="BB4" s="5" t="s">
        <v>924</v>
      </c>
      <c r="BC4" s="5" t="s">
        <v>925</v>
      </c>
      <c r="BD4" s="5" t="s">
        <v>926</v>
      </c>
      <c r="BE4" s="5" t="s">
        <v>927</v>
      </c>
      <c r="BF4" s="5" t="s">
        <v>928</v>
      </c>
      <c r="BG4" s="5" t="s">
        <v>929</v>
      </c>
      <c r="BH4" s="5" t="s">
        <v>930</v>
      </c>
      <c r="BI4" s="5" t="s">
        <v>931</v>
      </c>
      <c r="BJ4" s="5" t="s">
        <v>932</v>
      </c>
      <c r="BK4" s="5" t="s">
        <v>933</v>
      </c>
      <c r="BL4" s="5" t="s">
        <v>934</v>
      </c>
      <c r="BM4" s="5" t="s">
        <v>935</v>
      </c>
      <c r="BN4" s="5" t="s">
        <v>936</v>
      </c>
      <c r="BO4" s="5" t="s">
        <v>937</v>
      </c>
      <c r="BP4" s="5" t="s">
        <v>938</v>
      </c>
      <c r="BQ4" s="5" t="s">
        <v>939</v>
      </c>
      <c r="BR4" s="5" t="s">
        <v>940</v>
      </c>
      <c r="BS4" s="5" t="s">
        <v>941</v>
      </c>
      <c r="BU4" s="5" t="s">
        <v>1716</v>
      </c>
      <c r="BV4" s="5" t="s">
        <v>1717</v>
      </c>
      <c r="BW4" s="5" t="s">
        <v>1718</v>
      </c>
      <c r="BX4" s="5" t="s">
        <v>1719</v>
      </c>
      <c r="BY4" s="5" t="s">
        <v>1720</v>
      </c>
      <c r="BZ4" s="5" t="s">
        <v>1721</v>
      </c>
      <c r="CA4" s="5" t="s">
        <v>1722</v>
      </c>
      <c r="CB4" s="5" t="s">
        <v>1723</v>
      </c>
      <c r="CC4" s="5" t="s">
        <v>1724</v>
      </c>
      <c r="CD4" s="5" t="s">
        <v>1725</v>
      </c>
      <c r="CE4" s="5" t="s">
        <v>1726</v>
      </c>
      <c r="CF4" s="5" t="s">
        <v>1728</v>
      </c>
      <c r="CG4" s="5" t="s">
        <v>1730</v>
      </c>
      <c r="CH4" s="5" t="s">
        <v>1732</v>
      </c>
      <c r="CI4" s="5" t="s">
        <v>1733</v>
      </c>
      <c r="CJ4" s="5" t="s">
        <v>1734</v>
      </c>
      <c r="CK4" s="5" t="s">
        <v>1735</v>
      </c>
      <c r="CL4" s="5" t="s">
        <v>1737</v>
      </c>
      <c r="CM4" s="5" t="s">
        <v>1739</v>
      </c>
      <c r="CN4" s="5" t="s">
        <v>1740</v>
      </c>
      <c r="CO4" s="5" t="s">
        <v>1741</v>
      </c>
      <c r="CP4" s="5" t="s">
        <v>1742</v>
      </c>
      <c r="CQ4" s="5" t="s">
        <v>1743</v>
      </c>
      <c r="CR4" s="5" t="s">
        <v>1744</v>
      </c>
      <c r="CS4" s="5" t="s">
        <v>1745</v>
      </c>
      <c r="CT4" s="5" t="s">
        <v>1746</v>
      </c>
      <c r="CU4" s="5" t="s">
        <v>1747</v>
      </c>
      <c r="CV4" s="5" t="s">
        <v>1748</v>
      </c>
      <c r="CW4" s="5" t="s">
        <v>1749</v>
      </c>
      <c r="CX4" s="5" t="s">
        <v>1750</v>
      </c>
      <c r="CY4" s="5" t="s">
        <v>1751</v>
      </c>
      <c r="CZ4" s="5" t="s">
        <v>1752</v>
      </c>
      <c r="DA4" s="5" t="s">
        <v>1753</v>
      </c>
      <c r="DB4" s="5" t="s">
        <v>1754</v>
      </c>
      <c r="DC4" s="5" t="s">
        <v>1755</v>
      </c>
      <c r="DD4" s="5" t="s">
        <v>1756</v>
      </c>
      <c r="DE4" s="5" t="s">
        <v>1819</v>
      </c>
      <c r="DF4" s="5" t="s">
        <v>1820</v>
      </c>
      <c r="DG4" s="5" t="s">
        <v>1821</v>
      </c>
      <c r="DH4" s="5" t="s">
        <v>1822</v>
      </c>
      <c r="DI4" s="5" t="s">
        <v>1823</v>
      </c>
      <c r="DJ4" s="5" t="s">
        <v>1824</v>
      </c>
      <c r="DK4" s="5" t="s">
        <v>1825</v>
      </c>
      <c r="DL4" s="5" t="s">
        <v>1826</v>
      </c>
      <c r="DM4" s="5" t="s">
        <v>1827</v>
      </c>
      <c r="DN4" s="5" t="s">
        <v>1828</v>
      </c>
      <c r="DO4" s="5" t="s">
        <v>1829</v>
      </c>
      <c r="DP4" s="5" t="s">
        <v>1830</v>
      </c>
      <c r="DR4" s="5" t="s">
        <v>1758</v>
      </c>
      <c r="DS4" s="5" t="s">
        <v>1759</v>
      </c>
      <c r="DT4" s="5" t="s">
        <v>1760</v>
      </c>
      <c r="DU4" s="5" t="s">
        <v>1761</v>
      </c>
      <c r="DV4" s="5" t="s">
        <v>1762</v>
      </c>
      <c r="DW4" s="5" t="s">
        <v>1763</v>
      </c>
      <c r="DX4" s="5" t="s">
        <v>1764</v>
      </c>
      <c r="DY4" s="5" t="s">
        <v>1765</v>
      </c>
      <c r="DZ4" s="5" t="s">
        <v>1766</v>
      </c>
      <c r="EA4" s="5" t="s">
        <v>1767</v>
      </c>
      <c r="EB4" s="5" t="s">
        <v>1768</v>
      </c>
      <c r="EC4" s="5" t="s">
        <v>1769</v>
      </c>
      <c r="ED4" s="5" t="s">
        <v>1770</v>
      </c>
      <c r="EE4" s="5" t="s">
        <v>1771</v>
      </c>
      <c r="EF4" s="5" t="s">
        <v>1772</v>
      </c>
      <c r="EG4" s="5" t="s">
        <v>1773</v>
      </c>
      <c r="EH4" s="5" t="s">
        <v>1774</v>
      </c>
      <c r="EI4" s="5" t="s">
        <v>1775</v>
      </c>
      <c r="EJ4" s="5" t="s">
        <v>1776</v>
      </c>
      <c r="EK4" s="5" t="s">
        <v>1777</v>
      </c>
      <c r="EL4" s="5" t="s">
        <v>1778</v>
      </c>
      <c r="EM4" s="5" t="s">
        <v>1779</v>
      </c>
      <c r="EN4" s="5" t="s">
        <v>1780</v>
      </c>
      <c r="EO4" s="5" t="s">
        <v>1781</v>
      </c>
      <c r="EP4" s="5" t="s">
        <v>1782</v>
      </c>
      <c r="EQ4" s="5" t="s">
        <v>1783</v>
      </c>
      <c r="ER4" s="5" t="s">
        <v>1784</v>
      </c>
      <c r="ES4" s="5" t="s">
        <v>1785</v>
      </c>
      <c r="ET4" s="5" t="s">
        <v>1786</v>
      </c>
      <c r="EU4" s="5" t="s">
        <v>1787</v>
      </c>
      <c r="EV4" s="5" t="s">
        <v>1788</v>
      </c>
      <c r="EW4" s="5" t="s">
        <v>1789</v>
      </c>
      <c r="EX4" s="5" t="s">
        <v>1790</v>
      </c>
      <c r="EY4" s="5" t="s">
        <v>1791</v>
      </c>
      <c r="EZ4" s="5" t="s">
        <v>1792</v>
      </c>
      <c r="FA4" s="5" t="s">
        <v>1793</v>
      </c>
      <c r="FB4" s="5" t="s">
        <v>1855</v>
      </c>
      <c r="FC4" s="5" t="s">
        <v>1856</v>
      </c>
      <c r="FD4" s="5" t="s">
        <v>1857</v>
      </c>
      <c r="FE4" s="5" t="s">
        <v>1858</v>
      </c>
      <c r="FF4" s="5" t="s">
        <v>1859</v>
      </c>
      <c r="FG4" s="5" t="s">
        <v>1860</v>
      </c>
      <c r="FH4" s="5" t="s">
        <v>1861</v>
      </c>
      <c r="FI4" s="5" t="s">
        <v>1862</v>
      </c>
      <c r="FJ4" s="5" t="s">
        <v>1863</v>
      </c>
      <c r="FK4" s="5" t="s">
        <v>1864</v>
      </c>
      <c r="FL4" s="5" t="s">
        <v>1865</v>
      </c>
      <c r="FM4" s="5" t="s">
        <v>1866</v>
      </c>
      <c r="FO4" s="5" t="s">
        <v>1713</v>
      </c>
      <c r="FP4" s="5" t="s">
        <v>1873</v>
      </c>
      <c r="FQ4" s="5" t="s">
        <v>1876</v>
      </c>
      <c r="FT4" s="5" t="s">
        <v>194</v>
      </c>
      <c r="FU4" s="5" t="s">
        <v>195</v>
      </c>
      <c r="FV4" s="5" t="s">
        <v>1436</v>
      </c>
      <c r="FX4" s="5" t="s">
        <v>1975</v>
      </c>
      <c r="FY4" s="5" t="s">
        <v>1976</v>
      </c>
      <c r="FZ4" s="5" t="s">
        <v>1977</v>
      </c>
      <c r="GA4" s="5" t="s">
        <v>1978</v>
      </c>
      <c r="GB4" s="5" t="s">
        <v>1980</v>
      </c>
    </row>
    <row r="5" spans="1:187" x14ac:dyDescent="0.25">
      <c r="G5" t="s">
        <v>12</v>
      </c>
      <c r="H5" t="s">
        <v>1881</v>
      </c>
      <c r="I5" t="s">
        <v>876</v>
      </c>
      <c r="J5" t="s">
        <v>878</v>
      </c>
      <c r="K5" t="s">
        <v>878</v>
      </c>
      <c r="L5" t="s">
        <v>878</v>
      </c>
      <c r="M5" t="s">
        <v>878</v>
      </c>
      <c r="N5" t="s">
        <v>878</v>
      </c>
      <c r="O5" t="s">
        <v>878</v>
      </c>
      <c r="P5" t="s">
        <v>878</v>
      </c>
      <c r="Q5" t="s">
        <v>878</v>
      </c>
      <c r="R5" t="s">
        <v>878</v>
      </c>
      <c r="S5" t="s">
        <v>878</v>
      </c>
      <c r="T5" t="s">
        <v>878</v>
      </c>
      <c r="U5" t="s">
        <v>878</v>
      </c>
      <c r="V5" t="s">
        <v>878</v>
      </c>
      <c r="W5" t="s">
        <v>878</v>
      </c>
      <c r="X5" t="s">
        <v>878</v>
      </c>
      <c r="Y5" t="s">
        <v>878</v>
      </c>
      <c r="Z5" t="s">
        <v>878</v>
      </c>
      <c r="AA5" t="s">
        <v>878</v>
      </c>
      <c r="AB5" t="s">
        <v>878</v>
      </c>
      <c r="AC5" t="s">
        <v>878</v>
      </c>
      <c r="AD5" t="s">
        <v>878</v>
      </c>
      <c r="AE5" t="s">
        <v>878</v>
      </c>
      <c r="AF5" t="s">
        <v>878</v>
      </c>
      <c r="AG5" t="s">
        <v>878</v>
      </c>
      <c r="AH5" t="s">
        <v>878</v>
      </c>
      <c r="AI5" t="s">
        <v>878</v>
      </c>
      <c r="AJ5" t="s">
        <v>878</v>
      </c>
      <c r="AK5" t="s">
        <v>878</v>
      </c>
      <c r="AL5" t="s">
        <v>878</v>
      </c>
      <c r="AM5" t="s">
        <v>878</v>
      </c>
      <c r="AN5" t="s">
        <v>878</v>
      </c>
      <c r="AO5" t="s">
        <v>878</v>
      </c>
      <c r="AP5" t="s">
        <v>878</v>
      </c>
      <c r="AQ5" t="s">
        <v>878</v>
      </c>
      <c r="AR5" t="s">
        <v>878</v>
      </c>
      <c r="AS5" t="s">
        <v>878</v>
      </c>
      <c r="AT5" t="s">
        <v>878</v>
      </c>
      <c r="AU5" t="s">
        <v>878</v>
      </c>
      <c r="AV5" t="s">
        <v>878</v>
      </c>
      <c r="AW5" t="s">
        <v>878</v>
      </c>
      <c r="AX5" t="s">
        <v>878</v>
      </c>
      <c r="AY5" t="s">
        <v>878</v>
      </c>
      <c r="AZ5" t="s">
        <v>878</v>
      </c>
      <c r="BA5" t="s">
        <v>878</v>
      </c>
      <c r="BB5" t="s">
        <v>878</v>
      </c>
      <c r="BC5" t="s">
        <v>878</v>
      </c>
      <c r="BD5" t="s">
        <v>878</v>
      </c>
      <c r="BE5" t="s">
        <v>878</v>
      </c>
      <c r="BF5" t="s">
        <v>878</v>
      </c>
      <c r="BG5" t="s">
        <v>878</v>
      </c>
      <c r="BH5" t="s">
        <v>878</v>
      </c>
      <c r="BI5" t="s">
        <v>878</v>
      </c>
      <c r="BJ5" t="s">
        <v>878</v>
      </c>
      <c r="BK5" t="s">
        <v>878</v>
      </c>
      <c r="BL5" t="s">
        <v>878</v>
      </c>
      <c r="BM5" t="s">
        <v>878</v>
      </c>
      <c r="BN5" t="s">
        <v>878</v>
      </c>
      <c r="BO5" t="s">
        <v>878</v>
      </c>
      <c r="BP5" t="s">
        <v>878</v>
      </c>
      <c r="BQ5" t="s">
        <v>878</v>
      </c>
      <c r="BR5" t="s">
        <v>1929</v>
      </c>
      <c r="BS5" t="s">
        <v>1929</v>
      </c>
      <c r="BU5" t="s">
        <v>1715</v>
      </c>
      <c r="BV5" t="s">
        <v>1715</v>
      </c>
      <c r="BW5" t="s">
        <v>1715</v>
      </c>
      <c r="BX5" t="s">
        <v>1715</v>
      </c>
      <c r="BY5" t="s">
        <v>1715</v>
      </c>
      <c r="BZ5" t="s">
        <v>1715</v>
      </c>
      <c r="CA5" t="s">
        <v>1715</v>
      </c>
      <c r="CB5" t="s">
        <v>1715</v>
      </c>
      <c r="CC5" t="s">
        <v>1715</v>
      </c>
      <c r="CD5" t="s">
        <v>1715</v>
      </c>
      <c r="CE5" t="s">
        <v>1715</v>
      </c>
      <c r="CF5" t="s">
        <v>1727</v>
      </c>
      <c r="CG5" t="s">
        <v>1729</v>
      </c>
      <c r="CH5" t="s">
        <v>1731</v>
      </c>
      <c r="CI5" t="s">
        <v>1731</v>
      </c>
      <c r="CJ5" t="s">
        <v>1731</v>
      </c>
      <c r="CK5" t="s">
        <v>1731</v>
      </c>
      <c r="CL5" t="s">
        <v>1736</v>
      </c>
      <c r="CM5" t="s">
        <v>1738</v>
      </c>
      <c r="CN5" t="s">
        <v>1738</v>
      </c>
      <c r="CO5" t="s">
        <v>1738</v>
      </c>
      <c r="CP5" t="s">
        <v>1738</v>
      </c>
      <c r="CQ5" t="s">
        <v>1738</v>
      </c>
      <c r="CR5" t="s">
        <v>1738</v>
      </c>
      <c r="CS5" t="s">
        <v>1738</v>
      </c>
      <c r="CT5" t="s">
        <v>1738</v>
      </c>
      <c r="CU5" t="s">
        <v>1738</v>
      </c>
      <c r="CV5" t="s">
        <v>1738</v>
      </c>
      <c r="CW5" t="s">
        <v>1738</v>
      </c>
      <c r="CX5" t="s">
        <v>1738</v>
      </c>
      <c r="CY5" t="s">
        <v>1738</v>
      </c>
      <c r="CZ5" t="s">
        <v>1738</v>
      </c>
      <c r="DA5" t="s">
        <v>1738</v>
      </c>
      <c r="DB5" t="s">
        <v>1738</v>
      </c>
      <c r="DC5" t="s">
        <v>1738</v>
      </c>
      <c r="DD5" t="s">
        <v>1738</v>
      </c>
      <c r="DE5" t="s">
        <v>1738</v>
      </c>
      <c r="DF5" t="s">
        <v>1738</v>
      </c>
      <c r="DG5" t="s">
        <v>1738</v>
      </c>
      <c r="DH5" t="s">
        <v>1738</v>
      </c>
      <c r="DI5" t="s">
        <v>1738</v>
      </c>
      <c r="DJ5" t="s">
        <v>1738</v>
      </c>
      <c r="DK5" t="s">
        <v>1738</v>
      </c>
      <c r="DL5" t="s">
        <v>1738</v>
      </c>
      <c r="DM5" t="s">
        <v>1738</v>
      </c>
      <c r="DN5" t="s">
        <v>1738</v>
      </c>
      <c r="DO5" t="s">
        <v>1738</v>
      </c>
      <c r="DP5" t="s">
        <v>1738</v>
      </c>
      <c r="DR5" t="s">
        <v>1757</v>
      </c>
      <c r="DS5" t="s">
        <v>1757</v>
      </c>
      <c r="DT5" t="s">
        <v>1757</v>
      </c>
      <c r="DU5" t="s">
        <v>1757</v>
      </c>
      <c r="DV5" t="s">
        <v>1757</v>
      </c>
      <c r="DW5" t="s">
        <v>1757</v>
      </c>
      <c r="DX5" t="s">
        <v>1757</v>
      </c>
      <c r="DY5" t="s">
        <v>1757</v>
      </c>
      <c r="DZ5" t="s">
        <v>1757</v>
      </c>
      <c r="EA5" t="s">
        <v>1757</v>
      </c>
      <c r="EB5" t="s">
        <v>1757</v>
      </c>
      <c r="EC5" t="s">
        <v>1757</v>
      </c>
      <c r="ED5" t="s">
        <v>1757</v>
      </c>
      <c r="EE5" t="s">
        <v>1757</v>
      </c>
      <c r="EF5" t="s">
        <v>1757</v>
      </c>
      <c r="EG5" t="s">
        <v>1757</v>
      </c>
      <c r="EH5" t="s">
        <v>1757</v>
      </c>
      <c r="EI5" t="s">
        <v>1757</v>
      </c>
      <c r="EJ5" t="s">
        <v>1757</v>
      </c>
      <c r="EK5" t="s">
        <v>1757</v>
      </c>
      <c r="EL5" t="s">
        <v>1757</v>
      </c>
      <c r="EM5" t="s">
        <v>1757</v>
      </c>
      <c r="EN5" t="s">
        <v>1757</v>
      </c>
      <c r="EO5" t="s">
        <v>1757</v>
      </c>
      <c r="EP5" t="s">
        <v>1757</v>
      </c>
      <c r="EQ5" t="s">
        <v>1757</v>
      </c>
      <c r="ER5" t="s">
        <v>1757</v>
      </c>
      <c r="ES5" t="s">
        <v>1757</v>
      </c>
      <c r="ET5" t="s">
        <v>1757</v>
      </c>
      <c r="EU5" t="s">
        <v>1757</v>
      </c>
      <c r="EV5" t="s">
        <v>1757</v>
      </c>
      <c r="EW5" t="s">
        <v>1757</v>
      </c>
      <c r="EX5" t="s">
        <v>1757</v>
      </c>
      <c r="EY5" t="s">
        <v>1757</v>
      </c>
      <c r="EZ5" t="s">
        <v>1757</v>
      </c>
      <c r="FA5" t="s">
        <v>1757</v>
      </c>
      <c r="FB5" t="s">
        <v>1757</v>
      </c>
      <c r="FC5" t="s">
        <v>1757</v>
      </c>
      <c r="FD5" t="s">
        <v>1757</v>
      </c>
      <c r="FE5" t="s">
        <v>1757</v>
      </c>
      <c r="FF5" t="s">
        <v>1757</v>
      </c>
      <c r="FG5" t="s">
        <v>1757</v>
      </c>
      <c r="FH5" t="s">
        <v>1757</v>
      </c>
      <c r="FI5" t="s">
        <v>1757</v>
      </c>
      <c r="FJ5" t="s">
        <v>1757</v>
      </c>
      <c r="FK5" t="s">
        <v>1757</v>
      </c>
      <c r="FL5" t="s">
        <v>1757</v>
      </c>
      <c r="FM5" t="s">
        <v>1757</v>
      </c>
      <c r="FO5" t="s">
        <v>1435</v>
      </c>
      <c r="FP5" t="s">
        <v>1794</v>
      </c>
      <c r="FQ5" t="s">
        <v>1875</v>
      </c>
      <c r="FT5" t="s">
        <v>193</v>
      </c>
      <c r="FU5" t="s">
        <v>193</v>
      </c>
      <c r="FV5" t="s">
        <v>1435</v>
      </c>
      <c r="FX5" t="s">
        <v>1974</v>
      </c>
      <c r="FY5" t="s">
        <v>1974</v>
      </c>
      <c r="FZ5" t="s">
        <v>1974</v>
      </c>
      <c r="GA5" t="s">
        <v>1974</v>
      </c>
      <c r="GB5" t="s">
        <v>1979</v>
      </c>
    </row>
    <row r="6" spans="1:187" x14ac:dyDescent="0.25">
      <c r="G6" t="s">
        <v>11</v>
      </c>
      <c r="H6" t="s">
        <v>2083</v>
      </c>
      <c r="I6" t="s">
        <v>2010</v>
      </c>
      <c r="J6" t="s">
        <v>2009</v>
      </c>
      <c r="K6" t="s">
        <v>2009</v>
      </c>
      <c r="L6" t="s">
        <v>2009</v>
      </c>
      <c r="M6" t="s">
        <v>2009</v>
      </c>
      <c r="N6" t="s">
        <v>2009</v>
      </c>
      <c r="O6" t="s">
        <v>2009</v>
      </c>
      <c r="P6" t="s">
        <v>2009</v>
      </c>
      <c r="Q6" t="s">
        <v>2009</v>
      </c>
      <c r="R6" t="s">
        <v>2009</v>
      </c>
      <c r="S6" t="s">
        <v>2009</v>
      </c>
      <c r="T6" t="s">
        <v>2009</v>
      </c>
      <c r="U6" t="s">
        <v>2009</v>
      </c>
      <c r="V6" t="s">
        <v>2009</v>
      </c>
      <c r="W6" t="s">
        <v>2009</v>
      </c>
      <c r="X6" t="s">
        <v>2009</v>
      </c>
      <c r="Y6" t="s">
        <v>2009</v>
      </c>
      <c r="Z6" t="s">
        <v>2009</v>
      </c>
      <c r="AA6" t="s">
        <v>2009</v>
      </c>
      <c r="AB6" t="s">
        <v>2009</v>
      </c>
      <c r="AC6" t="s">
        <v>2009</v>
      </c>
      <c r="AD6" t="s">
        <v>2009</v>
      </c>
      <c r="AE6" t="s">
        <v>2009</v>
      </c>
      <c r="AF6" t="s">
        <v>2009</v>
      </c>
      <c r="AG6" t="s">
        <v>2009</v>
      </c>
      <c r="AH6" t="s">
        <v>2009</v>
      </c>
      <c r="AI6" t="s">
        <v>2009</v>
      </c>
      <c r="AJ6" t="s">
        <v>2009</v>
      </c>
      <c r="AK6" t="s">
        <v>2009</v>
      </c>
      <c r="AL6" t="s">
        <v>2009</v>
      </c>
      <c r="AM6" t="s">
        <v>2009</v>
      </c>
      <c r="AN6" t="s">
        <v>2009</v>
      </c>
      <c r="AO6" t="s">
        <v>2009</v>
      </c>
      <c r="AP6" t="s">
        <v>2009</v>
      </c>
      <c r="AQ6" t="s">
        <v>2009</v>
      </c>
      <c r="AR6" t="s">
        <v>2009</v>
      </c>
      <c r="AS6" t="s">
        <v>2009</v>
      </c>
      <c r="AT6" t="s">
        <v>2009</v>
      </c>
      <c r="AU6" t="s">
        <v>2009</v>
      </c>
      <c r="AV6" t="s">
        <v>2009</v>
      </c>
      <c r="AW6" t="s">
        <v>2009</v>
      </c>
      <c r="AX6" t="s">
        <v>2009</v>
      </c>
      <c r="AY6" t="s">
        <v>2009</v>
      </c>
      <c r="AZ6" t="s">
        <v>2009</v>
      </c>
      <c r="BA6" t="s">
        <v>2009</v>
      </c>
      <c r="BB6" t="s">
        <v>2009</v>
      </c>
      <c r="BC6" t="s">
        <v>2009</v>
      </c>
      <c r="BD6" t="s">
        <v>2009</v>
      </c>
      <c r="BE6" t="s">
        <v>2009</v>
      </c>
      <c r="BF6" t="s">
        <v>2009</v>
      </c>
      <c r="BG6" t="s">
        <v>2009</v>
      </c>
      <c r="BH6" t="s">
        <v>2009</v>
      </c>
      <c r="BI6" t="s">
        <v>2009</v>
      </c>
      <c r="BJ6" t="s">
        <v>2009</v>
      </c>
      <c r="BK6" t="s">
        <v>2009</v>
      </c>
      <c r="BL6" t="s">
        <v>2009</v>
      </c>
      <c r="BM6" t="s">
        <v>2009</v>
      </c>
      <c r="BN6" t="s">
        <v>2009</v>
      </c>
      <c r="BO6" t="s">
        <v>2009</v>
      </c>
      <c r="BP6" t="s">
        <v>2009</v>
      </c>
      <c r="BQ6" t="s">
        <v>2009</v>
      </c>
      <c r="BR6" t="s">
        <v>2009</v>
      </c>
      <c r="BS6" t="s">
        <v>2009</v>
      </c>
      <c r="BU6" t="s">
        <v>2083</v>
      </c>
      <c r="BV6" t="s">
        <v>2083</v>
      </c>
      <c r="BW6" t="s">
        <v>2083</v>
      </c>
      <c r="BX6" t="s">
        <v>2083</v>
      </c>
      <c r="BY6" t="s">
        <v>2083</v>
      </c>
      <c r="BZ6" t="s">
        <v>2083</v>
      </c>
      <c r="CA6" t="s">
        <v>2083</v>
      </c>
      <c r="CB6" t="s">
        <v>2083</v>
      </c>
      <c r="CC6" t="s">
        <v>2083</v>
      </c>
      <c r="CD6" t="s">
        <v>2083</v>
      </c>
      <c r="CE6" t="s">
        <v>2083</v>
      </c>
      <c r="CF6" t="s">
        <v>2083</v>
      </c>
      <c r="CG6" t="s">
        <v>2083</v>
      </c>
      <c r="CH6" t="s">
        <v>2083</v>
      </c>
      <c r="CI6" t="s">
        <v>2083</v>
      </c>
      <c r="CJ6" t="s">
        <v>2083</v>
      </c>
      <c r="CK6" t="s">
        <v>2083</v>
      </c>
      <c r="CL6" t="s">
        <v>2083</v>
      </c>
      <c r="CM6" t="s">
        <v>2083</v>
      </c>
      <c r="CN6" t="s">
        <v>2083</v>
      </c>
      <c r="CO6" t="s">
        <v>2083</v>
      </c>
      <c r="CP6" t="s">
        <v>2083</v>
      </c>
      <c r="CQ6" t="s">
        <v>2083</v>
      </c>
      <c r="CR6" t="s">
        <v>2083</v>
      </c>
      <c r="CS6" t="s">
        <v>2083</v>
      </c>
      <c r="CT6" t="s">
        <v>2083</v>
      </c>
      <c r="CU6" t="s">
        <v>2083</v>
      </c>
      <c r="CV6" t="s">
        <v>2083</v>
      </c>
      <c r="CW6" t="s">
        <v>2083</v>
      </c>
      <c r="CX6" t="s">
        <v>2083</v>
      </c>
      <c r="CY6" t="s">
        <v>2083</v>
      </c>
      <c r="CZ6" t="s">
        <v>2083</v>
      </c>
      <c r="DA6" t="s">
        <v>2083</v>
      </c>
      <c r="DB6" t="s">
        <v>2083</v>
      </c>
      <c r="DC6" t="s">
        <v>2083</v>
      </c>
      <c r="DD6" t="s">
        <v>2083</v>
      </c>
      <c r="DE6" t="s">
        <v>2083</v>
      </c>
      <c r="DF6" t="s">
        <v>2083</v>
      </c>
      <c r="DG6" t="s">
        <v>2083</v>
      </c>
      <c r="DH6" t="s">
        <v>2083</v>
      </c>
      <c r="DI6" t="s">
        <v>2083</v>
      </c>
      <c r="DJ6" t="s">
        <v>2083</v>
      </c>
      <c r="DK6" t="s">
        <v>2083</v>
      </c>
      <c r="DL6" t="s">
        <v>2083</v>
      </c>
      <c r="DM6" t="s">
        <v>2083</v>
      </c>
      <c r="DN6" t="s">
        <v>2083</v>
      </c>
      <c r="DO6" t="s">
        <v>2083</v>
      </c>
      <c r="DP6" t="s">
        <v>2083</v>
      </c>
      <c r="DR6" t="s">
        <v>2083</v>
      </c>
      <c r="DS6" t="s">
        <v>2083</v>
      </c>
      <c r="DT6" t="s">
        <v>2083</v>
      </c>
      <c r="DU6" t="s">
        <v>2083</v>
      </c>
      <c r="DV6" t="s">
        <v>2083</v>
      </c>
      <c r="DW6" t="s">
        <v>2083</v>
      </c>
      <c r="DX6" t="s">
        <v>2083</v>
      </c>
      <c r="DY6" t="s">
        <v>2083</v>
      </c>
      <c r="DZ6" t="s">
        <v>2083</v>
      </c>
      <c r="EA6" t="s">
        <v>2083</v>
      </c>
      <c r="EB6" t="s">
        <v>2083</v>
      </c>
      <c r="EC6" t="s">
        <v>2083</v>
      </c>
      <c r="ED6" t="s">
        <v>2083</v>
      </c>
      <c r="EE6" t="s">
        <v>2083</v>
      </c>
      <c r="EF6" t="s">
        <v>2083</v>
      </c>
      <c r="EG6" t="s">
        <v>2083</v>
      </c>
      <c r="EH6" t="s">
        <v>2083</v>
      </c>
      <c r="EI6" t="s">
        <v>2083</v>
      </c>
      <c r="EJ6" t="s">
        <v>2083</v>
      </c>
      <c r="EK6" t="s">
        <v>2083</v>
      </c>
      <c r="EL6" t="s">
        <v>2083</v>
      </c>
      <c r="EM6" t="s">
        <v>2083</v>
      </c>
      <c r="EN6" t="s">
        <v>2083</v>
      </c>
      <c r="EO6" t="s">
        <v>2083</v>
      </c>
      <c r="EP6" t="s">
        <v>2083</v>
      </c>
      <c r="EQ6" t="s">
        <v>2083</v>
      </c>
      <c r="ER6" t="s">
        <v>2083</v>
      </c>
      <c r="ES6" t="s">
        <v>2083</v>
      </c>
      <c r="ET6" t="s">
        <v>2083</v>
      </c>
      <c r="EU6" t="s">
        <v>2083</v>
      </c>
      <c r="EV6" t="s">
        <v>2083</v>
      </c>
      <c r="EW6" t="s">
        <v>2083</v>
      </c>
      <c r="EX6" t="s">
        <v>2083</v>
      </c>
      <c r="EY6" t="s">
        <v>2083</v>
      </c>
      <c r="EZ6" t="s">
        <v>2083</v>
      </c>
      <c r="FA6" t="s">
        <v>2083</v>
      </c>
      <c r="FB6" t="s">
        <v>2083</v>
      </c>
      <c r="FC6" t="s">
        <v>2083</v>
      </c>
      <c r="FD6" t="s">
        <v>2083</v>
      </c>
      <c r="FE6" t="s">
        <v>2083</v>
      </c>
      <c r="FF6" t="s">
        <v>2083</v>
      </c>
      <c r="FG6" t="s">
        <v>2083</v>
      </c>
      <c r="FH6" t="s">
        <v>2083</v>
      </c>
      <c r="FI6" t="s">
        <v>2083</v>
      </c>
      <c r="FJ6" t="s">
        <v>2083</v>
      </c>
      <c r="FK6" t="s">
        <v>2083</v>
      </c>
      <c r="FL6" t="s">
        <v>2083</v>
      </c>
      <c r="FM6" t="s">
        <v>2083</v>
      </c>
      <c r="FO6" t="s">
        <v>2009</v>
      </c>
      <c r="FP6" t="s">
        <v>2009</v>
      </c>
      <c r="FQ6" t="s">
        <v>2009</v>
      </c>
      <c r="FT6" t="s">
        <v>2083</v>
      </c>
      <c r="FU6" t="s">
        <v>2083</v>
      </c>
      <c r="FV6" t="s">
        <v>2009</v>
      </c>
      <c r="FX6" t="s">
        <v>2083</v>
      </c>
      <c r="FY6" t="s">
        <v>2083</v>
      </c>
      <c r="FZ6" t="s">
        <v>2083</v>
      </c>
      <c r="GA6" t="s">
        <v>2083</v>
      </c>
      <c r="GB6" t="s">
        <v>2083</v>
      </c>
    </row>
    <row r="7" spans="1:187" x14ac:dyDescent="0.25">
      <c r="G7" t="s">
        <v>10</v>
      </c>
      <c r="H7" t="s">
        <v>1880</v>
      </c>
      <c r="I7" t="s">
        <v>874</v>
      </c>
      <c r="J7" t="s">
        <v>874</v>
      </c>
      <c r="K7" t="s">
        <v>874</v>
      </c>
      <c r="L7" t="s">
        <v>874</v>
      </c>
      <c r="M7" t="s">
        <v>874</v>
      </c>
      <c r="N7" t="s">
        <v>874</v>
      </c>
      <c r="O7" t="s">
        <v>874</v>
      </c>
      <c r="P7" t="s">
        <v>874</v>
      </c>
      <c r="Q7" t="s">
        <v>874</v>
      </c>
      <c r="R7" t="s">
        <v>874</v>
      </c>
      <c r="S7" t="s">
        <v>874</v>
      </c>
      <c r="T7" t="s">
        <v>874</v>
      </c>
      <c r="U7" t="s">
        <v>874</v>
      </c>
      <c r="V7" t="s">
        <v>874</v>
      </c>
      <c r="W7" t="s">
        <v>874</v>
      </c>
      <c r="X7" t="s">
        <v>874</v>
      </c>
      <c r="Y7" t="s">
        <v>874</v>
      </c>
      <c r="Z7" t="s">
        <v>874</v>
      </c>
      <c r="AA7" t="s">
        <v>874</v>
      </c>
      <c r="AB7" t="s">
        <v>874</v>
      </c>
      <c r="AC7" t="s">
        <v>874</v>
      </c>
      <c r="AD7" t="s">
        <v>874</v>
      </c>
      <c r="AE7" t="s">
        <v>874</v>
      </c>
      <c r="AF7" t="s">
        <v>874</v>
      </c>
      <c r="AG7" t="s">
        <v>874</v>
      </c>
      <c r="AH7" t="s">
        <v>874</v>
      </c>
      <c r="AI7" t="s">
        <v>874</v>
      </c>
      <c r="AJ7" t="s">
        <v>874</v>
      </c>
      <c r="AK7" t="s">
        <v>874</v>
      </c>
      <c r="AL7" t="s">
        <v>874</v>
      </c>
      <c r="AM7" t="s">
        <v>874</v>
      </c>
      <c r="AN7" t="s">
        <v>874</v>
      </c>
      <c r="AO7" t="s">
        <v>874</v>
      </c>
      <c r="AP7" t="s">
        <v>874</v>
      </c>
      <c r="AQ7" t="s">
        <v>874</v>
      </c>
      <c r="AR7" t="s">
        <v>874</v>
      </c>
      <c r="AS7" t="s">
        <v>874</v>
      </c>
      <c r="AT7" t="s">
        <v>874</v>
      </c>
      <c r="AU7" t="s">
        <v>874</v>
      </c>
      <c r="AV7" t="s">
        <v>874</v>
      </c>
      <c r="AW7" t="s">
        <v>874</v>
      </c>
      <c r="AX7" t="s">
        <v>874</v>
      </c>
      <c r="AY7" t="s">
        <v>874</v>
      </c>
      <c r="AZ7" t="s">
        <v>874</v>
      </c>
      <c r="BA7" t="s">
        <v>874</v>
      </c>
      <c r="BB7" t="s">
        <v>874</v>
      </c>
      <c r="BC7" t="s">
        <v>874</v>
      </c>
      <c r="BD7" t="s">
        <v>874</v>
      </c>
      <c r="BE7" t="s">
        <v>874</v>
      </c>
      <c r="BF7" t="s">
        <v>874</v>
      </c>
      <c r="BG7" t="s">
        <v>874</v>
      </c>
      <c r="BH7" t="s">
        <v>874</v>
      </c>
      <c r="BI7" t="s">
        <v>874</v>
      </c>
      <c r="BJ7" t="s">
        <v>874</v>
      </c>
      <c r="BK7" t="s">
        <v>874</v>
      </c>
      <c r="BL7" t="s">
        <v>874</v>
      </c>
      <c r="BM7" t="s">
        <v>874</v>
      </c>
      <c r="BN7" t="s">
        <v>874</v>
      </c>
      <c r="BO7" t="s">
        <v>874</v>
      </c>
      <c r="BP7" t="s">
        <v>874</v>
      </c>
      <c r="BQ7" t="s">
        <v>874</v>
      </c>
      <c r="BR7" t="s">
        <v>874</v>
      </c>
      <c r="BS7" t="s">
        <v>874</v>
      </c>
      <c r="BU7" t="s">
        <v>1714</v>
      </c>
      <c r="BV7" t="s">
        <v>1714</v>
      </c>
      <c r="BW7" t="s">
        <v>1714</v>
      </c>
      <c r="BX7" t="s">
        <v>1714</v>
      </c>
      <c r="BY7" t="s">
        <v>1714</v>
      </c>
      <c r="BZ7" t="s">
        <v>1714</v>
      </c>
      <c r="CA7" t="s">
        <v>1714</v>
      </c>
      <c r="CB7" t="s">
        <v>1714</v>
      </c>
      <c r="CC7" t="s">
        <v>1714</v>
      </c>
      <c r="CD7" t="s">
        <v>1714</v>
      </c>
      <c r="CE7" t="s">
        <v>1714</v>
      </c>
      <c r="CF7" t="s">
        <v>1714</v>
      </c>
      <c r="CG7" t="s">
        <v>1714</v>
      </c>
      <c r="CH7" t="s">
        <v>1714</v>
      </c>
      <c r="CI7" t="s">
        <v>1714</v>
      </c>
      <c r="CJ7" t="s">
        <v>1714</v>
      </c>
      <c r="CK7" t="s">
        <v>1714</v>
      </c>
      <c r="CL7" t="s">
        <v>1714</v>
      </c>
      <c r="CM7" t="s">
        <v>1714</v>
      </c>
      <c r="CN7" t="s">
        <v>1714</v>
      </c>
      <c r="CO7" t="s">
        <v>1714</v>
      </c>
      <c r="CP7" t="s">
        <v>1714</v>
      </c>
      <c r="CQ7" t="s">
        <v>1714</v>
      </c>
      <c r="CR7" t="s">
        <v>1714</v>
      </c>
      <c r="CS7" t="s">
        <v>1714</v>
      </c>
      <c r="CT7" t="s">
        <v>1714</v>
      </c>
      <c r="CU7" t="s">
        <v>1714</v>
      </c>
      <c r="CV7" t="s">
        <v>1714</v>
      </c>
      <c r="CW7" t="s">
        <v>1714</v>
      </c>
      <c r="CX7" t="s">
        <v>1714</v>
      </c>
      <c r="CY7" t="s">
        <v>1714</v>
      </c>
      <c r="CZ7" t="s">
        <v>1714</v>
      </c>
      <c r="DA7" t="s">
        <v>1714</v>
      </c>
      <c r="DB7" t="s">
        <v>1714</v>
      </c>
      <c r="DC7" t="s">
        <v>1714</v>
      </c>
      <c r="DD7" t="s">
        <v>1714</v>
      </c>
      <c r="DE7" t="s">
        <v>1714</v>
      </c>
      <c r="DF7" t="s">
        <v>1714</v>
      </c>
      <c r="DG7" t="s">
        <v>1714</v>
      </c>
      <c r="DH7" t="s">
        <v>1714</v>
      </c>
      <c r="DI7" t="s">
        <v>1714</v>
      </c>
      <c r="DJ7" t="s">
        <v>1714</v>
      </c>
      <c r="DK7" t="s">
        <v>1714</v>
      </c>
      <c r="DL7" t="s">
        <v>1714</v>
      </c>
      <c r="DM7" t="s">
        <v>1714</v>
      </c>
      <c r="DN7" t="s">
        <v>1714</v>
      </c>
      <c r="DO7" t="s">
        <v>1714</v>
      </c>
      <c r="DP7" t="s">
        <v>1714</v>
      </c>
      <c r="DR7" t="s">
        <v>1714</v>
      </c>
      <c r="DS7" t="s">
        <v>1714</v>
      </c>
      <c r="DT7" t="s">
        <v>1714</v>
      </c>
      <c r="DU7" t="s">
        <v>1714</v>
      </c>
      <c r="DV7" t="s">
        <v>1714</v>
      </c>
      <c r="DW7" t="s">
        <v>1714</v>
      </c>
      <c r="DX7" t="s">
        <v>1714</v>
      </c>
      <c r="DY7" t="s">
        <v>1714</v>
      </c>
      <c r="DZ7" t="s">
        <v>1714</v>
      </c>
      <c r="EA7" t="s">
        <v>1714</v>
      </c>
      <c r="EB7" t="s">
        <v>1714</v>
      </c>
      <c r="EC7" t="s">
        <v>1714</v>
      </c>
      <c r="ED7" t="s">
        <v>1714</v>
      </c>
      <c r="EE7" t="s">
        <v>1714</v>
      </c>
      <c r="EF7" t="s">
        <v>1714</v>
      </c>
      <c r="EG7" t="s">
        <v>1714</v>
      </c>
      <c r="EH7" t="s">
        <v>1714</v>
      </c>
      <c r="EI7" t="s">
        <v>1714</v>
      </c>
      <c r="EJ7" t="s">
        <v>1714</v>
      </c>
      <c r="EK7" t="s">
        <v>1714</v>
      </c>
      <c r="EL7" t="s">
        <v>1714</v>
      </c>
      <c r="EM7" t="s">
        <v>1714</v>
      </c>
      <c r="EN7" t="s">
        <v>1714</v>
      </c>
      <c r="EO7" t="s">
        <v>1714</v>
      </c>
      <c r="EP7" t="s">
        <v>1714</v>
      </c>
      <c r="EQ7" t="s">
        <v>1714</v>
      </c>
      <c r="ER7" t="s">
        <v>1714</v>
      </c>
      <c r="ES7" t="s">
        <v>1714</v>
      </c>
      <c r="ET7" t="s">
        <v>1714</v>
      </c>
      <c r="EU7" t="s">
        <v>1714</v>
      </c>
      <c r="EV7" t="s">
        <v>1714</v>
      </c>
      <c r="EW7" t="s">
        <v>1714</v>
      </c>
      <c r="EX7" t="s">
        <v>1714</v>
      </c>
      <c r="EY7" t="s">
        <v>1714</v>
      </c>
      <c r="EZ7" t="s">
        <v>1714</v>
      </c>
      <c r="FA7" t="s">
        <v>1714</v>
      </c>
      <c r="FB7" t="s">
        <v>1714</v>
      </c>
      <c r="FC7" t="s">
        <v>1714</v>
      </c>
      <c r="FD7" t="s">
        <v>1714</v>
      </c>
      <c r="FE7" t="s">
        <v>1714</v>
      </c>
      <c r="FF7" t="s">
        <v>1714</v>
      </c>
      <c r="FG7" t="s">
        <v>1714</v>
      </c>
      <c r="FH7" t="s">
        <v>1714</v>
      </c>
      <c r="FI7" t="s">
        <v>1714</v>
      </c>
      <c r="FJ7" t="s">
        <v>1714</v>
      </c>
      <c r="FK7" t="s">
        <v>1714</v>
      </c>
      <c r="FL7" t="s">
        <v>1714</v>
      </c>
      <c r="FM7" t="s">
        <v>1714</v>
      </c>
      <c r="FO7" t="s">
        <v>874</v>
      </c>
      <c r="FP7" t="s">
        <v>1872</v>
      </c>
      <c r="FQ7" t="s">
        <v>874</v>
      </c>
      <c r="FT7" t="s">
        <v>192</v>
      </c>
      <c r="FU7" t="s">
        <v>192</v>
      </c>
      <c r="FV7" t="s">
        <v>874</v>
      </c>
      <c r="FX7" t="s">
        <v>1973</v>
      </c>
      <c r="FY7" t="s">
        <v>1973</v>
      </c>
      <c r="FZ7" t="s">
        <v>1973</v>
      </c>
      <c r="GA7" t="s">
        <v>1973</v>
      </c>
      <c r="GB7" t="s">
        <v>1973</v>
      </c>
    </row>
    <row r="8" spans="1:187" x14ac:dyDescent="0.25">
      <c r="G8" t="s">
        <v>9</v>
      </c>
      <c r="H8" t="s">
        <v>2081</v>
      </c>
      <c r="I8" t="s">
        <v>2084</v>
      </c>
      <c r="J8" t="s">
        <v>2085</v>
      </c>
      <c r="K8" t="s">
        <v>2085</v>
      </c>
      <c r="L8" t="s">
        <v>2085</v>
      </c>
      <c r="M8" t="s">
        <v>2085</v>
      </c>
      <c r="N8" t="s">
        <v>2085</v>
      </c>
      <c r="O8" t="s">
        <v>2085</v>
      </c>
      <c r="P8" t="s">
        <v>2085</v>
      </c>
      <c r="Q8" t="s">
        <v>2085</v>
      </c>
      <c r="R8" t="s">
        <v>2085</v>
      </c>
      <c r="S8" t="s">
        <v>2085</v>
      </c>
      <c r="T8" t="s">
        <v>2085</v>
      </c>
      <c r="U8" t="s">
        <v>2085</v>
      </c>
      <c r="V8" t="s">
        <v>2085</v>
      </c>
      <c r="W8" t="s">
        <v>2085</v>
      </c>
      <c r="X8" t="s">
        <v>2085</v>
      </c>
      <c r="Y8" t="s">
        <v>2085</v>
      </c>
      <c r="Z8" t="s">
        <v>2085</v>
      </c>
      <c r="AA8" t="s">
        <v>2085</v>
      </c>
      <c r="AB8" t="s">
        <v>2085</v>
      </c>
      <c r="AC8" t="s">
        <v>2085</v>
      </c>
      <c r="AD8" t="s">
        <v>2085</v>
      </c>
      <c r="AE8" t="s">
        <v>2085</v>
      </c>
      <c r="AF8" t="s">
        <v>2085</v>
      </c>
      <c r="AG8" t="s">
        <v>2085</v>
      </c>
      <c r="AH8" t="s">
        <v>2085</v>
      </c>
      <c r="AI8" t="s">
        <v>2085</v>
      </c>
      <c r="AJ8" t="s">
        <v>2085</v>
      </c>
      <c r="AK8" t="s">
        <v>2085</v>
      </c>
      <c r="AL8" t="s">
        <v>2085</v>
      </c>
      <c r="AM8" t="s">
        <v>2085</v>
      </c>
      <c r="AN8" t="s">
        <v>2085</v>
      </c>
      <c r="AO8" t="s">
        <v>2085</v>
      </c>
      <c r="AP8" t="s">
        <v>2085</v>
      </c>
      <c r="AQ8" t="s">
        <v>2085</v>
      </c>
      <c r="AR8" t="s">
        <v>2085</v>
      </c>
      <c r="AS8" t="s">
        <v>2085</v>
      </c>
      <c r="AT8" t="s">
        <v>2085</v>
      </c>
      <c r="AU8" t="s">
        <v>2085</v>
      </c>
      <c r="AV8" t="s">
        <v>2085</v>
      </c>
      <c r="AW8" t="s">
        <v>2085</v>
      </c>
      <c r="AX8" t="s">
        <v>2085</v>
      </c>
      <c r="AY8" t="s">
        <v>2085</v>
      </c>
      <c r="AZ8" t="s">
        <v>2085</v>
      </c>
      <c r="BA8" t="s">
        <v>2085</v>
      </c>
      <c r="BB8" t="s">
        <v>2085</v>
      </c>
      <c r="BC8" t="s">
        <v>2085</v>
      </c>
      <c r="BD8" t="s">
        <v>2085</v>
      </c>
      <c r="BE8" t="s">
        <v>2085</v>
      </c>
      <c r="BF8" t="s">
        <v>2085</v>
      </c>
      <c r="BG8" t="s">
        <v>2085</v>
      </c>
      <c r="BH8" t="s">
        <v>2085</v>
      </c>
      <c r="BI8" t="s">
        <v>2085</v>
      </c>
      <c r="BJ8" t="s">
        <v>2085</v>
      </c>
      <c r="BK8" t="s">
        <v>2085</v>
      </c>
      <c r="BL8" t="s">
        <v>2085</v>
      </c>
      <c r="BM8" t="s">
        <v>2085</v>
      </c>
      <c r="BN8" t="s">
        <v>2085</v>
      </c>
      <c r="BO8" t="s">
        <v>2085</v>
      </c>
      <c r="BP8" t="s">
        <v>2085</v>
      </c>
      <c r="BQ8" t="s">
        <v>2085</v>
      </c>
      <c r="BR8" t="s">
        <v>2085</v>
      </c>
      <c r="BS8" t="s">
        <v>2085</v>
      </c>
      <c r="BU8" t="s">
        <v>2086</v>
      </c>
      <c r="BV8" t="s">
        <v>2086</v>
      </c>
      <c r="BW8" t="s">
        <v>2086</v>
      </c>
      <c r="BX8" t="s">
        <v>2086</v>
      </c>
      <c r="BY8" t="s">
        <v>2086</v>
      </c>
      <c r="BZ8" t="s">
        <v>2086</v>
      </c>
      <c r="CA8" t="s">
        <v>2086</v>
      </c>
      <c r="CB8" t="s">
        <v>2086</v>
      </c>
      <c r="CC8" t="s">
        <v>2086</v>
      </c>
      <c r="CD8" t="s">
        <v>2086</v>
      </c>
      <c r="CE8" t="s">
        <v>2086</v>
      </c>
      <c r="CF8" t="s">
        <v>2086</v>
      </c>
      <c r="CG8" t="s">
        <v>2086</v>
      </c>
      <c r="CH8" t="s">
        <v>2086</v>
      </c>
      <c r="CI8" t="s">
        <v>2086</v>
      </c>
      <c r="CJ8" t="s">
        <v>2086</v>
      </c>
      <c r="CK8" t="s">
        <v>2086</v>
      </c>
      <c r="CL8" t="s">
        <v>2086</v>
      </c>
      <c r="CM8" t="s">
        <v>2086</v>
      </c>
      <c r="CN8" t="s">
        <v>2086</v>
      </c>
      <c r="CO8" t="s">
        <v>2086</v>
      </c>
      <c r="CP8" t="s">
        <v>2086</v>
      </c>
      <c r="CQ8" t="s">
        <v>2086</v>
      </c>
      <c r="CR8" t="s">
        <v>2086</v>
      </c>
      <c r="CS8" t="s">
        <v>2086</v>
      </c>
      <c r="CT8" t="s">
        <v>2086</v>
      </c>
      <c r="CU8" t="s">
        <v>2086</v>
      </c>
      <c r="CV8" t="s">
        <v>2086</v>
      </c>
      <c r="CW8" t="s">
        <v>2086</v>
      </c>
      <c r="CX8" t="s">
        <v>2086</v>
      </c>
      <c r="CY8" t="s">
        <v>2086</v>
      </c>
      <c r="CZ8" t="s">
        <v>2086</v>
      </c>
      <c r="DA8" t="s">
        <v>2086</v>
      </c>
      <c r="DB8" t="s">
        <v>2086</v>
      </c>
      <c r="DC8" t="s">
        <v>2086</v>
      </c>
      <c r="DD8" t="s">
        <v>2086</v>
      </c>
      <c r="DE8" t="s">
        <v>2086</v>
      </c>
      <c r="DF8" t="s">
        <v>2086</v>
      </c>
      <c r="DG8" t="s">
        <v>2086</v>
      </c>
      <c r="DH8" t="s">
        <v>2086</v>
      </c>
      <c r="DI8" t="s">
        <v>2086</v>
      </c>
      <c r="DJ8" t="s">
        <v>2086</v>
      </c>
      <c r="DK8" t="s">
        <v>2086</v>
      </c>
      <c r="DL8" t="s">
        <v>2086</v>
      </c>
      <c r="DM8" t="s">
        <v>2086</v>
      </c>
      <c r="DN8" t="s">
        <v>2086</v>
      </c>
      <c r="DO8" t="s">
        <v>2086</v>
      </c>
      <c r="DP8" t="s">
        <v>2086</v>
      </c>
      <c r="DR8" t="s">
        <v>2086</v>
      </c>
      <c r="DS8" t="s">
        <v>2086</v>
      </c>
      <c r="DT8" t="s">
        <v>2086</v>
      </c>
      <c r="DU8" t="s">
        <v>2086</v>
      </c>
      <c r="DV8" t="s">
        <v>2086</v>
      </c>
      <c r="DW8" t="s">
        <v>2086</v>
      </c>
      <c r="DX8" t="s">
        <v>2086</v>
      </c>
      <c r="DY8" t="s">
        <v>2086</v>
      </c>
      <c r="DZ8" t="s">
        <v>2086</v>
      </c>
      <c r="EA8" t="s">
        <v>2086</v>
      </c>
      <c r="EB8" t="s">
        <v>2086</v>
      </c>
      <c r="EC8" t="s">
        <v>2086</v>
      </c>
      <c r="ED8" t="s">
        <v>2086</v>
      </c>
      <c r="EE8" t="s">
        <v>2086</v>
      </c>
      <c r="EF8" t="s">
        <v>2086</v>
      </c>
      <c r="EG8" t="s">
        <v>2086</v>
      </c>
      <c r="EH8" t="s">
        <v>2086</v>
      </c>
      <c r="EI8" t="s">
        <v>2086</v>
      </c>
      <c r="EJ8" t="s">
        <v>2086</v>
      </c>
      <c r="EK8" t="s">
        <v>2086</v>
      </c>
      <c r="EL8" t="s">
        <v>2086</v>
      </c>
      <c r="EM8" t="s">
        <v>2086</v>
      </c>
      <c r="EN8" t="s">
        <v>2086</v>
      </c>
      <c r="EO8" t="s">
        <v>2086</v>
      </c>
      <c r="EP8" t="s">
        <v>2086</v>
      </c>
      <c r="EQ8" t="s">
        <v>2086</v>
      </c>
      <c r="ER8" t="s">
        <v>2086</v>
      </c>
      <c r="ES8" t="s">
        <v>2086</v>
      </c>
      <c r="ET8" t="s">
        <v>2086</v>
      </c>
      <c r="EU8" t="s">
        <v>2086</v>
      </c>
      <c r="EV8" t="s">
        <v>2086</v>
      </c>
      <c r="EW8" t="s">
        <v>2086</v>
      </c>
      <c r="EX8" t="s">
        <v>2086</v>
      </c>
      <c r="EY8" t="s">
        <v>2086</v>
      </c>
      <c r="EZ8" t="s">
        <v>2086</v>
      </c>
      <c r="FA8" t="s">
        <v>2086</v>
      </c>
      <c r="FB8" t="s">
        <v>2086</v>
      </c>
      <c r="FC8" t="s">
        <v>2086</v>
      </c>
      <c r="FD8" t="s">
        <v>2086</v>
      </c>
      <c r="FE8" t="s">
        <v>2086</v>
      </c>
      <c r="FF8" t="s">
        <v>2086</v>
      </c>
      <c r="FG8" t="s">
        <v>2086</v>
      </c>
      <c r="FH8" t="s">
        <v>2086</v>
      </c>
      <c r="FI8" t="s">
        <v>2086</v>
      </c>
      <c r="FJ8" t="s">
        <v>2086</v>
      </c>
      <c r="FK8" t="s">
        <v>2086</v>
      </c>
      <c r="FL8" t="s">
        <v>2086</v>
      </c>
      <c r="FM8" t="s">
        <v>2086</v>
      </c>
      <c r="FO8" t="s">
        <v>2084</v>
      </c>
      <c r="FP8" t="s">
        <v>2087</v>
      </c>
      <c r="FQ8" t="s">
        <v>2084</v>
      </c>
      <c r="FT8" t="s">
        <v>2088</v>
      </c>
      <c r="FU8" t="s">
        <v>2088</v>
      </c>
      <c r="FV8" t="s">
        <v>2084</v>
      </c>
      <c r="FX8" t="s">
        <v>2089</v>
      </c>
      <c r="FY8" t="s">
        <v>2089</v>
      </c>
      <c r="FZ8" t="s">
        <v>2089</v>
      </c>
      <c r="GA8" t="s">
        <v>2089</v>
      </c>
      <c r="GB8" t="s">
        <v>2089</v>
      </c>
    </row>
    <row r="9" spans="1:187" x14ac:dyDescent="0.25">
      <c r="A9" s="6">
        <v>44564</v>
      </c>
      <c r="B9" s="13">
        <f>MONTH(A9)</f>
        <v>1</v>
      </c>
      <c r="C9" s="13">
        <f>YEAR(A9)</f>
        <v>2022</v>
      </c>
      <c r="D9">
        <f>C9*100+B9</f>
        <v>202201</v>
      </c>
      <c r="E9">
        <f>IF(B9&lt;4,1,IF(B9&lt;7,2,IF(B9&lt;10,3,4)))</f>
        <v>1</v>
      </c>
      <c r="F9">
        <f>C9*100+E9</f>
        <v>202201</v>
      </c>
      <c r="G9" t="s">
        <v>191</v>
      </c>
      <c r="H9" s="9">
        <v>0.25</v>
      </c>
      <c r="I9" s="9" t="e">
        <v>#N/A</v>
      </c>
      <c r="J9" s="10" t="e">
        <v>#N/A</v>
      </c>
      <c r="K9" s="10" t="e">
        <v>#N/A</v>
      </c>
      <c r="L9" s="10" t="e">
        <v>#N/A</v>
      </c>
      <c r="M9" s="10" t="e">
        <v>#N/A</v>
      </c>
      <c r="N9" s="10" t="e">
        <v>#N/A</v>
      </c>
      <c r="O9" s="10" t="e">
        <v>#N/A</v>
      </c>
      <c r="P9" s="10" t="e">
        <v>#N/A</v>
      </c>
      <c r="Q9" s="10" t="e">
        <v>#N/A</v>
      </c>
      <c r="R9" s="10" t="e">
        <v>#N/A</v>
      </c>
      <c r="S9" s="10" t="e">
        <v>#N/A</v>
      </c>
      <c r="T9" s="10" t="e">
        <v>#N/A</v>
      </c>
      <c r="U9" s="10" t="e">
        <v>#N/A</v>
      </c>
      <c r="V9" s="10" t="e">
        <v>#N/A</v>
      </c>
      <c r="W9" s="10" t="e">
        <v>#N/A</v>
      </c>
      <c r="X9" s="10" t="e">
        <v>#N/A</v>
      </c>
      <c r="Y9" s="10" t="e">
        <v>#N/A</v>
      </c>
      <c r="Z9" s="10" t="e">
        <v>#N/A</v>
      </c>
      <c r="AA9" s="10" t="e">
        <v>#N/A</v>
      </c>
      <c r="AB9" s="10" t="e">
        <v>#N/A</v>
      </c>
      <c r="AC9" s="10" t="e">
        <v>#N/A</v>
      </c>
      <c r="AD9" s="10" t="e">
        <v>#N/A</v>
      </c>
      <c r="AE9" s="10" t="e">
        <v>#N/A</v>
      </c>
      <c r="AF9" s="10" t="e">
        <v>#N/A</v>
      </c>
      <c r="AG9" s="10" t="e">
        <v>#N/A</v>
      </c>
      <c r="AH9" s="10" t="e">
        <v>#N/A</v>
      </c>
      <c r="AI9" s="10" t="e">
        <v>#N/A</v>
      </c>
      <c r="AJ9" s="10" t="e">
        <v>#N/A</v>
      </c>
      <c r="AK9" s="10" t="e">
        <v>#N/A</v>
      </c>
      <c r="AL9" s="10" t="e">
        <v>#N/A</v>
      </c>
      <c r="AM9" s="10" t="e">
        <v>#N/A</v>
      </c>
      <c r="AN9" s="10" t="e">
        <v>#N/A</v>
      </c>
      <c r="AO9" s="10" t="e">
        <v>#N/A</v>
      </c>
      <c r="AP9" s="10" t="e">
        <v>#N/A</v>
      </c>
      <c r="AQ9" s="10" t="e">
        <v>#N/A</v>
      </c>
      <c r="AR9" s="10" t="e">
        <v>#N/A</v>
      </c>
      <c r="AS9" s="10" t="e">
        <v>#N/A</v>
      </c>
      <c r="AT9" s="10" t="e">
        <v>#N/A</v>
      </c>
      <c r="AU9" s="10" t="e">
        <v>#N/A</v>
      </c>
      <c r="AV9" s="10" t="e">
        <v>#N/A</v>
      </c>
      <c r="AW9" s="10" t="e">
        <v>#N/A</v>
      </c>
      <c r="AX9" s="10" t="e">
        <v>#N/A</v>
      </c>
      <c r="AY9" s="10" t="e">
        <v>#N/A</v>
      </c>
      <c r="AZ9" s="10" t="e">
        <v>#N/A</v>
      </c>
      <c r="BA9" s="10" t="e">
        <v>#N/A</v>
      </c>
      <c r="BB9" s="10" t="e">
        <v>#N/A</v>
      </c>
      <c r="BC9" s="10" t="e">
        <v>#N/A</v>
      </c>
      <c r="BD9" s="10" t="e">
        <v>#N/A</v>
      </c>
      <c r="BE9" s="10" t="e">
        <v>#N/A</v>
      </c>
      <c r="BF9" s="10" t="e">
        <v>#N/A</v>
      </c>
      <c r="BG9" s="10" t="e">
        <v>#N/A</v>
      </c>
      <c r="BH9" s="10" t="e">
        <v>#N/A</v>
      </c>
      <c r="BI9" s="10" t="e">
        <v>#N/A</v>
      </c>
      <c r="BJ9" s="10" t="e">
        <v>#N/A</v>
      </c>
      <c r="BK9" s="10" t="e">
        <v>#N/A</v>
      </c>
      <c r="BL9" s="10" t="e">
        <v>#N/A</v>
      </c>
      <c r="BM9" s="10" t="e">
        <v>#N/A</v>
      </c>
      <c r="BN9" s="10" t="e">
        <v>#N/A</v>
      </c>
      <c r="BO9" s="10" t="e">
        <v>#N/A</v>
      </c>
      <c r="BP9" s="10" t="e">
        <v>#N/A</v>
      </c>
      <c r="BQ9" s="10" t="e">
        <v>#N/A</v>
      </c>
      <c r="BR9" s="10" t="e">
        <v>#N/A</v>
      </c>
      <c r="BS9" s="10" t="e">
        <v>#N/A</v>
      </c>
      <c r="BU9" s="9">
        <v>170.64</v>
      </c>
      <c r="BV9" s="9">
        <v>167.02</v>
      </c>
      <c r="BW9" s="9">
        <v>155.79</v>
      </c>
      <c r="BX9" s="9">
        <v>153.12</v>
      </c>
      <c r="BY9" s="9">
        <v>153.12</v>
      </c>
      <c r="BZ9" s="9">
        <v>153.62</v>
      </c>
      <c r="CA9" s="9">
        <v>153.94999999999999</v>
      </c>
      <c r="CB9" s="9">
        <v>154.44999999999999</v>
      </c>
      <c r="CC9" s="9">
        <v>155.9</v>
      </c>
      <c r="CD9" s="9">
        <v>158.9</v>
      </c>
      <c r="CE9" s="9">
        <v>164.9</v>
      </c>
      <c r="CF9" s="9">
        <v>165.65</v>
      </c>
      <c r="CG9" s="9">
        <v>164.87</v>
      </c>
      <c r="CH9" s="9">
        <v>158.37</v>
      </c>
      <c r="CI9" s="9">
        <v>98.37</v>
      </c>
      <c r="CJ9" s="9">
        <v>77.37</v>
      </c>
      <c r="CK9" s="9">
        <v>72.37</v>
      </c>
      <c r="CL9" s="9">
        <v>75.37</v>
      </c>
      <c r="CM9" s="9">
        <v>77.02</v>
      </c>
      <c r="CN9" s="9">
        <v>80.02</v>
      </c>
      <c r="CO9" s="9">
        <v>85.02</v>
      </c>
      <c r="CP9" s="9">
        <v>87.78</v>
      </c>
      <c r="CQ9" s="9">
        <v>89.35</v>
      </c>
      <c r="CR9" s="9">
        <v>90.61</v>
      </c>
      <c r="CS9" s="9">
        <v>90.72</v>
      </c>
      <c r="CT9" s="9">
        <v>86.97</v>
      </c>
      <c r="CU9" s="9">
        <v>62.97</v>
      </c>
      <c r="CV9" s="9">
        <v>55.97</v>
      </c>
      <c r="CW9" s="9">
        <v>53.07</v>
      </c>
      <c r="CX9" s="9">
        <v>52.32</v>
      </c>
      <c r="CY9" s="9">
        <v>53.32</v>
      </c>
      <c r="CZ9" s="9">
        <v>55.52</v>
      </c>
      <c r="DA9" s="9">
        <v>59.37</v>
      </c>
      <c r="DB9" s="9">
        <v>62.57</v>
      </c>
      <c r="DC9" s="9">
        <v>64.319999999999993</v>
      </c>
      <c r="DD9" s="9">
        <v>65.319999999999993</v>
      </c>
      <c r="DE9" s="9">
        <v>64.72</v>
      </c>
      <c r="DF9" s="9">
        <v>63.22</v>
      </c>
      <c r="DG9" s="9">
        <v>54.22</v>
      </c>
      <c r="DH9" s="9">
        <v>48.22</v>
      </c>
      <c r="DI9" s="9">
        <v>46.3</v>
      </c>
      <c r="DJ9" s="9">
        <v>46.03</v>
      </c>
      <c r="DK9" s="9">
        <v>46.55</v>
      </c>
      <c r="DL9" s="9">
        <v>51.55</v>
      </c>
      <c r="DM9" s="9">
        <v>59.55</v>
      </c>
      <c r="DN9" s="9">
        <v>63.7</v>
      </c>
      <c r="DO9" s="9">
        <v>65.73</v>
      </c>
      <c r="DP9" s="9">
        <v>66.78</v>
      </c>
      <c r="DR9" s="9">
        <v>268.49</v>
      </c>
      <c r="DS9" s="9">
        <v>173.98</v>
      </c>
      <c r="DT9" s="9">
        <v>150.82</v>
      </c>
      <c r="DU9" s="9">
        <v>143.58000000000001</v>
      </c>
      <c r="DV9" s="9">
        <v>154.21</v>
      </c>
      <c r="DW9" s="9">
        <v>146.30000000000001</v>
      </c>
      <c r="DX9" s="9">
        <v>146.72</v>
      </c>
      <c r="DY9" s="9">
        <v>147.72</v>
      </c>
      <c r="DZ9" s="9">
        <v>156.71</v>
      </c>
      <c r="EA9" s="9">
        <v>159.78</v>
      </c>
      <c r="EB9" s="9">
        <v>160.22999999999999</v>
      </c>
      <c r="EC9" s="9">
        <v>164.17</v>
      </c>
      <c r="ED9" s="9">
        <v>164.23</v>
      </c>
      <c r="EE9" s="9">
        <v>163.30000000000001</v>
      </c>
      <c r="EF9" s="9">
        <v>86.07</v>
      </c>
      <c r="EG9" s="9">
        <v>89.8</v>
      </c>
      <c r="EH9" s="9">
        <v>89.1</v>
      </c>
      <c r="EI9" s="9">
        <v>88.82</v>
      </c>
      <c r="EJ9" s="9">
        <v>89.1</v>
      </c>
      <c r="EK9" s="9">
        <v>90.31</v>
      </c>
      <c r="EL9" s="9">
        <v>93.63</v>
      </c>
      <c r="EM9" s="9">
        <v>96.76</v>
      </c>
      <c r="EN9" s="9">
        <v>97.21</v>
      </c>
      <c r="EO9" s="9">
        <v>97.64</v>
      </c>
      <c r="EP9" s="9">
        <v>97.46</v>
      </c>
      <c r="EQ9" s="9">
        <v>93.46</v>
      </c>
      <c r="ER9" s="9">
        <v>67</v>
      </c>
      <c r="ES9" s="9">
        <v>66.459999999999994</v>
      </c>
      <c r="ET9" s="9">
        <v>66.28</v>
      </c>
      <c r="EU9" s="9">
        <v>66.459999999999994</v>
      </c>
      <c r="EV9" s="9">
        <v>67.72</v>
      </c>
      <c r="EW9" s="9">
        <v>68.67</v>
      </c>
      <c r="EX9" s="9">
        <v>73.16</v>
      </c>
      <c r="EY9" s="9">
        <v>76.03</v>
      </c>
      <c r="EZ9" s="9">
        <v>76.48</v>
      </c>
      <c r="FA9" s="9">
        <v>77.150000000000006</v>
      </c>
      <c r="FB9" s="9">
        <v>76.7</v>
      </c>
      <c r="FC9" s="9">
        <v>75.33</v>
      </c>
      <c r="FD9" s="9">
        <v>65.87</v>
      </c>
      <c r="FE9" s="9">
        <v>65.06</v>
      </c>
      <c r="FF9" s="9">
        <v>64.8</v>
      </c>
      <c r="FG9" s="9">
        <v>65.069999999999993</v>
      </c>
      <c r="FH9" s="9">
        <v>66.2</v>
      </c>
      <c r="FI9" s="9">
        <v>67.540000000000006</v>
      </c>
      <c r="FJ9" s="9">
        <v>76.95</v>
      </c>
      <c r="FK9" s="9">
        <v>80.08</v>
      </c>
      <c r="FL9" s="9">
        <v>82.25</v>
      </c>
      <c r="FM9" s="9">
        <v>82.98</v>
      </c>
      <c r="FO9" s="9" t="e">
        <v>#N/A</v>
      </c>
      <c r="FP9" s="7">
        <v>78.25</v>
      </c>
      <c r="FQ9" s="9" t="e">
        <v>#N/A</v>
      </c>
      <c r="FR9" s="7" t="e">
        <f>FP9/FQ9</f>
        <v>#N/A</v>
      </c>
      <c r="FT9" s="7">
        <v>0.68</v>
      </c>
      <c r="FU9" s="7">
        <v>0.97</v>
      </c>
      <c r="FV9" s="9" t="e">
        <v>#N/A</v>
      </c>
      <c r="FX9" s="9">
        <v>78.98</v>
      </c>
      <c r="FY9" s="9">
        <v>78.12</v>
      </c>
      <c r="FZ9" s="9">
        <v>76.569999999999993</v>
      </c>
      <c r="GA9" s="9">
        <v>73.680000000000007</v>
      </c>
      <c r="GB9" s="9">
        <v>69.989999999999995</v>
      </c>
    </row>
    <row r="10" spans="1:187" x14ac:dyDescent="0.25">
      <c r="A10" s="6">
        <v>44565</v>
      </c>
      <c r="B10" s="13">
        <f t="shared" ref="B10:B73" si="10">MONTH(A10)</f>
        <v>1</v>
      </c>
      <c r="C10" s="13">
        <f t="shared" ref="C10:C73" si="11">YEAR(A10)</f>
        <v>2022</v>
      </c>
      <c r="D10">
        <f t="shared" ref="D10:D73" si="12">C10*100+B10</f>
        <v>202201</v>
      </c>
      <c r="E10">
        <f t="shared" ref="E10:E73" si="13">IF(B10&lt;4,1,IF(B10&lt;7,2,IF(B10&lt;10,3,4)))</f>
        <v>1</v>
      </c>
      <c r="F10">
        <f t="shared" ref="F10:F73" si="14">C10*100+E10</f>
        <v>202201</v>
      </c>
      <c r="G10" t="s">
        <v>196</v>
      </c>
      <c r="H10" s="9">
        <v>0.25</v>
      </c>
      <c r="I10" s="9">
        <v>0.19470000000000001</v>
      </c>
      <c r="J10" s="10">
        <v>0.2791187</v>
      </c>
      <c r="K10" s="10">
        <v>0.42840830000000002</v>
      </c>
      <c r="L10" s="10">
        <v>0.54453910000000005</v>
      </c>
      <c r="M10" s="10">
        <v>0.64720820000000001</v>
      </c>
      <c r="N10" s="10">
        <v>0.74325180000000002</v>
      </c>
      <c r="O10" s="10">
        <v>0.83195140000000001</v>
      </c>
      <c r="P10" s="10">
        <v>0.91258660000000003</v>
      </c>
      <c r="Q10" s="10">
        <v>0.98416720000000002</v>
      </c>
      <c r="R10" s="10">
        <v>1.0459395</v>
      </c>
      <c r="S10" s="10">
        <v>1.0986445</v>
      </c>
      <c r="T10" s="10">
        <v>1.1431408000000001</v>
      </c>
      <c r="U10" s="10">
        <v>1.1805307</v>
      </c>
      <c r="V10" s="10">
        <v>1.2124128000000001</v>
      </c>
      <c r="W10" s="10">
        <v>1.2394521000000001</v>
      </c>
      <c r="X10" s="10">
        <v>1.2620316</v>
      </c>
      <c r="Y10" s="10">
        <v>1.2805346</v>
      </c>
      <c r="Z10" s="10">
        <v>1.2953440000000001</v>
      </c>
      <c r="AA10" s="10">
        <v>1.3068431</v>
      </c>
      <c r="AB10" s="10">
        <v>1.315385</v>
      </c>
      <c r="AC10" s="10">
        <v>1.3212193999999999</v>
      </c>
      <c r="AD10" s="10">
        <v>1.3245738</v>
      </c>
      <c r="AE10" s="10">
        <v>1.3256756999999999</v>
      </c>
      <c r="AF10" s="10">
        <v>1.3247525</v>
      </c>
      <c r="AG10" s="10">
        <v>1.3220316999999999</v>
      </c>
      <c r="AH10" s="10">
        <v>1.3177258000000001</v>
      </c>
      <c r="AI10" s="10">
        <v>1.3119874</v>
      </c>
      <c r="AJ10" s="10">
        <v>1.3049541</v>
      </c>
      <c r="AK10" s="10">
        <v>1.2967636</v>
      </c>
      <c r="AL10" s="10">
        <v>1.2875535</v>
      </c>
      <c r="AM10" s="10">
        <v>1.2774616000000001</v>
      </c>
      <c r="AN10" s="10">
        <v>1.2666253999999999</v>
      </c>
      <c r="AO10" s="10">
        <v>1.2551827</v>
      </c>
      <c r="AP10" s="10">
        <v>1.243271</v>
      </c>
      <c r="AQ10" s="10">
        <v>1.2310281000000001</v>
      </c>
      <c r="AR10" s="10">
        <v>1.2185915</v>
      </c>
      <c r="AS10" s="10">
        <v>1.206099</v>
      </c>
      <c r="AT10" s="10">
        <v>1.1936743000000001</v>
      </c>
      <c r="AU10" s="10">
        <v>1.1813663999999999</v>
      </c>
      <c r="AV10" s="10">
        <v>1.1691993000000001</v>
      </c>
      <c r="AW10" s="10">
        <v>1.157197</v>
      </c>
      <c r="AX10" s="10">
        <v>1.1453834000000001</v>
      </c>
      <c r="AY10" s="10">
        <v>1.1337824000000001</v>
      </c>
      <c r="AZ10" s="10">
        <v>1.1224179999999999</v>
      </c>
      <c r="BA10" s="10">
        <v>1.1113142</v>
      </c>
      <c r="BB10" s="10">
        <v>1.1004948999999999</v>
      </c>
      <c r="BC10" s="10">
        <v>1.0899840000000001</v>
      </c>
      <c r="BD10" s="10">
        <v>1.0798055</v>
      </c>
      <c r="BE10" s="10">
        <v>1.0699833000000001</v>
      </c>
      <c r="BF10" s="10">
        <v>1.060538</v>
      </c>
      <c r="BG10" s="10">
        <v>1.0514730999999999</v>
      </c>
      <c r="BH10" s="10">
        <v>1.0427873000000001</v>
      </c>
      <c r="BI10" s="10">
        <v>1.0344791</v>
      </c>
      <c r="BJ10" s="10">
        <v>1.0265469</v>
      </c>
      <c r="BK10" s="10">
        <v>1.0189893999999999</v>
      </c>
      <c r="BL10" s="10">
        <v>1.0118050999999999</v>
      </c>
      <c r="BM10" s="10">
        <v>1.0049925</v>
      </c>
      <c r="BN10" s="10">
        <v>0.9985501</v>
      </c>
      <c r="BO10" s="10">
        <v>0.99247649999999998</v>
      </c>
      <c r="BP10" s="10">
        <v>0.98677020000000004</v>
      </c>
      <c r="BQ10" s="10">
        <v>0.98142980000000002</v>
      </c>
      <c r="BR10" s="10">
        <v>0.95673490000000005</v>
      </c>
      <c r="BS10" s="10">
        <v>0.94330499999999995</v>
      </c>
      <c r="BU10" s="9">
        <v>216.57</v>
      </c>
      <c r="BV10" s="9">
        <v>214.11</v>
      </c>
      <c r="BW10" s="9">
        <v>199.76</v>
      </c>
      <c r="BX10" s="9">
        <v>197.63</v>
      </c>
      <c r="BY10" s="9">
        <v>197.13</v>
      </c>
      <c r="BZ10" s="9">
        <v>196.56</v>
      </c>
      <c r="CA10" s="9">
        <v>198.06</v>
      </c>
      <c r="CB10" s="9">
        <v>198.93</v>
      </c>
      <c r="CC10" s="9">
        <v>199.42</v>
      </c>
      <c r="CD10" s="9">
        <v>204.92</v>
      </c>
      <c r="CE10" s="9">
        <v>207.92</v>
      </c>
      <c r="CF10" s="9">
        <v>209.42</v>
      </c>
      <c r="CG10" s="9">
        <v>208.82</v>
      </c>
      <c r="CH10" s="9">
        <v>199.82</v>
      </c>
      <c r="CI10" s="9">
        <v>124.36</v>
      </c>
      <c r="CJ10" s="9">
        <v>89.36</v>
      </c>
      <c r="CK10" s="9">
        <v>80.400000000000006</v>
      </c>
      <c r="CL10" s="9">
        <v>83.41</v>
      </c>
      <c r="CM10" s="9">
        <v>85.43</v>
      </c>
      <c r="CN10" s="9">
        <v>89.62</v>
      </c>
      <c r="CO10" s="9">
        <v>95.06</v>
      </c>
      <c r="CP10" s="9">
        <v>98.06</v>
      </c>
      <c r="CQ10" s="9">
        <v>99.63</v>
      </c>
      <c r="CR10" s="9">
        <v>100.89</v>
      </c>
      <c r="CS10" s="9">
        <v>101</v>
      </c>
      <c r="CT10" s="9">
        <v>97.25</v>
      </c>
      <c r="CU10" s="9">
        <v>70.25</v>
      </c>
      <c r="CV10" s="9">
        <v>61.75</v>
      </c>
      <c r="CW10" s="9">
        <v>58.85</v>
      </c>
      <c r="CX10" s="9">
        <v>58.1</v>
      </c>
      <c r="CY10" s="9">
        <v>59.1</v>
      </c>
      <c r="CZ10" s="9">
        <v>61.3</v>
      </c>
      <c r="DA10" s="9">
        <v>66.3</v>
      </c>
      <c r="DB10" s="9">
        <v>69.3</v>
      </c>
      <c r="DC10" s="9">
        <v>71.05</v>
      </c>
      <c r="DD10" s="9">
        <v>72.05</v>
      </c>
      <c r="DE10" s="9">
        <v>71.45</v>
      </c>
      <c r="DF10" s="9">
        <v>69.95</v>
      </c>
      <c r="DG10" s="9">
        <v>62.15</v>
      </c>
      <c r="DH10" s="9">
        <v>56.15</v>
      </c>
      <c r="DI10" s="9">
        <v>54.23</v>
      </c>
      <c r="DJ10" s="9">
        <v>53.96</v>
      </c>
      <c r="DK10" s="9">
        <v>54.96</v>
      </c>
      <c r="DL10" s="9">
        <v>60.6</v>
      </c>
      <c r="DM10" s="9">
        <v>64.599999999999994</v>
      </c>
      <c r="DN10" s="9">
        <v>66.599999999999994</v>
      </c>
      <c r="DO10" s="9">
        <v>68.63</v>
      </c>
      <c r="DP10" s="9">
        <v>69.680000000000007</v>
      </c>
      <c r="DR10" s="9">
        <v>276.45</v>
      </c>
      <c r="DS10" s="9">
        <v>201.26</v>
      </c>
      <c r="DT10" s="9">
        <v>183.09</v>
      </c>
      <c r="DU10" s="9">
        <v>176.63</v>
      </c>
      <c r="DV10" s="9">
        <v>181.65</v>
      </c>
      <c r="DW10" s="9">
        <v>175.14</v>
      </c>
      <c r="DX10" s="9">
        <v>175.56</v>
      </c>
      <c r="DY10" s="9">
        <v>176.56</v>
      </c>
      <c r="DZ10" s="9">
        <v>183.58</v>
      </c>
      <c r="EA10" s="9">
        <v>186.65</v>
      </c>
      <c r="EB10" s="9">
        <v>187.1</v>
      </c>
      <c r="EC10" s="9">
        <v>191.42</v>
      </c>
      <c r="ED10" s="9">
        <v>191.48</v>
      </c>
      <c r="EE10" s="9">
        <v>190.55</v>
      </c>
      <c r="EF10" s="9">
        <v>93.4</v>
      </c>
      <c r="EG10" s="9">
        <v>97.13</v>
      </c>
      <c r="EH10" s="9">
        <v>96.43</v>
      </c>
      <c r="EI10" s="9">
        <v>96.15</v>
      </c>
      <c r="EJ10" s="9">
        <v>96.43</v>
      </c>
      <c r="EK10" s="9">
        <v>97.64</v>
      </c>
      <c r="EL10" s="9">
        <v>96.28</v>
      </c>
      <c r="EM10" s="9">
        <v>99.41</v>
      </c>
      <c r="EN10" s="9">
        <v>99.86</v>
      </c>
      <c r="EO10" s="9">
        <v>100.29</v>
      </c>
      <c r="EP10" s="9">
        <v>100.11</v>
      </c>
      <c r="EQ10" s="9">
        <v>96.11</v>
      </c>
      <c r="ER10" s="9">
        <v>75.77</v>
      </c>
      <c r="ES10" s="9">
        <v>75.23</v>
      </c>
      <c r="ET10" s="9">
        <v>75.05</v>
      </c>
      <c r="EU10" s="9">
        <v>75.23</v>
      </c>
      <c r="EV10" s="9">
        <v>76.489999999999995</v>
      </c>
      <c r="EW10" s="9">
        <v>77.44</v>
      </c>
      <c r="EX10" s="9">
        <v>86.38</v>
      </c>
      <c r="EY10" s="9">
        <v>89.25</v>
      </c>
      <c r="EZ10" s="9">
        <v>89.7</v>
      </c>
      <c r="FA10" s="9">
        <v>90.37</v>
      </c>
      <c r="FB10" s="9">
        <v>89.92</v>
      </c>
      <c r="FC10" s="9">
        <v>88.55</v>
      </c>
      <c r="FD10" s="9">
        <v>74.64</v>
      </c>
      <c r="FE10" s="9">
        <v>73.83</v>
      </c>
      <c r="FF10" s="9">
        <v>73.569999999999993</v>
      </c>
      <c r="FG10" s="9">
        <v>73.84</v>
      </c>
      <c r="FH10" s="9">
        <v>74.97</v>
      </c>
      <c r="FI10" s="9">
        <v>76.31</v>
      </c>
      <c r="FJ10" s="9">
        <v>90.17</v>
      </c>
      <c r="FK10" s="9">
        <v>93.3</v>
      </c>
      <c r="FL10" s="9">
        <v>95.47</v>
      </c>
      <c r="FM10" s="9">
        <v>96.2</v>
      </c>
      <c r="FO10" s="9">
        <v>82.536000000000001</v>
      </c>
      <c r="FP10" s="7">
        <v>79.39</v>
      </c>
      <c r="FQ10" s="9">
        <v>1.3552999999999999</v>
      </c>
      <c r="FR10" s="7">
        <f t="shared" ref="FR10:FR73" si="15">FP10/FQ10</f>
        <v>58.577436729875309</v>
      </c>
      <c r="FT10" s="7">
        <v>0.77</v>
      </c>
      <c r="FU10" s="7">
        <v>1.08</v>
      </c>
      <c r="FV10" s="9">
        <v>82.735900000000001</v>
      </c>
      <c r="FX10" s="9">
        <v>80</v>
      </c>
      <c r="FY10" s="9">
        <v>79.09</v>
      </c>
      <c r="FZ10" s="9">
        <v>77.56</v>
      </c>
      <c r="GA10" s="9">
        <v>74.66</v>
      </c>
      <c r="GB10" s="9">
        <v>70.87</v>
      </c>
    </row>
    <row r="11" spans="1:187" x14ac:dyDescent="0.25">
      <c r="A11" s="6">
        <v>44566</v>
      </c>
      <c r="B11" s="13">
        <f t="shared" si="10"/>
        <v>1</v>
      </c>
      <c r="C11" s="13">
        <f t="shared" si="11"/>
        <v>2022</v>
      </c>
      <c r="D11">
        <f t="shared" si="12"/>
        <v>202201</v>
      </c>
      <c r="E11">
        <f t="shared" si="13"/>
        <v>1</v>
      </c>
      <c r="F11">
        <f t="shared" si="14"/>
        <v>202201</v>
      </c>
      <c r="G11" t="s">
        <v>197</v>
      </c>
      <c r="H11" s="9">
        <v>0.25</v>
      </c>
      <c r="I11" s="9">
        <v>0.1948</v>
      </c>
      <c r="J11" s="10">
        <v>0.28779349999999998</v>
      </c>
      <c r="K11" s="10">
        <v>0.42304750000000002</v>
      </c>
      <c r="L11" s="10">
        <v>0.53702879999999997</v>
      </c>
      <c r="M11" s="10">
        <v>0.64359250000000001</v>
      </c>
      <c r="N11" s="10">
        <v>0.74497760000000002</v>
      </c>
      <c r="O11" s="10">
        <v>0.83801899999999996</v>
      </c>
      <c r="P11" s="10">
        <v>0.92165419999999998</v>
      </c>
      <c r="Q11" s="10">
        <v>0.99527069999999995</v>
      </c>
      <c r="R11" s="10">
        <v>1.0587198</v>
      </c>
      <c r="S11" s="10">
        <v>1.1129230999999999</v>
      </c>
      <c r="T11" s="10">
        <v>1.1591448</v>
      </c>
      <c r="U11" s="10">
        <v>1.1982755</v>
      </c>
      <c r="V11" s="10">
        <v>1.2318165000000001</v>
      </c>
      <c r="W11" s="10">
        <v>1.2603873999999999</v>
      </c>
      <c r="X11" s="10">
        <v>1.2843211999999999</v>
      </c>
      <c r="Y11" s="10">
        <v>1.3039510999999999</v>
      </c>
      <c r="Z11" s="10">
        <v>1.3196102000000001</v>
      </c>
      <c r="AA11" s="10">
        <v>1.3316315000000001</v>
      </c>
      <c r="AB11" s="10">
        <v>1.3403383</v>
      </c>
      <c r="AC11" s="10">
        <v>1.3460196</v>
      </c>
      <c r="AD11" s="10">
        <v>1.3489575</v>
      </c>
      <c r="AE11" s="10">
        <v>1.3494335</v>
      </c>
      <c r="AF11" s="10">
        <v>1.3477296000000001</v>
      </c>
      <c r="AG11" s="10">
        <v>1.3441274999999999</v>
      </c>
      <c r="AH11" s="10">
        <v>1.3388865999999999</v>
      </c>
      <c r="AI11" s="10">
        <v>1.3321753999999999</v>
      </c>
      <c r="AJ11" s="10">
        <v>1.3241403</v>
      </c>
      <c r="AK11" s="10">
        <v>1.3149274</v>
      </c>
      <c r="AL11" s="10">
        <v>1.3046827999999999</v>
      </c>
      <c r="AM11" s="10">
        <v>1.2935527</v>
      </c>
      <c r="AN11" s="10">
        <v>1.2816833999999999</v>
      </c>
      <c r="AO11" s="10">
        <v>1.2692209999999999</v>
      </c>
      <c r="AP11" s="10">
        <v>1.2563116000000001</v>
      </c>
      <c r="AQ11" s="10">
        <v>1.2431014</v>
      </c>
      <c r="AR11" s="10">
        <v>1.2297366999999999</v>
      </c>
      <c r="AS11" s="10">
        <v>1.2163634999999999</v>
      </c>
      <c r="AT11" s="10">
        <v>1.2031114000000001</v>
      </c>
      <c r="AU11" s="10">
        <v>1.1900286</v>
      </c>
      <c r="AV11" s="10">
        <v>1.1771387</v>
      </c>
      <c r="AW11" s="10">
        <v>1.1644650999999999</v>
      </c>
      <c r="AX11" s="10">
        <v>1.1520314</v>
      </c>
      <c r="AY11" s="10">
        <v>1.139861</v>
      </c>
      <c r="AZ11" s="10">
        <v>1.1279775000000001</v>
      </c>
      <c r="BA11" s="10">
        <v>1.1164044</v>
      </c>
      <c r="BB11" s="10">
        <v>1.1051652000000001</v>
      </c>
      <c r="BC11" s="10">
        <v>1.0942833000000001</v>
      </c>
      <c r="BD11" s="10">
        <v>1.0837824</v>
      </c>
      <c r="BE11" s="10">
        <v>1.0736859999999999</v>
      </c>
      <c r="BF11" s="10">
        <v>1.0640132</v>
      </c>
      <c r="BG11" s="10">
        <v>1.0547647</v>
      </c>
      <c r="BH11" s="10">
        <v>1.0459358000000001</v>
      </c>
      <c r="BI11" s="10">
        <v>1.0375220999999999</v>
      </c>
      <c r="BJ11" s="10">
        <v>1.0295189</v>
      </c>
      <c r="BK11" s="10">
        <v>1.0219216</v>
      </c>
      <c r="BL11" s="10">
        <v>1.0147257000000001</v>
      </c>
      <c r="BM11" s="10">
        <v>1.0079264999999999</v>
      </c>
      <c r="BN11" s="10">
        <v>1.0015194999999999</v>
      </c>
      <c r="BO11" s="10">
        <v>0.9955001</v>
      </c>
      <c r="BP11" s="10">
        <v>0.98986370000000001</v>
      </c>
      <c r="BQ11" s="10">
        <v>0.98460579999999998</v>
      </c>
      <c r="BR11" s="10">
        <v>0.96052110000000002</v>
      </c>
      <c r="BS11" s="10">
        <v>0.94752700000000001</v>
      </c>
      <c r="BU11" s="9">
        <v>223.45</v>
      </c>
      <c r="BV11" s="9">
        <v>219.94</v>
      </c>
      <c r="BW11" s="9">
        <v>203.89</v>
      </c>
      <c r="BX11" s="9">
        <v>201.89</v>
      </c>
      <c r="BY11" s="9">
        <v>201.35</v>
      </c>
      <c r="BZ11" s="9">
        <v>200.06</v>
      </c>
      <c r="CA11" s="9">
        <v>200.44</v>
      </c>
      <c r="CB11" s="9">
        <v>201.44</v>
      </c>
      <c r="CC11" s="9">
        <v>202.15</v>
      </c>
      <c r="CD11" s="9">
        <v>208.16</v>
      </c>
      <c r="CE11" s="9">
        <v>211.16</v>
      </c>
      <c r="CF11" s="9">
        <v>213.41</v>
      </c>
      <c r="CG11" s="9">
        <v>212.56</v>
      </c>
      <c r="CH11" s="9">
        <v>202.56</v>
      </c>
      <c r="CI11" s="9">
        <v>127.72</v>
      </c>
      <c r="CJ11" s="9">
        <v>92.72</v>
      </c>
      <c r="CK11" s="9">
        <v>83.72</v>
      </c>
      <c r="CL11" s="9">
        <v>88.72</v>
      </c>
      <c r="CM11" s="9">
        <v>90.72</v>
      </c>
      <c r="CN11" s="9">
        <v>94.72</v>
      </c>
      <c r="CO11" s="9">
        <v>98.72</v>
      </c>
      <c r="CP11" s="9">
        <v>101.72</v>
      </c>
      <c r="CQ11" s="9">
        <v>103.22</v>
      </c>
      <c r="CR11" s="9">
        <v>104.47</v>
      </c>
      <c r="CS11" s="9">
        <v>104.57</v>
      </c>
      <c r="CT11" s="9">
        <v>101.32</v>
      </c>
      <c r="CU11" s="9">
        <v>74.819999999999993</v>
      </c>
      <c r="CV11" s="9">
        <v>66.819999999999993</v>
      </c>
      <c r="CW11" s="9">
        <v>63.92</v>
      </c>
      <c r="CX11" s="9">
        <v>63.17</v>
      </c>
      <c r="CY11" s="9">
        <v>64.17</v>
      </c>
      <c r="CZ11" s="9">
        <v>66.37</v>
      </c>
      <c r="DA11" s="9">
        <v>70.37</v>
      </c>
      <c r="DB11" s="9">
        <v>73.37</v>
      </c>
      <c r="DC11" s="9">
        <v>75.12</v>
      </c>
      <c r="DD11" s="9">
        <v>76.12</v>
      </c>
      <c r="DE11" s="9">
        <v>75.52</v>
      </c>
      <c r="DF11" s="9">
        <v>74.02</v>
      </c>
      <c r="DG11" s="9">
        <v>66.22</v>
      </c>
      <c r="DH11" s="9">
        <v>60.22</v>
      </c>
      <c r="DI11" s="9">
        <v>58.3</v>
      </c>
      <c r="DJ11" s="9">
        <v>58.03</v>
      </c>
      <c r="DK11" s="9">
        <v>59.03</v>
      </c>
      <c r="DL11" s="9">
        <v>64.67</v>
      </c>
      <c r="DM11" s="9">
        <v>68.67</v>
      </c>
      <c r="DN11" s="9">
        <v>70.67</v>
      </c>
      <c r="DO11" s="9">
        <v>72.7</v>
      </c>
      <c r="DP11" s="9">
        <v>73.75</v>
      </c>
      <c r="DR11" s="9">
        <v>285.5</v>
      </c>
      <c r="DS11" s="9">
        <v>209.8</v>
      </c>
      <c r="DT11" s="9">
        <v>189.56</v>
      </c>
      <c r="DU11" s="9">
        <v>182.85</v>
      </c>
      <c r="DV11" s="9">
        <v>184.18</v>
      </c>
      <c r="DW11" s="9">
        <v>183.59</v>
      </c>
      <c r="DX11" s="9">
        <v>184.01</v>
      </c>
      <c r="DY11" s="9">
        <v>185.01</v>
      </c>
      <c r="DZ11" s="9">
        <v>190.41</v>
      </c>
      <c r="EA11" s="9">
        <v>193.48</v>
      </c>
      <c r="EB11" s="9">
        <v>193.93</v>
      </c>
      <c r="EC11" s="9">
        <v>198.74</v>
      </c>
      <c r="ED11" s="9">
        <v>198.8</v>
      </c>
      <c r="EE11" s="9">
        <v>197.87</v>
      </c>
      <c r="EF11" s="9">
        <v>96.23</v>
      </c>
      <c r="EG11" s="9">
        <v>99.96</v>
      </c>
      <c r="EH11" s="9">
        <v>99.26</v>
      </c>
      <c r="EI11" s="9">
        <v>98.98</v>
      </c>
      <c r="EJ11" s="9">
        <v>99.26</v>
      </c>
      <c r="EK11" s="9">
        <v>100.47</v>
      </c>
      <c r="EL11" s="9">
        <v>103.86</v>
      </c>
      <c r="EM11" s="9">
        <v>106.99</v>
      </c>
      <c r="EN11" s="9">
        <v>107.44</v>
      </c>
      <c r="EO11" s="9">
        <v>107.87</v>
      </c>
      <c r="EP11" s="9">
        <v>107.69</v>
      </c>
      <c r="EQ11" s="9">
        <v>103.69</v>
      </c>
      <c r="ER11" s="9">
        <v>75.84</v>
      </c>
      <c r="ES11" s="9">
        <v>75.3</v>
      </c>
      <c r="ET11" s="9">
        <v>75.12</v>
      </c>
      <c r="EU11" s="9">
        <v>75.3</v>
      </c>
      <c r="EV11" s="9">
        <v>76.56</v>
      </c>
      <c r="EW11" s="9">
        <v>77.510000000000005</v>
      </c>
      <c r="EX11" s="9">
        <v>86.18</v>
      </c>
      <c r="EY11" s="9">
        <v>89.05</v>
      </c>
      <c r="EZ11" s="9">
        <v>89.5</v>
      </c>
      <c r="FA11" s="9">
        <v>90.17</v>
      </c>
      <c r="FB11" s="9">
        <v>89.72</v>
      </c>
      <c r="FC11" s="9">
        <v>88.35</v>
      </c>
      <c r="FD11" s="9">
        <v>74.709999999999994</v>
      </c>
      <c r="FE11" s="9">
        <v>73.900000000000006</v>
      </c>
      <c r="FF11" s="9">
        <v>73.64</v>
      </c>
      <c r="FG11" s="9">
        <v>73.91</v>
      </c>
      <c r="FH11" s="9">
        <v>75.040000000000006</v>
      </c>
      <c r="FI11" s="9">
        <v>76.38</v>
      </c>
      <c r="FJ11" s="9">
        <v>89.97</v>
      </c>
      <c r="FK11" s="9">
        <v>93.1</v>
      </c>
      <c r="FL11" s="9">
        <v>95.27</v>
      </c>
      <c r="FM11" s="9">
        <v>96</v>
      </c>
      <c r="FO11" s="9">
        <v>82.503600000000006</v>
      </c>
      <c r="FP11" s="7">
        <v>80.599999999999994</v>
      </c>
      <c r="FQ11" s="9">
        <v>1.3565</v>
      </c>
      <c r="FR11" s="7">
        <f t="shared" si="15"/>
        <v>59.4176188720973</v>
      </c>
      <c r="FT11" s="7">
        <v>0.76</v>
      </c>
      <c r="FU11" s="7">
        <v>1.0900000000000001</v>
      </c>
      <c r="FV11" s="9">
        <v>82.701700000000002</v>
      </c>
      <c r="FX11" s="9">
        <v>80.8</v>
      </c>
      <c r="FY11" s="9">
        <v>79.59</v>
      </c>
      <c r="FZ11" s="9">
        <v>77.849999999999994</v>
      </c>
      <c r="GA11" s="9">
        <v>74.77</v>
      </c>
      <c r="GB11" s="9">
        <v>70.680000000000007</v>
      </c>
    </row>
    <row r="12" spans="1:187" x14ac:dyDescent="0.25">
      <c r="A12" s="6">
        <v>44567</v>
      </c>
      <c r="B12" s="13">
        <f t="shared" si="10"/>
        <v>1</v>
      </c>
      <c r="C12" s="13">
        <f t="shared" si="11"/>
        <v>2022</v>
      </c>
      <c r="D12">
        <f t="shared" si="12"/>
        <v>202201</v>
      </c>
      <c r="E12">
        <f t="shared" si="13"/>
        <v>1</v>
      </c>
      <c r="F12">
        <f t="shared" si="14"/>
        <v>202201</v>
      </c>
      <c r="G12" t="s">
        <v>198</v>
      </c>
      <c r="H12" s="9">
        <v>0.25</v>
      </c>
      <c r="I12" s="9">
        <v>0.19470000000000001</v>
      </c>
      <c r="J12" s="10">
        <v>0.29414400000000002</v>
      </c>
      <c r="K12" s="10">
        <v>0.43238789999999999</v>
      </c>
      <c r="L12" s="10">
        <v>0.54943799999999998</v>
      </c>
      <c r="M12" s="10">
        <v>0.66112230000000005</v>
      </c>
      <c r="N12" s="10">
        <v>0.76940160000000002</v>
      </c>
      <c r="O12" s="10">
        <v>0.86953190000000002</v>
      </c>
      <c r="P12" s="10">
        <v>0.95898030000000001</v>
      </c>
      <c r="Q12" s="10">
        <v>1.0364108000000001</v>
      </c>
      <c r="R12" s="10">
        <v>1.1020323000000001</v>
      </c>
      <c r="S12" s="10">
        <v>1.1573209</v>
      </c>
      <c r="T12" s="10">
        <v>1.2039229</v>
      </c>
      <c r="U12" s="10">
        <v>1.2431973999999999</v>
      </c>
      <c r="V12" s="10">
        <v>1.2768497000000001</v>
      </c>
      <c r="W12" s="10">
        <v>1.3055114000000001</v>
      </c>
      <c r="X12" s="10">
        <v>1.3294980999999999</v>
      </c>
      <c r="Y12" s="10">
        <v>1.3491253999999999</v>
      </c>
      <c r="Z12" s="10">
        <v>1.3647088000000001</v>
      </c>
      <c r="AA12" s="10">
        <v>1.3765642</v>
      </c>
      <c r="AB12" s="10">
        <v>1.3850088</v>
      </c>
      <c r="AC12" s="10">
        <v>1.3903667</v>
      </c>
      <c r="AD12" s="10">
        <v>1.392963</v>
      </c>
      <c r="AE12" s="10">
        <v>1.3931229000000001</v>
      </c>
      <c r="AF12" s="10">
        <v>1.3911716999999999</v>
      </c>
      <c r="AG12" s="10">
        <v>1.3874346</v>
      </c>
      <c r="AH12" s="10">
        <v>1.3822112</v>
      </c>
      <c r="AI12" s="10">
        <v>1.3756759999999999</v>
      </c>
      <c r="AJ12" s="10">
        <v>1.3679653000000001</v>
      </c>
      <c r="AK12" s="10">
        <v>1.3592157</v>
      </c>
      <c r="AL12" s="10">
        <v>1.3495634999999999</v>
      </c>
      <c r="AM12" s="10">
        <v>1.3391451000000001</v>
      </c>
      <c r="AN12" s="10">
        <v>1.3280970000000001</v>
      </c>
      <c r="AO12" s="10">
        <v>1.3165555</v>
      </c>
      <c r="AP12" s="10">
        <v>1.3046571</v>
      </c>
      <c r="AQ12" s="10">
        <v>1.2925382000000001</v>
      </c>
      <c r="AR12" s="10">
        <v>1.2803351999999999</v>
      </c>
      <c r="AS12" s="10">
        <v>1.2681845</v>
      </c>
      <c r="AT12" s="10">
        <v>1.2562039</v>
      </c>
      <c r="AU12" s="10">
        <v>1.2444291000000001</v>
      </c>
      <c r="AV12" s="10">
        <v>1.2328733000000001</v>
      </c>
      <c r="AW12" s="10">
        <v>1.2215495000000001</v>
      </c>
      <c r="AX12" s="10">
        <v>1.2104706999999999</v>
      </c>
      <c r="AY12" s="10">
        <v>1.1996500000000001</v>
      </c>
      <c r="AZ12" s="10">
        <v>1.1891004999999999</v>
      </c>
      <c r="BA12" s="10">
        <v>1.1788352</v>
      </c>
      <c r="BB12" s="10">
        <v>1.1688672</v>
      </c>
      <c r="BC12" s="10">
        <v>1.1592096000000001</v>
      </c>
      <c r="BD12" s="10">
        <v>1.1498754</v>
      </c>
      <c r="BE12" s="10">
        <v>1.1408777000000001</v>
      </c>
      <c r="BF12" s="10">
        <v>1.1322272</v>
      </c>
      <c r="BG12" s="10">
        <v>1.1239243000000001</v>
      </c>
      <c r="BH12" s="10">
        <v>1.1159664</v>
      </c>
      <c r="BI12" s="10">
        <v>1.1083510000000001</v>
      </c>
      <c r="BJ12" s="10">
        <v>1.1010755000000001</v>
      </c>
      <c r="BK12" s="10">
        <v>1.0941375</v>
      </c>
      <c r="BL12" s="10">
        <v>1.0875344</v>
      </c>
      <c r="BM12" s="10">
        <v>1.0812636</v>
      </c>
      <c r="BN12" s="10">
        <v>1.0753227999999999</v>
      </c>
      <c r="BO12" s="10">
        <v>1.0697091999999999</v>
      </c>
      <c r="BP12" s="10">
        <v>1.0644203999999999</v>
      </c>
      <c r="BQ12" s="10">
        <v>1.0594539000000001</v>
      </c>
      <c r="BR12" s="10">
        <v>1.0360997000000001</v>
      </c>
      <c r="BS12" s="10">
        <v>1.0226118</v>
      </c>
      <c r="BU12" s="9">
        <v>235.2</v>
      </c>
      <c r="BV12" s="9">
        <v>231.64</v>
      </c>
      <c r="BW12" s="9">
        <v>212.24</v>
      </c>
      <c r="BX12" s="9">
        <v>208.64</v>
      </c>
      <c r="BY12" s="9">
        <v>208.24</v>
      </c>
      <c r="BZ12" s="9">
        <v>209.13</v>
      </c>
      <c r="CA12" s="9">
        <v>209.48</v>
      </c>
      <c r="CB12" s="9">
        <v>210.48</v>
      </c>
      <c r="CC12" s="9">
        <v>211.18</v>
      </c>
      <c r="CD12" s="9">
        <v>217.18</v>
      </c>
      <c r="CE12" s="9">
        <v>220.18</v>
      </c>
      <c r="CF12" s="9">
        <v>222.43</v>
      </c>
      <c r="CG12" s="9">
        <v>221.43</v>
      </c>
      <c r="CH12" s="9">
        <v>211.43</v>
      </c>
      <c r="CI12" s="9">
        <v>133.71</v>
      </c>
      <c r="CJ12" s="9">
        <v>103.71</v>
      </c>
      <c r="CK12" s="9">
        <v>94.71</v>
      </c>
      <c r="CL12" s="9">
        <v>98.71</v>
      </c>
      <c r="CM12" s="9">
        <v>100.71</v>
      </c>
      <c r="CN12" s="9">
        <v>104.71</v>
      </c>
      <c r="CO12" s="9">
        <v>110.21</v>
      </c>
      <c r="CP12" s="9">
        <v>113.21</v>
      </c>
      <c r="CQ12" s="9">
        <v>114.71</v>
      </c>
      <c r="CR12" s="9">
        <v>115.96</v>
      </c>
      <c r="CS12" s="9">
        <v>116.06</v>
      </c>
      <c r="CT12" s="9">
        <v>112.81</v>
      </c>
      <c r="CU12" s="9">
        <v>81.31</v>
      </c>
      <c r="CV12" s="9">
        <v>70.31</v>
      </c>
      <c r="CW12" s="9">
        <v>67.41</v>
      </c>
      <c r="CX12" s="9">
        <v>66.66</v>
      </c>
      <c r="CY12" s="9">
        <v>67.66</v>
      </c>
      <c r="CZ12" s="9">
        <v>69.86</v>
      </c>
      <c r="DA12" s="9">
        <v>74.3</v>
      </c>
      <c r="DB12" s="9">
        <v>77.3</v>
      </c>
      <c r="DC12" s="9">
        <v>79.05</v>
      </c>
      <c r="DD12" s="9">
        <v>80.05</v>
      </c>
      <c r="DE12" s="9">
        <v>79.45</v>
      </c>
      <c r="DF12" s="9">
        <v>77.95</v>
      </c>
      <c r="DG12" s="9">
        <v>67.95</v>
      </c>
      <c r="DH12" s="9">
        <v>61.95</v>
      </c>
      <c r="DI12" s="9">
        <v>60.03</v>
      </c>
      <c r="DJ12" s="9">
        <v>59.76</v>
      </c>
      <c r="DK12" s="9">
        <v>60.76</v>
      </c>
      <c r="DL12" s="9">
        <v>66.400000000000006</v>
      </c>
      <c r="DM12" s="9">
        <v>68.599999999999994</v>
      </c>
      <c r="DN12" s="9">
        <v>70.599999999999994</v>
      </c>
      <c r="DO12" s="9">
        <v>72.63</v>
      </c>
      <c r="DP12" s="9">
        <v>74.760000000000005</v>
      </c>
      <c r="DR12" s="9">
        <v>281.52</v>
      </c>
      <c r="DS12" s="9">
        <v>212.59</v>
      </c>
      <c r="DT12" s="9">
        <v>192.19</v>
      </c>
      <c r="DU12" s="9">
        <v>185.32</v>
      </c>
      <c r="DV12" s="9">
        <v>185.08</v>
      </c>
      <c r="DW12" s="9">
        <v>185.61</v>
      </c>
      <c r="DX12" s="9">
        <v>186.03</v>
      </c>
      <c r="DY12" s="9">
        <v>187.03</v>
      </c>
      <c r="DZ12" s="9">
        <v>191.83</v>
      </c>
      <c r="EA12" s="9">
        <v>194.9</v>
      </c>
      <c r="EB12" s="9">
        <v>195.35</v>
      </c>
      <c r="EC12" s="9">
        <v>200.42</v>
      </c>
      <c r="ED12" s="9">
        <v>200.48</v>
      </c>
      <c r="EE12" s="9">
        <v>199.55</v>
      </c>
      <c r="EF12" s="9">
        <v>96.29</v>
      </c>
      <c r="EG12" s="9">
        <v>100.02</v>
      </c>
      <c r="EH12" s="9">
        <v>99.32</v>
      </c>
      <c r="EI12" s="9">
        <v>99.04</v>
      </c>
      <c r="EJ12" s="9">
        <v>99.32</v>
      </c>
      <c r="EK12" s="9">
        <v>100.53</v>
      </c>
      <c r="EL12" s="9">
        <v>103.61</v>
      </c>
      <c r="EM12" s="9">
        <v>106.74</v>
      </c>
      <c r="EN12" s="9">
        <v>107.19</v>
      </c>
      <c r="EO12" s="9">
        <v>107.62</v>
      </c>
      <c r="EP12" s="9">
        <v>107.44</v>
      </c>
      <c r="EQ12" s="9">
        <v>103.44</v>
      </c>
      <c r="ER12" s="9">
        <v>74.98</v>
      </c>
      <c r="ES12" s="9">
        <v>74.44</v>
      </c>
      <c r="ET12" s="9">
        <v>74.260000000000005</v>
      </c>
      <c r="EU12" s="9">
        <v>74.44</v>
      </c>
      <c r="EV12" s="9">
        <v>75.7</v>
      </c>
      <c r="EW12" s="9">
        <v>76.650000000000006</v>
      </c>
      <c r="EX12" s="9">
        <v>84.04</v>
      </c>
      <c r="EY12" s="9">
        <v>86.91</v>
      </c>
      <c r="EZ12" s="9">
        <v>87.36</v>
      </c>
      <c r="FA12" s="9">
        <v>88.03</v>
      </c>
      <c r="FB12" s="9">
        <v>87.58</v>
      </c>
      <c r="FC12" s="9">
        <v>86.21</v>
      </c>
      <c r="FD12" s="9">
        <v>73.849999999999994</v>
      </c>
      <c r="FE12" s="9">
        <v>73.040000000000006</v>
      </c>
      <c r="FF12" s="9">
        <v>72.78</v>
      </c>
      <c r="FG12" s="9">
        <v>73.05</v>
      </c>
      <c r="FH12" s="9">
        <v>74.180000000000007</v>
      </c>
      <c r="FI12" s="9">
        <v>75.52</v>
      </c>
      <c r="FJ12" s="9">
        <v>87.83</v>
      </c>
      <c r="FK12" s="9">
        <v>90.96</v>
      </c>
      <c r="FL12" s="9">
        <v>93.13</v>
      </c>
      <c r="FM12" s="9">
        <v>93.86</v>
      </c>
      <c r="FO12" s="9">
        <v>82.5017</v>
      </c>
      <c r="FP12" s="7">
        <v>81.99</v>
      </c>
      <c r="FQ12" s="9">
        <v>1.3527</v>
      </c>
      <c r="FR12" s="7">
        <f t="shared" si="15"/>
        <v>60.612109115103124</v>
      </c>
      <c r="FT12" s="7">
        <v>0.8</v>
      </c>
      <c r="FU12" s="7">
        <v>1.1399999999999999</v>
      </c>
      <c r="FV12" s="9">
        <v>82.6995</v>
      </c>
      <c r="FX12" s="9">
        <v>81.99</v>
      </c>
      <c r="FY12" s="9">
        <v>80.61</v>
      </c>
      <c r="FZ12" s="9">
        <v>78.739999999999995</v>
      </c>
      <c r="GA12" s="9">
        <v>75.430000000000007</v>
      </c>
      <c r="GB12" s="9">
        <v>71.08</v>
      </c>
    </row>
    <row r="13" spans="1:187" x14ac:dyDescent="0.25">
      <c r="A13" s="6">
        <v>44568</v>
      </c>
      <c r="B13" s="13">
        <f t="shared" si="10"/>
        <v>1</v>
      </c>
      <c r="C13" s="13">
        <f t="shared" si="11"/>
        <v>2022</v>
      </c>
      <c r="D13">
        <f t="shared" si="12"/>
        <v>202201</v>
      </c>
      <c r="E13">
        <f t="shared" si="13"/>
        <v>1</v>
      </c>
      <c r="F13">
        <f t="shared" si="14"/>
        <v>202201</v>
      </c>
      <c r="G13" t="s">
        <v>199</v>
      </c>
      <c r="H13" s="9">
        <v>0.25</v>
      </c>
      <c r="I13" s="9">
        <v>0.19500000000000001</v>
      </c>
      <c r="J13" s="10">
        <v>0.29936699999999999</v>
      </c>
      <c r="K13" s="10">
        <v>0.43521520000000002</v>
      </c>
      <c r="L13" s="10">
        <v>0.55063150000000005</v>
      </c>
      <c r="M13" s="10">
        <v>0.66002590000000005</v>
      </c>
      <c r="N13" s="10">
        <v>0.76519570000000003</v>
      </c>
      <c r="O13" s="10">
        <v>0.86293399999999998</v>
      </c>
      <c r="P13" s="10">
        <v>0.95187089999999996</v>
      </c>
      <c r="Q13" s="10">
        <v>1.030635</v>
      </c>
      <c r="R13" s="10">
        <v>1.0986118</v>
      </c>
      <c r="S13" s="10">
        <v>1.1564615</v>
      </c>
      <c r="T13" s="10">
        <v>1.2051818000000001</v>
      </c>
      <c r="U13" s="10">
        <v>1.2459918000000001</v>
      </c>
      <c r="V13" s="10">
        <v>1.2805154999999999</v>
      </c>
      <c r="W13" s="10">
        <v>1.3095279</v>
      </c>
      <c r="X13" s="10">
        <v>1.3335035</v>
      </c>
      <c r="Y13" s="10">
        <v>1.3529163</v>
      </c>
      <c r="Z13" s="10">
        <v>1.3682406</v>
      </c>
      <c r="AA13" s="10">
        <v>1.3799507</v>
      </c>
      <c r="AB13" s="10">
        <v>1.388485</v>
      </c>
      <c r="AC13" s="10">
        <v>1.3941595</v>
      </c>
      <c r="AD13" s="10">
        <v>1.3972636000000001</v>
      </c>
      <c r="AE13" s="10">
        <v>1.3980865</v>
      </c>
      <c r="AF13" s="10">
        <v>1.3969176999999999</v>
      </c>
      <c r="AG13" s="10">
        <v>1.3940465</v>
      </c>
      <c r="AH13" s="10">
        <v>1.3897379999999999</v>
      </c>
      <c r="AI13" s="10">
        <v>1.3841498999999999</v>
      </c>
      <c r="AJ13" s="10">
        <v>1.3774101999999999</v>
      </c>
      <c r="AK13" s="10">
        <v>1.3696470999999999</v>
      </c>
      <c r="AL13" s="10">
        <v>1.3609884999999999</v>
      </c>
      <c r="AM13" s="10">
        <v>1.3515626000000001</v>
      </c>
      <c r="AN13" s="10">
        <v>1.3414974</v>
      </c>
      <c r="AO13" s="10">
        <v>1.330921</v>
      </c>
      <c r="AP13" s="10">
        <v>1.3199615</v>
      </c>
      <c r="AQ13" s="10">
        <v>1.3087470000000001</v>
      </c>
      <c r="AR13" s="10">
        <v>1.2974055</v>
      </c>
      <c r="AS13" s="10">
        <v>1.2860651000000001</v>
      </c>
      <c r="AT13" s="10">
        <v>1.2748371000000001</v>
      </c>
      <c r="AU13" s="10">
        <v>1.2637586000000001</v>
      </c>
      <c r="AV13" s="10">
        <v>1.2528463999999999</v>
      </c>
      <c r="AW13" s="10">
        <v>1.2421173000000001</v>
      </c>
      <c r="AX13" s="10">
        <v>1.2315879000000001</v>
      </c>
      <c r="AY13" s="10">
        <v>1.2212749000000001</v>
      </c>
      <c r="AZ13" s="10">
        <v>1.2111951999999999</v>
      </c>
      <c r="BA13" s="10">
        <v>1.2013654</v>
      </c>
      <c r="BB13" s="10">
        <v>1.1918023</v>
      </c>
      <c r="BC13" s="10">
        <v>1.1825224999999999</v>
      </c>
      <c r="BD13" s="10">
        <v>1.1735428999999999</v>
      </c>
      <c r="BE13" s="10">
        <v>1.1648801</v>
      </c>
      <c r="BF13" s="10">
        <v>1.1565479999999999</v>
      </c>
      <c r="BG13" s="10">
        <v>1.1485479000000001</v>
      </c>
      <c r="BH13" s="10">
        <v>1.1408773999999999</v>
      </c>
      <c r="BI13" s="10">
        <v>1.1335344000000001</v>
      </c>
      <c r="BJ13" s="10">
        <v>1.1265164999999999</v>
      </c>
      <c r="BK13" s="10">
        <v>1.1198215</v>
      </c>
      <c r="BL13" s="10">
        <v>1.1134472</v>
      </c>
      <c r="BM13" s="10">
        <v>1.1073913</v>
      </c>
      <c r="BN13" s="10">
        <v>1.1016513999999999</v>
      </c>
      <c r="BO13" s="10">
        <v>1.0962255000000001</v>
      </c>
      <c r="BP13" s="10">
        <v>1.0911112000000001</v>
      </c>
      <c r="BQ13" s="10">
        <v>1.0863062000000001</v>
      </c>
      <c r="BR13" s="10">
        <v>1.0636821999999999</v>
      </c>
      <c r="BS13" s="10">
        <v>1.0506291000000001</v>
      </c>
      <c r="BU13" s="9">
        <v>214.96</v>
      </c>
      <c r="BV13" s="9">
        <v>213.34</v>
      </c>
      <c r="BW13" s="9">
        <v>194.71</v>
      </c>
      <c r="BX13" s="9">
        <v>191.01</v>
      </c>
      <c r="BY13" s="9">
        <v>190.51</v>
      </c>
      <c r="BZ13" s="9">
        <v>190.51</v>
      </c>
      <c r="CA13" s="9">
        <v>192.17</v>
      </c>
      <c r="CB13" s="9">
        <v>193.17</v>
      </c>
      <c r="CC13" s="9">
        <v>193.92</v>
      </c>
      <c r="CD13" s="9">
        <v>200.16</v>
      </c>
      <c r="CE13" s="9">
        <v>203.16</v>
      </c>
      <c r="CF13" s="9">
        <v>206.66</v>
      </c>
      <c r="CG13" s="9">
        <v>205.66</v>
      </c>
      <c r="CH13" s="9">
        <v>195.66</v>
      </c>
      <c r="CI13" s="9">
        <v>118.8</v>
      </c>
      <c r="CJ13" s="9">
        <v>91.92</v>
      </c>
      <c r="CK13" s="9">
        <v>82.03</v>
      </c>
      <c r="CL13" s="9">
        <v>86.14</v>
      </c>
      <c r="CM13" s="9">
        <v>88.25</v>
      </c>
      <c r="CN13" s="9">
        <v>91.37</v>
      </c>
      <c r="CO13" s="9">
        <v>96.78</v>
      </c>
      <c r="CP13" s="9">
        <v>99.78</v>
      </c>
      <c r="CQ13" s="9">
        <v>101.28</v>
      </c>
      <c r="CR13" s="9">
        <v>102.53</v>
      </c>
      <c r="CS13" s="9">
        <v>102.63</v>
      </c>
      <c r="CT13" s="9">
        <v>100.13</v>
      </c>
      <c r="CU13" s="9">
        <v>72.83</v>
      </c>
      <c r="CV13" s="9">
        <v>64.33</v>
      </c>
      <c r="CW13" s="9">
        <v>61.43</v>
      </c>
      <c r="CX13" s="9">
        <v>60.68</v>
      </c>
      <c r="CY13" s="9">
        <v>61.68</v>
      </c>
      <c r="CZ13" s="9">
        <v>63.88</v>
      </c>
      <c r="DA13" s="9">
        <v>68.13</v>
      </c>
      <c r="DB13" s="9">
        <v>71.13</v>
      </c>
      <c r="DC13" s="9">
        <v>72.88</v>
      </c>
      <c r="DD13" s="9">
        <v>73.88</v>
      </c>
      <c r="DE13" s="9">
        <v>73.28</v>
      </c>
      <c r="DF13" s="9">
        <v>71.78</v>
      </c>
      <c r="DG13" s="9">
        <v>61.78</v>
      </c>
      <c r="DH13" s="9">
        <v>55.78</v>
      </c>
      <c r="DI13" s="9">
        <v>53.83</v>
      </c>
      <c r="DJ13" s="9">
        <v>53.53</v>
      </c>
      <c r="DK13" s="9">
        <v>55.08</v>
      </c>
      <c r="DL13" s="9">
        <v>62.08</v>
      </c>
      <c r="DM13" s="9">
        <v>65.08</v>
      </c>
      <c r="DN13" s="9">
        <v>68.08</v>
      </c>
      <c r="DO13" s="9">
        <v>70.11</v>
      </c>
      <c r="DP13" s="9">
        <v>72.239999999999995</v>
      </c>
      <c r="DR13" s="9">
        <v>246.5</v>
      </c>
      <c r="DS13" s="9">
        <v>199.44</v>
      </c>
      <c r="DT13" s="9">
        <v>184.68</v>
      </c>
      <c r="DU13" s="9">
        <v>177.66</v>
      </c>
      <c r="DV13" s="9">
        <v>176.95</v>
      </c>
      <c r="DW13" s="9">
        <v>174.29</v>
      </c>
      <c r="DX13" s="9">
        <v>174.71</v>
      </c>
      <c r="DY13" s="9">
        <v>175.71</v>
      </c>
      <c r="DZ13" s="9">
        <v>183.75</v>
      </c>
      <c r="EA13" s="9">
        <v>186.82</v>
      </c>
      <c r="EB13" s="9">
        <v>187.27</v>
      </c>
      <c r="EC13" s="9">
        <v>192.48</v>
      </c>
      <c r="ED13" s="9">
        <v>192.54</v>
      </c>
      <c r="EE13" s="9">
        <v>191.61</v>
      </c>
      <c r="EF13" s="9">
        <v>96.96</v>
      </c>
      <c r="EG13" s="9">
        <v>100.69</v>
      </c>
      <c r="EH13" s="9">
        <v>99.99</v>
      </c>
      <c r="EI13" s="9">
        <v>99.71</v>
      </c>
      <c r="EJ13" s="9">
        <v>99.99</v>
      </c>
      <c r="EK13" s="9">
        <v>101.2</v>
      </c>
      <c r="EL13" s="9">
        <v>102.64</v>
      </c>
      <c r="EM13" s="9">
        <v>105.77</v>
      </c>
      <c r="EN13" s="9">
        <v>106.22</v>
      </c>
      <c r="EO13" s="9">
        <v>106.65</v>
      </c>
      <c r="EP13" s="9">
        <v>106.47</v>
      </c>
      <c r="EQ13" s="9">
        <v>102.47</v>
      </c>
      <c r="ER13" s="9">
        <v>71.900000000000006</v>
      </c>
      <c r="ES13" s="9">
        <v>71.36</v>
      </c>
      <c r="ET13" s="9">
        <v>71.180000000000007</v>
      </c>
      <c r="EU13" s="9">
        <v>71.36</v>
      </c>
      <c r="EV13" s="9">
        <v>72.62</v>
      </c>
      <c r="EW13" s="9">
        <v>73.569999999999993</v>
      </c>
      <c r="EX13" s="9">
        <v>80.61</v>
      </c>
      <c r="EY13" s="9">
        <v>83.48</v>
      </c>
      <c r="EZ13" s="9">
        <v>83.93</v>
      </c>
      <c r="FA13" s="9">
        <v>84.6</v>
      </c>
      <c r="FB13" s="9">
        <v>84.15</v>
      </c>
      <c r="FC13" s="9">
        <v>82.78</v>
      </c>
      <c r="FD13" s="9">
        <v>70.77</v>
      </c>
      <c r="FE13" s="9">
        <v>69.959999999999994</v>
      </c>
      <c r="FF13" s="9">
        <v>69.7</v>
      </c>
      <c r="FG13" s="9">
        <v>69.97</v>
      </c>
      <c r="FH13" s="9">
        <v>71.099999999999994</v>
      </c>
      <c r="FI13" s="9">
        <v>72.44</v>
      </c>
      <c r="FJ13" s="9">
        <v>84.4</v>
      </c>
      <c r="FK13" s="9">
        <v>87.53</v>
      </c>
      <c r="FL13" s="9">
        <v>89.7</v>
      </c>
      <c r="FM13" s="9">
        <v>90.43</v>
      </c>
      <c r="FO13" s="9">
        <v>82.558300000000003</v>
      </c>
      <c r="FP13" s="7">
        <v>82.28</v>
      </c>
      <c r="FQ13" s="9">
        <v>1.3572</v>
      </c>
      <c r="FR13" s="7">
        <f t="shared" si="15"/>
        <v>60.624815797229594</v>
      </c>
      <c r="FT13" s="7">
        <v>0.82</v>
      </c>
      <c r="FU13" s="7">
        <v>1.18</v>
      </c>
      <c r="FV13" s="9">
        <v>82.7637</v>
      </c>
      <c r="FX13" s="9">
        <v>81.75</v>
      </c>
      <c r="FY13" s="9">
        <v>80.38</v>
      </c>
      <c r="FZ13" s="9">
        <v>78.510000000000005</v>
      </c>
      <c r="GA13" s="9">
        <v>75.27</v>
      </c>
      <c r="GB13" s="9">
        <v>71.010000000000005</v>
      </c>
    </row>
    <row r="14" spans="1:187" x14ac:dyDescent="0.25">
      <c r="A14" s="6">
        <f>+A9+7</f>
        <v>44571</v>
      </c>
      <c r="B14" s="13">
        <f t="shared" si="10"/>
        <v>1</v>
      </c>
      <c r="C14" s="13">
        <f t="shared" si="11"/>
        <v>2022</v>
      </c>
      <c r="D14">
        <f t="shared" si="12"/>
        <v>202201</v>
      </c>
      <c r="E14">
        <f t="shared" si="13"/>
        <v>1</v>
      </c>
      <c r="F14">
        <f t="shared" si="14"/>
        <v>202201</v>
      </c>
      <c r="G14" t="s">
        <v>200</v>
      </c>
      <c r="H14" s="9">
        <v>0.25</v>
      </c>
      <c r="I14" s="9">
        <v>0.1948</v>
      </c>
      <c r="J14" s="10">
        <v>0.32337389999999999</v>
      </c>
      <c r="K14" s="10">
        <v>0.44928430000000003</v>
      </c>
      <c r="L14" s="10">
        <v>0.55950409999999995</v>
      </c>
      <c r="M14" s="10">
        <v>0.6674331</v>
      </c>
      <c r="N14" s="10">
        <v>0.77374310000000002</v>
      </c>
      <c r="O14" s="10">
        <v>0.87385959999999996</v>
      </c>
      <c r="P14" s="10">
        <v>0.96499190000000001</v>
      </c>
      <c r="Q14" s="10">
        <v>1.0455163999999999</v>
      </c>
      <c r="R14" s="10">
        <v>1.1145573</v>
      </c>
      <c r="S14" s="10">
        <v>1.1728955000000001</v>
      </c>
      <c r="T14" s="10">
        <v>1.2213301999999999</v>
      </c>
      <c r="U14" s="10">
        <v>1.2611431</v>
      </c>
      <c r="V14" s="10">
        <v>1.2946625</v>
      </c>
      <c r="W14" s="10">
        <v>1.3228044999999999</v>
      </c>
      <c r="X14" s="10">
        <v>1.3460300000000001</v>
      </c>
      <c r="Y14" s="10">
        <v>1.3647996</v>
      </c>
      <c r="Z14" s="10">
        <v>1.3795740999999999</v>
      </c>
      <c r="AA14" s="10">
        <v>1.3908141999999999</v>
      </c>
      <c r="AB14" s="10">
        <v>1.3989480000000001</v>
      </c>
      <c r="AC14" s="10">
        <v>1.4042908000000001</v>
      </c>
      <c r="AD14" s="10">
        <v>1.4071335</v>
      </c>
      <c r="AE14" s="10">
        <v>1.4077671</v>
      </c>
      <c r="AF14" s="10">
        <v>1.4064827</v>
      </c>
      <c r="AG14" s="10">
        <v>1.4035711</v>
      </c>
      <c r="AH14" s="10">
        <v>1.3992955</v>
      </c>
      <c r="AI14" s="10">
        <v>1.3938067999999999</v>
      </c>
      <c r="AJ14" s="10">
        <v>1.3872283999999999</v>
      </c>
      <c r="AK14" s="10">
        <v>1.3796834</v>
      </c>
      <c r="AL14" s="10">
        <v>1.3712949999999999</v>
      </c>
      <c r="AM14" s="10">
        <v>1.3621863999999999</v>
      </c>
      <c r="AN14" s="10">
        <v>1.3524807000000001</v>
      </c>
      <c r="AO14" s="10">
        <v>1.3423012000000001</v>
      </c>
      <c r="AP14" s="10">
        <v>1.331771</v>
      </c>
      <c r="AQ14" s="10">
        <v>1.3210132999999999</v>
      </c>
      <c r="AR14" s="10">
        <v>1.3101512</v>
      </c>
      <c r="AS14" s="10">
        <v>1.2993081</v>
      </c>
      <c r="AT14" s="10">
        <v>1.2885905</v>
      </c>
      <c r="AU14" s="10">
        <v>1.2780322</v>
      </c>
      <c r="AV14" s="10">
        <v>1.267647</v>
      </c>
      <c r="AW14" s="10">
        <v>1.2574486</v>
      </c>
      <c r="AX14" s="10">
        <v>1.2474506999999999</v>
      </c>
      <c r="AY14" s="10">
        <v>1.2376670000000001</v>
      </c>
      <c r="AZ14" s="10">
        <v>1.2281112000000001</v>
      </c>
      <c r="BA14" s="10">
        <v>1.2187971</v>
      </c>
      <c r="BB14" s="10">
        <v>1.2097382999999999</v>
      </c>
      <c r="BC14" s="10">
        <v>1.2009486</v>
      </c>
      <c r="BD14" s="10">
        <v>1.1924416</v>
      </c>
      <c r="BE14" s="10">
        <v>1.1842311999999999</v>
      </c>
      <c r="BF14" s="10">
        <v>1.1763291</v>
      </c>
      <c r="BG14" s="10">
        <v>1.1687377000000001</v>
      </c>
      <c r="BH14" s="10">
        <v>1.1614561999999999</v>
      </c>
      <c r="BI14" s="10">
        <v>1.1544835</v>
      </c>
      <c r="BJ14" s="10">
        <v>1.1478187</v>
      </c>
      <c r="BK14" s="10">
        <v>1.1414609</v>
      </c>
      <c r="BL14" s="10">
        <v>1.1354090999999999</v>
      </c>
      <c r="BM14" s="10">
        <v>1.1296625</v>
      </c>
      <c r="BN14" s="10">
        <v>1.1242201000000001</v>
      </c>
      <c r="BO14" s="10">
        <v>1.119081</v>
      </c>
      <c r="BP14" s="10">
        <v>1.1142441999999999</v>
      </c>
      <c r="BQ14" s="10">
        <v>1.1097087999999999</v>
      </c>
      <c r="BR14" s="10">
        <v>1.0885564999999999</v>
      </c>
      <c r="BS14" s="10">
        <v>1.0766865999999999</v>
      </c>
      <c r="BU14" s="9">
        <v>205.88</v>
      </c>
      <c r="BV14" s="9">
        <v>203.8</v>
      </c>
      <c r="BW14" s="9">
        <v>190.5</v>
      </c>
      <c r="BX14" s="9">
        <v>187.5</v>
      </c>
      <c r="BY14" s="9">
        <v>187.09</v>
      </c>
      <c r="BZ14" s="9">
        <v>187.37</v>
      </c>
      <c r="CA14" s="9">
        <v>187.48</v>
      </c>
      <c r="CB14" s="9">
        <v>188.73</v>
      </c>
      <c r="CC14" s="9">
        <v>189.23</v>
      </c>
      <c r="CD14" s="9">
        <v>195.73</v>
      </c>
      <c r="CE14" s="9">
        <v>198.73</v>
      </c>
      <c r="CF14" s="9">
        <v>202.33</v>
      </c>
      <c r="CG14" s="9">
        <v>201.33</v>
      </c>
      <c r="CH14" s="9">
        <v>189.13</v>
      </c>
      <c r="CI14" s="9">
        <v>116.93</v>
      </c>
      <c r="CJ14" s="9">
        <v>93.93</v>
      </c>
      <c r="CK14" s="9">
        <v>84.93</v>
      </c>
      <c r="CL14" s="9">
        <v>88.43</v>
      </c>
      <c r="CM14" s="9">
        <v>90.19</v>
      </c>
      <c r="CN14" s="9">
        <v>95.19</v>
      </c>
      <c r="CO14" s="9">
        <v>97.59</v>
      </c>
      <c r="CP14" s="9">
        <v>99.59</v>
      </c>
      <c r="CQ14" s="9">
        <v>101.09</v>
      </c>
      <c r="CR14" s="9">
        <v>102.34</v>
      </c>
      <c r="CS14" s="9">
        <v>102.44</v>
      </c>
      <c r="CT14" s="9">
        <v>99.94</v>
      </c>
      <c r="CU14" s="9">
        <v>74.44</v>
      </c>
      <c r="CV14" s="9">
        <v>66.44</v>
      </c>
      <c r="CW14" s="9">
        <v>63.54</v>
      </c>
      <c r="CX14" s="9">
        <v>62.79</v>
      </c>
      <c r="CY14" s="9">
        <v>63.79</v>
      </c>
      <c r="CZ14" s="9">
        <v>65.989999999999995</v>
      </c>
      <c r="DA14" s="9">
        <v>69.89</v>
      </c>
      <c r="DB14" s="9">
        <v>73.14</v>
      </c>
      <c r="DC14" s="9">
        <v>75.540000000000006</v>
      </c>
      <c r="DD14" s="9">
        <v>76.540000000000006</v>
      </c>
      <c r="DE14" s="9">
        <v>75.94</v>
      </c>
      <c r="DF14" s="9">
        <v>74.44</v>
      </c>
      <c r="DG14" s="9">
        <v>66.44</v>
      </c>
      <c r="DH14" s="9">
        <v>60.44</v>
      </c>
      <c r="DI14" s="9">
        <v>58.49</v>
      </c>
      <c r="DJ14" s="9">
        <v>58.19</v>
      </c>
      <c r="DK14" s="9">
        <v>59.69</v>
      </c>
      <c r="DL14" s="9">
        <v>66.69</v>
      </c>
      <c r="DM14" s="9">
        <v>67.69</v>
      </c>
      <c r="DN14" s="9">
        <v>68.69</v>
      </c>
      <c r="DO14" s="9">
        <v>70.72</v>
      </c>
      <c r="DP14" s="9">
        <v>72.849999999999994</v>
      </c>
      <c r="DR14" s="9">
        <v>236.75</v>
      </c>
      <c r="DS14" s="9">
        <v>192.49</v>
      </c>
      <c r="DT14" s="9">
        <v>180.47</v>
      </c>
      <c r="DU14" s="9">
        <v>173.56</v>
      </c>
      <c r="DV14" s="9">
        <v>172.56</v>
      </c>
      <c r="DW14" s="9">
        <v>169.28</v>
      </c>
      <c r="DX14" s="9">
        <v>169.7</v>
      </c>
      <c r="DY14" s="9">
        <v>170.7</v>
      </c>
      <c r="DZ14" s="9">
        <v>178.17</v>
      </c>
      <c r="EA14" s="9">
        <v>181.24</v>
      </c>
      <c r="EB14" s="9">
        <v>181.69</v>
      </c>
      <c r="EC14" s="9">
        <v>187.14</v>
      </c>
      <c r="ED14" s="9">
        <v>187.2</v>
      </c>
      <c r="EE14" s="9">
        <v>186.27</v>
      </c>
      <c r="EF14" s="9">
        <v>96.24</v>
      </c>
      <c r="EG14" s="9">
        <v>99.97</v>
      </c>
      <c r="EH14" s="9">
        <v>99.27</v>
      </c>
      <c r="EI14" s="9">
        <v>98.99</v>
      </c>
      <c r="EJ14" s="9">
        <v>99.27</v>
      </c>
      <c r="EK14" s="9">
        <v>100.48</v>
      </c>
      <c r="EL14" s="9">
        <v>102.26</v>
      </c>
      <c r="EM14" s="9">
        <v>105.39</v>
      </c>
      <c r="EN14" s="9">
        <v>105.84</v>
      </c>
      <c r="EO14" s="9">
        <v>106.27</v>
      </c>
      <c r="EP14" s="9">
        <v>106.09</v>
      </c>
      <c r="EQ14" s="9">
        <v>102.09</v>
      </c>
      <c r="ER14" s="9">
        <v>71.52</v>
      </c>
      <c r="ES14" s="9">
        <v>70.98</v>
      </c>
      <c r="ET14" s="9">
        <v>70.8</v>
      </c>
      <c r="EU14" s="9">
        <v>70.98</v>
      </c>
      <c r="EV14" s="9">
        <v>72.239999999999995</v>
      </c>
      <c r="EW14" s="9">
        <v>73.19</v>
      </c>
      <c r="EX14" s="9">
        <v>80.23</v>
      </c>
      <c r="EY14" s="9">
        <v>83.1</v>
      </c>
      <c r="EZ14" s="9">
        <v>83.55</v>
      </c>
      <c r="FA14" s="9">
        <v>84.22</v>
      </c>
      <c r="FB14" s="9">
        <v>83.77</v>
      </c>
      <c r="FC14" s="9">
        <v>82.4</v>
      </c>
      <c r="FD14" s="9">
        <v>70.39</v>
      </c>
      <c r="FE14" s="9">
        <v>69.58</v>
      </c>
      <c r="FF14" s="9">
        <v>69.319999999999993</v>
      </c>
      <c r="FG14" s="9">
        <v>69.59</v>
      </c>
      <c r="FH14" s="9">
        <v>70.72</v>
      </c>
      <c r="FI14" s="9">
        <v>72.06</v>
      </c>
      <c r="FJ14" s="9">
        <v>84.02</v>
      </c>
      <c r="FK14" s="9">
        <v>87.15</v>
      </c>
      <c r="FL14" s="9">
        <v>89.32</v>
      </c>
      <c r="FM14" s="9">
        <v>90.05</v>
      </c>
      <c r="FO14" s="9">
        <v>82.584900000000005</v>
      </c>
      <c r="FP14" s="7">
        <v>81.56</v>
      </c>
      <c r="FQ14" s="9">
        <v>1.3561000000000001</v>
      </c>
      <c r="FR14" s="7">
        <f t="shared" si="15"/>
        <v>60.143057296659535</v>
      </c>
      <c r="FT14" s="7">
        <v>0.84</v>
      </c>
      <c r="FU14" s="7">
        <v>1.19</v>
      </c>
      <c r="FV14" s="9">
        <v>82.790300000000002</v>
      </c>
      <c r="FX14" s="9">
        <v>80.87</v>
      </c>
      <c r="FY14" s="9">
        <v>79.7</v>
      </c>
      <c r="FZ14" s="9">
        <v>77.89</v>
      </c>
      <c r="GA14" s="9">
        <v>74.73</v>
      </c>
      <c r="GB14" s="9">
        <v>70.52</v>
      </c>
    </row>
    <row r="15" spans="1:187" x14ac:dyDescent="0.25">
      <c r="A15" s="6">
        <f t="shared" ref="A15:A78" si="16">+A10+7</f>
        <v>44572</v>
      </c>
      <c r="B15" s="13">
        <f t="shared" si="10"/>
        <v>1</v>
      </c>
      <c r="C15" s="13">
        <f t="shared" si="11"/>
        <v>2022</v>
      </c>
      <c r="D15">
        <f t="shared" si="12"/>
        <v>202201</v>
      </c>
      <c r="E15">
        <f t="shared" si="13"/>
        <v>1</v>
      </c>
      <c r="F15">
        <f t="shared" si="14"/>
        <v>202201</v>
      </c>
      <c r="G15" t="s">
        <v>201</v>
      </c>
      <c r="H15" s="9">
        <v>0.25</v>
      </c>
      <c r="I15" s="9">
        <v>0.19520000000000001</v>
      </c>
      <c r="J15" s="10">
        <v>0.33420719999999998</v>
      </c>
      <c r="K15" s="10">
        <v>0.4580591</v>
      </c>
      <c r="L15" s="10">
        <v>0.56624359999999996</v>
      </c>
      <c r="M15" s="10">
        <v>0.6727476</v>
      </c>
      <c r="N15" s="10">
        <v>0.77859179999999995</v>
      </c>
      <c r="O15" s="10">
        <v>0.87903160000000002</v>
      </c>
      <c r="P15" s="10">
        <v>0.97031710000000004</v>
      </c>
      <c r="Q15" s="10">
        <v>1.0506055999999999</v>
      </c>
      <c r="R15" s="10">
        <v>1.1193507</v>
      </c>
      <c r="S15" s="10">
        <v>1.1775815999999999</v>
      </c>
      <c r="T15" s="10">
        <v>1.2262998000000001</v>
      </c>
      <c r="U15" s="10">
        <v>1.2666799</v>
      </c>
      <c r="V15" s="10">
        <v>1.3001883999999999</v>
      </c>
      <c r="W15" s="10">
        <v>1.3276384000000001</v>
      </c>
      <c r="X15" s="10">
        <v>1.3496509000000001</v>
      </c>
      <c r="Y15" s="10">
        <v>1.3668469000000001</v>
      </c>
      <c r="Z15" s="10">
        <v>1.3798474000000001</v>
      </c>
      <c r="AA15" s="10">
        <v>1.3892736000000001</v>
      </c>
      <c r="AB15" s="10">
        <v>1.3956845</v>
      </c>
      <c r="AC15" s="10">
        <v>1.3994249999999999</v>
      </c>
      <c r="AD15" s="10">
        <v>1.4007942</v>
      </c>
      <c r="AE15" s="10">
        <v>1.4000908999999999</v>
      </c>
      <c r="AF15" s="10">
        <v>1.3976139999999999</v>
      </c>
      <c r="AG15" s="10">
        <v>1.3936624</v>
      </c>
      <c r="AH15" s="10">
        <v>1.3885031000000001</v>
      </c>
      <c r="AI15" s="10">
        <v>1.3822749000000001</v>
      </c>
      <c r="AJ15" s="10">
        <v>1.3750845</v>
      </c>
      <c r="AK15" s="10">
        <v>1.3670386999999999</v>
      </c>
      <c r="AL15" s="10">
        <v>1.3582444</v>
      </c>
      <c r="AM15" s="10">
        <v>1.3488084</v>
      </c>
      <c r="AN15" s="10">
        <v>1.3388374000000001</v>
      </c>
      <c r="AO15" s="10">
        <v>1.3284383</v>
      </c>
      <c r="AP15" s="10">
        <v>1.3177178000000001</v>
      </c>
      <c r="AQ15" s="10">
        <v>1.3067827999999999</v>
      </c>
      <c r="AR15" s="10">
        <v>1.2957401</v>
      </c>
      <c r="AS15" s="10">
        <v>1.2846964000000001</v>
      </c>
      <c r="AT15" s="10">
        <v>1.2737474</v>
      </c>
      <c r="AU15" s="10">
        <v>1.2629286</v>
      </c>
      <c r="AV15" s="10">
        <v>1.2522551</v>
      </c>
      <c r="AW15" s="10">
        <v>1.2417422</v>
      </c>
      <c r="AX15" s="10">
        <v>1.2314050999999999</v>
      </c>
      <c r="AY15" s="10">
        <v>1.2212590999999999</v>
      </c>
      <c r="AZ15" s="10">
        <v>1.2113194</v>
      </c>
      <c r="BA15" s="10">
        <v>1.2016012</v>
      </c>
      <c r="BB15" s="10">
        <v>1.1921198</v>
      </c>
      <c r="BC15" s="10">
        <v>1.1828905000000001</v>
      </c>
      <c r="BD15" s="10">
        <v>1.1739284000000001</v>
      </c>
      <c r="BE15" s="10">
        <v>1.1652487</v>
      </c>
      <c r="BF15" s="10">
        <v>1.1568647000000001</v>
      </c>
      <c r="BG15" s="10">
        <v>1.148779</v>
      </c>
      <c r="BH15" s="10">
        <v>1.1409912</v>
      </c>
      <c r="BI15" s="10">
        <v>1.1335009</v>
      </c>
      <c r="BJ15" s="10">
        <v>1.1263078</v>
      </c>
      <c r="BK15" s="10">
        <v>1.1194113999999999</v>
      </c>
      <c r="BL15" s="10">
        <v>1.1128111999999999</v>
      </c>
      <c r="BM15" s="10">
        <v>1.1065069999999999</v>
      </c>
      <c r="BN15" s="10">
        <v>1.1004982000000001</v>
      </c>
      <c r="BO15" s="10">
        <v>1.0947845</v>
      </c>
      <c r="BP15" s="10">
        <v>1.0893655</v>
      </c>
      <c r="BQ15" s="10">
        <v>1.0842407999999999</v>
      </c>
      <c r="BR15" s="10">
        <v>1.0594709</v>
      </c>
      <c r="BS15" s="10">
        <v>1.0441130000000001</v>
      </c>
      <c r="BU15" s="9">
        <v>190.23</v>
      </c>
      <c r="BV15" s="9">
        <v>188.85</v>
      </c>
      <c r="BW15" s="9">
        <v>176.11</v>
      </c>
      <c r="BX15" s="9">
        <v>173.71</v>
      </c>
      <c r="BY15" s="9">
        <v>173.53</v>
      </c>
      <c r="BZ15" s="9">
        <v>173.38</v>
      </c>
      <c r="CA15" s="9">
        <v>173.63</v>
      </c>
      <c r="CB15" s="9">
        <v>174.83</v>
      </c>
      <c r="CC15" s="9">
        <v>175.33</v>
      </c>
      <c r="CD15" s="9">
        <v>181.51</v>
      </c>
      <c r="CE15" s="9">
        <v>184.51</v>
      </c>
      <c r="CF15" s="9">
        <v>188.13</v>
      </c>
      <c r="CG15" s="9">
        <v>188.46</v>
      </c>
      <c r="CH15" s="9">
        <v>174.21</v>
      </c>
      <c r="CI15" s="9">
        <v>111.21</v>
      </c>
      <c r="CJ15" s="9">
        <v>93.21</v>
      </c>
      <c r="CK15" s="9">
        <v>84.21</v>
      </c>
      <c r="CL15" s="9">
        <v>87.71</v>
      </c>
      <c r="CM15" s="9">
        <v>89.47</v>
      </c>
      <c r="CN15" s="9">
        <v>94.47</v>
      </c>
      <c r="CO15" s="9">
        <v>96.57</v>
      </c>
      <c r="CP15" s="9">
        <v>98.57</v>
      </c>
      <c r="CQ15" s="9">
        <v>100.07</v>
      </c>
      <c r="CR15" s="9">
        <v>101.32</v>
      </c>
      <c r="CS15" s="9">
        <v>101.42</v>
      </c>
      <c r="CT15" s="9">
        <v>98.92</v>
      </c>
      <c r="CU15" s="9">
        <v>75.760000000000005</v>
      </c>
      <c r="CV15" s="9">
        <v>67.760000000000005</v>
      </c>
      <c r="CW15" s="9">
        <v>64.86</v>
      </c>
      <c r="CX15" s="9">
        <v>64.11</v>
      </c>
      <c r="CY15" s="9">
        <v>65.11</v>
      </c>
      <c r="CZ15" s="9">
        <v>67.31</v>
      </c>
      <c r="DA15" s="9">
        <v>70.31</v>
      </c>
      <c r="DB15" s="9">
        <v>73.56</v>
      </c>
      <c r="DC15" s="9">
        <v>75.959999999999994</v>
      </c>
      <c r="DD15" s="9">
        <v>76.959999999999994</v>
      </c>
      <c r="DE15" s="9">
        <v>76.36</v>
      </c>
      <c r="DF15" s="9">
        <v>74.86</v>
      </c>
      <c r="DG15" s="9">
        <v>66.86</v>
      </c>
      <c r="DH15" s="9">
        <v>60.86</v>
      </c>
      <c r="DI15" s="9">
        <v>58.91</v>
      </c>
      <c r="DJ15" s="9">
        <v>58.61</v>
      </c>
      <c r="DK15" s="9">
        <v>60.11</v>
      </c>
      <c r="DL15" s="9">
        <v>66.11</v>
      </c>
      <c r="DM15" s="9">
        <v>67.11</v>
      </c>
      <c r="DN15" s="9">
        <v>68.11</v>
      </c>
      <c r="DO15" s="9">
        <v>70.14</v>
      </c>
      <c r="DP15" s="9">
        <v>72.27</v>
      </c>
      <c r="DR15" s="9">
        <v>208.85</v>
      </c>
      <c r="DS15" s="9">
        <v>176.82</v>
      </c>
      <c r="DT15" s="9">
        <v>169.2</v>
      </c>
      <c r="DU15" s="9">
        <v>162.72999999999999</v>
      </c>
      <c r="DV15" s="9">
        <v>162.12</v>
      </c>
      <c r="DW15" s="9">
        <v>157.77000000000001</v>
      </c>
      <c r="DX15" s="9">
        <v>158.19</v>
      </c>
      <c r="DY15" s="9">
        <v>159.19</v>
      </c>
      <c r="DZ15" s="9">
        <v>167.88</v>
      </c>
      <c r="EA15" s="9">
        <v>170.95</v>
      </c>
      <c r="EB15" s="9">
        <v>171.4</v>
      </c>
      <c r="EC15" s="9">
        <v>175.6</v>
      </c>
      <c r="ED15" s="9">
        <v>175.66</v>
      </c>
      <c r="EE15" s="9">
        <v>174.73</v>
      </c>
      <c r="EF15" s="9">
        <v>94.74</v>
      </c>
      <c r="EG15" s="9">
        <v>98.47</v>
      </c>
      <c r="EH15" s="9">
        <v>97.77</v>
      </c>
      <c r="EI15" s="9">
        <v>97.49</v>
      </c>
      <c r="EJ15" s="9">
        <v>97.77</v>
      </c>
      <c r="EK15" s="9">
        <v>98.98</v>
      </c>
      <c r="EL15" s="9">
        <v>100.2</v>
      </c>
      <c r="EM15" s="9">
        <v>103.33</v>
      </c>
      <c r="EN15" s="9">
        <v>103.78</v>
      </c>
      <c r="EO15" s="9">
        <v>104.21</v>
      </c>
      <c r="EP15" s="9">
        <v>104.03</v>
      </c>
      <c r="EQ15" s="9">
        <v>100.03</v>
      </c>
      <c r="ER15" s="9">
        <v>73.02</v>
      </c>
      <c r="ES15" s="9">
        <v>72.48</v>
      </c>
      <c r="ET15" s="9">
        <v>72.3</v>
      </c>
      <c r="EU15" s="9">
        <v>72.48</v>
      </c>
      <c r="EV15" s="9">
        <v>73.739999999999995</v>
      </c>
      <c r="EW15" s="9">
        <v>74.69</v>
      </c>
      <c r="EX15" s="9">
        <v>79.430000000000007</v>
      </c>
      <c r="EY15" s="9">
        <v>82.3</v>
      </c>
      <c r="EZ15" s="9">
        <v>82.75</v>
      </c>
      <c r="FA15" s="9">
        <v>83.42</v>
      </c>
      <c r="FB15" s="9">
        <v>82.97</v>
      </c>
      <c r="FC15" s="9">
        <v>81.599999999999994</v>
      </c>
      <c r="FD15" s="9">
        <v>71.89</v>
      </c>
      <c r="FE15" s="9">
        <v>71.08</v>
      </c>
      <c r="FF15" s="9">
        <v>70.819999999999993</v>
      </c>
      <c r="FG15" s="9">
        <v>71.09</v>
      </c>
      <c r="FH15" s="9">
        <v>72.22</v>
      </c>
      <c r="FI15" s="9">
        <v>73.56</v>
      </c>
      <c r="FJ15" s="9">
        <v>83.22</v>
      </c>
      <c r="FK15" s="9">
        <v>86.35</v>
      </c>
      <c r="FL15" s="9">
        <v>88.52</v>
      </c>
      <c r="FM15" s="9">
        <v>89.25</v>
      </c>
      <c r="FO15" s="9">
        <v>82.740399999999994</v>
      </c>
      <c r="FP15" s="7">
        <v>84.98</v>
      </c>
      <c r="FQ15" s="9">
        <v>1.3605</v>
      </c>
      <c r="FR15" s="7">
        <f t="shared" si="15"/>
        <v>62.462330025725834</v>
      </c>
      <c r="FT15" s="7">
        <v>0.84</v>
      </c>
      <c r="FU15" s="7">
        <v>1.17</v>
      </c>
      <c r="FV15" s="9">
        <v>82.965500000000006</v>
      </c>
      <c r="FX15" s="9">
        <v>83.72</v>
      </c>
      <c r="FY15" s="9">
        <v>82.42</v>
      </c>
      <c r="FZ15" s="9">
        <v>80.37</v>
      </c>
      <c r="GA15" s="9">
        <v>76.8</v>
      </c>
      <c r="GB15" s="9">
        <v>72.03</v>
      </c>
    </row>
    <row r="16" spans="1:187" x14ac:dyDescent="0.25">
      <c r="A16" s="6">
        <f t="shared" si="16"/>
        <v>44573</v>
      </c>
      <c r="B16" s="13">
        <f t="shared" si="10"/>
        <v>1</v>
      </c>
      <c r="C16" s="13">
        <f t="shared" si="11"/>
        <v>2022</v>
      </c>
      <c r="D16">
        <f t="shared" si="12"/>
        <v>202201</v>
      </c>
      <c r="E16">
        <f t="shared" si="13"/>
        <v>1</v>
      </c>
      <c r="F16">
        <f t="shared" si="14"/>
        <v>202201</v>
      </c>
      <c r="G16" t="s">
        <v>202</v>
      </c>
      <c r="H16" s="9">
        <v>0.25</v>
      </c>
      <c r="I16" s="9">
        <v>0.1958</v>
      </c>
      <c r="J16" s="10">
        <v>0.34388239999999998</v>
      </c>
      <c r="K16" s="10">
        <v>0.46135110000000001</v>
      </c>
      <c r="L16" s="10">
        <v>0.56665889999999997</v>
      </c>
      <c r="M16" s="10">
        <v>0.67190269999999996</v>
      </c>
      <c r="N16" s="10">
        <v>0.77617829999999999</v>
      </c>
      <c r="O16" s="10">
        <v>0.87363800000000003</v>
      </c>
      <c r="P16" s="10">
        <v>0.9603971</v>
      </c>
      <c r="Q16" s="10">
        <v>1.0349568</v>
      </c>
      <c r="R16" s="10">
        <v>1.0973904000000001</v>
      </c>
      <c r="S16" s="10">
        <v>1.1488798</v>
      </c>
      <c r="T16" s="10">
        <v>1.1910577</v>
      </c>
      <c r="U16" s="10">
        <v>1.2252432</v>
      </c>
      <c r="V16" s="10">
        <v>1.2534620000000001</v>
      </c>
      <c r="W16" s="10">
        <v>1.2765734</v>
      </c>
      <c r="X16" s="10">
        <v>1.2950676999999999</v>
      </c>
      <c r="Y16" s="10">
        <v>1.3094355</v>
      </c>
      <c r="Z16" s="10">
        <v>1.3201674999999999</v>
      </c>
      <c r="AA16" s="10">
        <v>1.3277540999999999</v>
      </c>
      <c r="AB16" s="10">
        <v>1.3326423999999999</v>
      </c>
      <c r="AC16" s="10">
        <v>1.3351294</v>
      </c>
      <c r="AD16" s="10">
        <v>1.3354798000000001</v>
      </c>
      <c r="AE16" s="10">
        <v>1.333958</v>
      </c>
      <c r="AF16" s="10">
        <v>1.3308289</v>
      </c>
      <c r="AG16" s="10">
        <v>1.3263568999999999</v>
      </c>
      <c r="AH16" s="10">
        <v>1.3207796999999999</v>
      </c>
      <c r="AI16" s="10">
        <v>1.3142275000000001</v>
      </c>
      <c r="AJ16" s="10">
        <v>1.3068032000000001</v>
      </c>
      <c r="AK16" s="10">
        <v>1.2986099</v>
      </c>
      <c r="AL16" s="10">
        <v>1.2897508</v>
      </c>
      <c r="AM16" s="10">
        <v>1.2803290000000001</v>
      </c>
      <c r="AN16" s="10">
        <v>1.2704473999999999</v>
      </c>
      <c r="AO16" s="10">
        <v>1.2602093000000001</v>
      </c>
      <c r="AP16" s="10">
        <v>1.2497176999999999</v>
      </c>
      <c r="AQ16" s="10">
        <v>1.2390756000000001</v>
      </c>
      <c r="AR16" s="10">
        <v>1.2283862999999999</v>
      </c>
      <c r="AS16" s="10">
        <v>1.2177526999999999</v>
      </c>
      <c r="AT16" s="10">
        <v>1.2072655000000001</v>
      </c>
      <c r="AU16" s="10">
        <v>1.1969543</v>
      </c>
      <c r="AV16" s="10">
        <v>1.1868301999999999</v>
      </c>
      <c r="AW16" s="10">
        <v>1.1769044</v>
      </c>
      <c r="AX16" s="10">
        <v>1.1671879000000001</v>
      </c>
      <c r="AY16" s="10">
        <v>1.1576918</v>
      </c>
      <c r="AZ16" s="10">
        <v>1.1484273</v>
      </c>
      <c r="BA16" s="10">
        <v>1.1394055999999999</v>
      </c>
      <c r="BB16" s="10">
        <v>1.1306376</v>
      </c>
      <c r="BC16" s="10">
        <v>1.1221344</v>
      </c>
      <c r="BD16" s="10">
        <v>1.1139074</v>
      </c>
      <c r="BE16" s="10">
        <v>1.1059673999999999</v>
      </c>
      <c r="BF16" s="10">
        <v>1.0983236000000001</v>
      </c>
      <c r="BG16" s="10">
        <v>1.0909761</v>
      </c>
      <c r="BH16" s="10">
        <v>1.0839224000000001</v>
      </c>
      <c r="BI16" s="10">
        <v>1.0771601</v>
      </c>
      <c r="BJ16" s="10">
        <v>1.0706868</v>
      </c>
      <c r="BK16" s="10">
        <v>1.0645001000000001</v>
      </c>
      <c r="BL16" s="10">
        <v>1.0585975999999999</v>
      </c>
      <c r="BM16" s="10">
        <v>1.0529769</v>
      </c>
      <c r="BN16" s="10">
        <v>1.0476354000000001</v>
      </c>
      <c r="BO16" s="10">
        <v>1.0425709000000001</v>
      </c>
      <c r="BP16" s="10">
        <v>1.0377809</v>
      </c>
      <c r="BQ16" s="10">
        <v>1.033263</v>
      </c>
      <c r="BR16" s="10">
        <v>1.0115940000000001</v>
      </c>
      <c r="BS16" s="10">
        <v>0.99826420000000005</v>
      </c>
      <c r="BU16" s="9">
        <v>179.98</v>
      </c>
      <c r="BV16" s="9">
        <v>178.51</v>
      </c>
      <c r="BW16" s="9">
        <v>160.01</v>
      </c>
      <c r="BX16" s="9">
        <v>156.02000000000001</v>
      </c>
      <c r="BY16" s="9">
        <v>155.41999999999999</v>
      </c>
      <c r="BZ16" s="9">
        <v>155.22</v>
      </c>
      <c r="CA16" s="9">
        <v>155.22999999999999</v>
      </c>
      <c r="CB16" s="9">
        <v>156.51</v>
      </c>
      <c r="CC16" s="9">
        <v>158.01</v>
      </c>
      <c r="CD16" s="9">
        <v>164.21</v>
      </c>
      <c r="CE16" s="9">
        <v>166.71</v>
      </c>
      <c r="CF16" s="9">
        <v>168.71</v>
      </c>
      <c r="CG16" s="9">
        <v>169.04</v>
      </c>
      <c r="CH16" s="9">
        <v>158.04</v>
      </c>
      <c r="CI16" s="9">
        <v>104.74</v>
      </c>
      <c r="CJ16" s="9">
        <v>91.74</v>
      </c>
      <c r="CK16" s="9">
        <v>82.74</v>
      </c>
      <c r="CL16" s="9">
        <v>86.24</v>
      </c>
      <c r="CM16" s="9">
        <v>88</v>
      </c>
      <c r="CN16" s="9">
        <v>92.75</v>
      </c>
      <c r="CO16" s="9">
        <v>93.75</v>
      </c>
      <c r="CP16" s="9">
        <v>95.75</v>
      </c>
      <c r="CQ16" s="9">
        <v>97.25</v>
      </c>
      <c r="CR16" s="9">
        <v>98.5</v>
      </c>
      <c r="CS16" s="9">
        <v>98.6</v>
      </c>
      <c r="CT16" s="9">
        <v>96.1</v>
      </c>
      <c r="CU16" s="9">
        <v>75.099999999999994</v>
      </c>
      <c r="CV16" s="9">
        <v>67.099999999999994</v>
      </c>
      <c r="CW16" s="9">
        <v>64.2</v>
      </c>
      <c r="CX16" s="9">
        <v>63.45</v>
      </c>
      <c r="CY16" s="9">
        <v>64.45</v>
      </c>
      <c r="CZ16" s="9">
        <v>66.650000000000006</v>
      </c>
      <c r="DA16" s="9">
        <v>69.650000000000006</v>
      </c>
      <c r="DB16" s="9">
        <v>72.900000000000006</v>
      </c>
      <c r="DC16" s="9">
        <v>75.3</v>
      </c>
      <c r="DD16" s="9">
        <v>76.3</v>
      </c>
      <c r="DE16" s="9">
        <v>75.7</v>
      </c>
      <c r="DF16" s="9">
        <v>74.2</v>
      </c>
      <c r="DG16" s="9">
        <v>66.7</v>
      </c>
      <c r="DH16" s="9">
        <v>60.7</v>
      </c>
      <c r="DI16" s="9">
        <v>58.75</v>
      </c>
      <c r="DJ16" s="9">
        <v>58.45</v>
      </c>
      <c r="DK16" s="9">
        <v>59.95</v>
      </c>
      <c r="DL16" s="9">
        <v>64.45</v>
      </c>
      <c r="DM16" s="9">
        <v>66.55</v>
      </c>
      <c r="DN16" s="9">
        <v>67.55</v>
      </c>
      <c r="DO16" s="9">
        <v>69.58</v>
      </c>
      <c r="DP16" s="9">
        <v>71.709999999999994</v>
      </c>
      <c r="DR16" s="9">
        <v>193.61</v>
      </c>
      <c r="DS16" s="9">
        <v>170.13</v>
      </c>
      <c r="DT16" s="9">
        <v>159.02000000000001</v>
      </c>
      <c r="DU16" s="9">
        <v>151.41</v>
      </c>
      <c r="DV16" s="9">
        <v>150.79</v>
      </c>
      <c r="DW16" s="9">
        <v>145.46</v>
      </c>
      <c r="DX16" s="9">
        <v>145.88</v>
      </c>
      <c r="DY16" s="9">
        <v>146.88</v>
      </c>
      <c r="DZ16" s="9">
        <v>154.35</v>
      </c>
      <c r="EA16" s="9">
        <v>157.41999999999999</v>
      </c>
      <c r="EB16" s="9">
        <v>157.87</v>
      </c>
      <c r="EC16" s="9">
        <v>161.59</v>
      </c>
      <c r="ED16" s="9">
        <v>161.65</v>
      </c>
      <c r="EE16" s="9">
        <v>160.72</v>
      </c>
      <c r="EF16" s="9">
        <v>92.28</v>
      </c>
      <c r="EG16" s="9">
        <v>96.01</v>
      </c>
      <c r="EH16" s="9">
        <v>95.31</v>
      </c>
      <c r="EI16" s="9">
        <v>95.03</v>
      </c>
      <c r="EJ16" s="9">
        <v>95.31</v>
      </c>
      <c r="EK16" s="9">
        <v>96.52</v>
      </c>
      <c r="EL16" s="9">
        <v>96.83</v>
      </c>
      <c r="EM16" s="9">
        <v>99.96</v>
      </c>
      <c r="EN16" s="9">
        <v>100.41</v>
      </c>
      <c r="EO16" s="9">
        <v>100.84</v>
      </c>
      <c r="EP16" s="9">
        <v>100.66</v>
      </c>
      <c r="EQ16" s="9">
        <v>96.66</v>
      </c>
      <c r="ER16" s="9">
        <v>70.989999999999995</v>
      </c>
      <c r="ES16" s="9">
        <v>70.45</v>
      </c>
      <c r="ET16" s="9">
        <v>70.27</v>
      </c>
      <c r="EU16" s="9">
        <v>70.45</v>
      </c>
      <c r="EV16" s="9">
        <v>71.709999999999994</v>
      </c>
      <c r="EW16" s="9">
        <v>72.66</v>
      </c>
      <c r="EX16" s="9">
        <v>78.099999999999994</v>
      </c>
      <c r="EY16" s="9">
        <v>80.97</v>
      </c>
      <c r="EZ16" s="9">
        <v>81.42</v>
      </c>
      <c r="FA16" s="9">
        <v>82.09</v>
      </c>
      <c r="FB16" s="9">
        <v>81.64</v>
      </c>
      <c r="FC16" s="9">
        <v>79.760000000000005</v>
      </c>
      <c r="FD16" s="9">
        <v>71.209999999999994</v>
      </c>
      <c r="FE16" s="9">
        <v>70.400000000000006</v>
      </c>
      <c r="FF16" s="9">
        <v>70.14</v>
      </c>
      <c r="FG16" s="9">
        <v>70.41</v>
      </c>
      <c r="FH16" s="9">
        <v>71.540000000000006</v>
      </c>
      <c r="FI16" s="9">
        <v>72.88</v>
      </c>
      <c r="FJ16" s="9">
        <v>81.89</v>
      </c>
      <c r="FK16" s="9">
        <v>85.02</v>
      </c>
      <c r="FL16" s="9">
        <v>87.19</v>
      </c>
      <c r="FM16" s="9">
        <v>87.92</v>
      </c>
      <c r="FO16" s="9">
        <v>82.807500000000005</v>
      </c>
      <c r="FP16" s="7">
        <v>85.83</v>
      </c>
      <c r="FQ16" s="9">
        <v>1.3687</v>
      </c>
      <c r="FR16" s="7">
        <f t="shared" si="15"/>
        <v>62.709140059910865</v>
      </c>
      <c r="FT16" s="7">
        <v>0.79</v>
      </c>
      <c r="FU16" s="7">
        <v>1.1299999999999999</v>
      </c>
      <c r="FV16" s="9">
        <v>83.029200000000003</v>
      </c>
      <c r="FX16" s="9">
        <v>84.67</v>
      </c>
      <c r="FY16" s="9">
        <v>83.25</v>
      </c>
      <c r="FZ16" s="9">
        <v>81.069999999999993</v>
      </c>
      <c r="GA16" s="9">
        <v>77.3</v>
      </c>
      <c r="GB16" s="9">
        <v>72.209999999999994</v>
      </c>
    </row>
    <row r="17" spans="1:184" x14ac:dyDescent="0.25">
      <c r="A17" s="6">
        <f t="shared" si="16"/>
        <v>44574</v>
      </c>
      <c r="B17" s="13">
        <f t="shared" si="10"/>
        <v>1</v>
      </c>
      <c r="C17" s="13">
        <f t="shared" si="11"/>
        <v>2022</v>
      </c>
      <c r="D17">
        <f t="shared" si="12"/>
        <v>202201</v>
      </c>
      <c r="E17">
        <f t="shared" si="13"/>
        <v>1</v>
      </c>
      <c r="F17">
        <f t="shared" si="14"/>
        <v>202201</v>
      </c>
      <c r="G17" t="s">
        <v>203</v>
      </c>
      <c r="H17" s="9">
        <v>0.25</v>
      </c>
      <c r="I17" s="9">
        <v>0.19589999999999999</v>
      </c>
      <c r="J17" s="10">
        <v>0.34860560000000002</v>
      </c>
      <c r="K17" s="10">
        <v>0.4580109</v>
      </c>
      <c r="L17" s="10">
        <v>0.55727499999999996</v>
      </c>
      <c r="M17" s="10">
        <v>0.6585685</v>
      </c>
      <c r="N17" s="10">
        <v>0.76060320000000003</v>
      </c>
      <c r="O17" s="10">
        <v>0.85663489999999998</v>
      </c>
      <c r="P17" s="10">
        <v>0.94207870000000005</v>
      </c>
      <c r="Q17" s="10">
        <v>1.0151672</v>
      </c>
      <c r="R17" s="10">
        <v>1.0761158</v>
      </c>
      <c r="S17" s="10">
        <v>1.1262448</v>
      </c>
      <c r="T17" s="10">
        <v>1.1671739000000001</v>
      </c>
      <c r="U17" s="10">
        <v>1.2003912000000001</v>
      </c>
      <c r="V17" s="10">
        <v>1.2278107</v>
      </c>
      <c r="W17" s="10">
        <v>1.2502336999999999</v>
      </c>
      <c r="X17" s="10">
        <v>1.2681317000000001</v>
      </c>
      <c r="Y17" s="10">
        <v>1.2819765000000001</v>
      </c>
      <c r="Z17" s="10">
        <v>1.2922397000000001</v>
      </c>
      <c r="AA17" s="10">
        <v>1.2993931000000001</v>
      </c>
      <c r="AB17" s="10">
        <v>1.303871</v>
      </c>
      <c r="AC17" s="10">
        <v>1.3059784999999999</v>
      </c>
      <c r="AD17" s="10">
        <v>1.3059932999999999</v>
      </c>
      <c r="AE17" s="10">
        <v>1.3041928</v>
      </c>
      <c r="AF17" s="10">
        <v>1.3008544</v>
      </c>
      <c r="AG17" s="10">
        <v>1.2962556000000001</v>
      </c>
      <c r="AH17" s="10">
        <v>1.2906493999999999</v>
      </c>
      <c r="AI17" s="10">
        <v>1.2841688</v>
      </c>
      <c r="AJ17" s="10">
        <v>1.2769104</v>
      </c>
      <c r="AK17" s="10">
        <v>1.2689710999999999</v>
      </c>
      <c r="AL17" s="10">
        <v>1.2604473</v>
      </c>
      <c r="AM17" s="10">
        <v>1.2514357</v>
      </c>
      <c r="AN17" s="10">
        <v>1.2420331</v>
      </c>
      <c r="AO17" s="10">
        <v>1.2323360000000001</v>
      </c>
      <c r="AP17" s="10">
        <v>1.2224410999999999</v>
      </c>
      <c r="AQ17" s="10">
        <v>1.212445</v>
      </c>
      <c r="AR17" s="10">
        <v>1.2024444000000001</v>
      </c>
      <c r="AS17" s="10">
        <v>1.192536</v>
      </c>
      <c r="AT17" s="10">
        <v>1.1828026</v>
      </c>
      <c r="AU17" s="10">
        <v>1.1732666</v>
      </c>
      <c r="AV17" s="10">
        <v>1.1639336</v>
      </c>
      <c r="AW17" s="10">
        <v>1.1548091</v>
      </c>
      <c r="AX17" s="10">
        <v>1.1458988000000001</v>
      </c>
      <c r="AY17" s="10">
        <v>1.1372081999999999</v>
      </c>
      <c r="AZ17" s="10">
        <v>1.1287429</v>
      </c>
      <c r="BA17" s="10">
        <v>1.1205084000000001</v>
      </c>
      <c r="BB17" s="10">
        <v>1.1125105</v>
      </c>
      <c r="BC17" s="10">
        <v>1.1047545999999999</v>
      </c>
      <c r="BD17" s="10">
        <v>1.0972462999999999</v>
      </c>
      <c r="BE17" s="10">
        <v>1.0899913000000001</v>
      </c>
      <c r="BF17" s="10">
        <v>1.0829937999999999</v>
      </c>
      <c r="BG17" s="10">
        <v>1.0762524</v>
      </c>
      <c r="BH17" s="10">
        <v>1.0697642000000001</v>
      </c>
      <c r="BI17" s="10">
        <v>1.063526</v>
      </c>
      <c r="BJ17" s="10">
        <v>1.0575349999999999</v>
      </c>
      <c r="BK17" s="10">
        <v>1.0517881</v>
      </c>
      <c r="BL17" s="10">
        <v>1.0462823999999999</v>
      </c>
      <c r="BM17" s="10">
        <v>1.0410147999999999</v>
      </c>
      <c r="BN17" s="10">
        <v>1.0359822999999999</v>
      </c>
      <c r="BO17" s="10">
        <v>1.0311821000000001</v>
      </c>
      <c r="BP17" s="10">
        <v>1.0266109999999999</v>
      </c>
      <c r="BQ17" s="10">
        <v>1.0222659999999999</v>
      </c>
      <c r="BR17" s="10">
        <v>1.0007577000000001</v>
      </c>
      <c r="BS17" s="10">
        <v>0.98650959999999999</v>
      </c>
      <c r="BU17" s="9">
        <v>204.97</v>
      </c>
      <c r="BV17" s="9">
        <v>203.37</v>
      </c>
      <c r="BW17" s="9">
        <v>163.27000000000001</v>
      </c>
      <c r="BX17" s="9">
        <v>158.87</v>
      </c>
      <c r="BY17" s="9">
        <v>158.27000000000001</v>
      </c>
      <c r="BZ17" s="9">
        <v>153.1</v>
      </c>
      <c r="CA17" s="9">
        <v>153.15</v>
      </c>
      <c r="CB17" s="9">
        <v>155.09</v>
      </c>
      <c r="CC17" s="9">
        <v>157.09</v>
      </c>
      <c r="CD17" s="9">
        <v>164.94</v>
      </c>
      <c r="CE17" s="9">
        <v>167.44</v>
      </c>
      <c r="CF17" s="9">
        <v>169.53</v>
      </c>
      <c r="CG17" s="9">
        <v>169.88</v>
      </c>
      <c r="CH17" s="9">
        <v>159.13</v>
      </c>
      <c r="CI17" s="9">
        <v>105.19</v>
      </c>
      <c r="CJ17" s="9">
        <v>92.23</v>
      </c>
      <c r="CK17" s="9">
        <v>83.74</v>
      </c>
      <c r="CL17" s="9">
        <v>87.3</v>
      </c>
      <c r="CM17" s="9">
        <v>89.35</v>
      </c>
      <c r="CN17" s="9">
        <v>94.45</v>
      </c>
      <c r="CO17" s="9">
        <v>95.6</v>
      </c>
      <c r="CP17" s="9">
        <v>97.61</v>
      </c>
      <c r="CQ17" s="9">
        <v>99.11</v>
      </c>
      <c r="CR17" s="9">
        <v>100.36</v>
      </c>
      <c r="CS17" s="9">
        <v>100.46</v>
      </c>
      <c r="CT17" s="9">
        <v>97.96</v>
      </c>
      <c r="CU17" s="9">
        <v>77.510000000000005</v>
      </c>
      <c r="CV17" s="9">
        <v>69.510000000000005</v>
      </c>
      <c r="CW17" s="9">
        <v>66.61</v>
      </c>
      <c r="CX17" s="9">
        <v>65.86</v>
      </c>
      <c r="CY17" s="9">
        <v>66.86</v>
      </c>
      <c r="CZ17" s="9">
        <v>69.36</v>
      </c>
      <c r="DA17" s="9">
        <v>73.36</v>
      </c>
      <c r="DB17" s="9">
        <v>76.61</v>
      </c>
      <c r="DC17" s="9">
        <v>79.11</v>
      </c>
      <c r="DD17" s="9">
        <v>80.36</v>
      </c>
      <c r="DE17" s="9">
        <v>79.760000000000005</v>
      </c>
      <c r="DF17" s="9">
        <v>78.260000000000005</v>
      </c>
      <c r="DG17" s="9">
        <v>71.010000000000005</v>
      </c>
      <c r="DH17" s="9">
        <v>65.010000000000005</v>
      </c>
      <c r="DI17" s="9">
        <v>63.06</v>
      </c>
      <c r="DJ17" s="9">
        <v>62.76</v>
      </c>
      <c r="DK17" s="9">
        <v>64.260000000000005</v>
      </c>
      <c r="DL17" s="9">
        <v>68.760000000000005</v>
      </c>
      <c r="DM17" s="9">
        <v>69.959999999999994</v>
      </c>
      <c r="DN17" s="9">
        <v>70.959999999999994</v>
      </c>
      <c r="DO17" s="9">
        <v>73.209999999999994</v>
      </c>
      <c r="DP17" s="9">
        <v>75.510000000000005</v>
      </c>
      <c r="DR17" s="9">
        <v>200.21</v>
      </c>
      <c r="DS17" s="9">
        <v>186.86</v>
      </c>
      <c r="DT17" s="9">
        <v>156.85</v>
      </c>
      <c r="DU17" s="9">
        <v>147.57</v>
      </c>
      <c r="DV17" s="9">
        <v>145.63999999999999</v>
      </c>
      <c r="DW17" s="9">
        <v>143.65</v>
      </c>
      <c r="DX17" s="9">
        <v>144.07</v>
      </c>
      <c r="DY17" s="9">
        <v>145.07</v>
      </c>
      <c r="DZ17" s="9">
        <v>152.4</v>
      </c>
      <c r="EA17" s="9">
        <v>155.47</v>
      </c>
      <c r="EB17" s="9">
        <v>155.91999999999999</v>
      </c>
      <c r="EC17" s="9">
        <v>159.41</v>
      </c>
      <c r="ED17" s="9">
        <v>159.47</v>
      </c>
      <c r="EE17" s="9">
        <v>158.54</v>
      </c>
      <c r="EF17" s="9">
        <v>92.17</v>
      </c>
      <c r="EG17" s="9">
        <v>95.9</v>
      </c>
      <c r="EH17" s="9">
        <v>95.2</v>
      </c>
      <c r="EI17" s="9">
        <v>94.92</v>
      </c>
      <c r="EJ17" s="9">
        <v>95.2</v>
      </c>
      <c r="EK17" s="9">
        <v>96.41</v>
      </c>
      <c r="EL17" s="9">
        <v>98.97</v>
      </c>
      <c r="EM17" s="9">
        <v>102.1</v>
      </c>
      <c r="EN17" s="9">
        <v>102.55</v>
      </c>
      <c r="EO17" s="9">
        <v>102.98</v>
      </c>
      <c r="EP17" s="9">
        <v>102.8</v>
      </c>
      <c r="EQ17" s="9">
        <v>98.8</v>
      </c>
      <c r="ER17" s="9">
        <v>72.069999999999993</v>
      </c>
      <c r="ES17" s="9">
        <v>71.53</v>
      </c>
      <c r="ET17" s="9">
        <v>71.349999999999994</v>
      </c>
      <c r="EU17" s="9">
        <v>71.53</v>
      </c>
      <c r="EV17" s="9">
        <v>72.790000000000006</v>
      </c>
      <c r="EW17" s="9">
        <v>73.739999999999995</v>
      </c>
      <c r="EX17" s="9">
        <v>82.3</v>
      </c>
      <c r="EY17" s="9">
        <v>85.17</v>
      </c>
      <c r="EZ17" s="9">
        <v>85.62</v>
      </c>
      <c r="FA17" s="9">
        <v>86.29</v>
      </c>
      <c r="FB17" s="9">
        <v>85.84</v>
      </c>
      <c r="FC17" s="9">
        <v>83.96</v>
      </c>
      <c r="FD17" s="9">
        <v>72.290000000000006</v>
      </c>
      <c r="FE17" s="9">
        <v>71.48</v>
      </c>
      <c r="FF17" s="9">
        <v>71.22</v>
      </c>
      <c r="FG17" s="9">
        <v>71.489999999999995</v>
      </c>
      <c r="FH17" s="9">
        <v>72.62</v>
      </c>
      <c r="FI17" s="9">
        <v>73.959999999999994</v>
      </c>
      <c r="FJ17" s="9">
        <v>86.09</v>
      </c>
      <c r="FK17" s="9">
        <v>89.22</v>
      </c>
      <c r="FL17" s="9">
        <v>91.39</v>
      </c>
      <c r="FM17" s="9">
        <v>92.12</v>
      </c>
      <c r="FO17" s="9">
        <v>82.924899999999994</v>
      </c>
      <c r="FP17" s="7">
        <v>85.8</v>
      </c>
      <c r="FQ17" s="9">
        <v>1.3734</v>
      </c>
      <c r="FR17" s="7">
        <f t="shared" si="15"/>
        <v>62.472695500218435</v>
      </c>
      <c r="FT17" s="7">
        <v>0.76</v>
      </c>
      <c r="FU17" s="7">
        <v>1.1100000000000001</v>
      </c>
      <c r="FV17" s="9">
        <v>83.135599999999997</v>
      </c>
      <c r="FX17" s="9">
        <v>84.47</v>
      </c>
      <c r="FY17" s="9">
        <v>83.03</v>
      </c>
      <c r="FZ17" s="9">
        <v>80.87</v>
      </c>
      <c r="GA17" s="9">
        <v>77.150000000000006</v>
      </c>
      <c r="GB17" s="9">
        <v>72.099999999999994</v>
      </c>
    </row>
    <row r="18" spans="1:184" x14ac:dyDescent="0.25">
      <c r="A18" s="6">
        <f t="shared" si="16"/>
        <v>44575</v>
      </c>
      <c r="B18" s="13">
        <f t="shared" si="10"/>
        <v>1</v>
      </c>
      <c r="C18" s="13">
        <f t="shared" si="11"/>
        <v>2022</v>
      </c>
      <c r="D18">
        <f t="shared" si="12"/>
        <v>202201</v>
      </c>
      <c r="E18">
        <f t="shared" si="13"/>
        <v>1</v>
      </c>
      <c r="F18">
        <f t="shared" si="14"/>
        <v>202201</v>
      </c>
      <c r="G18" t="s">
        <v>204</v>
      </c>
      <c r="H18" s="9">
        <v>0.25</v>
      </c>
      <c r="I18" s="9">
        <v>0.19589999999999999</v>
      </c>
      <c r="J18" s="10">
        <v>0.36264259999999998</v>
      </c>
      <c r="K18" s="10">
        <v>0.46897810000000001</v>
      </c>
      <c r="L18" s="10">
        <v>0.56958730000000002</v>
      </c>
      <c r="M18" s="10">
        <v>0.6729465</v>
      </c>
      <c r="N18" s="10">
        <v>0.7768524</v>
      </c>
      <c r="O18" s="10">
        <v>0.87476319999999996</v>
      </c>
      <c r="P18" s="10">
        <v>0.96226230000000001</v>
      </c>
      <c r="Q18" s="10">
        <v>1.0375232999999999</v>
      </c>
      <c r="R18" s="10">
        <v>1.1006587000000001</v>
      </c>
      <c r="S18" s="10">
        <v>1.1530047999999999</v>
      </c>
      <c r="T18" s="10">
        <v>1.1960602</v>
      </c>
      <c r="U18" s="10">
        <v>1.2313642</v>
      </c>
      <c r="V18" s="10">
        <v>1.2606326000000001</v>
      </c>
      <c r="W18" s="10">
        <v>1.2846770999999999</v>
      </c>
      <c r="X18" s="10">
        <v>1.3040058999999999</v>
      </c>
      <c r="Y18" s="10">
        <v>1.3191269999999999</v>
      </c>
      <c r="Z18" s="10">
        <v>1.3305484000000001</v>
      </c>
      <c r="AA18" s="10">
        <v>1.3387783</v>
      </c>
      <c r="AB18" s="10">
        <v>1.3442797</v>
      </c>
      <c r="AC18" s="10">
        <v>1.3473607000000001</v>
      </c>
      <c r="AD18" s="10">
        <v>1.3482955999999999</v>
      </c>
      <c r="AE18" s="10">
        <v>1.347359</v>
      </c>
      <c r="AF18" s="10">
        <v>1.3448253999999999</v>
      </c>
      <c r="AG18" s="10">
        <v>1.3409693</v>
      </c>
      <c r="AH18" s="10">
        <v>1.3360392000000001</v>
      </c>
      <c r="AI18" s="10">
        <v>1.3301692000000001</v>
      </c>
      <c r="AJ18" s="10">
        <v>1.3234618</v>
      </c>
      <c r="AK18" s="10">
        <v>1.3160194999999999</v>
      </c>
      <c r="AL18" s="10">
        <v>1.3079445999999999</v>
      </c>
      <c r="AM18" s="10">
        <v>1.2993397</v>
      </c>
      <c r="AN18" s="10">
        <v>1.2903072</v>
      </c>
      <c r="AO18" s="10">
        <v>1.2809497000000001</v>
      </c>
      <c r="AP18" s="10">
        <v>1.2713695</v>
      </c>
      <c r="AQ18" s="10">
        <v>1.2616692</v>
      </c>
      <c r="AR18" s="10">
        <v>1.2519511000000001</v>
      </c>
      <c r="AS18" s="10">
        <v>1.2423179</v>
      </c>
      <c r="AT18" s="10">
        <v>1.2328574000000001</v>
      </c>
      <c r="AU18" s="10">
        <v>1.2235936999999999</v>
      </c>
      <c r="AV18" s="10">
        <v>1.2145332</v>
      </c>
      <c r="AW18" s="10">
        <v>1.2056823000000001</v>
      </c>
      <c r="AX18" s="10">
        <v>1.1970474</v>
      </c>
      <c r="AY18" s="10">
        <v>1.1886349</v>
      </c>
      <c r="AZ18" s="10">
        <v>1.1804511</v>
      </c>
      <c r="BA18" s="10">
        <v>1.1725026000000001</v>
      </c>
      <c r="BB18" s="10">
        <v>1.1647957</v>
      </c>
      <c r="BC18" s="10">
        <v>1.1573367999999999</v>
      </c>
      <c r="BD18" s="10">
        <v>1.1501322</v>
      </c>
      <c r="BE18" s="10">
        <v>1.1431884999999999</v>
      </c>
      <c r="BF18" s="10">
        <v>1.1365105</v>
      </c>
      <c r="BG18" s="10">
        <v>1.1300967</v>
      </c>
      <c r="BH18" s="10">
        <v>1.1239440999999999</v>
      </c>
      <c r="BI18" s="10">
        <v>1.1180493</v>
      </c>
      <c r="BJ18" s="10">
        <v>1.1124092000000001</v>
      </c>
      <c r="BK18" s="10">
        <v>1.1070205</v>
      </c>
      <c r="BL18" s="10">
        <v>1.1018801</v>
      </c>
      <c r="BM18" s="10">
        <v>1.0969846000000001</v>
      </c>
      <c r="BN18" s="10">
        <v>1.0923309999999999</v>
      </c>
      <c r="BO18" s="10">
        <v>1.0879160000000001</v>
      </c>
      <c r="BP18" s="10">
        <v>1.0837363</v>
      </c>
      <c r="BQ18" s="10">
        <v>1.0797888</v>
      </c>
      <c r="BR18" s="10">
        <v>1.0607314999999999</v>
      </c>
      <c r="BS18" s="10">
        <v>1.0488111</v>
      </c>
      <c r="BU18" s="9">
        <v>208.13</v>
      </c>
      <c r="BV18" s="9">
        <v>206.71</v>
      </c>
      <c r="BW18" s="9">
        <v>168.13</v>
      </c>
      <c r="BX18" s="9">
        <v>162.38</v>
      </c>
      <c r="BY18" s="9">
        <v>161.68</v>
      </c>
      <c r="BZ18" s="9">
        <v>161.28</v>
      </c>
      <c r="CA18" s="9">
        <v>161.47999999999999</v>
      </c>
      <c r="CB18" s="9">
        <v>162.78</v>
      </c>
      <c r="CC18" s="9">
        <v>164.1</v>
      </c>
      <c r="CD18" s="9">
        <v>171.1</v>
      </c>
      <c r="CE18" s="9">
        <v>173.6</v>
      </c>
      <c r="CF18" s="9">
        <v>175.6</v>
      </c>
      <c r="CG18" s="9">
        <v>176.05</v>
      </c>
      <c r="CH18" s="9">
        <v>165.05</v>
      </c>
      <c r="CI18" s="9">
        <v>108.63</v>
      </c>
      <c r="CJ18" s="9">
        <v>93.62</v>
      </c>
      <c r="CK18" s="9">
        <v>83.62</v>
      </c>
      <c r="CL18" s="9">
        <v>87.12</v>
      </c>
      <c r="CM18" s="9">
        <v>89.12</v>
      </c>
      <c r="CN18" s="9">
        <v>94.12</v>
      </c>
      <c r="CO18" s="9">
        <v>95.12</v>
      </c>
      <c r="CP18" s="9">
        <v>97.12</v>
      </c>
      <c r="CQ18" s="9">
        <v>98.62</v>
      </c>
      <c r="CR18" s="9">
        <v>99.87</v>
      </c>
      <c r="CS18" s="9">
        <v>99.97</v>
      </c>
      <c r="CT18" s="9">
        <v>97.47</v>
      </c>
      <c r="CU18" s="9">
        <v>77.47</v>
      </c>
      <c r="CV18" s="9">
        <v>69.47</v>
      </c>
      <c r="CW18" s="9">
        <v>66.47</v>
      </c>
      <c r="CX18" s="9">
        <v>65.47</v>
      </c>
      <c r="CY18" s="9">
        <v>66.47</v>
      </c>
      <c r="CZ18" s="9">
        <v>68.97</v>
      </c>
      <c r="DA18" s="9">
        <v>73.47</v>
      </c>
      <c r="DB18" s="9">
        <v>76.72</v>
      </c>
      <c r="DC18" s="9">
        <v>79.22</v>
      </c>
      <c r="DD18" s="9">
        <v>80.47</v>
      </c>
      <c r="DE18" s="9">
        <v>79.88</v>
      </c>
      <c r="DF18" s="9">
        <v>78.38</v>
      </c>
      <c r="DG18" s="9">
        <v>71.16</v>
      </c>
      <c r="DH18" s="9">
        <v>65.16</v>
      </c>
      <c r="DI18" s="9">
        <v>63.16</v>
      </c>
      <c r="DJ18" s="9">
        <v>62.86</v>
      </c>
      <c r="DK18" s="9">
        <v>64.36</v>
      </c>
      <c r="DL18" s="9">
        <v>69.36</v>
      </c>
      <c r="DM18" s="9">
        <v>70.14</v>
      </c>
      <c r="DN18" s="9">
        <v>70.64</v>
      </c>
      <c r="DO18" s="9">
        <v>72.89</v>
      </c>
      <c r="DP18" s="9">
        <v>75.19</v>
      </c>
      <c r="DR18" s="9">
        <v>218.16</v>
      </c>
      <c r="DS18" s="9">
        <v>195.24</v>
      </c>
      <c r="DT18" s="9">
        <v>164.7</v>
      </c>
      <c r="DU18" s="9">
        <v>157.35</v>
      </c>
      <c r="DV18" s="9">
        <v>154.52000000000001</v>
      </c>
      <c r="DW18" s="9">
        <v>146.96</v>
      </c>
      <c r="DX18" s="9">
        <v>147.38</v>
      </c>
      <c r="DY18" s="9">
        <v>148.38</v>
      </c>
      <c r="DZ18" s="9">
        <v>158.65</v>
      </c>
      <c r="EA18" s="9">
        <v>161.72</v>
      </c>
      <c r="EB18" s="9">
        <v>162.16999999999999</v>
      </c>
      <c r="EC18" s="9">
        <v>166.72</v>
      </c>
      <c r="ED18" s="9">
        <v>166.78</v>
      </c>
      <c r="EE18" s="9">
        <v>165.85</v>
      </c>
      <c r="EF18" s="9">
        <v>93.45</v>
      </c>
      <c r="EG18" s="9">
        <v>97.18</v>
      </c>
      <c r="EH18" s="9">
        <v>96.48</v>
      </c>
      <c r="EI18" s="9">
        <v>96.2</v>
      </c>
      <c r="EJ18" s="9">
        <v>96.48</v>
      </c>
      <c r="EK18" s="9">
        <v>97.69</v>
      </c>
      <c r="EL18" s="9">
        <v>98.86</v>
      </c>
      <c r="EM18" s="9">
        <v>101.99</v>
      </c>
      <c r="EN18" s="9">
        <v>102.44</v>
      </c>
      <c r="EO18" s="9">
        <v>102.87</v>
      </c>
      <c r="EP18" s="9">
        <v>102.69</v>
      </c>
      <c r="EQ18" s="9">
        <v>98.69</v>
      </c>
      <c r="ER18" s="9">
        <v>73.13</v>
      </c>
      <c r="ES18" s="9">
        <v>72.59</v>
      </c>
      <c r="ET18" s="9">
        <v>72.41</v>
      </c>
      <c r="EU18" s="9">
        <v>72.59</v>
      </c>
      <c r="EV18" s="9">
        <v>73.849999999999994</v>
      </c>
      <c r="EW18" s="9">
        <v>74.8</v>
      </c>
      <c r="EX18" s="9">
        <v>82.16</v>
      </c>
      <c r="EY18" s="9">
        <v>85.03</v>
      </c>
      <c r="EZ18" s="9">
        <v>85.48</v>
      </c>
      <c r="FA18" s="9">
        <v>86.15</v>
      </c>
      <c r="FB18" s="9">
        <v>85.7</v>
      </c>
      <c r="FC18" s="9">
        <v>83.82</v>
      </c>
      <c r="FD18" s="9">
        <v>73.349999999999994</v>
      </c>
      <c r="FE18" s="9">
        <v>72.540000000000006</v>
      </c>
      <c r="FF18" s="9">
        <v>72.28</v>
      </c>
      <c r="FG18" s="9">
        <v>72.55</v>
      </c>
      <c r="FH18" s="9">
        <v>73.680000000000007</v>
      </c>
      <c r="FI18" s="9">
        <v>75.02</v>
      </c>
      <c r="FJ18" s="9">
        <v>85.95</v>
      </c>
      <c r="FK18" s="9">
        <v>89.08</v>
      </c>
      <c r="FL18" s="9">
        <v>91.25</v>
      </c>
      <c r="FM18" s="9">
        <v>91.98</v>
      </c>
      <c r="FO18" s="9">
        <v>82.7209</v>
      </c>
      <c r="FP18" s="7">
        <v>87.17</v>
      </c>
      <c r="FQ18" s="9">
        <v>1.3683000000000001</v>
      </c>
      <c r="FR18" s="7">
        <f t="shared" si="15"/>
        <v>63.706789446758748</v>
      </c>
      <c r="FT18" s="7">
        <v>0.79</v>
      </c>
      <c r="FU18" s="7">
        <v>1.1599999999999999</v>
      </c>
      <c r="FV18" s="9">
        <v>82.932699999999997</v>
      </c>
      <c r="FX18" s="9">
        <v>86.06</v>
      </c>
      <c r="FY18" s="9">
        <v>84.57</v>
      </c>
      <c r="FZ18" s="9">
        <v>82.23</v>
      </c>
      <c r="GA18" s="9">
        <v>78.260000000000005</v>
      </c>
      <c r="GB18" s="9">
        <v>72.92</v>
      </c>
    </row>
    <row r="19" spans="1:184" x14ac:dyDescent="0.25">
      <c r="A19" s="6">
        <f t="shared" si="16"/>
        <v>44578</v>
      </c>
      <c r="B19" s="13">
        <f t="shared" si="10"/>
        <v>1</v>
      </c>
      <c r="C19" s="13">
        <f t="shared" si="11"/>
        <v>2022</v>
      </c>
      <c r="D19">
        <f t="shared" si="12"/>
        <v>202201</v>
      </c>
      <c r="E19">
        <f t="shared" si="13"/>
        <v>1</v>
      </c>
      <c r="F19">
        <f t="shared" si="14"/>
        <v>202201</v>
      </c>
      <c r="G19" t="s">
        <v>205</v>
      </c>
      <c r="H19" s="9">
        <v>0.25</v>
      </c>
      <c r="I19" s="9">
        <v>0.19600000000000001</v>
      </c>
      <c r="J19" s="10">
        <v>0.38990750000000002</v>
      </c>
      <c r="K19" s="10">
        <v>0.47691210000000001</v>
      </c>
      <c r="L19" s="10">
        <v>0.57795319999999994</v>
      </c>
      <c r="M19" s="10">
        <v>0.68820919999999997</v>
      </c>
      <c r="N19" s="10">
        <v>0.7976721</v>
      </c>
      <c r="O19" s="10">
        <v>0.89848240000000001</v>
      </c>
      <c r="P19" s="10">
        <v>0.98687230000000004</v>
      </c>
      <c r="Q19" s="10">
        <v>1.0621297999999999</v>
      </c>
      <c r="R19" s="10">
        <v>1.1250355000000001</v>
      </c>
      <c r="S19" s="10">
        <v>1.1778111</v>
      </c>
      <c r="T19" s="10">
        <v>1.2221903999999999</v>
      </c>
      <c r="U19" s="10">
        <v>1.2596575000000001</v>
      </c>
      <c r="V19" s="10">
        <v>1.2914684000000001</v>
      </c>
      <c r="W19" s="10">
        <v>1.3181761000000001</v>
      </c>
      <c r="X19" s="10">
        <v>1.3401611</v>
      </c>
      <c r="Y19" s="10">
        <v>1.3578041000000001</v>
      </c>
      <c r="Z19" s="10">
        <v>1.3714858000000001</v>
      </c>
      <c r="AA19" s="10">
        <v>1.3815866999999999</v>
      </c>
      <c r="AB19" s="10">
        <v>1.3884772000000001</v>
      </c>
      <c r="AC19" s="10">
        <v>1.3924917999999999</v>
      </c>
      <c r="AD19" s="10">
        <v>1.3939570999999999</v>
      </c>
      <c r="AE19" s="10">
        <v>1.3932</v>
      </c>
      <c r="AF19" s="10">
        <v>1.3905472000000001</v>
      </c>
      <c r="AG19" s="10">
        <v>1.3863255000000001</v>
      </c>
      <c r="AH19" s="10">
        <v>1.3808275000000001</v>
      </c>
      <c r="AI19" s="10">
        <v>1.3742095000000001</v>
      </c>
      <c r="AJ19" s="10">
        <v>1.3665936000000001</v>
      </c>
      <c r="AK19" s="10">
        <v>1.3581018</v>
      </c>
      <c r="AL19" s="10">
        <v>1.3488561999999999</v>
      </c>
      <c r="AM19" s="10">
        <v>1.3389791</v>
      </c>
      <c r="AN19" s="10">
        <v>1.3285924</v>
      </c>
      <c r="AO19" s="10">
        <v>1.3178182000000001</v>
      </c>
      <c r="AP19" s="10">
        <v>1.3067788</v>
      </c>
      <c r="AQ19" s="10">
        <v>1.2955961</v>
      </c>
      <c r="AR19" s="10">
        <v>1.2843924</v>
      </c>
      <c r="AS19" s="10">
        <v>1.2732896</v>
      </c>
      <c r="AT19" s="10">
        <v>1.2623932</v>
      </c>
      <c r="AU19" s="10">
        <v>1.2517347000000001</v>
      </c>
      <c r="AV19" s="10">
        <v>1.2413254</v>
      </c>
      <c r="AW19" s="10">
        <v>1.2311764000000001</v>
      </c>
      <c r="AX19" s="10">
        <v>1.2212989000000001</v>
      </c>
      <c r="AY19" s="10">
        <v>1.2117041</v>
      </c>
      <c r="AZ19" s="10">
        <v>1.2024032</v>
      </c>
      <c r="BA19" s="10">
        <v>1.1934073999999999</v>
      </c>
      <c r="BB19" s="10">
        <v>1.1847278999999999</v>
      </c>
      <c r="BC19" s="10">
        <v>1.1763758</v>
      </c>
      <c r="BD19" s="10">
        <v>1.1683623999999999</v>
      </c>
      <c r="BE19" s="10">
        <v>1.1606989000000001</v>
      </c>
      <c r="BF19" s="10">
        <v>1.1533944</v>
      </c>
      <c r="BG19" s="10">
        <v>1.146447</v>
      </c>
      <c r="BH19" s="10">
        <v>1.1398509999999999</v>
      </c>
      <c r="BI19" s="10">
        <v>1.1336008</v>
      </c>
      <c r="BJ19" s="10">
        <v>1.1276907</v>
      </c>
      <c r="BK19" s="10">
        <v>1.1221152000000001</v>
      </c>
      <c r="BL19" s="10">
        <v>1.1168685</v>
      </c>
      <c r="BM19" s="10">
        <v>1.1119451</v>
      </c>
      <c r="BN19" s="10">
        <v>1.1073392</v>
      </c>
      <c r="BO19" s="10">
        <v>1.1030453</v>
      </c>
      <c r="BP19" s="10">
        <v>1.0990576000000001</v>
      </c>
      <c r="BQ19" s="10">
        <v>1.0953706999999999</v>
      </c>
      <c r="BR19" s="10">
        <v>1.0790439999999999</v>
      </c>
      <c r="BS19" s="10">
        <v>1.0708762999999999</v>
      </c>
      <c r="BU19" s="9">
        <v>184.35</v>
      </c>
      <c r="BV19" s="9">
        <v>182.1</v>
      </c>
      <c r="BW19" s="9">
        <v>157.63999999999999</v>
      </c>
      <c r="BX19" s="9">
        <v>153.66</v>
      </c>
      <c r="BY19" s="9">
        <v>152.99</v>
      </c>
      <c r="BZ19" s="9">
        <v>152.82</v>
      </c>
      <c r="CA19" s="9">
        <v>153.09</v>
      </c>
      <c r="CB19" s="9">
        <v>153.87</v>
      </c>
      <c r="CC19" s="9">
        <v>155.94</v>
      </c>
      <c r="CD19" s="9">
        <v>163.19</v>
      </c>
      <c r="CE19" s="9">
        <v>165.69</v>
      </c>
      <c r="CF19" s="9">
        <v>167.59</v>
      </c>
      <c r="CG19" s="9">
        <v>168.09</v>
      </c>
      <c r="CH19" s="9">
        <v>156.09</v>
      </c>
      <c r="CI19" s="9">
        <v>104.16</v>
      </c>
      <c r="CJ19" s="9">
        <v>92.16</v>
      </c>
      <c r="CK19" s="9">
        <v>82.16</v>
      </c>
      <c r="CL19" s="9">
        <v>85.66</v>
      </c>
      <c r="CM19" s="9">
        <v>87.66</v>
      </c>
      <c r="CN19" s="9">
        <v>92.66</v>
      </c>
      <c r="CO19" s="9">
        <v>94.1</v>
      </c>
      <c r="CP19" s="9">
        <v>96.1</v>
      </c>
      <c r="CQ19" s="9">
        <v>97.6</v>
      </c>
      <c r="CR19" s="9">
        <v>98.85</v>
      </c>
      <c r="CS19" s="9">
        <v>98.95</v>
      </c>
      <c r="CT19" s="9">
        <v>96.45</v>
      </c>
      <c r="CU19" s="9">
        <v>76.45</v>
      </c>
      <c r="CV19" s="9">
        <v>68.45</v>
      </c>
      <c r="CW19" s="9">
        <v>65.45</v>
      </c>
      <c r="CX19" s="9">
        <v>64.45</v>
      </c>
      <c r="CY19" s="9">
        <v>65.45</v>
      </c>
      <c r="CZ19" s="9">
        <v>67.95</v>
      </c>
      <c r="DA19" s="9">
        <v>71.95</v>
      </c>
      <c r="DB19" s="9">
        <v>75.2</v>
      </c>
      <c r="DC19" s="9">
        <v>77.7</v>
      </c>
      <c r="DD19" s="9">
        <v>78.95</v>
      </c>
      <c r="DE19" s="9">
        <v>78.36</v>
      </c>
      <c r="DF19" s="9">
        <v>76.86</v>
      </c>
      <c r="DG19" s="9">
        <v>70.36</v>
      </c>
      <c r="DH19" s="9">
        <v>64.36</v>
      </c>
      <c r="DI19" s="9">
        <v>62.36</v>
      </c>
      <c r="DJ19" s="9">
        <v>62.06</v>
      </c>
      <c r="DK19" s="9">
        <v>63.56</v>
      </c>
      <c r="DL19" s="9">
        <v>69.56</v>
      </c>
      <c r="DM19" s="9">
        <v>70.56</v>
      </c>
      <c r="DN19" s="9">
        <v>71.06</v>
      </c>
      <c r="DO19" s="9">
        <v>73.31</v>
      </c>
      <c r="DP19" s="9">
        <v>75.61</v>
      </c>
      <c r="DR19" s="9">
        <v>200.42</v>
      </c>
      <c r="DS19" s="9">
        <v>180.53</v>
      </c>
      <c r="DT19" s="9">
        <v>157.01</v>
      </c>
      <c r="DU19" s="9">
        <v>150.63</v>
      </c>
      <c r="DV19" s="9">
        <v>147.24</v>
      </c>
      <c r="DW19" s="9">
        <v>144.44</v>
      </c>
      <c r="DX19" s="9">
        <v>144.86000000000001</v>
      </c>
      <c r="DY19" s="9">
        <v>145.86000000000001</v>
      </c>
      <c r="DZ19" s="9">
        <v>154.47</v>
      </c>
      <c r="EA19" s="9">
        <v>157.53</v>
      </c>
      <c r="EB19" s="9">
        <v>157.85</v>
      </c>
      <c r="EC19" s="9">
        <v>161.74</v>
      </c>
      <c r="ED19" s="9">
        <v>161.80000000000001</v>
      </c>
      <c r="EE19" s="9">
        <v>160.87</v>
      </c>
      <c r="EF19" s="9">
        <v>92.37</v>
      </c>
      <c r="EG19" s="9">
        <v>96.1</v>
      </c>
      <c r="EH19" s="9">
        <v>95.4</v>
      </c>
      <c r="EI19" s="9">
        <v>95.12</v>
      </c>
      <c r="EJ19" s="9">
        <v>95.4</v>
      </c>
      <c r="EK19" s="9">
        <v>96.61</v>
      </c>
      <c r="EL19" s="9">
        <v>96.94</v>
      </c>
      <c r="EM19" s="9">
        <v>100.16</v>
      </c>
      <c r="EN19" s="9">
        <v>100.72</v>
      </c>
      <c r="EO19" s="9">
        <v>101.2</v>
      </c>
      <c r="EP19" s="9">
        <v>101.06</v>
      </c>
      <c r="EQ19" s="9">
        <v>97.06</v>
      </c>
      <c r="ER19" s="9">
        <v>72.959999999999994</v>
      </c>
      <c r="ES19" s="9">
        <v>72.42</v>
      </c>
      <c r="ET19" s="9">
        <v>72.239999999999995</v>
      </c>
      <c r="EU19" s="9">
        <v>72.42</v>
      </c>
      <c r="EV19" s="9">
        <v>73.680000000000007</v>
      </c>
      <c r="EW19" s="9">
        <v>74.63</v>
      </c>
      <c r="EX19" s="9">
        <v>81.89</v>
      </c>
      <c r="EY19" s="9">
        <v>84.76</v>
      </c>
      <c r="EZ19" s="9">
        <v>85.21</v>
      </c>
      <c r="FA19" s="9">
        <v>85.88</v>
      </c>
      <c r="FB19" s="9">
        <v>85.43</v>
      </c>
      <c r="FC19" s="9">
        <v>83.21</v>
      </c>
      <c r="FD19" s="9">
        <v>72.52</v>
      </c>
      <c r="FE19" s="9">
        <v>71.709999999999994</v>
      </c>
      <c r="FF19" s="9">
        <v>71.45</v>
      </c>
      <c r="FG19" s="9">
        <v>71.72</v>
      </c>
      <c r="FH19" s="9">
        <v>72.849999999999994</v>
      </c>
      <c r="FI19" s="9">
        <v>74.19</v>
      </c>
      <c r="FJ19" s="9">
        <v>85.68</v>
      </c>
      <c r="FK19" s="9">
        <v>88.81</v>
      </c>
      <c r="FL19" s="9">
        <v>90.98</v>
      </c>
      <c r="FM19" s="9">
        <v>91.71</v>
      </c>
      <c r="FO19" s="9">
        <v>82.632199999999997</v>
      </c>
      <c r="FP19" s="7">
        <v>87.82</v>
      </c>
      <c r="FQ19" s="9">
        <v>1.365</v>
      </c>
      <c r="FR19" s="7">
        <f t="shared" si="15"/>
        <v>64.336996336996336</v>
      </c>
      <c r="FT19" s="7">
        <v>0.84</v>
      </c>
      <c r="FU19" s="7">
        <v>1.19</v>
      </c>
      <c r="FV19" s="9">
        <v>82.850700000000003</v>
      </c>
      <c r="FX19" s="9">
        <v>86.48</v>
      </c>
      <c r="FY19" s="9">
        <v>84.96</v>
      </c>
      <c r="FZ19" s="9">
        <v>82.59</v>
      </c>
      <c r="GA19" s="9">
        <v>78.63</v>
      </c>
      <c r="GB19" s="9">
        <v>73.23</v>
      </c>
    </row>
    <row r="20" spans="1:184" x14ac:dyDescent="0.25">
      <c r="A20" s="6">
        <f t="shared" si="16"/>
        <v>44579</v>
      </c>
      <c r="B20" s="13">
        <f t="shared" si="10"/>
        <v>1</v>
      </c>
      <c r="C20" s="13">
        <f t="shared" si="11"/>
        <v>2022</v>
      </c>
      <c r="D20">
        <f t="shared" si="12"/>
        <v>202201</v>
      </c>
      <c r="E20">
        <f t="shared" si="13"/>
        <v>1</v>
      </c>
      <c r="F20">
        <f t="shared" si="14"/>
        <v>202201</v>
      </c>
      <c r="G20" t="s">
        <v>206</v>
      </c>
      <c r="H20" s="9">
        <v>0.25</v>
      </c>
      <c r="I20" s="9">
        <v>0.19589999999999999</v>
      </c>
      <c r="J20" s="10">
        <v>0.3981459</v>
      </c>
      <c r="K20" s="10">
        <v>0.48073250000000001</v>
      </c>
      <c r="L20" s="10">
        <v>0.58498000000000006</v>
      </c>
      <c r="M20" s="10">
        <v>0.70092829999999995</v>
      </c>
      <c r="N20" s="10">
        <v>0.81606440000000002</v>
      </c>
      <c r="O20" s="10">
        <v>0.92195510000000003</v>
      </c>
      <c r="P20" s="10">
        <v>1.0141382000000001</v>
      </c>
      <c r="Q20" s="10">
        <v>1.0921289999999999</v>
      </c>
      <c r="R20" s="10">
        <v>1.157068</v>
      </c>
      <c r="S20" s="10">
        <v>1.2112449000000001</v>
      </c>
      <c r="T20" s="10">
        <v>1.2564449</v>
      </c>
      <c r="U20" s="10">
        <v>1.2941611</v>
      </c>
      <c r="V20" s="10">
        <v>1.3258299</v>
      </c>
      <c r="W20" s="10">
        <v>1.3521082</v>
      </c>
      <c r="X20" s="10">
        <v>1.373445</v>
      </c>
      <c r="Y20" s="10">
        <v>1.3902897999999999</v>
      </c>
      <c r="Z20" s="10">
        <v>1.4030917999999999</v>
      </c>
      <c r="AA20" s="10">
        <v>1.4123002</v>
      </c>
      <c r="AB20" s="10">
        <v>1.4183467999999999</v>
      </c>
      <c r="AC20" s="10">
        <v>1.4216021999999999</v>
      </c>
      <c r="AD20" s="10">
        <v>1.4224239999999999</v>
      </c>
      <c r="AE20" s="10">
        <v>1.4211697999999999</v>
      </c>
      <c r="AF20" s="10">
        <v>1.4181973000000001</v>
      </c>
      <c r="AG20" s="10">
        <v>1.413864</v>
      </c>
      <c r="AH20" s="10">
        <v>1.4084854</v>
      </c>
      <c r="AI20" s="10">
        <v>1.4022082</v>
      </c>
      <c r="AJ20" s="10">
        <v>1.3951370000000001</v>
      </c>
      <c r="AK20" s="10">
        <v>1.3873762999999999</v>
      </c>
      <c r="AL20" s="10">
        <v>1.3790308</v>
      </c>
      <c r="AM20" s="10">
        <v>1.3702049999999999</v>
      </c>
      <c r="AN20" s="10">
        <v>1.3610035</v>
      </c>
      <c r="AO20" s="10">
        <v>1.3515307999999999</v>
      </c>
      <c r="AP20" s="10">
        <v>1.3418916000000001</v>
      </c>
      <c r="AQ20" s="10">
        <v>1.3321904</v>
      </c>
      <c r="AR20" s="10">
        <v>1.3225317999999999</v>
      </c>
      <c r="AS20" s="10">
        <v>1.3130203</v>
      </c>
      <c r="AT20" s="10">
        <v>1.3037479999999999</v>
      </c>
      <c r="AU20" s="10">
        <v>1.2947389</v>
      </c>
      <c r="AV20" s="10">
        <v>1.2859943</v>
      </c>
      <c r="AW20" s="10">
        <v>1.2775156000000001</v>
      </c>
      <c r="AX20" s="10">
        <v>1.269304</v>
      </c>
      <c r="AY20" s="10">
        <v>1.2613608999999999</v>
      </c>
      <c r="AZ20" s="10">
        <v>1.2536875000000001</v>
      </c>
      <c r="BA20" s="10">
        <v>1.2462852</v>
      </c>
      <c r="BB20" s="10">
        <v>1.2391553</v>
      </c>
      <c r="BC20" s="10">
        <v>1.2322991000000001</v>
      </c>
      <c r="BD20" s="10">
        <v>1.2257179</v>
      </c>
      <c r="BE20" s="10">
        <v>1.2194130000000001</v>
      </c>
      <c r="BF20" s="10">
        <v>1.2133848</v>
      </c>
      <c r="BG20" s="10">
        <v>1.2076298000000001</v>
      </c>
      <c r="BH20" s="10">
        <v>1.2021428999999999</v>
      </c>
      <c r="BI20" s="10">
        <v>1.1969194999999999</v>
      </c>
      <c r="BJ20" s="10">
        <v>1.1919545</v>
      </c>
      <c r="BK20" s="10">
        <v>1.187243</v>
      </c>
      <c r="BL20" s="10">
        <v>1.1827802999999999</v>
      </c>
      <c r="BM20" s="10">
        <v>1.1785612999999999</v>
      </c>
      <c r="BN20" s="10">
        <v>1.1745812</v>
      </c>
      <c r="BO20" s="10">
        <v>1.1708352</v>
      </c>
      <c r="BP20" s="10">
        <v>1.1673182</v>
      </c>
      <c r="BQ20" s="10">
        <v>1.1640254999999999</v>
      </c>
      <c r="BR20" s="10">
        <v>1.1486324000000001</v>
      </c>
      <c r="BS20" s="10">
        <v>1.1396424999999999</v>
      </c>
      <c r="BU20" s="9">
        <v>187.52</v>
      </c>
      <c r="BV20" s="9">
        <v>185.49</v>
      </c>
      <c r="BW20" s="9">
        <v>158.81</v>
      </c>
      <c r="BX20" s="9">
        <v>155.11000000000001</v>
      </c>
      <c r="BY20" s="9">
        <v>154.11000000000001</v>
      </c>
      <c r="BZ20" s="9">
        <v>153.76</v>
      </c>
      <c r="CA20" s="9">
        <v>154.01</v>
      </c>
      <c r="CB20" s="9">
        <v>155.51</v>
      </c>
      <c r="CC20" s="9">
        <v>157.54</v>
      </c>
      <c r="CD20" s="9">
        <v>163.69</v>
      </c>
      <c r="CE20" s="9">
        <v>166.39</v>
      </c>
      <c r="CF20" s="9">
        <v>168.3</v>
      </c>
      <c r="CG20" s="9">
        <v>168.8</v>
      </c>
      <c r="CH20" s="9">
        <v>156.80000000000001</v>
      </c>
      <c r="CI20" s="9">
        <v>105.7</v>
      </c>
      <c r="CJ20" s="9">
        <v>93.7</v>
      </c>
      <c r="CK20" s="9">
        <v>83.71</v>
      </c>
      <c r="CL20" s="9">
        <v>85.71</v>
      </c>
      <c r="CM20" s="9">
        <v>87.71</v>
      </c>
      <c r="CN20" s="9">
        <v>91.72</v>
      </c>
      <c r="CO20" s="9">
        <v>94.11</v>
      </c>
      <c r="CP20" s="9">
        <v>97.11</v>
      </c>
      <c r="CQ20" s="9">
        <v>98.11</v>
      </c>
      <c r="CR20" s="9">
        <v>99.36</v>
      </c>
      <c r="CS20" s="9">
        <v>99.46</v>
      </c>
      <c r="CT20" s="9">
        <v>96.96</v>
      </c>
      <c r="CU20" s="9">
        <v>76.75</v>
      </c>
      <c r="CV20" s="9">
        <v>68.75</v>
      </c>
      <c r="CW20" s="9">
        <v>65.75</v>
      </c>
      <c r="CX20" s="9">
        <v>64.75</v>
      </c>
      <c r="CY20" s="9">
        <v>65.75</v>
      </c>
      <c r="CZ20" s="9">
        <v>68.25</v>
      </c>
      <c r="DA20" s="9">
        <v>72.25</v>
      </c>
      <c r="DB20" s="9">
        <v>76</v>
      </c>
      <c r="DC20" s="9">
        <v>78.5</v>
      </c>
      <c r="DD20" s="9">
        <v>79.75</v>
      </c>
      <c r="DE20" s="9">
        <v>79.16</v>
      </c>
      <c r="DF20" s="9">
        <v>77.41</v>
      </c>
      <c r="DG20" s="9">
        <v>69.41</v>
      </c>
      <c r="DH20" s="9">
        <v>62.41</v>
      </c>
      <c r="DI20" s="9">
        <v>60.41</v>
      </c>
      <c r="DJ20" s="9">
        <v>60.11</v>
      </c>
      <c r="DK20" s="9">
        <v>61.61</v>
      </c>
      <c r="DL20" s="9">
        <v>67.61</v>
      </c>
      <c r="DM20" s="9">
        <v>68.77</v>
      </c>
      <c r="DN20" s="9">
        <v>69.27</v>
      </c>
      <c r="DO20" s="9">
        <v>71.52</v>
      </c>
      <c r="DP20" s="9">
        <v>73.819999999999993</v>
      </c>
      <c r="DR20" s="9">
        <v>202.15</v>
      </c>
      <c r="DS20" s="9">
        <v>183.22</v>
      </c>
      <c r="DT20" s="9">
        <v>157.28</v>
      </c>
      <c r="DU20" s="9">
        <v>151.44999999999999</v>
      </c>
      <c r="DV20" s="9">
        <v>148.11000000000001</v>
      </c>
      <c r="DW20" s="9">
        <v>146.59</v>
      </c>
      <c r="DX20" s="9">
        <v>147.01</v>
      </c>
      <c r="DY20" s="9">
        <v>148.01</v>
      </c>
      <c r="DZ20" s="9">
        <v>155.25</v>
      </c>
      <c r="EA20" s="9">
        <v>158.31</v>
      </c>
      <c r="EB20" s="9">
        <v>158.63</v>
      </c>
      <c r="EC20" s="9">
        <v>162.38</v>
      </c>
      <c r="ED20" s="9">
        <v>162.44</v>
      </c>
      <c r="EE20" s="9">
        <v>161.51</v>
      </c>
      <c r="EF20" s="9">
        <v>92.19</v>
      </c>
      <c r="EG20" s="9">
        <v>95.98</v>
      </c>
      <c r="EH20" s="9">
        <v>95.28</v>
      </c>
      <c r="EI20" s="9">
        <v>95</v>
      </c>
      <c r="EJ20" s="9">
        <v>95.28</v>
      </c>
      <c r="EK20" s="9">
        <v>96.23</v>
      </c>
      <c r="EL20" s="9">
        <v>97.17</v>
      </c>
      <c r="EM20" s="9">
        <v>100.26</v>
      </c>
      <c r="EN20" s="9">
        <v>100.91</v>
      </c>
      <c r="EO20" s="9">
        <v>101.29</v>
      </c>
      <c r="EP20" s="9">
        <v>101.18</v>
      </c>
      <c r="EQ20" s="9">
        <v>97.18</v>
      </c>
      <c r="ER20" s="9">
        <v>73.739999999999995</v>
      </c>
      <c r="ES20" s="9">
        <v>73.2</v>
      </c>
      <c r="ET20" s="9">
        <v>73.02</v>
      </c>
      <c r="EU20" s="9">
        <v>73.2</v>
      </c>
      <c r="EV20" s="9">
        <v>74.459999999999994</v>
      </c>
      <c r="EW20" s="9">
        <v>75.41</v>
      </c>
      <c r="EX20" s="9">
        <v>83</v>
      </c>
      <c r="EY20" s="9">
        <v>85.87</v>
      </c>
      <c r="EZ20" s="9">
        <v>86.32</v>
      </c>
      <c r="FA20" s="9">
        <v>86.99</v>
      </c>
      <c r="FB20" s="9">
        <v>86.54</v>
      </c>
      <c r="FC20" s="9">
        <v>84.32</v>
      </c>
      <c r="FD20" s="9">
        <v>72.61</v>
      </c>
      <c r="FE20" s="9">
        <v>71.8</v>
      </c>
      <c r="FF20" s="9">
        <v>71.540000000000006</v>
      </c>
      <c r="FG20" s="9">
        <v>71.81</v>
      </c>
      <c r="FH20" s="9">
        <v>72.94</v>
      </c>
      <c r="FI20" s="9">
        <v>74.63</v>
      </c>
      <c r="FJ20" s="9">
        <v>86.79</v>
      </c>
      <c r="FK20" s="9">
        <v>89.92</v>
      </c>
      <c r="FL20" s="9">
        <v>92.09</v>
      </c>
      <c r="FM20" s="9">
        <v>92.82</v>
      </c>
      <c r="FO20" s="9">
        <v>82.507999999999996</v>
      </c>
      <c r="FP20" s="7">
        <v>88.83</v>
      </c>
      <c r="FQ20" s="9">
        <v>1.3582000000000001</v>
      </c>
      <c r="FR20" s="7">
        <f t="shared" si="15"/>
        <v>65.402738919157699</v>
      </c>
      <c r="FT20" s="7">
        <v>0.87</v>
      </c>
      <c r="FU20" s="7">
        <v>1.22</v>
      </c>
      <c r="FV20" s="9">
        <v>82.719300000000004</v>
      </c>
      <c r="FX20" s="9">
        <v>87.51</v>
      </c>
      <c r="FY20" s="9">
        <v>85.94</v>
      </c>
      <c r="FZ20" s="9">
        <v>83.5</v>
      </c>
      <c r="GA20" s="9">
        <v>79.42</v>
      </c>
      <c r="GB20" s="9">
        <v>73.92</v>
      </c>
    </row>
    <row r="21" spans="1:184" x14ac:dyDescent="0.25">
      <c r="A21" s="6">
        <f t="shared" si="16"/>
        <v>44580</v>
      </c>
      <c r="B21" s="13">
        <f t="shared" si="10"/>
        <v>1</v>
      </c>
      <c r="C21" s="13">
        <f t="shared" si="11"/>
        <v>2022</v>
      </c>
      <c r="D21">
        <f t="shared" si="12"/>
        <v>202201</v>
      </c>
      <c r="E21">
        <f t="shared" si="13"/>
        <v>1</v>
      </c>
      <c r="F21">
        <f t="shared" si="14"/>
        <v>202201</v>
      </c>
      <c r="G21" t="s">
        <v>207</v>
      </c>
      <c r="H21" s="9">
        <v>0.25</v>
      </c>
      <c r="I21" s="9">
        <v>0.19639999999999999</v>
      </c>
      <c r="J21" s="10">
        <v>0.42900169999999999</v>
      </c>
      <c r="K21" s="10">
        <v>0.51000129999999999</v>
      </c>
      <c r="L21" s="10">
        <v>0.61651259999999997</v>
      </c>
      <c r="M21" s="10">
        <v>0.73747600000000002</v>
      </c>
      <c r="N21" s="10">
        <v>0.85853159999999995</v>
      </c>
      <c r="O21" s="10">
        <v>0.9694682</v>
      </c>
      <c r="P21" s="10">
        <v>1.0650571</v>
      </c>
      <c r="Q21" s="10">
        <v>1.1445178</v>
      </c>
      <c r="R21" s="10">
        <v>1.2093518000000001</v>
      </c>
      <c r="S21" s="10">
        <v>1.2620145</v>
      </c>
      <c r="T21" s="10">
        <v>1.3050801000000001</v>
      </c>
      <c r="U21" s="10">
        <v>1.3403780999999999</v>
      </c>
      <c r="V21" s="10">
        <v>1.3700988999999999</v>
      </c>
      <c r="W21" s="10">
        <v>1.3949777999999999</v>
      </c>
      <c r="X21" s="10">
        <v>1.4153205</v>
      </c>
      <c r="Y21" s="10">
        <v>1.4314327</v>
      </c>
      <c r="Z21" s="10">
        <v>1.4436201</v>
      </c>
      <c r="AA21" s="10">
        <v>1.4521884</v>
      </c>
      <c r="AB21" s="10">
        <v>1.4574541000000001</v>
      </c>
      <c r="AC21" s="10">
        <v>1.4597722</v>
      </c>
      <c r="AD21" s="10">
        <v>1.4595054999999999</v>
      </c>
      <c r="AE21" s="10">
        <v>1.4570168999999999</v>
      </c>
      <c r="AF21" s="10">
        <v>1.4526695000000001</v>
      </c>
      <c r="AG21" s="10">
        <v>1.4468261</v>
      </c>
      <c r="AH21" s="10">
        <v>1.4398097000000001</v>
      </c>
      <c r="AI21" s="10">
        <v>1.4317823000000001</v>
      </c>
      <c r="AJ21" s="10">
        <v>1.4228664</v>
      </c>
      <c r="AK21" s="10">
        <v>1.4131838000000001</v>
      </c>
      <c r="AL21" s="10">
        <v>1.402857</v>
      </c>
      <c r="AM21" s="10">
        <v>1.3920079000000001</v>
      </c>
      <c r="AN21" s="10">
        <v>1.3807588</v>
      </c>
      <c r="AO21" s="10">
        <v>1.3692318000000001</v>
      </c>
      <c r="AP21" s="10">
        <v>1.3575491</v>
      </c>
      <c r="AQ21" s="10">
        <v>1.3458327999999999</v>
      </c>
      <c r="AR21" s="10">
        <v>1.3342050999999999</v>
      </c>
      <c r="AS21" s="10">
        <v>1.3227882</v>
      </c>
      <c r="AT21" s="10">
        <v>1.3116874000000001</v>
      </c>
      <c r="AU21" s="10">
        <v>1.3009265999999999</v>
      </c>
      <c r="AV21" s="10">
        <v>1.2905047000000001</v>
      </c>
      <c r="AW21" s="10">
        <v>1.2804207000000001</v>
      </c>
      <c r="AX21" s="10">
        <v>1.2706735</v>
      </c>
      <c r="AY21" s="10">
        <v>1.2612622</v>
      </c>
      <c r="AZ21" s="10">
        <v>1.2521857000000001</v>
      </c>
      <c r="BA21" s="10">
        <v>1.2434429</v>
      </c>
      <c r="BB21" s="10">
        <v>1.2350329</v>
      </c>
      <c r="BC21" s="10">
        <v>1.2269544999999999</v>
      </c>
      <c r="BD21" s="10">
        <v>1.2192067</v>
      </c>
      <c r="BE21" s="10">
        <v>1.2117886</v>
      </c>
      <c r="BF21" s="10">
        <v>1.2046981000000001</v>
      </c>
      <c r="BG21" s="10">
        <v>1.1979289</v>
      </c>
      <c r="BH21" s="10">
        <v>1.1914737</v>
      </c>
      <c r="BI21" s="10">
        <v>1.1853251</v>
      </c>
      <c r="BJ21" s="10">
        <v>1.1794757</v>
      </c>
      <c r="BK21" s="10">
        <v>1.1739181000000001</v>
      </c>
      <c r="BL21" s="10">
        <v>1.1686448</v>
      </c>
      <c r="BM21" s="10">
        <v>1.1636485999999999</v>
      </c>
      <c r="BN21" s="10">
        <v>1.1589218999999999</v>
      </c>
      <c r="BO21" s="10">
        <v>1.1544574999999999</v>
      </c>
      <c r="BP21" s="10">
        <v>1.1502479000000001</v>
      </c>
      <c r="BQ21" s="10">
        <v>1.1462855999999999</v>
      </c>
      <c r="BR21" s="10">
        <v>1.1273046</v>
      </c>
      <c r="BS21" s="10">
        <v>1.1154341999999999</v>
      </c>
      <c r="BU21" s="9">
        <v>180.73</v>
      </c>
      <c r="BV21" s="9">
        <v>179.17</v>
      </c>
      <c r="BW21" s="9">
        <v>152.6</v>
      </c>
      <c r="BX21" s="9">
        <v>148.6</v>
      </c>
      <c r="BY21" s="9">
        <v>147.79</v>
      </c>
      <c r="BZ21" s="9">
        <v>147.54</v>
      </c>
      <c r="CA21" s="9">
        <v>147.79</v>
      </c>
      <c r="CB21" s="9">
        <v>149.29</v>
      </c>
      <c r="CC21" s="9">
        <v>150.79</v>
      </c>
      <c r="CD21" s="9">
        <v>156.55000000000001</v>
      </c>
      <c r="CE21" s="9">
        <v>159.41999999999999</v>
      </c>
      <c r="CF21" s="9">
        <v>161.38999999999999</v>
      </c>
      <c r="CG21" s="9">
        <v>161.81</v>
      </c>
      <c r="CH21" s="9">
        <v>149.72999999999999</v>
      </c>
      <c r="CI21" s="9">
        <v>103.99</v>
      </c>
      <c r="CJ21" s="9">
        <v>93.79</v>
      </c>
      <c r="CK21" s="9">
        <v>83.8</v>
      </c>
      <c r="CL21" s="9">
        <v>84.3</v>
      </c>
      <c r="CM21" s="9">
        <v>86.3</v>
      </c>
      <c r="CN21" s="9">
        <v>90.17</v>
      </c>
      <c r="CO21" s="9">
        <v>92.53</v>
      </c>
      <c r="CP21" s="9">
        <v>95.53</v>
      </c>
      <c r="CQ21" s="9">
        <v>96.53</v>
      </c>
      <c r="CR21" s="9">
        <v>98.66</v>
      </c>
      <c r="CS21" s="9">
        <v>98.76</v>
      </c>
      <c r="CT21" s="9">
        <v>96.26</v>
      </c>
      <c r="CU21" s="9">
        <v>76.88</v>
      </c>
      <c r="CV21" s="9">
        <v>68.88</v>
      </c>
      <c r="CW21" s="9">
        <v>65.88</v>
      </c>
      <c r="CX21" s="9">
        <v>64.88</v>
      </c>
      <c r="CY21" s="9">
        <v>65.88</v>
      </c>
      <c r="CZ21" s="9">
        <v>68.38</v>
      </c>
      <c r="DA21" s="9">
        <v>72.680000000000007</v>
      </c>
      <c r="DB21" s="9">
        <v>76.180000000000007</v>
      </c>
      <c r="DC21" s="9">
        <v>78.680000000000007</v>
      </c>
      <c r="DD21" s="9">
        <v>79.930000000000007</v>
      </c>
      <c r="DE21" s="9">
        <v>79.38</v>
      </c>
      <c r="DF21" s="9">
        <v>76.66</v>
      </c>
      <c r="DG21" s="9">
        <v>68.58</v>
      </c>
      <c r="DH21" s="9">
        <v>61.58</v>
      </c>
      <c r="DI21" s="9">
        <v>59.58</v>
      </c>
      <c r="DJ21" s="9">
        <v>59.28</v>
      </c>
      <c r="DK21" s="9">
        <v>60.78</v>
      </c>
      <c r="DL21" s="9">
        <v>66.78</v>
      </c>
      <c r="DM21" s="9">
        <v>68.03</v>
      </c>
      <c r="DN21" s="9">
        <v>68.53</v>
      </c>
      <c r="DO21" s="9">
        <v>70.78</v>
      </c>
      <c r="DP21" s="9">
        <v>73.08</v>
      </c>
      <c r="DR21" s="9">
        <v>196.39</v>
      </c>
      <c r="DS21" s="9">
        <v>176.16</v>
      </c>
      <c r="DT21" s="9">
        <v>152.63</v>
      </c>
      <c r="DU21" s="9">
        <v>147.18</v>
      </c>
      <c r="DV21" s="9">
        <v>144.04</v>
      </c>
      <c r="DW21" s="9">
        <v>142.21</v>
      </c>
      <c r="DX21" s="9">
        <v>142.63</v>
      </c>
      <c r="DY21" s="9">
        <v>143.63</v>
      </c>
      <c r="DZ21" s="9">
        <v>149.86000000000001</v>
      </c>
      <c r="EA21" s="9">
        <v>152.91999999999999</v>
      </c>
      <c r="EB21" s="9">
        <v>153.24</v>
      </c>
      <c r="EC21" s="9">
        <v>156.87</v>
      </c>
      <c r="ED21" s="9">
        <v>156.93</v>
      </c>
      <c r="EE21" s="9">
        <v>156</v>
      </c>
      <c r="EF21" s="9">
        <v>90.28</v>
      </c>
      <c r="EG21" s="9">
        <v>94.07</v>
      </c>
      <c r="EH21" s="9">
        <v>93.37</v>
      </c>
      <c r="EI21" s="9">
        <v>93.09</v>
      </c>
      <c r="EJ21" s="9">
        <v>93.37</v>
      </c>
      <c r="EK21" s="9">
        <v>94.32</v>
      </c>
      <c r="EL21" s="9">
        <v>96.66</v>
      </c>
      <c r="EM21" s="9">
        <v>99.75</v>
      </c>
      <c r="EN21" s="9">
        <v>100.4</v>
      </c>
      <c r="EO21" s="9">
        <v>100.78</v>
      </c>
      <c r="EP21" s="9">
        <v>100.67</v>
      </c>
      <c r="EQ21" s="9">
        <v>96.67</v>
      </c>
      <c r="ER21" s="9">
        <v>73.180000000000007</v>
      </c>
      <c r="ES21" s="9">
        <v>72.64</v>
      </c>
      <c r="ET21" s="9">
        <v>72.459999999999994</v>
      </c>
      <c r="EU21" s="9">
        <v>72.64</v>
      </c>
      <c r="EV21" s="9">
        <v>73.900000000000006</v>
      </c>
      <c r="EW21" s="9">
        <v>74.849999999999994</v>
      </c>
      <c r="EX21" s="9">
        <v>82.84</v>
      </c>
      <c r="EY21" s="9">
        <v>85.71</v>
      </c>
      <c r="EZ21" s="9">
        <v>86.16</v>
      </c>
      <c r="FA21" s="9">
        <v>86.83</v>
      </c>
      <c r="FB21" s="9">
        <v>86.38</v>
      </c>
      <c r="FC21" s="9">
        <v>84.16</v>
      </c>
      <c r="FD21" s="9">
        <v>71.92</v>
      </c>
      <c r="FE21" s="9">
        <v>71.11</v>
      </c>
      <c r="FF21" s="9">
        <v>70.849999999999994</v>
      </c>
      <c r="FG21" s="9">
        <v>71.12</v>
      </c>
      <c r="FH21" s="9">
        <v>72.25</v>
      </c>
      <c r="FI21" s="9">
        <v>73.94</v>
      </c>
      <c r="FJ21" s="9">
        <v>86.63</v>
      </c>
      <c r="FK21" s="9">
        <v>89.76</v>
      </c>
      <c r="FL21" s="9">
        <v>91.93</v>
      </c>
      <c r="FM21" s="9">
        <v>92.66</v>
      </c>
      <c r="FO21" s="9">
        <v>82.612399999999994</v>
      </c>
      <c r="FP21" s="7">
        <v>89.64</v>
      </c>
      <c r="FQ21" s="9">
        <v>1.359</v>
      </c>
      <c r="FR21" s="7">
        <f t="shared" si="15"/>
        <v>65.960264900662253</v>
      </c>
      <c r="FT21" s="7">
        <v>0.9</v>
      </c>
      <c r="FU21" s="7">
        <v>1.26</v>
      </c>
      <c r="FV21" s="9">
        <v>82.8369</v>
      </c>
      <c r="FX21" s="9">
        <v>88.44</v>
      </c>
      <c r="FY21" s="9">
        <v>86.69</v>
      </c>
      <c r="FZ21" s="9">
        <v>84.16</v>
      </c>
      <c r="GA21" s="9">
        <v>79.900000000000006</v>
      </c>
      <c r="GB21" s="9">
        <v>74.239999999999995</v>
      </c>
    </row>
    <row r="22" spans="1:184" x14ac:dyDescent="0.25">
      <c r="A22" s="6">
        <f t="shared" si="16"/>
        <v>44581</v>
      </c>
      <c r="B22" s="13">
        <f t="shared" si="10"/>
        <v>1</v>
      </c>
      <c r="C22" s="13">
        <f t="shared" si="11"/>
        <v>2022</v>
      </c>
      <c r="D22">
        <f t="shared" si="12"/>
        <v>202201</v>
      </c>
      <c r="E22">
        <f t="shared" si="13"/>
        <v>1</v>
      </c>
      <c r="F22">
        <f t="shared" si="14"/>
        <v>202201</v>
      </c>
      <c r="G22" t="s">
        <v>208</v>
      </c>
      <c r="H22" s="9">
        <v>0.25</v>
      </c>
      <c r="I22" s="9">
        <v>0.1966</v>
      </c>
      <c r="J22" s="10">
        <v>0.43385420000000002</v>
      </c>
      <c r="K22" s="10">
        <v>0.50642120000000002</v>
      </c>
      <c r="L22" s="10">
        <v>0.61068909999999998</v>
      </c>
      <c r="M22" s="10">
        <v>0.7318173</v>
      </c>
      <c r="N22" s="10">
        <v>0.85323629999999995</v>
      </c>
      <c r="O22" s="10">
        <v>0.96385980000000004</v>
      </c>
      <c r="P22" s="10">
        <v>1.0589021000000001</v>
      </c>
      <c r="Q22" s="10">
        <v>1.1379868</v>
      </c>
      <c r="R22" s="10">
        <v>1.2032494</v>
      </c>
      <c r="S22" s="10">
        <v>1.2572730000000001</v>
      </c>
      <c r="T22" s="10">
        <v>1.3021498</v>
      </c>
      <c r="U22" s="10">
        <v>1.3392934000000001</v>
      </c>
      <c r="V22" s="10">
        <v>1.3700383</v>
      </c>
      <c r="W22" s="10">
        <v>1.3950419000000001</v>
      </c>
      <c r="X22" s="10">
        <v>1.4147749000000001</v>
      </c>
      <c r="Y22" s="10">
        <v>1.429708</v>
      </c>
      <c r="Z22" s="10">
        <v>1.440312</v>
      </c>
      <c r="AA22" s="10">
        <v>1.4470577</v>
      </c>
      <c r="AB22" s="10">
        <v>1.4504028</v>
      </c>
      <c r="AC22" s="10">
        <v>1.45076</v>
      </c>
      <c r="AD22" s="10">
        <v>1.4485323000000001</v>
      </c>
      <c r="AE22" s="10">
        <v>1.4441229</v>
      </c>
      <c r="AF22" s="10">
        <v>1.4379348000000001</v>
      </c>
      <c r="AG22" s="10">
        <v>1.4303710999999999</v>
      </c>
      <c r="AH22" s="10">
        <v>1.4217948</v>
      </c>
      <c r="AI22" s="10">
        <v>1.4123736</v>
      </c>
      <c r="AJ22" s="10">
        <v>1.4022159000000001</v>
      </c>
      <c r="AK22" s="10">
        <v>1.3914301</v>
      </c>
      <c r="AL22" s="10">
        <v>1.3801243999999999</v>
      </c>
      <c r="AM22" s="10">
        <v>1.3684073999999999</v>
      </c>
      <c r="AN22" s="10">
        <v>1.3563871999999999</v>
      </c>
      <c r="AO22" s="10">
        <v>1.3441723000000001</v>
      </c>
      <c r="AP22" s="10">
        <v>1.331871</v>
      </c>
      <c r="AQ22" s="10">
        <v>1.3195916000000001</v>
      </c>
      <c r="AR22" s="10">
        <v>1.3074425000000001</v>
      </c>
      <c r="AS22" s="10">
        <v>1.2955321</v>
      </c>
      <c r="AT22" s="10">
        <v>1.283952</v>
      </c>
      <c r="AU22" s="10">
        <v>1.2727200999999999</v>
      </c>
      <c r="AV22" s="10">
        <v>1.2618339000000001</v>
      </c>
      <c r="AW22" s="10">
        <v>1.2512912</v>
      </c>
      <c r="AX22" s="10">
        <v>1.2410893000000001</v>
      </c>
      <c r="AY22" s="10">
        <v>1.2312259999999999</v>
      </c>
      <c r="AZ22" s="10">
        <v>1.2216986999999999</v>
      </c>
      <c r="BA22" s="10">
        <v>1.2125051</v>
      </c>
      <c r="BB22" s="10">
        <v>1.2036427999999999</v>
      </c>
      <c r="BC22" s="10">
        <v>1.1951092000000001</v>
      </c>
      <c r="BD22" s="10">
        <v>1.1869019999999999</v>
      </c>
      <c r="BE22" s="10">
        <v>1.1790187000000001</v>
      </c>
      <c r="BF22" s="10">
        <v>1.1714563</v>
      </c>
      <c r="BG22" s="10">
        <v>1.1642089</v>
      </c>
      <c r="BH22" s="10">
        <v>1.1572697999999999</v>
      </c>
      <c r="BI22" s="10">
        <v>1.1506323000000001</v>
      </c>
      <c r="BJ22" s="10">
        <v>1.1442896</v>
      </c>
      <c r="BK22" s="10">
        <v>1.1382352</v>
      </c>
      <c r="BL22" s="10">
        <v>1.1324623</v>
      </c>
      <c r="BM22" s="10">
        <v>1.1269643</v>
      </c>
      <c r="BN22" s="10">
        <v>1.1217344</v>
      </c>
      <c r="BO22" s="10">
        <v>1.1167659000000001</v>
      </c>
      <c r="BP22" s="10">
        <v>1.1120521999999999</v>
      </c>
      <c r="BQ22" s="10">
        <v>1.1075866000000001</v>
      </c>
      <c r="BR22" s="10">
        <v>1.0856711999999999</v>
      </c>
      <c r="BS22" s="10">
        <v>1.0712633</v>
      </c>
      <c r="BU22" s="9">
        <v>179.13</v>
      </c>
      <c r="BV22" s="9">
        <v>178.17</v>
      </c>
      <c r="BW22" s="9">
        <v>157.15</v>
      </c>
      <c r="BX22" s="9">
        <v>153.31</v>
      </c>
      <c r="BY22" s="9">
        <v>152.65</v>
      </c>
      <c r="BZ22" s="9">
        <v>154.33000000000001</v>
      </c>
      <c r="CA22" s="9">
        <v>154.66</v>
      </c>
      <c r="CB22" s="9">
        <v>156.16</v>
      </c>
      <c r="CC22" s="9">
        <v>157.06</v>
      </c>
      <c r="CD22" s="9">
        <v>163.78</v>
      </c>
      <c r="CE22" s="9">
        <v>166.68</v>
      </c>
      <c r="CF22" s="9">
        <v>168.68</v>
      </c>
      <c r="CG22" s="9">
        <v>169.18</v>
      </c>
      <c r="CH22" s="9">
        <v>156.18</v>
      </c>
      <c r="CI22" s="9">
        <v>105.67</v>
      </c>
      <c r="CJ22" s="9">
        <v>93.37</v>
      </c>
      <c r="CK22" s="9">
        <v>83.37</v>
      </c>
      <c r="CL22" s="9">
        <v>83.97</v>
      </c>
      <c r="CM22" s="9">
        <v>85.97</v>
      </c>
      <c r="CN22" s="9">
        <v>89.97</v>
      </c>
      <c r="CO22" s="9">
        <v>93.39</v>
      </c>
      <c r="CP22" s="9">
        <v>96.39</v>
      </c>
      <c r="CQ22" s="9">
        <v>97.39</v>
      </c>
      <c r="CR22" s="9">
        <v>99.62</v>
      </c>
      <c r="CS22" s="9">
        <v>99.72</v>
      </c>
      <c r="CT22" s="9">
        <v>97.22</v>
      </c>
      <c r="CU22" s="9">
        <v>77.7</v>
      </c>
      <c r="CV22" s="9">
        <v>69.7</v>
      </c>
      <c r="CW22" s="9">
        <v>66.7</v>
      </c>
      <c r="CX22" s="9">
        <v>65.7</v>
      </c>
      <c r="CY22" s="9">
        <v>66.7</v>
      </c>
      <c r="CZ22" s="9">
        <v>69.2</v>
      </c>
      <c r="DA22" s="9">
        <v>72.2</v>
      </c>
      <c r="DB22" s="9">
        <v>75.7</v>
      </c>
      <c r="DC22" s="9">
        <v>78.2</v>
      </c>
      <c r="DD22" s="9">
        <v>79.45</v>
      </c>
      <c r="DE22" s="9">
        <v>78.900000000000006</v>
      </c>
      <c r="DF22" s="9">
        <v>76.180000000000007</v>
      </c>
      <c r="DG22" s="9">
        <v>68.099999999999994</v>
      </c>
      <c r="DH22" s="9">
        <v>61.1</v>
      </c>
      <c r="DI22" s="9">
        <v>59.1</v>
      </c>
      <c r="DJ22" s="9">
        <v>58.8</v>
      </c>
      <c r="DK22" s="9">
        <v>60.3</v>
      </c>
      <c r="DL22" s="9">
        <v>66.3</v>
      </c>
      <c r="DM22" s="9">
        <v>67.8</v>
      </c>
      <c r="DN22" s="9">
        <v>68.3</v>
      </c>
      <c r="DO22" s="9">
        <v>70.599999999999994</v>
      </c>
      <c r="DP22" s="9">
        <v>72.900000000000006</v>
      </c>
      <c r="DR22" s="9">
        <v>194.67</v>
      </c>
      <c r="DS22" s="9">
        <v>176.84</v>
      </c>
      <c r="DT22" s="9">
        <v>158.05000000000001</v>
      </c>
      <c r="DU22" s="9">
        <v>152.16999999999999</v>
      </c>
      <c r="DV22" s="9">
        <v>149.25</v>
      </c>
      <c r="DW22" s="9">
        <v>148.44</v>
      </c>
      <c r="DX22" s="9">
        <v>148.86000000000001</v>
      </c>
      <c r="DY22" s="9">
        <v>149.86000000000001</v>
      </c>
      <c r="DZ22" s="9">
        <v>156.08000000000001</v>
      </c>
      <c r="EA22" s="9">
        <v>159.13999999999999</v>
      </c>
      <c r="EB22" s="9">
        <v>159.46</v>
      </c>
      <c r="EC22" s="9">
        <v>163.85</v>
      </c>
      <c r="ED22" s="9">
        <v>163.91</v>
      </c>
      <c r="EE22" s="9">
        <v>162.97999999999999</v>
      </c>
      <c r="EF22" s="9">
        <v>91.98</v>
      </c>
      <c r="EG22" s="9">
        <v>95.77</v>
      </c>
      <c r="EH22" s="9">
        <v>95.07</v>
      </c>
      <c r="EI22" s="9">
        <v>94.79</v>
      </c>
      <c r="EJ22" s="9">
        <v>95.07</v>
      </c>
      <c r="EK22" s="9">
        <v>96.02</v>
      </c>
      <c r="EL22" s="9">
        <v>99.33</v>
      </c>
      <c r="EM22" s="9">
        <v>102.42</v>
      </c>
      <c r="EN22" s="9">
        <v>103.07</v>
      </c>
      <c r="EO22" s="9">
        <v>103.45</v>
      </c>
      <c r="EP22" s="9">
        <v>103.34</v>
      </c>
      <c r="EQ22" s="9">
        <v>99.34</v>
      </c>
      <c r="ER22" s="9">
        <v>74.569999999999993</v>
      </c>
      <c r="ES22" s="9">
        <v>74.03</v>
      </c>
      <c r="ET22" s="9">
        <v>73.849999999999994</v>
      </c>
      <c r="EU22" s="9">
        <v>74.03</v>
      </c>
      <c r="EV22" s="9">
        <v>75.290000000000006</v>
      </c>
      <c r="EW22" s="9">
        <v>76.239999999999995</v>
      </c>
      <c r="EX22" s="9">
        <v>83.62</v>
      </c>
      <c r="EY22" s="9">
        <v>86.49</v>
      </c>
      <c r="EZ22" s="9">
        <v>86.94</v>
      </c>
      <c r="FA22" s="9">
        <v>87.61</v>
      </c>
      <c r="FB22" s="9">
        <v>87.16</v>
      </c>
      <c r="FC22" s="9">
        <v>85.45</v>
      </c>
      <c r="FD22" s="9">
        <v>73.44</v>
      </c>
      <c r="FE22" s="9">
        <v>72.63</v>
      </c>
      <c r="FF22" s="9">
        <v>72.37</v>
      </c>
      <c r="FG22" s="9">
        <v>72.64</v>
      </c>
      <c r="FH22" s="9">
        <v>73.77</v>
      </c>
      <c r="FI22" s="9">
        <v>75.459999999999994</v>
      </c>
      <c r="FJ22" s="9">
        <v>87.4</v>
      </c>
      <c r="FK22" s="9">
        <v>90.53</v>
      </c>
      <c r="FL22" s="9">
        <v>92.7</v>
      </c>
      <c r="FM22" s="9">
        <v>93.43</v>
      </c>
      <c r="FO22" s="9">
        <v>82.807900000000004</v>
      </c>
      <c r="FP22" s="7">
        <v>89.75</v>
      </c>
      <c r="FQ22" s="9">
        <v>1.3658999999999999</v>
      </c>
      <c r="FR22" s="7">
        <f t="shared" si="15"/>
        <v>65.707592063840693</v>
      </c>
      <c r="FT22" s="7">
        <v>0.89</v>
      </c>
      <c r="FU22" s="7">
        <v>1.22</v>
      </c>
      <c r="FV22" s="9">
        <v>83.044399999999996</v>
      </c>
      <c r="FX22" s="9">
        <v>88.38</v>
      </c>
      <c r="FY22" s="9">
        <v>86.74</v>
      </c>
      <c r="FZ22" s="9">
        <v>84.28</v>
      </c>
      <c r="GA22" s="9">
        <v>80.27</v>
      </c>
      <c r="GB22" s="9">
        <v>74.760000000000005</v>
      </c>
    </row>
    <row r="23" spans="1:184" x14ac:dyDescent="0.25">
      <c r="A23" s="6">
        <f t="shared" si="16"/>
        <v>44582</v>
      </c>
      <c r="B23" s="13">
        <f t="shared" si="10"/>
        <v>1</v>
      </c>
      <c r="C23" s="13">
        <f t="shared" si="11"/>
        <v>2022</v>
      </c>
      <c r="D23">
        <f t="shared" si="12"/>
        <v>202201</v>
      </c>
      <c r="E23">
        <f t="shared" si="13"/>
        <v>1</v>
      </c>
      <c r="F23">
        <f t="shared" si="14"/>
        <v>202201</v>
      </c>
      <c r="G23" t="s">
        <v>209</v>
      </c>
      <c r="H23" s="9">
        <v>0.25</v>
      </c>
      <c r="I23" s="9">
        <v>0.19670000000000001</v>
      </c>
      <c r="J23" s="10">
        <v>0.42397420000000002</v>
      </c>
      <c r="K23" s="10">
        <v>0.49881239999999999</v>
      </c>
      <c r="L23" s="10">
        <v>0.60437989999999997</v>
      </c>
      <c r="M23" s="10">
        <v>0.72363460000000002</v>
      </c>
      <c r="N23" s="10">
        <v>0.84024469999999996</v>
      </c>
      <c r="O23" s="10">
        <v>0.94486829999999999</v>
      </c>
      <c r="P23" s="10">
        <v>1.0337685999999999</v>
      </c>
      <c r="Q23" s="10">
        <v>1.1072492</v>
      </c>
      <c r="R23" s="10">
        <v>1.1678137</v>
      </c>
      <c r="S23" s="10">
        <v>1.2182093000000001</v>
      </c>
      <c r="T23" s="10">
        <v>1.2603784</v>
      </c>
      <c r="U23" s="10">
        <v>1.2956652</v>
      </c>
      <c r="V23" s="10">
        <v>1.3250782999999999</v>
      </c>
      <c r="W23" s="10">
        <v>1.3491366</v>
      </c>
      <c r="X23" s="10">
        <v>1.3682205000000001</v>
      </c>
      <c r="Y23" s="10">
        <v>1.3827103999999999</v>
      </c>
      <c r="Z23" s="10">
        <v>1.3929866</v>
      </c>
      <c r="AA23" s="10">
        <v>1.3994293</v>
      </c>
      <c r="AB23" s="10">
        <v>1.4024272</v>
      </c>
      <c r="AC23" s="10">
        <v>1.4023971</v>
      </c>
      <c r="AD23" s="10">
        <v>1.3997618000000001</v>
      </c>
      <c r="AE23" s="10">
        <v>1.3949442999999999</v>
      </c>
      <c r="AF23" s="10">
        <v>1.3883675</v>
      </c>
      <c r="AG23" s="10">
        <v>1.3804544000000001</v>
      </c>
      <c r="AH23" s="10">
        <v>1.3715801000000001</v>
      </c>
      <c r="AI23" s="10">
        <v>1.3619091999999999</v>
      </c>
      <c r="AJ23" s="10">
        <v>1.351548</v>
      </c>
      <c r="AK23" s="10">
        <v>1.340603</v>
      </c>
      <c r="AL23" s="10">
        <v>1.3291805999999999</v>
      </c>
      <c r="AM23" s="10">
        <v>1.3173870999999999</v>
      </c>
      <c r="AN23" s="10">
        <v>1.3053291</v>
      </c>
      <c r="AO23" s="10">
        <v>1.2931128999999999</v>
      </c>
      <c r="AP23" s="10">
        <v>1.2808449</v>
      </c>
      <c r="AQ23" s="10">
        <v>1.2686314999999999</v>
      </c>
      <c r="AR23" s="10">
        <v>1.2565790999999999</v>
      </c>
      <c r="AS23" s="10">
        <v>1.2447942000000001</v>
      </c>
      <c r="AT23" s="10">
        <v>1.2333656</v>
      </c>
      <c r="AU23" s="10">
        <v>1.2223047</v>
      </c>
      <c r="AV23" s="10">
        <v>1.2116015</v>
      </c>
      <c r="AW23" s="10">
        <v>1.2012461000000001</v>
      </c>
      <c r="AX23" s="10">
        <v>1.1912285</v>
      </c>
      <c r="AY23" s="10">
        <v>1.1815388</v>
      </c>
      <c r="AZ23" s="10">
        <v>1.172167</v>
      </c>
      <c r="BA23" s="10">
        <v>1.1631031999999999</v>
      </c>
      <c r="BB23" s="10">
        <v>1.1543372999999999</v>
      </c>
      <c r="BC23" s="10">
        <v>1.1458594</v>
      </c>
      <c r="BD23" s="10">
        <v>1.1376596000000001</v>
      </c>
      <c r="BE23" s="10">
        <v>1.1297279</v>
      </c>
      <c r="BF23" s="10">
        <v>1.1220553</v>
      </c>
      <c r="BG23" s="10">
        <v>1.1146370000000001</v>
      </c>
      <c r="BH23" s="10">
        <v>1.1074694</v>
      </c>
      <c r="BI23" s="10">
        <v>1.1005488000000001</v>
      </c>
      <c r="BJ23" s="10">
        <v>1.0938715999999999</v>
      </c>
      <c r="BK23" s="10">
        <v>1.0874343</v>
      </c>
      <c r="BL23" s="10">
        <v>1.0812330999999999</v>
      </c>
      <c r="BM23" s="10">
        <v>1.0752645000000001</v>
      </c>
      <c r="BN23" s="10">
        <v>1.0695247999999999</v>
      </c>
      <c r="BO23" s="10">
        <v>1.0640103999999999</v>
      </c>
      <c r="BP23" s="10">
        <v>1.0587176</v>
      </c>
      <c r="BQ23" s="10">
        <v>1.0536430000000001</v>
      </c>
      <c r="BR23" s="10">
        <v>1.0276400000000001</v>
      </c>
      <c r="BS23" s="10">
        <v>1.0089915</v>
      </c>
      <c r="BU23" s="9">
        <v>189.31</v>
      </c>
      <c r="BV23" s="9">
        <v>188.36</v>
      </c>
      <c r="BW23" s="9">
        <v>169.44</v>
      </c>
      <c r="BX23" s="9">
        <v>166.34</v>
      </c>
      <c r="BY23" s="9">
        <v>165.54</v>
      </c>
      <c r="BZ23" s="9">
        <v>165.73</v>
      </c>
      <c r="CA23" s="9">
        <v>166</v>
      </c>
      <c r="CB23" s="9">
        <v>166.89</v>
      </c>
      <c r="CC23" s="9">
        <v>168.09</v>
      </c>
      <c r="CD23" s="9">
        <v>174.59</v>
      </c>
      <c r="CE23" s="9">
        <v>177.49</v>
      </c>
      <c r="CF23" s="9">
        <v>179.14</v>
      </c>
      <c r="CG23" s="9">
        <v>179.59</v>
      </c>
      <c r="CH23" s="9">
        <v>166.59</v>
      </c>
      <c r="CI23" s="9">
        <v>108.28</v>
      </c>
      <c r="CJ23" s="9">
        <v>92.28</v>
      </c>
      <c r="CK23" s="9">
        <v>82.88</v>
      </c>
      <c r="CL23" s="9">
        <v>84.88</v>
      </c>
      <c r="CM23" s="9">
        <v>86.88</v>
      </c>
      <c r="CN23" s="9">
        <v>91.13</v>
      </c>
      <c r="CO23" s="9">
        <v>95.27</v>
      </c>
      <c r="CP23" s="9">
        <v>98.27</v>
      </c>
      <c r="CQ23" s="9">
        <v>99.27</v>
      </c>
      <c r="CR23" s="9">
        <v>101.5</v>
      </c>
      <c r="CS23" s="9">
        <v>101.6</v>
      </c>
      <c r="CT23" s="9">
        <v>99.1</v>
      </c>
      <c r="CU23" s="9">
        <v>77.099999999999994</v>
      </c>
      <c r="CV23" s="9">
        <v>68.099999999999994</v>
      </c>
      <c r="CW23" s="9">
        <v>65.099999999999994</v>
      </c>
      <c r="CX23" s="9">
        <v>64.099999999999994</v>
      </c>
      <c r="CY23" s="9">
        <v>65.099999999999994</v>
      </c>
      <c r="CZ23" s="9">
        <v>67.599999999999994</v>
      </c>
      <c r="DA23" s="9">
        <v>71.900000000000006</v>
      </c>
      <c r="DB23" s="9">
        <v>75.400000000000006</v>
      </c>
      <c r="DC23" s="9">
        <v>77.900000000000006</v>
      </c>
      <c r="DD23" s="9">
        <v>79.150000000000006</v>
      </c>
      <c r="DE23" s="9">
        <v>78.599999999999994</v>
      </c>
      <c r="DF23" s="9">
        <v>75.88</v>
      </c>
      <c r="DG23" s="9">
        <v>67.8</v>
      </c>
      <c r="DH23" s="9">
        <v>60.8</v>
      </c>
      <c r="DI23" s="9">
        <v>58.8</v>
      </c>
      <c r="DJ23" s="9">
        <v>58.5</v>
      </c>
      <c r="DK23" s="9">
        <v>60</v>
      </c>
      <c r="DL23" s="9">
        <v>66</v>
      </c>
      <c r="DM23" s="9">
        <v>67.5</v>
      </c>
      <c r="DN23" s="9">
        <v>68</v>
      </c>
      <c r="DO23" s="9">
        <v>70.3</v>
      </c>
      <c r="DP23" s="9">
        <v>72.599999999999994</v>
      </c>
      <c r="DR23" s="9">
        <v>197.45</v>
      </c>
      <c r="DS23" s="9">
        <v>183.92</v>
      </c>
      <c r="DT23" s="9">
        <v>167.69</v>
      </c>
      <c r="DU23" s="9">
        <v>161.66999999999999</v>
      </c>
      <c r="DV23" s="9">
        <v>158.46</v>
      </c>
      <c r="DW23" s="9">
        <v>157.99</v>
      </c>
      <c r="DX23" s="9">
        <v>158.41</v>
      </c>
      <c r="DY23" s="9">
        <v>159.41</v>
      </c>
      <c r="DZ23" s="9">
        <v>164.93</v>
      </c>
      <c r="EA23" s="9">
        <v>167.99</v>
      </c>
      <c r="EB23" s="9">
        <v>168.31</v>
      </c>
      <c r="EC23" s="9">
        <v>173.06</v>
      </c>
      <c r="ED23" s="9">
        <v>173.12</v>
      </c>
      <c r="EE23" s="9">
        <v>172.19</v>
      </c>
      <c r="EF23" s="9">
        <v>93.9</v>
      </c>
      <c r="EG23" s="9">
        <v>97.69</v>
      </c>
      <c r="EH23" s="9">
        <v>96.99</v>
      </c>
      <c r="EI23" s="9">
        <v>96.71</v>
      </c>
      <c r="EJ23" s="9">
        <v>96.99</v>
      </c>
      <c r="EK23" s="9">
        <v>97.94</v>
      </c>
      <c r="EL23" s="9">
        <v>100.68</v>
      </c>
      <c r="EM23" s="9">
        <v>103.77</v>
      </c>
      <c r="EN23" s="9">
        <v>104.42</v>
      </c>
      <c r="EO23" s="9">
        <v>104.8</v>
      </c>
      <c r="EP23" s="9">
        <v>104.69</v>
      </c>
      <c r="EQ23" s="9">
        <v>100.69</v>
      </c>
      <c r="ER23" s="9">
        <v>75.81</v>
      </c>
      <c r="ES23" s="9">
        <v>75.27</v>
      </c>
      <c r="ET23" s="9">
        <v>75.09</v>
      </c>
      <c r="EU23" s="9">
        <v>75.27</v>
      </c>
      <c r="EV23" s="9">
        <v>76.53</v>
      </c>
      <c r="EW23" s="9">
        <v>77.48</v>
      </c>
      <c r="EX23" s="9">
        <v>83.77</v>
      </c>
      <c r="EY23" s="9">
        <v>86.64</v>
      </c>
      <c r="EZ23" s="9">
        <v>87.09</v>
      </c>
      <c r="FA23" s="9">
        <v>87.76</v>
      </c>
      <c r="FB23" s="9">
        <v>87.31</v>
      </c>
      <c r="FC23" s="9">
        <v>85.6</v>
      </c>
      <c r="FD23" s="9">
        <v>74.05</v>
      </c>
      <c r="FE23" s="9">
        <v>73.239999999999995</v>
      </c>
      <c r="FF23" s="9">
        <v>72.98</v>
      </c>
      <c r="FG23" s="9">
        <v>73.25</v>
      </c>
      <c r="FH23" s="9">
        <v>74.38</v>
      </c>
      <c r="FI23" s="9">
        <v>76.069999999999993</v>
      </c>
      <c r="FJ23" s="9">
        <v>88.01</v>
      </c>
      <c r="FK23" s="9">
        <v>91.14</v>
      </c>
      <c r="FL23" s="9">
        <v>93.31</v>
      </c>
      <c r="FM23" s="9">
        <v>94.04</v>
      </c>
      <c r="FO23" s="9">
        <v>82.252600000000001</v>
      </c>
      <c r="FP23" s="7">
        <v>89.75</v>
      </c>
      <c r="FQ23" s="9">
        <v>1.3559000000000001</v>
      </c>
      <c r="FR23" s="7">
        <f t="shared" si="15"/>
        <v>66.192197064680286</v>
      </c>
      <c r="FT23" s="7">
        <v>0.87</v>
      </c>
      <c r="FU23" s="7">
        <v>1.17</v>
      </c>
      <c r="FV23" s="9">
        <v>82.471199999999996</v>
      </c>
      <c r="FX23" s="9">
        <v>87.89</v>
      </c>
      <c r="FY23" s="9">
        <v>86.19</v>
      </c>
      <c r="FZ23" s="9">
        <v>83.7</v>
      </c>
      <c r="GA23" s="9">
        <v>79.760000000000005</v>
      </c>
      <c r="GB23" s="9">
        <v>74.650000000000006</v>
      </c>
    </row>
    <row r="24" spans="1:184" x14ac:dyDescent="0.25">
      <c r="A24" s="6">
        <f t="shared" si="16"/>
        <v>44585</v>
      </c>
      <c r="B24" s="13">
        <f t="shared" si="10"/>
        <v>1</v>
      </c>
      <c r="C24" s="13">
        <f t="shared" si="11"/>
        <v>2022</v>
      </c>
      <c r="D24">
        <f t="shared" si="12"/>
        <v>202201</v>
      </c>
      <c r="E24">
        <f t="shared" si="13"/>
        <v>1</v>
      </c>
      <c r="F24">
        <f t="shared" si="14"/>
        <v>202201</v>
      </c>
      <c r="G24" t="s">
        <v>210</v>
      </c>
      <c r="H24" s="9">
        <v>0.25</v>
      </c>
      <c r="I24" s="9">
        <v>0.19550000000000001</v>
      </c>
      <c r="J24" s="10">
        <v>0.42731849999999999</v>
      </c>
      <c r="K24" s="10">
        <v>0.51386790000000004</v>
      </c>
      <c r="L24" s="10">
        <v>0.62432770000000004</v>
      </c>
      <c r="M24" s="10">
        <v>0.74297469999999999</v>
      </c>
      <c r="N24" s="10">
        <v>0.85472130000000002</v>
      </c>
      <c r="O24" s="10">
        <v>0.95244799999999996</v>
      </c>
      <c r="P24" s="10">
        <v>1.0344217</v>
      </c>
      <c r="Q24" s="10">
        <v>1.1020547999999999</v>
      </c>
      <c r="R24" s="10">
        <v>1.157899</v>
      </c>
      <c r="S24" s="10">
        <v>1.2048633</v>
      </c>
      <c r="T24" s="10">
        <v>1.2446842</v>
      </c>
      <c r="U24" s="10">
        <v>1.2787124999999999</v>
      </c>
      <c r="V24" s="10">
        <v>1.3078156999999999</v>
      </c>
      <c r="W24" s="10">
        <v>1.3323761000000001</v>
      </c>
      <c r="X24" s="10">
        <v>1.3526895999999999</v>
      </c>
      <c r="Y24" s="10">
        <v>1.3690517</v>
      </c>
      <c r="Z24" s="10">
        <v>1.3817581000000001</v>
      </c>
      <c r="AA24" s="10">
        <v>1.3911046</v>
      </c>
      <c r="AB24" s="10">
        <v>1.3973802</v>
      </c>
      <c r="AC24" s="10">
        <v>1.4008508</v>
      </c>
      <c r="AD24" s="10">
        <v>1.4017776</v>
      </c>
      <c r="AE24" s="10">
        <v>1.4004215</v>
      </c>
      <c r="AF24" s="10">
        <v>1.3970435999999999</v>
      </c>
      <c r="AG24" s="10">
        <v>1.3919048999999999</v>
      </c>
      <c r="AH24" s="10">
        <v>1.3852462000000001</v>
      </c>
      <c r="AI24" s="10">
        <v>1.3772272000000001</v>
      </c>
      <c r="AJ24" s="10">
        <v>1.3679870999999999</v>
      </c>
      <c r="AK24" s="10">
        <v>1.3576653999999999</v>
      </c>
      <c r="AL24" s="10">
        <v>1.3464012999999999</v>
      </c>
      <c r="AM24" s="10">
        <v>1.3343342</v>
      </c>
      <c r="AN24" s="10">
        <v>1.3216034999999999</v>
      </c>
      <c r="AO24" s="10">
        <v>1.3083486</v>
      </c>
      <c r="AP24" s="10">
        <v>1.2947086000000001</v>
      </c>
      <c r="AQ24" s="10">
        <v>1.2808231000000001</v>
      </c>
      <c r="AR24" s="10">
        <v>1.2668313</v>
      </c>
      <c r="AS24" s="10">
        <v>1.2528725000000001</v>
      </c>
      <c r="AT24" s="10">
        <v>1.2390684000000001</v>
      </c>
      <c r="AU24" s="10">
        <v>1.2254615</v>
      </c>
      <c r="AV24" s="10">
        <v>1.2120728000000001</v>
      </c>
      <c r="AW24" s="10">
        <v>1.1989232000000001</v>
      </c>
      <c r="AX24" s="10">
        <v>1.1860336</v>
      </c>
      <c r="AY24" s="10">
        <v>1.1734249000000001</v>
      </c>
      <c r="AZ24" s="10">
        <v>1.1611182</v>
      </c>
      <c r="BA24" s="10">
        <v>1.1491342</v>
      </c>
      <c r="BB24" s="10">
        <v>1.137494</v>
      </c>
      <c r="BC24" s="10">
        <v>1.1262184</v>
      </c>
      <c r="BD24" s="10">
        <v>1.1153283000000001</v>
      </c>
      <c r="BE24" s="10">
        <v>1.1048448</v>
      </c>
      <c r="BF24" s="10">
        <v>1.0947851</v>
      </c>
      <c r="BG24" s="10">
        <v>1.0851476</v>
      </c>
      <c r="BH24" s="10">
        <v>1.0759242</v>
      </c>
      <c r="BI24" s="10">
        <v>1.0671066</v>
      </c>
      <c r="BJ24" s="10">
        <v>1.0586868</v>
      </c>
      <c r="BK24" s="10">
        <v>1.0506567</v>
      </c>
      <c r="BL24" s="10">
        <v>1.0430082000000001</v>
      </c>
      <c r="BM24" s="10">
        <v>1.035733</v>
      </c>
      <c r="BN24" s="10">
        <v>1.0288231000000001</v>
      </c>
      <c r="BO24" s="10">
        <v>1.0222704</v>
      </c>
      <c r="BP24" s="10">
        <v>1.0160667999999999</v>
      </c>
      <c r="BQ24" s="10">
        <v>1.0102040000000001</v>
      </c>
      <c r="BR24" s="10">
        <v>0.98169640000000002</v>
      </c>
      <c r="BS24" s="10">
        <v>0.9631982</v>
      </c>
      <c r="BU24" s="9">
        <v>224.74</v>
      </c>
      <c r="BV24" s="9">
        <v>223.63</v>
      </c>
      <c r="BW24" s="9">
        <v>201.67</v>
      </c>
      <c r="BX24" s="9">
        <v>197.57</v>
      </c>
      <c r="BY24" s="9">
        <v>196.6</v>
      </c>
      <c r="BZ24" s="9">
        <v>196.7</v>
      </c>
      <c r="CA24" s="9">
        <v>196.97</v>
      </c>
      <c r="CB24" s="9">
        <v>197.86</v>
      </c>
      <c r="CC24" s="9">
        <v>198.94</v>
      </c>
      <c r="CD24" s="9">
        <v>205.44</v>
      </c>
      <c r="CE24" s="9">
        <v>208.34</v>
      </c>
      <c r="CF24" s="9">
        <v>209.87</v>
      </c>
      <c r="CG24" s="9">
        <v>210.32</v>
      </c>
      <c r="CH24" s="9">
        <v>197.32</v>
      </c>
      <c r="CI24" s="9">
        <v>113.23</v>
      </c>
      <c r="CJ24" s="9">
        <v>97.23</v>
      </c>
      <c r="CK24" s="9">
        <v>87.83</v>
      </c>
      <c r="CL24" s="9">
        <v>90.33</v>
      </c>
      <c r="CM24" s="9">
        <v>92.33</v>
      </c>
      <c r="CN24" s="9">
        <v>96.58</v>
      </c>
      <c r="CO24" s="9">
        <v>99.72</v>
      </c>
      <c r="CP24" s="9">
        <v>102.72</v>
      </c>
      <c r="CQ24" s="9">
        <v>103.72</v>
      </c>
      <c r="CR24" s="9">
        <v>105.95</v>
      </c>
      <c r="CS24" s="9">
        <v>106.05</v>
      </c>
      <c r="CT24" s="9">
        <v>103.55</v>
      </c>
      <c r="CU24" s="9">
        <v>79.55</v>
      </c>
      <c r="CV24" s="9">
        <v>70.55</v>
      </c>
      <c r="CW24" s="9">
        <v>67.55</v>
      </c>
      <c r="CX24" s="9">
        <v>66.55</v>
      </c>
      <c r="CY24" s="9">
        <v>67.55</v>
      </c>
      <c r="CZ24" s="9">
        <v>70.05</v>
      </c>
      <c r="DA24" s="9">
        <v>74.349999999999994</v>
      </c>
      <c r="DB24" s="9">
        <v>77.849999999999994</v>
      </c>
      <c r="DC24" s="9">
        <v>80.349999999999994</v>
      </c>
      <c r="DD24" s="9">
        <v>81.599999999999994</v>
      </c>
      <c r="DE24" s="9">
        <v>81.05</v>
      </c>
      <c r="DF24" s="9">
        <v>78.33</v>
      </c>
      <c r="DG24" s="9">
        <v>69.25</v>
      </c>
      <c r="DH24" s="9">
        <v>62.25</v>
      </c>
      <c r="DI24" s="9">
        <v>60.25</v>
      </c>
      <c r="DJ24" s="9">
        <v>59.95</v>
      </c>
      <c r="DK24" s="9">
        <v>61.45</v>
      </c>
      <c r="DL24" s="9">
        <v>67.45</v>
      </c>
      <c r="DM24" s="9">
        <v>68.95</v>
      </c>
      <c r="DN24" s="9">
        <v>69.45</v>
      </c>
      <c r="DO24" s="9">
        <v>71.75</v>
      </c>
      <c r="DP24" s="9">
        <v>74.05</v>
      </c>
      <c r="DR24" s="9">
        <v>220.11</v>
      </c>
      <c r="DS24" s="9">
        <v>208.19</v>
      </c>
      <c r="DT24" s="9">
        <v>186.22</v>
      </c>
      <c r="DU24" s="9">
        <v>183.07</v>
      </c>
      <c r="DV24" s="9">
        <v>179.81</v>
      </c>
      <c r="DW24" s="9">
        <v>179.06</v>
      </c>
      <c r="DX24" s="9">
        <v>179.48</v>
      </c>
      <c r="DY24" s="9">
        <v>180.48</v>
      </c>
      <c r="DZ24" s="9">
        <v>185.69</v>
      </c>
      <c r="EA24" s="9">
        <v>188.75</v>
      </c>
      <c r="EB24" s="9">
        <v>189.07</v>
      </c>
      <c r="EC24" s="9">
        <v>194.17</v>
      </c>
      <c r="ED24" s="9">
        <v>194.23</v>
      </c>
      <c r="EE24" s="9">
        <v>193.3</v>
      </c>
      <c r="EF24" s="9">
        <v>98.48</v>
      </c>
      <c r="EG24" s="9">
        <v>102.27</v>
      </c>
      <c r="EH24" s="9">
        <v>101.57</v>
      </c>
      <c r="EI24" s="9">
        <v>101.29</v>
      </c>
      <c r="EJ24" s="9">
        <v>101.57</v>
      </c>
      <c r="EK24" s="9">
        <v>102.52</v>
      </c>
      <c r="EL24" s="9">
        <v>106.09</v>
      </c>
      <c r="EM24" s="9">
        <v>109.18</v>
      </c>
      <c r="EN24" s="9">
        <v>109.83</v>
      </c>
      <c r="EO24" s="9">
        <v>110.21</v>
      </c>
      <c r="EP24" s="9">
        <v>110.1</v>
      </c>
      <c r="EQ24" s="9">
        <v>106.1</v>
      </c>
      <c r="ER24" s="9">
        <v>78.23</v>
      </c>
      <c r="ES24" s="9">
        <v>77.69</v>
      </c>
      <c r="ET24" s="9">
        <v>77.510000000000005</v>
      </c>
      <c r="EU24" s="9">
        <v>77.69</v>
      </c>
      <c r="EV24" s="9">
        <v>78.95</v>
      </c>
      <c r="EW24" s="9">
        <v>79.900000000000006</v>
      </c>
      <c r="EX24" s="9">
        <v>86.05</v>
      </c>
      <c r="EY24" s="9">
        <v>88.92</v>
      </c>
      <c r="EZ24" s="9">
        <v>89.37</v>
      </c>
      <c r="FA24" s="9">
        <v>90.04</v>
      </c>
      <c r="FB24" s="9">
        <v>89.59</v>
      </c>
      <c r="FC24" s="9">
        <v>87.88</v>
      </c>
      <c r="FD24" s="9">
        <v>76.010000000000005</v>
      </c>
      <c r="FE24" s="9">
        <v>75.2</v>
      </c>
      <c r="FF24" s="9">
        <v>74.94</v>
      </c>
      <c r="FG24" s="9">
        <v>75.209999999999994</v>
      </c>
      <c r="FH24" s="9">
        <v>76.34</v>
      </c>
      <c r="FI24" s="9">
        <v>78.03</v>
      </c>
      <c r="FJ24" s="9">
        <v>90.29</v>
      </c>
      <c r="FK24" s="9">
        <v>93.42</v>
      </c>
      <c r="FL24" s="9">
        <v>95.59</v>
      </c>
      <c r="FM24" s="9">
        <v>96.32</v>
      </c>
      <c r="FO24" s="9">
        <v>81.948999999999998</v>
      </c>
      <c r="FP24" s="7">
        <v>87.74</v>
      </c>
      <c r="FQ24" s="9">
        <v>1.3464</v>
      </c>
      <c r="FR24" s="7">
        <f t="shared" si="15"/>
        <v>65.16636957813428</v>
      </c>
      <c r="FT24" s="7">
        <v>0.87</v>
      </c>
      <c r="FU24" s="7">
        <v>1.1299999999999999</v>
      </c>
      <c r="FV24" s="9">
        <v>82.148200000000003</v>
      </c>
      <c r="FX24" s="9">
        <v>86.27</v>
      </c>
      <c r="FY24" s="9">
        <v>84.56</v>
      </c>
      <c r="FZ24" s="9">
        <v>82.18</v>
      </c>
      <c r="GA24" s="9">
        <v>78.48</v>
      </c>
      <c r="GB24" s="9">
        <v>73.84</v>
      </c>
    </row>
    <row r="25" spans="1:184" x14ac:dyDescent="0.25">
      <c r="A25" s="6">
        <f t="shared" si="16"/>
        <v>44586</v>
      </c>
      <c r="B25" s="13">
        <f t="shared" si="10"/>
        <v>1</v>
      </c>
      <c r="C25" s="13">
        <f t="shared" si="11"/>
        <v>2022</v>
      </c>
      <c r="D25">
        <f t="shared" si="12"/>
        <v>202201</v>
      </c>
      <c r="E25">
        <f t="shared" si="13"/>
        <v>1</v>
      </c>
      <c r="F25">
        <f t="shared" si="14"/>
        <v>202201</v>
      </c>
      <c r="G25" t="s">
        <v>211</v>
      </c>
      <c r="H25" s="9">
        <v>0.25</v>
      </c>
      <c r="I25" s="9">
        <v>0.19539999999999999</v>
      </c>
      <c r="J25" s="10">
        <v>0.43199169999999998</v>
      </c>
      <c r="K25" s="10">
        <v>0.52303040000000001</v>
      </c>
      <c r="L25" s="10">
        <v>0.63686810000000005</v>
      </c>
      <c r="M25" s="10">
        <v>0.75897840000000005</v>
      </c>
      <c r="N25" s="10">
        <v>0.87416309999999997</v>
      </c>
      <c r="O25" s="10">
        <v>0.97538239999999998</v>
      </c>
      <c r="P25" s="10">
        <v>1.0605640000000001</v>
      </c>
      <c r="Q25" s="10">
        <v>1.1315508999999999</v>
      </c>
      <c r="R25" s="10">
        <v>1.1910871999999999</v>
      </c>
      <c r="S25" s="10">
        <v>1.2418625999999999</v>
      </c>
      <c r="T25" s="10">
        <v>1.2853995</v>
      </c>
      <c r="U25" s="10">
        <v>1.3227382000000001</v>
      </c>
      <c r="V25" s="10">
        <v>1.3543684</v>
      </c>
      <c r="W25" s="10">
        <v>1.3806312000000001</v>
      </c>
      <c r="X25" s="10">
        <v>1.4018725999999999</v>
      </c>
      <c r="Y25" s="10">
        <v>1.4184388000000001</v>
      </c>
      <c r="Z25" s="10">
        <v>1.4306757999999999</v>
      </c>
      <c r="AA25" s="10">
        <v>1.4389297000000001</v>
      </c>
      <c r="AB25" s="10">
        <v>1.4435575</v>
      </c>
      <c r="AC25" s="10">
        <v>1.4449547</v>
      </c>
      <c r="AD25" s="10">
        <v>1.4435249000000001</v>
      </c>
      <c r="AE25" s="10">
        <v>1.4396717000000001</v>
      </c>
      <c r="AF25" s="10">
        <v>1.4337986</v>
      </c>
      <c r="AG25" s="10">
        <v>1.4263093</v>
      </c>
      <c r="AH25" s="10">
        <v>1.4175616</v>
      </c>
      <c r="AI25" s="10">
        <v>1.4077302</v>
      </c>
      <c r="AJ25" s="10">
        <v>1.3969442000000001</v>
      </c>
      <c r="AK25" s="10">
        <v>1.3853324</v>
      </c>
      <c r="AL25" s="10">
        <v>1.3730237999999999</v>
      </c>
      <c r="AM25" s="10">
        <v>1.3601472999999999</v>
      </c>
      <c r="AN25" s="10">
        <v>1.3468321000000001</v>
      </c>
      <c r="AO25" s="10">
        <v>1.3332069</v>
      </c>
      <c r="AP25" s="10">
        <v>1.3194007000000001</v>
      </c>
      <c r="AQ25" s="10">
        <v>1.3055426000000001</v>
      </c>
      <c r="AR25" s="10">
        <v>1.2917615</v>
      </c>
      <c r="AS25" s="10">
        <v>1.2781863</v>
      </c>
      <c r="AT25" s="10">
        <v>1.2649307999999999</v>
      </c>
      <c r="AU25" s="10">
        <v>1.2520268999999999</v>
      </c>
      <c r="AV25" s="10">
        <v>1.2394791000000001</v>
      </c>
      <c r="AW25" s="10">
        <v>1.2272919</v>
      </c>
      <c r="AX25" s="10">
        <v>1.2154697000000001</v>
      </c>
      <c r="AY25" s="10">
        <v>1.2040171</v>
      </c>
      <c r="AZ25" s="10">
        <v>1.1929384000000001</v>
      </c>
      <c r="BA25" s="10">
        <v>1.1822382</v>
      </c>
      <c r="BB25" s="10">
        <v>1.1719208999999999</v>
      </c>
      <c r="BC25" s="10">
        <v>1.161991</v>
      </c>
      <c r="BD25" s="10">
        <v>1.1524529999999999</v>
      </c>
      <c r="BE25" s="10">
        <v>1.1433112999999999</v>
      </c>
      <c r="BF25" s="10">
        <v>1.1345684</v>
      </c>
      <c r="BG25" s="10">
        <v>1.1262175999999999</v>
      </c>
      <c r="BH25" s="10">
        <v>1.1182489</v>
      </c>
      <c r="BI25" s="10">
        <v>1.1106526999999999</v>
      </c>
      <c r="BJ25" s="10">
        <v>1.1034193000000001</v>
      </c>
      <c r="BK25" s="10">
        <v>1.0965388</v>
      </c>
      <c r="BL25" s="10">
        <v>1.0900015999999999</v>
      </c>
      <c r="BM25" s="10">
        <v>1.0837977999999999</v>
      </c>
      <c r="BN25" s="10">
        <v>1.0779178</v>
      </c>
      <c r="BO25" s="10">
        <v>1.0723517</v>
      </c>
      <c r="BP25" s="10">
        <v>1.0670899</v>
      </c>
      <c r="BQ25" s="10">
        <v>1.0621225000000001</v>
      </c>
      <c r="BR25" s="10">
        <v>1.0379676</v>
      </c>
      <c r="BS25" s="10">
        <v>1.0220258</v>
      </c>
      <c r="BU25" s="9">
        <v>225.36</v>
      </c>
      <c r="BV25" s="9">
        <v>224.36</v>
      </c>
      <c r="BW25" s="9">
        <v>207.41</v>
      </c>
      <c r="BX25" s="9">
        <v>203.11</v>
      </c>
      <c r="BY25" s="9">
        <v>202.41</v>
      </c>
      <c r="BZ25" s="9">
        <v>202.61</v>
      </c>
      <c r="CA25" s="9">
        <v>202.88</v>
      </c>
      <c r="CB25" s="9">
        <v>204.03</v>
      </c>
      <c r="CC25" s="9">
        <v>205.5</v>
      </c>
      <c r="CD25" s="9">
        <v>212</v>
      </c>
      <c r="CE25" s="9">
        <v>214.9</v>
      </c>
      <c r="CF25" s="9">
        <v>216.43</v>
      </c>
      <c r="CG25" s="9">
        <v>216.88</v>
      </c>
      <c r="CH25" s="9">
        <v>203.88</v>
      </c>
      <c r="CI25" s="9">
        <v>114.28</v>
      </c>
      <c r="CJ25" s="9">
        <v>98.27</v>
      </c>
      <c r="CK25" s="9">
        <v>88.87</v>
      </c>
      <c r="CL25" s="9">
        <v>91.37</v>
      </c>
      <c r="CM25" s="9">
        <v>93.37</v>
      </c>
      <c r="CN25" s="9">
        <v>97.62</v>
      </c>
      <c r="CO25" s="9">
        <v>100.62</v>
      </c>
      <c r="CP25" s="9">
        <v>103.62</v>
      </c>
      <c r="CQ25" s="9">
        <v>104.62</v>
      </c>
      <c r="CR25" s="9">
        <v>106.85</v>
      </c>
      <c r="CS25" s="9">
        <v>106.95</v>
      </c>
      <c r="CT25" s="9">
        <v>104.45</v>
      </c>
      <c r="CU25" s="9">
        <v>79.45</v>
      </c>
      <c r="CV25" s="9">
        <v>70.45</v>
      </c>
      <c r="CW25" s="9">
        <v>67.45</v>
      </c>
      <c r="CX25" s="9">
        <v>66.45</v>
      </c>
      <c r="CY25" s="9">
        <v>67.45</v>
      </c>
      <c r="CZ25" s="9">
        <v>69.95</v>
      </c>
      <c r="DA25" s="9">
        <v>74.349999999999994</v>
      </c>
      <c r="DB25" s="9">
        <v>77.849999999999994</v>
      </c>
      <c r="DC25" s="9">
        <v>80.349999999999994</v>
      </c>
      <c r="DD25" s="9">
        <v>81.599999999999994</v>
      </c>
      <c r="DE25" s="9">
        <v>81.05</v>
      </c>
      <c r="DF25" s="9">
        <v>78.33</v>
      </c>
      <c r="DG25" s="9">
        <v>69.25</v>
      </c>
      <c r="DH25" s="9">
        <v>62.25</v>
      </c>
      <c r="DI25" s="9">
        <v>60.25</v>
      </c>
      <c r="DJ25" s="9">
        <v>59.95</v>
      </c>
      <c r="DK25" s="9">
        <v>61.45</v>
      </c>
      <c r="DL25" s="9">
        <v>67.45</v>
      </c>
      <c r="DM25" s="9">
        <v>68.95</v>
      </c>
      <c r="DN25" s="9">
        <v>69.45</v>
      </c>
      <c r="DO25" s="9">
        <v>71.75</v>
      </c>
      <c r="DP25" s="9">
        <v>74.05</v>
      </c>
      <c r="DR25" s="9">
        <v>223.39</v>
      </c>
      <c r="DS25" s="9">
        <v>211.83</v>
      </c>
      <c r="DT25" s="9">
        <v>193.2</v>
      </c>
      <c r="DU25" s="9">
        <v>187.5</v>
      </c>
      <c r="DV25" s="9">
        <v>184.5</v>
      </c>
      <c r="DW25" s="9">
        <v>183.25</v>
      </c>
      <c r="DX25" s="9">
        <v>183.67</v>
      </c>
      <c r="DY25" s="9">
        <v>184.67</v>
      </c>
      <c r="DZ25" s="9">
        <v>189.92</v>
      </c>
      <c r="EA25" s="9">
        <v>192.98</v>
      </c>
      <c r="EB25" s="9">
        <v>193.3</v>
      </c>
      <c r="EC25" s="9">
        <v>198.58</v>
      </c>
      <c r="ED25" s="9">
        <v>198.64</v>
      </c>
      <c r="EE25" s="9">
        <v>197.71</v>
      </c>
      <c r="EF25" s="9">
        <v>99.86</v>
      </c>
      <c r="EG25" s="9">
        <v>103.65</v>
      </c>
      <c r="EH25" s="9">
        <v>102.95</v>
      </c>
      <c r="EI25" s="9">
        <v>102.67</v>
      </c>
      <c r="EJ25" s="9">
        <v>102.95</v>
      </c>
      <c r="EK25" s="9">
        <v>103.9</v>
      </c>
      <c r="EL25" s="9">
        <v>107.47</v>
      </c>
      <c r="EM25" s="9">
        <v>110.56</v>
      </c>
      <c r="EN25" s="9">
        <v>111.21</v>
      </c>
      <c r="EO25" s="9">
        <v>111.59</v>
      </c>
      <c r="EP25" s="9">
        <v>111.48</v>
      </c>
      <c r="EQ25" s="9">
        <v>107.48</v>
      </c>
      <c r="ER25" s="9">
        <v>79.25</v>
      </c>
      <c r="ES25" s="9">
        <v>78.709999999999994</v>
      </c>
      <c r="ET25" s="9">
        <v>78.53</v>
      </c>
      <c r="EU25" s="9">
        <v>78.709999999999994</v>
      </c>
      <c r="EV25" s="9">
        <v>79.97</v>
      </c>
      <c r="EW25" s="9">
        <v>80.92</v>
      </c>
      <c r="EX25" s="9">
        <v>87.27</v>
      </c>
      <c r="EY25" s="9">
        <v>90.14</v>
      </c>
      <c r="EZ25" s="9">
        <v>90.59</v>
      </c>
      <c r="FA25" s="9">
        <v>91.26</v>
      </c>
      <c r="FB25" s="9">
        <v>90.81</v>
      </c>
      <c r="FC25" s="9">
        <v>89.1</v>
      </c>
      <c r="FD25" s="9">
        <v>76.540000000000006</v>
      </c>
      <c r="FE25" s="9">
        <v>75.73</v>
      </c>
      <c r="FF25" s="9">
        <v>75.47</v>
      </c>
      <c r="FG25" s="9">
        <v>75.739999999999995</v>
      </c>
      <c r="FH25" s="9">
        <v>76.87</v>
      </c>
      <c r="FI25" s="9">
        <v>78.56</v>
      </c>
      <c r="FJ25" s="9">
        <v>91.51</v>
      </c>
      <c r="FK25" s="9">
        <v>94.64</v>
      </c>
      <c r="FL25" s="9">
        <v>96.81</v>
      </c>
      <c r="FM25" s="9">
        <v>97.54</v>
      </c>
      <c r="FO25" s="9">
        <v>82.1755</v>
      </c>
      <c r="FP25" s="7">
        <v>89.49</v>
      </c>
      <c r="FQ25" s="9">
        <v>1.3486</v>
      </c>
      <c r="FR25" s="7">
        <f t="shared" si="15"/>
        <v>66.357704285926147</v>
      </c>
      <c r="FT25" s="7">
        <v>0.9</v>
      </c>
      <c r="FU25" s="7">
        <v>1.17</v>
      </c>
      <c r="FV25" s="9">
        <v>82.387500000000003</v>
      </c>
      <c r="FX25" s="9">
        <v>88.2</v>
      </c>
      <c r="FY25" s="9">
        <v>86.23</v>
      </c>
      <c r="FZ25" s="9">
        <v>83.67</v>
      </c>
      <c r="GA25" s="9">
        <v>79.739999999999995</v>
      </c>
      <c r="GB25" s="9">
        <v>74.849999999999994</v>
      </c>
    </row>
    <row r="26" spans="1:184" x14ac:dyDescent="0.25">
      <c r="A26" s="6">
        <f t="shared" si="16"/>
        <v>44587</v>
      </c>
      <c r="B26" s="13">
        <f t="shared" si="10"/>
        <v>1</v>
      </c>
      <c r="C26" s="13">
        <f t="shared" si="11"/>
        <v>2022</v>
      </c>
      <c r="D26">
        <f t="shared" si="12"/>
        <v>202201</v>
      </c>
      <c r="E26">
        <f t="shared" si="13"/>
        <v>1</v>
      </c>
      <c r="F26">
        <f t="shared" si="14"/>
        <v>202201</v>
      </c>
      <c r="G26" t="s">
        <v>212</v>
      </c>
      <c r="H26" s="9">
        <v>0.25</v>
      </c>
      <c r="I26" s="9">
        <v>0.1956</v>
      </c>
      <c r="J26" s="10">
        <v>0.43299979999999999</v>
      </c>
      <c r="K26" s="10">
        <v>0.52827100000000005</v>
      </c>
      <c r="L26" s="10">
        <v>0.6439551</v>
      </c>
      <c r="M26" s="10">
        <v>0.76767799999999997</v>
      </c>
      <c r="N26" s="10">
        <v>0.88518520000000001</v>
      </c>
      <c r="O26" s="10">
        <v>0.98946599999999996</v>
      </c>
      <c r="P26" s="10">
        <v>1.0782676</v>
      </c>
      <c r="Q26" s="10">
        <v>1.1525596</v>
      </c>
      <c r="R26" s="10">
        <v>1.2147292000000001</v>
      </c>
      <c r="S26" s="10">
        <v>1.2671220000000001</v>
      </c>
      <c r="T26" s="10">
        <v>1.3115684000000001</v>
      </c>
      <c r="U26" s="10">
        <v>1.3491503</v>
      </c>
      <c r="V26" s="10">
        <v>1.3808669</v>
      </c>
      <c r="W26" s="10">
        <v>1.4072264000000001</v>
      </c>
      <c r="X26" s="10">
        <v>1.4285943999999999</v>
      </c>
      <c r="Y26" s="10">
        <v>1.4453364</v>
      </c>
      <c r="Z26" s="10">
        <v>1.4578180999999999</v>
      </c>
      <c r="AA26" s="10">
        <v>1.466405</v>
      </c>
      <c r="AB26" s="10">
        <v>1.4714640000000001</v>
      </c>
      <c r="AC26" s="10">
        <v>1.4733665</v>
      </c>
      <c r="AD26" s="10">
        <v>1.4724851000000001</v>
      </c>
      <c r="AE26" s="10">
        <v>1.4691921999999999</v>
      </c>
      <c r="AF26" s="10">
        <v>1.4638602999999999</v>
      </c>
      <c r="AG26" s="10">
        <v>1.4568619</v>
      </c>
      <c r="AH26" s="10">
        <v>1.448529</v>
      </c>
      <c r="AI26" s="10">
        <v>1.4390316000000001</v>
      </c>
      <c r="AJ26" s="10">
        <v>1.4284992000000001</v>
      </c>
      <c r="AK26" s="10">
        <v>1.4170615</v>
      </c>
      <c r="AL26" s="10">
        <v>1.4048479</v>
      </c>
      <c r="AM26" s="10">
        <v>1.3919881000000001</v>
      </c>
      <c r="AN26" s="10">
        <v>1.3786115999999999</v>
      </c>
      <c r="AO26" s="10">
        <v>1.3648479</v>
      </c>
      <c r="AP26" s="10">
        <v>1.3508266</v>
      </c>
      <c r="AQ26" s="10">
        <v>1.3366773000000001</v>
      </c>
      <c r="AR26" s="10">
        <v>1.3225294999999999</v>
      </c>
      <c r="AS26" s="10">
        <v>1.3085127999999999</v>
      </c>
      <c r="AT26" s="10">
        <v>1.2947413000000001</v>
      </c>
      <c r="AU26" s="10">
        <v>1.2812538</v>
      </c>
      <c r="AV26" s="10">
        <v>1.2680663000000001</v>
      </c>
      <c r="AW26" s="10">
        <v>1.2551946</v>
      </c>
      <c r="AX26" s="10">
        <v>1.2426547999999999</v>
      </c>
      <c r="AY26" s="10">
        <v>1.2304626000000001</v>
      </c>
      <c r="AZ26" s="10">
        <v>1.2186341000000001</v>
      </c>
      <c r="BA26" s="10">
        <v>1.2071851</v>
      </c>
      <c r="BB26" s="10">
        <v>1.1961316</v>
      </c>
      <c r="BC26" s="10">
        <v>1.1854895000000001</v>
      </c>
      <c r="BD26" s="10">
        <v>1.1752746000000001</v>
      </c>
      <c r="BE26" s="10">
        <v>1.1655031</v>
      </c>
      <c r="BF26" s="10">
        <v>1.156188</v>
      </c>
      <c r="BG26" s="10">
        <v>1.1473306000000001</v>
      </c>
      <c r="BH26" s="10">
        <v>1.1389288</v>
      </c>
      <c r="BI26" s="10">
        <v>1.1309807000000001</v>
      </c>
      <c r="BJ26" s="10">
        <v>1.1234842</v>
      </c>
      <c r="BK26" s="10">
        <v>1.1164373000000001</v>
      </c>
      <c r="BL26" s="10">
        <v>1.1098380000000001</v>
      </c>
      <c r="BM26" s="10">
        <v>1.1036840999999999</v>
      </c>
      <c r="BN26" s="10">
        <v>1.0979737000000001</v>
      </c>
      <c r="BO26" s="10">
        <v>1.0927047000000001</v>
      </c>
      <c r="BP26" s="10">
        <v>1.0878751</v>
      </c>
      <c r="BQ26" s="10">
        <v>1.0834828999999999</v>
      </c>
      <c r="BR26" s="10">
        <v>1.0654741999999999</v>
      </c>
      <c r="BS26" s="10">
        <v>1.0582944000000001</v>
      </c>
      <c r="BU26" s="9">
        <v>219.17</v>
      </c>
      <c r="BV26" s="9">
        <v>219.22</v>
      </c>
      <c r="BW26" s="9">
        <v>210.1</v>
      </c>
      <c r="BX26" s="9">
        <v>206.59</v>
      </c>
      <c r="BY26" s="9">
        <v>205.99</v>
      </c>
      <c r="BZ26" s="9">
        <v>205.88</v>
      </c>
      <c r="CA26" s="9">
        <v>206.15</v>
      </c>
      <c r="CB26" s="9">
        <v>207.49</v>
      </c>
      <c r="CC26" s="9">
        <v>209</v>
      </c>
      <c r="CD26" s="9">
        <v>215.5</v>
      </c>
      <c r="CE26" s="9">
        <v>218.4</v>
      </c>
      <c r="CF26" s="9">
        <v>219.93</v>
      </c>
      <c r="CG26" s="9">
        <v>220.38</v>
      </c>
      <c r="CH26" s="9">
        <v>207.38</v>
      </c>
      <c r="CI26" s="9">
        <v>119.13</v>
      </c>
      <c r="CJ26" s="9">
        <v>103.01</v>
      </c>
      <c r="CK26" s="9">
        <v>93.54</v>
      </c>
      <c r="CL26" s="9">
        <v>96.28</v>
      </c>
      <c r="CM26" s="9">
        <v>98.28</v>
      </c>
      <c r="CN26" s="9">
        <v>102.53</v>
      </c>
      <c r="CO26" s="9">
        <v>104.4</v>
      </c>
      <c r="CP26" s="9">
        <v>107.4</v>
      </c>
      <c r="CQ26" s="9">
        <v>108.4</v>
      </c>
      <c r="CR26" s="9">
        <v>110.63</v>
      </c>
      <c r="CS26" s="9">
        <v>110.73</v>
      </c>
      <c r="CT26" s="9">
        <v>108.23</v>
      </c>
      <c r="CU26" s="9">
        <v>83.23</v>
      </c>
      <c r="CV26" s="9">
        <v>74.23</v>
      </c>
      <c r="CW26" s="9">
        <v>71.23</v>
      </c>
      <c r="CX26" s="9">
        <v>70.23</v>
      </c>
      <c r="CY26" s="9">
        <v>71.23</v>
      </c>
      <c r="CZ26" s="9">
        <v>73.73</v>
      </c>
      <c r="DA26" s="9">
        <v>78.13</v>
      </c>
      <c r="DB26" s="9">
        <v>81.63</v>
      </c>
      <c r="DC26" s="9">
        <v>84.13</v>
      </c>
      <c r="DD26" s="9">
        <v>85.38</v>
      </c>
      <c r="DE26" s="9">
        <v>84.83</v>
      </c>
      <c r="DF26" s="9">
        <v>82.11</v>
      </c>
      <c r="DG26" s="9">
        <v>72.11</v>
      </c>
      <c r="DH26" s="9">
        <v>65.11</v>
      </c>
      <c r="DI26" s="9">
        <v>63.11</v>
      </c>
      <c r="DJ26" s="9">
        <v>62.81</v>
      </c>
      <c r="DK26" s="9">
        <v>64.31</v>
      </c>
      <c r="DL26" s="9">
        <v>70.31</v>
      </c>
      <c r="DM26" s="9">
        <v>71.81</v>
      </c>
      <c r="DN26" s="9">
        <v>72.31</v>
      </c>
      <c r="DO26" s="9">
        <v>74.61</v>
      </c>
      <c r="DP26" s="9">
        <v>76.91</v>
      </c>
      <c r="DR26" s="9">
        <v>218.8</v>
      </c>
      <c r="DS26" s="9">
        <v>206.94</v>
      </c>
      <c r="DT26" s="9">
        <v>196.68</v>
      </c>
      <c r="DU26" s="9">
        <v>190.2</v>
      </c>
      <c r="DV26" s="9">
        <v>186.9</v>
      </c>
      <c r="DW26" s="9">
        <v>186.91</v>
      </c>
      <c r="DX26" s="9">
        <v>187.33</v>
      </c>
      <c r="DY26" s="9">
        <v>188.33</v>
      </c>
      <c r="DZ26" s="9">
        <v>193.55</v>
      </c>
      <c r="EA26" s="9">
        <v>196.61</v>
      </c>
      <c r="EB26" s="9">
        <v>196.93</v>
      </c>
      <c r="EC26" s="9">
        <v>202.4</v>
      </c>
      <c r="ED26" s="9">
        <v>202.46</v>
      </c>
      <c r="EE26" s="9">
        <v>201.53</v>
      </c>
      <c r="EF26" s="9">
        <v>102.9</v>
      </c>
      <c r="EG26" s="9">
        <v>106.69</v>
      </c>
      <c r="EH26" s="9">
        <v>105.99</v>
      </c>
      <c r="EI26" s="9">
        <v>105.71</v>
      </c>
      <c r="EJ26" s="9">
        <v>105.99</v>
      </c>
      <c r="EK26" s="9">
        <v>106.94</v>
      </c>
      <c r="EL26" s="9">
        <v>109.83</v>
      </c>
      <c r="EM26" s="9">
        <v>112.92</v>
      </c>
      <c r="EN26" s="9">
        <v>113.57</v>
      </c>
      <c r="EO26" s="9">
        <v>113.95</v>
      </c>
      <c r="EP26" s="9">
        <v>113.84</v>
      </c>
      <c r="EQ26" s="9">
        <v>109.84</v>
      </c>
      <c r="ER26" s="9">
        <v>82.53</v>
      </c>
      <c r="ES26" s="9">
        <v>81.99</v>
      </c>
      <c r="ET26" s="9">
        <v>81.81</v>
      </c>
      <c r="EU26" s="9">
        <v>81.99</v>
      </c>
      <c r="EV26" s="9">
        <v>83.25</v>
      </c>
      <c r="EW26" s="9">
        <v>84.2</v>
      </c>
      <c r="EX26" s="9">
        <v>90.56</v>
      </c>
      <c r="EY26" s="9">
        <v>93.43</v>
      </c>
      <c r="EZ26" s="9">
        <v>93.88</v>
      </c>
      <c r="FA26" s="9">
        <v>94.55</v>
      </c>
      <c r="FB26" s="9">
        <v>94.1</v>
      </c>
      <c r="FC26" s="9">
        <v>92.39</v>
      </c>
      <c r="FD26" s="9">
        <v>79.819999999999993</v>
      </c>
      <c r="FE26" s="9">
        <v>79.010000000000005</v>
      </c>
      <c r="FF26" s="9">
        <v>78.75</v>
      </c>
      <c r="FG26" s="9">
        <v>79.02</v>
      </c>
      <c r="FH26" s="9">
        <v>80.150000000000006</v>
      </c>
      <c r="FI26" s="9">
        <v>81.84</v>
      </c>
      <c r="FJ26" s="9">
        <v>94.8</v>
      </c>
      <c r="FK26" s="9">
        <v>97.93</v>
      </c>
      <c r="FL26" s="9">
        <v>100.1</v>
      </c>
      <c r="FM26" s="9">
        <v>100.83</v>
      </c>
      <c r="FO26" s="9">
        <v>82.332700000000003</v>
      </c>
      <c r="FP26" s="7">
        <v>91.22</v>
      </c>
      <c r="FQ26" s="9">
        <v>1.3512999999999999</v>
      </c>
      <c r="FR26" s="7">
        <f t="shared" si="15"/>
        <v>67.505365203877744</v>
      </c>
      <c r="FT26" s="7">
        <v>0.92</v>
      </c>
      <c r="FU26" s="7">
        <v>1.2</v>
      </c>
      <c r="FV26" s="9">
        <v>82.539500000000004</v>
      </c>
      <c r="FX26" s="9">
        <v>89.96</v>
      </c>
      <c r="FY26" s="9">
        <v>87.65</v>
      </c>
      <c r="FZ26" s="9">
        <v>84.88</v>
      </c>
      <c r="GA26" s="9">
        <v>80.62</v>
      </c>
      <c r="GB26" s="9">
        <v>75.36</v>
      </c>
    </row>
    <row r="27" spans="1:184" x14ac:dyDescent="0.25">
      <c r="A27" s="6">
        <f t="shared" si="16"/>
        <v>44588</v>
      </c>
      <c r="B27" s="13">
        <f t="shared" si="10"/>
        <v>1</v>
      </c>
      <c r="C27" s="13">
        <f t="shared" si="11"/>
        <v>2022</v>
      </c>
      <c r="D27">
        <f t="shared" si="12"/>
        <v>202201</v>
      </c>
      <c r="E27">
        <f t="shared" si="13"/>
        <v>1</v>
      </c>
      <c r="F27">
        <f t="shared" si="14"/>
        <v>202201</v>
      </c>
      <c r="G27" t="s">
        <v>213</v>
      </c>
      <c r="H27" s="9">
        <v>0.25</v>
      </c>
      <c r="I27" s="9">
        <v>0.19570000000000001</v>
      </c>
      <c r="J27" s="10">
        <v>0.44623659999999998</v>
      </c>
      <c r="K27" s="10">
        <v>0.5541007</v>
      </c>
      <c r="L27" s="10">
        <v>0.67695649999999996</v>
      </c>
      <c r="M27" s="10">
        <v>0.8047069</v>
      </c>
      <c r="N27" s="10">
        <v>0.92613190000000001</v>
      </c>
      <c r="O27" s="10">
        <v>1.0349956</v>
      </c>
      <c r="P27" s="10">
        <v>1.1287275999999999</v>
      </c>
      <c r="Q27" s="10">
        <v>1.2076127000000001</v>
      </c>
      <c r="R27" s="10">
        <v>1.2737590000000001</v>
      </c>
      <c r="S27" s="10">
        <v>1.3294075000000001</v>
      </c>
      <c r="T27" s="10">
        <v>1.3762342000000001</v>
      </c>
      <c r="U27" s="10">
        <v>1.4153165000000001</v>
      </c>
      <c r="V27" s="10">
        <v>1.4475457</v>
      </c>
      <c r="W27" s="10">
        <v>1.4734718</v>
      </c>
      <c r="X27" s="10">
        <v>1.4935567999999999</v>
      </c>
      <c r="Y27" s="10">
        <v>1.5082627</v>
      </c>
      <c r="Z27" s="10">
        <v>1.5180514000000001</v>
      </c>
      <c r="AA27" s="10">
        <v>1.5233851</v>
      </c>
      <c r="AB27" s="10">
        <v>1.5247318000000001</v>
      </c>
      <c r="AC27" s="10">
        <v>1.5225808999999999</v>
      </c>
      <c r="AD27" s="10">
        <v>1.5174266000000001</v>
      </c>
      <c r="AE27" s="10">
        <v>1.5097628000000001</v>
      </c>
      <c r="AF27" s="10">
        <v>1.5000834999999999</v>
      </c>
      <c r="AG27" s="10">
        <v>1.4888828999999999</v>
      </c>
      <c r="AH27" s="10">
        <v>1.4766039</v>
      </c>
      <c r="AI27" s="10">
        <v>1.4634411000000001</v>
      </c>
      <c r="AJ27" s="10">
        <v>1.4495136</v>
      </c>
      <c r="AK27" s="10">
        <v>1.4349403000000001</v>
      </c>
      <c r="AL27" s="10">
        <v>1.4198402999999999</v>
      </c>
      <c r="AM27" s="10">
        <v>1.4043325</v>
      </c>
      <c r="AN27" s="10">
        <v>1.388536</v>
      </c>
      <c r="AO27" s="10">
        <v>1.3725696999999999</v>
      </c>
      <c r="AP27" s="10">
        <v>1.3565525</v>
      </c>
      <c r="AQ27" s="10">
        <v>1.3406035999999999</v>
      </c>
      <c r="AR27" s="10">
        <v>1.3248419</v>
      </c>
      <c r="AS27" s="10">
        <v>1.3093864</v>
      </c>
      <c r="AT27" s="10">
        <v>1.2943388</v>
      </c>
      <c r="AU27" s="10">
        <v>1.2797243</v>
      </c>
      <c r="AV27" s="10">
        <v>1.2655472000000001</v>
      </c>
      <c r="AW27" s="10">
        <v>1.2518118</v>
      </c>
      <c r="AX27" s="10">
        <v>1.2385221</v>
      </c>
      <c r="AY27" s="10">
        <v>1.2256826000000001</v>
      </c>
      <c r="AZ27" s="10">
        <v>1.2132973</v>
      </c>
      <c r="BA27" s="10">
        <v>1.2013704999999999</v>
      </c>
      <c r="BB27" s="10">
        <v>1.1899063999999999</v>
      </c>
      <c r="BC27" s="10">
        <v>1.1789092999999999</v>
      </c>
      <c r="BD27" s="10">
        <v>1.1683832999999999</v>
      </c>
      <c r="BE27" s="10">
        <v>1.1583327000000001</v>
      </c>
      <c r="BF27" s="10">
        <v>1.1487609999999999</v>
      </c>
      <c r="BG27" s="10">
        <v>1.1396689</v>
      </c>
      <c r="BH27" s="10">
        <v>1.1310560000000001</v>
      </c>
      <c r="BI27" s="10">
        <v>1.1229221</v>
      </c>
      <c r="BJ27" s="10">
        <v>1.1152668999999999</v>
      </c>
      <c r="BK27" s="10">
        <v>1.1080904</v>
      </c>
      <c r="BL27" s="10">
        <v>1.1013921</v>
      </c>
      <c r="BM27" s="10">
        <v>1.0951717999999999</v>
      </c>
      <c r="BN27" s="10">
        <v>1.0894294</v>
      </c>
      <c r="BO27" s="10">
        <v>1.0841645</v>
      </c>
      <c r="BP27" s="10">
        <v>1.079377</v>
      </c>
      <c r="BQ27" s="10">
        <v>1.0750664999999999</v>
      </c>
      <c r="BR27" s="10">
        <v>1.0581718</v>
      </c>
      <c r="BS27" s="10">
        <v>1.0521001999999999</v>
      </c>
      <c r="BU27" s="9">
        <v>219.96</v>
      </c>
      <c r="BV27" s="9">
        <v>220.43</v>
      </c>
      <c r="BW27" s="9">
        <v>216.37</v>
      </c>
      <c r="BX27" s="9">
        <v>213.57</v>
      </c>
      <c r="BY27" s="9">
        <v>212.88</v>
      </c>
      <c r="BZ27" s="9">
        <v>212.64</v>
      </c>
      <c r="CA27" s="9">
        <v>212.96</v>
      </c>
      <c r="CB27" s="9">
        <v>214.21</v>
      </c>
      <c r="CC27" s="9">
        <v>215.47</v>
      </c>
      <c r="CD27" s="9">
        <v>222.09</v>
      </c>
      <c r="CE27" s="9">
        <v>225.12</v>
      </c>
      <c r="CF27" s="9">
        <v>226.87</v>
      </c>
      <c r="CG27" s="9">
        <v>227.46</v>
      </c>
      <c r="CH27" s="9">
        <v>213.91</v>
      </c>
      <c r="CI27" s="9">
        <v>121.66</v>
      </c>
      <c r="CJ27" s="9">
        <v>105.24</v>
      </c>
      <c r="CK27" s="9">
        <v>95.91</v>
      </c>
      <c r="CL27" s="9">
        <v>98.91</v>
      </c>
      <c r="CM27" s="9">
        <v>101.91</v>
      </c>
      <c r="CN27" s="9">
        <v>106.72</v>
      </c>
      <c r="CO27" s="9">
        <v>108.37</v>
      </c>
      <c r="CP27" s="9">
        <v>111.37</v>
      </c>
      <c r="CQ27" s="9">
        <v>112.37</v>
      </c>
      <c r="CR27" s="9">
        <v>114.6</v>
      </c>
      <c r="CS27" s="9">
        <v>114.7</v>
      </c>
      <c r="CT27" s="9">
        <v>112.31</v>
      </c>
      <c r="CU27" s="9">
        <v>86.45</v>
      </c>
      <c r="CV27" s="9">
        <v>76.64</v>
      </c>
      <c r="CW27" s="9">
        <v>73.64</v>
      </c>
      <c r="CX27" s="9">
        <v>72.64</v>
      </c>
      <c r="CY27" s="9">
        <v>73.64</v>
      </c>
      <c r="CZ27" s="9">
        <v>76.14</v>
      </c>
      <c r="DA27" s="9">
        <v>79.59</v>
      </c>
      <c r="DB27" s="9">
        <v>82.59</v>
      </c>
      <c r="DC27" s="9">
        <v>85.09</v>
      </c>
      <c r="DD27" s="9">
        <v>86.34</v>
      </c>
      <c r="DE27" s="9">
        <v>85.79</v>
      </c>
      <c r="DF27" s="9">
        <v>83.07</v>
      </c>
      <c r="DG27" s="9">
        <v>73.069999999999993</v>
      </c>
      <c r="DH27" s="9">
        <v>66.069999999999993</v>
      </c>
      <c r="DI27" s="9">
        <v>64.069999999999993</v>
      </c>
      <c r="DJ27" s="9">
        <v>63.77</v>
      </c>
      <c r="DK27" s="9">
        <v>65.27</v>
      </c>
      <c r="DL27" s="9">
        <v>71.27</v>
      </c>
      <c r="DM27" s="9">
        <v>72.77</v>
      </c>
      <c r="DN27" s="9">
        <v>73.27</v>
      </c>
      <c r="DO27" s="9">
        <v>75.569999999999993</v>
      </c>
      <c r="DP27" s="9">
        <v>77.87</v>
      </c>
      <c r="DR27" s="9">
        <v>218.16</v>
      </c>
      <c r="DS27" s="9">
        <v>207.76</v>
      </c>
      <c r="DT27" s="9">
        <v>200.28</v>
      </c>
      <c r="DU27" s="9">
        <v>192.4</v>
      </c>
      <c r="DV27" s="9">
        <v>188.78</v>
      </c>
      <c r="DW27" s="9">
        <v>190.52</v>
      </c>
      <c r="DX27" s="9">
        <v>190.94</v>
      </c>
      <c r="DY27" s="9">
        <v>191.94</v>
      </c>
      <c r="DZ27" s="9">
        <v>196.69</v>
      </c>
      <c r="EA27" s="9">
        <v>199.75</v>
      </c>
      <c r="EB27" s="9">
        <v>200.07</v>
      </c>
      <c r="EC27" s="9">
        <v>205.59</v>
      </c>
      <c r="ED27" s="9">
        <v>205.65</v>
      </c>
      <c r="EE27" s="9">
        <v>204.72</v>
      </c>
      <c r="EF27" s="9">
        <v>105.04</v>
      </c>
      <c r="EG27" s="9">
        <v>108.83</v>
      </c>
      <c r="EH27" s="9">
        <v>108.13</v>
      </c>
      <c r="EI27" s="9">
        <v>107.85</v>
      </c>
      <c r="EJ27" s="9">
        <v>108.13</v>
      </c>
      <c r="EK27" s="9">
        <v>109.08</v>
      </c>
      <c r="EL27" s="9">
        <v>111.29</v>
      </c>
      <c r="EM27" s="9">
        <v>114.38</v>
      </c>
      <c r="EN27" s="9">
        <v>115.03</v>
      </c>
      <c r="EO27" s="9">
        <v>115.41</v>
      </c>
      <c r="EP27" s="9">
        <v>115.3</v>
      </c>
      <c r="EQ27" s="9">
        <v>111.3</v>
      </c>
      <c r="ER27" s="9">
        <v>83.02</v>
      </c>
      <c r="ES27" s="9">
        <v>82.48</v>
      </c>
      <c r="ET27" s="9">
        <v>82.3</v>
      </c>
      <c r="EU27" s="9">
        <v>82.48</v>
      </c>
      <c r="EV27" s="9">
        <v>83.74</v>
      </c>
      <c r="EW27" s="9">
        <v>84.69</v>
      </c>
      <c r="EX27" s="9">
        <v>90.91</v>
      </c>
      <c r="EY27" s="9">
        <v>93.78</v>
      </c>
      <c r="EZ27" s="9">
        <v>94.23</v>
      </c>
      <c r="FA27" s="9">
        <v>94.9</v>
      </c>
      <c r="FB27" s="9">
        <v>94.45</v>
      </c>
      <c r="FC27" s="9">
        <v>92.74</v>
      </c>
      <c r="FD27" s="9">
        <v>78.88</v>
      </c>
      <c r="FE27" s="9">
        <v>78.069999999999993</v>
      </c>
      <c r="FF27" s="9">
        <v>77.81</v>
      </c>
      <c r="FG27" s="9">
        <v>78.08</v>
      </c>
      <c r="FH27" s="9">
        <v>79.209999999999994</v>
      </c>
      <c r="FI27" s="9">
        <v>80.900000000000006</v>
      </c>
      <c r="FJ27" s="9">
        <v>95.15</v>
      </c>
      <c r="FK27" s="9">
        <v>98.28</v>
      </c>
      <c r="FL27" s="9">
        <v>100.45</v>
      </c>
      <c r="FM27" s="9">
        <v>101.18</v>
      </c>
      <c r="FO27" s="9">
        <v>82.188599999999994</v>
      </c>
      <c r="FP27" s="7">
        <v>90.7</v>
      </c>
      <c r="FQ27" s="9">
        <v>1.339</v>
      </c>
      <c r="FR27" s="7">
        <f t="shared" si="15"/>
        <v>67.73711725168036</v>
      </c>
      <c r="FT27" s="7">
        <v>0.96</v>
      </c>
      <c r="FU27" s="7">
        <v>1.22</v>
      </c>
      <c r="FV27" s="9">
        <v>82.427000000000007</v>
      </c>
      <c r="FX27" s="9">
        <v>89.34</v>
      </c>
      <c r="FY27" s="9">
        <v>87.02</v>
      </c>
      <c r="FZ27" s="9">
        <v>84.15</v>
      </c>
      <c r="GA27" s="9">
        <v>79.92</v>
      </c>
      <c r="GB27" s="9">
        <v>74.819999999999993</v>
      </c>
    </row>
    <row r="28" spans="1:184" x14ac:dyDescent="0.25">
      <c r="A28" s="6">
        <f t="shared" si="16"/>
        <v>44589</v>
      </c>
      <c r="B28" s="13">
        <f t="shared" si="10"/>
        <v>1</v>
      </c>
      <c r="C28" s="13">
        <f t="shared" si="11"/>
        <v>2022</v>
      </c>
      <c r="D28">
        <f t="shared" si="12"/>
        <v>202201</v>
      </c>
      <c r="E28">
        <f t="shared" si="13"/>
        <v>1</v>
      </c>
      <c r="F28">
        <f t="shared" si="14"/>
        <v>202201</v>
      </c>
      <c r="G28" t="s">
        <v>214</v>
      </c>
      <c r="H28" s="9">
        <v>0.25</v>
      </c>
      <c r="I28" s="9">
        <v>0.19570000000000001</v>
      </c>
      <c r="J28" s="10">
        <v>0.44920939999999998</v>
      </c>
      <c r="K28" s="10">
        <v>0.56112300000000004</v>
      </c>
      <c r="L28" s="10">
        <v>0.69003979999999998</v>
      </c>
      <c r="M28" s="10">
        <v>0.82430519999999996</v>
      </c>
      <c r="N28" s="10">
        <v>0.9508875</v>
      </c>
      <c r="O28" s="10">
        <v>1.0633504</v>
      </c>
      <c r="P28" s="10">
        <v>1.1591321999999999</v>
      </c>
      <c r="Q28" s="10">
        <v>1.2385466000000001</v>
      </c>
      <c r="R28" s="10">
        <v>1.3041290999999999</v>
      </c>
      <c r="S28" s="10">
        <v>1.3586019</v>
      </c>
      <c r="T28" s="10">
        <v>1.4039073</v>
      </c>
      <c r="U28" s="10">
        <v>1.4414522000000001</v>
      </c>
      <c r="V28" s="10">
        <v>1.4722691000000001</v>
      </c>
      <c r="W28" s="10">
        <v>1.4969634000000001</v>
      </c>
      <c r="X28" s="10">
        <v>1.5160264000000001</v>
      </c>
      <c r="Y28" s="10">
        <v>1.5299494</v>
      </c>
      <c r="Z28" s="10">
        <v>1.5392234</v>
      </c>
      <c r="AA28" s="10">
        <v>1.5443399</v>
      </c>
      <c r="AB28" s="10">
        <v>1.5457794</v>
      </c>
      <c r="AC28" s="10">
        <v>1.5439860999999999</v>
      </c>
      <c r="AD28" s="10">
        <v>1.5393962000000001</v>
      </c>
      <c r="AE28" s="10">
        <v>1.5324462000000001</v>
      </c>
      <c r="AF28" s="10">
        <v>1.5235722</v>
      </c>
      <c r="AG28" s="10">
        <v>1.5132106000000001</v>
      </c>
      <c r="AH28" s="10">
        <v>1.5017513</v>
      </c>
      <c r="AI28" s="10">
        <v>1.4893798</v>
      </c>
      <c r="AJ28" s="10">
        <v>1.4762249000000001</v>
      </c>
      <c r="AK28" s="10">
        <v>1.4624157</v>
      </c>
      <c r="AL28" s="10">
        <v>1.448081</v>
      </c>
      <c r="AM28" s="10">
        <v>1.4333499000000001</v>
      </c>
      <c r="AN28" s="10">
        <v>1.4183513000000001</v>
      </c>
      <c r="AO28" s="10">
        <v>1.4032142000000001</v>
      </c>
      <c r="AP28" s="10">
        <v>1.3880675</v>
      </c>
      <c r="AQ28" s="10">
        <v>1.3730401999999999</v>
      </c>
      <c r="AR28" s="10">
        <v>1.3582612000000001</v>
      </c>
      <c r="AS28" s="10">
        <v>1.3438595</v>
      </c>
      <c r="AT28" s="10">
        <v>1.3299430999999999</v>
      </c>
      <c r="AU28" s="10">
        <v>1.3165277</v>
      </c>
      <c r="AV28" s="10">
        <v>1.3036034999999999</v>
      </c>
      <c r="AW28" s="10">
        <v>1.2911608000000001</v>
      </c>
      <c r="AX28" s="10">
        <v>1.2791897000000001</v>
      </c>
      <c r="AY28" s="10">
        <v>1.2676803999999999</v>
      </c>
      <c r="AZ28" s="10">
        <v>1.2566231000000001</v>
      </c>
      <c r="BA28" s="10">
        <v>1.246008</v>
      </c>
      <c r="BB28" s="10">
        <v>1.2358254</v>
      </c>
      <c r="BC28" s="10">
        <v>1.2260655</v>
      </c>
      <c r="BD28" s="10">
        <v>1.2167184</v>
      </c>
      <c r="BE28" s="10">
        <v>1.2077743000000001</v>
      </c>
      <c r="BF28" s="10">
        <v>1.1992229000000001</v>
      </c>
      <c r="BG28" s="10">
        <v>1.1910517</v>
      </c>
      <c r="BH28" s="10">
        <v>1.1832472999999999</v>
      </c>
      <c r="BI28" s="10">
        <v>1.1757966</v>
      </c>
      <c r="BJ28" s="10">
        <v>1.1686862</v>
      </c>
      <c r="BK28" s="10">
        <v>1.1619029000000001</v>
      </c>
      <c r="BL28" s="10">
        <v>1.1554335</v>
      </c>
      <c r="BM28" s="10">
        <v>1.1492647</v>
      </c>
      <c r="BN28" s="10">
        <v>1.1433833</v>
      </c>
      <c r="BO28" s="10">
        <v>1.1377759999999999</v>
      </c>
      <c r="BP28" s="10">
        <v>1.1324295</v>
      </c>
      <c r="BQ28" s="10">
        <v>1.1273306999999999</v>
      </c>
      <c r="BR28" s="10">
        <v>1.1014625</v>
      </c>
      <c r="BS28" s="10">
        <v>1.0827880000000001</v>
      </c>
      <c r="BU28" s="9">
        <v>219.42</v>
      </c>
      <c r="BV28" s="9">
        <v>219.83</v>
      </c>
      <c r="BW28" s="9">
        <v>215.66</v>
      </c>
      <c r="BX28" s="9">
        <v>213.65</v>
      </c>
      <c r="BY28" s="9">
        <v>213.13</v>
      </c>
      <c r="BZ28" s="9">
        <v>213.09</v>
      </c>
      <c r="CA28" s="9">
        <v>213.41</v>
      </c>
      <c r="CB28" s="9">
        <v>214.41</v>
      </c>
      <c r="CC28" s="9">
        <v>215.61</v>
      </c>
      <c r="CD28" s="9">
        <v>222.61</v>
      </c>
      <c r="CE28" s="9">
        <v>225.64</v>
      </c>
      <c r="CF28" s="9">
        <v>227.39</v>
      </c>
      <c r="CG28" s="9">
        <v>227.98</v>
      </c>
      <c r="CH28" s="9">
        <v>214.43</v>
      </c>
      <c r="CI28" s="9">
        <v>129.43</v>
      </c>
      <c r="CJ28" s="9">
        <v>113.01</v>
      </c>
      <c r="CK28" s="9">
        <v>103.68</v>
      </c>
      <c r="CL28" s="9">
        <v>106.98</v>
      </c>
      <c r="CM28" s="9">
        <v>109.98</v>
      </c>
      <c r="CN28" s="9">
        <v>114.79</v>
      </c>
      <c r="CO28" s="9">
        <v>115.59</v>
      </c>
      <c r="CP28" s="9">
        <v>118.59</v>
      </c>
      <c r="CQ28" s="9">
        <v>119.59</v>
      </c>
      <c r="CR28" s="9">
        <v>121.82</v>
      </c>
      <c r="CS28" s="9">
        <v>121.92</v>
      </c>
      <c r="CT28" s="9">
        <v>119.53</v>
      </c>
      <c r="CU28" s="9">
        <v>88.83</v>
      </c>
      <c r="CV28" s="9">
        <v>79.02</v>
      </c>
      <c r="CW28" s="9">
        <v>76.02</v>
      </c>
      <c r="CX28" s="9">
        <v>75.02</v>
      </c>
      <c r="CY28" s="9">
        <v>76.02</v>
      </c>
      <c r="CZ28" s="9">
        <v>78.52</v>
      </c>
      <c r="DA28" s="9">
        <v>81.52</v>
      </c>
      <c r="DB28" s="9">
        <v>84.52</v>
      </c>
      <c r="DC28" s="9">
        <v>87.02</v>
      </c>
      <c r="DD28" s="9">
        <v>88.27</v>
      </c>
      <c r="DE28" s="9">
        <v>87.72</v>
      </c>
      <c r="DF28" s="9">
        <v>85</v>
      </c>
      <c r="DG28" s="9">
        <v>75</v>
      </c>
      <c r="DH28" s="9">
        <v>68</v>
      </c>
      <c r="DI28" s="9">
        <v>66</v>
      </c>
      <c r="DJ28" s="9">
        <v>65.7</v>
      </c>
      <c r="DK28" s="9">
        <v>67.2</v>
      </c>
      <c r="DL28" s="9">
        <v>73.2</v>
      </c>
      <c r="DM28" s="9">
        <v>74.7</v>
      </c>
      <c r="DN28" s="9">
        <v>75.2</v>
      </c>
      <c r="DO28" s="9">
        <v>77.5</v>
      </c>
      <c r="DP28" s="9">
        <v>79.8</v>
      </c>
      <c r="DR28" s="9">
        <v>214.58</v>
      </c>
      <c r="DS28" s="9">
        <v>207.64</v>
      </c>
      <c r="DT28" s="9">
        <v>203.38</v>
      </c>
      <c r="DU28" s="9">
        <v>196.45</v>
      </c>
      <c r="DV28" s="9">
        <v>192.48</v>
      </c>
      <c r="DW28" s="9">
        <v>192.66</v>
      </c>
      <c r="DX28" s="9">
        <v>193.08</v>
      </c>
      <c r="DY28" s="9">
        <v>194.08</v>
      </c>
      <c r="DZ28" s="9">
        <v>199.06</v>
      </c>
      <c r="EA28" s="9">
        <v>202.12</v>
      </c>
      <c r="EB28" s="9">
        <v>202.44</v>
      </c>
      <c r="EC28" s="9">
        <v>208.06</v>
      </c>
      <c r="ED28" s="9">
        <v>208.12</v>
      </c>
      <c r="EE28" s="9">
        <v>207.19</v>
      </c>
      <c r="EF28" s="9">
        <v>111.56</v>
      </c>
      <c r="EG28" s="9">
        <v>115.35</v>
      </c>
      <c r="EH28" s="9">
        <v>114.65</v>
      </c>
      <c r="EI28" s="9">
        <v>114.37</v>
      </c>
      <c r="EJ28" s="9">
        <v>114.65</v>
      </c>
      <c r="EK28" s="9">
        <v>115.6</v>
      </c>
      <c r="EL28" s="9">
        <v>116.91</v>
      </c>
      <c r="EM28" s="9">
        <v>120</v>
      </c>
      <c r="EN28" s="9">
        <v>120.65</v>
      </c>
      <c r="EO28" s="9">
        <v>121.03</v>
      </c>
      <c r="EP28" s="9">
        <v>120.92</v>
      </c>
      <c r="EQ28" s="9">
        <v>116.92</v>
      </c>
      <c r="ER28" s="9">
        <v>88.03</v>
      </c>
      <c r="ES28" s="9">
        <v>87.49</v>
      </c>
      <c r="ET28" s="9">
        <v>87.31</v>
      </c>
      <c r="EU28" s="9">
        <v>87.49</v>
      </c>
      <c r="EV28" s="9">
        <v>88.75</v>
      </c>
      <c r="EW28" s="9">
        <v>89.7</v>
      </c>
      <c r="EX28" s="9">
        <v>92.54</v>
      </c>
      <c r="EY28" s="9">
        <v>95.41</v>
      </c>
      <c r="EZ28" s="9">
        <v>95.86</v>
      </c>
      <c r="FA28" s="9">
        <v>96.53</v>
      </c>
      <c r="FB28" s="9">
        <v>96.08</v>
      </c>
      <c r="FC28" s="9">
        <v>94.37</v>
      </c>
      <c r="FD28" s="9">
        <v>83.89</v>
      </c>
      <c r="FE28" s="9">
        <v>83.08</v>
      </c>
      <c r="FF28" s="9">
        <v>82.82</v>
      </c>
      <c r="FG28" s="9">
        <v>83.09</v>
      </c>
      <c r="FH28" s="9">
        <v>84.22</v>
      </c>
      <c r="FI28" s="9">
        <v>85.91</v>
      </c>
      <c r="FJ28" s="9">
        <v>96.78</v>
      </c>
      <c r="FK28" s="9">
        <v>99.91</v>
      </c>
      <c r="FL28" s="9">
        <v>102.08</v>
      </c>
      <c r="FM28" s="9">
        <v>102.81</v>
      </c>
      <c r="FO28" s="9">
        <v>82.317800000000005</v>
      </c>
      <c r="FP28" s="7">
        <v>91.47</v>
      </c>
      <c r="FQ28" s="9">
        <v>1.3414999999999999</v>
      </c>
      <c r="FR28" s="7">
        <f t="shared" si="15"/>
        <v>68.184867685426767</v>
      </c>
      <c r="FT28" s="7">
        <v>0.97</v>
      </c>
      <c r="FU28" s="7">
        <v>1.24</v>
      </c>
      <c r="FV28" s="9">
        <v>82.541899999999998</v>
      </c>
      <c r="FX28" s="9">
        <v>90.03</v>
      </c>
      <c r="FY28" s="9">
        <v>87.17</v>
      </c>
      <c r="FZ28" s="9">
        <v>84.11</v>
      </c>
      <c r="GA28" s="9">
        <v>79.819999999999993</v>
      </c>
      <c r="GB28" s="9">
        <v>74.650000000000006</v>
      </c>
    </row>
    <row r="29" spans="1:184" x14ac:dyDescent="0.25">
      <c r="A29" s="6">
        <f t="shared" si="16"/>
        <v>44592</v>
      </c>
      <c r="B29" s="13">
        <f t="shared" si="10"/>
        <v>1</v>
      </c>
      <c r="C29" s="13">
        <f t="shared" si="11"/>
        <v>2022</v>
      </c>
      <c r="D29">
        <f t="shared" si="12"/>
        <v>202201</v>
      </c>
      <c r="E29">
        <f t="shared" si="13"/>
        <v>1</v>
      </c>
      <c r="F29">
        <f t="shared" si="14"/>
        <v>202201</v>
      </c>
      <c r="G29" t="s">
        <v>215</v>
      </c>
      <c r="H29" s="9">
        <v>0.25</v>
      </c>
      <c r="I29" s="9">
        <v>0.19889999999999999</v>
      </c>
      <c r="J29" s="10">
        <v>0.46518229999999999</v>
      </c>
      <c r="K29" s="10">
        <v>0.58769000000000005</v>
      </c>
      <c r="L29" s="10">
        <v>0.7270392</v>
      </c>
      <c r="M29" s="10">
        <v>0.87099150000000003</v>
      </c>
      <c r="N29" s="10">
        <v>1.0040891999999999</v>
      </c>
      <c r="O29" s="10">
        <v>1.1197732</v>
      </c>
      <c r="P29" s="10">
        <v>1.2167857</v>
      </c>
      <c r="Q29" s="10">
        <v>1.2970545</v>
      </c>
      <c r="R29" s="10">
        <v>1.3651579</v>
      </c>
      <c r="S29" s="10">
        <v>1.4245968</v>
      </c>
      <c r="T29" s="10">
        <v>1.4770783000000001</v>
      </c>
      <c r="U29" s="10">
        <v>1.5230672000000001</v>
      </c>
      <c r="V29" s="10">
        <v>1.561682</v>
      </c>
      <c r="W29" s="10">
        <v>1.5930344000000001</v>
      </c>
      <c r="X29" s="10">
        <v>1.6176092</v>
      </c>
      <c r="Y29" s="10">
        <v>1.6358915000000001</v>
      </c>
      <c r="Z29" s="10">
        <v>1.6483661999999999</v>
      </c>
      <c r="AA29" s="10">
        <v>1.6555181999999999</v>
      </c>
      <c r="AB29" s="10">
        <v>1.6578527000000001</v>
      </c>
      <c r="AC29" s="10">
        <v>1.6559451999999999</v>
      </c>
      <c r="AD29" s="10">
        <v>1.6503859000000001</v>
      </c>
      <c r="AE29" s="10">
        <v>1.6417653000000001</v>
      </c>
      <c r="AF29" s="10">
        <v>1.6306738999999999</v>
      </c>
      <c r="AG29" s="10">
        <v>1.6177018999999999</v>
      </c>
      <c r="AH29" s="10">
        <v>1.6033679000000001</v>
      </c>
      <c r="AI29" s="10">
        <v>1.5879022</v>
      </c>
      <c r="AJ29" s="10">
        <v>1.5714634000000001</v>
      </c>
      <c r="AK29" s="10">
        <v>1.5542098</v>
      </c>
      <c r="AL29" s="10">
        <v>1.5363</v>
      </c>
      <c r="AM29" s="10">
        <v>1.5178921999999999</v>
      </c>
      <c r="AN29" s="10">
        <v>1.4991451</v>
      </c>
      <c r="AO29" s="10">
        <v>1.4802169999999999</v>
      </c>
      <c r="AP29" s="10">
        <v>1.4612662999999999</v>
      </c>
      <c r="AQ29" s="10">
        <v>1.4424516000000001</v>
      </c>
      <c r="AR29" s="10">
        <v>1.4239312</v>
      </c>
      <c r="AS29" s="10">
        <v>1.4058636</v>
      </c>
      <c r="AT29" s="10">
        <v>1.3883829999999999</v>
      </c>
      <c r="AU29" s="10">
        <v>1.3715168</v>
      </c>
      <c r="AV29" s="10">
        <v>1.3552626000000001</v>
      </c>
      <c r="AW29" s="10">
        <v>1.3396184</v>
      </c>
      <c r="AX29" s="10">
        <v>1.3245819999999999</v>
      </c>
      <c r="AY29" s="10">
        <v>1.3101510999999999</v>
      </c>
      <c r="AZ29" s="10">
        <v>1.2963235</v>
      </c>
      <c r="BA29" s="10">
        <v>1.2830971</v>
      </c>
      <c r="BB29" s="10">
        <v>1.2704696</v>
      </c>
      <c r="BC29" s="10">
        <v>1.2584389</v>
      </c>
      <c r="BD29" s="10">
        <v>1.2470026999999999</v>
      </c>
      <c r="BE29" s="10">
        <v>1.2361588999999999</v>
      </c>
      <c r="BF29" s="10">
        <v>1.2259032000000001</v>
      </c>
      <c r="BG29" s="10">
        <v>1.2162196000000001</v>
      </c>
      <c r="BH29" s="10">
        <v>1.2070884</v>
      </c>
      <c r="BI29" s="10">
        <v>1.1984900000000001</v>
      </c>
      <c r="BJ29" s="10">
        <v>1.1904045000000001</v>
      </c>
      <c r="BK29" s="10">
        <v>1.1828122000000001</v>
      </c>
      <c r="BL29" s="10">
        <v>1.1756934999999999</v>
      </c>
      <c r="BM29" s="10">
        <v>1.1690285</v>
      </c>
      <c r="BN29" s="10">
        <v>1.1627977</v>
      </c>
      <c r="BO29" s="10">
        <v>1.1569811000000001</v>
      </c>
      <c r="BP29" s="10">
        <v>1.1515591000000001</v>
      </c>
      <c r="BQ29" s="10">
        <v>1.1465118999999999</v>
      </c>
      <c r="BR29" s="10">
        <v>1.1232268000000001</v>
      </c>
      <c r="BS29" s="10">
        <v>1.1098787999999999</v>
      </c>
      <c r="BU29" s="9">
        <v>203.08</v>
      </c>
      <c r="BV29" s="9">
        <v>198.97</v>
      </c>
      <c r="BW29" s="9">
        <v>196.76</v>
      </c>
      <c r="BX29" s="9">
        <v>196.05</v>
      </c>
      <c r="BY29" s="9">
        <v>196.1</v>
      </c>
      <c r="BZ29" s="9">
        <v>196.45</v>
      </c>
      <c r="CA29" s="9">
        <v>197.25</v>
      </c>
      <c r="CB29" s="9">
        <v>198.83</v>
      </c>
      <c r="CC29" s="9">
        <v>205.25</v>
      </c>
      <c r="CD29" s="9">
        <v>208.19</v>
      </c>
      <c r="CE29" s="9">
        <v>209.62</v>
      </c>
      <c r="CF29" s="9">
        <v>210.21</v>
      </c>
      <c r="CG29" s="9">
        <v>198.21</v>
      </c>
      <c r="CH29" s="9">
        <v>124.46</v>
      </c>
      <c r="CI29" s="9">
        <v>113.97</v>
      </c>
      <c r="CJ29" s="9">
        <v>105.03</v>
      </c>
      <c r="CK29" s="9">
        <v>108.35</v>
      </c>
      <c r="CL29" s="9">
        <v>111.37</v>
      </c>
      <c r="CM29" s="9">
        <v>116.2</v>
      </c>
      <c r="CN29" s="9">
        <v>116.78</v>
      </c>
      <c r="CO29" s="9">
        <v>119.82</v>
      </c>
      <c r="CP29" s="9">
        <v>120.85</v>
      </c>
      <c r="CQ29" s="9">
        <v>123.11</v>
      </c>
      <c r="CR29" s="9">
        <v>123.24</v>
      </c>
      <c r="CS29" s="9">
        <v>120.77</v>
      </c>
      <c r="CT29" s="9">
        <v>89.52</v>
      </c>
      <c r="CU29" s="9">
        <v>79.3</v>
      </c>
      <c r="CV29" s="9">
        <v>76.3</v>
      </c>
      <c r="CW29" s="9">
        <v>75.31</v>
      </c>
      <c r="CX29" s="9">
        <v>76.31</v>
      </c>
      <c r="CY29" s="9">
        <v>78.81</v>
      </c>
      <c r="CZ29" s="9">
        <v>81.81</v>
      </c>
      <c r="DA29" s="9">
        <v>84.81</v>
      </c>
      <c r="DB29" s="9">
        <v>87.32</v>
      </c>
      <c r="DC29" s="9">
        <v>88.57</v>
      </c>
      <c r="DD29" s="9">
        <v>88.02</v>
      </c>
      <c r="DE29" s="9">
        <v>85.38</v>
      </c>
      <c r="DF29" s="9">
        <v>74.53</v>
      </c>
      <c r="DG29" s="9">
        <v>67.53</v>
      </c>
      <c r="DH29" s="9">
        <v>65.53</v>
      </c>
      <c r="DI29" s="9">
        <v>65.23</v>
      </c>
      <c r="DJ29" s="9">
        <v>66.73</v>
      </c>
      <c r="DK29" s="9">
        <v>71.73</v>
      </c>
      <c r="DL29" s="9">
        <v>73.12</v>
      </c>
      <c r="DM29" s="9">
        <v>73.87</v>
      </c>
      <c r="DN29" s="9">
        <v>76.17</v>
      </c>
      <c r="DO29" s="9">
        <v>78.47</v>
      </c>
      <c r="DP29" s="9">
        <v>77.92</v>
      </c>
      <c r="DR29" s="9">
        <v>191.24</v>
      </c>
      <c r="DS29" s="9">
        <v>190.52</v>
      </c>
      <c r="DT29" s="9">
        <v>184.37</v>
      </c>
      <c r="DU29" s="9">
        <v>180.52</v>
      </c>
      <c r="DV29" s="9">
        <v>181.24</v>
      </c>
      <c r="DW29" s="9">
        <v>181.66</v>
      </c>
      <c r="DX29" s="9">
        <v>182.66</v>
      </c>
      <c r="DY29" s="9">
        <v>188.97</v>
      </c>
      <c r="DZ29" s="9">
        <v>192.03</v>
      </c>
      <c r="EA29" s="9">
        <v>192.35</v>
      </c>
      <c r="EB29" s="9">
        <v>197.42</v>
      </c>
      <c r="EC29" s="9">
        <v>197.48</v>
      </c>
      <c r="ED29" s="9">
        <v>196.55</v>
      </c>
      <c r="EE29" s="9">
        <v>109.58</v>
      </c>
      <c r="EF29" s="9">
        <v>113.37</v>
      </c>
      <c r="EG29" s="9">
        <v>112.67</v>
      </c>
      <c r="EH29" s="9">
        <v>112.39</v>
      </c>
      <c r="EI29" s="9">
        <v>112.67</v>
      </c>
      <c r="EJ29" s="9">
        <v>113.62</v>
      </c>
      <c r="EK29" s="9">
        <v>117.31</v>
      </c>
      <c r="EL29" s="9">
        <v>120.4</v>
      </c>
      <c r="EM29" s="9">
        <v>121.05</v>
      </c>
      <c r="EN29" s="9">
        <v>121.43</v>
      </c>
      <c r="EO29" s="9">
        <v>121.32</v>
      </c>
      <c r="EP29" s="9">
        <v>117.32</v>
      </c>
      <c r="EQ29" s="9">
        <v>89.47</v>
      </c>
      <c r="ER29" s="9">
        <v>88.93</v>
      </c>
      <c r="ES29" s="9">
        <v>88.75</v>
      </c>
      <c r="ET29" s="9">
        <v>88.93</v>
      </c>
      <c r="EU29" s="9">
        <v>90.19</v>
      </c>
      <c r="EV29" s="9">
        <v>91.14</v>
      </c>
      <c r="EW29" s="9">
        <v>93.15</v>
      </c>
      <c r="EX29" s="9">
        <v>96.02</v>
      </c>
      <c r="EY29" s="9">
        <v>96.47</v>
      </c>
      <c r="EZ29" s="9">
        <v>97.14</v>
      </c>
      <c r="FA29" s="9">
        <v>96.69</v>
      </c>
      <c r="FB29" s="9">
        <v>94.98</v>
      </c>
      <c r="FC29" s="9">
        <v>83.17</v>
      </c>
      <c r="FD29" s="9">
        <v>82.36</v>
      </c>
      <c r="FE29" s="9">
        <v>82.1</v>
      </c>
      <c r="FF29" s="9">
        <v>82.37</v>
      </c>
      <c r="FG29" s="9">
        <v>83.5</v>
      </c>
      <c r="FH29" s="9">
        <v>85.19</v>
      </c>
      <c r="FI29" s="9">
        <v>97.39</v>
      </c>
      <c r="FJ29" s="9">
        <v>100.52</v>
      </c>
      <c r="FK29" s="9">
        <v>102.69</v>
      </c>
      <c r="FL29" s="9">
        <v>103.42</v>
      </c>
      <c r="FM29" s="9">
        <v>102.77</v>
      </c>
      <c r="FO29" s="9">
        <v>82.101500000000001</v>
      </c>
      <c r="FP29" s="7">
        <v>92.35</v>
      </c>
      <c r="FQ29" s="9">
        <v>1.3418000000000001</v>
      </c>
      <c r="FR29" s="7">
        <f t="shared" si="15"/>
        <v>68.825458339543886</v>
      </c>
      <c r="FT29" s="7">
        <v>1.06</v>
      </c>
      <c r="FU29" s="7">
        <v>1.31</v>
      </c>
      <c r="FV29" s="9">
        <v>82.338300000000004</v>
      </c>
      <c r="FX29" s="9">
        <v>91.21</v>
      </c>
      <c r="FY29" s="9">
        <v>87.85</v>
      </c>
      <c r="FZ29" s="9">
        <v>84.68</v>
      </c>
      <c r="GA29" s="9">
        <v>80.319999999999993</v>
      </c>
      <c r="GB29" s="9">
        <v>75.03</v>
      </c>
    </row>
    <row r="30" spans="1:184" x14ac:dyDescent="0.25">
      <c r="A30" s="6">
        <f t="shared" si="16"/>
        <v>44593</v>
      </c>
      <c r="B30" s="13">
        <f t="shared" si="10"/>
        <v>2</v>
      </c>
      <c r="C30" s="13">
        <f t="shared" si="11"/>
        <v>2022</v>
      </c>
      <c r="D30">
        <f t="shared" si="12"/>
        <v>202202</v>
      </c>
      <c r="E30">
        <f t="shared" si="13"/>
        <v>1</v>
      </c>
      <c r="F30">
        <f t="shared" si="14"/>
        <v>202201</v>
      </c>
      <c r="G30" t="s">
        <v>216</v>
      </c>
      <c r="H30" s="9">
        <v>0.25</v>
      </c>
      <c r="I30" s="9">
        <v>0.19570000000000001</v>
      </c>
      <c r="J30" s="10">
        <v>0.46970040000000002</v>
      </c>
      <c r="K30" s="10">
        <v>0.59266059999999998</v>
      </c>
      <c r="L30" s="10">
        <v>0.72879430000000001</v>
      </c>
      <c r="M30" s="10">
        <v>0.86696030000000002</v>
      </c>
      <c r="N30" s="10">
        <v>0.99389479999999997</v>
      </c>
      <c r="O30" s="10">
        <v>1.104117</v>
      </c>
      <c r="P30" s="10">
        <v>1.1971943</v>
      </c>
      <c r="Q30" s="10">
        <v>1.2753519</v>
      </c>
      <c r="R30" s="10">
        <v>1.3418833999999999</v>
      </c>
      <c r="S30" s="10">
        <v>1.3996230000000001</v>
      </c>
      <c r="T30" s="10">
        <v>1.4498758</v>
      </c>
      <c r="U30" s="10">
        <v>1.4934236999999999</v>
      </c>
      <c r="V30" s="10">
        <v>1.5302855</v>
      </c>
      <c r="W30" s="10">
        <v>1.5607177000000001</v>
      </c>
      <c r="X30" s="10">
        <v>1.5851</v>
      </c>
      <c r="Y30" s="10">
        <v>1.6038121000000001</v>
      </c>
      <c r="Z30" s="10">
        <v>1.6172337999999999</v>
      </c>
      <c r="AA30" s="10">
        <v>1.6257447</v>
      </c>
      <c r="AB30" s="10">
        <v>1.6297482000000001</v>
      </c>
      <c r="AC30" s="10">
        <v>1.6297295999999999</v>
      </c>
      <c r="AD30" s="10">
        <v>1.6261915</v>
      </c>
      <c r="AE30" s="10">
        <v>1.6196368000000001</v>
      </c>
      <c r="AF30" s="10">
        <v>1.6105681999999999</v>
      </c>
      <c r="AG30" s="10">
        <v>1.5994884</v>
      </c>
      <c r="AH30" s="10">
        <v>1.5868452</v>
      </c>
      <c r="AI30" s="10">
        <v>1.5728658</v>
      </c>
      <c r="AJ30" s="10">
        <v>1.5577224999999999</v>
      </c>
      <c r="AK30" s="10">
        <v>1.5415874000000001</v>
      </c>
      <c r="AL30" s="10">
        <v>1.5246327</v>
      </c>
      <c r="AM30" s="10">
        <v>1.5070304999999999</v>
      </c>
      <c r="AN30" s="10">
        <v>1.4889532000000001</v>
      </c>
      <c r="AO30" s="10">
        <v>1.4705729000000001</v>
      </c>
      <c r="AP30" s="10">
        <v>1.4520618000000001</v>
      </c>
      <c r="AQ30" s="10">
        <v>1.433592</v>
      </c>
      <c r="AR30" s="10">
        <v>1.4153358</v>
      </c>
      <c r="AS30" s="10">
        <v>1.3974654</v>
      </c>
      <c r="AT30" s="10">
        <v>1.3801319999999999</v>
      </c>
      <c r="AU30" s="10">
        <v>1.3633740000000001</v>
      </c>
      <c r="AV30" s="10">
        <v>1.3471919000000001</v>
      </c>
      <c r="AW30" s="10">
        <v>1.3315862999999999</v>
      </c>
      <c r="AX30" s="10">
        <v>1.3165576999999999</v>
      </c>
      <c r="AY30" s="10">
        <v>1.3021067</v>
      </c>
      <c r="AZ30" s="10">
        <v>1.2882336000000001</v>
      </c>
      <c r="BA30" s="10">
        <v>1.2749391999999999</v>
      </c>
      <c r="BB30" s="10">
        <v>1.2622239</v>
      </c>
      <c r="BC30" s="10">
        <v>1.2500882</v>
      </c>
      <c r="BD30" s="10">
        <v>1.2385326999999999</v>
      </c>
      <c r="BE30" s="10">
        <v>1.2275578</v>
      </c>
      <c r="BF30" s="10">
        <v>1.2171615</v>
      </c>
      <c r="BG30" s="10">
        <v>1.2073285</v>
      </c>
      <c r="BH30" s="10">
        <v>1.1980394999999999</v>
      </c>
      <c r="BI30" s="10">
        <v>1.1892752</v>
      </c>
      <c r="BJ30" s="10">
        <v>1.1810164000000001</v>
      </c>
      <c r="BK30" s="10">
        <v>1.1732438999999999</v>
      </c>
      <c r="BL30" s="10">
        <v>1.1659383999999999</v>
      </c>
      <c r="BM30" s="10">
        <v>1.1590806</v>
      </c>
      <c r="BN30" s="10">
        <v>1.1526513</v>
      </c>
      <c r="BO30" s="10">
        <v>1.1466312999999999</v>
      </c>
      <c r="BP30" s="10">
        <v>1.1410012</v>
      </c>
      <c r="BQ30" s="10">
        <v>1.1357417999999999</v>
      </c>
      <c r="BR30" s="10">
        <v>1.1111374000000001</v>
      </c>
      <c r="BS30" s="10">
        <v>1.0965119000000001</v>
      </c>
      <c r="BU30" s="9">
        <v>180.79</v>
      </c>
      <c r="BV30" s="9">
        <v>176.86</v>
      </c>
      <c r="BW30" s="9">
        <v>174.42</v>
      </c>
      <c r="BX30" s="9">
        <v>173.94</v>
      </c>
      <c r="BY30" s="9">
        <v>173.95</v>
      </c>
      <c r="BZ30" s="9">
        <v>174.3</v>
      </c>
      <c r="CA30" s="9">
        <v>174.95</v>
      </c>
      <c r="CB30" s="9">
        <v>176.94</v>
      </c>
      <c r="CC30" s="9">
        <v>183.08</v>
      </c>
      <c r="CD30" s="9">
        <v>185.65</v>
      </c>
      <c r="CE30" s="9">
        <v>186.73</v>
      </c>
      <c r="CF30" s="9">
        <v>187.32</v>
      </c>
      <c r="CG30" s="9">
        <v>177.91</v>
      </c>
      <c r="CH30" s="9">
        <v>116.34</v>
      </c>
      <c r="CI30" s="9">
        <v>107.75</v>
      </c>
      <c r="CJ30" s="9">
        <v>99.27</v>
      </c>
      <c r="CK30" s="9">
        <v>102.59</v>
      </c>
      <c r="CL30" s="9">
        <v>105.61</v>
      </c>
      <c r="CM30" s="9">
        <v>110.56</v>
      </c>
      <c r="CN30" s="9">
        <v>110.91</v>
      </c>
      <c r="CO30" s="9">
        <v>113.56</v>
      </c>
      <c r="CP30" s="9">
        <v>114.59</v>
      </c>
      <c r="CQ30" s="9">
        <v>116.85</v>
      </c>
      <c r="CR30" s="9">
        <v>116.98</v>
      </c>
      <c r="CS30" s="9">
        <v>114.51</v>
      </c>
      <c r="CT30" s="9">
        <v>87.76</v>
      </c>
      <c r="CU30" s="9">
        <v>78.11</v>
      </c>
      <c r="CV30" s="9">
        <v>75.11</v>
      </c>
      <c r="CW30" s="9">
        <v>74.11</v>
      </c>
      <c r="CX30" s="9">
        <v>75.11</v>
      </c>
      <c r="CY30" s="9">
        <v>77.86</v>
      </c>
      <c r="CZ30" s="9">
        <v>81.36</v>
      </c>
      <c r="DA30" s="9">
        <v>84.36</v>
      </c>
      <c r="DB30" s="9">
        <v>86.87</v>
      </c>
      <c r="DC30" s="9">
        <v>88.12</v>
      </c>
      <c r="DD30" s="9">
        <v>87.57</v>
      </c>
      <c r="DE30" s="9">
        <v>84.57</v>
      </c>
      <c r="DF30" s="9">
        <v>72.22</v>
      </c>
      <c r="DG30" s="9">
        <v>65.22</v>
      </c>
      <c r="DH30" s="9">
        <v>63.22</v>
      </c>
      <c r="DI30" s="9">
        <v>62.92</v>
      </c>
      <c r="DJ30" s="9">
        <v>64.42</v>
      </c>
      <c r="DK30" s="9">
        <v>68.42</v>
      </c>
      <c r="DL30" s="9">
        <v>70.42</v>
      </c>
      <c r="DM30" s="9">
        <v>72.42</v>
      </c>
      <c r="DN30" s="9">
        <v>74.72</v>
      </c>
      <c r="DO30" s="9">
        <v>77.02</v>
      </c>
      <c r="DP30" s="9">
        <v>76.47</v>
      </c>
      <c r="DR30" s="9">
        <v>173.35</v>
      </c>
      <c r="DS30" s="9">
        <v>170.34</v>
      </c>
      <c r="DT30" s="9">
        <v>168</v>
      </c>
      <c r="DU30" s="9">
        <v>164</v>
      </c>
      <c r="DV30" s="9">
        <v>165</v>
      </c>
      <c r="DW30" s="9">
        <v>166</v>
      </c>
      <c r="DX30" s="9">
        <v>167</v>
      </c>
      <c r="DY30" s="9">
        <v>170.96</v>
      </c>
      <c r="DZ30" s="9">
        <v>174.02</v>
      </c>
      <c r="EA30" s="9">
        <v>174.34</v>
      </c>
      <c r="EB30" s="9">
        <v>179.74</v>
      </c>
      <c r="EC30" s="9">
        <v>179.8</v>
      </c>
      <c r="ED30" s="9">
        <v>178.87</v>
      </c>
      <c r="EE30" s="9">
        <v>105.34</v>
      </c>
      <c r="EF30" s="9">
        <v>109.13</v>
      </c>
      <c r="EG30" s="9">
        <v>108.43</v>
      </c>
      <c r="EH30" s="9">
        <v>108.15</v>
      </c>
      <c r="EI30" s="9">
        <v>108.43</v>
      </c>
      <c r="EJ30" s="9">
        <v>109.38</v>
      </c>
      <c r="EK30" s="9">
        <v>112.06</v>
      </c>
      <c r="EL30" s="9">
        <v>115.15</v>
      </c>
      <c r="EM30" s="9">
        <v>115.8</v>
      </c>
      <c r="EN30" s="9">
        <v>116.18</v>
      </c>
      <c r="EO30" s="9">
        <v>116.07</v>
      </c>
      <c r="EP30" s="9">
        <v>112.07</v>
      </c>
      <c r="EQ30" s="9">
        <v>86.34</v>
      </c>
      <c r="ER30" s="9">
        <v>85.8</v>
      </c>
      <c r="ES30" s="9">
        <v>85.62</v>
      </c>
      <c r="ET30" s="9">
        <v>85.8</v>
      </c>
      <c r="EU30" s="9">
        <v>87.06</v>
      </c>
      <c r="EV30" s="9">
        <v>88.01</v>
      </c>
      <c r="EW30" s="9">
        <v>91.28</v>
      </c>
      <c r="EX30" s="9">
        <v>94.15</v>
      </c>
      <c r="EY30" s="9">
        <v>94.6</v>
      </c>
      <c r="EZ30" s="9">
        <v>95.27</v>
      </c>
      <c r="FA30" s="9">
        <v>94.82</v>
      </c>
      <c r="FB30" s="9">
        <v>93.11</v>
      </c>
      <c r="FC30" s="9">
        <v>80.040000000000006</v>
      </c>
      <c r="FD30" s="9">
        <v>79.23</v>
      </c>
      <c r="FE30" s="9">
        <v>78.97</v>
      </c>
      <c r="FF30" s="9">
        <v>79.239999999999995</v>
      </c>
      <c r="FG30" s="9">
        <v>80.37</v>
      </c>
      <c r="FH30" s="9">
        <v>82.06</v>
      </c>
      <c r="FI30" s="9">
        <v>95.52</v>
      </c>
      <c r="FJ30" s="9">
        <v>98.65</v>
      </c>
      <c r="FK30" s="9">
        <v>100.82</v>
      </c>
      <c r="FL30" s="9">
        <v>101.55</v>
      </c>
      <c r="FM30" s="9">
        <v>100.9</v>
      </c>
      <c r="FO30" s="9">
        <v>82.4495</v>
      </c>
      <c r="FP30" s="7">
        <v>90.24</v>
      </c>
      <c r="FQ30" s="9">
        <v>1.3506</v>
      </c>
      <c r="FR30" s="7">
        <f t="shared" si="15"/>
        <v>66.814749000444237</v>
      </c>
      <c r="FT30" s="7">
        <v>1.05</v>
      </c>
      <c r="FU30" s="7">
        <v>1.3</v>
      </c>
      <c r="FV30" s="9">
        <v>82.699700000000007</v>
      </c>
      <c r="FX30" s="9">
        <v>89.16</v>
      </c>
      <c r="FY30" s="9">
        <v>86.55</v>
      </c>
      <c r="FZ30" s="9">
        <v>83.77</v>
      </c>
      <c r="GA30" s="9">
        <v>79.72</v>
      </c>
      <c r="GB30" s="9">
        <v>74.790000000000006</v>
      </c>
    </row>
    <row r="31" spans="1:184" x14ac:dyDescent="0.25">
      <c r="A31" s="6">
        <f t="shared" si="16"/>
        <v>44594</v>
      </c>
      <c r="B31" s="13">
        <f t="shared" si="10"/>
        <v>2</v>
      </c>
      <c r="C31" s="13">
        <f t="shared" si="11"/>
        <v>2022</v>
      </c>
      <c r="D31">
        <f t="shared" si="12"/>
        <v>202202</v>
      </c>
      <c r="E31">
        <f t="shared" si="13"/>
        <v>1</v>
      </c>
      <c r="F31">
        <f t="shared" si="14"/>
        <v>202201</v>
      </c>
      <c r="G31" t="s">
        <v>217</v>
      </c>
      <c r="H31" s="9">
        <v>0.25</v>
      </c>
      <c r="I31" s="9">
        <v>0.19600000000000001</v>
      </c>
      <c r="J31" s="10">
        <v>0.47466730000000001</v>
      </c>
      <c r="K31" s="10">
        <v>0.59827859999999999</v>
      </c>
      <c r="L31" s="10">
        <v>0.73058699999999999</v>
      </c>
      <c r="M31" s="10">
        <v>0.86032540000000002</v>
      </c>
      <c r="N31" s="10">
        <v>0.97807310000000003</v>
      </c>
      <c r="O31" s="10">
        <v>1.0820031000000001</v>
      </c>
      <c r="P31" s="10">
        <v>1.1715500000000001</v>
      </c>
      <c r="Q31" s="10">
        <v>1.2479705000000001</v>
      </c>
      <c r="R31" s="10">
        <v>1.3137473</v>
      </c>
      <c r="S31" s="10">
        <v>1.3710815999999999</v>
      </c>
      <c r="T31" s="10">
        <v>1.4211068</v>
      </c>
      <c r="U31" s="10">
        <v>1.4644923000000001</v>
      </c>
      <c r="V31" s="10">
        <v>1.5011904</v>
      </c>
      <c r="W31" s="10">
        <v>1.5314506000000001</v>
      </c>
      <c r="X31" s="10">
        <v>1.5556513999999999</v>
      </c>
      <c r="Y31" s="10">
        <v>1.5741712000000001</v>
      </c>
      <c r="Z31" s="10">
        <v>1.5873885999999999</v>
      </c>
      <c r="AA31" s="10">
        <v>1.5956821000000001</v>
      </c>
      <c r="AB31" s="10">
        <v>1.5994579</v>
      </c>
      <c r="AC31" s="10">
        <v>1.5992189999999999</v>
      </c>
      <c r="AD31" s="10">
        <v>1.5954885999999999</v>
      </c>
      <c r="AE31" s="10">
        <v>1.5887903999999999</v>
      </c>
      <c r="AF31" s="10">
        <v>1.5796478</v>
      </c>
      <c r="AG31" s="10">
        <v>1.5685842999999999</v>
      </c>
      <c r="AH31" s="10">
        <v>1.5560628999999999</v>
      </c>
      <c r="AI31" s="10">
        <v>1.5423043000000001</v>
      </c>
      <c r="AJ31" s="10">
        <v>1.5274688000000001</v>
      </c>
      <c r="AK31" s="10">
        <v>1.5117166</v>
      </c>
      <c r="AL31" s="10">
        <v>1.4952080000000001</v>
      </c>
      <c r="AM31" s="10">
        <v>1.4781032999999999</v>
      </c>
      <c r="AN31" s="10">
        <v>1.4605626</v>
      </c>
      <c r="AO31" s="10">
        <v>1.4427463</v>
      </c>
      <c r="AP31" s="10">
        <v>1.4248145000000001</v>
      </c>
      <c r="AQ31" s="10">
        <v>1.4069275999999999</v>
      </c>
      <c r="AR31" s="10">
        <v>1.3892458000000001</v>
      </c>
      <c r="AS31" s="10">
        <v>1.3719292999999999</v>
      </c>
      <c r="AT31" s="10">
        <v>1.3551165999999999</v>
      </c>
      <c r="AU31" s="10">
        <v>1.33884</v>
      </c>
      <c r="AV31" s="10">
        <v>1.3230995000000001</v>
      </c>
      <c r="AW31" s="10">
        <v>1.3078951000000001</v>
      </c>
      <c r="AX31" s="10">
        <v>1.2932268</v>
      </c>
      <c r="AY31" s="10">
        <v>1.2790946000000001</v>
      </c>
      <c r="AZ31" s="10">
        <v>1.2654984</v>
      </c>
      <c r="BA31" s="10">
        <v>1.2524382999999999</v>
      </c>
      <c r="BB31" s="10">
        <v>1.2399142999999999</v>
      </c>
      <c r="BC31" s="10">
        <v>1.2279262</v>
      </c>
      <c r="BD31" s="10">
        <v>1.2164741999999999</v>
      </c>
      <c r="BE31" s="10">
        <v>1.2055583000000001</v>
      </c>
      <c r="BF31" s="10">
        <v>1.1951759</v>
      </c>
      <c r="BG31" s="10">
        <v>1.1853138000000001</v>
      </c>
      <c r="BH31" s="10">
        <v>1.1759557</v>
      </c>
      <c r="BI31" s="10">
        <v>1.1670853999999999</v>
      </c>
      <c r="BJ31" s="10">
        <v>1.1586866</v>
      </c>
      <c r="BK31" s="10">
        <v>1.1507432</v>
      </c>
      <c r="BL31" s="10">
        <v>1.1432386999999999</v>
      </c>
      <c r="BM31" s="10">
        <v>1.1361570000000001</v>
      </c>
      <c r="BN31" s="10">
        <v>1.1294819</v>
      </c>
      <c r="BO31" s="10">
        <v>1.1231968999999999</v>
      </c>
      <c r="BP31" s="10">
        <v>1.1172861000000001</v>
      </c>
      <c r="BQ31" s="10">
        <v>1.1117329</v>
      </c>
      <c r="BR31" s="10">
        <v>1.0851895</v>
      </c>
      <c r="BS31" s="10">
        <v>1.0684771</v>
      </c>
      <c r="BU31" s="9">
        <v>183.9</v>
      </c>
      <c r="BV31" s="9">
        <v>181.85</v>
      </c>
      <c r="BW31" s="9">
        <v>180.15</v>
      </c>
      <c r="BX31" s="9">
        <v>179.65</v>
      </c>
      <c r="BY31" s="9">
        <v>179.15</v>
      </c>
      <c r="BZ31" s="9">
        <v>179.5</v>
      </c>
      <c r="CA31" s="9">
        <v>181.54</v>
      </c>
      <c r="CB31" s="9">
        <v>183.07</v>
      </c>
      <c r="CC31" s="9">
        <v>189.02</v>
      </c>
      <c r="CD31" s="9">
        <v>191.22</v>
      </c>
      <c r="CE31" s="9">
        <v>192.47</v>
      </c>
      <c r="CF31" s="9">
        <v>193.06</v>
      </c>
      <c r="CG31" s="9">
        <v>182.8</v>
      </c>
      <c r="CH31" s="9">
        <v>118.07</v>
      </c>
      <c r="CI31" s="9">
        <v>109.15</v>
      </c>
      <c r="CJ31" s="9">
        <v>100.67</v>
      </c>
      <c r="CK31" s="9">
        <v>103.99</v>
      </c>
      <c r="CL31" s="9">
        <v>107.01</v>
      </c>
      <c r="CM31" s="9">
        <v>111.82</v>
      </c>
      <c r="CN31" s="9">
        <v>112.06</v>
      </c>
      <c r="CO31" s="9">
        <v>114.71</v>
      </c>
      <c r="CP31" s="9">
        <v>115.74</v>
      </c>
      <c r="CQ31" s="9">
        <v>118</v>
      </c>
      <c r="CR31" s="9">
        <v>118.13</v>
      </c>
      <c r="CS31" s="9">
        <v>115.66</v>
      </c>
      <c r="CT31" s="9">
        <v>89.66</v>
      </c>
      <c r="CU31" s="9">
        <v>80.010000000000005</v>
      </c>
      <c r="CV31" s="9">
        <v>77.010000000000005</v>
      </c>
      <c r="CW31" s="9">
        <v>76.010000000000005</v>
      </c>
      <c r="CX31" s="9">
        <v>77.010000000000005</v>
      </c>
      <c r="CY31" s="9">
        <v>79.760000000000005</v>
      </c>
      <c r="CZ31" s="9">
        <v>83.26</v>
      </c>
      <c r="DA31" s="9">
        <v>86.26</v>
      </c>
      <c r="DB31" s="9">
        <v>88.77</v>
      </c>
      <c r="DC31" s="9">
        <v>90.02</v>
      </c>
      <c r="DD31" s="9">
        <v>89.47</v>
      </c>
      <c r="DE31" s="9">
        <v>85.47</v>
      </c>
      <c r="DF31" s="9">
        <v>72.47</v>
      </c>
      <c r="DG31" s="9">
        <v>65.47</v>
      </c>
      <c r="DH31" s="9">
        <v>63.47</v>
      </c>
      <c r="DI31" s="9">
        <v>63.17</v>
      </c>
      <c r="DJ31" s="9">
        <v>64.67</v>
      </c>
      <c r="DK31" s="9">
        <v>68.67</v>
      </c>
      <c r="DL31" s="9">
        <v>71.67</v>
      </c>
      <c r="DM31" s="9">
        <v>73.67</v>
      </c>
      <c r="DN31" s="9">
        <v>75.97</v>
      </c>
      <c r="DO31" s="9">
        <v>78.27</v>
      </c>
      <c r="DP31" s="9">
        <v>77.72</v>
      </c>
      <c r="DR31" s="9">
        <v>177.33</v>
      </c>
      <c r="DS31" s="9">
        <v>176.85</v>
      </c>
      <c r="DT31" s="9">
        <v>174.44</v>
      </c>
      <c r="DU31" s="9">
        <v>170.97</v>
      </c>
      <c r="DV31" s="9">
        <v>170.6</v>
      </c>
      <c r="DW31" s="9">
        <v>172.01</v>
      </c>
      <c r="DX31" s="9">
        <v>173.01</v>
      </c>
      <c r="DY31" s="9">
        <v>177.14</v>
      </c>
      <c r="DZ31" s="9">
        <v>180.2</v>
      </c>
      <c r="EA31" s="9">
        <v>180.52</v>
      </c>
      <c r="EB31" s="9">
        <v>186.32</v>
      </c>
      <c r="EC31" s="9">
        <v>186.38</v>
      </c>
      <c r="ED31" s="9">
        <v>185.45</v>
      </c>
      <c r="EE31" s="9">
        <v>108.37</v>
      </c>
      <c r="EF31" s="9">
        <v>112.16</v>
      </c>
      <c r="EG31" s="9">
        <v>111.46</v>
      </c>
      <c r="EH31" s="9">
        <v>111.18</v>
      </c>
      <c r="EI31" s="9">
        <v>111.46</v>
      </c>
      <c r="EJ31" s="9">
        <v>112.41</v>
      </c>
      <c r="EK31" s="9">
        <v>115.07</v>
      </c>
      <c r="EL31" s="9">
        <v>118.16</v>
      </c>
      <c r="EM31" s="9">
        <v>118.81</v>
      </c>
      <c r="EN31" s="9">
        <v>119.19</v>
      </c>
      <c r="EO31" s="9">
        <v>119.08</v>
      </c>
      <c r="EP31" s="9">
        <v>115.08</v>
      </c>
      <c r="EQ31" s="9">
        <v>88.91</v>
      </c>
      <c r="ER31" s="9">
        <v>88.37</v>
      </c>
      <c r="ES31" s="9">
        <v>88.19</v>
      </c>
      <c r="ET31" s="9">
        <v>88.37</v>
      </c>
      <c r="EU31" s="9">
        <v>89.63</v>
      </c>
      <c r="EV31" s="9">
        <v>90.58</v>
      </c>
      <c r="EW31" s="9">
        <v>92.58</v>
      </c>
      <c r="EX31" s="9">
        <v>95.45</v>
      </c>
      <c r="EY31" s="9">
        <v>95.9</v>
      </c>
      <c r="EZ31" s="9">
        <v>96.57</v>
      </c>
      <c r="FA31" s="9">
        <v>96.12</v>
      </c>
      <c r="FB31" s="9">
        <v>94.41</v>
      </c>
      <c r="FC31" s="9">
        <v>82.61</v>
      </c>
      <c r="FD31" s="9">
        <v>81.8</v>
      </c>
      <c r="FE31" s="9">
        <v>81.540000000000006</v>
      </c>
      <c r="FF31" s="9">
        <v>81.81</v>
      </c>
      <c r="FG31" s="9">
        <v>82.94</v>
      </c>
      <c r="FH31" s="9">
        <v>84.63</v>
      </c>
      <c r="FI31" s="9">
        <v>96.82</v>
      </c>
      <c r="FJ31" s="9">
        <v>99.95</v>
      </c>
      <c r="FK31" s="9">
        <v>102.12</v>
      </c>
      <c r="FL31" s="9">
        <v>102.85</v>
      </c>
      <c r="FM31" s="9">
        <v>102.2</v>
      </c>
      <c r="FO31" s="9">
        <v>82.587900000000005</v>
      </c>
      <c r="FP31" s="7">
        <v>91.43</v>
      </c>
      <c r="FQ31" s="9">
        <v>1.3572</v>
      </c>
      <c r="FR31" s="7">
        <f t="shared" si="15"/>
        <v>67.366637194223415</v>
      </c>
      <c r="FT31" s="7">
        <v>1.04</v>
      </c>
      <c r="FU31" s="7">
        <v>1.26</v>
      </c>
      <c r="FV31" s="9">
        <v>82.834400000000002</v>
      </c>
      <c r="FX31" s="9">
        <v>89.47</v>
      </c>
      <c r="FY31" s="9">
        <v>86.91</v>
      </c>
      <c r="FZ31" s="9">
        <v>84.18</v>
      </c>
      <c r="GA31" s="9">
        <v>80.14</v>
      </c>
      <c r="GB31" s="9">
        <v>75.16</v>
      </c>
    </row>
    <row r="32" spans="1:184" x14ac:dyDescent="0.25">
      <c r="A32" s="6">
        <f t="shared" si="16"/>
        <v>44595</v>
      </c>
      <c r="B32" s="13">
        <f t="shared" si="10"/>
        <v>2</v>
      </c>
      <c r="C32" s="13">
        <f t="shared" si="11"/>
        <v>2022</v>
      </c>
      <c r="D32">
        <f t="shared" si="12"/>
        <v>202202</v>
      </c>
      <c r="E32">
        <f t="shared" si="13"/>
        <v>1</v>
      </c>
      <c r="F32">
        <f t="shared" si="14"/>
        <v>202201</v>
      </c>
      <c r="G32" t="s">
        <v>218</v>
      </c>
      <c r="H32" s="9">
        <v>0.5</v>
      </c>
      <c r="I32" s="9">
        <v>0.44030000000000002</v>
      </c>
      <c r="J32" s="10">
        <v>0.51266179999999995</v>
      </c>
      <c r="K32" s="10">
        <v>0.71656580000000003</v>
      </c>
      <c r="L32" s="10">
        <v>0.9100724</v>
      </c>
      <c r="M32" s="10">
        <v>1.0783984</v>
      </c>
      <c r="N32" s="10">
        <v>1.2143501000000001</v>
      </c>
      <c r="O32" s="10">
        <v>1.3218387</v>
      </c>
      <c r="P32" s="10">
        <v>1.4064939999999999</v>
      </c>
      <c r="Q32" s="10">
        <v>1.4737704</v>
      </c>
      <c r="R32" s="10">
        <v>1.5291634000000001</v>
      </c>
      <c r="S32" s="10">
        <v>1.5759000999999999</v>
      </c>
      <c r="T32" s="10">
        <v>1.6156638999999999</v>
      </c>
      <c r="U32" s="10">
        <v>1.6489688</v>
      </c>
      <c r="V32" s="10">
        <v>1.6754811999999999</v>
      </c>
      <c r="W32" s="10">
        <v>1.6955108000000001</v>
      </c>
      <c r="X32" s="10">
        <v>1.7095784999999999</v>
      </c>
      <c r="Y32" s="10">
        <v>1.7182056000000001</v>
      </c>
      <c r="Z32" s="10">
        <v>1.7219131000000001</v>
      </c>
      <c r="AA32" s="10">
        <v>1.7212221999999999</v>
      </c>
      <c r="AB32" s="10">
        <v>1.7166592000000001</v>
      </c>
      <c r="AC32" s="10">
        <v>1.7087692000000001</v>
      </c>
      <c r="AD32" s="10">
        <v>1.6981013</v>
      </c>
      <c r="AE32" s="10">
        <v>1.6852045</v>
      </c>
      <c r="AF32" s="10">
        <v>1.6706278000000001</v>
      </c>
      <c r="AG32" s="10">
        <v>1.6549202999999999</v>
      </c>
      <c r="AH32" s="10">
        <v>1.6385696999999999</v>
      </c>
      <c r="AI32" s="10">
        <v>1.6217652</v>
      </c>
      <c r="AJ32" s="10">
        <v>1.6046047000000001</v>
      </c>
      <c r="AK32" s="10">
        <v>1.5871865999999999</v>
      </c>
      <c r="AL32" s="10">
        <v>1.5696087999999999</v>
      </c>
      <c r="AM32" s="10">
        <v>1.5519696000000001</v>
      </c>
      <c r="AN32" s="10">
        <v>1.534367</v>
      </c>
      <c r="AO32" s="10">
        <v>1.5168991999999999</v>
      </c>
      <c r="AP32" s="10">
        <v>1.4996643999999999</v>
      </c>
      <c r="AQ32" s="10">
        <v>1.4827606</v>
      </c>
      <c r="AR32" s="10">
        <v>1.466286</v>
      </c>
      <c r="AS32" s="10">
        <v>1.4503387999999999</v>
      </c>
      <c r="AT32" s="10">
        <v>1.4349999</v>
      </c>
      <c r="AU32" s="10">
        <v>1.4202755</v>
      </c>
      <c r="AV32" s="10">
        <v>1.4061505999999999</v>
      </c>
      <c r="AW32" s="10">
        <v>1.3926105</v>
      </c>
      <c r="AX32" s="10">
        <v>1.3796404</v>
      </c>
      <c r="AY32" s="10">
        <v>1.3672255</v>
      </c>
      <c r="AZ32" s="10">
        <v>1.3553508999999999</v>
      </c>
      <c r="BA32" s="10">
        <v>1.3440019999999999</v>
      </c>
      <c r="BB32" s="10">
        <v>1.3331637999999999</v>
      </c>
      <c r="BC32" s="10">
        <v>1.3228215999999999</v>
      </c>
      <c r="BD32" s="10">
        <v>1.3129606</v>
      </c>
      <c r="BE32" s="10">
        <v>1.303566</v>
      </c>
      <c r="BF32" s="10">
        <v>1.2946232</v>
      </c>
      <c r="BG32" s="10">
        <v>1.2861186</v>
      </c>
      <c r="BH32" s="10">
        <v>1.2780389000000001</v>
      </c>
      <c r="BI32" s="10">
        <v>1.2703708</v>
      </c>
      <c r="BJ32" s="10">
        <v>1.263101</v>
      </c>
      <c r="BK32" s="10">
        <v>1.256216</v>
      </c>
      <c r="BL32" s="10">
        <v>1.2497027000000001</v>
      </c>
      <c r="BM32" s="10">
        <v>1.2435476999999999</v>
      </c>
      <c r="BN32" s="10">
        <v>1.2377376</v>
      </c>
      <c r="BO32" s="10">
        <v>1.2322592000000001</v>
      </c>
      <c r="BP32" s="10">
        <v>1.2270991</v>
      </c>
      <c r="BQ32" s="10">
        <v>1.2222440000000001</v>
      </c>
      <c r="BR32" s="10">
        <v>1.1989091000000001</v>
      </c>
      <c r="BS32" s="10">
        <v>1.1840268</v>
      </c>
      <c r="BU32" s="9">
        <v>192.76</v>
      </c>
      <c r="BV32" s="9">
        <v>191</v>
      </c>
      <c r="BW32" s="9">
        <v>188.99</v>
      </c>
      <c r="BX32" s="9">
        <v>188.59</v>
      </c>
      <c r="BY32" s="9">
        <v>188.16</v>
      </c>
      <c r="BZ32" s="9">
        <v>188.56</v>
      </c>
      <c r="CA32" s="9">
        <v>190.69</v>
      </c>
      <c r="CB32" s="9">
        <v>191.59</v>
      </c>
      <c r="CC32" s="9">
        <v>198.24</v>
      </c>
      <c r="CD32" s="9">
        <v>200.82</v>
      </c>
      <c r="CE32" s="9">
        <v>202.07</v>
      </c>
      <c r="CF32" s="9">
        <v>202.52</v>
      </c>
      <c r="CG32" s="9">
        <v>191.37</v>
      </c>
      <c r="CH32" s="9">
        <v>120.55</v>
      </c>
      <c r="CI32" s="9">
        <v>110.55</v>
      </c>
      <c r="CJ32" s="9">
        <v>102.07</v>
      </c>
      <c r="CK32" s="9">
        <v>105.39</v>
      </c>
      <c r="CL32" s="9">
        <v>108.41</v>
      </c>
      <c r="CM32" s="9">
        <v>113.22</v>
      </c>
      <c r="CN32" s="9">
        <v>113.46</v>
      </c>
      <c r="CO32" s="9">
        <v>116.11</v>
      </c>
      <c r="CP32" s="9">
        <v>117.14</v>
      </c>
      <c r="CQ32" s="9">
        <v>119.4</v>
      </c>
      <c r="CR32" s="9">
        <v>119.42</v>
      </c>
      <c r="CS32" s="9">
        <v>116.87</v>
      </c>
      <c r="CT32" s="9">
        <v>89.37</v>
      </c>
      <c r="CU32" s="9">
        <v>79.72</v>
      </c>
      <c r="CV32" s="9">
        <v>76.72</v>
      </c>
      <c r="CW32" s="9">
        <v>75.72</v>
      </c>
      <c r="CX32" s="9">
        <v>76.72</v>
      </c>
      <c r="CY32" s="9">
        <v>79.47</v>
      </c>
      <c r="CZ32" s="9">
        <v>82.97</v>
      </c>
      <c r="DA32" s="9">
        <v>85.97</v>
      </c>
      <c r="DB32" s="9">
        <v>88.48</v>
      </c>
      <c r="DC32" s="9">
        <v>89.73</v>
      </c>
      <c r="DD32" s="9">
        <v>89.18</v>
      </c>
      <c r="DE32" s="9">
        <v>85.18</v>
      </c>
      <c r="DF32" s="9">
        <v>72.180000000000007</v>
      </c>
      <c r="DG32" s="9">
        <v>65.180000000000007</v>
      </c>
      <c r="DH32" s="9">
        <v>63.18</v>
      </c>
      <c r="DI32" s="9">
        <v>62.88</v>
      </c>
      <c r="DJ32" s="9">
        <v>64.38</v>
      </c>
      <c r="DK32" s="9">
        <v>68.38</v>
      </c>
      <c r="DL32" s="9">
        <v>71.63</v>
      </c>
      <c r="DM32" s="9">
        <v>73.63</v>
      </c>
      <c r="DN32" s="9">
        <v>75.930000000000007</v>
      </c>
      <c r="DO32" s="9">
        <v>78.23</v>
      </c>
      <c r="DP32" s="9">
        <v>77.680000000000007</v>
      </c>
      <c r="DR32" s="9">
        <v>179</v>
      </c>
      <c r="DS32" s="9">
        <v>182.73</v>
      </c>
      <c r="DT32" s="9">
        <v>180.04</v>
      </c>
      <c r="DU32" s="9">
        <v>177.68</v>
      </c>
      <c r="DV32" s="9">
        <v>176.29</v>
      </c>
      <c r="DW32" s="9">
        <v>178.23</v>
      </c>
      <c r="DX32" s="9">
        <v>179.23</v>
      </c>
      <c r="DY32" s="9">
        <v>183.05</v>
      </c>
      <c r="DZ32" s="9">
        <v>186.11</v>
      </c>
      <c r="EA32" s="9">
        <v>186.43</v>
      </c>
      <c r="EB32" s="9">
        <v>192.24</v>
      </c>
      <c r="EC32" s="9">
        <v>192.3</v>
      </c>
      <c r="ED32" s="9">
        <v>191.37</v>
      </c>
      <c r="EE32" s="9">
        <v>110.32</v>
      </c>
      <c r="EF32" s="9">
        <v>114.11</v>
      </c>
      <c r="EG32" s="9">
        <v>113.41</v>
      </c>
      <c r="EH32" s="9">
        <v>113.13</v>
      </c>
      <c r="EI32" s="9">
        <v>113.41</v>
      </c>
      <c r="EJ32" s="9">
        <v>114.36</v>
      </c>
      <c r="EK32" s="9">
        <v>118.77</v>
      </c>
      <c r="EL32" s="9">
        <v>121.86</v>
      </c>
      <c r="EM32" s="9">
        <v>122.51</v>
      </c>
      <c r="EN32" s="9">
        <v>122.89</v>
      </c>
      <c r="EO32" s="9">
        <v>122.78</v>
      </c>
      <c r="EP32" s="9">
        <v>118.78</v>
      </c>
      <c r="EQ32" s="9">
        <v>91.65</v>
      </c>
      <c r="ER32" s="9">
        <v>91.11</v>
      </c>
      <c r="ES32" s="9">
        <v>90.93</v>
      </c>
      <c r="ET32" s="9">
        <v>91.11</v>
      </c>
      <c r="EU32" s="9">
        <v>92.37</v>
      </c>
      <c r="EV32" s="9">
        <v>93.32</v>
      </c>
      <c r="EW32" s="9">
        <v>95.68</v>
      </c>
      <c r="EX32" s="9">
        <v>98.55</v>
      </c>
      <c r="EY32" s="9">
        <v>99</v>
      </c>
      <c r="EZ32" s="9">
        <v>99.67</v>
      </c>
      <c r="FA32" s="9">
        <v>99.22</v>
      </c>
      <c r="FB32" s="9">
        <v>97.51</v>
      </c>
      <c r="FC32" s="9">
        <v>83.75</v>
      </c>
      <c r="FD32" s="9">
        <v>82.94</v>
      </c>
      <c r="FE32" s="9">
        <v>82.68</v>
      </c>
      <c r="FF32" s="9">
        <v>82.95</v>
      </c>
      <c r="FG32" s="9">
        <v>84.08</v>
      </c>
      <c r="FH32" s="9">
        <v>85.77</v>
      </c>
      <c r="FI32" s="9">
        <v>99.92</v>
      </c>
      <c r="FJ32" s="9">
        <v>103.05</v>
      </c>
      <c r="FK32" s="9">
        <v>105.22</v>
      </c>
      <c r="FL32" s="9">
        <v>105.95</v>
      </c>
      <c r="FM32" s="9">
        <v>105.3</v>
      </c>
      <c r="FO32" s="9">
        <v>82.454599999999999</v>
      </c>
      <c r="FP32" s="7">
        <v>92.99</v>
      </c>
      <c r="FQ32" s="9">
        <v>1.361</v>
      </c>
      <c r="FR32" s="7">
        <f t="shared" si="15"/>
        <v>68.324761204996321</v>
      </c>
      <c r="FT32" s="7">
        <v>1.1499999999999999</v>
      </c>
      <c r="FU32" s="7">
        <v>1.37</v>
      </c>
      <c r="FV32" s="9">
        <v>82.6892</v>
      </c>
      <c r="FX32" s="9">
        <v>91.11</v>
      </c>
      <c r="FY32" s="9">
        <v>88.42</v>
      </c>
      <c r="FZ32" s="9">
        <v>85.57</v>
      </c>
      <c r="GA32" s="9">
        <v>81.34</v>
      </c>
      <c r="GB32" s="9">
        <v>76.180000000000007</v>
      </c>
    </row>
    <row r="33" spans="1:184" x14ac:dyDescent="0.25">
      <c r="A33" s="6">
        <f t="shared" si="16"/>
        <v>44596</v>
      </c>
      <c r="B33" s="13">
        <f t="shared" si="10"/>
        <v>2</v>
      </c>
      <c r="C33" s="13">
        <f t="shared" si="11"/>
        <v>2022</v>
      </c>
      <c r="D33">
        <f t="shared" si="12"/>
        <v>202202</v>
      </c>
      <c r="E33">
        <f t="shared" si="13"/>
        <v>1</v>
      </c>
      <c r="F33">
        <f t="shared" si="14"/>
        <v>202201</v>
      </c>
      <c r="G33" t="s">
        <v>219</v>
      </c>
      <c r="H33" s="9">
        <v>0.5</v>
      </c>
      <c r="I33" s="9">
        <v>0.44529999999999997</v>
      </c>
      <c r="J33" s="10">
        <v>0.53991440000000002</v>
      </c>
      <c r="K33" s="10">
        <v>0.77540019999999998</v>
      </c>
      <c r="L33" s="10">
        <v>0.99352779999999996</v>
      </c>
      <c r="M33" s="10">
        <v>1.1791087</v>
      </c>
      <c r="N33" s="10">
        <v>1.3239951999999999</v>
      </c>
      <c r="O33" s="10">
        <v>1.4341408</v>
      </c>
      <c r="P33" s="10">
        <v>1.5190707000000001</v>
      </c>
      <c r="Q33" s="10">
        <v>1.5867666</v>
      </c>
      <c r="R33" s="10">
        <v>1.6435873000000001</v>
      </c>
      <c r="S33" s="10">
        <v>1.6925604000000001</v>
      </c>
      <c r="T33" s="10">
        <v>1.7344569000000001</v>
      </c>
      <c r="U33" s="10">
        <v>1.7690235000000001</v>
      </c>
      <c r="V33" s="10">
        <v>1.7947214</v>
      </c>
      <c r="W33" s="10">
        <v>1.8118734999999999</v>
      </c>
      <c r="X33" s="10">
        <v>1.8214912000000001</v>
      </c>
      <c r="Y33" s="10">
        <v>1.8245861999999999</v>
      </c>
      <c r="Z33" s="10">
        <v>1.8221700999999999</v>
      </c>
      <c r="AA33" s="10">
        <v>1.8152543999999999</v>
      </c>
      <c r="AB33" s="10">
        <v>1.8047595999999999</v>
      </c>
      <c r="AC33" s="10">
        <v>1.7912908999999999</v>
      </c>
      <c r="AD33" s="10">
        <v>1.7753857</v>
      </c>
      <c r="AE33" s="10">
        <v>1.7575814000000001</v>
      </c>
      <c r="AF33" s="10">
        <v>1.7384154000000001</v>
      </c>
      <c r="AG33" s="10">
        <v>1.7184250999999999</v>
      </c>
      <c r="AH33" s="10">
        <v>1.6980781</v>
      </c>
      <c r="AI33" s="10">
        <v>1.6775340000000001</v>
      </c>
      <c r="AJ33" s="10">
        <v>1.6568673</v>
      </c>
      <c r="AK33" s="10">
        <v>1.6361526</v>
      </c>
      <c r="AL33" s="10">
        <v>1.6154644</v>
      </c>
      <c r="AM33" s="10">
        <v>1.5948773999999999</v>
      </c>
      <c r="AN33" s="10">
        <v>1.5744659999999999</v>
      </c>
      <c r="AO33" s="10">
        <v>1.5543047999999999</v>
      </c>
      <c r="AP33" s="10">
        <v>1.5344684</v>
      </c>
      <c r="AQ33" s="10">
        <v>1.5150313</v>
      </c>
      <c r="AR33" s="10">
        <v>1.4960681</v>
      </c>
      <c r="AS33" s="10">
        <v>1.4776533999999999</v>
      </c>
      <c r="AT33" s="10">
        <v>1.4598498</v>
      </c>
      <c r="AU33" s="10">
        <v>1.4426683</v>
      </c>
      <c r="AV33" s="10">
        <v>1.4261052999999999</v>
      </c>
      <c r="AW33" s="10">
        <v>1.4101572</v>
      </c>
      <c r="AX33" s="10">
        <v>1.3948204</v>
      </c>
      <c r="AY33" s="10">
        <v>1.3800915</v>
      </c>
      <c r="AZ33" s="10">
        <v>1.3659667</v>
      </c>
      <c r="BA33" s="10">
        <v>1.3524427000000001</v>
      </c>
      <c r="BB33" s="10">
        <v>1.3395158</v>
      </c>
      <c r="BC33" s="10">
        <v>1.3271824999999999</v>
      </c>
      <c r="BD33" s="10">
        <v>1.3154393</v>
      </c>
      <c r="BE33" s="10">
        <v>1.3042825</v>
      </c>
      <c r="BF33" s="10">
        <v>1.2937064</v>
      </c>
      <c r="BG33" s="10">
        <v>1.2836954</v>
      </c>
      <c r="BH33" s="10">
        <v>1.2742312</v>
      </c>
      <c r="BI33" s="10">
        <v>1.2652954000000001</v>
      </c>
      <c r="BJ33" s="10">
        <v>1.2568699000000001</v>
      </c>
      <c r="BK33" s="10">
        <v>1.2489361999999999</v>
      </c>
      <c r="BL33" s="10">
        <v>1.241476</v>
      </c>
      <c r="BM33" s="10">
        <v>1.2344710999999999</v>
      </c>
      <c r="BN33" s="10">
        <v>1.2279032000000001</v>
      </c>
      <c r="BO33" s="10">
        <v>1.2217537999999999</v>
      </c>
      <c r="BP33" s="10">
        <v>1.2160048000000001</v>
      </c>
      <c r="BQ33" s="10">
        <v>1.2106378</v>
      </c>
      <c r="BR33" s="10">
        <v>1.1855857000000001</v>
      </c>
      <c r="BS33" s="10">
        <v>1.1705999</v>
      </c>
      <c r="BU33" s="9">
        <v>200.49</v>
      </c>
      <c r="BV33" s="9">
        <v>200.04</v>
      </c>
      <c r="BW33" s="9">
        <v>199.13</v>
      </c>
      <c r="BX33" s="9">
        <v>198.69</v>
      </c>
      <c r="BY33" s="9">
        <v>198.19</v>
      </c>
      <c r="BZ33" s="9">
        <v>198.54</v>
      </c>
      <c r="CA33" s="9">
        <v>200.52</v>
      </c>
      <c r="CB33" s="9">
        <v>201.67</v>
      </c>
      <c r="CC33" s="9">
        <v>208.17</v>
      </c>
      <c r="CD33" s="9">
        <v>210.55</v>
      </c>
      <c r="CE33" s="9">
        <v>211.61</v>
      </c>
      <c r="CF33" s="9">
        <v>212.06</v>
      </c>
      <c r="CG33" s="9">
        <v>201.56</v>
      </c>
      <c r="CH33" s="9">
        <v>128.18</v>
      </c>
      <c r="CI33" s="9">
        <v>118.18</v>
      </c>
      <c r="CJ33" s="9">
        <v>109.7</v>
      </c>
      <c r="CK33" s="9">
        <v>112.7</v>
      </c>
      <c r="CL33" s="9">
        <v>115.7</v>
      </c>
      <c r="CM33" s="9">
        <v>119.7</v>
      </c>
      <c r="CN33" s="9">
        <v>120.35</v>
      </c>
      <c r="CO33" s="9">
        <v>123</v>
      </c>
      <c r="CP33" s="9">
        <v>124.03</v>
      </c>
      <c r="CQ33" s="9">
        <v>126.29</v>
      </c>
      <c r="CR33" s="9">
        <v>126.31</v>
      </c>
      <c r="CS33" s="9">
        <v>123.76</v>
      </c>
      <c r="CT33" s="9">
        <v>93.76</v>
      </c>
      <c r="CU33" s="9">
        <v>82.76</v>
      </c>
      <c r="CV33" s="9">
        <v>79.760000000000005</v>
      </c>
      <c r="CW33" s="9">
        <v>78.760000000000005</v>
      </c>
      <c r="CX33" s="9">
        <v>79.760000000000005</v>
      </c>
      <c r="CY33" s="9">
        <v>82.51</v>
      </c>
      <c r="CZ33" s="9">
        <v>85.51</v>
      </c>
      <c r="DA33" s="9">
        <v>88.51</v>
      </c>
      <c r="DB33" s="9">
        <v>91.02</v>
      </c>
      <c r="DC33" s="9">
        <v>92.27</v>
      </c>
      <c r="DD33" s="9">
        <v>91.72</v>
      </c>
      <c r="DE33" s="9">
        <v>87.72</v>
      </c>
      <c r="DF33" s="9">
        <v>76.16</v>
      </c>
      <c r="DG33" s="9">
        <v>69.16</v>
      </c>
      <c r="DH33" s="9">
        <v>67.16</v>
      </c>
      <c r="DI33" s="9">
        <v>66.86</v>
      </c>
      <c r="DJ33" s="9">
        <v>68.36</v>
      </c>
      <c r="DK33" s="9">
        <v>72.36</v>
      </c>
      <c r="DL33" s="9">
        <v>75.86</v>
      </c>
      <c r="DM33" s="9">
        <v>77.86</v>
      </c>
      <c r="DN33" s="9">
        <v>80.16</v>
      </c>
      <c r="DO33" s="9">
        <v>82.46</v>
      </c>
      <c r="DP33" s="9">
        <v>81.91</v>
      </c>
      <c r="DR33" s="9">
        <v>185.42</v>
      </c>
      <c r="DS33" s="9">
        <v>187.42</v>
      </c>
      <c r="DT33" s="9">
        <v>185.12</v>
      </c>
      <c r="DU33" s="9">
        <v>183.35</v>
      </c>
      <c r="DV33" s="9">
        <v>182</v>
      </c>
      <c r="DW33" s="9">
        <v>184.34</v>
      </c>
      <c r="DX33" s="9">
        <v>185.34</v>
      </c>
      <c r="DY33" s="9">
        <v>189.61</v>
      </c>
      <c r="DZ33" s="9">
        <v>192.67</v>
      </c>
      <c r="EA33" s="9">
        <v>192.99</v>
      </c>
      <c r="EB33" s="9">
        <v>198.44</v>
      </c>
      <c r="EC33" s="9">
        <v>198.5</v>
      </c>
      <c r="ED33" s="9">
        <v>197.57</v>
      </c>
      <c r="EE33" s="9">
        <v>114.36</v>
      </c>
      <c r="EF33" s="9">
        <v>118.15</v>
      </c>
      <c r="EG33" s="9">
        <v>117.45</v>
      </c>
      <c r="EH33" s="9">
        <v>117.17</v>
      </c>
      <c r="EI33" s="9">
        <v>117.45</v>
      </c>
      <c r="EJ33" s="9">
        <v>118.4</v>
      </c>
      <c r="EK33" s="9">
        <v>120.72</v>
      </c>
      <c r="EL33" s="9">
        <v>123.81</v>
      </c>
      <c r="EM33" s="9">
        <v>124.46</v>
      </c>
      <c r="EN33" s="9">
        <v>124.84</v>
      </c>
      <c r="EO33" s="9">
        <v>124.73</v>
      </c>
      <c r="EP33" s="9">
        <v>120.73</v>
      </c>
      <c r="EQ33" s="9">
        <v>94.95</v>
      </c>
      <c r="ER33" s="9">
        <v>94.41</v>
      </c>
      <c r="ES33" s="9">
        <v>94.23</v>
      </c>
      <c r="ET33" s="9">
        <v>94.41</v>
      </c>
      <c r="EU33" s="9">
        <v>95.67</v>
      </c>
      <c r="EV33" s="9">
        <v>96.62</v>
      </c>
      <c r="EW33" s="9">
        <v>94.83</v>
      </c>
      <c r="EX33" s="9">
        <v>97.7</v>
      </c>
      <c r="EY33" s="9">
        <v>98.15</v>
      </c>
      <c r="EZ33" s="9">
        <v>98.82</v>
      </c>
      <c r="FA33" s="9">
        <v>98.37</v>
      </c>
      <c r="FB33" s="9">
        <v>96.66</v>
      </c>
      <c r="FC33" s="9">
        <v>82.55</v>
      </c>
      <c r="FD33" s="9">
        <v>81.739999999999995</v>
      </c>
      <c r="FE33" s="9">
        <v>81.48</v>
      </c>
      <c r="FF33" s="9">
        <v>81.75</v>
      </c>
      <c r="FG33" s="9">
        <v>82.88</v>
      </c>
      <c r="FH33" s="9">
        <v>84.57</v>
      </c>
      <c r="FI33" s="9">
        <v>99.07</v>
      </c>
      <c r="FJ33" s="9">
        <v>102.2</v>
      </c>
      <c r="FK33" s="9">
        <v>104.37</v>
      </c>
      <c r="FL33" s="9">
        <v>105.1</v>
      </c>
      <c r="FM33" s="9">
        <v>104.45</v>
      </c>
      <c r="FO33" s="9">
        <v>81.956900000000005</v>
      </c>
      <c r="FP33" s="7">
        <v>96.86</v>
      </c>
      <c r="FQ33" s="9">
        <v>1.353</v>
      </c>
      <c r="FR33" s="7">
        <f t="shared" si="15"/>
        <v>71.58906134515891</v>
      </c>
      <c r="FT33" s="7">
        <v>1.27</v>
      </c>
      <c r="FU33" s="7">
        <v>1.41</v>
      </c>
      <c r="FV33" s="9">
        <v>82.187200000000004</v>
      </c>
      <c r="FX33" s="9">
        <v>93.27</v>
      </c>
      <c r="FY33" s="9">
        <v>90.22</v>
      </c>
      <c r="FZ33" s="9">
        <v>87.05</v>
      </c>
      <c r="GA33" s="9">
        <v>82.42</v>
      </c>
      <c r="GB33" s="9">
        <v>76.849999999999994</v>
      </c>
    </row>
    <row r="34" spans="1:184" x14ac:dyDescent="0.25">
      <c r="A34" s="6">
        <f t="shared" si="16"/>
        <v>44599</v>
      </c>
      <c r="B34" s="13">
        <f t="shared" si="10"/>
        <v>2</v>
      </c>
      <c r="C34" s="13">
        <f t="shared" si="11"/>
        <v>2022</v>
      </c>
      <c r="D34">
        <f t="shared" si="12"/>
        <v>202202</v>
      </c>
      <c r="E34">
        <f t="shared" si="13"/>
        <v>1</v>
      </c>
      <c r="F34">
        <f t="shared" si="14"/>
        <v>202201</v>
      </c>
      <c r="G34" t="s">
        <v>220</v>
      </c>
      <c r="H34" s="9">
        <v>0.5</v>
      </c>
      <c r="I34" s="9">
        <v>0.44569999999999999</v>
      </c>
      <c r="J34" s="10">
        <v>0.54305689999999995</v>
      </c>
      <c r="K34" s="10">
        <v>0.78027420000000003</v>
      </c>
      <c r="L34" s="10">
        <v>0.9916703</v>
      </c>
      <c r="M34" s="10">
        <v>1.1711338</v>
      </c>
      <c r="N34" s="10">
        <v>1.3151716</v>
      </c>
      <c r="O34" s="10">
        <v>1.4272575999999999</v>
      </c>
      <c r="P34" s="10">
        <v>1.5149583</v>
      </c>
      <c r="Q34" s="10">
        <v>1.5847826</v>
      </c>
      <c r="R34" s="10">
        <v>1.6422787999999999</v>
      </c>
      <c r="S34" s="10">
        <v>1.6905916000000001</v>
      </c>
      <c r="T34" s="10">
        <v>1.7310768999999999</v>
      </c>
      <c r="U34" s="10">
        <v>1.7644111</v>
      </c>
      <c r="V34" s="10">
        <v>1.7906295000000001</v>
      </c>
      <c r="W34" s="10">
        <v>1.8101308</v>
      </c>
      <c r="X34" s="10">
        <v>1.8234570000000001</v>
      </c>
      <c r="Y34" s="10">
        <v>1.8311500999999999</v>
      </c>
      <c r="Z34" s="10">
        <v>1.8337521000000001</v>
      </c>
      <c r="AA34" s="10">
        <v>1.8318052</v>
      </c>
      <c r="AB34" s="10">
        <v>1.8258443</v>
      </c>
      <c r="AC34" s="10">
        <v>1.8163803000000001</v>
      </c>
      <c r="AD34" s="10">
        <v>1.8039189</v>
      </c>
      <c r="AE34" s="10">
        <v>1.7889656</v>
      </c>
      <c r="AF34" s="10">
        <v>1.7720263000000001</v>
      </c>
      <c r="AG34" s="10">
        <v>1.7536064</v>
      </c>
      <c r="AH34" s="10">
        <v>1.7341508999999999</v>
      </c>
      <c r="AI34" s="10">
        <v>1.713862</v>
      </c>
      <c r="AJ34" s="10">
        <v>1.6928808</v>
      </c>
      <c r="AK34" s="10">
        <v>1.6713487</v>
      </c>
      <c r="AL34" s="10">
        <v>1.6494070000000001</v>
      </c>
      <c r="AM34" s="10">
        <v>1.627197</v>
      </c>
      <c r="AN34" s="10">
        <v>1.6048601</v>
      </c>
      <c r="AO34" s="10">
        <v>1.5825376</v>
      </c>
      <c r="AP34" s="10">
        <v>1.5603707</v>
      </c>
      <c r="AQ34" s="10">
        <v>1.5385006999999999</v>
      </c>
      <c r="AR34" s="10">
        <v>1.5170691000000001</v>
      </c>
      <c r="AS34" s="10">
        <v>1.4962171</v>
      </c>
      <c r="AT34" s="10">
        <v>1.4760641000000001</v>
      </c>
      <c r="AU34" s="10">
        <v>1.4566334000000001</v>
      </c>
      <c r="AV34" s="10">
        <v>1.4379215000000001</v>
      </c>
      <c r="AW34" s="10">
        <v>1.4199249</v>
      </c>
      <c r="AX34" s="10">
        <v>1.4026400999999999</v>
      </c>
      <c r="AY34" s="10">
        <v>1.3860638999999999</v>
      </c>
      <c r="AZ34" s="10">
        <v>1.3701924999999999</v>
      </c>
      <c r="BA34" s="10">
        <v>1.3550226999999999</v>
      </c>
      <c r="BB34" s="10">
        <v>1.340551</v>
      </c>
      <c r="BC34" s="10">
        <v>1.3267739999999999</v>
      </c>
      <c r="BD34" s="10">
        <v>1.3136881</v>
      </c>
      <c r="BE34" s="10">
        <v>1.3012899</v>
      </c>
      <c r="BF34" s="10">
        <v>1.2895737</v>
      </c>
      <c r="BG34" s="10">
        <v>1.2785211999999999</v>
      </c>
      <c r="BH34" s="10">
        <v>1.2681098</v>
      </c>
      <c r="BI34" s="10">
        <v>1.2583171</v>
      </c>
      <c r="BJ34" s="10">
        <v>1.2491207</v>
      </c>
      <c r="BK34" s="10">
        <v>1.2404979</v>
      </c>
      <c r="BL34" s="10">
        <v>1.2324264</v>
      </c>
      <c r="BM34" s="10">
        <v>1.2248836000000001</v>
      </c>
      <c r="BN34" s="10">
        <v>1.2178469999999999</v>
      </c>
      <c r="BO34" s="10">
        <v>1.2112942</v>
      </c>
      <c r="BP34" s="10">
        <v>1.2052027000000001</v>
      </c>
      <c r="BQ34" s="10">
        <v>1.1995499000000001</v>
      </c>
      <c r="BR34" s="10">
        <v>1.1738047</v>
      </c>
      <c r="BS34" s="10">
        <v>1.1595162000000001</v>
      </c>
      <c r="BU34" s="9">
        <v>193.83</v>
      </c>
      <c r="BV34" s="9">
        <v>193.42</v>
      </c>
      <c r="BW34" s="9">
        <v>192.82</v>
      </c>
      <c r="BX34" s="9">
        <v>192.62</v>
      </c>
      <c r="BY34" s="9">
        <v>192.18</v>
      </c>
      <c r="BZ34" s="9">
        <v>192.63</v>
      </c>
      <c r="CA34" s="9">
        <v>193.63</v>
      </c>
      <c r="CB34" s="9">
        <v>195.14</v>
      </c>
      <c r="CC34" s="9">
        <v>202.64</v>
      </c>
      <c r="CD34" s="9">
        <v>205.04</v>
      </c>
      <c r="CE34" s="9">
        <v>205.8</v>
      </c>
      <c r="CF34" s="9">
        <v>206.22</v>
      </c>
      <c r="CG34" s="9">
        <v>196.18</v>
      </c>
      <c r="CH34" s="9">
        <v>125.6</v>
      </c>
      <c r="CI34" s="9">
        <v>116.11</v>
      </c>
      <c r="CJ34" s="9">
        <v>108.11</v>
      </c>
      <c r="CK34" s="9">
        <v>111.11</v>
      </c>
      <c r="CL34" s="9">
        <v>114.11</v>
      </c>
      <c r="CM34" s="9">
        <v>118.11</v>
      </c>
      <c r="CN34" s="9">
        <v>119.55</v>
      </c>
      <c r="CO34" s="9">
        <v>122.2</v>
      </c>
      <c r="CP34" s="9">
        <v>123.23</v>
      </c>
      <c r="CQ34" s="9">
        <v>125.49</v>
      </c>
      <c r="CR34" s="9">
        <v>125.51</v>
      </c>
      <c r="CS34" s="9">
        <v>122.96</v>
      </c>
      <c r="CT34" s="9">
        <v>92.96</v>
      </c>
      <c r="CU34" s="9">
        <v>81.96</v>
      </c>
      <c r="CV34" s="9">
        <v>78.959999999999994</v>
      </c>
      <c r="CW34" s="9">
        <v>77.959999999999994</v>
      </c>
      <c r="CX34" s="9">
        <v>78.959999999999994</v>
      </c>
      <c r="CY34" s="9">
        <v>81.81</v>
      </c>
      <c r="CZ34" s="9">
        <v>85.31</v>
      </c>
      <c r="DA34" s="9">
        <v>88.31</v>
      </c>
      <c r="DB34" s="9">
        <v>90.82</v>
      </c>
      <c r="DC34" s="9">
        <v>92.07</v>
      </c>
      <c r="DD34" s="9">
        <v>91.52</v>
      </c>
      <c r="DE34" s="9">
        <v>87.52</v>
      </c>
      <c r="DF34" s="9">
        <v>75.78</v>
      </c>
      <c r="DG34" s="9">
        <v>68.78</v>
      </c>
      <c r="DH34" s="9">
        <v>66.78</v>
      </c>
      <c r="DI34" s="9">
        <v>66.48</v>
      </c>
      <c r="DJ34" s="9">
        <v>67.98</v>
      </c>
      <c r="DK34" s="9">
        <v>71.98</v>
      </c>
      <c r="DL34" s="9">
        <v>75.48</v>
      </c>
      <c r="DM34" s="9">
        <v>77.48</v>
      </c>
      <c r="DN34" s="9">
        <v>79.78</v>
      </c>
      <c r="DO34" s="9">
        <v>82.08</v>
      </c>
      <c r="DP34" s="9">
        <v>81.53</v>
      </c>
      <c r="DR34" s="9">
        <v>179.17</v>
      </c>
      <c r="DS34" s="9">
        <v>181.2</v>
      </c>
      <c r="DT34" s="9">
        <v>179.63</v>
      </c>
      <c r="DU34" s="9">
        <v>179.22</v>
      </c>
      <c r="DV34" s="9">
        <v>176.53</v>
      </c>
      <c r="DW34" s="9">
        <v>179.12</v>
      </c>
      <c r="DX34" s="9">
        <v>180.12</v>
      </c>
      <c r="DY34" s="9">
        <v>185.7</v>
      </c>
      <c r="DZ34" s="9">
        <v>188.76</v>
      </c>
      <c r="EA34" s="9">
        <v>189.08</v>
      </c>
      <c r="EB34" s="9">
        <v>194.4</v>
      </c>
      <c r="EC34" s="9">
        <v>194.46</v>
      </c>
      <c r="ED34" s="9">
        <v>193.53</v>
      </c>
      <c r="EE34" s="9">
        <v>117.05</v>
      </c>
      <c r="EF34" s="9">
        <v>120.84</v>
      </c>
      <c r="EG34" s="9">
        <v>120.14</v>
      </c>
      <c r="EH34" s="9">
        <v>119.86</v>
      </c>
      <c r="EI34" s="9">
        <v>120.14</v>
      </c>
      <c r="EJ34" s="9">
        <v>121.09</v>
      </c>
      <c r="EK34" s="9">
        <v>122.67</v>
      </c>
      <c r="EL34" s="9">
        <v>125.76</v>
      </c>
      <c r="EM34" s="9">
        <v>126.41</v>
      </c>
      <c r="EN34" s="9">
        <v>126.79</v>
      </c>
      <c r="EO34" s="9">
        <v>126.68</v>
      </c>
      <c r="EP34" s="9">
        <v>122.68</v>
      </c>
      <c r="EQ34" s="9">
        <v>94.74</v>
      </c>
      <c r="ER34" s="9">
        <v>94.2</v>
      </c>
      <c r="ES34" s="9">
        <v>94.02</v>
      </c>
      <c r="ET34" s="9">
        <v>94.2</v>
      </c>
      <c r="EU34" s="9">
        <v>95.46</v>
      </c>
      <c r="EV34" s="9">
        <v>96.41</v>
      </c>
      <c r="EW34" s="9">
        <v>95.4</v>
      </c>
      <c r="EX34" s="9">
        <v>98.27</v>
      </c>
      <c r="EY34" s="9">
        <v>98.72</v>
      </c>
      <c r="EZ34" s="9">
        <v>99.39</v>
      </c>
      <c r="FA34" s="9">
        <v>98.94</v>
      </c>
      <c r="FB34" s="9">
        <v>97.23</v>
      </c>
      <c r="FC34" s="9">
        <v>82.45</v>
      </c>
      <c r="FD34" s="9">
        <v>81.64</v>
      </c>
      <c r="FE34" s="9">
        <v>81.38</v>
      </c>
      <c r="FF34" s="9">
        <v>81.650000000000006</v>
      </c>
      <c r="FG34" s="9">
        <v>82.78</v>
      </c>
      <c r="FH34" s="9">
        <v>84.47</v>
      </c>
      <c r="FI34" s="9">
        <v>99.63</v>
      </c>
      <c r="FJ34" s="9">
        <v>102.76</v>
      </c>
      <c r="FK34" s="9">
        <v>104.93</v>
      </c>
      <c r="FL34" s="9">
        <v>105.66</v>
      </c>
      <c r="FM34" s="9">
        <v>105.01</v>
      </c>
      <c r="FO34" s="9">
        <v>81.888400000000004</v>
      </c>
      <c r="FP34" s="7">
        <v>97.28</v>
      </c>
      <c r="FQ34" s="9">
        <v>1.353</v>
      </c>
      <c r="FR34" s="7">
        <f t="shared" si="15"/>
        <v>71.899482631189954</v>
      </c>
      <c r="FT34" s="7">
        <v>1.27</v>
      </c>
      <c r="FU34" s="7">
        <v>1.41</v>
      </c>
      <c r="FV34" s="9">
        <v>82.125200000000007</v>
      </c>
      <c r="FX34" s="9">
        <v>92.69</v>
      </c>
      <c r="FY34" s="9">
        <v>89.89</v>
      </c>
      <c r="FZ34" s="9">
        <v>86.93</v>
      </c>
      <c r="GA34" s="9">
        <v>82.56</v>
      </c>
      <c r="GB34" s="9">
        <v>77.290000000000006</v>
      </c>
    </row>
    <row r="35" spans="1:184" x14ac:dyDescent="0.25">
      <c r="A35" s="6">
        <f t="shared" si="16"/>
        <v>44600</v>
      </c>
      <c r="B35" s="13">
        <f t="shared" si="10"/>
        <v>2</v>
      </c>
      <c r="C35" s="13">
        <f t="shared" si="11"/>
        <v>2022</v>
      </c>
      <c r="D35">
        <f t="shared" si="12"/>
        <v>202202</v>
      </c>
      <c r="E35">
        <f t="shared" si="13"/>
        <v>1</v>
      </c>
      <c r="F35">
        <f t="shared" si="14"/>
        <v>202201</v>
      </c>
      <c r="G35" t="s">
        <v>221</v>
      </c>
      <c r="H35" s="9">
        <v>0.5</v>
      </c>
      <c r="I35" s="9">
        <v>0.44479999999999997</v>
      </c>
      <c r="J35" s="10">
        <v>0.5483114</v>
      </c>
      <c r="K35" s="10">
        <v>0.78802450000000002</v>
      </c>
      <c r="L35" s="10">
        <v>0.99986949999999997</v>
      </c>
      <c r="M35" s="10">
        <v>1.1815253999999999</v>
      </c>
      <c r="N35" s="10">
        <v>1.3300852000000001</v>
      </c>
      <c r="O35" s="10">
        <v>1.4485380000000001</v>
      </c>
      <c r="P35" s="10">
        <v>1.5434673000000001</v>
      </c>
      <c r="Q35" s="10">
        <v>1.6209302999999999</v>
      </c>
      <c r="R35" s="10">
        <v>1.6858048999999999</v>
      </c>
      <c r="S35" s="10">
        <v>1.7413426999999999</v>
      </c>
      <c r="T35" s="10">
        <v>1.788729</v>
      </c>
      <c r="U35" s="10">
        <v>1.8284579999999999</v>
      </c>
      <c r="V35" s="10">
        <v>1.8603156999999999</v>
      </c>
      <c r="W35" s="10">
        <v>1.8846700999999999</v>
      </c>
      <c r="X35" s="10">
        <v>1.9020931999999999</v>
      </c>
      <c r="Y35" s="10">
        <v>1.9131571999999999</v>
      </c>
      <c r="Z35" s="10">
        <v>1.9184341</v>
      </c>
      <c r="AA35" s="10">
        <v>1.918496</v>
      </c>
      <c r="AB35" s="10">
        <v>1.9139275</v>
      </c>
      <c r="AC35" s="10">
        <v>1.9053575</v>
      </c>
      <c r="AD35" s="10">
        <v>1.8934238999999999</v>
      </c>
      <c r="AE35" s="10">
        <v>1.8787649</v>
      </c>
      <c r="AF35" s="10">
        <v>1.8620185</v>
      </c>
      <c r="AG35" s="10">
        <v>1.8438228000000001</v>
      </c>
      <c r="AH35" s="10">
        <v>1.8247310000000001</v>
      </c>
      <c r="AI35" s="10">
        <v>1.8049561999999999</v>
      </c>
      <c r="AJ35" s="10">
        <v>1.7846268000000001</v>
      </c>
      <c r="AK35" s="10">
        <v>1.763871</v>
      </c>
      <c r="AL35" s="10">
        <v>1.7428170999999999</v>
      </c>
      <c r="AM35" s="10">
        <v>1.7215933999999999</v>
      </c>
      <c r="AN35" s="10">
        <v>1.7003280999999999</v>
      </c>
      <c r="AO35" s="10">
        <v>1.6791495999999999</v>
      </c>
      <c r="AP35" s="10">
        <v>1.6581859999999999</v>
      </c>
      <c r="AQ35" s="10">
        <v>1.6375656000000001</v>
      </c>
      <c r="AR35" s="10">
        <v>1.6174166999999999</v>
      </c>
      <c r="AS35" s="10">
        <v>1.5978676999999999</v>
      </c>
      <c r="AT35" s="10">
        <v>1.5790291999999999</v>
      </c>
      <c r="AU35" s="10">
        <v>1.5609181999999999</v>
      </c>
      <c r="AV35" s="10">
        <v>1.54352</v>
      </c>
      <c r="AW35" s="10">
        <v>1.5268199</v>
      </c>
      <c r="AX35" s="10">
        <v>1.5108032</v>
      </c>
      <c r="AY35" s="10">
        <v>1.4954552000000001</v>
      </c>
      <c r="AZ35" s="10">
        <v>1.4807612999999999</v>
      </c>
      <c r="BA35" s="10">
        <v>1.4667067</v>
      </c>
      <c r="BB35" s="10">
        <v>1.4532768</v>
      </c>
      <c r="BC35" s="10">
        <v>1.4404569</v>
      </c>
      <c r="BD35" s="10">
        <v>1.4282322999999999</v>
      </c>
      <c r="BE35" s="10">
        <v>1.4165884</v>
      </c>
      <c r="BF35" s="10">
        <v>1.4055101000000001</v>
      </c>
      <c r="BG35" s="10">
        <v>1.3949819000000001</v>
      </c>
      <c r="BH35" s="10">
        <v>1.3849876000000001</v>
      </c>
      <c r="BI35" s="10">
        <v>1.3755112</v>
      </c>
      <c r="BJ35" s="10">
        <v>1.3665366999999999</v>
      </c>
      <c r="BK35" s="10">
        <v>1.3580479999999999</v>
      </c>
      <c r="BL35" s="10">
        <v>1.3500291</v>
      </c>
      <c r="BM35" s="10">
        <v>1.3424639</v>
      </c>
      <c r="BN35" s="10">
        <v>1.3353364000000001</v>
      </c>
      <c r="BO35" s="10">
        <v>1.3286305</v>
      </c>
      <c r="BP35" s="10">
        <v>1.3223303</v>
      </c>
      <c r="BQ35" s="10">
        <v>1.3164197</v>
      </c>
      <c r="BR35" s="10">
        <v>1.2883742</v>
      </c>
      <c r="BS35" s="10">
        <v>1.2711347</v>
      </c>
      <c r="BU35" s="9">
        <v>185.99</v>
      </c>
      <c r="BV35" s="9">
        <v>186.66</v>
      </c>
      <c r="BW35" s="9">
        <v>186.19</v>
      </c>
      <c r="BX35" s="9">
        <v>186.08</v>
      </c>
      <c r="BY35" s="9">
        <v>186.03</v>
      </c>
      <c r="BZ35" s="9">
        <v>186.93</v>
      </c>
      <c r="CA35" s="9">
        <v>187.93</v>
      </c>
      <c r="CB35" s="9">
        <v>189.32</v>
      </c>
      <c r="CC35" s="9">
        <v>196.33</v>
      </c>
      <c r="CD35" s="9">
        <v>198.98</v>
      </c>
      <c r="CE35" s="9">
        <v>199.76</v>
      </c>
      <c r="CF35" s="9">
        <v>200.27</v>
      </c>
      <c r="CG35" s="9">
        <v>190.18</v>
      </c>
      <c r="CH35" s="9">
        <v>124.18</v>
      </c>
      <c r="CI35" s="9">
        <v>115.18</v>
      </c>
      <c r="CJ35" s="9">
        <v>107.18</v>
      </c>
      <c r="CK35" s="9">
        <v>110.18</v>
      </c>
      <c r="CL35" s="9">
        <v>113.18</v>
      </c>
      <c r="CM35" s="9">
        <v>117.18</v>
      </c>
      <c r="CN35" s="9">
        <v>118.62</v>
      </c>
      <c r="CO35" s="9">
        <v>121.27</v>
      </c>
      <c r="CP35" s="9">
        <v>122.3</v>
      </c>
      <c r="CQ35" s="9">
        <v>124.71</v>
      </c>
      <c r="CR35" s="9">
        <v>124.73</v>
      </c>
      <c r="CS35" s="9">
        <v>122.18</v>
      </c>
      <c r="CT35" s="9">
        <v>92.13</v>
      </c>
      <c r="CU35" s="9">
        <v>81.13</v>
      </c>
      <c r="CV35" s="9">
        <v>78.13</v>
      </c>
      <c r="CW35" s="9">
        <v>77.13</v>
      </c>
      <c r="CX35" s="9">
        <v>78.13</v>
      </c>
      <c r="CY35" s="9">
        <v>81.63</v>
      </c>
      <c r="CZ35" s="9">
        <v>85.58</v>
      </c>
      <c r="DA35" s="9">
        <v>88.58</v>
      </c>
      <c r="DB35" s="9">
        <v>91.09</v>
      </c>
      <c r="DC35" s="9">
        <v>92.34</v>
      </c>
      <c r="DD35" s="9">
        <v>91.79</v>
      </c>
      <c r="DE35" s="9">
        <v>87.79</v>
      </c>
      <c r="DF35" s="9">
        <v>76.290000000000006</v>
      </c>
      <c r="DG35" s="9">
        <v>69.290000000000006</v>
      </c>
      <c r="DH35" s="9">
        <v>67.290000000000006</v>
      </c>
      <c r="DI35" s="9">
        <v>66.989999999999995</v>
      </c>
      <c r="DJ35" s="9">
        <v>68.489999999999995</v>
      </c>
      <c r="DK35" s="9">
        <v>72.489999999999995</v>
      </c>
      <c r="DL35" s="9">
        <v>75.989999999999995</v>
      </c>
      <c r="DM35" s="9">
        <v>76.989999999999995</v>
      </c>
      <c r="DN35" s="9">
        <v>79.290000000000006</v>
      </c>
      <c r="DO35" s="9">
        <v>81.59</v>
      </c>
      <c r="DP35" s="9">
        <v>81.040000000000006</v>
      </c>
      <c r="DR35" s="9">
        <v>176.34</v>
      </c>
      <c r="DS35" s="9">
        <v>178.66</v>
      </c>
      <c r="DT35" s="9">
        <v>176.29</v>
      </c>
      <c r="DU35" s="9">
        <v>175.96</v>
      </c>
      <c r="DV35" s="9">
        <v>174.29</v>
      </c>
      <c r="DW35" s="9">
        <v>177</v>
      </c>
      <c r="DX35" s="9">
        <v>178</v>
      </c>
      <c r="DY35" s="9">
        <v>183.13</v>
      </c>
      <c r="DZ35" s="9">
        <v>185.92</v>
      </c>
      <c r="EA35" s="9">
        <v>187.26</v>
      </c>
      <c r="EB35" s="9">
        <v>191.88</v>
      </c>
      <c r="EC35" s="9">
        <v>191.92</v>
      </c>
      <c r="ED35" s="9">
        <v>190.97</v>
      </c>
      <c r="EE35" s="9">
        <v>115.23</v>
      </c>
      <c r="EF35" s="9">
        <v>119.02</v>
      </c>
      <c r="EG35" s="9">
        <v>118.32</v>
      </c>
      <c r="EH35" s="9">
        <v>118.04</v>
      </c>
      <c r="EI35" s="9">
        <v>118.32</v>
      </c>
      <c r="EJ35" s="9">
        <v>119.27</v>
      </c>
      <c r="EK35" s="9">
        <v>121.85</v>
      </c>
      <c r="EL35" s="9">
        <v>124.94</v>
      </c>
      <c r="EM35" s="9">
        <v>125.59</v>
      </c>
      <c r="EN35" s="9">
        <v>125.97</v>
      </c>
      <c r="EO35" s="9">
        <v>125.86</v>
      </c>
      <c r="EP35" s="9">
        <v>121.86</v>
      </c>
      <c r="EQ35" s="9">
        <v>93.79</v>
      </c>
      <c r="ER35" s="9">
        <v>93.25</v>
      </c>
      <c r="ES35" s="9">
        <v>93.07</v>
      </c>
      <c r="ET35" s="9">
        <v>93.25</v>
      </c>
      <c r="EU35" s="9">
        <v>94.51</v>
      </c>
      <c r="EV35" s="9">
        <v>95.46</v>
      </c>
      <c r="EW35" s="9">
        <v>94.76</v>
      </c>
      <c r="EX35" s="9">
        <v>97.63</v>
      </c>
      <c r="EY35" s="9">
        <v>98.08</v>
      </c>
      <c r="EZ35" s="9">
        <v>98.75</v>
      </c>
      <c r="FA35" s="9">
        <v>98.3</v>
      </c>
      <c r="FB35" s="9">
        <v>96.59</v>
      </c>
      <c r="FC35" s="9">
        <v>82.35</v>
      </c>
      <c r="FD35" s="9">
        <v>81.540000000000006</v>
      </c>
      <c r="FE35" s="9">
        <v>81.28</v>
      </c>
      <c r="FF35" s="9">
        <v>81.55</v>
      </c>
      <c r="FG35" s="9">
        <v>82.68</v>
      </c>
      <c r="FH35" s="9">
        <v>84.37</v>
      </c>
      <c r="FI35" s="9">
        <v>98.99</v>
      </c>
      <c r="FJ35" s="9">
        <v>102.12</v>
      </c>
      <c r="FK35" s="9">
        <v>104.29</v>
      </c>
      <c r="FL35" s="9">
        <v>105.02</v>
      </c>
      <c r="FM35" s="9">
        <v>104.37</v>
      </c>
      <c r="FO35" s="9">
        <v>82.146699999999996</v>
      </c>
      <c r="FP35" s="7">
        <v>96.07</v>
      </c>
      <c r="FQ35" s="9">
        <v>1.3552999999999999</v>
      </c>
      <c r="FR35" s="7">
        <f t="shared" si="15"/>
        <v>70.884674979709288</v>
      </c>
      <c r="FT35" s="7">
        <v>1.33</v>
      </c>
      <c r="FU35" s="7">
        <v>1.49</v>
      </c>
      <c r="FV35" s="9">
        <v>82.396600000000007</v>
      </c>
      <c r="FX35" s="9">
        <v>90.78</v>
      </c>
      <c r="FY35" s="9">
        <v>88.13</v>
      </c>
      <c r="FZ35" s="9">
        <v>85.33</v>
      </c>
      <c r="GA35" s="9">
        <v>81.27</v>
      </c>
      <c r="GB35" s="9">
        <v>76.489999999999995</v>
      </c>
    </row>
    <row r="36" spans="1:184" x14ac:dyDescent="0.25">
      <c r="A36" s="6">
        <f t="shared" si="16"/>
        <v>44601</v>
      </c>
      <c r="B36" s="13">
        <f t="shared" si="10"/>
        <v>2</v>
      </c>
      <c r="C36" s="13">
        <f t="shared" si="11"/>
        <v>2022</v>
      </c>
      <c r="D36">
        <f t="shared" si="12"/>
        <v>202202</v>
      </c>
      <c r="E36">
        <f t="shared" si="13"/>
        <v>1</v>
      </c>
      <c r="F36">
        <f t="shared" si="14"/>
        <v>202201</v>
      </c>
      <c r="G36" t="s">
        <v>222</v>
      </c>
      <c r="H36" s="9">
        <v>0.5</v>
      </c>
      <c r="I36" s="9">
        <v>0.44500000000000001</v>
      </c>
      <c r="J36" s="10">
        <v>0.54813049999999996</v>
      </c>
      <c r="K36" s="10">
        <v>0.78319000000000005</v>
      </c>
      <c r="L36" s="10">
        <v>0.99112469999999997</v>
      </c>
      <c r="M36" s="10">
        <v>1.1719776</v>
      </c>
      <c r="N36" s="10">
        <v>1.321928</v>
      </c>
      <c r="O36" s="10">
        <v>1.4427985999999999</v>
      </c>
      <c r="P36" s="10">
        <v>1.5389638000000001</v>
      </c>
      <c r="Q36" s="10">
        <v>1.6160193</v>
      </c>
      <c r="R36" s="10">
        <v>1.6792115000000001</v>
      </c>
      <c r="S36" s="10">
        <v>1.7322529</v>
      </c>
      <c r="T36" s="10">
        <v>1.7768809999999999</v>
      </c>
      <c r="U36" s="10">
        <v>1.8139668</v>
      </c>
      <c r="V36" s="10">
        <v>1.8436011000000001</v>
      </c>
      <c r="W36" s="10">
        <v>1.8662160999999999</v>
      </c>
      <c r="X36" s="10">
        <v>1.8823799999999999</v>
      </c>
      <c r="Y36" s="10">
        <v>1.8926609999999999</v>
      </c>
      <c r="Z36" s="10">
        <v>1.8976272999999999</v>
      </c>
      <c r="AA36" s="10">
        <v>1.8978473</v>
      </c>
      <c r="AB36" s="10">
        <v>1.8938792</v>
      </c>
      <c r="AC36" s="10">
        <v>1.8862471999999999</v>
      </c>
      <c r="AD36" s="10">
        <v>1.8754679999999999</v>
      </c>
      <c r="AE36" s="10">
        <v>1.8620582999999999</v>
      </c>
      <c r="AF36" s="10">
        <v>1.8465349</v>
      </c>
      <c r="AG36" s="10">
        <v>1.8294144999999999</v>
      </c>
      <c r="AH36" s="10">
        <v>1.8111512999999999</v>
      </c>
      <c r="AI36" s="10">
        <v>1.7919498</v>
      </c>
      <c r="AJ36" s="10">
        <v>1.7719518000000001</v>
      </c>
      <c r="AK36" s="10">
        <v>1.7512992000000001</v>
      </c>
      <c r="AL36" s="10">
        <v>1.7301339</v>
      </c>
      <c r="AM36" s="10">
        <v>1.7085977000000001</v>
      </c>
      <c r="AN36" s="10">
        <v>1.6868326</v>
      </c>
      <c r="AO36" s="10">
        <v>1.6649803000000001</v>
      </c>
      <c r="AP36" s="10">
        <v>1.6431829</v>
      </c>
      <c r="AQ36" s="10">
        <v>1.6215822</v>
      </c>
      <c r="AR36" s="10">
        <v>1.60032</v>
      </c>
      <c r="AS36" s="10">
        <v>1.5795383000000001</v>
      </c>
      <c r="AT36" s="10">
        <v>1.5593595</v>
      </c>
      <c r="AU36" s="10">
        <v>1.5398113</v>
      </c>
      <c r="AV36" s="10">
        <v>1.5208926</v>
      </c>
      <c r="AW36" s="10">
        <v>1.5026024</v>
      </c>
      <c r="AX36" s="10">
        <v>1.4849395999999999</v>
      </c>
      <c r="AY36" s="10">
        <v>1.467903</v>
      </c>
      <c r="AZ36" s="10">
        <v>1.4514917000000001</v>
      </c>
      <c r="BA36" s="10">
        <v>1.4357044000000001</v>
      </c>
      <c r="BB36" s="10">
        <v>1.4205402</v>
      </c>
      <c r="BC36" s="10">
        <v>1.4059979</v>
      </c>
      <c r="BD36" s="10">
        <v>1.3920764000000001</v>
      </c>
      <c r="BE36" s="10">
        <v>1.3787746000000001</v>
      </c>
      <c r="BF36" s="10">
        <v>1.3660892</v>
      </c>
      <c r="BG36" s="10">
        <v>1.3540061999999999</v>
      </c>
      <c r="BH36" s="10">
        <v>1.342509</v>
      </c>
      <c r="BI36" s="10">
        <v>1.3315809000000001</v>
      </c>
      <c r="BJ36" s="10">
        <v>1.3212052000000001</v>
      </c>
      <c r="BK36" s="10">
        <v>1.3113653000000001</v>
      </c>
      <c r="BL36" s="10">
        <v>1.3020442999999999</v>
      </c>
      <c r="BM36" s="10">
        <v>1.2932257</v>
      </c>
      <c r="BN36" s="10">
        <v>1.2848927000000001</v>
      </c>
      <c r="BO36" s="10">
        <v>1.2770287</v>
      </c>
      <c r="BP36" s="10">
        <v>1.269617</v>
      </c>
      <c r="BQ36" s="10">
        <v>1.2626408</v>
      </c>
      <c r="BR36" s="10">
        <v>1.2291234</v>
      </c>
      <c r="BS36" s="10">
        <v>1.2078515000000001</v>
      </c>
      <c r="BU36" s="9">
        <v>179.54</v>
      </c>
      <c r="BV36" s="9">
        <v>179.31</v>
      </c>
      <c r="BW36" s="9">
        <v>178.32</v>
      </c>
      <c r="BX36" s="9">
        <v>177.47</v>
      </c>
      <c r="BY36" s="9">
        <v>177.19</v>
      </c>
      <c r="BZ36" s="9">
        <v>177.9</v>
      </c>
      <c r="CA36" s="9">
        <v>178.91</v>
      </c>
      <c r="CB36" s="9">
        <v>180.21</v>
      </c>
      <c r="CC36" s="9">
        <v>187.23</v>
      </c>
      <c r="CD36" s="9">
        <v>189.88</v>
      </c>
      <c r="CE36" s="9">
        <v>190.66</v>
      </c>
      <c r="CF36" s="9">
        <v>191.17</v>
      </c>
      <c r="CG36" s="9">
        <v>181.49</v>
      </c>
      <c r="CH36" s="9">
        <v>119.99</v>
      </c>
      <c r="CI36" s="9">
        <v>111.1</v>
      </c>
      <c r="CJ36" s="9">
        <v>103.1</v>
      </c>
      <c r="CK36" s="9">
        <v>106.1</v>
      </c>
      <c r="CL36" s="9">
        <v>109.1</v>
      </c>
      <c r="CM36" s="9">
        <v>113.1</v>
      </c>
      <c r="CN36" s="9">
        <v>113.2</v>
      </c>
      <c r="CO36" s="9">
        <v>115.85</v>
      </c>
      <c r="CP36" s="9">
        <v>116.88</v>
      </c>
      <c r="CQ36" s="9">
        <v>119.29</v>
      </c>
      <c r="CR36" s="9">
        <v>119.31</v>
      </c>
      <c r="CS36" s="9">
        <v>116.76</v>
      </c>
      <c r="CT36" s="9">
        <v>91.51</v>
      </c>
      <c r="CU36" s="9">
        <v>81.510000000000005</v>
      </c>
      <c r="CV36" s="9">
        <v>78.510000000000005</v>
      </c>
      <c r="CW36" s="9">
        <v>77.510000000000005</v>
      </c>
      <c r="CX36" s="9">
        <v>78.510000000000005</v>
      </c>
      <c r="CY36" s="9">
        <v>82.01</v>
      </c>
      <c r="CZ36" s="9">
        <v>85.96</v>
      </c>
      <c r="DA36" s="9">
        <v>88.96</v>
      </c>
      <c r="DB36" s="9">
        <v>91.47</v>
      </c>
      <c r="DC36" s="9">
        <v>92.72</v>
      </c>
      <c r="DD36" s="9">
        <v>92.17</v>
      </c>
      <c r="DE36" s="9">
        <v>88.17</v>
      </c>
      <c r="DF36" s="9">
        <v>76.67</v>
      </c>
      <c r="DG36" s="9">
        <v>69.67</v>
      </c>
      <c r="DH36" s="9">
        <v>67.67</v>
      </c>
      <c r="DI36" s="9">
        <v>67.37</v>
      </c>
      <c r="DJ36" s="9">
        <v>68.87</v>
      </c>
      <c r="DK36" s="9">
        <v>72.87</v>
      </c>
      <c r="DL36" s="9">
        <v>76.37</v>
      </c>
      <c r="DM36" s="9">
        <v>77.37</v>
      </c>
      <c r="DN36" s="9">
        <v>79.67</v>
      </c>
      <c r="DO36" s="9">
        <v>81.97</v>
      </c>
      <c r="DP36" s="9">
        <v>81.42</v>
      </c>
      <c r="DR36" s="9">
        <v>170.98</v>
      </c>
      <c r="DS36" s="9">
        <v>171.86</v>
      </c>
      <c r="DT36" s="9">
        <v>170.41</v>
      </c>
      <c r="DU36" s="9">
        <v>168.93</v>
      </c>
      <c r="DV36" s="9">
        <v>168.37</v>
      </c>
      <c r="DW36" s="9">
        <v>170.43</v>
      </c>
      <c r="DX36" s="9">
        <v>171.43</v>
      </c>
      <c r="DY36" s="9">
        <v>176.03</v>
      </c>
      <c r="DZ36" s="9">
        <v>179.09</v>
      </c>
      <c r="EA36" s="9">
        <v>179.41</v>
      </c>
      <c r="EB36" s="9">
        <v>184.64</v>
      </c>
      <c r="EC36" s="9">
        <v>184.7</v>
      </c>
      <c r="ED36" s="9">
        <v>183.77</v>
      </c>
      <c r="EE36" s="9">
        <v>113.27</v>
      </c>
      <c r="EF36" s="9">
        <v>117.1</v>
      </c>
      <c r="EG36" s="9">
        <v>116.54</v>
      </c>
      <c r="EH36" s="9">
        <v>115.92</v>
      </c>
      <c r="EI36" s="9">
        <v>116.34</v>
      </c>
      <c r="EJ36" s="9">
        <v>116.9</v>
      </c>
      <c r="EK36" s="9">
        <v>118.18</v>
      </c>
      <c r="EL36" s="9">
        <v>121.27</v>
      </c>
      <c r="EM36" s="9">
        <v>121.92</v>
      </c>
      <c r="EN36" s="9">
        <v>122.3</v>
      </c>
      <c r="EO36" s="9">
        <v>122.19</v>
      </c>
      <c r="EP36" s="9">
        <v>118.19</v>
      </c>
      <c r="EQ36" s="9">
        <v>92.79</v>
      </c>
      <c r="ER36" s="9">
        <v>92.25</v>
      </c>
      <c r="ES36" s="9">
        <v>92.07</v>
      </c>
      <c r="ET36" s="9">
        <v>92.25</v>
      </c>
      <c r="EU36" s="9">
        <v>93.51</v>
      </c>
      <c r="EV36" s="9">
        <v>94.46</v>
      </c>
      <c r="EW36" s="9">
        <v>94.35</v>
      </c>
      <c r="EX36" s="9">
        <v>97.22</v>
      </c>
      <c r="EY36" s="9">
        <v>97.67</v>
      </c>
      <c r="EZ36" s="9">
        <v>98.34</v>
      </c>
      <c r="FA36" s="9">
        <v>97.89</v>
      </c>
      <c r="FB36" s="9">
        <v>96.18</v>
      </c>
      <c r="FC36" s="9">
        <v>81.98</v>
      </c>
      <c r="FD36" s="9">
        <v>81.17</v>
      </c>
      <c r="FE36" s="9">
        <v>80.91</v>
      </c>
      <c r="FF36" s="9">
        <v>81.180000000000007</v>
      </c>
      <c r="FG36" s="9">
        <v>82.31</v>
      </c>
      <c r="FH36" s="9">
        <v>84</v>
      </c>
      <c r="FI36" s="9">
        <v>98.58</v>
      </c>
      <c r="FJ36" s="9">
        <v>101.71</v>
      </c>
      <c r="FK36" s="9">
        <v>103.88</v>
      </c>
      <c r="FL36" s="9">
        <v>104.61</v>
      </c>
      <c r="FM36" s="9">
        <v>103.96</v>
      </c>
      <c r="FO36" s="9">
        <v>82.000200000000007</v>
      </c>
      <c r="FP36" s="7">
        <v>94.95</v>
      </c>
      <c r="FQ36" s="9">
        <v>1.3546</v>
      </c>
      <c r="FR36" s="7">
        <f t="shared" si="15"/>
        <v>70.094492839214524</v>
      </c>
      <c r="FT36" s="7">
        <v>1.28</v>
      </c>
      <c r="FU36" s="7">
        <v>1.43</v>
      </c>
      <c r="FV36" s="9">
        <v>82.256699999999995</v>
      </c>
      <c r="FX36" s="9">
        <v>91.55</v>
      </c>
      <c r="FY36" s="9">
        <v>88.97</v>
      </c>
      <c r="FZ36" s="9">
        <v>86.26</v>
      </c>
      <c r="GA36" s="9">
        <v>82.29</v>
      </c>
      <c r="GB36" s="9">
        <v>77.67</v>
      </c>
    </row>
    <row r="37" spans="1:184" x14ac:dyDescent="0.25">
      <c r="A37" s="6">
        <f t="shared" si="16"/>
        <v>44602</v>
      </c>
      <c r="B37" s="13">
        <f t="shared" si="10"/>
        <v>2</v>
      </c>
      <c r="C37" s="13">
        <f t="shared" si="11"/>
        <v>2022</v>
      </c>
      <c r="D37">
        <f t="shared" si="12"/>
        <v>202202</v>
      </c>
      <c r="E37">
        <f t="shared" si="13"/>
        <v>1</v>
      </c>
      <c r="F37">
        <f t="shared" si="14"/>
        <v>202201</v>
      </c>
      <c r="G37" t="s">
        <v>223</v>
      </c>
      <c r="H37" s="9">
        <v>0.5</v>
      </c>
      <c r="I37" s="9">
        <v>0.44550000000000001</v>
      </c>
      <c r="J37" s="10">
        <v>0.58318700000000001</v>
      </c>
      <c r="K37" s="10">
        <v>0.8677127</v>
      </c>
      <c r="L37" s="10">
        <v>1.1209777000000001</v>
      </c>
      <c r="M37" s="10">
        <v>1.3383007</v>
      </c>
      <c r="N37" s="10">
        <v>1.5127755000000001</v>
      </c>
      <c r="O37" s="10">
        <v>1.6470701999999999</v>
      </c>
      <c r="P37" s="10">
        <v>1.7495830000000001</v>
      </c>
      <c r="Q37" s="10">
        <v>1.8287142999999999</v>
      </c>
      <c r="R37" s="10">
        <v>1.8921603</v>
      </c>
      <c r="S37" s="10">
        <v>1.9446030999999999</v>
      </c>
      <c r="T37" s="10">
        <v>1.9885843000000001</v>
      </c>
      <c r="U37" s="10">
        <v>2.0250379000000001</v>
      </c>
      <c r="V37" s="10">
        <v>2.0542680999999998</v>
      </c>
      <c r="W37" s="10">
        <v>2.0766735999999999</v>
      </c>
      <c r="X37" s="10">
        <v>2.0926963000000001</v>
      </c>
      <c r="Y37" s="10">
        <v>2.1027786000000002</v>
      </c>
      <c r="Z37" s="10">
        <v>2.1073624</v>
      </c>
      <c r="AA37" s="10">
        <v>2.1068901000000002</v>
      </c>
      <c r="AB37" s="10">
        <v>2.1018322999999999</v>
      </c>
      <c r="AC37" s="10">
        <v>2.0927584000000001</v>
      </c>
      <c r="AD37" s="10">
        <v>2.0802592</v>
      </c>
      <c r="AE37" s="10">
        <v>2.0649251999999998</v>
      </c>
      <c r="AF37" s="10">
        <v>2.0473471999999999</v>
      </c>
      <c r="AG37" s="10">
        <v>2.0281158000000001</v>
      </c>
      <c r="AH37" s="10">
        <v>2.0077612</v>
      </c>
      <c r="AI37" s="10">
        <v>1.9865185999999999</v>
      </c>
      <c r="AJ37" s="10">
        <v>1.9645334000000001</v>
      </c>
      <c r="AK37" s="10">
        <v>1.941951</v>
      </c>
      <c r="AL37" s="10">
        <v>1.9189168000000001</v>
      </c>
      <c r="AM37" s="10">
        <v>1.8955762</v>
      </c>
      <c r="AN37" s="10">
        <v>1.8720747</v>
      </c>
      <c r="AO37" s="10">
        <v>1.8485575999999999</v>
      </c>
      <c r="AP37" s="10">
        <v>1.8251702999999999</v>
      </c>
      <c r="AQ37" s="10">
        <v>1.8020582999999999</v>
      </c>
      <c r="AR37" s="10">
        <v>1.7793669999999999</v>
      </c>
      <c r="AS37" s="10">
        <v>1.7572417</v>
      </c>
      <c r="AT37" s="10">
        <v>1.7358043999999999</v>
      </c>
      <c r="AU37" s="10">
        <v>1.7150733</v>
      </c>
      <c r="AV37" s="10">
        <v>1.6950381999999999</v>
      </c>
      <c r="AW37" s="10">
        <v>1.6756884999999999</v>
      </c>
      <c r="AX37" s="10">
        <v>1.6570141</v>
      </c>
      <c r="AY37" s="10">
        <v>1.6390043999999999</v>
      </c>
      <c r="AZ37" s="10">
        <v>1.6216492</v>
      </c>
      <c r="BA37" s="10">
        <v>1.6049381</v>
      </c>
      <c r="BB37" s="10">
        <v>1.5888608</v>
      </c>
      <c r="BC37" s="10">
        <v>1.5734068999999999</v>
      </c>
      <c r="BD37" s="10">
        <v>1.5585659999999999</v>
      </c>
      <c r="BE37" s="10">
        <v>1.5443277</v>
      </c>
      <c r="BF37" s="10">
        <v>1.530681</v>
      </c>
      <c r="BG37" s="10">
        <v>1.5176111999999999</v>
      </c>
      <c r="BH37" s="10">
        <v>1.5051026999999999</v>
      </c>
      <c r="BI37" s="10">
        <v>1.4931398</v>
      </c>
      <c r="BJ37" s="10">
        <v>1.4817069</v>
      </c>
      <c r="BK37" s="10">
        <v>1.4707884</v>
      </c>
      <c r="BL37" s="10">
        <v>1.4603687000000001</v>
      </c>
      <c r="BM37" s="10">
        <v>1.4504321</v>
      </c>
      <c r="BN37" s="10">
        <v>1.440963</v>
      </c>
      <c r="BO37" s="10">
        <v>1.4319459000000001</v>
      </c>
      <c r="BP37" s="10">
        <v>1.4233651</v>
      </c>
      <c r="BQ37" s="10">
        <v>1.4152049</v>
      </c>
      <c r="BR37" s="10">
        <v>1.3743316999999999</v>
      </c>
      <c r="BS37" s="10">
        <v>1.3454467999999999</v>
      </c>
      <c r="BU37" s="9">
        <v>178.16</v>
      </c>
      <c r="BV37" s="9">
        <v>178.72</v>
      </c>
      <c r="BW37" s="9">
        <v>178.29</v>
      </c>
      <c r="BX37" s="9">
        <v>178.01</v>
      </c>
      <c r="BY37" s="9">
        <v>177.81</v>
      </c>
      <c r="BZ37" s="9">
        <v>178.41</v>
      </c>
      <c r="CA37" s="9">
        <v>179.66</v>
      </c>
      <c r="CB37" s="9">
        <v>181.16</v>
      </c>
      <c r="CC37" s="9">
        <v>188.16</v>
      </c>
      <c r="CD37" s="9">
        <v>190.81</v>
      </c>
      <c r="CE37" s="9">
        <v>191.43</v>
      </c>
      <c r="CF37" s="9">
        <v>191.94</v>
      </c>
      <c r="CG37" s="9">
        <v>182.26</v>
      </c>
      <c r="CH37" s="9">
        <v>121.52</v>
      </c>
      <c r="CI37" s="9">
        <v>112.63</v>
      </c>
      <c r="CJ37" s="9">
        <v>104.88</v>
      </c>
      <c r="CK37" s="9">
        <v>107.64</v>
      </c>
      <c r="CL37" s="9">
        <v>110.64</v>
      </c>
      <c r="CM37" s="9">
        <v>114.76</v>
      </c>
      <c r="CN37" s="9">
        <v>116.17</v>
      </c>
      <c r="CO37" s="9">
        <v>119.09</v>
      </c>
      <c r="CP37" s="9">
        <v>120.12</v>
      </c>
      <c r="CQ37" s="9">
        <v>122.53</v>
      </c>
      <c r="CR37" s="9">
        <v>122.55</v>
      </c>
      <c r="CS37" s="9">
        <v>119.55</v>
      </c>
      <c r="CT37" s="9">
        <v>93.07</v>
      </c>
      <c r="CU37" s="9">
        <v>83.07</v>
      </c>
      <c r="CV37" s="9">
        <v>80.069999999999993</v>
      </c>
      <c r="CW37" s="9">
        <v>79.069999999999993</v>
      </c>
      <c r="CX37" s="9">
        <v>80.069999999999993</v>
      </c>
      <c r="CY37" s="9">
        <v>83.57</v>
      </c>
      <c r="CZ37" s="9">
        <v>86.57</v>
      </c>
      <c r="DA37" s="9">
        <v>89.4</v>
      </c>
      <c r="DB37" s="9">
        <v>91.91</v>
      </c>
      <c r="DC37" s="9">
        <v>93.16</v>
      </c>
      <c r="DD37" s="9">
        <v>92.61</v>
      </c>
      <c r="DE37" s="9">
        <v>88.61</v>
      </c>
      <c r="DF37" s="9">
        <v>77.11</v>
      </c>
      <c r="DG37" s="9">
        <v>70.11</v>
      </c>
      <c r="DH37" s="9">
        <v>68.11</v>
      </c>
      <c r="DI37" s="9">
        <v>67.81</v>
      </c>
      <c r="DJ37" s="9">
        <v>69.31</v>
      </c>
      <c r="DK37" s="9">
        <v>73.31</v>
      </c>
      <c r="DL37" s="9">
        <v>76.81</v>
      </c>
      <c r="DM37" s="9">
        <v>77.81</v>
      </c>
      <c r="DN37" s="9">
        <v>80.11</v>
      </c>
      <c r="DO37" s="9">
        <v>82.41</v>
      </c>
      <c r="DP37" s="9">
        <v>81.86</v>
      </c>
      <c r="DR37" s="9">
        <v>169.19</v>
      </c>
      <c r="DS37" s="9">
        <v>170.52</v>
      </c>
      <c r="DT37" s="9">
        <v>169.15</v>
      </c>
      <c r="DU37" s="9">
        <v>167.91</v>
      </c>
      <c r="DV37" s="9">
        <v>167.42</v>
      </c>
      <c r="DW37" s="9">
        <v>168.99</v>
      </c>
      <c r="DX37" s="9">
        <v>169.99</v>
      </c>
      <c r="DY37" s="9">
        <v>175.01</v>
      </c>
      <c r="DZ37" s="9">
        <v>178.07</v>
      </c>
      <c r="EA37" s="9">
        <v>178.39</v>
      </c>
      <c r="EB37" s="9">
        <v>183.91</v>
      </c>
      <c r="EC37" s="9">
        <v>183.97</v>
      </c>
      <c r="ED37" s="9">
        <v>183.04</v>
      </c>
      <c r="EE37" s="9">
        <v>112.16</v>
      </c>
      <c r="EF37" s="9">
        <v>115.99</v>
      </c>
      <c r="EG37" s="9">
        <v>115.43</v>
      </c>
      <c r="EH37" s="9">
        <v>114.81</v>
      </c>
      <c r="EI37" s="9">
        <v>115.23</v>
      </c>
      <c r="EJ37" s="9">
        <v>115.79</v>
      </c>
      <c r="EK37" s="9">
        <v>119.84</v>
      </c>
      <c r="EL37" s="9">
        <v>122.93</v>
      </c>
      <c r="EM37" s="9">
        <v>123.58</v>
      </c>
      <c r="EN37" s="9">
        <v>123.96</v>
      </c>
      <c r="EO37" s="9">
        <v>123.85</v>
      </c>
      <c r="EP37" s="9">
        <v>119.85</v>
      </c>
      <c r="EQ37" s="9">
        <v>93.23</v>
      </c>
      <c r="ER37" s="9">
        <v>92.69</v>
      </c>
      <c r="ES37" s="9">
        <v>92.51</v>
      </c>
      <c r="ET37" s="9">
        <v>92.69</v>
      </c>
      <c r="EU37" s="9">
        <v>93.95</v>
      </c>
      <c r="EV37" s="9">
        <v>94.9</v>
      </c>
      <c r="EW37" s="9">
        <v>93.5</v>
      </c>
      <c r="EX37" s="9">
        <v>96.37</v>
      </c>
      <c r="EY37" s="9">
        <v>96.82</v>
      </c>
      <c r="EZ37" s="9">
        <v>97.49</v>
      </c>
      <c r="FA37" s="9">
        <v>97.04</v>
      </c>
      <c r="FB37" s="9">
        <v>95.33</v>
      </c>
      <c r="FC37" s="9">
        <v>82.42</v>
      </c>
      <c r="FD37" s="9">
        <v>81.61</v>
      </c>
      <c r="FE37" s="9">
        <v>81.349999999999994</v>
      </c>
      <c r="FF37" s="9">
        <v>81.62</v>
      </c>
      <c r="FG37" s="9">
        <v>82.75</v>
      </c>
      <c r="FH37" s="9">
        <v>84.44</v>
      </c>
      <c r="FI37" s="9">
        <v>97.73</v>
      </c>
      <c r="FJ37" s="9">
        <v>100.86</v>
      </c>
      <c r="FK37" s="9">
        <v>103.03</v>
      </c>
      <c r="FL37" s="9">
        <v>103.76</v>
      </c>
      <c r="FM37" s="9">
        <v>103.11</v>
      </c>
      <c r="FO37" s="9">
        <v>82.301599999999993</v>
      </c>
      <c r="FP37" s="7">
        <v>96.37</v>
      </c>
      <c r="FQ37" s="9">
        <v>1.3615999999999999</v>
      </c>
      <c r="FR37" s="7">
        <f t="shared" si="15"/>
        <v>70.777027027027032</v>
      </c>
      <c r="FT37" s="7">
        <v>1.36</v>
      </c>
      <c r="FU37" s="7">
        <v>1.53</v>
      </c>
      <c r="FV37" s="9">
        <v>82.564800000000005</v>
      </c>
      <c r="FX37" s="9">
        <v>91.41</v>
      </c>
      <c r="FY37" s="9">
        <v>88.82</v>
      </c>
      <c r="FZ37" s="9">
        <v>86.13</v>
      </c>
      <c r="GA37" s="9">
        <v>82.24</v>
      </c>
      <c r="GB37" s="9">
        <v>77.790000000000006</v>
      </c>
    </row>
    <row r="38" spans="1:184" x14ac:dyDescent="0.25">
      <c r="A38" s="6">
        <f t="shared" si="16"/>
        <v>44603</v>
      </c>
      <c r="B38" s="13">
        <f t="shared" si="10"/>
        <v>2</v>
      </c>
      <c r="C38" s="13">
        <f t="shared" si="11"/>
        <v>2022</v>
      </c>
      <c r="D38">
        <f t="shared" si="12"/>
        <v>202202</v>
      </c>
      <c r="E38">
        <f t="shared" si="13"/>
        <v>1</v>
      </c>
      <c r="F38">
        <f t="shared" si="14"/>
        <v>202201</v>
      </c>
      <c r="G38" t="s">
        <v>224</v>
      </c>
      <c r="H38" s="9">
        <v>0.5</v>
      </c>
      <c r="I38" s="9">
        <v>0.44519999999999998</v>
      </c>
      <c r="J38" s="10">
        <v>0.59892129999999999</v>
      </c>
      <c r="K38" s="10">
        <v>0.88638629999999996</v>
      </c>
      <c r="L38" s="10">
        <v>1.1356515</v>
      </c>
      <c r="M38" s="10">
        <v>1.3499226</v>
      </c>
      <c r="N38" s="10">
        <v>1.5240967000000001</v>
      </c>
      <c r="O38" s="10">
        <v>1.6592011</v>
      </c>
      <c r="P38" s="10">
        <v>1.7631102999999999</v>
      </c>
      <c r="Q38" s="10">
        <v>1.8447404000000001</v>
      </c>
      <c r="R38" s="10">
        <v>1.9122648</v>
      </c>
      <c r="S38" s="10">
        <v>1.9703002999999999</v>
      </c>
      <c r="T38" s="10">
        <v>2.0206419000000002</v>
      </c>
      <c r="U38" s="10">
        <v>2.0634823</v>
      </c>
      <c r="V38" s="10">
        <v>2.0977434000000001</v>
      </c>
      <c r="W38" s="10">
        <v>2.1235769000000002</v>
      </c>
      <c r="X38" s="10">
        <v>2.1416088000000002</v>
      </c>
      <c r="Y38" s="10">
        <v>2.1524652</v>
      </c>
      <c r="Z38" s="10">
        <v>2.1567721999999998</v>
      </c>
      <c r="AA38" s="10">
        <v>2.1551559999999998</v>
      </c>
      <c r="AB38" s="10">
        <v>2.1482511999999998</v>
      </c>
      <c r="AC38" s="10">
        <v>2.1367224999999999</v>
      </c>
      <c r="AD38" s="10">
        <v>2.1212407</v>
      </c>
      <c r="AE38" s="10">
        <v>2.1024767</v>
      </c>
      <c r="AF38" s="10">
        <v>2.0811016000000002</v>
      </c>
      <c r="AG38" s="10">
        <v>2.0577861999999998</v>
      </c>
      <c r="AH38" s="10">
        <v>2.0331267999999998</v>
      </c>
      <c r="AI38" s="10">
        <v>2.0073894000000001</v>
      </c>
      <c r="AJ38" s="10">
        <v>1.9807493</v>
      </c>
      <c r="AK38" s="10">
        <v>1.9533815000000001</v>
      </c>
      <c r="AL38" s="10">
        <v>1.9254610999999999</v>
      </c>
      <c r="AM38" s="10">
        <v>1.8971633999999999</v>
      </c>
      <c r="AN38" s="10">
        <v>1.8686634</v>
      </c>
      <c r="AO38" s="10">
        <v>1.8401362000000001</v>
      </c>
      <c r="AP38" s="10">
        <v>1.8117570000000001</v>
      </c>
      <c r="AQ38" s="10">
        <v>1.7837008000000001</v>
      </c>
      <c r="AR38" s="10">
        <v>1.7561429</v>
      </c>
      <c r="AS38" s="10">
        <v>1.7292582999999999</v>
      </c>
      <c r="AT38" s="10">
        <v>1.7031947999999999</v>
      </c>
      <c r="AU38" s="10">
        <v>1.6779793999999999</v>
      </c>
      <c r="AV38" s="10">
        <v>1.6536058</v>
      </c>
      <c r="AW38" s="10">
        <v>1.6300678</v>
      </c>
      <c r="AX38" s="10">
        <v>1.607359</v>
      </c>
      <c r="AY38" s="10">
        <v>1.5854732</v>
      </c>
      <c r="AZ38" s="10">
        <v>1.5644041</v>
      </c>
      <c r="BA38" s="10">
        <v>1.5441453000000001</v>
      </c>
      <c r="BB38" s="10">
        <v>1.5246906</v>
      </c>
      <c r="BC38" s="10">
        <v>1.5060336999999999</v>
      </c>
      <c r="BD38" s="10">
        <v>1.4881683000000001</v>
      </c>
      <c r="BE38" s="10">
        <v>1.4710882000000001</v>
      </c>
      <c r="BF38" s="10">
        <v>1.4547840999999999</v>
      </c>
      <c r="BG38" s="10">
        <v>1.4392343999999999</v>
      </c>
      <c r="BH38" s="10">
        <v>1.4244140000000001</v>
      </c>
      <c r="BI38" s="10">
        <v>1.4102977999999999</v>
      </c>
      <c r="BJ38" s="10">
        <v>1.3968605000000001</v>
      </c>
      <c r="BK38" s="10">
        <v>1.3840771999999999</v>
      </c>
      <c r="BL38" s="10">
        <v>1.3719227000000001</v>
      </c>
      <c r="BM38" s="10">
        <v>1.3603718</v>
      </c>
      <c r="BN38" s="10">
        <v>1.3493994</v>
      </c>
      <c r="BO38" s="10">
        <v>1.3389804000000001</v>
      </c>
      <c r="BP38" s="10">
        <v>1.3290896000000001</v>
      </c>
      <c r="BQ38" s="10">
        <v>1.3197019999999999</v>
      </c>
      <c r="BR38" s="10">
        <v>1.2729315000000001</v>
      </c>
      <c r="BS38" s="10">
        <v>1.2403487</v>
      </c>
      <c r="BU38" s="9">
        <v>185.86</v>
      </c>
      <c r="BV38" s="9">
        <v>185.93</v>
      </c>
      <c r="BW38" s="9">
        <v>185.43</v>
      </c>
      <c r="BX38" s="9">
        <v>185.33</v>
      </c>
      <c r="BY38" s="9">
        <v>185.06</v>
      </c>
      <c r="BZ38" s="9">
        <v>185.41</v>
      </c>
      <c r="CA38" s="9">
        <v>186.84</v>
      </c>
      <c r="CB38" s="9">
        <v>188.72</v>
      </c>
      <c r="CC38" s="9">
        <v>195.72</v>
      </c>
      <c r="CD38" s="9">
        <v>198.37</v>
      </c>
      <c r="CE38" s="9">
        <v>198.91</v>
      </c>
      <c r="CF38" s="9">
        <v>198.85</v>
      </c>
      <c r="CG38" s="9">
        <v>189.26</v>
      </c>
      <c r="CH38" s="9">
        <v>129.26</v>
      </c>
      <c r="CI38" s="9">
        <v>118.88</v>
      </c>
      <c r="CJ38" s="9">
        <v>110.88</v>
      </c>
      <c r="CK38" s="9">
        <v>113.64</v>
      </c>
      <c r="CL38" s="9">
        <v>116.64</v>
      </c>
      <c r="CM38" s="9">
        <v>120.76</v>
      </c>
      <c r="CN38" s="9">
        <v>121.19</v>
      </c>
      <c r="CO38" s="9">
        <v>124.11</v>
      </c>
      <c r="CP38" s="9">
        <v>125.14</v>
      </c>
      <c r="CQ38" s="9">
        <v>127.55</v>
      </c>
      <c r="CR38" s="9">
        <v>127.57</v>
      </c>
      <c r="CS38" s="9">
        <v>124.57</v>
      </c>
      <c r="CT38" s="9">
        <v>96.98</v>
      </c>
      <c r="CU38" s="9">
        <v>86.98</v>
      </c>
      <c r="CV38" s="9">
        <v>83.98</v>
      </c>
      <c r="CW38" s="9">
        <v>82.98</v>
      </c>
      <c r="CX38" s="9">
        <v>83.98</v>
      </c>
      <c r="CY38" s="9">
        <v>87.48</v>
      </c>
      <c r="CZ38" s="9">
        <v>91.23</v>
      </c>
      <c r="DA38" s="9">
        <v>94.06</v>
      </c>
      <c r="DB38" s="9">
        <v>96.57</v>
      </c>
      <c r="DC38" s="9">
        <v>97.82</v>
      </c>
      <c r="DD38" s="9">
        <v>97.27</v>
      </c>
      <c r="DE38" s="9">
        <v>93.27</v>
      </c>
      <c r="DF38" s="9">
        <v>80.27</v>
      </c>
      <c r="DG38" s="9">
        <v>73.27</v>
      </c>
      <c r="DH38" s="9">
        <v>71.27</v>
      </c>
      <c r="DI38" s="9">
        <v>70.97</v>
      </c>
      <c r="DJ38" s="9">
        <v>72.47</v>
      </c>
      <c r="DK38" s="9">
        <v>76.319999999999993</v>
      </c>
      <c r="DL38" s="9">
        <v>79.819999999999993</v>
      </c>
      <c r="DM38" s="9">
        <v>80.819999999999993</v>
      </c>
      <c r="DN38" s="9">
        <v>83.12</v>
      </c>
      <c r="DO38" s="9">
        <v>85.42</v>
      </c>
      <c r="DP38" s="9">
        <v>84.87</v>
      </c>
      <c r="DR38" s="9">
        <v>173.38</v>
      </c>
      <c r="DS38" s="9">
        <v>174.13</v>
      </c>
      <c r="DT38" s="9">
        <v>173.42</v>
      </c>
      <c r="DU38" s="9">
        <v>172.06</v>
      </c>
      <c r="DV38" s="9">
        <v>172.1</v>
      </c>
      <c r="DW38" s="9">
        <v>173.38</v>
      </c>
      <c r="DX38" s="9">
        <v>174.38</v>
      </c>
      <c r="DY38" s="9">
        <v>178.84</v>
      </c>
      <c r="DZ38" s="9">
        <v>181.9</v>
      </c>
      <c r="EA38" s="9">
        <v>182.22</v>
      </c>
      <c r="EB38" s="9">
        <v>187.76</v>
      </c>
      <c r="EC38" s="9">
        <v>187.82</v>
      </c>
      <c r="ED38" s="9">
        <v>186.89</v>
      </c>
      <c r="EE38" s="9">
        <v>115.08</v>
      </c>
      <c r="EF38" s="9">
        <v>118.91</v>
      </c>
      <c r="EG38" s="9">
        <v>118.35</v>
      </c>
      <c r="EH38" s="9">
        <v>117.73</v>
      </c>
      <c r="EI38" s="9">
        <v>118.15</v>
      </c>
      <c r="EJ38" s="9">
        <v>118.71</v>
      </c>
      <c r="EK38" s="9">
        <v>123</v>
      </c>
      <c r="EL38" s="9">
        <v>126.09</v>
      </c>
      <c r="EM38" s="9">
        <v>126.74</v>
      </c>
      <c r="EN38" s="9">
        <v>127.12</v>
      </c>
      <c r="EO38" s="9">
        <v>127.01</v>
      </c>
      <c r="EP38" s="9">
        <v>123.01</v>
      </c>
      <c r="EQ38" s="9">
        <v>96.71</v>
      </c>
      <c r="ER38" s="9">
        <v>96.17</v>
      </c>
      <c r="ES38" s="9">
        <v>95.99</v>
      </c>
      <c r="ET38" s="9">
        <v>96.17</v>
      </c>
      <c r="EU38" s="9">
        <v>97.43</v>
      </c>
      <c r="EV38" s="9">
        <v>98.38</v>
      </c>
      <c r="EW38" s="9">
        <v>97.92</v>
      </c>
      <c r="EX38" s="9">
        <v>100.79</v>
      </c>
      <c r="EY38" s="9">
        <v>101.24</v>
      </c>
      <c r="EZ38" s="9">
        <v>101.91</v>
      </c>
      <c r="FA38" s="9">
        <v>101.46</v>
      </c>
      <c r="FB38" s="9">
        <v>99.44</v>
      </c>
      <c r="FC38" s="9">
        <v>83.1</v>
      </c>
      <c r="FD38" s="9">
        <v>82.29</v>
      </c>
      <c r="FE38" s="9">
        <v>82.03</v>
      </c>
      <c r="FF38" s="9">
        <v>82.3</v>
      </c>
      <c r="FG38" s="9">
        <v>83.43</v>
      </c>
      <c r="FH38" s="9">
        <v>85.12</v>
      </c>
      <c r="FI38" s="9">
        <v>99.94</v>
      </c>
      <c r="FJ38" s="9">
        <v>103.07</v>
      </c>
      <c r="FK38" s="9">
        <v>105.24</v>
      </c>
      <c r="FL38" s="9">
        <v>105.97</v>
      </c>
      <c r="FM38" s="9">
        <v>105.32</v>
      </c>
      <c r="FO38" s="9">
        <v>82.491900000000001</v>
      </c>
      <c r="FP38" s="7">
        <v>97.5</v>
      </c>
      <c r="FQ38" s="9">
        <v>1.3603000000000001</v>
      </c>
      <c r="FR38" s="7">
        <f t="shared" si="15"/>
        <v>71.675365728148194</v>
      </c>
      <c r="FT38" s="7">
        <v>1.43</v>
      </c>
      <c r="FU38" s="7">
        <v>1.55</v>
      </c>
      <c r="FV38" s="9">
        <v>82.748900000000006</v>
      </c>
      <c r="FX38" s="9">
        <v>94.44</v>
      </c>
      <c r="FY38" s="9">
        <v>91.05</v>
      </c>
      <c r="FZ38" s="9">
        <v>87.87</v>
      </c>
      <c r="GA38" s="9">
        <v>83.56</v>
      </c>
      <c r="GB38" s="9">
        <v>78.680000000000007</v>
      </c>
    </row>
    <row r="39" spans="1:184" x14ac:dyDescent="0.25">
      <c r="A39" s="6">
        <f t="shared" si="16"/>
        <v>44606</v>
      </c>
      <c r="B39" s="13">
        <f t="shared" si="10"/>
        <v>2</v>
      </c>
      <c r="C39" s="13">
        <f t="shared" si="11"/>
        <v>2022</v>
      </c>
      <c r="D39">
        <f t="shared" si="12"/>
        <v>202202</v>
      </c>
      <c r="E39">
        <f t="shared" si="13"/>
        <v>1</v>
      </c>
      <c r="F39">
        <f t="shared" si="14"/>
        <v>202201</v>
      </c>
      <c r="G39" t="s">
        <v>225</v>
      </c>
      <c r="H39" s="9">
        <v>0.5</v>
      </c>
      <c r="I39" s="9">
        <v>0.44479999999999997</v>
      </c>
      <c r="J39" s="10">
        <v>0.61658460000000004</v>
      </c>
      <c r="K39" s="10">
        <v>0.9280562</v>
      </c>
      <c r="L39" s="10">
        <v>1.1904596000000001</v>
      </c>
      <c r="M39" s="10">
        <v>1.4116417000000001</v>
      </c>
      <c r="N39" s="10">
        <v>1.5898813999999999</v>
      </c>
      <c r="O39" s="10">
        <v>1.7277506</v>
      </c>
      <c r="P39" s="10">
        <v>1.8361616000000001</v>
      </c>
      <c r="Q39" s="10">
        <v>1.9245298</v>
      </c>
      <c r="R39" s="10">
        <v>2.0003991000000001</v>
      </c>
      <c r="S39" s="10">
        <v>2.0677468999999999</v>
      </c>
      <c r="T39" s="10">
        <v>2.1275574000000002</v>
      </c>
      <c r="U39" s="10">
        <v>2.1793561000000001</v>
      </c>
      <c r="V39" s="10">
        <v>2.2212258</v>
      </c>
      <c r="W39" s="10">
        <v>2.2531805999999999</v>
      </c>
      <c r="X39" s="10">
        <v>2.2758566999999998</v>
      </c>
      <c r="Y39" s="10">
        <v>2.2898906999999999</v>
      </c>
      <c r="Z39" s="10">
        <v>2.295919</v>
      </c>
      <c r="AA39" s="10">
        <v>2.294578</v>
      </c>
      <c r="AB39" s="10">
        <v>2.2865592000000001</v>
      </c>
      <c r="AC39" s="10">
        <v>2.2727445999999998</v>
      </c>
      <c r="AD39" s="10">
        <v>2.254057</v>
      </c>
      <c r="AE39" s="10">
        <v>2.2314193000000002</v>
      </c>
      <c r="AF39" s="10">
        <v>2.2057543000000002</v>
      </c>
      <c r="AG39" s="10">
        <v>2.1779850999999999</v>
      </c>
      <c r="AH39" s="10">
        <v>2.1489107999999999</v>
      </c>
      <c r="AI39" s="10">
        <v>2.1188368</v>
      </c>
      <c r="AJ39" s="10">
        <v>2.0879446000000002</v>
      </c>
      <c r="AK39" s="10">
        <v>2.0564160999999999</v>
      </c>
      <c r="AL39" s="10">
        <v>2.0244328999999999</v>
      </c>
      <c r="AM39" s="10">
        <v>1.9921766999999999</v>
      </c>
      <c r="AN39" s="10">
        <v>1.9598291000000001</v>
      </c>
      <c r="AO39" s="10">
        <v>1.9275719</v>
      </c>
      <c r="AP39" s="10">
        <v>1.8955868</v>
      </c>
      <c r="AQ39" s="10">
        <v>1.8640554</v>
      </c>
      <c r="AR39" s="10">
        <v>1.8331595000000001</v>
      </c>
      <c r="AS39" s="10">
        <v>1.8030805999999999</v>
      </c>
      <c r="AT39" s="10">
        <v>1.7739712000000001</v>
      </c>
      <c r="AU39" s="10">
        <v>1.7458533000000001</v>
      </c>
      <c r="AV39" s="10">
        <v>1.7187133999999999</v>
      </c>
      <c r="AW39" s="10">
        <v>1.6925379</v>
      </c>
      <c r="AX39" s="10">
        <v>1.6673131000000001</v>
      </c>
      <c r="AY39" s="10">
        <v>1.6430254</v>
      </c>
      <c r="AZ39" s="10">
        <v>1.6196611999999999</v>
      </c>
      <c r="BA39" s="10">
        <v>1.5972067999999999</v>
      </c>
      <c r="BB39" s="10">
        <v>1.5756486000000001</v>
      </c>
      <c r="BC39" s="10">
        <v>1.5549729000000001</v>
      </c>
      <c r="BD39" s="10">
        <v>1.5351663</v>
      </c>
      <c r="BE39" s="10">
        <v>1.5162149</v>
      </c>
      <c r="BF39" s="10">
        <v>1.4981040999999999</v>
      </c>
      <c r="BG39" s="10">
        <v>1.480812</v>
      </c>
      <c r="BH39" s="10">
        <v>1.464315</v>
      </c>
      <c r="BI39" s="10">
        <v>1.4485892</v>
      </c>
      <c r="BJ39" s="10">
        <v>1.4336106</v>
      </c>
      <c r="BK39" s="10">
        <v>1.4193556000000001</v>
      </c>
      <c r="BL39" s="10">
        <v>1.4058002000000001</v>
      </c>
      <c r="BM39" s="10">
        <v>1.3929205</v>
      </c>
      <c r="BN39" s="10">
        <v>1.3806928999999999</v>
      </c>
      <c r="BO39" s="10">
        <v>1.3690933000000001</v>
      </c>
      <c r="BP39" s="10">
        <v>1.358098</v>
      </c>
      <c r="BQ39" s="10">
        <v>1.3476831</v>
      </c>
      <c r="BR39" s="10">
        <v>1.2962807000000001</v>
      </c>
      <c r="BS39" s="10">
        <v>1.2611987</v>
      </c>
      <c r="BU39" s="9">
        <v>193.02</v>
      </c>
      <c r="BV39" s="9">
        <v>193.07</v>
      </c>
      <c r="BW39" s="9">
        <v>192.41</v>
      </c>
      <c r="BX39" s="9">
        <v>192.27</v>
      </c>
      <c r="BY39" s="9">
        <v>191.34</v>
      </c>
      <c r="BZ39" s="9">
        <v>191.69</v>
      </c>
      <c r="CA39" s="9">
        <v>193.23</v>
      </c>
      <c r="CB39" s="9">
        <v>195.19</v>
      </c>
      <c r="CC39" s="9">
        <v>203.22</v>
      </c>
      <c r="CD39" s="9">
        <v>205.82</v>
      </c>
      <c r="CE39" s="9">
        <v>206.4</v>
      </c>
      <c r="CF39" s="9">
        <v>206.41</v>
      </c>
      <c r="CG39" s="9">
        <v>195.54</v>
      </c>
      <c r="CH39" s="9">
        <v>131.77000000000001</v>
      </c>
      <c r="CI39" s="9">
        <v>120.83</v>
      </c>
      <c r="CJ39" s="9">
        <v>112.93</v>
      </c>
      <c r="CK39" s="9">
        <v>115.38</v>
      </c>
      <c r="CL39" s="9">
        <v>118.39</v>
      </c>
      <c r="CM39" s="9">
        <v>123.93</v>
      </c>
      <c r="CN39" s="9">
        <v>124.67</v>
      </c>
      <c r="CO39" s="9">
        <v>127.59</v>
      </c>
      <c r="CP39" s="9">
        <v>128.63</v>
      </c>
      <c r="CQ39" s="9">
        <v>131.09</v>
      </c>
      <c r="CR39" s="9">
        <v>131.18</v>
      </c>
      <c r="CS39" s="9">
        <v>127.99</v>
      </c>
      <c r="CT39" s="9">
        <v>99.24</v>
      </c>
      <c r="CU39" s="9">
        <v>87.36</v>
      </c>
      <c r="CV39" s="9">
        <v>84.36</v>
      </c>
      <c r="CW39" s="9">
        <v>83.37</v>
      </c>
      <c r="CX39" s="9">
        <v>84.37</v>
      </c>
      <c r="CY39" s="9">
        <v>87.88</v>
      </c>
      <c r="CZ39" s="9">
        <v>91.74</v>
      </c>
      <c r="DA39" s="9">
        <v>95.15</v>
      </c>
      <c r="DB39" s="9">
        <v>97.66</v>
      </c>
      <c r="DC39" s="9">
        <v>98.91</v>
      </c>
      <c r="DD39" s="9">
        <v>98.36</v>
      </c>
      <c r="DE39" s="9">
        <v>94.36</v>
      </c>
      <c r="DF39" s="9">
        <v>81.36</v>
      </c>
      <c r="DG39" s="9">
        <v>74.36</v>
      </c>
      <c r="DH39" s="9">
        <v>71.36</v>
      </c>
      <c r="DI39" s="9">
        <v>71.06</v>
      </c>
      <c r="DJ39" s="9">
        <v>72.56</v>
      </c>
      <c r="DK39" s="9">
        <v>75.56</v>
      </c>
      <c r="DL39" s="9">
        <v>78.56</v>
      </c>
      <c r="DM39" s="9">
        <v>79.56</v>
      </c>
      <c r="DN39" s="9">
        <v>81.86</v>
      </c>
      <c r="DO39" s="9">
        <v>84.16</v>
      </c>
      <c r="DP39" s="9">
        <v>83.61</v>
      </c>
      <c r="DR39" s="9">
        <v>179.47</v>
      </c>
      <c r="DS39" s="9">
        <v>179.06</v>
      </c>
      <c r="DT39" s="9">
        <v>178.27</v>
      </c>
      <c r="DU39" s="9">
        <v>176.81</v>
      </c>
      <c r="DV39" s="9">
        <v>177.16</v>
      </c>
      <c r="DW39" s="9">
        <v>178.12</v>
      </c>
      <c r="DX39" s="9">
        <v>179.12</v>
      </c>
      <c r="DY39" s="9">
        <v>185.37</v>
      </c>
      <c r="DZ39" s="9">
        <v>188.43</v>
      </c>
      <c r="EA39" s="9">
        <v>188.75</v>
      </c>
      <c r="EB39" s="9">
        <v>194.44</v>
      </c>
      <c r="EC39" s="9">
        <v>194.5</v>
      </c>
      <c r="ED39" s="9">
        <v>193.57</v>
      </c>
      <c r="EE39" s="9">
        <v>116.75</v>
      </c>
      <c r="EF39" s="9">
        <v>120.58</v>
      </c>
      <c r="EG39" s="9">
        <v>120.02</v>
      </c>
      <c r="EH39" s="9">
        <v>119.4</v>
      </c>
      <c r="EI39" s="9">
        <v>119.82</v>
      </c>
      <c r="EJ39" s="9">
        <v>120.38</v>
      </c>
      <c r="EK39" s="9">
        <v>124.68</v>
      </c>
      <c r="EL39" s="9">
        <v>127.77</v>
      </c>
      <c r="EM39" s="9">
        <v>128.41999999999999</v>
      </c>
      <c r="EN39" s="9">
        <v>128.80000000000001</v>
      </c>
      <c r="EO39" s="9">
        <v>128.69</v>
      </c>
      <c r="EP39" s="9">
        <v>124.69</v>
      </c>
      <c r="EQ39" s="9">
        <v>95.5</v>
      </c>
      <c r="ER39" s="9">
        <v>94.96</v>
      </c>
      <c r="ES39" s="9">
        <v>94.78</v>
      </c>
      <c r="ET39" s="9">
        <v>94.96</v>
      </c>
      <c r="EU39" s="9">
        <v>96.22</v>
      </c>
      <c r="EV39" s="9">
        <v>97.17</v>
      </c>
      <c r="EW39" s="9">
        <v>100.09</v>
      </c>
      <c r="EX39" s="9">
        <v>102.96</v>
      </c>
      <c r="EY39" s="9">
        <v>103.41</v>
      </c>
      <c r="EZ39" s="9">
        <v>104.08</v>
      </c>
      <c r="FA39" s="9">
        <v>103.63</v>
      </c>
      <c r="FB39" s="9">
        <v>101.61</v>
      </c>
      <c r="FC39" s="9">
        <v>82.57</v>
      </c>
      <c r="FD39" s="9">
        <v>81.760000000000005</v>
      </c>
      <c r="FE39" s="9">
        <v>81.5</v>
      </c>
      <c r="FF39" s="9">
        <v>81.77</v>
      </c>
      <c r="FG39" s="9">
        <v>82.9</v>
      </c>
      <c r="FH39" s="9">
        <v>84.59</v>
      </c>
      <c r="FI39" s="9">
        <v>102.11</v>
      </c>
      <c r="FJ39" s="9">
        <v>105.24</v>
      </c>
      <c r="FK39" s="9">
        <v>107.41</v>
      </c>
      <c r="FL39" s="9">
        <v>108.14</v>
      </c>
      <c r="FM39" s="9">
        <v>107.49</v>
      </c>
      <c r="FO39" s="9">
        <v>82.329599999999999</v>
      </c>
      <c r="FP39" s="7">
        <v>101.66</v>
      </c>
      <c r="FQ39" s="9">
        <v>1.3512999999999999</v>
      </c>
      <c r="FR39" s="7">
        <f t="shared" si="15"/>
        <v>75.231258787833937</v>
      </c>
      <c r="FT39" s="7">
        <v>1.52</v>
      </c>
      <c r="FU39" s="7">
        <v>1.58</v>
      </c>
      <c r="FV39" s="9">
        <v>82.588399999999993</v>
      </c>
      <c r="FX39" s="9">
        <v>96.48</v>
      </c>
      <c r="FY39" s="9">
        <v>92.59</v>
      </c>
      <c r="FZ39" s="9">
        <v>88.96</v>
      </c>
      <c r="GA39" s="9">
        <v>84.28</v>
      </c>
      <c r="GB39" s="9">
        <v>79.08</v>
      </c>
    </row>
    <row r="40" spans="1:184" x14ac:dyDescent="0.25">
      <c r="A40" s="6">
        <f t="shared" si="16"/>
        <v>44607</v>
      </c>
      <c r="B40" s="13">
        <f t="shared" si="10"/>
        <v>2</v>
      </c>
      <c r="C40" s="13">
        <f t="shared" si="11"/>
        <v>2022</v>
      </c>
      <c r="D40">
        <f t="shared" si="12"/>
        <v>202202</v>
      </c>
      <c r="E40">
        <f t="shared" si="13"/>
        <v>1</v>
      </c>
      <c r="F40">
        <f t="shared" si="14"/>
        <v>202201</v>
      </c>
      <c r="G40" t="s">
        <v>226</v>
      </c>
      <c r="H40" s="9">
        <v>0.5</v>
      </c>
      <c r="I40" s="9">
        <v>0.44500000000000001</v>
      </c>
      <c r="J40" s="10">
        <v>0.62280389999999997</v>
      </c>
      <c r="K40" s="10">
        <v>0.93145630000000001</v>
      </c>
      <c r="L40" s="10">
        <v>1.1810073000000001</v>
      </c>
      <c r="M40" s="10">
        <v>1.3841724</v>
      </c>
      <c r="N40" s="10">
        <v>1.5496705</v>
      </c>
      <c r="O40" s="10">
        <v>1.6833659000000001</v>
      </c>
      <c r="P40" s="10">
        <v>1.7940208</v>
      </c>
      <c r="Q40" s="10">
        <v>1.8890043999999999</v>
      </c>
      <c r="R40" s="10">
        <v>1.9735929999999999</v>
      </c>
      <c r="S40" s="10">
        <v>2.0506638000000001</v>
      </c>
      <c r="T40" s="10">
        <v>2.1201647000000001</v>
      </c>
      <c r="U40" s="10">
        <v>2.1808226999999998</v>
      </c>
      <c r="V40" s="10">
        <v>2.2297772999999999</v>
      </c>
      <c r="W40" s="10">
        <v>2.2670935000000001</v>
      </c>
      <c r="X40" s="10">
        <v>2.2937287</v>
      </c>
      <c r="Y40" s="10">
        <v>2.3106403000000002</v>
      </c>
      <c r="Z40" s="10">
        <v>2.3187856</v>
      </c>
      <c r="AA40" s="10">
        <v>2.3191218999999998</v>
      </c>
      <c r="AB40" s="10">
        <v>2.3126023999999998</v>
      </c>
      <c r="AC40" s="10">
        <v>2.3001651999999999</v>
      </c>
      <c r="AD40" s="10">
        <v>2.2827454999999999</v>
      </c>
      <c r="AE40" s="10">
        <v>2.2612784000000001</v>
      </c>
      <c r="AF40" s="10">
        <v>2.2366988000000001</v>
      </c>
      <c r="AG40" s="10">
        <v>2.2099419999999999</v>
      </c>
      <c r="AH40" s="10">
        <v>2.1818170000000001</v>
      </c>
      <c r="AI40" s="10">
        <v>2.1526288</v>
      </c>
      <c r="AJ40" s="10">
        <v>2.1225562999999998</v>
      </c>
      <c r="AK40" s="10">
        <v>2.0917783999999999</v>
      </c>
      <c r="AL40" s="10">
        <v>2.0604741999999998</v>
      </c>
      <c r="AM40" s="10">
        <v>2.0288225</v>
      </c>
      <c r="AN40" s="10">
        <v>1.9970024</v>
      </c>
      <c r="AO40" s="10">
        <v>1.9651928000000001</v>
      </c>
      <c r="AP40" s="10">
        <v>1.9335726</v>
      </c>
      <c r="AQ40" s="10">
        <v>1.9023208</v>
      </c>
      <c r="AR40" s="10">
        <v>1.8716164</v>
      </c>
      <c r="AS40" s="10">
        <v>1.8416383000000001</v>
      </c>
      <c r="AT40" s="10">
        <v>1.8125422</v>
      </c>
      <c r="AU40" s="10">
        <v>1.7843591999999999</v>
      </c>
      <c r="AV40" s="10">
        <v>1.7570782</v>
      </c>
      <c r="AW40" s="10">
        <v>1.7306881999999999</v>
      </c>
      <c r="AX40" s="10">
        <v>1.7051782</v>
      </c>
      <c r="AY40" s="10">
        <v>1.6805374</v>
      </c>
      <c r="AZ40" s="10">
        <v>1.6567546</v>
      </c>
      <c r="BA40" s="10">
        <v>1.6338189000000001</v>
      </c>
      <c r="BB40" s="10">
        <v>1.6117193000000001</v>
      </c>
      <c r="BC40" s="10">
        <v>1.5904448</v>
      </c>
      <c r="BD40" s="10">
        <v>1.5699844000000001</v>
      </c>
      <c r="BE40" s="10">
        <v>1.5503271999999999</v>
      </c>
      <c r="BF40" s="10">
        <v>1.5314608000000001</v>
      </c>
      <c r="BG40" s="10">
        <v>1.5133667</v>
      </c>
      <c r="BH40" s="10">
        <v>1.4960245000000001</v>
      </c>
      <c r="BI40" s="10">
        <v>1.4794134999999999</v>
      </c>
      <c r="BJ40" s="10">
        <v>1.4635134000000001</v>
      </c>
      <c r="BK40" s="10">
        <v>1.4483035</v>
      </c>
      <c r="BL40" s="10">
        <v>1.4337636</v>
      </c>
      <c r="BM40" s="10">
        <v>1.4198729000000001</v>
      </c>
      <c r="BN40" s="10">
        <v>1.4066112</v>
      </c>
      <c r="BO40" s="10">
        <v>1.3939577999999999</v>
      </c>
      <c r="BP40" s="10">
        <v>1.3818923000000001</v>
      </c>
      <c r="BQ40" s="10">
        <v>1.3703942</v>
      </c>
      <c r="BR40" s="10">
        <v>1.3124001999999999</v>
      </c>
      <c r="BS40" s="10">
        <v>1.2710454</v>
      </c>
      <c r="BU40" s="9">
        <v>170.89</v>
      </c>
      <c r="BV40" s="9">
        <v>170.74</v>
      </c>
      <c r="BW40" s="9">
        <v>169.9</v>
      </c>
      <c r="BX40" s="9">
        <v>165.75</v>
      </c>
      <c r="BY40" s="9">
        <v>168.01</v>
      </c>
      <c r="BZ40" s="9">
        <v>168.83</v>
      </c>
      <c r="CA40" s="9">
        <v>170.54</v>
      </c>
      <c r="CB40" s="9">
        <v>172.68</v>
      </c>
      <c r="CC40" s="9">
        <v>179.84</v>
      </c>
      <c r="CD40" s="9">
        <v>182.34</v>
      </c>
      <c r="CE40" s="9">
        <v>183.25</v>
      </c>
      <c r="CF40" s="9">
        <v>183.2</v>
      </c>
      <c r="CG40" s="9">
        <v>172.94</v>
      </c>
      <c r="CH40" s="9">
        <v>125.4</v>
      </c>
      <c r="CI40" s="9">
        <v>115.37</v>
      </c>
      <c r="CJ40" s="9">
        <v>108.04</v>
      </c>
      <c r="CK40" s="9">
        <v>110.05</v>
      </c>
      <c r="CL40" s="9">
        <v>113.04</v>
      </c>
      <c r="CM40" s="9">
        <v>118.33</v>
      </c>
      <c r="CN40" s="9">
        <v>119.26</v>
      </c>
      <c r="CO40" s="9">
        <v>123.63</v>
      </c>
      <c r="CP40" s="9">
        <v>121.99</v>
      </c>
      <c r="CQ40" s="9">
        <v>125.49</v>
      </c>
      <c r="CR40" s="9">
        <v>125.58</v>
      </c>
      <c r="CS40" s="9">
        <v>122.24</v>
      </c>
      <c r="CT40" s="9">
        <v>96.49</v>
      </c>
      <c r="CU40" s="9">
        <v>84.64</v>
      </c>
      <c r="CV40" s="9">
        <v>81.63</v>
      </c>
      <c r="CW40" s="9">
        <v>80.709999999999994</v>
      </c>
      <c r="CX40" s="9">
        <v>81.67</v>
      </c>
      <c r="CY40" s="9">
        <v>85.12</v>
      </c>
      <c r="CZ40" s="9">
        <v>89.43</v>
      </c>
      <c r="DA40" s="9">
        <v>92.83</v>
      </c>
      <c r="DB40" s="9">
        <v>95.28</v>
      </c>
      <c r="DC40" s="9">
        <v>96.65</v>
      </c>
      <c r="DD40" s="9">
        <v>96.12</v>
      </c>
      <c r="DE40" s="9">
        <v>92.14</v>
      </c>
      <c r="DF40" s="9">
        <v>79.13</v>
      </c>
      <c r="DG40" s="9">
        <v>72.319999999999993</v>
      </c>
      <c r="DH40" s="9">
        <v>69.38</v>
      </c>
      <c r="DI40" s="9">
        <v>69.099999999999994</v>
      </c>
      <c r="DJ40" s="9">
        <v>70.62</v>
      </c>
      <c r="DK40" s="9">
        <v>73.569999999999993</v>
      </c>
      <c r="DL40" s="9">
        <v>76.59</v>
      </c>
      <c r="DM40" s="9">
        <v>77.67</v>
      </c>
      <c r="DN40" s="9">
        <v>80.040000000000006</v>
      </c>
      <c r="DO40" s="9">
        <v>82.31</v>
      </c>
      <c r="DP40" s="9">
        <v>81.78</v>
      </c>
      <c r="DR40" s="9">
        <v>160.38999999999999</v>
      </c>
      <c r="DS40" s="9">
        <v>160.38</v>
      </c>
      <c r="DT40" s="9">
        <v>160.07</v>
      </c>
      <c r="DU40" s="9">
        <v>158.66999999999999</v>
      </c>
      <c r="DV40" s="9">
        <v>158.79</v>
      </c>
      <c r="DW40" s="9">
        <v>159.49</v>
      </c>
      <c r="DX40" s="9">
        <v>160.49</v>
      </c>
      <c r="DY40" s="9">
        <v>165.63</v>
      </c>
      <c r="DZ40" s="9">
        <v>168.69</v>
      </c>
      <c r="EA40" s="9">
        <v>169.01</v>
      </c>
      <c r="EB40" s="9">
        <v>174.56</v>
      </c>
      <c r="EC40" s="9">
        <v>174.62</v>
      </c>
      <c r="ED40" s="9">
        <v>173.69</v>
      </c>
      <c r="EE40" s="9">
        <v>112.19</v>
      </c>
      <c r="EF40" s="9">
        <v>116.02</v>
      </c>
      <c r="EG40" s="9">
        <v>115.46</v>
      </c>
      <c r="EH40" s="9">
        <v>114.84</v>
      </c>
      <c r="EI40" s="9">
        <v>115.26</v>
      </c>
      <c r="EJ40" s="9">
        <v>115.82</v>
      </c>
      <c r="EK40" s="9">
        <v>121.82</v>
      </c>
      <c r="EL40" s="9">
        <v>124.91</v>
      </c>
      <c r="EM40" s="9">
        <v>125.56</v>
      </c>
      <c r="EN40" s="9">
        <v>125.94</v>
      </c>
      <c r="EO40" s="9">
        <v>125.83</v>
      </c>
      <c r="EP40" s="9">
        <v>121.83</v>
      </c>
      <c r="EQ40" s="9">
        <v>92.55</v>
      </c>
      <c r="ER40" s="9">
        <v>92.01</v>
      </c>
      <c r="ES40" s="9">
        <v>91.83</v>
      </c>
      <c r="ET40" s="9">
        <v>92.01</v>
      </c>
      <c r="EU40" s="9">
        <v>93.27</v>
      </c>
      <c r="EV40" s="9">
        <v>94.22</v>
      </c>
      <c r="EW40" s="9">
        <v>98.55</v>
      </c>
      <c r="EX40" s="9">
        <v>101.42</v>
      </c>
      <c r="EY40" s="9">
        <v>101.87</v>
      </c>
      <c r="EZ40" s="9">
        <v>102.54</v>
      </c>
      <c r="FA40" s="9">
        <v>102.09</v>
      </c>
      <c r="FB40" s="9">
        <v>100.07</v>
      </c>
      <c r="FC40" s="9">
        <v>80.28</v>
      </c>
      <c r="FD40" s="9">
        <v>79.47</v>
      </c>
      <c r="FE40" s="9">
        <v>79.209999999999994</v>
      </c>
      <c r="FF40" s="9">
        <v>79.48</v>
      </c>
      <c r="FG40" s="9">
        <v>80.61</v>
      </c>
      <c r="FH40" s="9">
        <v>82.3</v>
      </c>
      <c r="FI40" s="9">
        <v>99.82</v>
      </c>
      <c r="FJ40" s="9">
        <v>102.95</v>
      </c>
      <c r="FK40" s="9">
        <v>105.12</v>
      </c>
      <c r="FL40" s="9">
        <v>105.85</v>
      </c>
      <c r="FM40" s="9">
        <v>105.2</v>
      </c>
      <c r="FO40" s="9">
        <v>82.156000000000006</v>
      </c>
      <c r="FP40" s="7">
        <v>98.43</v>
      </c>
      <c r="FQ40" s="9">
        <v>1.3522000000000001</v>
      </c>
      <c r="FR40" s="7">
        <f t="shared" si="15"/>
        <v>72.792486318591926</v>
      </c>
      <c r="FT40" s="7">
        <v>1.55</v>
      </c>
      <c r="FU40" s="7">
        <v>1.59</v>
      </c>
      <c r="FV40" s="9">
        <v>82.425299999999993</v>
      </c>
      <c r="FX40" s="9">
        <v>93.28</v>
      </c>
      <c r="FY40" s="9">
        <v>89.29</v>
      </c>
      <c r="FZ40" s="9">
        <v>85.88</v>
      </c>
      <c r="GA40" s="9">
        <v>81.650000000000006</v>
      </c>
      <c r="GB40" s="9">
        <v>76.900000000000006</v>
      </c>
    </row>
    <row r="41" spans="1:184" x14ac:dyDescent="0.25">
      <c r="A41" s="6">
        <f t="shared" si="16"/>
        <v>44608</v>
      </c>
      <c r="B41" s="13">
        <f t="shared" si="10"/>
        <v>2</v>
      </c>
      <c r="C41" s="13">
        <f t="shared" si="11"/>
        <v>2022</v>
      </c>
      <c r="D41">
        <f t="shared" si="12"/>
        <v>202202</v>
      </c>
      <c r="E41">
        <f t="shared" si="13"/>
        <v>1</v>
      </c>
      <c r="F41">
        <f t="shared" si="14"/>
        <v>202201</v>
      </c>
      <c r="G41" t="s">
        <v>227</v>
      </c>
      <c r="H41" s="9">
        <v>0.5</v>
      </c>
      <c r="I41" s="9">
        <v>0.44490000000000002</v>
      </c>
      <c r="J41" s="10">
        <v>0.6051839</v>
      </c>
      <c r="K41" s="10">
        <v>0.89302239999999999</v>
      </c>
      <c r="L41" s="10">
        <v>1.1219441999999999</v>
      </c>
      <c r="M41" s="10">
        <v>1.3109545</v>
      </c>
      <c r="N41" s="10">
        <v>1.4673069000000001</v>
      </c>
      <c r="O41" s="10">
        <v>1.5941406</v>
      </c>
      <c r="P41" s="10">
        <v>1.6965249</v>
      </c>
      <c r="Q41" s="10">
        <v>1.7809074</v>
      </c>
      <c r="R41" s="10">
        <v>1.8526305000000001</v>
      </c>
      <c r="S41" s="10">
        <v>1.9150134000000001</v>
      </c>
      <c r="T41" s="10">
        <v>1.9691276</v>
      </c>
      <c r="U41" s="10">
        <v>2.0151444999999999</v>
      </c>
      <c r="V41" s="10">
        <v>2.0526007000000002</v>
      </c>
      <c r="W41" s="10">
        <v>2.0817863000000001</v>
      </c>
      <c r="X41" s="10">
        <v>2.1032277000000001</v>
      </c>
      <c r="Y41" s="10">
        <v>2.1174510999999998</v>
      </c>
      <c r="Z41" s="10">
        <v>2.1249829999999998</v>
      </c>
      <c r="AA41" s="10">
        <v>2.1263497999999998</v>
      </c>
      <c r="AB41" s="10">
        <v>2.1221142999999998</v>
      </c>
      <c r="AC41" s="10">
        <v>2.1129652000000001</v>
      </c>
      <c r="AD41" s="10">
        <v>2.0996182999999999</v>
      </c>
      <c r="AE41" s="10">
        <v>2.0827893999999998</v>
      </c>
      <c r="AF41" s="10">
        <v>2.0631944</v>
      </c>
      <c r="AG41" s="10">
        <v>2.0415489</v>
      </c>
      <c r="AH41" s="10">
        <v>2.0184795000000002</v>
      </c>
      <c r="AI41" s="10">
        <v>1.9942548</v>
      </c>
      <c r="AJ41" s="10">
        <v>1.9690540999999999</v>
      </c>
      <c r="AK41" s="10">
        <v>1.9430567000000001</v>
      </c>
      <c r="AL41" s="10">
        <v>1.916442</v>
      </c>
      <c r="AM41" s="10">
        <v>1.8893891</v>
      </c>
      <c r="AN41" s="10">
        <v>1.8620774</v>
      </c>
      <c r="AO41" s="10">
        <v>1.8346861999999999</v>
      </c>
      <c r="AP41" s="10">
        <v>1.8073948</v>
      </c>
      <c r="AQ41" s="10">
        <v>1.7803823999999999</v>
      </c>
      <c r="AR41" s="10">
        <v>1.7538284</v>
      </c>
      <c r="AS41" s="10">
        <v>1.7279121</v>
      </c>
      <c r="AT41" s="10">
        <v>1.7027867999999999</v>
      </c>
      <c r="AU41" s="10">
        <v>1.6784805</v>
      </c>
      <c r="AV41" s="10">
        <v>1.6549826000000001</v>
      </c>
      <c r="AW41" s="10">
        <v>1.6322825999999999</v>
      </c>
      <c r="AX41" s="10">
        <v>1.6103700999999999</v>
      </c>
      <c r="AY41" s="10">
        <v>1.5892344</v>
      </c>
      <c r="AZ41" s="10">
        <v>1.5688651</v>
      </c>
      <c r="BA41" s="10">
        <v>1.5492516999999999</v>
      </c>
      <c r="BB41" s="10">
        <v>1.5303837</v>
      </c>
      <c r="BC41" s="10">
        <v>1.5122507000000001</v>
      </c>
      <c r="BD41" s="10">
        <v>1.4948418999999999</v>
      </c>
      <c r="BE41" s="10">
        <v>1.4781470999999999</v>
      </c>
      <c r="BF41" s="10">
        <v>1.4621544</v>
      </c>
      <c r="BG41" s="10">
        <v>1.4468459</v>
      </c>
      <c r="BH41" s="10">
        <v>1.4322024</v>
      </c>
      <c r="BI41" s="10">
        <v>1.4182045999999999</v>
      </c>
      <c r="BJ41" s="10">
        <v>1.4048331000000001</v>
      </c>
      <c r="BK41" s="10">
        <v>1.3920684000000001</v>
      </c>
      <c r="BL41" s="10">
        <v>1.3798914</v>
      </c>
      <c r="BM41" s="10">
        <v>1.3682827</v>
      </c>
      <c r="BN41" s="10">
        <v>1.3572228</v>
      </c>
      <c r="BO41" s="10">
        <v>1.3466925000000001</v>
      </c>
      <c r="BP41" s="10">
        <v>1.3366724000000001</v>
      </c>
      <c r="BQ41" s="10">
        <v>1.3271432000000001</v>
      </c>
      <c r="BR41" s="10">
        <v>1.2793991</v>
      </c>
      <c r="BS41" s="10">
        <v>1.2457041</v>
      </c>
      <c r="BU41" s="9">
        <v>166.92</v>
      </c>
      <c r="BV41" s="9">
        <v>167.33</v>
      </c>
      <c r="BW41" s="9">
        <v>166.48</v>
      </c>
      <c r="BX41" s="9">
        <v>166.36</v>
      </c>
      <c r="BY41" s="9">
        <v>166.01</v>
      </c>
      <c r="BZ41" s="9">
        <v>166.72</v>
      </c>
      <c r="CA41" s="9">
        <v>168.53</v>
      </c>
      <c r="CB41" s="9">
        <v>169.73</v>
      </c>
      <c r="CC41" s="9">
        <v>176.93</v>
      </c>
      <c r="CD41" s="9">
        <v>179.18</v>
      </c>
      <c r="CE41" s="9">
        <v>180.94</v>
      </c>
      <c r="CF41" s="9">
        <v>181.34</v>
      </c>
      <c r="CG41" s="9">
        <v>171.37</v>
      </c>
      <c r="CH41" s="9">
        <v>121.37</v>
      </c>
      <c r="CI41" s="9">
        <v>111.01</v>
      </c>
      <c r="CJ41" s="9">
        <v>104.01</v>
      </c>
      <c r="CK41" s="9">
        <v>105.87</v>
      </c>
      <c r="CL41" s="9">
        <v>108.69</v>
      </c>
      <c r="CM41" s="9">
        <v>113.67</v>
      </c>
      <c r="CN41" s="9">
        <v>114.79</v>
      </c>
      <c r="CO41" s="9">
        <v>118.61</v>
      </c>
      <c r="CP41" s="9">
        <v>117.65</v>
      </c>
      <c r="CQ41" s="9">
        <v>122.53</v>
      </c>
      <c r="CR41" s="9">
        <v>122.74</v>
      </c>
      <c r="CS41" s="9">
        <v>119.39</v>
      </c>
      <c r="CT41" s="9">
        <v>94.93</v>
      </c>
      <c r="CU41" s="9">
        <v>83.13</v>
      </c>
      <c r="CV41" s="9">
        <v>80.12</v>
      </c>
      <c r="CW41" s="9">
        <v>79.290000000000006</v>
      </c>
      <c r="CX41" s="9">
        <v>80.2</v>
      </c>
      <c r="CY41" s="9">
        <v>83.57</v>
      </c>
      <c r="CZ41" s="9">
        <v>88.4</v>
      </c>
      <c r="DA41" s="9">
        <v>91.61</v>
      </c>
      <c r="DB41" s="9">
        <v>93.92</v>
      </c>
      <c r="DC41" s="9">
        <v>95.14</v>
      </c>
      <c r="DD41" s="9">
        <v>94.5</v>
      </c>
      <c r="DE41" s="9">
        <v>90.41</v>
      </c>
      <c r="DF41" s="9">
        <v>76.8</v>
      </c>
      <c r="DG41" s="9">
        <v>70.14</v>
      </c>
      <c r="DH41" s="9">
        <v>67.23</v>
      </c>
      <c r="DI41" s="9">
        <v>66.92</v>
      </c>
      <c r="DJ41" s="9">
        <v>68.39</v>
      </c>
      <c r="DK41" s="9">
        <v>71.23</v>
      </c>
      <c r="DL41" s="9">
        <v>74.709999999999994</v>
      </c>
      <c r="DM41" s="9">
        <v>75.81</v>
      </c>
      <c r="DN41" s="9">
        <v>78.180000000000007</v>
      </c>
      <c r="DO41" s="9">
        <v>80.5</v>
      </c>
      <c r="DP41" s="9">
        <v>79.95</v>
      </c>
      <c r="DR41" s="9">
        <v>161.19999999999999</v>
      </c>
      <c r="DS41" s="9">
        <v>162.87</v>
      </c>
      <c r="DT41" s="9">
        <v>161.38</v>
      </c>
      <c r="DU41" s="9">
        <v>160.6</v>
      </c>
      <c r="DV41" s="9">
        <v>159.75</v>
      </c>
      <c r="DW41" s="9">
        <v>161.83000000000001</v>
      </c>
      <c r="DX41" s="9">
        <v>162.83000000000001</v>
      </c>
      <c r="DY41" s="9">
        <v>168.33</v>
      </c>
      <c r="DZ41" s="9">
        <v>171.12</v>
      </c>
      <c r="EA41" s="9">
        <v>172.46</v>
      </c>
      <c r="EB41" s="9">
        <v>177.32</v>
      </c>
      <c r="EC41" s="9">
        <v>177.36</v>
      </c>
      <c r="ED41" s="9">
        <v>176.41</v>
      </c>
      <c r="EE41" s="9">
        <v>111.55</v>
      </c>
      <c r="EF41" s="9">
        <v>115.34</v>
      </c>
      <c r="EG41" s="9">
        <v>114.64</v>
      </c>
      <c r="EH41" s="9">
        <v>114.36</v>
      </c>
      <c r="EI41" s="9">
        <v>114.64</v>
      </c>
      <c r="EJ41" s="9">
        <v>115.59</v>
      </c>
      <c r="EK41" s="9">
        <v>120.9</v>
      </c>
      <c r="EL41" s="9">
        <v>123.99</v>
      </c>
      <c r="EM41" s="9">
        <v>124.64</v>
      </c>
      <c r="EN41" s="9">
        <v>125.02</v>
      </c>
      <c r="EO41" s="9">
        <v>124.91</v>
      </c>
      <c r="EP41" s="9">
        <v>120.91</v>
      </c>
      <c r="EQ41" s="9">
        <v>93.15</v>
      </c>
      <c r="ER41" s="9">
        <v>92.61</v>
      </c>
      <c r="ES41" s="9">
        <v>92.43</v>
      </c>
      <c r="ET41" s="9">
        <v>92.61</v>
      </c>
      <c r="EU41" s="9">
        <v>93.87</v>
      </c>
      <c r="EV41" s="9">
        <v>94.82</v>
      </c>
      <c r="EW41" s="9">
        <v>99.41</v>
      </c>
      <c r="EX41" s="9">
        <v>102.28</v>
      </c>
      <c r="EY41" s="9">
        <v>102.73</v>
      </c>
      <c r="EZ41" s="9">
        <v>103.4</v>
      </c>
      <c r="FA41" s="9">
        <v>102.95</v>
      </c>
      <c r="FB41" s="9">
        <v>101.24</v>
      </c>
      <c r="FC41" s="9">
        <v>80.88</v>
      </c>
      <c r="FD41" s="9">
        <v>80.069999999999993</v>
      </c>
      <c r="FE41" s="9">
        <v>79.81</v>
      </c>
      <c r="FF41" s="9">
        <v>80.08</v>
      </c>
      <c r="FG41" s="9">
        <v>81.209999999999994</v>
      </c>
      <c r="FH41" s="9">
        <v>82.9</v>
      </c>
      <c r="FI41" s="9">
        <v>100.68</v>
      </c>
      <c r="FJ41" s="9">
        <v>103.81</v>
      </c>
      <c r="FK41" s="9">
        <v>105.98</v>
      </c>
      <c r="FL41" s="9">
        <v>106.71</v>
      </c>
      <c r="FM41" s="9">
        <v>106.06</v>
      </c>
      <c r="FO41" s="9">
        <v>82.416700000000006</v>
      </c>
      <c r="FP41" s="7">
        <v>97.44</v>
      </c>
      <c r="FQ41" s="9">
        <v>1.3577999999999999</v>
      </c>
      <c r="FR41" s="7">
        <f t="shared" si="15"/>
        <v>71.763146266018566</v>
      </c>
      <c r="FT41" s="7">
        <v>1.41</v>
      </c>
      <c r="FU41" s="7">
        <v>1.52</v>
      </c>
      <c r="FV41" s="9">
        <v>82.691000000000003</v>
      </c>
      <c r="FX41" s="9">
        <v>94.81</v>
      </c>
      <c r="FY41" s="9">
        <v>90.61</v>
      </c>
      <c r="FZ41" s="9">
        <v>86.82</v>
      </c>
      <c r="GA41" s="9">
        <v>82.54</v>
      </c>
      <c r="GB41" s="9">
        <v>77.59</v>
      </c>
    </row>
    <row r="42" spans="1:184" x14ac:dyDescent="0.25">
      <c r="A42" s="6">
        <f t="shared" si="16"/>
        <v>44609</v>
      </c>
      <c r="B42" s="13">
        <f t="shared" si="10"/>
        <v>2</v>
      </c>
      <c r="C42" s="13">
        <f t="shared" si="11"/>
        <v>2022</v>
      </c>
      <c r="D42">
        <f t="shared" si="12"/>
        <v>202202</v>
      </c>
      <c r="E42">
        <f t="shared" si="13"/>
        <v>1</v>
      </c>
      <c r="F42">
        <f t="shared" si="14"/>
        <v>202201</v>
      </c>
      <c r="G42" t="s">
        <v>228</v>
      </c>
      <c r="H42" s="9">
        <v>0.5</v>
      </c>
      <c r="I42" s="9">
        <v>0.44490000000000002</v>
      </c>
      <c r="J42" s="10">
        <v>0.60793620000000004</v>
      </c>
      <c r="K42" s="10">
        <v>0.89252569999999998</v>
      </c>
      <c r="L42" s="10">
        <v>1.1160471000000001</v>
      </c>
      <c r="M42" s="10">
        <v>1.2986677</v>
      </c>
      <c r="N42" s="10">
        <v>1.4487004000000001</v>
      </c>
      <c r="O42" s="10">
        <v>1.5694919000000001</v>
      </c>
      <c r="P42" s="10">
        <v>1.6663444999999999</v>
      </c>
      <c r="Q42" s="10">
        <v>1.7451279</v>
      </c>
      <c r="R42" s="10">
        <v>1.8114667</v>
      </c>
      <c r="S42" s="10">
        <v>1.8686701999999999</v>
      </c>
      <c r="T42" s="10">
        <v>1.9183196</v>
      </c>
      <c r="U42" s="10">
        <v>1.9606631000000001</v>
      </c>
      <c r="V42" s="10">
        <v>1.9953329</v>
      </c>
      <c r="W42" s="10">
        <v>2.0225190999999998</v>
      </c>
      <c r="X42" s="10">
        <v>2.0425827999999999</v>
      </c>
      <c r="Y42" s="10">
        <v>2.0558846000000002</v>
      </c>
      <c r="Z42" s="10">
        <v>2.0627854000000001</v>
      </c>
      <c r="AA42" s="10">
        <v>2.0636461000000001</v>
      </c>
      <c r="AB42" s="10">
        <v>2.0588967</v>
      </c>
      <c r="AC42" s="10">
        <v>2.0492059</v>
      </c>
      <c r="AD42" s="10">
        <v>2.0352936000000001</v>
      </c>
      <c r="AE42" s="10">
        <v>2.0178799999999999</v>
      </c>
      <c r="AF42" s="10">
        <v>1.9976853000000001</v>
      </c>
      <c r="AG42" s="10">
        <v>1.9754294999999999</v>
      </c>
      <c r="AH42" s="10">
        <v>1.9517599999999999</v>
      </c>
      <c r="AI42" s="10">
        <v>1.9269704999999999</v>
      </c>
      <c r="AJ42" s="10">
        <v>1.9012465999999999</v>
      </c>
      <c r="AK42" s="10">
        <v>1.8747741</v>
      </c>
      <c r="AL42" s="10">
        <v>1.8477389</v>
      </c>
      <c r="AM42" s="10">
        <v>1.8203266</v>
      </c>
      <c r="AN42" s="10">
        <v>1.7927230999999999</v>
      </c>
      <c r="AO42" s="10">
        <v>1.7651140999999999</v>
      </c>
      <c r="AP42" s="10">
        <v>1.7376853999999999</v>
      </c>
      <c r="AQ42" s="10">
        <v>1.7106228000000001</v>
      </c>
      <c r="AR42" s="10">
        <v>1.6841120000000001</v>
      </c>
      <c r="AS42" s="10">
        <v>1.6583387000000001</v>
      </c>
      <c r="AT42" s="10">
        <v>1.6334580000000001</v>
      </c>
      <c r="AU42" s="10">
        <v>1.6094887</v>
      </c>
      <c r="AV42" s="10">
        <v>1.5864119000000001</v>
      </c>
      <c r="AW42" s="10">
        <v>1.5642092000000001</v>
      </c>
      <c r="AX42" s="10">
        <v>1.5428615999999999</v>
      </c>
      <c r="AY42" s="10">
        <v>1.5223504999999999</v>
      </c>
      <c r="AZ42" s="10">
        <v>1.5026572</v>
      </c>
      <c r="BA42" s="10">
        <v>1.4837629000000001</v>
      </c>
      <c r="BB42" s="10">
        <v>1.465649</v>
      </c>
      <c r="BC42" s="10">
        <v>1.4482967</v>
      </c>
      <c r="BD42" s="10">
        <v>1.4316873999999999</v>
      </c>
      <c r="BE42" s="10">
        <v>1.4158021000000001</v>
      </c>
      <c r="BF42" s="10">
        <v>1.4006219</v>
      </c>
      <c r="BG42" s="10">
        <v>1.3861254999999999</v>
      </c>
      <c r="BH42" s="10">
        <v>1.3722911</v>
      </c>
      <c r="BI42" s="10">
        <v>1.3590968000000001</v>
      </c>
      <c r="BJ42" s="10">
        <v>1.3465210000000001</v>
      </c>
      <c r="BK42" s="10">
        <v>1.3345416999999999</v>
      </c>
      <c r="BL42" s="10">
        <v>1.3231373</v>
      </c>
      <c r="BM42" s="10">
        <v>1.3122859</v>
      </c>
      <c r="BN42" s="10">
        <v>1.3019657</v>
      </c>
      <c r="BO42" s="10">
        <v>1.2921549999999999</v>
      </c>
      <c r="BP42" s="10">
        <v>1.2828318999999999</v>
      </c>
      <c r="BQ42" s="10">
        <v>1.2739746000000001</v>
      </c>
      <c r="BR42" s="10">
        <v>1.2297282</v>
      </c>
      <c r="BS42" s="10">
        <v>1.1987897000000001</v>
      </c>
      <c r="BU42" s="9">
        <v>179.67</v>
      </c>
      <c r="BV42" s="9">
        <v>180</v>
      </c>
      <c r="BW42" s="9">
        <v>178.17</v>
      </c>
      <c r="BX42" s="9">
        <v>178.01</v>
      </c>
      <c r="BY42" s="9">
        <v>177.68</v>
      </c>
      <c r="BZ42" s="9">
        <v>178.58</v>
      </c>
      <c r="CA42" s="9">
        <v>180.38</v>
      </c>
      <c r="CB42" s="9">
        <v>181.58</v>
      </c>
      <c r="CC42" s="9">
        <v>189.11</v>
      </c>
      <c r="CD42" s="9">
        <v>191.55</v>
      </c>
      <c r="CE42" s="9">
        <v>193.32</v>
      </c>
      <c r="CF42" s="9">
        <v>193.11</v>
      </c>
      <c r="CG42" s="9">
        <v>183.41</v>
      </c>
      <c r="CH42" s="9">
        <v>122.96</v>
      </c>
      <c r="CI42" s="9">
        <v>110.88</v>
      </c>
      <c r="CJ42" s="9">
        <v>103.88</v>
      </c>
      <c r="CK42" s="9">
        <v>106.53</v>
      </c>
      <c r="CL42" s="9">
        <v>109.37</v>
      </c>
      <c r="CM42" s="9">
        <v>114.4</v>
      </c>
      <c r="CN42" s="9">
        <v>115.05</v>
      </c>
      <c r="CO42" s="9">
        <v>118.05</v>
      </c>
      <c r="CP42" s="9">
        <v>118.21</v>
      </c>
      <c r="CQ42" s="9">
        <v>122.85</v>
      </c>
      <c r="CR42" s="9">
        <v>123.12</v>
      </c>
      <c r="CS42" s="9">
        <v>119.82</v>
      </c>
      <c r="CT42" s="9">
        <v>95.16</v>
      </c>
      <c r="CU42" s="9">
        <v>83.4</v>
      </c>
      <c r="CV42" s="9">
        <v>80.430000000000007</v>
      </c>
      <c r="CW42" s="9">
        <v>79.63</v>
      </c>
      <c r="CX42" s="9">
        <v>80.599999999999994</v>
      </c>
      <c r="CY42" s="9">
        <v>84.04</v>
      </c>
      <c r="CZ42" s="9">
        <v>88.55</v>
      </c>
      <c r="DA42" s="9">
        <v>91.76</v>
      </c>
      <c r="DB42" s="9">
        <v>94.07</v>
      </c>
      <c r="DC42" s="9">
        <v>95.59</v>
      </c>
      <c r="DD42" s="9">
        <v>94.95</v>
      </c>
      <c r="DE42" s="9">
        <v>90.86</v>
      </c>
      <c r="DF42" s="9">
        <v>77.13</v>
      </c>
      <c r="DG42" s="9">
        <v>70.430000000000007</v>
      </c>
      <c r="DH42" s="9">
        <v>67.489999999999995</v>
      </c>
      <c r="DI42" s="9">
        <v>67.040000000000006</v>
      </c>
      <c r="DJ42" s="9">
        <v>68.5</v>
      </c>
      <c r="DK42" s="9">
        <v>71.319999999999993</v>
      </c>
      <c r="DL42" s="9">
        <v>74.05</v>
      </c>
      <c r="DM42" s="9">
        <v>75.150000000000006</v>
      </c>
      <c r="DN42" s="9">
        <v>77.52</v>
      </c>
      <c r="DO42" s="9">
        <v>79.81</v>
      </c>
      <c r="DP42" s="9">
        <v>79.25</v>
      </c>
      <c r="DR42" s="9">
        <v>169.6</v>
      </c>
      <c r="DS42" s="9">
        <v>169.12</v>
      </c>
      <c r="DT42" s="9">
        <v>175.22</v>
      </c>
      <c r="DU42" s="9">
        <v>174.39</v>
      </c>
      <c r="DV42" s="9">
        <v>168.96</v>
      </c>
      <c r="DW42" s="9">
        <v>170.34</v>
      </c>
      <c r="DX42" s="9">
        <v>171.34</v>
      </c>
      <c r="DY42" s="9">
        <v>175.54</v>
      </c>
      <c r="DZ42" s="9">
        <v>178.33</v>
      </c>
      <c r="EA42" s="9">
        <v>179.67</v>
      </c>
      <c r="EB42" s="9">
        <v>185.19</v>
      </c>
      <c r="EC42" s="9">
        <v>185.23</v>
      </c>
      <c r="ED42" s="9">
        <v>184.28</v>
      </c>
      <c r="EE42" s="9">
        <v>112.73</v>
      </c>
      <c r="EF42" s="9">
        <v>116.52</v>
      </c>
      <c r="EG42" s="9">
        <v>115.82</v>
      </c>
      <c r="EH42" s="9">
        <v>115.54</v>
      </c>
      <c r="EI42" s="9">
        <v>115.82</v>
      </c>
      <c r="EJ42" s="9">
        <v>116.77</v>
      </c>
      <c r="EK42" s="9">
        <v>119.79</v>
      </c>
      <c r="EL42" s="9">
        <v>122.88</v>
      </c>
      <c r="EM42" s="9">
        <v>123.53</v>
      </c>
      <c r="EN42" s="9">
        <v>123.91</v>
      </c>
      <c r="EO42" s="9">
        <v>123.8</v>
      </c>
      <c r="EP42" s="9">
        <v>119.8</v>
      </c>
      <c r="EQ42" s="9">
        <v>92.6</v>
      </c>
      <c r="ER42" s="9">
        <v>92.06</v>
      </c>
      <c r="ES42" s="9">
        <v>91.88</v>
      </c>
      <c r="ET42" s="9">
        <v>92.06</v>
      </c>
      <c r="EU42" s="9">
        <v>93.32</v>
      </c>
      <c r="EV42" s="9">
        <v>94.27</v>
      </c>
      <c r="EW42" s="9">
        <v>99.15</v>
      </c>
      <c r="EX42" s="9">
        <v>102.02</v>
      </c>
      <c r="EY42" s="9">
        <v>102.47</v>
      </c>
      <c r="EZ42" s="9">
        <v>103.14</v>
      </c>
      <c r="FA42" s="9">
        <v>102.69</v>
      </c>
      <c r="FB42" s="9">
        <v>100.98</v>
      </c>
      <c r="FC42" s="9">
        <v>80.33</v>
      </c>
      <c r="FD42" s="9">
        <v>79.52</v>
      </c>
      <c r="FE42" s="9">
        <v>79.260000000000005</v>
      </c>
      <c r="FF42" s="9">
        <v>79.53</v>
      </c>
      <c r="FG42" s="9">
        <v>80.66</v>
      </c>
      <c r="FH42" s="9">
        <v>82.35</v>
      </c>
      <c r="FI42" s="9">
        <v>100.42</v>
      </c>
      <c r="FJ42" s="9">
        <v>103.55</v>
      </c>
      <c r="FK42" s="9">
        <v>105.72</v>
      </c>
      <c r="FL42" s="9">
        <v>106.45</v>
      </c>
      <c r="FM42" s="9">
        <v>105.8</v>
      </c>
      <c r="FO42" s="9">
        <v>82.652699999999996</v>
      </c>
      <c r="FP42" s="7">
        <v>95.28</v>
      </c>
      <c r="FQ42" s="9">
        <v>1.3620000000000001</v>
      </c>
      <c r="FR42" s="7">
        <f t="shared" si="15"/>
        <v>69.955947136563879</v>
      </c>
      <c r="FT42" s="7">
        <v>1.34</v>
      </c>
      <c r="FU42" s="7">
        <v>1.46</v>
      </c>
      <c r="FV42" s="9">
        <v>82.919399999999996</v>
      </c>
      <c r="FX42" s="9">
        <v>92.97</v>
      </c>
      <c r="FY42" s="9">
        <v>89.08</v>
      </c>
      <c r="FZ42" s="9">
        <v>85.69</v>
      </c>
      <c r="GA42" s="9">
        <v>81.790000000000006</v>
      </c>
      <c r="GB42" s="9">
        <v>77.2</v>
      </c>
    </row>
    <row r="43" spans="1:184" x14ac:dyDescent="0.25">
      <c r="A43" s="6">
        <f t="shared" si="16"/>
        <v>44610</v>
      </c>
      <c r="B43" s="13">
        <f t="shared" si="10"/>
        <v>2</v>
      </c>
      <c r="C43" s="13">
        <f t="shared" si="11"/>
        <v>2022</v>
      </c>
      <c r="D43">
        <f t="shared" si="12"/>
        <v>202202</v>
      </c>
      <c r="E43">
        <f t="shared" si="13"/>
        <v>1</v>
      </c>
      <c r="F43">
        <f t="shared" si="14"/>
        <v>202201</v>
      </c>
      <c r="G43" t="s">
        <v>229</v>
      </c>
      <c r="H43" s="9">
        <v>0.5</v>
      </c>
      <c r="I43" s="9">
        <v>0.44529999999999997</v>
      </c>
      <c r="J43" s="10">
        <v>0.61634100000000003</v>
      </c>
      <c r="K43" s="10">
        <v>0.87906620000000002</v>
      </c>
      <c r="L43" s="10">
        <v>1.0873539000000001</v>
      </c>
      <c r="M43" s="10">
        <v>1.2581879</v>
      </c>
      <c r="N43" s="10">
        <v>1.3987487999999999</v>
      </c>
      <c r="O43" s="10">
        <v>1.5124734</v>
      </c>
      <c r="P43" s="10">
        <v>1.6043012000000001</v>
      </c>
      <c r="Q43" s="10">
        <v>1.6793969</v>
      </c>
      <c r="R43" s="10">
        <v>1.7425584999999999</v>
      </c>
      <c r="S43" s="10">
        <v>1.7964580999999999</v>
      </c>
      <c r="T43" s="10">
        <v>1.8421388000000001</v>
      </c>
      <c r="U43" s="10">
        <v>1.8797881999999999</v>
      </c>
      <c r="V43" s="10">
        <v>1.9088387</v>
      </c>
      <c r="W43" s="10">
        <v>1.9297092</v>
      </c>
      <c r="X43" s="10">
        <v>1.9431841999999999</v>
      </c>
      <c r="Y43" s="10">
        <v>1.9500483</v>
      </c>
      <c r="Z43" s="10">
        <v>1.9510862</v>
      </c>
      <c r="AA43" s="10">
        <v>1.9470822999999999</v>
      </c>
      <c r="AB43" s="10">
        <v>1.9387753999999999</v>
      </c>
      <c r="AC43" s="10">
        <v>1.9267456000000001</v>
      </c>
      <c r="AD43" s="10">
        <v>1.9115386000000001</v>
      </c>
      <c r="AE43" s="10">
        <v>1.8937002999999999</v>
      </c>
      <c r="AF43" s="10">
        <v>1.8737767000000001</v>
      </c>
      <c r="AG43" s="10">
        <v>1.8523136</v>
      </c>
      <c r="AH43" s="10">
        <v>1.8297968</v>
      </c>
      <c r="AI43" s="10">
        <v>1.8064476</v>
      </c>
      <c r="AJ43" s="10">
        <v>1.7824142999999999</v>
      </c>
      <c r="AK43" s="10">
        <v>1.7578450000000001</v>
      </c>
      <c r="AL43" s="10">
        <v>1.732888</v>
      </c>
      <c r="AM43" s="10">
        <v>1.7076914999999999</v>
      </c>
      <c r="AN43" s="10">
        <v>1.6824037000000001</v>
      </c>
      <c r="AO43" s="10">
        <v>1.6571728999999999</v>
      </c>
      <c r="AP43" s="10">
        <v>1.6321471000000001</v>
      </c>
      <c r="AQ43" s="10">
        <v>1.6074747</v>
      </c>
      <c r="AR43" s="10">
        <v>1.5833039</v>
      </c>
      <c r="AS43" s="10">
        <v>1.5597828</v>
      </c>
      <c r="AT43" s="10">
        <v>1.5370349000000001</v>
      </c>
      <c r="AU43" s="10">
        <v>1.5150741999999999</v>
      </c>
      <c r="AV43" s="10">
        <v>1.4938844</v>
      </c>
      <c r="AW43" s="10">
        <v>1.4734491000000001</v>
      </c>
      <c r="AX43" s="10">
        <v>1.4537522</v>
      </c>
      <c r="AY43" s="10">
        <v>1.4347772999999999</v>
      </c>
      <c r="AZ43" s="10">
        <v>1.4165083000000001</v>
      </c>
      <c r="BA43" s="10">
        <v>1.3989288</v>
      </c>
      <c r="BB43" s="10">
        <v>1.3820224999999999</v>
      </c>
      <c r="BC43" s="10">
        <v>1.3657733000000001</v>
      </c>
      <c r="BD43" s="10">
        <v>1.3501647000000001</v>
      </c>
      <c r="BE43" s="10">
        <v>1.3351807</v>
      </c>
      <c r="BF43" s="10">
        <v>1.3208040999999999</v>
      </c>
      <c r="BG43" s="10">
        <v>1.3070155000000001</v>
      </c>
      <c r="BH43" s="10">
        <v>1.2937943000000001</v>
      </c>
      <c r="BI43" s="10">
        <v>1.28112</v>
      </c>
      <c r="BJ43" s="10">
        <v>1.2689722000000001</v>
      </c>
      <c r="BK43" s="10">
        <v>1.2573304999999999</v>
      </c>
      <c r="BL43" s="10">
        <v>1.2461743000000001</v>
      </c>
      <c r="BM43" s="10">
        <v>1.2354832</v>
      </c>
      <c r="BN43" s="10">
        <v>1.2252368</v>
      </c>
      <c r="BO43" s="10">
        <v>1.2154145999999999</v>
      </c>
      <c r="BP43" s="10">
        <v>1.2059960000000001</v>
      </c>
      <c r="BQ43" s="10">
        <v>1.1969608</v>
      </c>
      <c r="BR43" s="10">
        <v>1.1501618</v>
      </c>
      <c r="BS43" s="10">
        <v>1.1150966</v>
      </c>
      <c r="BU43" s="9">
        <v>176.49</v>
      </c>
      <c r="BV43" s="9">
        <v>176.69</v>
      </c>
      <c r="BW43" s="9">
        <v>175.99</v>
      </c>
      <c r="BX43" s="9">
        <v>175.19</v>
      </c>
      <c r="BY43" s="9">
        <v>174.86</v>
      </c>
      <c r="BZ43" s="9">
        <v>175.77</v>
      </c>
      <c r="CA43" s="9">
        <v>177.42</v>
      </c>
      <c r="CB43" s="9">
        <v>178.07</v>
      </c>
      <c r="CC43" s="9">
        <v>186.22</v>
      </c>
      <c r="CD43" s="9">
        <v>188.56</v>
      </c>
      <c r="CE43" s="9">
        <v>190.11</v>
      </c>
      <c r="CF43" s="9">
        <v>190.07</v>
      </c>
      <c r="CG43" s="9">
        <v>180.44</v>
      </c>
      <c r="CH43" s="9">
        <v>122.75</v>
      </c>
      <c r="CI43" s="9">
        <v>110.67</v>
      </c>
      <c r="CJ43" s="9">
        <v>103.67</v>
      </c>
      <c r="CK43" s="9">
        <v>106.34</v>
      </c>
      <c r="CL43" s="9">
        <v>109.17</v>
      </c>
      <c r="CM43" s="9">
        <v>114.16</v>
      </c>
      <c r="CN43" s="9">
        <v>114.59</v>
      </c>
      <c r="CO43" s="9">
        <v>117.58</v>
      </c>
      <c r="CP43" s="9">
        <v>117.74</v>
      </c>
      <c r="CQ43" s="9">
        <v>122.38</v>
      </c>
      <c r="CR43" s="9">
        <v>122.65</v>
      </c>
      <c r="CS43" s="9">
        <v>119.35</v>
      </c>
      <c r="CT43" s="9">
        <v>93.69</v>
      </c>
      <c r="CU43" s="9">
        <v>81.99</v>
      </c>
      <c r="CV43" s="9">
        <v>79.05</v>
      </c>
      <c r="CW43" s="9">
        <v>78.44</v>
      </c>
      <c r="CX43" s="9">
        <v>79.430000000000007</v>
      </c>
      <c r="CY43" s="9">
        <v>82.89</v>
      </c>
      <c r="CZ43" s="9">
        <v>88.01</v>
      </c>
      <c r="DA43" s="9">
        <v>91.2</v>
      </c>
      <c r="DB43" s="9">
        <v>93.48</v>
      </c>
      <c r="DC43" s="9">
        <v>95</v>
      </c>
      <c r="DD43" s="9">
        <v>94.35</v>
      </c>
      <c r="DE43" s="9">
        <v>90.26</v>
      </c>
      <c r="DF43" s="9">
        <v>76.25</v>
      </c>
      <c r="DG43" s="9">
        <v>69.540000000000006</v>
      </c>
      <c r="DH43" s="9">
        <v>66.59</v>
      </c>
      <c r="DI43" s="9">
        <v>66.13</v>
      </c>
      <c r="DJ43" s="9">
        <v>67.569999999999993</v>
      </c>
      <c r="DK43" s="9">
        <v>70.34</v>
      </c>
      <c r="DL43" s="9">
        <v>73.06</v>
      </c>
      <c r="DM43" s="9">
        <v>74.16</v>
      </c>
      <c r="DN43" s="9">
        <v>76.540000000000006</v>
      </c>
      <c r="DO43" s="9">
        <v>78.8</v>
      </c>
      <c r="DP43" s="9">
        <v>78.23</v>
      </c>
      <c r="DR43" s="9">
        <v>169.39</v>
      </c>
      <c r="DS43" s="9">
        <v>170.65</v>
      </c>
      <c r="DT43" s="9">
        <v>169.5</v>
      </c>
      <c r="DU43" s="9">
        <v>168.24</v>
      </c>
      <c r="DV43" s="9">
        <v>166.58</v>
      </c>
      <c r="DW43" s="9">
        <v>167.63</v>
      </c>
      <c r="DX43" s="9">
        <v>168.63</v>
      </c>
      <c r="DY43" s="9">
        <v>174.62</v>
      </c>
      <c r="DZ43" s="9">
        <v>177.41</v>
      </c>
      <c r="EA43" s="9">
        <v>178.75</v>
      </c>
      <c r="EB43" s="9">
        <v>184.79</v>
      </c>
      <c r="EC43" s="9">
        <v>184.83</v>
      </c>
      <c r="ED43" s="9">
        <v>183.88</v>
      </c>
      <c r="EE43" s="9">
        <v>113.22</v>
      </c>
      <c r="EF43" s="9">
        <v>117.01</v>
      </c>
      <c r="EG43" s="9">
        <v>116.31</v>
      </c>
      <c r="EH43" s="9">
        <v>116.03</v>
      </c>
      <c r="EI43" s="9">
        <v>116.31</v>
      </c>
      <c r="EJ43" s="9">
        <v>117.26</v>
      </c>
      <c r="EK43" s="9">
        <v>119.04</v>
      </c>
      <c r="EL43" s="9">
        <v>122.13</v>
      </c>
      <c r="EM43" s="9">
        <v>122.78</v>
      </c>
      <c r="EN43" s="9">
        <v>123.16</v>
      </c>
      <c r="EO43" s="9">
        <v>123.05</v>
      </c>
      <c r="EP43" s="9">
        <v>119.05</v>
      </c>
      <c r="EQ43" s="9">
        <v>93.17</v>
      </c>
      <c r="ER43" s="9">
        <v>92.63</v>
      </c>
      <c r="ES43" s="9">
        <v>92.45</v>
      </c>
      <c r="ET43" s="9">
        <v>92.63</v>
      </c>
      <c r="EU43" s="9">
        <v>93.89</v>
      </c>
      <c r="EV43" s="9">
        <v>94.84</v>
      </c>
      <c r="EW43" s="9">
        <v>99.7</v>
      </c>
      <c r="EX43" s="9">
        <v>102.57</v>
      </c>
      <c r="EY43" s="9">
        <v>103.02</v>
      </c>
      <c r="EZ43" s="9">
        <v>103.69</v>
      </c>
      <c r="FA43" s="9">
        <v>103.24</v>
      </c>
      <c r="FB43" s="9">
        <v>101.53</v>
      </c>
      <c r="FC43" s="9">
        <v>80.900000000000006</v>
      </c>
      <c r="FD43" s="9">
        <v>80.09</v>
      </c>
      <c r="FE43" s="9">
        <v>79.83</v>
      </c>
      <c r="FF43" s="9">
        <v>80.099999999999994</v>
      </c>
      <c r="FG43" s="9">
        <v>81.23</v>
      </c>
      <c r="FH43" s="9">
        <v>82.92</v>
      </c>
      <c r="FI43" s="9">
        <v>100.97</v>
      </c>
      <c r="FJ43" s="9">
        <v>104.1</v>
      </c>
      <c r="FK43" s="9">
        <v>106.27</v>
      </c>
      <c r="FL43" s="9">
        <v>107</v>
      </c>
      <c r="FM43" s="9">
        <v>106.35</v>
      </c>
      <c r="FO43" s="9">
        <v>82.537899999999993</v>
      </c>
      <c r="FP43" s="7">
        <v>96.18</v>
      </c>
      <c r="FQ43" s="9">
        <v>1.3584000000000001</v>
      </c>
      <c r="FR43" s="7">
        <f t="shared" si="15"/>
        <v>70.803886925795055</v>
      </c>
      <c r="FT43" s="7">
        <v>1.26</v>
      </c>
      <c r="FU43" s="7">
        <v>1.38</v>
      </c>
      <c r="FV43" s="9">
        <v>82.797799999999995</v>
      </c>
      <c r="FX43" s="9">
        <v>93.54</v>
      </c>
      <c r="FY43" s="9">
        <v>89.69</v>
      </c>
      <c r="FZ43" s="9">
        <v>86.4</v>
      </c>
      <c r="GA43" s="9">
        <v>82.46</v>
      </c>
      <c r="GB43" s="9">
        <v>77.66</v>
      </c>
    </row>
    <row r="44" spans="1:184" x14ac:dyDescent="0.25">
      <c r="A44" s="6">
        <f t="shared" si="16"/>
        <v>44613</v>
      </c>
      <c r="B44" s="13">
        <f t="shared" si="10"/>
        <v>2</v>
      </c>
      <c r="C44" s="13">
        <f t="shared" si="11"/>
        <v>2022</v>
      </c>
      <c r="D44">
        <f t="shared" si="12"/>
        <v>202202</v>
      </c>
      <c r="E44">
        <f t="shared" si="13"/>
        <v>1</v>
      </c>
      <c r="F44">
        <f t="shared" si="14"/>
        <v>202201</v>
      </c>
      <c r="G44" t="s">
        <v>230</v>
      </c>
      <c r="H44" s="9">
        <v>0.5</v>
      </c>
      <c r="I44" s="9">
        <v>0.44419999999999998</v>
      </c>
      <c r="J44" s="10">
        <v>0.65729959999999998</v>
      </c>
      <c r="K44" s="10">
        <v>0.90747440000000001</v>
      </c>
      <c r="L44" s="10">
        <v>1.1117159999999999</v>
      </c>
      <c r="M44" s="10">
        <v>1.2823183</v>
      </c>
      <c r="N44" s="10">
        <v>1.4247437000000001</v>
      </c>
      <c r="O44" s="10">
        <v>1.5401373</v>
      </c>
      <c r="P44" s="10">
        <v>1.6329548</v>
      </c>
      <c r="Q44" s="10">
        <v>1.7086831</v>
      </c>
      <c r="R44" s="10">
        <v>1.7726293</v>
      </c>
      <c r="S44" s="10">
        <v>1.8280166</v>
      </c>
      <c r="T44" s="10">
        <v>1.8761776999999999</v>
      </c>
      <c r="U44" s="10">
        <v>1.9174819999999999</v>
      </c>
      <c r="V44" s="10">
        <v>1.951565</v>
      </c>
      <c r="W44" s="10">
        <v>1.9785564</v>
      </c>
      <c r="X44" s="10">
        <v>1.9987672000000001</v>
      </c>
      <c r="Y44" s="10">
        <v>2.0125087000000002</v>
      </c>
      <c r="Z44" s="10">
        <v>2.0200922000000001</v>
      </c>
      <c r="AA44" s="10">
        <v>2.0218288000000002</v>
      </c>
      <c r="AB44" s="10">
        <v>2.0180989999999999</v>
      </c>
      <c r="AC44" s="10">
        <v>2.0095220999999999</v>
      </c>
      <c r="AD44" s="10">
        <v>1.9967691000000001</v>
      </c>
      <c r="AE44" s="10">
        <v>1.9805107</v>
      </c>
      <c r="AF44" s="10">
        <v>1.9614176999999999</v>
      </c>
      <c r="AG44" s="10">
        <v>1.940161</v>
      </c>
      <c r="AH44" s="10">
        <v>1.9173325000000001</v>
      </c>
      <c r="AI44" s="10">
        <v>1.8932081999999999</v>
      </c>
      <c r="AJ44" s="10">
        <v>1.8679848999999999</v>
      </c>
      <c r="AK44" s="10">
        <v>1.8418596</v>
      </c>
      <c r="AL44" s="10">
        <v>1.8150293</v>
      </c>
      <c r="AM44" s="10">
        <v>1.7876909999999999</v>
      </c>
      <c r="AN44" s="10">
        <v>1.7600416999999999</v>
      </c>
      <c r="AO44" s="10">
        <v>1.7322782000000001</v>
      </c>
      <c r="AP44" s="10">
        <v>1.7045976</v>
      </c>
      <c r="AQ44" s="10">
        <v>1.6771967999999999</v>
      </c>
      <c r="AR44" s="10">
        <v>1.6502726999999999</v>
      </c>
      <c r="AS44" s="10">
        <v>1.6240224999999999</v>
      </c>
      <c r="AT44" s="10">
        <v>1.5986119000000001</v>
      </c>
      <c r="AU44" s="10">
        <v>1.5740696999999999</v>
      </c>
      <c r="AV44" s="10">
        <v>1.5503868000000001</v>
      </c>
      <c r="AW44" s="10">
        <v>1.5275543</v>
      </c>
      <c r="AX44" s="10">
        <v>1.505563</v>
      </c>
      <c r="AY44" s="10">
        <v>1.4844037999999999</v>
      </c>
      <c r="AZ44" s="10">
        <v>1.4640678</v>
      </c>
      <c r="BA44" s="10">
        <v>1.4445458</v>
      </c>
      <c r="BB44" s="10">
        <v>1.4258287999999999</v>
      </c>
      <c r="BC44" s="10">
        <v>1.4079075999999999</v>
      </c>
      <c r="BD44" s="10">
        <v>1.3907734</v>
      </c>
      <c r="BE44" s="10">
        <v>1.3744168999999999</v>
      </c>
      <c r="BF44" s="10">
        <v>1.3588274</v>
      </c>
      <c r="BG44" s="10">
        <v>1.3439844999999999</v>
      </c>
      <c r="BH44" s="10">
        <v>1.3298646999999999</v>
      </c>
      <c r="BI44" s="10">
        <v>1.3164446000000001</v>
      </c>
      <c r="BJ44" s="10">
        <v>1.3037006</v>
      </c>
      <c r="BK44" s="10">
        <v>1.2916093</v>
      </c>
      <c r="BL44" s="10">
        <v>1.2801471</v>
      </c>
      <c r="BM44" s="10">
        <v>1.2692905000000001</v>
      </c>
      <c r="BN44" s="10">
        <v>1.2590161</v>
      </c>
      <c r="BO44" s="10">
        <v>1.2493003</v>
      </c>
      <c r="BP44" s="10">
        <v>1.2401196000000001</v>
      </c>
      <c r="BQ44" s="10">
        <v>1.2314505</v>
      </c>
      <c r="BR44" s="10">
        <v>1.1891464</v>
      </c>
      <c r="BS44" s="10">
        <v>1.1610701000000001</v>
      </c>
      <c r="BU44" s="9">
        <v>173.53</v>
      </c>
      <c r="BV44" s="9">
        <v>174.13</v>
      </c>
      <c r="BW44" s="9">
        <v>173.56</v>
      </c>
      <c r="BX44" s="9">
        <v>172.81</v>
      </c>
      <c r="BY44" s="9">
        <v>172.43</v>
      </c>
      <c r="BZ44" s="9">
        <v>173.32</v>
      </c>
      <c r="CA44" s="9">
        <v>174.85</v>
      </c>
      <c r="CB44" s="9">
        <v>175.07</v>
      </c>
      <c r="CC44" s="9">
        <v>183.18</v>
      </c>
      <c r="CD44" s="9">
        <v>185.57</v>
      </c>
      <c r="CE44" s="9">
        <v>187.09</v>
      </c>
      <c r="CF44" s="9">
        <v>187.06</v>
      </c>
      <c r="CG44" s="9">
        <v>177.46</v>
      </c>
      <c r="CH44" s="9">
        <v>123.11</v>
      </c>
      <c r="CI44" s="9">
        <v>111.03</v>
      </c>
      <c r="CJ44" s="9">
        <v>104.05</v>
      </c>
      <c r="CK44" s="9">
        <v>106.72</v>
      </c>
      <c r="CL44" s="9">
        <v>109.55</v>
      </c>
      <c r="CM44" s="9">
        <v>114.42</v>
      </c>
      <c r="CN44" s="9">
        <v>114.31</v>
      </c>
      <c r="CO44" s="9">
        <v>117.3</v>
      </c>
      <c r="CP44" s="9">
        <v>117.46</v>
      </c>
      <c r="CQ44" s="9">
        <v>122.24</v>
      </c>
      <c r="CR44" s="9">
        <v>122.5</v>
      </c>
      <c r="CS44" s="9">
        <v>119.2</v>
      </c>
      <c r="CT44" s="9">
        <v>92.92</v>
      </c>
      <c r="CU44" s="9">
        <v>81.16</v>
      </c>
      <c r="CV44" s="9">
        <v>78.22</v>
      </c>
      <c r="CW44" s="9">
        <v>77.650000000000006</v>
      </c>
      <c r="CX44" s="9">
        <v>78.62</v>
      </c>
      <c r="CY44" s="9">
        <v>82.06</v>
      </c>
      <c r="CZ44" s="9">
        <v>87.15</v>
      </c>
      <c r="DA44" s="9">
        <v>90.32</v>
      </c>
      <c r="DB44" s="9">
        <v>92.58</v>
      </c>
      <c r="DC44" s="9">
        <v>94.1</v>
      </c>
      <c r="DD44" s="9">
        <v>93.44</v>
      </c>
      <c r="DE44" s="9">
        <v>89.35</v>
      </c>
      <c r="DF44" s="9">
        <v>75.36</v>
      </c>
      <c r="DG44" s="9">
        <v>68.72</v>
      </c>
      <c r="DH44" s="9">
        <v>65.8</v>
      </c>
      <c r="DI44" s="9">
        <v>65.34</v>
      </c>
      <c r="DJ44" s="9">
        <v>66.77</v>
      </c>
      <c r="DK44" s="9">
        <v>69.53</v>
      </c>
      <c r="DL44" s="9">
        <v>72.400000000000006</v>
      </c>
      <c r="DM44" s="9">
        <v>73.510000000000005</v>
      </c>
      <c r="DN44" s="9">
        <v>75.900000000000006</v>
      </c>
      <c r="DO44" s="9">
        <v>78.13</v>
      </c>
      <c r="DP44" s="9">
        <v>77.540000000000006</v>
      </c>
      <c r="DR44" s="9">
        <v>169.11</v>
      </c>
      <c r="DS44" s="9">
        <v>169.66</v>
      </c>
      <c r="DT44" s="9">
        <v>167.98</v>
      </c>
      <c r="DU44" s="9">
        <v>167.23</v>
      </c>
      <c r="DV44" s="9">
        <v>165.77</v>
      </c>
      <c r="DW44" s="9">
        <v>166.62</v>
      </c>
      <c r="DX44" s="9">
        <v>167.62</v>
      </c>
      <c r="DY44" s="9">
        <v>173.51</v>
      </c>
      <c r="DZ44" s="9">
        <v>176.3</v>
      </c>
      <c r="EA44" s="9">
        <v>177.64</v>
      </c>
      <c r="EB44" s="9">
        <v>184.49</v>
      </c>
      <c r="EC44" s="9">
        <v>184.53</v>
      </c>
      <c r="ED44" s="9">
        <v>183.58</v>
      </c>
      <c r="EE44" s="9">
        <v>113.4</v>
      </c>
      <c r="EF44" s="9">
        <v>117.19</v>
      </c>
      <c r="EG44" s="9">
        <v>116.49</v>
      </c>
      <c r="EH44" s="9">
        <v>116.21</v>
      </c>
      <c r="EI44" s="9">
        <v>116.49</v>
      </c>
      <c r="EJ44" s="9">
        <v>117.44</v>
      </c>
      <c r="EK44" s="9">
        <v>119.55</v>
      </c>
      <c r="EL44" s="9">
        <v>122.64</v>
      </c>
      <c r="EM44" s="9">
        <v>123.29</v>
      </c>
      <c r="EN44" s="9">
        <v>123.67</v>
      </c>
      <c r="EO44" s="9">
        <v>123.56</v>
      </c>
      <c r="EP44" s="9">
        <v>119.56</v>
      </c>
      <c r="EQ44" s="9">
        <v>92.51</v>
      </c>
      <c r="ER44" s="9">
        <v>91.97</v>
      </c>
      <c r="ES44" s="9">
        <v>91.79</v>
      </c>
      <c r="ET44" s="9">
        <v>91.97</v>
      </c>
      <c r="EU44" s="9">
        <v>93.23</v>
      </c>
      <c r="EV44" s="9">
        <v>94.18</v>
      </c>
      <c r="EW44" s="9">
        <v>99.46</v>
      </c>
      <c r="EX44" s="9">
        <v>102.33</v>
      </c>
      <c r="EY44" s="9">
        <v>102.78</v>
      </c>
      <c r="EZ44" s="9">
        <v>103.45</v>
      </c>
      <c r="FA44" s="9">
        <v>103</v>
      </c>
      <c r="FB44" s="9">
        <v>101.29</v>
      </c>
      <c r="FC44" s="9">
        <v>83.3</v>
      </c>
      <c r="FD44" s="9">
        <v>82.49</v>
      </c>
      <c r="FE44" s="9">
        <v>82.23</v>
      </c>
      <c r="FF44" s="9">
        <v>82.5</v>
      </c>
      <c r="FG44" s="9">
        <v>83.63</v>
      </c>
      <c r="FH44" s="9">
        <v>85.32</v>
      </c>
      <c r="FI44" s="9">
        <v>100.73</v>
      </c>
      <c r="FJ44" s="9">
        <v>103.86</v>
      </c>
      <c r="FK44" s="9">
        <v>106.03</v>
      </c>
      <c r="FL44" s="9">
        <v>106.76</v>
      </c>
      <c r="FM44" s="9">
        <v>106.11</v>
      </c>
      <c r="FO44" s="9">
        <v>82.688599999999994</v>
      </c>
      <c r="FP44" s="7">
        <v>98.95</v>
      </c>
      <c r="FQ44" s="9">
        <v>1.3607</v>
      </c>
      <c r="FR44" s="7">
        <f t="shared" si="15"/>
        <v>72.719923568751383</v>
      </c>
      <c r="FT44" s="7">
        <v>1.28</v>
      </c>
      <c r="FU44" s="7">
        <v>1.41</v>
      </c>
      <c r="FV44" s="9">
        <v>82.939700000000002</v>
      </c>
      <c r="FX44" s="9">
        <v>95.39</v>
      </c>
      <c r="FY44" s="9">
        <v>91.17</v>
      </c>
      <c r="FZ44" s="9">
        <v>87.71</v>
      </c>
      <c r="GA44" s="9">
        <v>83.64</v>
      </c>
      <c r="GB44" s="9">
        <v>78.75</v>
      </c>
    </row>
    <row r="45" spans="1:184" x14ac:dyDescent="0.25">
      <c r="A45" s="6">
        <f t="shared" si="16"/>
        <v>44614</v>
      </c>
      <c r="B45" s="13">
        <f t="shared" si="10"/>
        <v>2</v>
      </c>
      <c r="C45" s="13">
        <f t="shared" si="11"/>
        <v>2022</v>
      </c>
      <c r="D45">
        <f t="shared" si="12"/>
        <v>202202</v>
      </c>
      <c r="E45">
        <f t="shared" si="13"/>
        <v>1</v>
      </c>
      <c r="F45">
        <f t="shared" si="14"/>
        <v>202201</v>
      </c>
      <c r="G45" t="s">
        <v>231</v>
      </c>
      <c r="H45" s="9">
        <v>0.5</v>
      </c>
      <c r="I45" s="9">
        <v>0.44490000000000002</v>
      </c>
      <c r="J45" s="10">
        <v>0.65261329999999995</v>
      </c>
      <c r="K45" s="10">
        <v>0.88854849999999996</v>
      </c>
      <c r="L45" s="10">
        <v>1.0936186999999999</v>
      </c>
      <c r="M45" s="10">
        <v>1.2726725999999999</v>
      </c>
      <c r="N45" s="10">
        <v>1.4245393</v>
      </c>
      <c r="O45" s="10">
        <v>1.5477996000000001</v>
      </c>
      <c r="P45" s="10">
        <v>1.6469031000000001</v>
      </c>
      <c r="Q45" s="10">
        <v>1.7283172</v>
      </c>
      <c r="R45" s="10">
        <v>1.7976064</v>
      </c>
      <c r="S45" s="10">
        <v>1.858481</v>
      </c>
      <c r="T45" s="10">
        <v>1.9121579</v>
      </c>
      <c r="U45" s="10">
        <v>1.9586774</v>
      </c>
      <c r="V45" s="10">
        <v>1.9969595</v>
      </c>
      <c r="W45" s="10">
        <v>2.0270717</v>
      </c>
      <c r="X45" s="10">
        <v>2.0494615</v>
      </c>
      <c r="Y45" s="10">
        <v>2.0645761</v>
      </c>
      <c r="Z45" s="10">
        <v>2.0728626999999999</v>
      </c>
      <c r="AA45" s="10">
        <v>2.0747686000000001</v>
      </c>
      <c r="AB45" s="10">
        <v>2.070808</v>
      </c>
      <c r="AC45" s="10">
        <v>2.0617257000000002</v>
      </c>
      <c r="AD45" s="10">
        <v>2.0483161000000001</v>
      </c>
      <c r="AE45" s="10">
        <v>2.0313739000000002</v>
      </c>
      <c r="AF45" s="10">
        <v>2.0116934999999998</v>
      </c>
      <c r="AG45" s="10">
        <v>1.9900694999999999</v>
      </c>
      <c r="AH45" s="10">
        <v>1.9671913999999999</v>
      </c>
      <c r="AI45" s="10">
        <v>1.9433285</v>
      </c>
      <c r="AJ45" s="10">
        <v>1.9186451</v>
      </c>
      <c r="AK45" s="10">
        <v>1.8933055999999999</v>
      </c>
      <c r="AL45" s="10">
        <v>1.8674740999999999</v>
      </c>
      <c r="AM45" s="10">
        <v>1.8413151000000001</v>
      </c>
      <c r="AN45" s="10">
        <v>1.8149928</v>
      </c>
      <c r="AO45" s="10">
        <v>1.7886715</v>
      </c>
      <c r="AP45" s="10">
        <v>1.7625154999999999</v>
      </c>
      <c r="AQ45" s="10">
        <v>1.7366889999999999</v>
      </c>
      <c r="AR45" s="10">
        <v>1.7113564999999999</v>
      </c>
      <c r="AS45" s="10">
        <v>1.6866821999999999</v>
      </c>
      <c r="AT45" s="10">
        <v>1.6628080999999999</v>
      </c>
      <c r="AU45" s="10">
        <v>1.6397564</v>
      </c>
      <c r="AV45" s="10">
        <v>1.6175089</v>
      </c>
      <c r="AW45" s="10">
        <v>1.5960475000000001</v>
      </c>
      <c r="AX45" s="10">
        <v>1.5753541</v>
      </c>
      <c r="AY45" s="10">
        <v>1.5554106000000001</v>
      </c>
      <c r="AZ45" s="10">
        <v>1.5361988</v>
      </c>
      <c r="BA45" s="10">
        <v>1.5177007</v>
      </c>
      <c r="BB45" s="10">
        <v>1.4998981</v>
      </c>
      <c r="BC45" s="10">
        <v>1.4827729000000001</v>
      </c>
      <c r="BD45" s="10">
        <v>1.466307</v>
      </c>
      <c r="BE45" s="10">
        <v>1.4504821999999999</v>
      </c>
      <c r="BF45" s="10">
        <v>1.4352811000000001</v>
      </c>
      <c r="BG45" s="10">
        <v>1.4206888</v>
      </c>
      <c r="BH45" s="10">
        <v>1.4066916</v>
      </c>
      <c r="BI45" s="10">
        <v>1.3932755999999999</v>
      </c>
      <c r="BJ45" s="10">
        <v>1.3804270000000001</v>
      </c>
      <c r="BK45" s="10">
        <v>1.3681318</v>
      </c>
      <c r="BL45" s="10">
        <v>1.3563763</v>
      </c>
      <c r="BM45" s="10">
        <v>1.3451466999999999</v>
      </c>
      <c r="BN45" s="10">
        <v>1.3344290000000001</v>
      </c>
      <c r="BO45" s="10">
        <v>1.3242094</v>
      </c>
      <c r="BP45" s="10">
        <v>1.3144741</v>
      </c>
      <c r="BQ45" s="10">
        <v>1.3052092</v>
      </c>
      <c r="BR45" s="10">
        <v>1.2588889999999999</v>
      </c>
      <c r="BS45" s="10">
        <v>1.2270201999999999</v>
      </c>
      <c r="BU45" s="9">
        <v>190.99</v>
      </c>
      <c r="BV45" s="9">
        <v>191.81</v>
      </c>
      <c r="BW45" s="9">
        <v>192.42</v>
      </c>
      <c r="BX45" s="9">
        <v>191.87</v>
      </c>
      <c r="BY45" s="9">
        <v>191.28</v>
      </c>
      <c r="BZ45" s="9">
        <v>192.01</v>
      </c>
      <c r="CA45" s="9">
        <v>193.71</v>
      </c>
      <c r="CB45" s="9">
        <v>194.52</v>
      </c>
      <c r="CC45" s="9">
        <v>202.62</v>
      </c>
      <c r="CD45" s="9">
        <v>205.17</v>
      </c>
      <c r="CE45" s="9">
        <v>206.65</v>
      </c>
      <c r="CF45" s="9">
        <v>206.85</v>
      </c>
      <c r="CG45" s="9">
        <v>196.44</v>
      </c>
      <c r="CH45" s="9">
        <v>138.41999999999999</v>
      </c>
      <c r="CI45" s="9">
        <v>123.8</v>
      </c>
      <c r="CJ45" s="9">
        <v>115.73</v>
      </c>
      <c r="CK45" s="9">
        <v>119.39</v>
      </c>
      <c r="CL45" s="9">
        <v>122.53</v>
      </c>
      <c r="CM45" s="9">
        <v>127.92</v>
      </c>
      <c r="CN45" s="9">
        <v>128.27000000000001</v>
      </c>
      <c r="CO45" s="9">
        <v>130.93</v>
      </c>
      <c r="CP45" s="9">
        <v>130.74</v>
      </c>
      <c r="CQ45" s="9">
        <v>135.96</v>
      </c>
      <c r="CR45" s="9">
        <v>136.31</v>
      </c>
      <c r="CS45" s="9">
        <v>133.32</v>
      </c>
      <c r="CT45" s="9">
        <v>100.42</v>
      </c>
      <c r="CU45" s="9">
        <v>87.09</v>
      </c>
      <c r="CV45" s="9">
        <v>84.11</v>
      </c>
      <c r="CW45" s="9">
        <v>83.17</v>
      </c>
      <c r="CX45" s="9">
        <v>84.21</v>
      </c>
      <c r="CY45" s="9">
        <v>88.33</v>
      </c>
      <c r="CZ45" s="9">
        <v>94.08</v>
      </c>
      <c r="DA45" s="9">
        <v>97.25</v>
      </c>
      <c r="DB45" s="9">
        <v>98.86</v>
      </c>
      <c r="DC45" s="9">
        <v>100.22</v>
      </c>
      <c r="DD45" s="9">
        <v>99.55</v>
      </c>
      <c r="DE45" s="9">
        <v>94.04</v>
      </c>
      <c r="DF45" s="9">
        <v>78.489999999999995</v>
      </c>
      <c r="DG45" s="9">
        <v>71.66</v>
      </c>
      <c r="DH45" s="9">
        <v>68.69</v>
      </c>
      <c r="DI45" s="9">
        <v>68.23</v>
      </c>
      <c r="DJ45" s="9">
        <v>69.67</v>
      </c>
      <c r="DK45" s="9">
        <v>73.44</v>
      </c>
      <c r="DL45" s="9">
        <v>77.09</v>
      </c>
      <c r="DM45" s="9">
        <v>78.150000000000006</v>
      </c>
      <c r="DN45" s="9">
        <v>79.48</v>
      </c>
      <c r="DO45" s="9">
        <v>81.66</v>
      </c>
      <c r="DP45" s="9">
        <v>81.069999999999993</v>
      </c>
      <c r="DR45" s="9">
        <v>180.4</v>
      </c>
      <c r="DS45" s="9">
        <v>181.33</v>
      </c>
      <c r="DT45" s="9">
        <v>179.88</v>
      </c>
      <c r="DU45" s="9">
        <v>179.51</v>
      </c>
      <c r="DV45" s="9">
        <v>177.87</v>
      </c>
      <c r="DW45" s="9">
        <v>178.64</v>
      </c>
      <c r="DX45" s="9">
        <v>179.64</v>
      </c>
      <c r="DY45" s="9">
        <v>184.54</v>
      </c>
      <c r="DZ45" s="9">
        <v>187.33</v>
      </c>
      <c r="EA45" s="9">
        <v>188.67</v>
      </c>
      <c r="EB45" s="9">
        <v>195.91</v>
      </c>
      <c r="EC45" s="9">
        <v>195.95</v>
      </c>
      <c r="ED45" s="9">
        <v>195</v>
      </c>
      <c r="EE45" s="9">
        <v>120.25</v>
      </c>
      <c r="EF45" s="9">
        <v>124.04</v>
      </c>
      <c r="EG45" s="9">
        <v>123.34</v>
      </c>
      <c r="EH45" s="9">
        <v>123.06</v>
      </c>
      <c r="EI45" s="9">
        <v>123.34</v>
      </c>
      <c r="EJ45" s="9">
        <v>124.29</v>
      </c>
      <c r="EK45" s="9">
        <v>127.94</v>
      </c>
      <c r="EL45" s="9">
        <v>131.03</v>
      </c>
      <c r="EM45" s="9">
        <v>131.68</v>
      </c>
      <c r="EN45" s="9">
        <v>132.06</v>
      </c>
      <c r="EO45" s="9">
        <v>131.94999999999999</v>
      </c>
      <c r="EP45" s="9">
        <v>127.95</v>
      </c>
      <c r="EQ45" s="9">
        <v>94.35</v>
      </c>
      <c r="ER45" s="9">
        <v>93.81</v>
      </c>
      <c r="ES45" s="9">
        <v>93.63</v>
      </c>
      <c r="ET45" s="9">
        <v>93.81</v>
      </c>
      <c r="EU45" s="9">
        <v>95.07</v>
      </c>
      <c r="EV45" s="9">
        <v>96.02</v>
      </c>
      <c r="EW45" s="9">
        <v>103.15</v>
      </c>
      <c r="EX45" s="9">
        <v>106.02</v>
      </c>
      <c r="EY45" s="9">
        <v>106.47</v>
      </c>
      <c r="EZ45" s="9">
        <v>107.14</v>
      </c>
      <c r="FA45" s="9">
        <v>106.69</v>
      </c>
      <c r="FB45" s="9">
        <v>104.98</v>
      </c>
      <c r="FC45" s="9">
        <v>88.3</v>
      </c>
      <c r="FD45" s="9">
        <v>87.49</v>
      </c>
      <c r="FE45" s="9">
        <v>87.23</v>
      </c>
      <c r="FF45" s="9">
        <v>87.5</v>
      </c>
      <c r="FG45" s="9">
        <v>88.63</v>
      </c>
      <c r="FH45" s="9">
        <v>90.32</v>
      </c>
      <c r="FI45" s="9">
        <v>104.42</v>
      </c>
      <c r="FJ45" s="9">
        <v>107.55</v>
      </c>
      <c r="FK45" s="9">
        <v>109.72</v>
      </c>
      <c r="FL45" s="9">
        <v>110.45</v>
      </c>
      <c r="FM45" s="9">
        <v>109.8</v>
      </c>
      <c r="FO45" s="9">
        <v>82.618399999999994</v>
      </c>
      <c r="FP45" s="7">
        <v>98.73</v>
      </c>
      <c r="FQ45" s="9">
        <v>1.3591</v>
      </c>
      <c r="FR45" s="7">
        <f t="shared" si="15"/>
        <v>72.643661246413075</v>
      </c>
      <c r="FT45" s="7">
        <v>1.33</v>
      </c>
      <c r="FU45" s="7">
        <v>1.47</v>
      </c>
      <c r="FV45" s="9">
        <v>82.874200000000002</v>
      </c>
      <c r="FX45" s="9">
        <v>96.84</v>
      </c>
      <c r="FY45" s="9">
        <v>91.75</v>
      </c>
      <c r="FZ45" s="9">
        <v>88.09</v>
      </c>
      <c r="GA45" s="9">
        <v>83.91</v>
      </c>
      <c r="GB45" s="9">
        <v>78.959999999999994</v>
      </c>
    </row>
    <row r="46" spans="1:184" x14ac:dyDescent="0.25">
      <c r="A46" s="6">
        <f t="shared" si="16"/>
        <v>44615</v>
      </c>
      <c r="B46" s="13">
        <f t="shared" si="10"/>
        <v>2</v>
      </c>
      <c r="C46" s="13">
        <f t="shared" si="11"/>
        <v>2022</v>
      </c>
      <c r="D46">
        <f t="shared" si="12"/>
        <v>202202</v>
      </c>
      <c r="E46">
        <f t="shared" si="13"/>
        <v>1</v>
      </c>
      <c r="F46">
        <f t="shared" si="14"/>
        <v>202201</v>
      </c>
      <c r="G46" t="s">
        <v>232</v>
      </c>
      <c r="H46" s="9">
        <v>0.5</v>
      </c>
      <c r="I46" s="9">
        <v>0.4451</v>
      </c>
      <c r="J46" s="10">
        <v>0.64280959999999998</v>
      </c>
      <c r="K46" s="10">
        <v>0.8596163</v>
      </c>
      <c r="L46" s="10">
        <v>1.0542563</v>
      </c>
      <c r="M46" s="10">
        <v>1.2268269999999999</v>
      </c>
      <c r="N46" s="10">
        <v>1.3735025999999999</v>
      </c>
      <c r="O46" s="10">
        <v>1.4929488</v>
      </c>
      <c r="P46" s="10">
        <v>1.5891065</v>
      </c>
      <c r="Q46" s="10">
        <v>1.6690088999999999</v>
      </c>
      <c r="R46" s="10">
        <v>1.7383002999999999</v>
      </c>
      <c r="S46" s="10">
        <v>1.8002803000000001</v>
      </c>
      <c r="T46" s="10">
        <v>1.8559000000000001</v>
      </c>
      <c r="U46" s="10">
        <v>1.9048487999999999</v>
      </c>
      <c r="V46" s="10">
        <v>1.9457574</v>
      </c>
      <c r="W46" s="10">
        <v>1.9785953000000001</v>
      </c>
      <c r="X46" s="10">
        <v>2.0037479999999999</v>
      </c>
      <c r="Y46" s="10">
        <v>2.0216009000000001</v>
      </c>
      <c r="Z46" s="10">
        <v>2.0325392999999998</v>
      </c>
      <c r="AA46" s="10">
        <v>2.0369487999999998</v>
      </c>
      <c r="AB46" s="10">
        <v>2.0352967</v>
      </c>
      <c r="AC46" s="10">
        <v>2.0283338</v>
      </c>
      <c r="AD46" s="10">
        <v>2.0168718000000001</v>
      </c>
      <c r="AE46" s="10">
        <v>2.0017225999999999</v>
      </c>
      <c r="AF46" s="10">
        <v>1.9836978000000001</v>
      </c>
      <c r="AG46" s="10">
        <v>1.9636093999999999</v>
      </c>
      <c r="AH46" s="10">
        <v>1.9421625</v>
      </c>
      <c r="AI46" s="10">
        <v>1.9196365</v>
      </c>
      <c r="AJ46" s="10">
        <v>1.896204</v>
      </c>
      <c r="AK46" s="10">
        <v>1.8720378</v>
      </c>
      <c r="AL46" s="10">
        <v>1.8473107</v>
      </c>
      <c r="AM46" s="10">
        <v>1.8221955000000001</v>
      </c>
      <c r="AN46" s="10">
        <v>1.7968648</v>
      </c>
      <c r="AO46" s="10">
        <v>1.7714915</v>
      </c>
      <c r="AP46" s="10">
        <v>1.7462481999999999</v>
      </c>
      <c r="AQ46" s="10">
        <v>1.7213077999999999</v>
      </c>
      <c r="AR46" s="10">
        <v>1.6968429</v>
      </c>
      <c r="AS46" s="10">
        <v>1.6730265</v>
      </c>
      <c r="AT46" s="10">
        <v>1.6500056999999999</v>
      </c>
      <c r="AU46" s="10">
        <v>1.6278043</v>
      </c>
      <c r="AV46" s="10">
        <v>1.6064084000000001</v>
      </c>
      <c r="AW46" s="10">
        <v>1.5858041</v>
      </c>
      <c r="AX46" s="10">
        <v>1.5659772000000001</v>
      </c>
      <c r="AY46" s="10">
        <v>1.5469139999999999</v>
      </c>
      <c r="AZ46" s="10">
        <v>1.5286005</v>
      </c>
      <c r="BA46" s="10">
        <v>1.5110226</v>
      </c>
      <c r="BB46" s="10">
        <v>1.4941666</v>
      </c>
      <c r="BC46" s="10">
        <v>1.4780183</v>
      </c>
      <c r="BD46" s="10">
        <v>1.4625638000000001</v>
      </c>
      <c r="BE46" s="10">
        <v>1.4477892999999999</v>
      </c>
      <c r="BF46" s="10">
        <v>1.4336802</v>
      </c>
      <c r="BG46" s="10">
        <v>1.4202201000000001</v>
      </c>
      <c r="BH46" s="10">
        <v>1.4073918000000001</v>
      </c>
      <c r="BI46" s="10">
        <v>1.3951781999999999</v>
      </c>
      <c r="BJ46" s="10">
        <v>1.3835624</v>
      </c>
      <c r="BK46" s="10">
        <v>1.3725270000000001</v>
      </c>
      <c r="BL46" s="10">
        <v>1.3620551000000001</v>
      </c>
      <c r="BM46" s="10">
        <v>1.3521296</v>
      </c>
      <c r="BN46" s="10">
        <v>1.3427332999999999</v>
      </c>
      <c r="BO46" s="10">
        <v>1.3338492</v>
      </c>
      <c r="BP46" s="10">
        <v>1.3254602</v>
      </c>
      <c r="BQ46" s="10">
        <v>1.3175490000000001</v>
      </c>
      <c r="BR46" s="10">
        <v>1.2793080999999999</v>
      </c>
      <c r="BS46" s="10">
        <v>1.2548514</v>
      </c>
      <c r="BU46" s="9">
        <v>213.33</v>
      </c>
      <c r="BV46" s="9">
        <v>214.16</v>
      </c>
      <c r="BW46" s="9">
        <v>215.12</v>
      </c>
      <c r="BX46" s="9">
        <v>214.7</v>
      </c>
      <c r="BY46" s="9">
        <v>214.08</v>
      </c>
      <c r="BZ46" s="9">
        <v>214.83</v>
      </c>
      <c r="CA46" s="9">
        <v>216.63</v>
      </c>
      <c r="CB46" s="9">
        <v>216.79</v>
      </c>
      <c r="CC46" s="9">
        <v>225</v>
      </c>
      <c r="CD46" s="9">
        <v>227.79</v>
      </c>
      <c r="CE46" s="9">
        <v>229.32</v>
      </c>
      <c r="CF46" s="9">
        <v>229.45</v>
      </c>
      <c r="CG46" s="9">
        <v>217.86</v>
      </c>
      <c r="CH46" s="9">
        <v>152.03</v>
      </c>
      <c r="CI46" s="9">
        <v>136.93</v>
      </c>
      <c r="CJ46" s="9">
        <v>127.82</v>
      </c>
      <c r="CK46" s="9">
        <v>131.49</v>
      </c>
      <c r="CL46" s="9">
        <v>134.97</v>
      </c>
      <c r="CM46" s="9">
        <v>140.88</v>
      </c>
      <c r="CN46" s="9">
        <v>139.87</v>
      </c>
      <c r="CO46" s="9">
        <v>142.47999999999999</v>
      </c>
      <c r="CP46" s="9">
        <v>142.22</v>
      </c>
      <c r="CQ46" s="9">
        <v>147.75</v>
      </c>
      <c r="CR46" s="9">
        <v>148.21</v>
      </c>
      <c r="CS46" s="9">
        <v>145.56</v>
      </c>
      <c r="CT46" s="9">
        <v>111.85</v>
      </c>
      <c r="CU46" s="9">
        <v>98.12</v>
      </c>
      <c r="CV46" s="9">
        <v>95.15</v>
      </c>
      <c r="CW46" s="9">
        <v>93.91</v>
      </c>
      <c r="CX46" s="9">
        <v>95.14</v>
      </c>
      <c r="CY46" s="9">
        <v>99.57</v>
      </c>
      <c r="CZ46" s="9">
        <v>104.86</v>
      </c>
      <c r="DA46" s="9">
        <v>108.18</v>
      </c>
      <c r="DB46" s="9">
        <v>109.98</v>
      </c>
      <c r="DC46" s="9">
        <v>110.42</v>
      </c>
      <c r="DD46" s="9">
        <v>109.82</v>
      </c>
      <c r="DE46" s="9">
        <v>104.31</v>
      </c>
      <c r="DF46" s="9">
        <v>87.3</v>
      </c>
      <c r="DG46" s="9">
        <v>79.930000000000007</v>
      </c>
      <c r="DH46" s="9">
        <v>76.849999999999994</v>
      </c>
      <c r="DI46" s="9">
        <v>76.510000000000005</v>
      </c>
      <c r="DJ46" s="9">
        <v>78.099999999999994</v>
      </c>
      <c r="DK46" s="9">
        <v>82.15</v>
      </c>
      <c r="DL46" s="9">
        <v>85.37</v>
      </c>
      <c r="DM46" s="9">
        <v>85.93</v>
      </c>
      <c r="DN46" s="9">
        <v>87.23</v>
      </c>
      <c r="DO46" s="9">
        <v>91.58</v>
      </c>
      <c r="DP46" s="9">
        <v>91.11</v>
      </c>
      <c r="DR46" s="9">
        <v>197.79</v>
      </c>
      <c r="DS46" s="9">
        <v>198.82</v>
      </c>
      <c r="DT46" s="9">
        <v>197.06</v>
      </c>
      <c r="DU46" s="9">
        <v>196.94</v>
      </c>
      <c r="DV46" s="9">
        <v>195.01</v>
      </c>
      <c r="DW46" s="9">
        <v>195.77</v>
      </c>
      <c r="DX46" s="9">
        <v>196.77</v>
      </c>
      <c r="DY46" s="9">
        <v>202.58</v>
      </c>
      <c r="DZ46" s="9">
        <v>205.37</v>
      </c>
      <c r="EA46" s="9">
        <v>206.71</v>
      </c>
      <c r="EB46" s="9">
        <v>213.95</v>
      </c>
      <c r="EC46" s="9">
        <v>213.99</v>
      </c>
      <c r="ED46" s="9">
        <v>213.04</v>
      </c>
      <c r="EE46" s="9">
        <v>129.97999999999999</v>
      </c>
      <c r="EF46" s="9">
        <v>133.77000000000001</v>
      </c>
      <c r="EG46" s="9">
        <v>133.07</v>
      </c>
      <c r="EH46" s="9">
        <v>132.79</v>
      </c>
      <c r="EI46" s="9">
        <v>133.07</v>
      </c>
      <c r="EJ46" s="9">
        <v>134.02000000000001</v>
      </c>
      <c r="EK46" s="9">
        <v>137</v>
      </c>
      <c r="EL46" s="9">
        <v>140.09</v>
      </c>
      <c r="EM46" s="9">
        <v>140.74</v>
      </c>
      <c r="EN46" s="9">
        <v>141.12</v>
      </c>
      <c r="EO46" s="9">
        <v>141.01</v>
      </c>
      <c r="EP46" s="9">
        <v>137.01</v>
      </c>
      <c r="EQ46" s="9">
        <v>103.75</v>
      </c>
      <c r="ER46" s="9">
        <v>103.21</v>
      </c>
      <c r="ES46" s="9">
        <v>103.03</v>
      </c>
      <c r="ET46" s="9">
        <v>103.21</v>
      </c>
      <c r="EU46" s="9">
        <v>104.47</v>
      </c>
      <c r="EV46" s="9">
        <v>105.42</v>
      </c>
      <c r="EW46" s="9">
        <v>111.17</v>
      </c>
      <c r="EX46" s="9">
        <v>114.04</v>
      </c>
      <c r="EY46" s="9">
        <v>114.49</v>
      </c>
      <c r="EZ46" s="9">
        <v>115.16</v>
      </c>
      <c r="FA46" s="9">
        <v>114.71</v>
      </c>
      <c r="FB46" s="9">
        <v>113.26</v>
      </c>
      <c r="FC46" s="9">
        <v>91.63</v>
      </c>
      <c r="FD46" s="9">
        <v>90.82</v>
      </c>
      <c r="FE46" s="9">
        <v>90.56</v>
      </c>
      <c r="FF46" s="9">
        <v>90.83</v>
      </c>
      <c r="FG46" s="9">
        <v>91.96</v>
      </c>
      <c r="FH46" s="9">
        <v>93.65</v>
      </c>
      <c r="FI46" s="9">
        <v>108.43</v>
      </c>
      <c r="FJ46" s="9">
        <v>111.56</v>
      </c>
      <c r="FK46" s="9">
        <v>113.73</v>
      </c>
      <c r="FL46" s="9">
        <v>114.46</v>
      </c>
      <c r="FM46" s="9">
        <v>113.81</v>
      </c>
      <c r="FO46" s="9">
        <v>82.451300000000003</v>
      </c>
      <c r="FP46" s="7">
        <v>99.29</v>
      </c>
      <c r="FQ46" s="9">
        <v>1.3560000000000001</v>
      </c>
      <c r="FR46" s="7">
        <f t="shared" si="15"/>
        <v>73.222713864306783</v>
      </c>
      <c r="FT46" s="7">
        <v>1.29</v>
      </c>
      <c r="FU46" s="7">
        <v>1.48</v>
      </c>
      <c r="FV46" s="9">
        <v>82.691800000000001</v>
      </c>
      <c r="FX46" s="9">
        <v>96.84</v>
      </c>
      <c r="FY46" s="9">
        <v>92.18</v>
      </c>
      <c r="FZ46" s="9">
        <v>88.82</v>
      </c>
      <c r="GA46" s="9">
        <v>84.72</v>
      </c>
      <c r="GB46" s="9">
        <v>79.83</v>
      </c>
    </row>
    <row r="47" spans="1:184" x14ac:dyDescent="0.25">
      <c r="A47" s="6">
        <f t="shared" si="16"/>
        <v>44616</v>
      </c>
      <c r="B47" s="13">
        <f t="shared" si="10"/>
        <v>2</v>
      </c>
      <c r="C47" s="13">
        <f t="shared" si="11"/>
        <v>2022</v>
      </c>
      <c r="D47">
        <f t="shared" si="12"/>
        <v>202202</v>
      </c>
      <c r="E47">
        <f t="shared" si="13"/>
        <v>1</v>
      </c>
      <c r="F47">
        <f t="shared" si="14"/>
        <v>202201</v>
      </c>
      <c r="G47" t="s">
        <v>233</v>
      </c>
      <c r="H47" s="9">
        <v>0.5</v>
      </c>
      <c r="I47" s="9">
        <v>0.4451</v>
      </c>
      <c r="J47" s="10">
        <v>0.64278409999999997</v>
      </c>
      <c r="K47" s="10">
        <v>0.85265150000000001</v>
      </c>
      <c r="L47" s="10">
        <v>1.0473132999999999</v>
      </c>
      <c r="M47" s="10">
        <v>1.2213057</v>
      </c>
      <c r="N47" s="10">
        <v>1.3677256</v>
      </c>
      <c r="O47" s="10">
        <v>1.4845341000000001</v>
      </c>
      <c r="P47" s="10">
        <v>1.5772177000000001</v>
      </c>
      <c r="Q47" s="10">
        <v>1.6540504</v>
      </c>
      <c r="R47" s="10">
        <v>1.7221599999999999</v>
      </c>
      <c r="S47" s="10">
        <v>1.7851836000000001</v>
      </c>
      <c r="T47" s="10">
        <v>1.8441414</v>
      </c>
      <c r="U47" s="10">
        <v>1.8980577000000001</v>
      </c>
      <c r="V47" s="10">
        <v>1.9447650000000001</v>
      </c>
      <c r="W47" s="10">
        <v>1.9837988</v>
      </c>
      <c r="X47" s="10">
        <v>2.0151959000000002</v>
      </c>
      <c r="Y47" s="10">
        <v>2.0389930000000001</v>
      </c>
      <c r="Z47" s="10">
        <v>2.0552266000000001</v>
      </c>
      <c r="AA47" s="10">
        <v>2.0639335999999999</v>
      </c>
      <c r="AB47" s="10">
        <v>2.0653283999999998</v>
      </c>
      <c r="AC47" s="10">
        <v>2.0602388</v>
      </c>
      <c r="AD47" s="10">
        <v>2.0496246999999999</v>
      </c>
      <c r="AE47" s="10">
        <v>2.0344460999999998</v>
      </c>
      <c r="AF47" s="10">
        <v>2.015663</v>
      </c>
      <c r="AG47" s="10">
        <v>1.9942352999999999</v>
      </c>
      <c r="AH47" s="10">
        <v>1.9710236999999999</v>
      </c>
      <c r="AI47" s="10">
        <v>1.9464039</v>
      </c>
      <c r="AJ47" s="10">
        <v>1.9206045</v>
      </c>
      <c r="AK47" s="10">
        <v>1.8938538</v>
      </c>
      <c r="AL47" s="10">
        <v>1.8663802</v>
      </c>
      <c r="AM47" s="10">
        <v>1.8384119999999999</v>
      </c>
      <c r="AN47" s="10">
        <v>1.8101777999999999</v>
      </c>
      <c r="AO47" s="10">
        <v>1.7819057</v>
      </c>
      <c r="AP47" s="10">
        <v>1.7538243</v>
      </c>
      <c r="AQ47" s="10">
        <v>1.7261618999999999</v>
      </c>
      <c r="AR47" s="10">
        <v>1.699147</v>
      </c>
      <c r="AS47" s="10">
        <v>1.6730077999999999</v>
      </c>
      <c r="AT47" s="10">
        <v>1.6479341999999999</v>
      </c>
      <c r="AU47" s="10">
        <v>1.6239463000000001</v>
      </c>
      <c r="AV47" s="10">
        <v>1.6010168</v>
      </c>
      <c r="AW47" s="10">
        <v>1.5791187</v>
      </c>
      <c r="AX47" s="10">
        <v>1.5582251</v>
      </c>
      <c r="AY47" s="10">
        <v>1.5383089000000001</v>
      </c>
      <c r="AZ47" s="10">
        <v>1.5193430000000001</v>
      </c>
      <c r="BA47" s="10">
        <v>1.5013004999999999</v>
      </c>
      <c r="BB47" s="10">
        <v>1.4841542000000001</v>
      </c>
      <c r="BC47" s="10">
        <v>1.4678770999999999</v>
      </c>
      <c r="BD47" s="10">
        <v>1.4524421999999999</v>
      </c>
      <c r="BE47" s="10">
        <v>1.4378225</v>
      </c>
      <c r="BF47" s="10">
        <v>1.4239907999999999</v>
      </c>
      <c r="BG47" s="10">
        <v>1.4109195000000001</v>
      </c>
      <c r="BH47" s="10">
        <v>1.3985809</v>
      </c>
      <c r="BI47" s="10">
        <v>1.3869472</v>
      </c>
      <c r="BJ47" s="10">
        <v>1.3759907</v>
      </c>
      <c r="BK47" s="10">
        <v>1.3656836000000001</v>
      </c>
      <c r="BL47" s="10">
        <v>1.3559983</v>
      </c>
      <c r="BM47" s="10">
        <v>1.3469070000000001</v>
      </c>
      <c r="BN47" s="10">
        <v>1.3383818999999999</v>
      </c>
      <c r="BO47" s="10">
        <v>1.3303954</v>
      </c>
      <c r="BP47" s="10">
        <v>1.3229196000000001</v>
      </c>
      <c r="BQ47" s="10">
        <v>1.3159269</v>
      </c>
      <c r="BR47" s="10">
        <v>1.2830012</v>
      </c>
      <c r="BS47" s="10">
        <v>1.2631441000000001</v>
      </c>
      <c r="BU47" s="9">
        <v>321.97000000000003</v>
      </c>
      <c r="BV47" s="9">
        <v>321.97000000000003</v>
      </c>
      <c r="BW47" s="9">
        <v>318.51</v>
      </c>
      <c r="BX47" s="9">
        <v>318.42</v>
      </c>
      <c r="BY47" s="9">
        <v>318.11</v>
      </c>
      <c r="BZ47" s="9">
        <v>318.51</v>
      </c>
      <c r="CA47" s="9">
        <v>319.33</v>
      </c>
      <c r="CB47" s="9">
        <v>318.83</v>
      </c>
      <c r="CC47" s="9">
        <v>325.92</v>
      </c>
      <c r="CD47" s="9">
        <v>329.33</v>
      </c>
      <c r="CE47" s="9">
        <v>329.89</v>
      </c>
      <c r="CF47" s="9">
        <v>329.06</v>
      </c>
      <c r="CG47" s="9">
        <v>312.27999999999997</v>
      </c>
      <c r="CH47" s="9">
        <v>171.28</v>
      </c>
      <c r="CI47" s="9">
        <v>152.82</v>
      </c>
      <c r="CJ47" s="9">
        <v>142.68</v>
      </c>
      <c r="CK47" s="9">
        <v>146.25</v>
      </c>
      <c r="CL47" s="9">
        <v>150.07</v>
      </c>
      <c r="CM47" s="9">
        <v>156.63999999999999</v>
      </c>
      <c r="CN47" s="9">
        <v>155.61000000000001</v>
      </c>
      <c r="CO47" s="9">
        <v>158.19999999999999</v>
      </c>
      <c r="CP47" s="9">
        <v>157.91</v>
      </c>
      <c r="CQ47" s="9">
        <v>163.04</v>
      </c>
      <c r="CR47" s="9">
        <v>163.66</v>
      </c>
      <c r="CS47" s="9">
        <v>161.4</v>
      </c>
      <c r="CT47" s="9">
        <v>121.65</v>
      </c>
      <c r="CU47" s="9">
        <v>107.87</v>
      </c>
      <c r="CV47" s="9">
        <v>104.99</v>
      </c>
      <c r="CW47" s="9">
        <v>103.56</v>
      </c>
      <c r="CX47" s="9">
        <v>105.03</v>
      </c>
      <c r="CY47" s="9">
        <v>109.81</v>
      </c>
      <c r="CZ47" s="9">
        <v>114.26</v>
      </c>
      <c r="DA47" s="9">
        <v>117.78</v>
      </c>
      <c r="DB47" s="9">
        <v>119.78</v>
      </c>
      <c r="DC47" s="9">
        <v>118.55</v>
      </c>
      <c r="DD47" s="9">
        <v>118.01</v>
      </c>
      <c r="DE47" s="9">
        <v>112.52</v>
      </c>
      <c r="DF47" s="9">
        <v>89.88</v>
      </c>
      <c r="DG47" s="9">
        <v>82.52</v>
      </c>
      <c r="DH47" s="9">
        <v>79.48</v>
      </c>
      <c r="DI47" s="9">
        <v>79.17</v>
      </c>
      <c r="DJ47" s="9">
        <v>80.819999999999993</v>
      </c>
      <c r="DK47" s="9">
        <v>84.95</v>
      </c>
      <c r="DL47" s="9">
        <v>90.37</v>
      </c>
      <c r="DM47" s="9">
        <v>90.95</v>
      </c>
      <c r="DN47" s="9">
        <v>92.25</v>
      </c>
      <c r="DO47" s="9">
        <v>95.12</v>
      </c>
      <c r="DP47" s="9">
        <v>94.6</v>
      </c>
      <c r="DR47" s="9">
        <v>258.2</v>
      </c>
      <c r="DS47" s="9">
        <v>255.18</v>
      </c>
      <c r="DT47" s="9">
        <v>250.43</v>
      </c>
      <c r="DU47" s="9">
        <v>250.02</v>
      </c>
      <c r="DV47" s="9">
        <v>248.07</v>
      </c>
      <c r="DW47" s="9">
        <v>248.72</v>
      </c>
      <c r="DX47" s="9">
        <v>249.72</v>
      </c>
      <c r="DY47" s="9">
        <v>255.99</v>
      </c>
      <c r="DZ47" s="9">
        <v>258.77999999999997</v>
      </c>
      <c r="EA47" s="9">
        <v>260.12</v>
      </c>
      <c r="EB47" s="9">
        <v>267.33</v>
      </c>
      <c r="EC47" s="9">
        <v>267.37</v>
      </c>
      <c r="ED47" s="9">
        <v>266.42</v>
      </c>
      <c r="EE47" s="9">
        <v>140.94</v>
      </c>
      <c r="EF47" s="9">
        <v>144.72999999999999</v>
      </c>
      <c r="EG47" s="9">
        <v>144.03</v>
      </c>
      <c r="EH47" s="9">
        <v>143.75</v>
      </c>
      <c r="EI47" s="9">
        <v>144.03</v>
      </c>
      <c r="EJ47" s="9">
        <v>144.97999999999999</v>
      </c>
      <c r="EK47" s="9">
        <v>148.61000000000001</v>
      </c>
      <c r="EL47" s="9">
        <v>151.69999999999999</v>
      </c>
      <c r="EM47" s="9">
        <v>152.35</v>
      </c>
      <c r="EN47" s="9">
        <v>152.72999999999999</v>
      </c>
      <c r="EO47" s="9">
        <v>152.62</v>
      </c>
      <c r="EP47" s="9">
        <v>148.62</v>
      </c>
      <c r="EQ47" s="9">
        <v>108.71</v>
      </c>
      <c r="ER47" s="9">
        <v>108.17</v>
      </c>
      <c r="ES47" s="9">
        <v>107.99</v>
      </c>
      <c r="ET47" s="9">
        <v>108.17</v>
      </c>
      <c r="EU47" s="9">
        <v>109.43</v>
      </c>
      <c r="EV47" s="9">
        <v>110.38</v>
      </c>
      <c r="EW47" s="9">
        <v>113.43</v>
      </c>
      <c r="EX47" s="9">
        <v>116.3</v>
      </c>
      <c r="EY47" s="9">
        <v>116.75</v>
      </c>
      <c r="EZ47" s="9">
        <v>117.42</v>
      </c>
      <c r="FA47" s="9">
        <v>116.97</v>
      </c>
      <c r="FB47" s="9">
        <v>115.26</v>
      </c>
      <c r="FC47" s="9">
        <v>102.66</v>
      </c>
      <c r="FD47" s="9">
        <v>101.85</v>
      </c>
      <c r="FE47" s="9">
        <v>101.59</v>
      </c>
      <c r="FF47" s="9">
        <v>101.86</v>
      </c>
      <c r="FG47" s="9">
        <v>102.99</v>
      </c>
      <c r="FH47" s="9">
        <v>104.68</v>
      </c>
      <c r="FI47" s="9">
        <v>114.7</v>
      </c>
      <c r="FJ47" s="9">
        <v>117.83</v>
      </c>
      <c r="FK47" s="9">
        <v>120</v>
      </c>
      <c r="FL47" s="9">
        <v>120.73</v>
      </c>
      <c r="FM47" s="9">
        <v>120.08</v>
      </c>
      <c r="FO47" s="9">
        <v>81.817700000000002</v>
      </c>
      <c r="FP47" s="7">
        <v>101.29</v>
      </c>
      <c r="FQ47" s="9">
        <v>1.3274999999999999</v>
      </c>
      <c r="FR47" s="7">
        <f t="shared" si="15"/>
        <v>76.301318267419973</v>
      </c>
      <c r="FT47" s="7">
        <v>1.26</v>
      </c>
      <c r="FU47" s="7">
        <v>1.45</v>
      </c>
      <c r="FV47" s="9">
        <v>81.989099999999993</v>
      </c>
      <c r="FX47" s="9">
        <v>99.08</v>
      </c>
      <c r="FY47" s="9">
        <v>92.89</v>
      </c>
      <c r="FZ47" s="9">
        <v>88.69</v>
      </c>
      <c r="GA47" s="9">
        <v>84.21</v>
      </c>
      <c r="GB47" s="9">
        <v>78.84</v>
      </c>
    </row>
    <row r="48" spans="1:184" x14ac:dyDescent="0.25">
      <c r="A48" s="6">
        <f t="shared" si="16"/>
        <v>44617</v>
      </c>
      <c r="B48" s="13">
        <f t="shared" si="10"/>
        <v>2</v>
      </c>
      <c r="C48" s="13">
        <f t="shared" si="11"/>
        <v>2022</v>
      </c>
      <c r="D48">
        <f t="shared" si="12"/>
        <v>202202</v>
      </c>
      <c r="E48">
        <f t="shared" si="13"/>
        <v>1</v>
      </c>
      <c r="F48">
        <f t="shared" si="14"/>
        <v>202201</v>
      </c>
      <c r="G48" t="s">
        <v>234</v>
      </c>
      <c r="H48" s="9">
        <v>0.5</v>
      </c>
      <c r="I48" s="9">
        <v>0.44490000000000002</v>
      </c>
      <c r="J48" s="10">
        <v>0.66018270000000001</v>
      </c>
      <c r="K48" s="10">
        <v>0.85902330000000005</v>
      </c>
      <c r="L48" s="10">
        <v>1.0471166000000001</v>
      </c>
      <c r="M48" s="10">
        <v>1.2146760000000001</v>
      </c>
      <c r="N48" s="10">
        <v>1.3551016</v>
      </c>
      <c r="O48" s="10">
        <v>1.4677559</v>
      </c>
      <c r="P48" s="10">
        <v>1.5579059</v>
      </c>
      <c r="Q48" s="10">
        <v>1.6328969</v>
      </c>
      <c r="R48" s="10">
        <v>1.6990616999999999</v>
      </c>
      <c r="S48" s="10">
        <v>1.7594848000000001</v>
      </c>
      <c r="T48" s="10">
        <v>1.8149649999999999</v>
      </c>
      <c r="U48" s="10">
        <v>1.8647073999999999</v>
      </c>
      <c r="V48" s="10">
        <v>1.9067932999999999</v>
      </c>
      <c r="W48" s="10">
        <v>1.9409479999999999</v>
      </c>
      <c r="X48" s="10">
        <v>1.967487</v>
      </c>
      <c r="Y48" s="10">
        <v>1.9867258999999999</v>
      </c>
      <c r="Z48" s="10">
        <v>1.9989802000000001</v>
      </c>
      <c r="AA48" s="10">
        <v>2.0045655999999998</v>
      </c>
      <c r="AB48" s="10">
        <v>2.0039015999999998</v>
      </c>
      <c r="AC48" s="10">
        <v>1.9977666999999999</v>
      </c>
      <c r="AD48" s="10">
        <v>1.9870166</v>
      </c>
      <c r="AE48" s="10">
        <v>1.9725074</v>
      </c>
      <c r="AF48" s="10">
        <v>1.9550947000000001</v>
      </c>
      <c r="AG48" s="10">
        <v>1.9356344000000001</v>
      </c>
      <c r="AH48" s="10">
        <v>1.9148795000000001</v>
      </c>
      <c r="AI48" s="10">
        <v>1.8931292</v>
      </c>
      <c r="AJ48" s="10">
        <v>1.8705571000000001</v>
      </c>
      <c r="AK48" s="10">
        <v>1.847337</v>
      </c>
      <c r="AL48" s="10">
        <v>1.8236429000000001</v>
      </c>
      <c r="AM48" s="10">
        <v>1.7996483999999999</v>
      </c>
      <c r="AN48" s="10">
        <v>1.7755274000000001</v>
      </c>
      <c r="AO48" s="10">
        <v>1.7514536000000001</v>
      </c>
      <c r="AP48" s="10">
        <v>1.7276009999999999</v>
      </c>
      <c r="AQ48" s="10">
        <v>1.7041432000000001</v>
      </c>
      <c r="AR48" s="10">
        <v>1.6812541000000001</v>
      </c>
      <c r="AS48" s="10">
        <v>1.6591075</v>
      </c>
      <c r="AT48" s="10">
        <v>1.6378474000000001</v>
      </c>
      <c r="AU48" s="10">
        <v>1.6174869999999999</v>
      </c>
      <c r="AV48" s="10">
        <v>1.5980030999999999</v>
      </c>
      <c r="AW48" s="10">
        <v>1.5793727</v>
      </c>
      <c r="AX48" s="10">
        <v>1.5615725</v>
      </c>
      <c r="AY48" s="10">
        <v>1.5445795</v>
      </c>
      <c r="AZ48" s="10">
        <v>1.5283705999999999</v>
      </c>
      <c r="BA48" s="10">
        <v>1.5129227000000001</v>
      </c>
      <c r="BB48" s="10">
        <v>1.4982127000000001</v>
      </c>
      <c r="BC48" s="10">
        <v>1.4842173000000001</v>
      </c>
      <c r="BD48" s="10">
        <v>1.4709137000000001</v>
      </c>
      <c r="BE48" s="10">
        <v>1.4582785</v>
      </c>
      <c r="BF48" s="10">
        <v>1.4462893000000001</v>
      </c>
      <c r="BG48" s="10">
        <v>1.4349258</v>
      </c>
      <c r="BH48" s="10">
        <v>1.4241684999999999</v>
      </c>
      <c r="BI48" s="10">
        <v>1.4139976999999999</v>
      </c>
      <c r="BJ48" s="10">
        <v>1.4043939999999999</v>
      </c>
      <c r="BK48" s="10">
        <v>1.3953377</v>
      </c>
      <c r="BL48" s="10">
        <v>1.3868092000000001</v>
      </c>
      <c r="BM48" s="10">
        <v>1.3787891000000001</v>
      </c>
      <c r="BN48" s="10">
        <v>1.3712576999999999</v>
      </c>
      <c r="BO48" s="10">
        <v>1.3641954999999999</v>
      </c>
      <c r="BP48" s="10">
        <v>1.3575828999999999</v>
      </c>
      <c r="BQ48" s="10">
        <v>1.3514002000000001</v>
      </c>
      <c r="BR48" s="10">
        <v>1.3224982000000001</v>
      </c>
      <c r="BS48" s="10">
        <v>1.3057179999999999</v>
      </c>
      <c r="BU48" s="9">
        <v>225.55</v>
      </c>
      <c r="BV48" s="9">
        <v>224.61</v>
      </c>
      <c r="BW48" s="9">
        <v>223.85</v>
      </c>
      <c r="BX48" s="9">
        <v>223.49</v>
      </c>
      <c r="BY48" s="9">
        <v>223.2</v>
      </c>
      <c r="BZ48" s="9">
        <v>223.55</v>
      </c>
      <c r="CA48" s="9">
        <v>224.37</v>
      </c>
      <c r="CB48" s="9">
        <v>226.09</v>
      </c>
      <c r="CC48" s="9">
        <v>233.57</v>
      </c>
      <c r="CD48" s="9">
        <v>236.09</v>
      </c>
      <c r="CE48" s="9">
        <v>237.6</v>
      </c>
      <c r="CF48" s="9">
        <v>236.98</v>
      </c>
      <c r="CG48" s="9">
        <v>220.65</v>
      </c>
      <c r="CH48" s="9">
        <v>143.47</v>
      </c>
      <c r="CI48" s="9">
        <v>131.59</v>
      </c>
      <c r="CJ48" s="9">
        <v>123.02</v>
      </c>
      <c r="CK48" s="9">
        <v>124.63</v>
      </c>
      <c r="CL48" s="9">
        <v>127.87</v>
      </c>
      <c r="CM48" s="9">
        <v>133.32</v>
      </c>
      <c r="CN48" s="9">
        <v>133.62</v>
      </c>
      <c r="CO48" s="9">
        <v>136.28</v>
      </c>
      <c r="CP48" s="9">
        <v>136.09</v>
      </c>
      <c r="CQ48" s="9">
        <v>140.88</v>
      </c>
      <c r="CR48" s="9">
        <v>141.56</v>
      </c>
      <c r="CS48" s="9">
        <v>138.66999999999999</v>
      </c>
      <c r="CT48" s="9">
        <v>109.85</v>
      </c>
      <c r="CU48" s="9">
        <v>96.21</v>
      </c>
      <c r="CV48" s="9">
        <v>93.2</v>
      </c>
      <c r="CW48" s="9">
        <v>90.98</v>
      </c>
      <c r="CX48" s="9">
        <v>92.08</v>
      </c>
      <c r="CY48" s="9">
        <v>96.31</v>
      </c>
      <c r="CZ48" s="9">
        <v>100.28</v>
      </c>
      <c r="DA48" s="9">
        <v>103.51</v>
      </c>
      <c r="DB48" s="9">
        <v>105.16</v>
      </c>
      <c r="DC48" s="9">
        <v>103.56</v>
      </c>
      <c r="DD48" s="9">
        <v>102.86</v>
      </c>
      <c r="DE48" s="9">
        <v>97.33</v>
      </c>
      <c r="DF48" s="9">
        <v>79.959999999999994</v>
      </c>
      <c r="DG48" s="9">
        <v>73.27</v>
      </c>
      <c r="DH48" s="9">
        <v>70.36</v>
      </c>
      <c r="DI48" s="9">
        <v>69.900000000000006</v>
      </c>
      <c r="DJ48" s="9">
        <v>71.37</v>
      </c>
      <c r="DK48" s="9">
        <v>75.02</v>
      </c>
      <c r="DL48" s="9">
        <v>79.739999999999995</v>
      </c>
      <c r="DM48" s="9">
        <v>80.39</v>
      </c>
      <c r="DN48" s="9">
        <v>81.69</v>
      </c>
      <c r="DO48" s="9">
        <v>85.45</v>
      </c>
      <c r="DP48" s="9">
        <v>86.6</v>
      </c>
      <c r="DR48" s="9">
        <v>205.88</v>
      </c>
      <c r="DS48" s="9">
        <v>199.55</v>
      </c>
      <c r="DT48" s="9">
        <v>198.51</v>
      </c>
      <c r="DU48" s="9">
        <v>197.73</v>
      </c>
      <c r="DV48" s="9">
        <v>197.22</v>
      </c>
      <c r="DW48" s="9">
        <v>197.63</v>
      </c>
      <c r="DX48" s="9">
        <v>198.63</v>
      </c>
      <c r="DY48" s="9">
        <v>202.4</v>
      </c>
      <c r="DZ48" s="9">
        <v>205.19</v>
      </c>
      <c r="EA48" s="9">
        <v>206.53</v>
      </c>
      <c r="EB48" s="9">
        <v>213.12</v>
      </c>
      <c r="EC48" s="9">
        <v>213.16</v>
      </c>
      <c r="ED48" s="9">
        <v>212.21</v>
      </c>
      <c r="EE48" s="9">
        <v>120.92</v>
      </c>
      <c r="EF48" s="9">
        <v>124.71</v>
      </c>
      <c r="EG48" s="9">
        <v>124.01</v>
      </c>
      <c r="EH48" s="9">
        <v>123.73</v>
      </c>
      <c r="EI48" s="9">
        <v>124.01</v>
      </c>
      <c r="EJ48" s="9">
        <v>124.96</v>
      </c>
      <c r="EK48" s="9">
        <v>128.44</v>
      </c>
      <c r="EL48" s="9">
        <v>131.53</v>
      </c>
      <c r="EM48" s="9">
        <v>132.18</v>
      </c>
      <c r="EN48" s="9">
        <v>132.56</v>
      </c>
      <c r="EO48" s="9">
        <v>132.44999999999999</v>
      </c>
      <c r="EP48" s="9">
        <v>128.44999999999999</v>
      </c>
      <c r="EQ48" s="9">
        <v>99.55</v>
      </c>
      <c r="ER48" s="9">
        <v>99.01</v>
      </c>
      <c r="ES48" s="9">
        <v>98.83</v>
      </c>
      <c r="ET48" s="9">
        <v>99.01</v>
      </c>
      <c r="EU48" s="9">
        <v>100.27</v>
      </c>
      <c r="EV48" s="9">
        <v>101.22</v>
      </c>
      <c r="EW48" s="9">
        <v>103.45</v>
      </c>
      <c r="EX48" s="9">
        <v>106.32</v>
      </c>
      <c r="EY48" s="9">
        <v>106.77</v>
      </c>
      <c r="EZ48" s="9">
        <v>107.44</v>
      </c>
      <c r="FA48" s="9">
        <v>106.99</v>
      </c>
      <c r="FB48" s="9">
        <v>105.28</v>
      </c>
      <c r="FC48" s="9">
        <v>93.5</v>
      </c>
      <c r="FD48" s="9">
        <v>92.69</v>
      </c>
      <c r="FE48" s="9">
        <v>92.43</v>
      </c>
      <c r="FF48" s="9">
        <v>92.7</v>
      </c>
      <c r="FG48" s="9">
        <v>93.83</v>
      </c>
      <c r="FH48" s="9">
        <v>95.52</v>
      </c>
      <c r="FI48" s="9">
        <v>104.72</v>
      </c>
      <c r="FJ48" s="9">
        <v>107.85</v>
      </c>
      <c r="FK48" s="9">
        <v>110.02</v>
      </c>
      <c r="FL48" s="9">
        <v>110.75</v>
      </c>
      <c r="FM48" s="9">
        <v>110.1</v>
      </c>
      <c r="FO48" s="9">
        <v>82.004499999999993</v>
      </c>
      <c r="FP48" s="7">
        <v>98.56</v>
      </c>
      <c r="FQ48" s="9">
        <v>1.3415999999999999</v>
      </c>
      <c r="FR48" s="7">
        <f t="shared" si="15"/>
        <v>73.464519976147884</v>
      </c>
      <c r="FT48" s="7">
        <v>1.21</v>
      </c>
      <c r="FU48" s="7">
        <v>1.46</v>
      </c>
      <c r="FV48" s="9">
        <v>82.210300000000004</v>
      </c>
      <c r="FX48" s="9">
        <v>97.93</v>
      </c>
      <c r="FY48" s="9">
        <v>91.77</v>
      </c>
      <c r="FZ48" s="9">
        <v>87.65</v>
      </c>
      <c r="GA48" s="9">
        <v>83.24</v>
      </c>
      <c r="GB48" s="9">
        <v>77.819999999999993</v>
      </c>
    </row>
    <row r="49" spans="1:184" x14ac:dyDescent="0.25">
      <c r="A49" s="6">
        <f t="shared" si="16"/>
        <v>44620</v>
      </c>
      <c r="B49" s="13">
        <f t="shared" si="10"/>
        <v>2</v>
      </c>
      <c r="C49" s="13">
        <f t="shared" si="11"/>
        <v>2022</v>
      </c>
      <c r="D49">
        <f t="shared" si="12"/>
        <v>202202</v>
      </c>
      <c r="E49">
        <f t="shared" si="13"/>
        <v>1</v>
      </c>
      <c r="F49">
        <f t="shared" si="14"/>
        <v>202201</v>
      </c>
      <c r="G49" t="s">
        <v>235</v>
      </c>
      <c r="H49" s="9">
        <v>0.5</v>
      </c>
      <c r="I49" s="9">
        <v>0.4451</v>
      </c>
      <c r="J49" s="10">
        <v>0.67276630000000004</v>
      </c>
      <c r="K49" s="10">
        <v>0.84406400000000004</v>
      </c>
      <c r="L49" s="10">
        <v>1.0289417000000001</v>
      </c>
      <c r="M49" s="10">
        <v>1.1926943000000001</v>
      </c>
      <c r="N49" s="10">
        <v>1.3217623000000001</v>
      </c>
      <c r="O49" s="10">
        <v>1.4170081999999999</v>
      </c>
      <c r="P49" s="10">
        <v>1.4856403</v>
      </c>
      <c r="Q49" s="10">
        <v>1.5387554999999999</v>
      </c>
      <c r="R49" s="10">
        <v>1.5852683999999999</v>
      </c>
      <c r="S49" s="10">
        <v>1.6297044999999999</v>
      </c>
      <c r="T49" s="10">
        <v>1.6728987</v>
      </c>
      <c r="U49" s="10">
        <v>1.7137967000000001</v>
      </c>
      <c r="V49" s="10">
        <v>1.7501926000000001</v>
      </c>
      <c r="W49" s="10">
        <v>1.7813378</v>
      </c>
      <c r="X49" s="10">
        <v>1.8069473</v>
      </c>
      <c r="Y49" s="10">
        <v>1.8267363000000001</v>
      </c>
      <c r="Z49" s="10">
        <v>1.8404199999999999</v>
      </c>
      <c r="AA49" s="10">
        <v>1.8477136000000001</v>
      </c>
      <c r="AB49" s="10">
        <v>1.8485115999999999</v>
      </c>
      <c r="AC49" s="10">
        <v>1.8435402999999999</v>
      </c>
      <c r="AD49" s="10">
        <v>1.8337669000000001</v>
      </c>
      <c r="AE49" s="10">
        <v>1.8201588</v>
      </c>
      <c r="AF49" s="10">
        <v>1.8036833000000001</v>
      </c>
      <c r="AG49" s="10">
        <v>1.7853076000000001</v>
      </c>
      <c r="AH49" s="10">
        <v>1.7658761000000001</v>
      </c>
      <c r="AI49" s="10">
        <v>1.7456898000000001</v>
      </c>
      <c r="AJ49" s="10">
        <v>1.7248999</v>
      </c>
      <c r="AK49" s="10">
        <v>1.7036575</v>
      </c>
      <c r="AL49" s="10">
        <v>1.6821139000000001</v>
      </c>
      <c r="AM49" s="10">
        <v>1.6604201000000001</v>
      </c>
      <c r="AN49" s="10">
        <v>1.6387274999999999</v>
      </c>
      <c r="AO49" s="10">
        <v>1.6171872</v>
      </c>
      <c r="AP49" s="10">
        <v>1.5959502999999999</v>
      </c>
      <c r="AQ49" s="10">
        <v>1.5751679999999999</v>
      </c>
      <c r="AR49" s="10">
        <v>1.5549915000000001</v>
      </c>
      <c r="AS49" s="10">
        <v>1.5355721</v>
      </c>
      <c r="AT49" s="10">
        <v>1.5170322000000001</v>
      </c>
      <c r="AU49" s="10">
        <v>1.4993685999999999</v>
      </c>
      <c r="AV49" s="10">
        <v>1.4825429999999999</v>
      </c>
      <c r="AW49" s="10">
        <v>1.4665174000000001</v>
      </c>
      <c r="AX49" s="10">
        <v>1.4512535</v>
      </c>
      <c r="AY49" s="10">
        <v>1.4367133000000001</v>
      </c>
      <c r="AZ49" s="10">
        <v>1.4228585</v>
      </c>
      <c r="BA49" s="10">
        <v>1.4096511</v>
      </c>
      <c r="BB49" s="10">
        <v>1.3970528</v>
      </c>
      <c r="BC49" s="10">
        <v>1.3850255</v>
      </c>
      <c r="BD49" s="10">
        <v>1.3735310000000001</v>
      </c>
      <c r="BE49" s="10">
        <v>1.3625312999999999</v>
      </c>
      <c r="BF49" s="10">
        <v>1.3519920000000001</v>
      </c>
      <c r="BG49" s="10">
        <v>1.3419002</v>
      </c>
      <c r="BH49" s="10">
        <v>1.3322498</v>
      </c>
      <c r="BI49" s="10">
        <v>1.3230348999999999</v>
      </c>
      <c r="BJ49" s="10">
        <v>1.3142495999999999</v>
      </c>
      <c r="BK49" s="10">
        <v>1.3058879000000001</v>
      </c>
      <c r="BL49" s="10">
        <v>1.2979438999999999</v>
      </c>
      <c r="BM49" s="10">
        <v>1.2904115</v>
      </c>
      <c r="BN49" s="10">
        <v>1.283285</v>
      </c>
      <c r="BO49" s="10">
        <v>1.2765582</v>
      </c>
      <c r="BP49" s="10">
        <v>1.2702252000000001</v>
      </c>
      <c r="BQ49" s="10">
        <v>1.2642802</v>
      </c>
      <c r="BR49" s="10">
        <v>1.2363724</v>
      </c>
      <c r="BS49" s="10">
        <v>1.2206216999999999</v>
      </c>
      <c r="BU49" s="9">
        <v>237.78</v>
      </c>
      <c r="BV49" s="9">
        <v>237.23</v>
      </c>
      <c r="BW49" s="9">
        <v>237.07</v>
      </c>
      <c r="BX49" s="9">
        <v>237.23</v>
      </c>
      <c r="BY49" s="9">
        <v>237.79</v>
      </c>
      <c r="BZ49" s="9">
        <v>238.79</v>
      </c>
      <c r="CA49" s="9">
        <v>238.29</v>
      </c>
      <c r="CB49" s="9">
        <v>246.29</v>
      </c>
      <c r="CC49" s="9">
        <v>250.29</v>
      </c>
      <c r="CD49" s="9">
        <v>252.29</v>
      </c>
      <c r="CE49" s="9">
        <v>254.59</v>
      </c>
      <c r="CF49" s="9">
        <v>228.59</v>
      </c>
      <c r="CG49" s="9">
        <v>149.15</v>
      </c>
      <c r="CH49" s="9">
        <v>130.38</v>
      </c>
      <c r="CI49" s="9">
        <v>117.46</v>
      </c>
      <c r="CJ49" s="9">
        <v>117.84</v>
      </c>
      <c r="CK49" s="9">
        <v>120.82</v>
      </c>
      <c r="CL49" s="9">
        <v>126.82</v>
      </c>
      <c r="CM49" s="9">
        <v>129.82</v>
      </c>
      <c r="CN49" s="9">
        <v>132.82</v>
      </c>
      <c r="CO49" s="9">
        <v>132.63</v>
      </c>
      <c r="CP49" s="9">
        <v>136.63</v>
      </c>
      <c r="CQ49" s="9">
        <v>137.31</v>
      </c>
      <c r="CR49" s="9">
        <v>134.41999999999999</v>
      </c>
      <c r="CS49" s="9">
        <v>108.32</v>
      </c>
      <c r="CT49" s="9">
        <v>95.61</v>
      </c>
      <c r="CU49" s="9">
        <v>92.6</v>
      </c>
      <c r="CV49" s="9">
        <v>90.38</v>
      </c>
      <c r="CW49" s="9">
        <v>91.48</v>
      </c>
      <c r="CX49" s="9">
        <v>95.71</v>
      </c>
      <c r="CY49" s="9">
        <v>99.68</v>
      </c>
      <c r="CZ49" s="9">
        <v>102.91</v>
      </c>
      <c r="DA49" s="9">
        <v>104.56</v>
      </c>
      <c r="DB49" s="9">
        <v>102.96</v>
      </c>
      <c r="DC49" s="9">
        <v>102.26</v>
      </c>
      <c r="DD49" s="9">
        <v>97.26</v>
      </c>
      <c r="DE49" s="9">
        <v>80.31</v>
      </c>
      <c r="DF49" s="9">
        <v>74.31</v>
      </c>
      <c r="DG49" s="9">
        <v>71.31</v>
      </c>
      <c r="DH49" s="9">
        <v>70.849999999999994</v>
      </c>
      <c r="DI49" s="9">
        <v>72.319999999999993</v>
      </c>
      <c r="DJ49" s="9">
        <v>75.97</v>
      </c>
      <c r="DK49" s="9">
        <v>80.69</v>
      </c>
      <c r="DL49" s="9">
        <v>81.34</v>
      </c>
      <c r="DM49" s="9">
        <v>82.64</v>
      </c>
      <c r="DN49" s="9">
        <v>86.4</v>
      </c>
      <c r="DO49" s="9">
        <v>87.55</v>
      </c>
      <c r="DP49" s="9">
        <v>84.55</v>
      </c>
      <c r="DR49" s="9">
        <v>211.09</v>
      </c>
      <c r="DS49" s="9">
        <v>208.42</v>
      </c>
      <c r="DT49" s="9">
        <v>207.98</v>
      </c>
      <c r="DU49" s="9">
        <v>207.15</v>
      </c>
      <c r="DV49" s="9">
        <v>207.52</v>
      </c>
      <c r="DW49" s="9">
        <v>208.52</v>
      </c>
      <c r="DX49" s="9">
        <v>212.3</v>
      </c>
      <c r="DY49" s="9">
        <v>215.09</v>
      </c>
      <c r="DZ49" s="9">
        <v>216.43</v>
      </c>
      <c r="EA49" s="9">
        <v>222.43</v>
      </c>
      <c r="EB49" s="9">
        <v>222.47</v>
      </c>
      <c r="EC49" s="9">
        <v>221.52</v>
      </c>
      <c r="ED49" s="9">
        <v>121.27</v>
      </c>
      <c r="EE49" s="9">
        <v>125.06</v>
      </c>
      <c r="EF49" s="9">
        <v>124.36</v>
      </c>
      <c r="EG49" s="9">
        <v>124.08</v>
      </c>
      <c r="EH49" s="9">
        <v>124.36</v>
      </c>
      <c r="EI49" s="9">
        <v>125.31</v>
      </c>
      <c r="EJ49" s="9">
        <v>128.53</v>
      </c>
      <c r="EK49" s="9">
        <v>131.62</v>
      </c>
      <c r="EL49" s="9">
        <v>132.27000000000001</v>
      </c>
      <c r="EM49" s="9">
        <v>132.65</v>
      </c>
      <c r="EN49" s="9">
        <v>132.54</v>
      </c>
      <c r="EO49" s="9">
        <v>128.54</v>
      </c>
      <c r="EP49" s="9">
        <v>94.9</v>
      </c>
      <c r="EQ49" s="9">
        <v>94.36</v>
      </c>
      <c r="ER49" s="9">
        <v>94.18</v>
      </c>
      <c r="ES49" s="9">
        <v>94.36</v>
      </c>
      <c r="ET49" s="9">
        <v>95.62</v>
      </c>
      <c r="EU49" s="9">
        <v>96.57</v>
      </c>
      <c r="EV49" s="9">
        <v>99.78</v>
      </c>
      <c r="EW49" s="9">
        <v>102.65</v>
      </c>
      <c r="EX49" s="9">
        <v>103.1</v>
      </c>
      <c r="EY49" s="9">
        <v>103.77</v>
      </c>
      <c r="EZ49" s="9">
        <v>103.32</v>
      </c>
      <c r="FA49" s="9">
        <v>101.61</v>
      </c>
      <c r="FB49" s="9">
        <v>85.85</v>
      </c>
      <c r="FC49" s="9">
        <v>85.04</v>
      </c>
      <c r="FD49" s="9">
        <v>84.78</v>
      </c>
      <c r="FE49" s="9">
        <v>85.05</v>
      </c>
      <c r="FF49" s="9">
        <v>86.18</v>
      </c>
      <c r="FG49" s="9">
        <v>87.87</v>
      </c>
      <c r="FH49" s="9">
        <v>101.05</v>
      </c>
      <c r="FI49" s="9">
        <v>104.18</v>
      </c>
      <c r="FJ49" s="9">
        <v>106.35</v>
      </c>
      <c r="FK49" s="9">
        <v>107.08</v>
      </c>
      <c r="FL49" s="9">
        <v>106.43</v>
      </c>
      <c r="FM49" s="9">
        <v>105.09</v>
      </c>
      <c r="FO49" s="9">
        <v>82.214200000000005</v>
      </c>
      <c r="FP49" s="7">
        <v>103.08</v>
      </c>
      <c r="FQ49" s="9">
        <v>1.3419000000000001</v>
      </c>
      <c r="FR49" s="7">
        <f t="shared" si="15"/>
        <v>76.816454281243011</v>
      </c>
      <c r="FT49" s="7">
        <v>1.05</v>
      </c>
      <c r="FU49" s="7">
        <v>1.4</v>
      </c>
      <c r="FV49" s="9">
        <v>82.267899999999997</v>
      </c>
      <c r="FX49" s="9">
        <v>100.99</v>
      </c>
      <c r="FY49" s="9">
        <v>95.1</v>
      </c>
      <c r="FZ49" s="9">
        <v>89.74</v>
      </c>
      <c r="GA49" s="9">
        <v>84.47</v>
      </c>
      <c r="GB49" s="9">
        <v>78.22</v>
      </c>
    </row>
    <row r="50" spans="1:184" x14ac:dyDescent="0.25">
      <c r="A50" s="6">
        <f t="shared" si="16"/>
        <v>44621</v>
      </c>
      <c r="B50" s="13">
        <f t="shared" si="10"/>
        <v>3</v>
      </c>
      <c r="C50" s="13">
        <f t="shared" si="11"/>
        <v>2022</v>
      </c>
      <c r="D50">
        <f t="shared" si="12"/>
        <v>202203</v>
      </c>
      <c r="E50">
        <f t="shared" si="13"/>
        <v>1</v>
      </c>
      <c r="F50">
        <f t="shared" si="14"/>
        <v>202201</v>
      </c>
      <c r="G50" t="s">
        <v>236</v>
      </c>
      <c r="H50" s="9">
        <v>0.5</v>
      </c>
      <c r="I50" s="9">
        <v>0.4451</v>
      </c>
      <c r="J50" s="10">
        <v>0.64926700000000004</v>
      </c>
      <c r="K50" s="10">
        <v>0.80079540000000005</v>
      </c>
      <c r="L50" s="10">
        <v>0.96907200000000004</v>
      </c>
      <c r="M50" s="10">
        <v>1.118401</v>
      </c>
      <c r="N50" s="10">
        <v>1.2332566</v>
      </c>
      <c r="O50" s="10">
        <v>1.3150147999999999</v>
      </c>
      <c r="P50" s="10">
        <v>1.3718106000000001</v>
      </c>
      <c r="Q50" s="10">
        <v>1.4141608999999999</v>
      </c>
      <c r="R50" s="10">
        <v>1.4497609</v>
      </c>
      <c r="S50" s="10">
        <v>1.4825839000000001</v>
      </c>
      <c r="T50" s="10">
        <v>1.5136987</v>
      </c>
      <c r="U50" s="10">
        <v>1.5424692</v>
      </c>
      <c r="V50" s="10">
        <v>1.5669150999999999</v>
      </c>
      <c r="W50" s="10">
        <v>1.5863928</v>
      </c>
      <c r="X50" s="10">
        <v>1.6007118</v>
      </c>
      <c r="Y50" s="10">
        <v>1.6096813999999999</v>
      </c>
      <c r="Z50" s="10">
        <v>1.6131111</v>
      </c>
      <c r="AA50" s="10">
        <v>1.6108104000000001</v>
      </c>
      <c r="AB50" s="10">
        <v>1.6027552</v>
      </c>
      <c r="AC50" s="10">
        <v>1.5896949</v>
      </c>
      <c r="AD50" s="10">
        <v>1.572603</v>
      </c>
      <c r="AE50" s="10">
        <v>1.5524529</v>
      </c>
      <c r="AF50" s="10">
        <v>1.5302179</v>
      </c>
      <c r="AG50" s="10">
        <v>1.5068714999999999</v>
      </c>
      <c r="AH50" s="10">
        <v>1.4832555999999999</v>
      </c>
      <c r="AI50" s="10">
        <v>1.4596306999999999</v>
      </c>
      <c r="AJ50" s="10">
        <v>1.4360972999999999</v>
      </c>
      <c r="AK50" s="10">
        <v>1.4127558</v>
      </c>
      <c r="AL50" s="10">
        <v>1.3897067000000001</v>
      </c>
      <c r="AM50" s="10">
        <v>1.3670503000000001</v>
      </c>
      <c r="AN50" s="10">
        <v>1.3448871</v>
      </c>
      <c r="AO50" s="10">
        <v>1.3233174000000001</v>
      </c>
      <c r="AP50" s="10">
        <v>1.3024416000000001</v>
      </c>
      <c r="AQ50" s="10">
        <v>1.2823602000000001</v>
      </c>
      <c r="AR50" s="10">
        <v>1.2631736</v>
      </c>
      <c r="AS50" s="10">
        <v>1.2449821999999999</v>
      </c>
      <c r="AT50" s="10">
        <v>1.2278667000000001</v>
      </c>
      <c r="AU50" s="10">
        <v>1.2118024000000001</v>
      </c>
      <c r="AV50" s="10">
        <v>1.1967292</v>
      </c>
      <c r="AW50" s="10">
        <v>1.1825867999999999</v>
      </c>
      <c r="AX50" s="10">
        <v>1.1693150999999999</v>
      </c>
      <c r="AY50" s="10">
        <v>1.1568539</v>
      </c>
      <c r="AZ50" s="10">
        <v>1.145143</v>
      </c>
      <c r="BA50" s="10">
        <v>1.1341222</v>
      </c>
      <c r="BB50" s="10">
        <v>1.1237313</v>
      </c>
      <c r="BC50" s="10">
        <v>1.1139102000000001</v>
      </c>
      <c r="BD50" s="10">
        <v>1.1045986999999999</v>
      </c>
      <c r="BE50" s="10">
        <v>1.0957364999999999</v>
      </c>
      <c r="BF50" s="10">
        <v>1.0872705</v>
      </c>
      <c r="BG50" s="10">
        <v>1.0791814</v>
      </c>
      <c r="BH50" s="10">
        <v>1.0714604000000001</v>
      </c>
      <c r="BI50" s="10">
        <v>1.0640984</v>
      </c>
      <c r="BJ50" s="10">
        <v>1.0570866999999999</v>
      </c>
      <c r="BK50" s="10">
        <v>1.0504163</v>
      </c>
      <c r="BL50" s="10">
        <v>1.0440784000000001</v>
      </c>
      <c r="BM50" s="10">
        <v>1.0380639</v>
      </c>
      <c r="BN50" s="10">
        <v>1.0323640999999999</v>
      </c>
      <c r="BO50" s="10">
        <v>1.0269699999999999</v>
      </c>
      <c r="BP50" s="10">
        <v>1.0218727000000001</v>
      </c>
      <c r="BQ50" s="10">
        <v>1.0170634000000001</v>
      </c>
      <c r="BR50" s="10">
        <v>0.99390800000000001</v>
      </c>
      <c r="BS50" s="10">
        <v>0.97980049999999996</v>
      </c>
      <c r="BU50" s="9">
        <v>289.98</v>
      </c>
      <c r="BV50" s="9">
        <v>288.88</v>
      </c>
      <c r="BW50" s="9">
        <v>287.58999999999997</v>
      </c>
      <c r="BX50" s="9">
        <v>287.85000000000002</v>
      </c>
      <c r="BY50" s="9">
        <v>286.97000000000003</v>
      </c>
      <c r="BZ50" s="9">
        <v>288.26</v>
      </c>
      <c r="CA50" s="9">
        <v>287.76</v>
      </c>
      <c r="CB50" s="9">
        <v>296.27</v>
      </c>
      <c r="CC50" s="9">
        <v>299.86</v>
      </c>
      <c r="CD50" s="9">
        <v>299.36</v>
      </c>
      <c r="CE50" s="9">
        <v>299.56</v>
      </c>
      <c r="CF50" s="9">
        <v>261.64</v>
      </c>
      <c r="CG50" s="9">
        <v>162.63999999999999</v>
      </c>
      <c r="CH50" s="9">
        <v>141.62</v>
      </c>
      <c r="CI50" s="9">
        <v>127.57</v>
      </c>
      <c r="CJ50" s="9">
        <v>126.88</v>
      </c>
      <c r="CK50" s="9">
        <v>130.1</v>
      </c>
      <c r="CL50" s="9">
        <v>136.63999999999999</v>
      </c>
      <c r="CM50" s="9">
        <v>139.35</v>
      </c>
      <c r="CN50" s="9">
        <v>142.19999999999999</v>
      </c>
      <c r="CO50" s="9">
        <v>141.97</v>
      </c>
      <c r="CP50" s="9">
        <v>144.94999999999999</v>
      </c>
      <c r="CQ50" s="9">
        <v>145.69999999999999</v>
      </c>
      <c r="CR50" s="9">
        <v>143.04</v>
      </c>
      <c r="CS50" s="9">
        <v>112.53</v>
      </c>
      <c r="CT50" s="9">
        <v>99.8</v>
      </c>
      <c r="CU50" s="9">
        <v>96.8</v>
      </c>
      <c r="CV50" s="9">
        <v>94.3</v>
      </c>
      <c r="CW50" s="9">
        <v>95.5</v>
      </c>
      <c r="CX50" s="9">
        <v>99.9</v>
      </c>
      <c r="CY50" s="9">
        <v>103.75</v>
      </c>
      <c r="CZ50" s="9">
        <v>107.07</v>
      </c>
      <c r="DA50" s="9">
        <v>108.84</v>
      </c>
      <c r="DB50" s="9">
        <v>107.09</v>
      </c>
      <c r="DC50" s="9">
        <v>106.44</v>
      </c>
      <c r="DD50" s="9">
        <v>101.46</v>
      </c>
      <c r="DE50" s="9">
        <v>80.23</v>
      </c>
      <c r="DF50" s="9">
        <v>74.14</v>
      </c>
      <c r="DG50" s="9">
        <v>71.12</v>
      </c>
      <c r="DH50" s="9">
        <v>70.680000000000007</v>
      </c>
      <c r="DI50" s="9">
        <v>72.180000000000007</v>
      </c>
      <c r="DJ50" s="9">
        <v>75.92</v>
      </c>
      <c r="DK50" s="9">
        <v>80.73</v>
      </c>
      <c r="DL50" s="9">
        <v>81.37</v>
      </c>
      <c r="DM50" s="9">
        <v>82.67</v>
      </c>
      <c r="DN50" s="9">
        <v>86.55</v>
      </c>
      <c r="DO50" s="9">
        <v>87.74</v>
      </c>
      <c r="DP50" s="9">
        <v>84.67</v>
      </c>
      <c r="DR50" s="9">
        <v>249.76</v>
      </c>
      <c r="DS50" s="9">
        <v>244.63</v>
      </c>
      <c r="DT50" s="9">
        <v>242.86</v>
      </c>
      <c r="DU50" s="9">
        <v>244.06</v>
      </c>
      <c r="DV50" s="9">
        <v>243.67</v>
      </c>
      <c r="DW50" s="9">
        <v>244.86</v>
      </c>
      <c r="DX50" s="9">
        <v>247.11</v>
      </c>
      <c r="DY50" s="9">
        <v>249.9</v>
      </c>
      <c r="DZ50" s="9">
        <v>251.24</v>
      </c>
      <c r="EA50" s="9">
        <v>253.17</v>
      </c>
      <c r="EB50" s="9">
        <v>253.21</v>
      </c>
      <c r="EC50" s="9">
        <v>252.26</v>
      </c>
      <c r="ED50" s="9">
        <v>124.32</v>
      </c>
      <c r="EE50" s="9">
        <v>128.11000000000001</v>
      </c>
      <c r="EF50" s="9">
        <v>127.41</v>
      </c>
      <c r="EG50" s="9">
        <v>127.13</v>
      </c>
      <c r="EH50" s="9">
        <v>127.41</v>
      </c>
      <c r="EI50" s="9">
        <v>128.36000000000001</v>
      </c>
      <c r="EJ50" s="9">
        <v>130.75</v>
      </c>
      <c r="EK50" s="9">
        <v>133.84</v>
      </c>
      <c r="EL50" s="9">
        <v>134.49</v>
      </c>
      <c r="EM50" s="9">
        <v>134.87</v>
      </c>
      <c r="EN50" s="9">
        <v>134.76</v>
      </c>
      <c r="EO50" s="9">
        <v>130.76</v>
      </c>
      <c r="EP50" s="9">
        <v>98.64</v>
      </c>
      <c r="EQ50" s="9">
        <v>98.1</v>
      </c>
      <c r="ER50" s="9">
        <v>97.92</v>
      </c>
      <c r="ES50" s="9">
        <v>98.1</v>
      </c>
      <c r="ET50" s="9">
        <v>99.36</v>
      </c>
      <c r="EU50" s="9">
        <v>100.31</v>
      </c>
      <c r="EV50" s="9">
        <v>103.81</v>
      </c>
      <c r="EW50" s="9">
        <v>106.68</v>
      </c>
      <c r="EX50" s="9">
        <v>107.13</v>
      </c>
      <c r="EY50" s="9">
        <v>107.8</v>
      </c>
      <c r="EZ50" s="9">
        <v>107.35</v>
      </c>
      <c r="FA50" s="9">
        <v>105.04</v>
      </c>
      <c r="FB50" s="9">
        <v>88.95</v>
      </c>
      <c r="FC50" s="9">
        <v>88.14</v>
      </c>
      <c r="FD50" s="9">
        <v>87.88</v>
      </c>
      <c r="FE50" s="9">
        <v>88.15</v>
      </c>
      <c r="FF50" s="9">
        <v>89.28</v>
      </c>
      <c r="FG50" s="9">
        <v>90.97</v>
      </c>
      <c r="FH50" s="9">
        <v>105.08</v>
      </c>
      <c r="FI50" s="9">
        <v>108.21</v>
      </c>
      <c r="FJ50" s="9">
        <v>110.38</v>
      </c>
      <c r="FK50" s="9">
        <v>111.11</v>
      </c>
      <c r="FL50" s="9">
        <v>110.46</v>
      </c>
      <c r="FM50" s="9">
        <v>108.52</v>
      </c>
      <c r="FO50" s="9">
        <v>82.183400000000006</v>
      </c>
      <c r="FP50" s="7">
        <v>110.93</v>
      </c>
      <c r="FQ50" s="9">
        <v>1.3351999999999999</v>
      </c>
      <c r="FR50" s="7">
        <f t="shared" si="15"/>
        <v>83.081186339125239</v>
      </c>
      <c r="FT50" s="7">
        <v>0.8</v>
      </c>
      <c r="FU50" s="7">
        <v>1.1100000000000001</v>
      </c>
      <c r="FV50" s="9">
        <v>82.222200000000001</v>
      </c>
      <c r="FX50" s="9">
        <v>104.97</v>
      </c>
      <c r="FY50" s="9">
        <v>97.97</v>
      </c>
      <c r="FZ50" s="9">
        <v>91.21</v>
      </c>
      <c r="GA50" s="9">
        <v>85.58</v>
      </c>
      <c r="GB50" s="9">
        <v>79.459999999999994</v>
      </c>
    </row>
    <row r="51" spans="1:184" x14ac:dyDescent="0.25">
      <c r="A51" s="6">
        <f t="shared" si="16"/>
        <v>44622</v>
      </c>
      <c r="B51" s="13">
        <f t="shared" si="10"/>
        <v>3</v>
      </c>
      <c r="C51" s="13">
        <f t="shared" si="11"/>
        <v>2022</v>
      </c>
      <c r="D51">
        <f t="shared" si="12"/>
        <v>202203</v>
      </c>
      <c r="E51">
        <f t="shared" si="13"/>
        <v>1</v>
      </c>
      <c r="F51">
        <f t="shared" si="14"/>
        <v>202201</v>
      </c>
      <c r="G51" t="s">
        <v>237</v>
      </c>
      <c r="H51" s="9">
        <v>0.5</v>
      </c>
      <c r="I51" s="9">
        <v>0.44500000000000001</v>
      </c>
      <c r="J51" s="10">
        <v>0.73309919999999995</v>
      </c>
      <c r="K51" s="10">
        <v>0.91480280000000003</v>
      </c>
      <c r="L51" s="10">
        <v>1.1120072000000001</v>
      </c>
      <c r="M51" s="10">
        <v>1.2824044999999999</v>
      </c>
      <c r="N51" s="10">
        <v>1.4140162000000001</v>
      </c>
      <c r="O51" s="10">
        <v>1.5110307999999999</v>
      </c>
      <c r="P51" s="10">
        <v>1.5814805000000001</v>
      </c>
      <c r="Q51" s="10">
        <v>1.6357425000000001</v>
      </c>
      <c r="R51" s="10">
        <v>1.6816153</v>
      </c>
      <c r="S51" s="10">
        <v>1.7230673000000001</v>
      </c>
      <c r="T51" s="10">
        <v>1.7612261</v>
      </c>
      <c r="U51" s="10">
        <v>1.7955932999999999</v>
      </c>
      <c r="V51" s="10">
        <v>1.8246255</v>
      </c>
      <c r="W51" s="10">
        <v>1.8478744</v>
      </c>
      <c r="X51" s="10">
        <v>1.8652542999999999</v>
      </c>
      <c r="Y51" s="10">
        <v>1.8766795000000001</v>
      </c>
      <c r="Z51" s="10">
        <v>1.8820642999999999</v>
      </c>
      <c r="AA51" s="10">
        <v>1.8813230999999999</v>
      </c>
      <c r="AB51" s="10">
        <v>1.8744867999999999</v>
      </c>
      <c r="AC51" s="10">
        <v>1.8622479999999999</v>
      </c>
      <c r="AD51" s="10">
        <v>1.8455317</v>
      </c>
      <c r="AE51" s="10">
        <v>1.8252633</v>
      </c>
      <c r="AF51" s="10">
        <v>1.8023681</v>
      </c>
      <c r="AG51" s="10">
        <v>1.7777714</v>
      </c>
      <c r="AH51" s="10">
        <v>1.7523040999999999</v>
      </c>
      <c r="AI51" s="10">
        <v>1.7262873999999999</v>
      </c>
      <c r="AJ51" s="10">
        <v>1.6998721999999999</v>
      </c>
      <c r="AK51" s="10">
        <v>1.6732089999999999</v>
      </c>
      <c r="AL51" s="10">
        <v>1.6464483000000001</v>
      </c>
      <c r="AM51" s="10">
        <v>1.6197406999999999</v>
      </c>
      <c r="AN51" s="10">
        <v>1.5932369</v>
      </c>
      <c r="AO51" s="10">
        <v>1.5670873000000001</v>
      </c>
      <c r="AP51" s="10">
        <v>1.5414425</v>
      </c>
      <c r="AQ51" s="10">
        <v>1.5164531000000001</v>
      </c>
      <c r="AR51" s="10">
        <v>1.4922696</v>
      </c>
      <c r="AS51" s="10">
        <v>1.4690426999999999</v>
      </c>
      <c r="AT51" s="10">
        <v>1.4468958999999999</v>
      </c>
      <c r="AU51" s="10">
        <v>1.4258207000000001</v>
      </c>
      <c r="AV51" s="10">
        <v>1.405769</v>
      </c>
      <c r="AW51" s="10">
        <v>1.3866921000000001</v>
      </c>
      <c r="AX51" s="10">
        <v>1.3685417</v>
      </c>
      <c r="AY51" s="10">
        <v>1.3512694000000001</v>
      </c>
      <c r="AZ51" s="10">
        <v>1.3348267</v>
      </c>
      <c r="BA51" s="10">
        <v>1.3191653000000001</v>
      </c>
      <c r="BB51" s="10">
        <v>1.3042366000000001</v>
      </c>
      <c r="BC51" s="10">
        <v>1.2899924</v>
      </c>
      <c r="BD51" s="10">
        <v>1.2763841</v>
      </c>
      <c r="BE51" s="10">
        <v>1.2633633</v>
      </c>
      <c r="BF51" s="10">
        <v>1.2508870000000001</v>
      </c>
      <c r="BG51" s="10">
        <v>1.2389353999999999</v>
      </c>
      <c r="BH51" s="10">
        <v>1.2274955000000001</v>
      </c>
      <c r="BI51" s="10">
        <v>1.2165541</v>
      </c>
      <c r="BJ51" s="10">
        <v>1.2060981</v>
      </c>
      <c r="BK51" s="10">
        <v>1.1961143000000001</v>
      </c>
      <c r="BL51" s="10">
        <v>1.1865895</v>
      </c>
      <c r="BM51" s="10">
        <v>1.1775106</v>
      </c>
      <c r="BN51" s="10">
        <v>1.1688645</v>
      </c>
      <c r="BO51" s="10">
        <v>1.1606379</v>
      </c>
      <c r="BP51" s="10">
        <v>1.1528178</v>
      </c>
      <c r="BQ51" s="10">
        <v>1.145391</v>
      </c>
      <c r="BR51" s="10">
        <v>1.1086185</v>
      </c>
      <c r="BS51" s="10">
        <v>1.0843008999999999</v>
      </c>
      <c r="BU51" s="9">
        <v>394.05</v>
      </c>
      <c r="BV51" s="9">
        <v>390.46</v>
      </c>
      <c r="BW51" s="9">
        <v>387.46</v>
      </c>
      <c r="BX51" s="9">
        <v>384.32</v>
      </c>
      <c r="BY51" s="9">
        <v>384.32</v>
      </c>
      <c r="BZ51" s="9">
        <v>384.82</v>
      </c>
      <c r="CA51" s="9">
        <v>378.32</v>
      </c>
      <c r="CB51" s="9">
        <v>383.32</v>
      </c>
      <c r="CC51" s="9">
        <v>383.32</v>
      </c>
      <c r="CD51" s="9">
        <v>383.17</v>
      </c>
      <c r="CE51" s="9">
        <v>386.36</v>
      </c>
      <c r="CF51" s="9">
        <v>321.47000000000003</v>
      </c>
      <c r="CG51" s="9">
        <v>181.79</v>
      </c>
      <c r="CH51" s="9">
        <v>152.30000000000001</v>
      </c>
      <c r="CI51" s="9">
        <v>137.1</v>
      </c>
      <c r="CJ51" s="9">
        <v>136.38</v>
      </c>
      <c r="CK51" s="9">
        <v>139.94999999999999</v>
      </c>
      <c r="CL51" s="9">
        <v>144.68</v>
      </c>
      <c r="CM51" s="9">
        <v>149.04</v>
      </c>
      <c r="CN51" s="9">
        <v>151.41</v>
      </c>
      <c r="CO51" s="9">
        <v>150.62</v>
      </c>
      <c r="CP51" s="9">
        <v>154.19999999999999</v>
      </c>
      <c r="CQ51" s="9">
        <v>155.1</v>
      </c>
      <c r="CR51" s="9">
        <v>152.38</v>
      </c>
      <c r="CS51" s="9">
        <v>119.42</v>
      </c>
      <c r="CT51" s="9">
        <v>105.84</v>
      </c>
      <c r="CU51" s="9">
        <v>102.86</v>
      </c>
      <c r="CV51" s="9">
        <v>97.64</v>
      </c>
      <c r="CW51" s="9">
        <v>98.95</v>
      </c>
      <c r="CX51" s="9">
        <v>103.83</v>
      </c>
      <c r="CY51" s="9">
        <v>108.7</v>
      </c>
      <c r="CZ51" s="9">
        <v>112.06</v>
      </c>
      <c r="DA51" s="9">
        <v>113.35</v>
      </c>
      <c r="DB51" s="9">
        <v>110.15</v>
      </c>
      <c r="DC51" s="9">
        <v>109.44</v>
      </c>
      <c r="DD51" s="9">
        <v>104.81</v>
      </c>
      <c r="DE51" s="9">
        <v>82.24</v>
      </c>
      <c r="DF51" s="9">
        <v>75.45</v>
      </c>
      <c r="DG51" s="9">
        <v>72.510000000000005</v>
      </c>
      <c r="DH51" s="9">
        <v>72.19</v>
      </c>
      <c r="DI51" s="9">
        <v>73.790000000000006</v>
      </c>
      <c r="DJ51" s="9">
        <v>78.12</v>
      </c>
      <c r="DK51" s="9">
        <v>83.39</v>
      </c>
      <c r="DL51" s="9">
        <v>84.01</v>
      </c>
      <c r="DM51" s="9">
        <v>83.72</v>
      </c>
      <c r="DN51" s="9">
        <v>88.12</v>
      </c>
      <c r="DO51" s="9">
        <v>89.34</v>
      </c>
      <c r="DP51" s="9">
        <v>86.19</v>
      </c>
      <c r="DR51" s="9">
        <v>323.33</v>
      </c>
      <c r="DS51" s="9">
        <v>317.45</v>
      </c>
      <c r="DT51" s="9">
        <v>310.13</v>
      </c>
      <c r="DU51" s="9">
        <v>308.55</v>
      </c>
      <c r="DV51" s="9">
        <v>308.2</v>
      </c>
      <c r="DW51" s="9">
        <v>308.95999999999998</v>
      </c>
      <c r="DX51" s="9">
        <v>307.3</v>
      </c>
      <c r="DY51" s="9">
        <v>310.08999999999997</v>
      </c>
      <c r="DZ51" s="9">
        <v>311.43</v>
      </c>
      <c r="EA51" s="9">
        <v>308.16000000000003</v>
      </c>
      <c r="EB51" s="9">
        <v>308.2</v>
      </c>
      <c r="EC51" s="9">
        <v>307.25</v>
      </c>
      <c r="ED51" s="9">
        <v>134.94</v>
      </c>
      <c r="EE51" s="9">
        <v>138.72999999999999</v>
      </c>
      <c r="EF51" s="9">
        <v>138.03</v>
      </c>
      <c r="EG51" s="9">
        <v>137.75</v>
      </c>
      <c r="EH51" s="9">
        <v>138.03</v>
      </c>
      <c r="EI51" s="9">
        <v>138.97999999999999</v>
      </c>
      <c r="EJ51" s="9">
        <v>136.05000000000001</v>
      </c>
      <c r="EK51" s="9">
        <v>139.13999999999999</v>
      </c>
      <c r="EL51" s="9">
        <v>139.79</v>
      </c>
      <c r="EM51" s="9">
        <v>140.16999999999999</v>
      </c>
      <c r="EN51" s="9">
        <v>140.06</v>
      </c>
      <c r="EO51" s="9">
        <v>136.06</v>
      </c>
      <c r="EP51" s="9">
        <v>103.97</v>
      </c>
      <c r="EQ51" s="9">
        <v>103.43</v>
      </c>
      <c r="ER51" s="9">
        <v>103.25</v>
      </c>
      <c r="ES51" s="9">
        <v>103.43</v>
      </c>
      <c r="ET51" s="9">
        <v>104.69</v>
      </c>
      <c r="EU51" s="9">
        <v>105.64</v>
      </c>
      <c r="EV51" s="9">
        <v>109.15</v>
      </c>
      <c r="EW51" s="9">
        <v>112.02</v>
      </c>
      <c r="EX51" s="9">
        <v>112.47</v>
      </c>
      <c r="EY51" s="9">
        <v>113.14</v>
      </c>
      <c r="EZ51" s="9">
        <v>112.69</v>
      </c>
      <c r="FA51" s="9">
        <v>110.38</v>
      </c>
      <c r="FB51" s="9">
        <v>94.29</v>
      </c>
      <c r="FC51" s="9">
        <v>93.48</v>
      </c>
      <c r="FD51" s="9">
        <v>93.22</v>
      </c>
      <c r="FE51" s="9">
        <v>93.49</v>
      </c>
      <c r="FF51" s="9">
        <v>94.62</v>
      </c>
      <c r="FG51" s="9">
        <v>96.31</v>
      </c>
      <c r="FH51" s="9">
        <v>110.42</v>
      </c>
      <c r="FI51" s="9">
        <v>113.55</v>
      </c>
      <c r="FJ51" s="9">
        <v>115.72</v>
      </c>
      <c r="FK51" s="9">
        <v>116.45</v>
      </c>
      <c r="FL51" s="9">
        <v>115.8</v>
      </c>
      <c r="FM51" s="9">
        <v>113.86</v>
      </c>
      <c r="FO51" s="9">
        <v>82.294799999999995</v>
      </c>
      <c r="FP51" s="7">
        <v>118.94</v>
      </c>
      <c r="FQ51" s="9">
        <v>1.3314999999999999</v>
      </c>
      <c r="FR51" s="7">
        <f t="shared" si="15"/>
        <v>89.327825760420581</v>
      </c>
      <c r="FT51" s="7">
        <v>1.0900000000000001</v>
      </c>
      <c r="FU51" s="7">
        <v>1.27</v>
      </c>
      <c r="FV51" s="9">
        <v>82.340299999999999</v>
      </c>
      <c r="FX51" s="9">
        <v>112.93</v>
      </c>
      <c r="FY51" s="9">
        <v>104.16</v>
      </c>
      <c r="FZ51" s="9">
        <v>95.94</v>
      </c>
      <c r="GA51" s="9">
        <v>89.45</v>
      </c>
      <c r="GB51" s="9">
        <v>82.61</v>
      </c>
    </row>
    <row r="52" spans="1:184" x14ac:dyDescent="0.25">
      <c r="A52" s="6">
        <f t="shared" si="16"/>
        <v>44623</v>
      </c>
      <c r="B52" s="13">
        <f t="shared" si="10"/>
        <v>3</v>
      </c>
      <c r="C52" s="13">
        <f t="shared" si="11"/>
        <v>2022</v>
      </c>
      <c r="D52">
        <f t="shared" si="12"/>
        <v>202203</v>
      </c>
      <c r="E52">
        <f t="shared" si="13"/>
        <v>1</v>
      </c>
      <c r="F52">
        <f t="shared" si="14"/>
        <v>202201</v>
      </c>
      <c r="G52" t="s">
        <v>238</v>
      </c>
      <c r="H52" s="9">
        <v>0.5</v>
      </c>
      <c r="I52" s="9">
        <v>0.44519999999999998</v>
      </c>
      <c r="J52" s="10">
        <v>0.68388280000000001</v>
      </c>
      <c r="K52" s="10">
        <v>0.95994619999999997</v>
      </c>
      <c r="L52" s="10">
        <v>1.1672400000000001</v>
      </c>
      <c r="M52" s="10">
        <v>1.3182176999999999</v>
      </c>
      <c r="N52" s="10">
        <v>1.4328623</v>
      </c>
      <c r="O52" s="10">
        <v>1.5222906</v>
      </c>
      <c r="P52" s="10">
        <v>1.5935893999999999</v>
      </c>
      <c r="Q52" s="10">
        <v>1.6535004</v>
      </c>
      <c r="R52" s="10">
        <v>1.7063292999999999</v>
      </c>
      <c r="S52" s="10">
        <v>1.7551726000000001</v>
      </c>
      <c r="T52" s="10">
        <v>1.8005481999999999</v>
      </c>
      <c r="U52" s="10">
        <v>1.8416678</v>
      </c>
      <c r="V52" s="10">
        <v>1.8767062000000001</v>
      </c>
      <c r="W52" s="10">
        <v>1.9051525</v>
      </c>
      <c r="X52" s="10">
        <v>1.926938</v>
      </c>
      <c r="Y52" s="10">
        <v>1.9419937</v>
      </c>
      <c r="Z52" s="10">
        <v>1.9502508000000001</v>
      </c>
      <c r="AA52" s="10">
        <v>1.9516404999999999</v>
      </c>
      <c r="AB52" s="10">
        <v>1.9462348</v>
      </c>
      <c r="AC52" s="10">
        <v>1.9348281000000001</v>
      </c>
      <c r="AD52" s="10">
        <v>1.9184455</v>
      </c>
      <c r="AE52" s="10">
        <v>1.8981121999999999</v>
      </c>
      <c r="AF52" s="10">
        <v>1.8748533999999999</v>
      </c>
      <c r="AG52" s="10">
        <v>1.8496942999999999</v>
      </c>
      <c r="AH52" s="10">
        <v>1.8235429000000001</v>
      </c>
      <c r="AI52" s="10">
        <v>1.7967360000000001</v>
      </c>
      <c r="AJ52" s="10">
        <v>1.7694367</v>
      </c>
      <c r="AK52" s="10">
        <v>1.7418079</v>
      </c>
      <c r="AL52" s="10">
        <v>1.7140124999999999</v>
      </c>
      <c r="AM52" s="10">
        <v>1.6862136999999999</v>
      </c>
      <c r="AN52" s="10">
        <v>1.6585744</v>
      </c>
      <c r="AO52" s="10">
        <v>1.6312576000000001</v>
      </c>
      <c r="AP52" s="10">
        <v>1.6044262</v>
      </c>
      <c r="AQ52" s="10">
        <v>1.5782433</v>
      </c>
      <c r="AR52" s="10">
        <v>1.5528717999999999</v>
      </c>
      <c r="AS52" s="10">
        <v>1.5284747000000001</v>
      </c>
      <c r="AT52" s="10">
        <v>1.5051832999999999</v>
      </c>
      <c r="AU52" s="10">
        <v>1.4829882999999999</v>
      </c>
      <c r="AV52" s="10">
        <v>1.4618420000000001</v>
      </c>
      <c r="AW52" s="10">
        <v>1.4416964999999999</v>
      </c>
      <c r="AX52" s="10">
        <v>1.4225038000000001</v>
      </c>
      <c r="AY52" s="10">
        <v>1.4042163000000001</v>
      </c>
      <c r="AZ52" s="10">
        <v>1.3867859</v>
      </c>
      <c r="BA52" s="10">
        <v>1.3701649</v>
      </c>
      <c r="BB52" s="10">
        <v>1.3543054000000001</v>
      </c>
      <c r="BC52" s="10">
        <v>1.3391595000000001</v>
      </c>
      <c r="BD52" s="10">
        <v>1.3246792999999999</v>
      </c>
      <c r="BE52" s="10">
        <v>1.3108171</v>
      </c>
      <c r="BF52" s="10">
        <v>1.2975303</v>
      </c>
      <c r="BG52" s="10">
        <v>1.2847991999999999</v>
      </c>
      <c r="BH52" s="10">
        <v>1.2726109999999999</v>
      </c>
      <c r="BI52" s="10">
        <v>1.2609524999999999</v>
      </c>
      <c r="BJ52" s="10">
        <v>1.2498108000000001</v>
      </c>
      <c r="BK52" s="10">
        <v>1.2391726000000001</v>
      </c>
      <c r="BL52" s="10">
        <v>1.229025</v>
      </c>
      <c r="BM52" s="10">
        <v>1.2193548999999999</v>
      </c>
      <c r="BN52" s="10">
        <v>1.2101493000000001</v>
      </c>
      <c r="BO52" s="10">
        <v>1.201395</v>
      </c>
      <c r="BP52" s="10">
        <v>1.1930791000000001</v>
      </c>
      <c r="BQ52" s="10">
        <v>1.1851885</v>
      </c>
      <c r="BR52" s="10">
        <v>1.1462652</v>
      </c>
      <c r="BS52" s="10">
        <v>1.1207009999999999</v>
      </c>
      <c r="BU52" s="9">
        <v>384.05</v>
      </c>
      <c r="BV52" s="9">
        <v>375.93</v>
      </c>
      <c r="BW52" s="9">
        <v>372.94</v>
      </c>
      <c r="BX52" s="9">
        <v>369.21</v>
      </c>
      <c r="BY52" s="9">
        <v>368.46</v>
      </c>
      <c r="BZ52" s="9">
        <v>368.21</v>
      </c>
      <c r="CA52" s="9">
        <v>358.26</v>
      </c>
      <c r="CB52" s="9">
        <v>361.26</v>
      </c>
      <c r="CC52" s="9">
        <v>362</v>
      </c>
      <c r="CD52" s="9">
        <v>362</v>
      </c>
      <c r="CE52" s="9">
        <v>357</v>
      </c>
      <c r="CF52" s="9">
        <v>295.23</v>
      </c>
      <c r="CG52" s="9">
        <v>182.33</v>
      </c>
      <c r="CH52" s="9">
        <v>152.83000000000001</v>
      </c>
      <c r="CI52" s="9">
        <v>136.76</v>
      </c>
      <c r="CJ52" s="9">
        <v>136.04</v>
      </c>
      <c r="CK52" s="9">
        <v>139.44999999999999</v>
      </c>
      <c r="CL52" s="9">
        <v>146.94999999999999</v>
      </c>
      <c r="CM52" s="9">
        <v>149.87</v>
      </c>
      <c r="CN52" s="9">
        <v>150.22999999999999</v>
      </c>
      <c r="CO52" s="9">
        <v>149.44999999999999</v>
      </c>
      <c r="CP52" s="9">
        <v>152.82</v>
      </c>
      <c r="CQ52" s="9">
        <v>153.71</v>
      </c>
      <c r="CR52" s="9">
        <v>150.97</v>
      </c>
      <c r="CS52" s="9">
        <v>125.47</v>
      </c>
      <c r="CT52" s="9">
        <v>111.86</v>
      </c>
      <c r="CU52" s="9">
        <v>108.89</v>
      </c>
      <c r="CV52" s="9">
        <v>103.26</v>
      </c>
      <c r="CW52" s="9">
        <v>104.65</v>
      </c>
      <c r="CX52" s="9">
        <v>109.71</v>
      </c>
      <c r="CY52" s="9">
        <v>113.13</v>
      </c>
      <c r="CZ52" s="9">
        <v>116.59</v>
      </c>
      <c r="DA52" s="9">
        <v>118.01</v>
      </c>
      <c r="DB52" s="9">
        <v>113.9</v>
      </c>
      <c r="DC52" s="9">
        <v>113.24</v>
      </c>
      <c r="DD52" s="9">
        <v>108.65</v>
      </c>
      <c r="DE52" s="9">
        <v>83.47</v>
      </c>
      <c r="DF52" s="9">
        <v>76.599999999999994</v>
      </c>
      <c r="DG52" s="9">
        <v>73.63</v>
      </c>
      <c r="DH52" s="9">
        <v>73.34</v>
      </c>
      <c r="DI52" s="9">
        <v>74.959999999999994</v>
      </c>
      <c r="DJ52" s="9">
        <v>79.36</v>
      </c>
      <c r="DK52" s="9">
        <v>84.77</v>
      </c>
      <c r="DL52" s="9">
        <v>85.38</v>
      </c>
      <c r="DM52" s="9">
        <v>85.08</v>
      </c>
      <c r="DN52" s="9">
        <v>85.08</v>
      </c>
      <c r="DO52" s="9">
        <v>86.25</v>
      </c>
      <c r="DP52" s="9">
        <v>83.19</v>
      </c>
      <c r="DR52" s="9">
        <v>300.39</v>
      </c>
      <c r="DS52" s="9">
        <v>293.54000000000002</v>
      </c>
      <c r="DT52" s="9">
        <v>287.77999999999997</v>
      </c>
      <c r="DU52" s="9">
        <v>293.33</v>
      </c>
      <c r="DV52" s="9">
        <v>292.2</v>
      </c>
      <c r="DW52" s="9">
        <v>293.13</v>
      </c>
      <c r="DX52" s="9">
        <v>305.81</v>
      </c>
      <c r="DY52" s="9">
        <v>308.60000000000002</v>
      </c>
      <c r="DZ52" s="9">
        <v>309.94</v>
      </c>
      <c r="EA52" s="9">
        <v>302.29000000000002</v>
      </c>
      <c r="EB52" s="9">
        <v>302.33</v>
      </c>
      <c r="EC52" s="9">
        <v>301.38</v>
      </c>
      <c r="ED52" s="9">
        <v>133.74</v>
      </c>
      <c r="EE52" s="9">
        <v>137.53</v>
      </c>
      <c r="EF52" s="9">
        <v>136.83000000000001</v>
      </c>
      <c r="EG52" s="9">
        <v>136.55000000000001</v>
      </c>
      <c r="EH52" s="9">
        <v>136.83000000000001</v>
      </c>
      <c r="EI52" s="9">
        <v>137.78</v>
      </c>
      <c r="EJ52" s="9">
        <v>136.78</v>
      </c>
      <c r="EK52" s="9">
        <v>139.87</v>
      </c>
      <c r="EL52" s="9">
        <v>140.52000000000001</v>
      </c>
      <c r="EM52" s="9">
        <v>140.9</v>
      </c>
      <c r="EN52" s="9">
        <v>140.79</v>
      </c>
      <c r="EO52" s="9">
        <v>136.79</v>
      </c>
      <c r="EP52" s="9">
        <v>105.07</v>
      </c>
      <c r="EQ52" s="9">
        <v>104.53</v>
      </c>
      <c r="ER52" s="9">
        <v>104.35</v>
      </c>
      <c r="ES52" s="9">
        <v>104.53</v>
      </c>
      <c r="ET52" s="9">
        <v>105.79</v>
      </c>
      <c r="EU52" s="9">
        <v>106.74</v>
      </c>
      <c r="EV52" s="9">
        <v>109</v>
      </c>
      <c r="EW52" s="9">
        <v>111.87</v>
      </c>
      <c r="EX52" s="9">
        <v>112.32</v>
      </c>
      <c r="EY52" s="9">
        <v>112.99</v>
      </c>
      <c r="EZ52" s="9">
        <v>112.54</v>
      </c>
      <c r="FA52" s="9">
        <v>110.23</v>
      </c>
      <c r="FB52" s="9">
        <v>95.39</v>
      </c>
      <c r="FC52" s="9">
        <v>94.58</v>
      </c>
      <c r="FD52" s="9">
        <v>94.32</v>
      </c>
      <c r="FE52" s="9">
        <v>94.59</v>
      </c>
      <c r="FF52" s="9">
        <v>95.72</v>
      </c>
      <c r="FG52" s="9">
        <v>97.41</v>
      </c>
      <c r="FH52" s="9">
        <v>110.27</v>
      </c>
      <c r="FI52" s="9">
        <v>113.4</v>
      </c>
      <c r="FJ52" s="9">
        <v>115.57</v>
      </c>
      <c r="FK52" s="9">
        <v>116.3</v>
      </c>
      <c r="FL52" s="9">
        <v>115.65</v>
      </c>
      <c r="FM52" s="9">
        <v>113.71</v>
      </c>
      <c r="FO52" s="9">
        <v>82.458200000000005</v>
      </c>
      <c r="FP52" s="7">
        <v>115.36</v>
      </c>
      <c r="FQ52" s="9">
        <v>1.3341000000000001</v>
      </c>
      <c r="FR52" s="7">
        <f t="shared" si="15"/>
        <v>86.470279589236185</v>
      </c>
      <c r="FT52" s="7">
        <v>1.1299999999999999</v>
      </c>
      <c r="FU52" s="7">
        <v>1.31</v>
      </c>
      <c r="FV52" s="9">
        <v>82.547700000000006</v>
      </c>
      <c r="FX52" s="9">
        <v>110.46</v>
      </c>
      <c r="FY52" s="9">
        <v>103</v>
      </c>
      <c r="FZ52" s="9">
        <v>95.9</v>
      </c>
      <c r="GA52" s="9">
        <v>89.84</v>
      </c>
      <c r="GB52" s="9">
        <v>83.3</v>
      </c>
    </row>
    <row r="53" spans="1:184" x14ac:dyDescent="0.25">
      <c r="A53" s="6">
        <f t="shared" si="16"/>
        <v>44624</v>
      </c>
      <c r="B53" s="13">
        <f t="shared" si="10"/>
        <v>3</v>
      </c>
      <c r="C53" s="13">
        <f t="shared" si="11"/>
        <v>2022</v>
      </c>
      <c r="D53">
        <f t="shared" si="12"/>
        <v>202203</v>
      </c>
      <c r="E53">
        <f t="shared" si="13"/>
        <v>1</v>
      </c>
      <c r="F53">
        <f t="shared" si="14"/>
        <v>202201</v>
      </c>
      <c r="G53" t="s">
        <v>239</v>
      </c>
      <c r="H53" s="9">
        <v>0.5</v>
      </c>
      <c r="I53" s="9">
        <v>0.44500000000000001</v>
      </c>
      <c r="J53" s="10">
        <v>0.73632399999999998</v>
      </c>
      <c r="K53" s="10">
        <v>0.91151219999999999</v>
      </c>
      <c r="L53" s="10">
        <v>1.1191167</v>
      </c>
      <c r="M53" s="10">
        <v>1.3020845000000001</v>
      </c>
      <c r="N53" s="10">
        <v>1.4420634000000001</v>
      </c>
      <c r="O53" s="10">
        <v>1.5436103999999999</v>
      </c>
      <c r="P53" s="10">
        <v>1.6173156</v>
      </c>
      <c r="Q53" s="10">
        <v>1.6745846</v>
      </c>
      <c r="R53" s="10">
        <v>1.7237563</v>
      </c>
      <c r="S53" s="10">
        <v>1.7686621</v>
      </c>
      <c r="T53" s="10">
        <v>1.8101191999999999</v>
      </c>
      <c r="U53" s="10">
        <v>1.8475524000000001</v>
      </c>
      <c r="V53" s="10">
        <v>1.8793023</v>
      </c>
      <c r="W53" s="10">
        <v>1.9048082</v>
      </c>
      <c r="X53" s="10">
        <v>1.9239854000000001</v>
      </c>
      <c r="Y53" s="10">
        <v>1.9367494000000001</v>
      </c>
      <c r="Z53" s="10">
        <v>1.9430155</v>
      </c>
      <c r="AA53" s="10">
        <v>1.9426992999999999</v>
      </c>
      <c r="AB53" s="10">
        <v>1.9358668000000001</v>
      </c>
      <c r="AC53" s="10">
        <v>1.9232837</v>
      </c>
      <c r="AD53" s="10">
        <v>1.905918</v>
      </c>
      <c r="AE53" s="10">
        <v>1.8847379</v>
      </c>
      <c r="AF53" s="10">
        <v>1.8607117</v>
      </c>
      <c r="AG53" s="10">
        <v>1.8348074000000001</v>
      </c>
      <c r="AH53" s="10">
        <v>1.8078715000000001</v>
      </c>
      <c r="AI53" s="10">
        <v>1.7802119999999999</v>
      </c>
      <c r="AJ53" s="10">
        <v>1.7519886</v>
      </c>
      <c r="AK53" s="10">
        <v>1.7233612</v>
      </c>
      <c r="AL53" s="10">
        <v>1.6944893000000001</v>
      </c>
      <c r="AM53" s="10">
        <v>1.6655327</v>
      </c>
      <c r="AN53" s="10">
        <v>1.6366512</v>
      </c>
      <c r="AO53" s="10">
        <v>1.6080044</v>
      </c>
      <c r="AP53" s="10">
        <v>1.579752</v>
      </c>
      <c r="AQ53" s="10">
        <v>1.5520537999999999</v>
      </c>
      <c r="AR53" s="10">
        <v>1.5250694</v>
      </c>
      <c r="AS53" s="10">
        <v>1.4989585999999999</v>
      </c>
      <c r="AT53" s="10">
        <v>1.4738521</v>
      </c>
      <c r="AU53" s="10">
        <v>1.4497523000000001</v>
      </c>
      <c r="AV53" s="10">
        <v>1.4266262999999999</v>
      </c>
      <c r="AW53" s="10">
        <v>1.4044411999999999</v>
      </c>
      <c r="AX53" s="10">
        <v>1.3831642</v>
      </c>
      <c r="AY53" s="10">
        <v>1.3627621999999999</v>
      </c>
      <c r="AZ53" s="10">
        <v>1.3432025999999999</v>
      </c>
      <c r="BA53" s="10">
        <v>1.3244522000000001</v>
      </c>
      <c r="BB53" s="10">
        <v>1.3064783</v>
      </c>
      <c r="BC53" s="10">
        <v>1.2892478999999999</v>
      </c>
      <c r="BD53" s="10">
        <v>1.2727280999999999</v>
      </c>
      <c r="BE53" s="10">
        <v>1.2568861</v>
      </c>
      <c r="BF53" s="10">
        <v>1.2416921999999999</v>
      </c>
      <c r="BG53" s="10">
        <v>1.2271311</v>
      </c>
      <c r="BH53" s="10">
        <v>1.2131915</v>
      </c>
      <c r="BI53" s="10">
        <v>1.199862</v>
      </c>
      <c r="BJ53" s="10">
        <v>1.1871315</v>
      </c>
      <c r="BK53" s="10">
        <v>1.1749885</v>
      </c>
      <c r="BL53" s="10">
        <v>1.1634218000000001</v>
      </c>
      <c r="BM53" s="10">
        <v>1.1524201000000001</v>
      </c>
      <c r="BN53" s="10">
        <v>1.141972</v>
      </c>
      <c r="BO53" s="10">
        <v>1.1320661999999999</v>
      </c>
      <c r="BP53" s="10">
        <v>1.1226913999999999</v>
      </c>
      <c r="BQ53" s="10">
        <v>1.1138363</v>
      </c>
      <c r="BR53" s="10">
        <v>1.0710192000000001</v>
      </c>
      <c r="BS53" s="10">
        <v>1.0442616</v>
      </c>
      <c r="BU53" s="9">
        <v>460.27</v>
      </c>
      <c r="BV53" s="9">
        <v>441</v>
      </c>
      <c r="BW53" s="9">
        <v>436.7</v>
      </c>
      <c r="BX53" s="9">
        <v>431.7</v>
      </c>
      <c r="BY53" s="9">
        <v>422.65</v>
      </c>
      <c r="BZ53" s="9">
        <v>418.23</v>
      </c>
      <c r="CA53" s="9">
        <v>352.94</v>
      </c>
      <c r="CB53" s="9">
        <v>350.95</v>
      </c>
      <c r="CC53" s="9">
        <v>343.94</v>
      </c>
      <c r="CD53" s="9">
        <v>321.62</v>
      </c>
      <c r="CE53" s="9">
        <v>305.24</v>
      </c>
      <c r="CF53" s="9">
        <v>244.89</v>
      </c>
      <c r="CG53" s="9">
        <v>199.89</v>
      </c>
      <c r="CH53" s="9">
        <v>167.02</v>
      </c>
      <c r="CI53" s="9">
        <v>148.74</v>
      </c>
      <c r="CJ53" s="9">
        <v>147.21</v>
      </c>
      <c r="CK53" s="9">
        <v>148.72</v>
      </c>
      <c r="CL53" s="9">
        <v>156.72999999999999</v>
      </c>
      <c r="CM53" s="9">
        <v>158.08000000000001</v>
      </c>
      <c r="CN53" s="9">
        <v>158.41999999999999</v>
      </c>
      <c r="CO53" s="9">
        <v>158.16</v>
      </c>
      <c r="CP53" s="9">
        <v>160.11000000000001</v>
      </c>
      <c r="CQ53" s="9">
        <v>160.65</v>
      </c>
      <c r="CR53" s="9">
        <v>157.15</v>
      </c>
      <c r="CS53" s="9">
        <v>130.15</v>
      </c>
      <c r="CT53" s="9">
        <v>116.57</v>
      </c>
      <c r="CU53" s="9">
        <v>113.6</v>
      </c>
      <c r="CV53" s="9">
        <v>108.21</v>
      </c>
      <c r="CW53" s="9">
        <v>109.56</v>
      </c>
      <c r="CX53" s="9">
        <v>112.75</v>
      </c>
      <c r="CY53" s="9">
        <v>116.41</v>
      </c>
      <c r="CZ53" s="9">
        <v>119.85</v>
      </c>
      <c r="DA53" s="9">
        <v>121.12</v>
      </c>
      <c r="DB53" s="9">
        <v>118</v>
      </c>
      <c r="DC53" s="9">
        <v>117.28</v>
      </c>
      <c r="DD53" s="9">
        <v>112.66</v>
      </c>
      <c r="DE53" s="9">
        <v>88.66</v>
      </c>
      <c r="DF53" s="9">
        <v>81.64</v>
      </c>
      <c r="DG53" s="9">
        <v>78.58</v>
      </c>
      <c r="DH53" s="9">
        <v>78.25</v>
      </c>
      <c r="DI53" s="9">
        <v>79.849999999999994</v>
      </c>
      <c r="DJ53" s="9">
        <v>84.25</v>
      </c>
      <c r="DK53" s="9">
        <v>92.33</v>
      </c>
      <c r="DL53" s="9">
        <v>92.86</v>
      </c>
      <c r="DM53" s="9">
        <v>92.5</v>
      </c>
      <c r="DN53" s="9">
        <v>89.93</v>
      </c>
      <c r="DO53" s="9">
        <v>91.05</v>
      </c>
      <c r="DP53" s="9">
        <v>87.82</v>
      </c>
      <c r="DR53" s="9">
        <v>369.98</v>
      </c>
      <c r="DS53" s="9">
        <v>351.13</v>
      </c>
      <c r="DT53" s="9">
        <v>349.1</v>
      </c>
      <c r="DU53" s="9">
        <v>346.53</v>
      </c>
      <c r="DV53" s="9">
        <v>342.01</v>
      </c>
      <c r="DW53" s="9">
        <v>343.8</v>
      </c>
      <c r="DX53" s="9">
        <v>295</v>
      </c>
      <c r="DY53" s="9">
        <v>297.79000000000002</v>
      </c>
      <c r="DZ53" s="9">
        <v>299.13</v>
      </c>
      <c r="EA53" s="9">
        <v>261.18</v>
      </c>
      <c r="EB53" s="9">
        <v>261.22000000000003</v>
      </c>
      <c r="EC53" s="9">
        <v>260.27</v>
      </c>
      <c r="ED53" s="9">
        <v>147.19999999999999</v>
      </c>
      <c r="EE53" s="9">
        <v>150.99</v>
      </c>
      <c r="EF53" s="9">
        <v>150.29</v>
      </c>
      <c r="EG53" s="9">
        <v>150.01</v>
      </c>
      <c r="EH53" s="9">
        <v>150.29</v>
      </c>
      <c r="EI53" s="9">
        <v>151.24</v>
      </c>
      <c r="EJ53" s="9">
        <v>142.19999999999999</v>
      </c>
      <c r="EK53" s="9">
        <v>145.29</v>
      </c>
      <c r="EL53" s="9">
        <v>145.94</v>
      </c>
      <c r="EM53" s="9">
        <v>146.32</v>
      </c>
      <c r="EN53" s="9">
        <v>146.21</v>
      </c>
      <c r="EO53" s="9">
        <v>142.21</v>
      </c>
      <c r="EP53" s="9">
        <v>109.84</v>
      </c>
      <c r="EQ53" s="9">
        <v>109.3</v>
      </c>
      <c r="ER53" s="9">
        <v>109.12</v>
      </c>
      <c r="ES53" s="9">
        <v>109.3</v>
      </c>
      <c r="ET53" s="9">
        <v>110.56</v>
      </c>
      <c r="EU53" s="9">
        <v>111.51</v>
      </c>
      <c r="EV53" s="9">
        <v>113.86</v>
      </c>
      <c r="EW53" s="9">
        <v>116.73</v>
      </c>
      <c r="EX53" s="9">
        <v>117.18</v>
      </c>
      <c r="EY53" s="9">
        <v>117.85</v>
      </c>
      <c r="EZ53" s="9">
        <v>117.4</v>
      </c>
      <c r="FA53" s="9">
        <v>115.09</v>
      </c>
      <c r="FB53" s="9">
        <v>100.16</v>
      </c>
      <c r="FC53" s="9">
        <v>99.35</v>
      </c>
      <c r="FD53" s="9">
        <v>99.09</v>
      </c>
      <c r="FE53" s="9">
        <v>99.36</v>
      </c>
      <c r="FF53" s="9">
        <v>100.49</v>
      </c>
      <c r="FG53" s="9">
        <v>102.18</v>
      </c>
      <c r="FH53" s="9">
        <v>115.13</v>
      </c>
      <c r="FI53" s="9">
        <v>118.26</v>
      </c>
      <c r="FJ53" s="9">
        <v>120.43</v>
      </c>
      <c r="FK53" s="9">
        <v>121.16</v>
      </c>
      <c r="FL53" s="9">
        <v>120.51</v>
      </c>
      <c r="FM53" s="9">
        <v>118.57</v>
      </c>
      <c r="FO53" s="9">
        <v>82.326599999999999</v>
      </c>
      <c r="FP53" s="7">
        <v>123.86</v>
      </c>
      <c r="FQ53" s="9">
        <v>1.3214999999999999</v>
      </c>
      <c r="FR53" s="7">
        <f t="shared" si="15"/>
        <v>93.72682557699585</v>
      </c>
      <c r="FT53" s="7">
        <v>1.06</v>
      </c>
      <c r="FU53" s="7">
        <v>1.23</v>
      </c>
      <c r="FV53" s="9">
        <v>82.333200000000005</v>
      </c>
      <c r="FX53" s="9">
        <v>118.11</v>
      </c>
      <c r="FY53" s="9">
        <v>110.87</v>
      </c>
      <c r="FZ53" s="9">
        <v>103.58</v>
      </c>
      <c r="GA53" s="9">
        <v>96.44</v>
      </c>
      <c r="GB53" s="9">
        <v>88.07</v>
      </c>
    </row>
    <row r="54" spans="1:184" x14ac:dyDescent="0.25">
      <c r="A54" s="6">
        <f t="shared" si="16"/>
        <v>44627</v>
      </c>
      <c r="B54" s="13">
        <f t="shared" si="10"/>
        <v>3</v>
      </c>
      <c r="C54" s="13">
        <f t="shared" si="11"/>
        <v>2022</v>
      </c>
      <c r="D54">
        <f t="shared" si="12"/>
        <v>202203</v>
      </c>
      <c r="E54">
        <f t="shared" si="13"/>
        <v>1</v>
      </c>
      <c r="F54">
        <f t="shared" si="14"/>
        <v>202201</v>
      </c>
      <c r="G54" t="s">
        <v>240</v>
      </c>
      <c r="H54" s="9">
        <v>0.5</v>
      </c>
      <c r="I54" s="9">
        <v>0.44479999999999997</v>
      </c>
      <c r="J54" s="10">
        <v>0.76084320000000005</v>
      </c>
      <c r="K54" s="10">
        <v>0.96482500000000004</v>
      </c>
      <c r="L54" s="10">
        <v>1.1902877999999999</v>
      </c>
      <c r="M54" s="10">
        <v>1.3857877000000001</v>
      </c>
      <c r="N54" s="10">
        <v>1.5334365000000001</v>
      </c>
      <c r="O54" s="10">
        <v>1.6390895000000001</v>
      </c>
      <c r="P54" s="10">
        <v>1.7150353</v>
      </c>
      <c r="Q54" s="10">
        <v>1.774381</v>
      </c>
      <c r="R54" s="10">
        <v>1.8261826000000001</v>
      </c>
      <c r="S54" s="10">
        <v>1.8746981</v>
      </c>
      <c r="T54" s="10">
        <v>1.9207455</v>
      </c>
      <c r="U54" s="10">
        <v>1.9633099000000001</v>
      </c>
      <c r="V54" s="10">
        <v>1.9999026</v>
      </c>
      <c r="W54" s="10">
        <v>2.0297950999999999</v>
      </c>
      <c r="X54" s="10">
        <v>2.0528374</v>
      </c>
      <c r="Y54" s="10">
        <v>2.0688797999999999</v>
      </c>
      <c r="Z54" s="10">
        <v>2.0777722000000001</v>
      </c>
      <c r="AA54" s="10">
        <v>2.0793647000000002</v>
      </c>
      <c r="AB54" s="10">
        <v>2.0736764999999999</v>
      </c>
      <c r="AC54" s="10">
        <v>2.0615101</v>
      </c>
      <c r="AD54" s="10">
        <v>2.0438950999999999</v>
      </c>
      <c r="AE54" s="10">
        <v>2.0218609999999999</v>
      </c>
      <c r="AF54" s="10">
        <v>1.9964375999999999</v>
      </c>
      <c r="AG54" s="10">
        <v>1.9686543999999999</v>
      </c>
      <c r="AH54" s="10">
        <v>1.9394172000000001</v>
      </c>
      <c r="AI54" s="10">
        <v>1.9090849000000001</v>
      </c>
      <c r="AJ54" s="10">
        <v>1.8778657000000001</v>
      </c>
      <c r="AK54" s="10">
        <v>1.8459675</v>
      </c>
      <c r="AL54" s="10">
        <v>1.8135984000000001</v>
      </c>
      <c r="AM54" s="10">
        <v>1.7809666</v>
      </c>
      <c r="AN54" s="10">
        <v>1.7482800000000001</v>
      </c>
      <c r="AO54" s="10">
        <v>1.7157468</v>
      </c>
      <c r="AP54" s="10">
        <v>1.683575</v>
      </c>
      <c r="AQ54" s="10">
        <v>1.6519727</v>
      </c>
      <c r="AR54" s="10">
        <v>1.621148</v>
      </c>
      <c r="AS54" s="10">
        <v>1.5913089</v>
      </c>
      <c r="AT54" s="10">
        <v>1.5626264999999999</v>
      </c>
      <c r="AU54" s="10">
        <v>1.5351083000000001</v>
      </c>
      <c r="AV54" s="10">
        <v>1.5087169</v>
      </c>
      <c r="AW54" s="10">
        <v>1.4834147</v>
      </c>
      <c r="AX54" s="10">
        <v>1.4591642</v>
      </c>
      <c r="AY54" s="10">
        <v>1.4359278</v>
      </c>
      <c r="AZ54" s="10">
        <v>1.4136682</v>
      </c>
      <c r="BA54" s="10">
        <v>1.3923477</v>
      </c>
      <c r="BB54" s="10">
        <v>1.3719288000000001</v>
      </c>
      <c r="BC54" s="10">
        <v>1.352374</v>
      </c>
      <c r="BD54" s="10">
        <v>1.3336458</v>
      </c>
      <c r="BE54" s="10">
        <v>1.3157067</v>
      </c>
      <c r="BF54" s="10">
        <v>1.2985211999999999</v>
      </c>
      <c r="BG54" s="10">
        <v>1.2820649</v>
      </c>
      <c r="BH54" s="10">
        <v>1.2663172</v>
      </c>
      <c r="BI54" s="10">
        <v>1.2512573</v>
      </c>
      <c r="BJ54" s="10">
        <v>1.2368645</v>
      </c>
      <c r="BK54" s="10">
        <v>1.2231182</v>
      </c>
      <c r="BL54" s="10">
        <v>1.2099977</v>
      </c>
      <c r="BM54" s="10">
        <v>1.1974823000000001</v>
      </c>
      <c r="BN54" s="10">
        <v>1.1855513</v>
      </c>
      <c r="BO54" s="10">
        <v>1.1741839999999999</v>
      </c>
      <c r="BP54" s="10">
        <v>1.1633598000000001</v>
      </c>
      <c r="BQ54" s="10">
        <v>1.1530579999999999</v>
      </c>
      <c r="BR54" s="10">
        <v>1.1014132000000001</v>
      </c>
      <c r="BS54" s="10">
        <v>1.0655391000000001</v>
      </c>
      <c r="BU54" s="9">
        <v>539.53</v>
      </c>
      <c r="BV54" s="9">
        <v>519.53</v>
      </c>
      <c r="BW54" s="9">
        <v>509.98</v>
      </c>
      <c r="BX54" s="9">
        <v>503.98</v>
      </c>
      <c r="BY54" s="9">
        <v>495.48</v>
      </c>
      <c r="BZ54" s="9">
        <v>493.48</v>
      </c>
      <c r="CA54" s="9">
        <v>430.25</v>
      </c>
      <c r="CB54" s="9">
        <v>422.75</v>
      </c>
      <c r="CC54" s="9">
        <v>400.25</v>
      </c>
      <c r="CD54" s="9">
        <v>365.25</v>
      </c>
      <c r="CE54" s="9">
        <v>336.07</v>
      </c>
      <c r="CF54" s="9">
        <v>274.99</v>
      </c>
      <c r="CG54" s="9">
        <v>235.92</v>
      </c>
      <c r="CH54" s="9">
        <v>198.64</v>
      </c>
      <c r="CI54" s="9">
        <v>176.91</v>
      </c>
      <c r="CJ54" s="9">
        <v>176.29</v>
      </c>
      <c r="CK54" s="9">
        <v>178.09</v>
      </c>
      <c r="CL54" s="9">
        <v>186.91</v>
      </c>
      <c r="CM54" s="9">
        <v>187.09</v>
      </c>
      <c r="CN54" s="9">
        <v>181.23</v>
      </c>
      <c r="CO54" s="9">
        <v>180.74</v>
      </c>
      <c r="CP54" s="9">
        <v>175.13</v>
      </c>
      <c r="CQ54" s="9">
        <v>175.33</v>
      </c>
      <c r="CR54" s="9">
        <v>171.87</v>
      </c>
      <c r="CS54" s="9">
        <v>137.62</v>
      </c>
      <c r="CT54" s="9">
        <v>123.92</v>
      </c>
      <c r="CU54" s="9">
        <v>120.84</v>
      </c>
      <c r="CV54" s="9">
        <v>112.88</v>
      </c>
      <c r="CW54" s="9">
        <v>114.06</v>
      </c>
      <c r="CX54" s="9">
        <v>115.89</v>
      </c>
      <c r="CY54" s="9">
        <v>115.69</v>
      </c>
      <c r="CZ54" s="9">
        <v>118.9</v>
      </c>
      <c r="DA54" s="9">
        <v>119.9</v>
      </c>
      <c r="DB54" s="9">
        <v>114.1</v>
      </c>
      <c r="DC54" s="9">
        <v>113.11</v>
      </c>
      <c r="DD54" s="9">
        <v>108.24</v>
      </c>
      <c r="DE54" s="9">
        <v>92.2</v>
      </c>
      <c r="DF54" s="9">
        <v>85.1</v>
      </c>
      <c r="DG54" s="9">
        <v>81.95</v>
      </c>
      <c r="DH54" s="9">
        <v>81.489999999999995</v>
      </c>
      <c r="DI54" s="9">
        <v>82.96</v>
      </c>
      <c r="DJ54" s="9">
        <v>87.22</v>
      </c>
      <c r="DK54" s="9">
        <v>95.07</v>
      </c>
      <c r="DL54" s="9">
        <v>95.5</v>
      </c>
      <c r="DM54" s="9">
        <v>95.05</v>
      </c>
      <c r="DN54" s="9">
        <v>91</v>
      </c>
      <c r="DO54" s="9">
        <v>92.01</v>
      </c>
      <c r="DP54" s="9">
        <v>88.77</v>
      </c>
      <c r="DR54" s="9">
        <v>407.71</v>
      </c>
      <c r="DS54" s="9">
        <v>389.1</v>
      </c>
      <c r="DT54" s="9">
        <v>383.48</v>
      </c>
      <c r="DU54" s="9">
        <v>374.75</v>
      </c>
      <c r="DV54" s="9">
        <v>370.8</v>
      </c>
      <c r="DW54" s="9">
        <v>371.94</v>
      </c>
      <c r="DX54" s="9">
        <v>323.58</v>
      </c>
      <c r="DY54" s="9">
        <v>326.37</v>
      </c>
      <c r="DZ54" s="9">
        <v>327.71</v>
      </c>
      <c r="EA54" s="9">
        <v>274.7</v>
      </c>
      <c r="EB54" s="9">
        <v>274.74</v>
      </c>
      <c r="EC54" s="9">
        <v>273.79000000000002</v>
      </c>
      <c r="ED54" s="9">
        <v>158.4</v>
      </c>
      <c r="EE54" s="9">
        <v>162.19</v>
      </c>
      <c r="EF54" s="9">
        <v>161.49</v>
      </c>
      <c r="EG54" s="9">
        <v>161.21</v>
      </c>
      <c r="EH54" s="9">
        <v>161.49</v>
      </c>
      <c r="EI54" s="9">
        <v>162.44</v>
      </c>
      <c r="EJ54" s="9">
        <v>157.05000000000001</v>
      </c>
      <c r="EK54" s="9">
        <v>160.13999999999999</v>
      </c>
      <c r="EL54" s="9">
        <v>160.79</v>
      </c>
      <c r="EM54" s="9">
        <v>161.16999999999999</v>
      </c>
      <c r="EN54" s="9">
        <v>161.06</v>
      </c>
      <c r="EO54" s="9">
        <v>157.06</v>
      </c>
      <c r="EP54" s="9">
        <v>129.86000000000001</v>
      </c>
      <c r="EQ54" s="9">
        <v>129.32</v>
      </c>
      <c r="ER54" s="9">
        <v>129.13999999999999</v>
      </c>
      <c r="ES54" s="9">
        <v>129.32</v>
      </c>
      <c r="ET54" s="9">
        <v>130.58000000000001</v>
      </c>
      <c r="EU54" s="9">
        <v>131.53</v>
      </c>
      <c r="EV54" s="9">
        <v>106.98</v>
      </c>
      <c r="EW54" s="9">
        <v>109.85</v>
      </c>
      <c r="EX54" s="9">
        <v>110.3</v>
      </c>
      <c r="EY54" s="9">
        <v>110.97</v>
      </c>
      <c r="EZ54" s="9">
        <v>110.52</v>
      </c>
      <c r="FA54" s="9">
        <v>108.21</v>
      </c>
      <c r="FB54" s="9">
        <v>90.05</v>
      </c>
      <c r="FC54" s="9">
        <v>89.24</v>
      </c>
      <c r="FD54" s="9">
        <v>88.98</v>
      </c>
      <c r="FE54" s="9">
        <v>89.25</v>
      </c>
      <c r="FF54" s="9">
        <v>90.38</v>
      </c>
      <c r="FG54" s="9">
        <v>92.07</v>
      </c>
      <c r="FH54" s="9">
        <v>108.25</v>
      </c>
      <c r="FI54" s="9">
        <v>111.38</v>
      </c>
      <c r="FJ54" s="9">
        <v>113.55</v>
      </c>
      <c r="FK54" s="9">
        <v>114.28</v>
      </c>
      <c r="FL54" s="9">
        <v>113.63</v>
      </c>
      <c r="FM54" s="9">
        <v>111.69</v>
      </c>
      <c r="FO54" s="9">
        <v>82.242599999999996</v>
      </c>
      <c r="FP54" s="7">
        <v>129.02000000000001</v>
      </c>
      <c r="FQ54" s="9">
        <v>1.3134999999999999</v>
      </c>
      <c r="FR54" s="7">
        <f t="shared" si="15"/>
        <v>98.226113437381059</v>
      </c>
      <c r="FT54" s="7">
        <v>1.18</v>
      </c>
      <c r="FU54" s="7">
        <v>1.3</v>
      </c>
      <c r="FV54" s="9">
        <v>82.124099999999999</v>
      </c>
      <c r="FX54" s="9">
        <v>123.21</v>
      </c>
      <c r="FY54" s="9">
        <v>115.1</v>
      </c>
      <c r="FZ54" s="9">
        <v>106.46</v>
      </c>
      <c r="GA54" s="9">
        <v>98.14</v>
      </c>
      <c r="GB54" s="9">
        <v>88.63</v>
      </c>
    </row>
    <row r="55" spans="1:184" x14ac:dyDescent="0.25">
      <c r="A55" s="6">
        <f t="shared" si="16"/>
        <v>44628</v>
      </c>
      <c r="B55" s="13">
        <f t="shared" si="10"/>
        <v>3</v>
      </c>
      <c r="C55" s="13">
        <f t="shared" si="11"/>
        <v>2022</v>
      </c>
      <c r="D55">
        <f t="shared" si="12"/>
        <v>202203</v>
      </c>
      <c r="E55">
        <f t="shared" si="13"/>
        <v>1</v>
      </c>
      <c r="F55">
        <f t="shared" si="14"/>
        <v>202201</v>
      </c>
      <c r="G55" t="s">
        <v>241</v>
      </c>
      <c r="H55" s="9">
        <v>0.5</v>
      </c>
      <c r="I55" s="9">
        <v>0.44440000000000002</v>
      </c>
      <c r="J55" s="10">
        <v>0.76396719999999996</v>
      </c>
      <c r="K55" s="10">
        <v>0.98240870000000002</v>
      </c>
      <c r="L55" s="10">
        <v>1.224146</v>
      </c>
      <c r="M55" s="10">
        <v>1.4355764</v>
      </c>
      <c r="N55" s="10">
        <v>1.597094</v>
      </c>
      <c r="O55" s="10">
        <v>1.7143946999999999</v>
      </c>
      <c r="P55" s="10">
        <v>1.7999167</v>
      </c>
      <c r="Q55" s="10">
        <v>1.8673346</v>
      </c>
      <c r="R55" s="10">
        <v>1.9261010000000001</v>
      </c>
      <c r="S55" s="10">
        <v>1.9807900000000001</v>
      </c>
      <c r="T55" s="10">
        <v>2.0322887000000001</v>
      </c>
      <c r="U55" s="10">
        <v>2.0793691000000001</v>
      </c>
      <c r="V55" s="10">
        <v>2.1192468999999998</v>
      </c>
      <c r="W55" s="10">
        <v>2.1511982000000001</v>
      </c>
      <c r="X55" s="10">
        <v>2.1751638</v>
      </c>
      <c r="Y55" s="10">
        <v>2.1910845999999999</v>
      </c>
      <c r="Z55" s="10">
        <v>2.1989013000000002</v>
      </c>
      <c r="AA55" s="10">
        <v>2.1985549</v>
      </c>
      <c r="AB55" s="10">
        <v>2.1901766999999999</v>
      </c>
      <c r="AC55" s="10">
        <v>2.1747830000000001</v>
      </c>
      <c r="AD55" s="10">
        <v>2.1536458999999999</v>
      </c>
      <c r="AE55" s="10">
        <v>2.1280378999999998</v>
      </c>
      <c r="AF55" s="10">
        <v>2.0992313999999999</v>
      </c>
      <c r="AG55" s="10">
        <v>2.0684988</v>
      </c>
      <c r="AH55" s="10">
        <v>2.0369449999999998</v>
      </c>
      <c r="AI55" s="10">
        <v>2.0049353999999999</v>
      </c>
      <c r="AJ55" s="10">
        <v>1.9726315000000001</v>
      </c>
      <c r="AK55" s="10">
        <v>1.9401948</v>
      </c>
      <c r="AL55" s="10">
        <v>1.9077866999999999</v>
      </c>
      <c r="AM55" s="10">
        <v>1.8755686</v>
      </c>
      <c r="AN55" s="10">
        <v>1.8437021</v>
      </c>
      <c r="AO55" s="10">
        <v>1.8123486</v>
      </c>
      <c r="AP55" s="10">
        <v>1.7816695</v>
      </c>
      <c r="AQ55" s="10">
        <v>1.7518263999999999</v>
      </c>
      <c r="AR55" s="10">
        <v>1.7229805</v>
      </c>
      <c r="AS55" s="10">
        <v>1.6952935</v>
      </c>
      <c r="AT55" s="10">
        <v>1.6688989999999999</v>
      </c>
      <c r="AU55" s="10">
        <v>1.6437816999999999</v>
      </c>
      <c r="AV55" s="10">
        <v>1.6198759</v>
      </c>
      <c r="AW55" s="10">
        <v>1.5971162000000001</v>
      </c>
      <c r="AX55" s="10">
        <v>1.575437</v>
      </c>
      <c r="AY55" s="10">
        <v>1.5547728999999999</v>
      </c>
      <c r="AZ55" s="10">
        <v>1.5350581999999999</v>
      </c>
      <c r="BA55" s="10">
        <v>1.5162275000000001</v>
      </c>
      <c r="BB55" s="10">
        <v>1.4982153</v>
      </c>
      <c r="BC55" s="10">
        <v>1.4809559000000001</v>
      </c>
      <c r="BD55" s="10">
        <v>1.4643839000000001</v>
      </c>
      <c r="BE55" s="10">
        <v>1.4484338000000001</v>
      </c>
      <c r="BF55" s="10">
        <v>1.4330472999999999</v>
      </c>
      <c r="BG55" s="10">
        <v>1.418202</v>
      </c>
      <c r="BH55" s="10">
        <v>1.4038862000000001</v>
      </c>
      <c r="BI55" s="10">
        <v>1.3900884</v>
      </c>
      <c r="BJ55" s="10">
        <v>1.376797</v>
      </c>
      <c r="BK55" s="10">
        <v>1.3640003000000001</v>
      </c>
      <c r="BL55" s="10">
        <v>1.3516866999999999</v>
      </c>
      <c r="BM55" s="10">
        <v>1.3398447</v>
      </c>
      <c r="BN55" s="10">
        <v>1.3284625999999999</v>
      </c>
      <c r="BO55" s="10">
        <v>1.3175288000000001</v>
      </c>
      <c r="BP55" s="10">
        <v>1.3070318000000001</v>
      </c>
      <c r="BQ55" s="10">
        <v>1.2969599000000001</v>
      </c>
      <c r="BR55" s="10">
        <v>1.2450619000000001</v>
      </c>
      <c r="BS55" s="10">
        <v>1.2070965</v>
      </c>
      <c r="BU55" s="9">
        <v>511.44</v>
      </c>
      <c r="BV55" s="9">
        <v>493.31</v>
      </c>
      <c r="BW55" s="9">
        <v>479.3</v>
      </c>
      <c r="BX55" s="9">
        <v>465.85</v>
      </c>
      <c r="BY55" s="9">
        <v>458.87</v>
      </c>
      <c r="BZ55" s="9">
        <v>454.1</v>
      </c>
      <c r="CA55" s="9">
        <v>402.95</v>
      </c>
      <c r="CB55" s="9">
        <v>405</v>
      </c>
      <c r="CC55" s="9">
        <v>382.94</v>
      </c>
      <c r="CD55" s="9">
        <v>356.65</v>
      </c>
      <c r="CE55" s="9">
        <v>330.06</v>
      </c>
      <c r="CF55" s="9">
        <v>277.43</v>
      </c>
      <c r="CG55" s="9">
        <v>230.59</v>
      </c>
      <c r="CH55" s="9">
        <v>186.92</v>
      </c>
      <c r="CI55" s="9">
        <v>164.26</v>
      </c>
      <c r="CJ55" s="9">
        <v>166.27</v>
      </c>
      <c r="CK55" s="9">
        <v>167.96</v>
      </c>
      <c r="CL55" s="9">
        <v>176.85</v>
      </c>
      <c r="CM55" s="9">
        <v>180.44</v>
      </c>
      <c r="CN55" s="9">
        <v>174.73</v>
      </c>
      <c r="CO55" s="9">
        <v>174.97</v>
      </c>
      <c r="CP55" s="9">
        <v>168.36</v>
      </c>
      <c r="CQ55" s="9">
        <v>168.92</v>
      </c>
      <c r="CR55" s="9">
        <v>165.27</v>
      </c>
      <c r="CS55" s="9">
        <v>131.51</v>
      </c>
      <c r="CT55" s="9">
        <v>117.85</v>
      </c>
      <c r="CU55" s="9">
        <v>114.77</v>
      </c>
      <c r="CV55" s="9">
        <v>106.98</v>
      </c>
      <c r="CW55" s="9">
        <v>108.28</v>
      </c>
      <c r="CX55" s="9">
        <v>110.99</v>
      </c>
      <c r="CY55" s="9">
        <v>114.45</v>
      </c>
      <c r="CZ55" s="9">
        <v>118.54</v>
      </c>
      <c r="DA55" s="9">
        <v>120.48</v>
      </c>
      <c r="DB55" s="9">
        <v>115.04</v>
      </c>
      <c r="DC55" s="9">
        <v>112.81</v>
      </c>
      <c r="DD55" s="9">
        <v>107.98</v>
      </c>
      <c r="DE55" s="9">
        <v>90.74</v>
      </c>
      <c r="DF55" s="9">
        <v>83.45</v>
      </c>
      <c r="DG55" s="9">
        <v>80.34</v>
      </c>
      <c r="DH55" s="9">
        <v>79.86</v>
      </c>
      <c r="DI55" s="9">
        <v>81.31</v>
      </c>
      <c r="DJ55" s="9">
        <v>85.51</v>
      </c>
      <c r="DK55" s="9">
        <v>93.1</v>
      </c>
      <c r="DL55" s="9">
        <v>93.55</v>
      </c>
      <c r="DM55" s="9">
        <v>92.61</v>
      </c>
      <c r="DN55" s="9">
        <v>88.15</v>
      </c>
      <c r="DO55" s="9">
        <v>88.57</v>
      </c>
      <c r="DP55" s="9">
        <v>85.46</v>
      </c>
      <c r="DR55" s="9">
        <v>395.52</v>
      </c>
      <c r="DS55" s="9">
        <v>380.38</v>
      </c>
      <c r="DT55" s="9">
        <v>371.25</v>
      </c>
      <c r="DU55" s="9">
        <v>364.82</v>
      </c>
      <c r="DV55" s="9">
        <v>360.76</v>
      </c>
      <c r="DW55" s="9">
        <v>361.78</v>
      </c>
      <c r="DX55" s="9">
        <v>323.91000000000003</v>
      </c>
      <c r="DY55" s="9">
        <v>326.7</v>
      </c>
      <c r="DZ55" s="9">
        <v>328.04</v>
      </c>
      <c r="EA55" s="9">
        <v>270.16000000000003</v>
      </c>
      <c r="EB55" s="9">
        <v>270.2</v>
      </c>
      <c r="EC55" s="9">
        <v>269.25</v>
      </c>
      <c r="ED55" s="9">
        <v>147.33000000000001</v>
      </c>
      <c r="EE55" s="9">
        <v>151.12</v>
      </c>
      <c r="EF55" s="9">
        <v>150.41999999999999</v>
      </c>
      <c r="EG55" s="9">
        <v>150.13999999999999</v>
      </c>
      <c r="EH55" s="9">
        <v>150.41999999999999</v>
      </c>
      <c r="EI55" s="9">
        <v>151.37</v>
      </c>
      <c r="EJ55" s="9">
        <v>145.1</v>
      </c>
      <c r="EK55" s="9">
        <v>148.19</v>
      </c>
      <c r="EL55" s="9">
        <v>148.84</v>
      </c>
      <c r="EM55" s="9">
        <v>149.22</v>
      </c>
      <c r="EN55" s="9">
        <v>149.11000000000001</v>
      </c>
      <c r="EO55" s="9">
        <v>145.11000000000001</v>
      </c>
      <c r="EP55" s="9">
        <v>116.83</v>
      </c>
      <c r="EQ55" s="9">
        <v>116.29</v>
      </c>
      <c r="ER55" s="9">
        <v>116.11</v>
      </c>
      <c r="ES55" s="9">
        <v>116.29</v>
      </c>
      <c r="ET55" s="9">
        <v>117.55</v>
      </c>
      <c r="EU55" s="9">
        <v>118.5</v>
      </c>
      <c r="EV55" s="9">
        <v>105.71</v>
      </c>
      <c r="EW55" s="9">
        <v>108.58</v>
      </c>
      <c r="EX55" s="9">
        <v>109.03</v>
      </c>
      <c r="EY55" s="9">
        <v>109.7</v>
      </c>
      <c r="EZ55" s="9">
        <v>109.25</v>
      </c>
      <c r="FA55" s="9">
        <v>106.94</v>
      </c>
      <c r="FB55" s="9">
        <v>91.3</v>
      </c>
      <c r="FC55" s="9">
        <v>90.49</v>
      </c>
      <c r="FD55" s="9">
        <v>90.23</v>
      </c>
      <c r="FE55" s="9">
        <v>90.5</v>
      </c>
      <c r="FF55" s="9">
        <v>91.63</v>
      </c>
      <c r="FG55" s="9">
        <v>93.32</v>
      </c>
      <c r="FH55" s="9">
        <v>106.98</v>
      </c>
      <c r="FI55" s="9">
        <v>110.11</v>
      </c>
      <c r="FJ55" s="9">
        <v>112.28</v>
      </c>
      <c r="FK55" s="9">
        <v>113.01</v>
      </c>
      <c r="FL55" s="9">
        <v>112.36</v>
      </c>
      <c r="FM55" s="9">
        <v>110.42</v>
      </c>
      <c r="FO55" s="9">
        <v>82.038600000000002</v>
      </c>
      <c r="FP55" s="7">
        <v>133.18</v>
      </c>
      <c r="FQ55" s="9">
        <v>1.3110999999999999</v>
      </c>
      <c r="FR55" s="7">
        <f t="shared" si="15"/>
        <v>101.57882693921135</v>
      </c>
      <c r="FT55" s="7">
        <v>1.34</v>
      </c>
      <c r="FU55" s="7">
        <v>1.45</v>
      </c>
      <c r="FV55" s="9">
        <v>82.006399999999999</v>
      </c>
      <c r="FX55" s="9">
        <v>127.98</v>
      </c>
      <c r="FY55" s="9">
        <v>119.34</v>
      </c>
      <c r="FZ55" s="9">
        <v>108.85</v>
      </c>
      <c r="GA55" s="9">
        <v>98.22</v>
      </c>
      <c r="GB55" s="9">
        <v>86.81</v>
      </c>
    </row>
    <row r="56" spans="1:184" x14ac:dyDescent="0.25">
      <c r="A56" s="6">
        <f t="shared" si="16"/>
        <v>44629</v>
      </c>
      <c r="B56" s="13">
        <f t="shared" si="10"/>
        <v>3</v>
      </c>
      <c r="C56" s="13">
        <f t="shared" si="11"/>
        <v>2022</v>
      </c>
      <c r="D56">
        <f t="shared" si="12"/>
        <v>202203</v>
      </c>
      <c r="E56">
        <f t="shared" si="13"/>
        <v>1</v>
      </c>
      <c r="F56">
        <f t="shared" si="14"/>
        <v>202201</v>
      </c>
      <c r="G56" t="s">
        <v>242</v>
      </c>
      <c r="H56" s="9">
        <v>0.5</v>
      </c>
      <c r="I56" s="9">
        <v>0.44440000000000002</v>
      </c>
      <c r="J56" s="10">
        <v>0.75570190000000004</v>
      </c>
      <c r="K56" s="10">
        <v>0.97064810000000001</v>
      </c>
      <c r="L56" s="10">
        <v>1.2095553000000001</v>
      </c>
      <c r="M56" s="10">
        <v>1.4250305999999999</v>
      </c>
      <c r="N56" s="10">
        <v>1.5966496999999999</v>
      </c>
      <c r="O56" s="10">
        <v>1.728251</v>
      </c>
      <c r="P56" s="10">
        <v>1.8288724000000001</v>
      </c>
      <c r="Q56" s="10">
        <v>1.9095918999999999</v>
      </c>
      <c r="R56" s="10">
        <v>1.9787409</v>
      </c>
      <c r="S56" s="10">
        <v>2.0406572999999999</v>
      </c>
      <c r="T56" s="10">
        <v>2.0965907000000001</v>
      </c>
      <c r="U56" s="10">
        <v>2.1460984000000001</v>
      </c>
      <c r="V56" s="10">
        <v>2.187627</v>
      </c>
      <c r="W56" s="10">
        <v>2.2208250999999999</v>
      </c>
      <c r="X56" s="10">
        <v>2.2457411999999999</v>
      </c>
      <c r="Y56" s="10">
        <v>2.2624238999999999</v>
      </c>
      <c r="Z56" s="10">
        <v>2.2709218999999998</v>
      </c>
      <c r="AA56" s="10">
        <v>2.2712835999999998</v>
      </c>
      <c r="AB56" s="10">
        <v>2.2636980000000002</v>
      </c>
      <c r="AC56" s="10">
        <v>2.2491479000000001</v>
      </c>
      <c r="AD56" s="10">
        <v>2.2288960000000002</v>
      </c>
      <c r="AE56" s="10">
        <v>2.2042047999999999</v>
      </c>
      <c r="AF56" s="10">
        <v>2.1763371</v>
      </c>
      <c r="AG56" s="10">
        <v>2.1465554999999998</v>
      </c>
      <c r="AH56" s="10">
        <v>2.1159862</v>
      </c>
      <c r="AI56" s="10">
        <v>2.0850197000000001</v>
      </c>
      <c r="AJ56" s="10">
        <v>2.0537996000000001</v>
      </c>
      <c r="AK56" s="10">
        <v>2.0224696999999998</v>
      </c>
      <c r="AL56" s="10">
        <v>1.9911737</v>
      </c>
      <c r="AM56" s="10">
        <v>1.9600552</v>
      </c>
      <c r="AN56" s="10">
        <v>1.9292578</v>
      </c>
      <c r="AO56" s="10">
        <v>1.8989251</v>
      </c>
      <c r="AP56" s="10">
        <v>1.8692009000000001</v>
      </c>
      <c r="AQ56" s="10">
        <v>1.8402288</v>
      </c>
      <c r="AR56" s="10">
        <v>1.8121524</v>
      </c>
      <c r="AS56" s="10">
        <v>1.7851154</v>
      </c>
      <c r="AT56" s="10">
        <v>1.7592333</v>
      </c>
      <c r="AU56" s="10">
        <v>1.7344846</v>
      </c>
      <c r="AV56" s="10">
        <v>1.7108061999999999</v>
      </c>
      <c r="AW56" s="10">
        <v>1.6881348</v>
      </c>
      <c r="AX56" s="10">
        <v>1.6664072999999999</v>
      </c>
      <c r="AY56" s="10">
        <v>1.6455603999999999</v>
      </c>
      <c r="AZ56" s="10">
        <v>1.6255310000000001</v>
      </c>
      <c r="BA56" s="10">
        <v>1.6062559000000001</v>
      </c>
      <c r="BB56" s="10">
        <v>1.5876718999999999</v>
      </c>
      <c r="BC56" s="10">
        <v>1.5697156999999999</v>
      </c>
      <c r="BD56" s="10">
        <v>1.5523241999999999</v>
      </c>
      <c r="BE56" s="10">
        <v>1.5354342000000001</v>
      </c>
      <c r="BF56" s="10">
        <v>1.5189919000000001</v>
      </c>
      <c r="BG56" s="10">
        <v>1.5029851999999999</v>
      </c>
      <c r="BH56" s="10">
        <v>1.4874132</v>
      </c>
      <c r="BI56" s="10">
        <v>1.4722751999999999</v>
      </c>
      <c r="BJ56" s="10">
        <v>1.4575704</v>
      </c>
      <c r="BK56" s="10">
        <v>1.4432982000000001</v>
      </c>
      <c r="BL56" s="10">
        <v>1.4294578</v>
      </c>
      <c r="BM56" s="10">
        <v>1.4160484</v>
      </c>
      <c r="BN56" s="10">
        <v>1.4030693000000001</v>
      </c>
      <c r="BO56" s="10">
        <v>1.3905198000000001</v>
      </c>
      <c r="BP56" s="10">
        <v>1.3783989999999999</v>
      </c>
      <c r="BQ56" s="10">
        <v>1.3667062999999999</v>
      </c>
      <c r="BR56" s="10">
        <v>1.3055737000000001</v>
      </c>
      <c r="BS56" s="10">
        <v>1.2601245999999999</v>
      </c>
      <c r="BU56" s="9">
        <v>373.58</v>
      </c>
      <c r="BV56" s="9">
        <v>367.34</v>
      </c>
      <c r="BW56" s="9">
        <v>360.34</v>
      </c>
      <c r="BX56" s="9">
        <v>347.68</v>
      </c>
      <c r="BY56" s="9">
        <v>341.68</v>
      </c>
      <c r="BZ56" s="9">
        <v>341.68</v>
      </c>
      <c r="CA56" s="9">
        <v>328.97</v>
      </c>
      <c r="CB56" s="9">
        <v>333.98</v>
      </c>
      <c r="CC56" s="9">
        <v>326.69</v>
      </c>
      <c r="CD56" s="9">
        <v>320.77999999999997</v>
      </c>
      <c r="CE56" s="9">
        <v>311.08</v>
      </c>
      <c r="CF56" s="9">
        <v>268.73</v>
      </c>
      <c r="CG56" s="9">
        <v>218.95</v>
      </c>
      <c r="CH56" s="9">
        <v>171.28</v>
      </c>
      <c r="CI56" s="9">
        <v>143.85</v>
      </c>
      <c r="CJ56" s="9">
        <v>149.91</v>
      </c>
      <c r="CK56" s="9">
        <v>152.16999999999999</v>
      </c>
      <c r="CL56" s="9">
        <v>163.44</v>
      </c>
      <c r="CM56" s="9">
        <v>171.75</v>
      </c>
      <c r="CN56" s="9">
        <v>167.93</v>
      </c>
      <c r="CO56" s="9">
        <v>168.11</v>
      </c>
      <c r="CP56" s="9">
        <v>163.54</v>
      </c>
      <c r="CQ56" s="9">
        <v>164.04</v>
      </c>
      <c r="CR56" s="9">
        <v>160.30000000000001</v>
      </c>
      <c r="CS56" s="9">
        <v>124.09</v>
      </c>
      <c r="CT56" s="9">
        <v>110.82</v>
      </c>
      <c r="CU56" s="9">
        <v>107.81</v>
      </c>
      <c r="CV56" s="9">
        <v>100.29</v>
      </c>
      <c r="CW56" s="9">
        <v>101.46</v>
      </c>
      <c r="CX56" s="9">
        <v>103.95</v>
      </c>
      <c r="CY56" s="9">
        <v>109.85</v>
      </c>
      <c r="CZ56" s="9">
        <v>113.84</v>
      </c>
      <c r="DA56" s="9">
        <v>115.66</v>
      </c>
      <c r="DB56" s="9">
        <v>110.07</v>
      </c>
      <c r="DC56" s="9">
        <v>107.71</v>
      </c>
      <c r="DD56" s="9">
        <v>102.77</v>
      </c>
      <c r="DE56" s="9">
        <v>88.02</v>
      </c>
      <c r="DF56" s="9">
        <v>80.94</v>
      </c>
      <c r="DG56" s="9">
        <v>77.84</v>
      </c>
      <c r="DH56" s="9">
        <v>77.260000000000005</v>
      </c>
      <c r="DI56" s="9">
        <v>78.61</v>
      </c>
      <c r="DJ56" s="9">
        <v>82.58</v>
      </c>
      <c r="DK56" s="9">
        <v>90.84</v>
      </c>
      <c r="DL56" s="9">
        <v>92.5</v>
      </c>
      <c r="DM56" s="9">
        <v>91.53</v>
      </c>
      <c r="DN56" s="9">
        <v>85.28</v>
      </c>
      <c r="DO56" s="9">
        <v>85.63</v>
      </c>
      <c r="DP56" s="9">
        <v>82.66</v>
      </c>
      <c r="DR56" s="9">
        <v>302.33</v>
      </c>
      <c r="DS56" s="9">
        <v>287.42</v>
      </c>
      <c r="DT56" s="9">
        <v>281.63</v>
      </c>
      <c r="DU56" s="9">
        <v>274.05</v>
      </c>
      <c r="DV56" s="9">
        <v>269.11</v>
      </c>
      <c r="DW56" s="9">
        <v>270.13</v>
      </c>
      <c r="DX56" s="9">
        <v>278.31</v>
      </c>
      <c r="DY56" s="9">
        <v>281.10000000000002</v>
      </c>
      <c r="DZ56" s="9">
        <v>282.44</v>
      </c>
      <c r="EA56" s="9">
        <v>252.71</v>
      </c>
      <c r="EB56" s="9">
        <v>252.75</v>
      </c>
      <c r="EC56" s="9">
        <v>251.8</v>
      </c>
      <c r="ED56" s="9">
        <v>132.11000000000001</v>
      </c>
      <c r="EE56" s="9">
        <v>135.9</v>
      </c>
      <c r="EF56" s="9">
        <v>135.19999999999999</v>
      </c>
      <c r="EG56" s="9">
        <v>134.91999999999999</v>
      </c>
      <c r="EH56" s="9">
        <v>135.19999999999999</v>
      </c>
      <c r="EI56" s="9">
        <v>136.15</v>
      </c>
      <c r="EJ56" s="9">
        <v>139.07</v>
      </c>
      <c r="EK56" s="9">
        <v>142.16</v>
      </c>
      <c r="EL56" s="9">
        <v>142.81</v>
      </c>
      <c r="EM56" s="9">
        <v>143.19</v>
      </c>
      <c r="EN56" s="9">
        <v>143.08000000000001</v>
      </c>
      <c r="EO56" s="9">
        <v>139.08000000000001</v>
      </c>
      <c r="EP56" s="9">
        <v>102.31</v>
      </c>
      <c r="EQ56" s="9">
        <v>101.77</v>
      </c>
      <c r="ER56" s="9">
        <v>101.59</v>
      </c>
      <c r="ES56" s="9">
        <v>101.77</v>
      </c>
      <c r="ET56" s="9">
        <v>103.03</v>
      </c>
      <c r="EU56" s="9">
        <v>103.98</v>
      </c>
      <c r="EV56" s="9">
        <v>103.6</v>
      </c>
      <c r="EW56" s="9">
        <v>106.47</v>
      </c>
      <c r="EX56" s="9">
        <v>106.92</v>
      </c>
      <c r="EY56" s="9">
        <v>107.59</v>
      </c>
      <c r="EZ56" s="9">
        <v>107.14</v>
      </c>
      <c r="FA56" s="9">
        <v>104.83</v>
      </c>
      <c r="FB56" s="9">
        <v>90.05</v>
      </c>
      <c r="FC56" s="9">
        <v>89.24</v>
      </c>
      <c r="FD56" s="9">
        <v>88.98</v>
      </c>
      <c r="FE56" s="9">
        <v>89.25</v>
      </c>
      <c r="FF56" s="9">
        <v>90.38</v>
      </c>
      <c r="FG56" s="9">
        <v>92.07</v>
      </c>
      <c r="FH56" s="9">
        <v>104.87</v>
      </c>
      <c r="FI56" s="9">
        <v>108</v>
      </c>
      <c r="FJ56" s="9">
        <v>110.17</v>
      </c>
      <c r="FK56" s="9">
        <v>110.9</v>
      </c>
      <c r="FL56" s="9">
        <v>110.25</v>
      </c>
      <c r="FM56" s="9">
        <v>108.31</v>
      </c>
      <c r="FO56" s="9">
        <v>81.6053</v>
      </c>
      <c r="FP56" s="7">
        <v>116.58</v>
      </c>
      <c r="FQ56" s="9">
        <v>1.3158000000000001</v>
      </c>
      <c r="FR56" s="7">
        <f t="shared" si="15"/>
        <v>88.600091199270395</v>
      </c>
      <c r="FT56" s="7">
        <v>1.41</v>
      </c>
      <c r="FU56" s="7">
        <v>1.51</v>
      </c>
      <c r="FV56" s="9">
        <v>81.559299999999993</v>
      </c>
      <c r="FX56" s="9">
        <v>111.14</v>
      </c>
      <c r="FY56" s="9">
        <v>103.51</v>
      </c>
      <c r="FZ56" s="9">
        <v>95.55</v>
      </c>
      <c r="GA56" s="9">
        <v>87.61</v>
      </c>
      <c r="GB56" s="9">
        <v>80.67</v>
      </c>
    </row>
    <row r="57" spans="1:184" x14ac:dyDescent="0.25">
      <c r="A57" s="6">
        <f t="shared" si="16"/>
        <v>44630</v>
      </c>
      <c r="B57" s="13">
        <f t="shared" si="10"/>
        <v>3</v>
      </c>
      <c r="C57" s="13">
        <f t="shared" si="11"/>
        <v>2022</v>
      </c>
      <c r="D57">
        <f t="shared" si="12"/>
        <v>202203</v>
      </c>
      <c r="E57">
        <f t="shared" si="13"/>
        <v>1</v>
      </c>
      <c r="F57">
        <f t="shared" si="14"/>
        <v>202201</v>
      </c>
      <c r="G57" t="s">
        <v>243</v>
      </c>
      <c r="H57" s="9">
        <v>0.5</v>
      </c>
      <c r="I57" s="9">
        <v>0.4451</v>
      </c>
      <c r="J57" s="10">
        <v>0.75746219999999997</v>
      </c>
      <c r="K57" s="10">
        <v>0.97125669999999997</v>
      </c>
      <c r="L57" s="10">
        <v>1.2053693000000001</v>
      </c>
      <c r="M57" s="10">
        <v>1.4151263000000001</v>
      </c>
      <c r="N57" s="10">
        <v>1.582252</v>
      </c>
      <c r="O57" s="10">
        <v>1.7105755</v>
      </c>
      <c r="P57" s="10">
        <v>1.8099369999999999</v>
      </c>
      <c r="Q57" s="10">
        <v>1.8899995999999999</v>
      </c>
      <c r="R57" s="10">
        <v>1.9587996999999999</v>
      </c>
      <c r="S57" s="10">
        <v>2.0202933000000001</v>
      </c>
      <c r="T57" s="10">
        <v>2.0758836000000001</v>
      </c>
      <c r="U57" s="10">
        <v>2.1251514999999999</v>
      </c>
      <c r="V57" s="10">
        <v>2.1664957999999999</v>
      </c>
      <c r="W57" s="10">
        <v>2.1995401000000001</v>
      </c>
      <c r="X57" s="10">
        <v>2.2243118000000002</v>
      </c>
      <c r="Y57" s="10">
        <v>2.2408383999999999</v>
      </c>
      <c r="Z57" s="10">
        <v>2.2491474</v>
      </c>
      <c r="AA57" s="10">
        <v>2.2492662999999999</v>
      </c>
      <c r="AB57" s="10">
        <v>2.2413881999999998</v>
      </c>
      <c r="AC57" s="10">
        <v>2.226556</v>
      </c>
      <c r="AD57" s="10">
        <v>2.2060837000000002</v>
      </c>
      <c r="AE57" s="10">
        <v>2.1812854000000002</v>
      </c>
      <c r="AF57" s="10">
        <v>2.1534751000000001</v>
      </c>
      <c r="AG57" s="10">
        <v>2.1239672000000001</v>
      </c>
      <c r="AH57" s="10">
        <v>2.0939144000000001</v>
      </c>
      <c r="AI57" s="10">
        <v>2.0636834999999998</v>
      </c>
      <c r="AJ57" s="10">
        <v>2.0334021999999998</v>
      </c>
      <c r="AK57" s="10">
        <v>2.0031981000000001</v>
      </c>
      <c r="AL57" s="10">
        <v>1.9731985999999999</v>
      </c>
      <c r="AM57" s="10">
        <v>1.9435313999999999</v>
      </c>
      <c r="AN57" s="10">
        <v>1.9143239999999999</v>
      </c>
      <c r="AO57" s="10">
        <v>1.885704</v>
      </c>
      <c r="AP57" s="10">
        <v>1.8577991</v>
      </c>
      <c r="AQ57" s="10">
        <v>1.8307366</v>
      </c>
      <c r="AR57" s="10">
        <v>1.8046442</v>
      </c>
      <c r="AS57" s="10">
        <v>1.7796495999999999</v>
      </c>
      <c r="AT57" s="10">
        <v>1.7558506</v>
      </c>
      <c r="AU57" s="10">
        <v>1.7332147</v>
      </c>
      <c r="AV57" s="10">
        <v>1.7116735000000001</v>
      </c>
      <c r="AW57" s="10">
        <v>1.6911582999999999</v>
      </c>
      <c r="AX57" s="10">
        <v>1.6716008</v>
      </c>
      <c r="AY57" s="10">
        <v>1.6529322</v>
      </c>
      <c r="AZ57" s="10">
        <v>1.6350841</v>
      </c>
      <c r="BA57" s="10">
        <v>1.617988</v>
      </c>
      <c r="BB57" s="10">
        <v>1.6015752999999999</v>
      </c>
      <c r="BC57" s="10">
        <v>1.5857775999999999</v>
      </c>
      <c r="BD57" s="10">
        <v>1.5705260999999999</v>
      </c>
      <c r="BE57" s="10">
        <v>1.5557525000000001</v>
      </c>
      <c r="BF57" s="10">
        <v>1.5413984000000001</v>
      </c>
      <c r="BG57" s="10">
        <v>1.5274506999999999</v>
      </c>
      <c r="BH57" s="10">
        <v>1.5139088999999999</v>
      </c>
      <c r="BI57" s="10">
        <v>1.5007721000000001</v>
      </c>
      <c r="BJ57" s="10">
        <v>1.4880399</v>
      </c>
      <c r="BK57" s="10">
        <v>1.4757115999999999</v>
      </c>
      <c r="BL57" s="10">
        <v>1.4637865000000001</v>
      </c>
      <c r="BM57" s="10">
        <v>1.452264</v>
      </c>
      <c r="BN57" s="10">
        <v>1.4411434999999999</v>
      </c>
      <c r="BO57" s="10">
        <v>1.4304243000000001</v>
      </c>
      <c r="BP57" s="10">
        <v>1.4201058</v>
      </c>
      <c r="BQ57" s="10">
        <v>1.4101874000000001</v>
      </c>
      <c r="BR57" s="10">
        <v>1.3589762000000001</v>
      </c>
      <c r="BS57" s="10">
        <v>1.3216055</v>
      </c>
      <c r="BU57" s="9">
        <v>296.89</v>
      </c>
      <c r="BV57" s="9">
        <v>295.33</v>
      </c>
      <c r="BW57" s="9">
        <v>289.33999999999997</v>
      </c>
      <c r="BX57" s="9">
        <v>284.32</v>
      </c>
      <c r="BY57" s="9">
        <v>283.19</v>
      </c>
      <c r="BZ57" s="9">
        <v>284.12</v>
      </c>
      <c r="CA57" s="9">
        <v>278.43</v>
      </c>
      <c r="CB57" s="9">
        <v>282.77</v>
      </c>
      <c r="CC57" s="9">
        <v>279.66000000000003</v>
      </c>
      <c r="CD57" s="9">
        <v>272.8</v>
      </c>
      <c r="CE57" s="9">
        <v>266.31</v>
      </c>
      <c r="CF57" s="9">
        <v>227.16</v>
      </c>
      <c r="CG57" s="9">
        <v>195.86</v>
      </c>
      <c r="CH57" s="9">
        <v>157.22999999999999</v>
      </c>
      <c r="CI57" s="9">
        <v>127.81</v>
      </c>
      <c r="CJ57" s="9">
        <v>134.19</v>
      </c>
      <c r="CK57" s="9">
        <v>137.31</v>
      </c>
      <c r="CL57" s="9">
        <v>148.30000000000001</v>
      </c>
      <c r="CM57" s="9">
        <v>155.88</v>
      </c>
      <c r="CN57" s="9">
        <v>152.26</v>
      </c>
      <c r="CO57" s="9">
        <v>152.19</v>
      </c>
      <c r="CP57" s="9">
        <v>147.19</v>
      </c>
      <c r="CQ57" s="9">
        <v>147.94999999999999</v>
      </c>
      <c r="CR57" s="9">
        <v>144.47</v>
      </c>
      <c r="CS57" s="9">
        <v>114.76</v>
      </c>
      <c r="CT57" s="9">
        <v>103.11</v>
      </c>
      <c r="CU57" s="9">
        <v>102.39</v>
      </c>
      <c r="CV57" s="9">
        <v>94.08</v>
      </c>
      <c r="CW57" s="9">
        <v>94.52</v>
      </c>
      <c r="CX57" s="9">
        <v>97.51</v>
      </c>
      <c r="CY57" s="9">
        <v>105.09</v>
      </c>
      <c r="CZ57" s="9">
        <v>111.82</v>
      </c>
      <c r="DA57" s="9">
        <v>114.62</v>
      </c>
      <c r="DB57" s="9">
        <v>110.19</v>
      </c>
      <c r="DC57" s="9">
        <v>108.37</v>
      </c>
      <c r="DD57" s="9">
        <v>103.72</v>
      </c>
      <c r="DE57" s="9">
        <v>89.1</v>
      </c>
      <c r="DF57" s="9">
        <v>82.1</v>
      </c>
      <c r="DG57" s="9">
        <v>78.97</v>
      </c>
      <c r="DH57" s="9">
        <v>78.41</v>
      </c>
      <c r="DI57" s="9">
        <v>79.78</v>
      </c>
      <c r="DJ57" s="9">
        <v>83.83</v>
      </c>
      <c r="DK57" s="9">
        <v>92.14</v>
      </c>
      <c r="DL57" s="9">
        <v>93.62</v>
      </c>
      <c r="DM57" s="9">
        <v>92.43</v>
      </c>
      <c r="DN57" s="9">
        <v>87.27</v>
      </c>
      <c r="DO57" s="9">
        <v>87.35</v>
      </c>
      <c r="DP57" s="9">
        <v>83.84</v>
      </c>
      <c r="DR57" s="9">
        <v>258.91000000000003</v>
      </c>
      <c r="DS57" s="9">
        <v>256.55</v>
      </c>
      <c r="DT57" s="9">
        <v>249.69</v>
      </c>
      <c r="DU57" s="9">
        <v>245.79</v>
      </c>
      <c r="DV57" s="9">
        <v>240.86</v>
      </c>
      <c r="DW57" s="9">
        <v>242.12</v>
      </c>
      <c r="DX57" s="9">
        <v>246.17</v>
      </c>
      <c r="DY57" s="9">
        <v>248.96</v>
      </c>
      <c r="DZ57" s="9">
        <v>250.3</v>
      </c>
      <c r="EA57" s="9">
        <v>230.87</v>
      </c>
      <c r="EB57" s="9">
        <v>230.91</v>
      </c>
      <c r="EC57" s="9">
        <v>229.96</v>
      </c>
      <c r="ED57" s="9">
        <v>127.19</v>
      </c>
      <c r="EE57" s="9">
        <v>130.97999999999999</v>
      </c>
      <c r="EF57" s="9">
        <v>130.28</v>
      </c>
      <c r="EG57" s="9">
        <v>130</v>
      </c>
      <c r="EH57" s="9">
        <v>130.28</v>
      </c>
      <c r="EI57" s="9">
        <v>131.22999999999999</v>
      </c>
      <c r="EJ57" s="9">
        <v>132.07</v>
      </c>
      <c r="EK57" s="9">
        <v>135.16</v>
      </c>
      <c r="EL57" s="9">
        <v>135.81</v>
      </c>
      <c r="EM57" s="9">
        <v>136.19</v>
      </c>
      <c r="EN57" s="9">
        <v>136.08000000000001</v>
      </c>
      <c r="EO57" s="9">
        <v>132.08000000000001</v>
      </c>
      <c r="EP57" s="9">
        <v>99.93</v>
      </c>
      <c r="EQ57" s="9">
        <v>99.39</v>
      </c>
      <c r="ER57" s="9">
        <v>99.21</v>
      </c>
      <c r="ES57" s="9">
        <v>99.39</v>
      </c>
      <c r="ET57" s="9">
        <v>100.65</v>
      </c>
      <c r="EU57" s="9">
        <v>101.6</v>
      </c>
      <c r="EV57" s="9">
        <v>101.47</v>
      </c>
      <c r="EW57" s="9">
        <v>104.34</v>
      </c>
      <c r="EX57" s="9">
        <v>104.79</v>
      </c>
      <c r="EY57" s="9">
        <v>105.46</v>
      </c>
      <c r="EZ57" s="9">
        <v>105.01</v>
      </c>
      <c r="FA57" s="9">
        <v>102.7</v>
      </c>
      <c r="FB57" s="9">
        <v>84.55</v>
      </c>
      <c r="FC57" s="9">
        <v>83.74</v>
      </c>
      <c r="FD57" s="9">
        <v>83.48</v>
      </c>
      <c r="FE57" s="9">
        <v>83.75</v>
      </c>
      <c r="FF57" s="9">
        <v>84.88</v>
      </c>
      <c r="FG57" s="9">
        <v>86.57</v>
      </c>
      <c r="FH57" s="9">
        <v>102.74</v>
      </c>
      <c r="FI57" s="9">
        <v>105.87</v>
      </c>
      <c r="FJ57" s="9">
        <v>108.04</v>
      </c>
      <c r="FK57" s="9">
        <v>108.77</v>
      </c>
      <c r="FL57" s="9">
        <v>108.12</v>
      </c>
      <c r="FM57" s="9">
        <v>106.18</v>
      </c>
      <c r="FO57" s="9">
        <v>81.512500000000003</v>
      </c>
      <c r="FP57" s="7">
        <v>114.54</v>
      </c>
      <c r="FQ57" s="9">
        <v>1.3129999999999999</v>
      </c>
      <c r="FR57" s="7">
        <f t="shared" si="15"/>
        <v>87.235338918507239</v>
      </c>
      <c r="FT57" s="7">
        <v>1.35</v>
      </c>
      <c r="FU57" s="7">
        <v>1.53</v>
      </c>
      <c r="FV57" s="9">
        <v>81.4863</v>
      </c>
      <c r="FX57" s="9">
        <v>109.33</v>
      </c>
      <c r="FY57" s="9">
        <v>102.36</v>
      </c>
      <c r="FZ57" s="9">
        <v>95.59</v>
      </c>
      <c r="GA57" s="9">
        <v>88.35</v>
      </c>
      <c r="GB57" s="9">
        <v>81.31</v>
      </c>
    </row>
    <row r="58" spans="1:184" x14ac:dyDescent="0.25">
      <c r="A58" s="6">
        <f t="shared" si="16"/>
        <v>44631</v>
      </c>
      <c r="B58" s="13">
        <f t="shared" si="10"/>
        <v>3</v>
      </c>
      <c r="C58" s="13">
        <f t="shared" si="11"/>
        <v>2022</v>
      </c>
      <c r="D58">
        <f t="shared" si="12"/>
        <v>202203</v>
      </c>
      <c r="E58">
        <f t="shared" si="13"/>
        <v>1</v>
      </c>
      <c r="F58">
        <f t="shared" si="14"/>
        <v>202201</v>
      </c>
      <c r="G58" t="s">
        <v>244</v>
      </c>
      <c r="H58" s="9">
        <v>0.5</v>
      </c>
      <c r="I58" s="9">
        <v>0.44490000000000002</v>
      </c>
      <c r="J58" s="10">
        <v>0.76076690000000002</v>
      </c>
      <c r="K58" s="10">
        <v>0.98199040000000004</v>
      </c>
      <c r="L58" s="10">
        <v>1.2225735</v>
      </c>
      <c r="M58" s="10">
        <v>1.4381016</v>
      </c>
      <c r="N58" s="10">
        <v>1.6089812999999999</v>
      </c>
      <c r="O58" s="10">
        <v>1.7390916000000001</v>
      </c>
      <c r="P58" s="10">
        <v>1.8392485999999999</v>
      </c>
      <c r="Q58" s="10">
        <v>1.9208303</v>
      </c>
      <c r="R58" s="10">
        <v>1.9923553000000001</v>
      </c>
      <c r="S58" s="10">
        <v>2.0577215999999998</v>
      </c>
      <c r="T58" s="10">
        <v>2.1175166000000001</v>
      </c>
      <c r="U58" s="10">
        <v>2.1706921000000001</v>
      </c>
      <c r="V58" s="10">
        <v>2.2142076999999998</v>
      </c>
      <c r="W58" s="10">
        <v>2.2474268999999998</v>
      </c>
      <c r="X58" s="10">
        <v>2.2707354999999998</v>
      </c>
      <c r="Y58" s="10">
        <v>2.2845195999999999</v>
      </c>
      <c r="Z58" s="10">
        <v>2.2891653999999999</v>
      </c>
      <c r="AA58" s="10">
        <v>2.2850587999999998</v>
      </c>
      <c r="AB58" s="10">
        <v>2.2727312</v>
      </c>
      <c r="AC58" s="10">
        <v>2.2533862</v>
      </c>
      <c r="AD58" s="10">
        <v>2.2284226</v>
      </c>
      <c r="AE58" s="10">
        <v>2.1992392000000001</v>
      </c>
      <c r="AF58" s="10">
        <v>2.1672346999999998</v>
      </c>
      <c r="AG58" s="10">
        <v>2.1338078</v>
      </c>
      <c r="AH58" s="10">
        <v>2.1001617000000001</v>
      </c>
      <c r="AI58" s="10">
        <v>2.0666351000000001</v>
      </c>
      <c r="AJ58" s="10">
        <v>2.0333287000000002</v>
      </c>
      <c r="AK58" s="10">
        <v>2.0003427</v>
      </c>
      <c r="AL58" s="10">
        <v>1.9677777999999999</v>
      </c>
      <c r="AM58" s="10">
        <v>1.9357343</v>
      </c>
      <c r="AN58" s="10">
        <v>1.9043129000000001</v>
      </c>
      <c r="AO58" s="10">
        <v>1.8736138</v>
      </c>
      <c r="AP58" s="10">
        <v>1.8437376999999999</v>
      </c>
      <c r="AQ58" s="10">
        <v>1.8147850000000001</v>
      </c>
      <c r="AR58" s="10">
        <v>1.7868561999999999</v>
      </c>
      <c r="AS58" s="10">
        <v>1.7600517</v>
      </c>
      <c r="AT58" s="10">
        <v>1.7344476</v>
      </c>
      <c r="AU58" s="10">
        <v>1.7100115</v>
      </c>
      <c r="AV58" s="10">
        <v>1.6866814000000001</v>
      </c>
      <c r="AW58" s="10">
        <v>1.6643952</v>
      </c>
      <c r="AX58" s="10">
        <v>1.6430909</v>
      </c>
      <c r="AY58" s="10">
        <v>1.6227062000000001</v>
      </c>
      <c r="AZ58" s="10">
        <v>1.6031791</v>
      </c>
      <c r="BA58" s="10">
        <v>1.5844476000000001</v>
      </c>
      <c r="BB58" s="10">
        <v>1.5664495000000001</v>
      </c>
      <c r="BC58" s="10">
        <v>1.5491227000000001</v>
      </c>
      <c r="BD58" s="10">
        <v>1.5324051999999999</v>
      </c>
      <c r="BE58" s="10">
        <v>1.5162348999999999</v>
      </c>
      <c r="BF58" s="10">
        <v>1.5005586</v>
      </c>
      <c r="BG58" s="10">
        <v>1.4853635999999999</v>
      </c>
      <c r="BH58" s="10">
        <v>1.4706477</v>
      </c>
      <c r="BI58" s="10">
        <v>1.4564090999999999</v>
      </c>
      <c r="BJ58" s="10">
        <v>1.4426458</v>
      </c>
      <c r="BK58" s="10">
        <v>1.4293560000000001</v>
      </c>
      <c r="BL58" s="10">
        <v>1.4165375</v>
      </c>
      <c r="BM58" s="10">
        <v>1.4041887</v>
      </c>
      <c r="BN58" s="10">
        <v>1.3923072999999999</v>
      </c>
      <c r="BO58" s="10">
        <v>1.3808917000000001</v>
      </c>
      <c r="BP58" s="10">
        <v>1.3699397</v>
      </c>
      <c r="BQ58" s="10">
        <v>1.3594495</v>
      </c>
      <c r="BR58" s="10">
        <v>1.3060075</v>
      </c>
      <c r="BS58" s="10">
        <v>1.2681575</v>
      </c>
      <c r="BU58" s="9">
        <v>311.06</v>
      </c>
      <c r="BV58" s="9">
        <v>309.97000000000003</v>
      </c>
      <c r="BW58" s="9">
        <v>308.58</v>
      </c>
      <c r="BX58" s="9">
        <v>302.8</v>
      </c>
      <c r="BY58" s="9">
        <v>302.22000000000003</v>
      </c>
      <c r="BZ58" s="9">
        <v>305.14999999999998</v>
      </c>
      <c r="CA58" s="9">
        <v>296.63</v>
      </c>
      <c r="CB58" s="9">
        <v>307.02</v>
      </c>
      <c r="CC58" s="9">
        <v>304.57</v>
      </c>
      <c r="CD58" s="9">
        <v>297.57</v>
      </c>
      <c r="CE58" s="9">
        <v>284.06</v>
      </c>
      <c r="CF58" s="9">
        <v>242</v>
      </c>
      <c r="CG58" s="9">
        <v>195</v>
      </c>
      <c r="CH58" s="9">
        <v>165.15</v>
      </c>
      <c r="CI58" s="9">
        <v>136.88</v>
      </c>
      <c r="CJ58" s="9">
        <v>144.59</v>
      </c>
      <c r="CK58" s="9">
        <v>148.47</v>
      </c>
      <c r="CL58" s="9">
        <v>158.47</v>
      </c>
      <c r="CM58" s="9">
        <v>166.05</v>
      </c>
      <c r="CN58" s="9">
        <v>160.26</v>
      </c>
      <c r="CO58" s="9">
        <v>158.80000000000001</v>
      </c>
      <c r="CP58" s="9">
        <v>155.21</v>
      </c>
      <c r="CQ58" s="9">
        <v>155.97999999999999</v>
      </c>
      <c r="CR58" s="9">
        <v>151.61000000000001</v>
      </c>
      <c r="CS58" s="9">
        <v>120.96</v>
      </c>
      <c r="CT58" s="9">
        <v>108.9</v>
      </c>
      <c r="CU58" s="9">
        <v>107.22</v>
      </c>
      <c r="CV58" s="9">
        <v>98.88</v>
      </c>
      <c r="CW58" s="9">
        <v>99.23</v>
      </c>
      <c r="CX58" s="9">
        <v>101.9</v>
      </c>
      <c r="CY58" s="9">
        <v>108.32</v>
      </c>
      <c r="CZ58" s="9">
        <v>113.96</v>
      </c>
      <c r="DA58" s="9">
        <v>116.54</v>
      </c>
      <c r="DB58" s="9">
        <v>113.95</v>
      </c>
      <c r="DC58" s="9">
        <v>112.03</v>
      </c>
      <c r="DD58" s="9">
        <v>107.27</v>
      </c>
      <c r="DE58" s="9">
        <v>90.29</v>
      </c>
      <c r="DF58" s="9">
        <v>83.36</v>
      </c>
      <c r="DG58" s="9">
        <v>80.25</v>
      </c>
      <c r="DH58" s="9">
        <v>79.59</v>
      </c>
      <c r="DI58" s="9">
        <v>80.88</v>
      </c>
      <c r="DJ58" s="9">
        <v>84.73</v>
      </c>
      <c r="DK58" s="9">
        <v>93.95</v>
      </c>
      <c r="DL58" s="9">
        <v>92.53</v>
      </c>
      <c r="DM58" s="9">
        <v>91.39</v>
      </c>
      <c r="DN58" s="9">
        <v>86.32</v>
      </c>
      <c r="DO58" s="9">
        <v>86.39</v>
      </c>
      <c r="DP58" s="9">
        <v>83.18</v>
      </c>
      <c r="DR58" s="9">
        <v>270.24</v>
      </c>
      <c r="DS58" s="9">
        <v>266.64999999999998</v>
      </c>
      <c r="DT58" s="9">
        <v>261.64999999999998</v>
      </c>
      <c r="DU58" s="9">
        <v>257.44</v>
      </c>
      <c r="DV58" s="9">
        <v>252.6</v>
      </c>
      <c r="DW58" s="9">
        <v>254.26</v>
      </c>
      <c r="DX58" s="9">
        <v>257.89</v>
      </c>
      <c r="DY58" s="9">
        <v>260.68</v>
      </c>
      <c r="DZ58" s="9">
        <v>262.02</v>
      </c>
      <c r="EA58" s="9">
        <v>244.44</v>
      </c>
      <c r="EB58" s="9">
        <v>244.48</v>
      </c>
      <c r="EC58" s="9">
        <v>243.53</v>
      </c>
      <c r="ED58" s="9">
        <v>132.83000000000001</v>
      </c>
      <c r="EE58" s="9">
        <v>136.62</v>
      </c>
      <c r="EF58" s="9">
        <v>135.91999999999999</v>
      </c>
      <c r="EG58" s="9">
        <v>135.63999999999999</v>
      </c>
      <c r="EH58" s="9">
        <v>135.91999999999999</v>
      </c>
      <c r="EI58" s="9">
        <v>136.87</v>
      </c>
      <c r="EJ58" s="9">
        <v>138.38999999999999</v>
      </c>
      <c r="EK58" s="9">
        <v>141.47999999999999</v>
      </c>
      <c r="EL58" s="9">
        <v>142.13</v>
      </c>
      <c r="EM58" s="9">
        <v>142.51</v>
      </c>
      <c r="EN58" s="9">
        <v>142.4</v>
      </c>
      <c r="EO58" s="9">
        <v>138.4</v>
      </c>
      <c r="EP58" s="9">
        <v>104.47</v>
      </c>
      <c r="EQ58" s="9">
        <v>103.93</v>
      </c>
      <c r="ER58" s="9">
        <v>103.75</v>
      </c>
      <c r="ES58" s="9">
        <v>103.93</v>
      </c>
      <c r="ET58" s="9">
        <v>105.19</v>
      </c>
      <c r="EU58" s="9">
        <v>106.14</v>
      </c>
      <c r="EV58" s="9">
        <v>104.54</v>
      </c>
      <c r="EW58" s="9">
        <v>107.41</v>
      </c>
      <c r="EX58" s="9">
        <v>107.86</v>
      </c>
      <c r="EY58" s="9">
        <v>108.53</v>
      </c>
      <c r="EZ58" s="9">
        <v>108.08</v>
      </c>
      <c r="FA58" s="9">
        <v>105.77</v>
      </c>
      <c r="FB58" s="9">
        <v>89.09</v>
      </c>
      <c r="FC58" s="9">
        <v>88.28</v>
      </c>
      <c r="FD58" s="9">
        <v>88.02</v>
      </c>
      <c r="FE58" s="9">
        <v>88.29</v>
      </c>
      <c r="FF58" s="9">
        <v>89.42</v>
      </c>
      <c r="FG58" s="9">
        <v>91.11</v>
      </c>
      <c r="FH58" s="9">
        <v>105.81</v>
      </c>
      <c r="FI58" s="9">
        <v>108.94</v>
      </c>
      <c r="FJ58" s="9">
        <v>111.11</v>
      </c>
      <c r="FK58" s="9">
        <v>111.84</v>
      </c>
      <c r="FL58" s="9">
        <v>111.19</v>
      </c>
      <c r="FM58" s="9">
        <v>109.25</v>
      </c>
      <c r="FO58" s="9">
        <v>81.483199999999997</v>
      </c>
      <c r="FP58" s="7">
        <v>118.11</v>
      </c>
      <c r="FQ58" s="9">
        <v>1.3085</v>
      </c>
      <c r="FR58" s="7">
        <f t="shared" si="15"/>
        <v>90.26366068016813</v>
      </c>
      <c r="FT58" s="7">
        <v>1.32</v>
      </c>
      <c r="FU58" s="7">
        <v>1.49</v>
      </c>
      <c r="FV58" s="9">
        <v>81.443200000000004</v>
      </c>
      <c r="FX58" s="9">
        <v>112.67</v>
      </c>
      <c r="FY58" s="9">
        <v>106.16</v>
      </c>
      <c r="FZ58" s="9">
        <v>99.36</v>
      </c>
      <c r="GA58" s="9">
        <v>91.68</v>
      </c>
      <c r="GB58" s="9">
        <v>84.04</v>
      </c>
    </row>
    <row r="59" spans="1:184" x14ac:dyDescent="0.25">
      <c r="A59" s="6">
        <f t="shared" si="16"/>
        <v>44634</v>
      </c>
      <c r="B59" s="13">
        <f t="shared" si="10"/>
        <v>3</v>
      </c>
      <c r="C59" s="13">
        <f t="shared" si="11"/>
        <v>2022</v>
      </c>
      <c r="D59">
        <f t="shared" si="12"/>
        <v>202203</v>
      </c>
      <c r="E59">
        <f t="shared" si="13"/>
        <v>1</v>
      </c>
      <c r="F59">
        <f t="shared" si="14"/>
        <v>202201</v>
      </c>
      <c r="G59" t="s">
        <v>245</v>
      </c>
      <c r="H59" s="9">
        <v>0.5</v>
      </c>
      <c r="I59" s="9">
        <v>0.44450000000000001</v>
      </c>
      <c r="J59" s="10">
        <v>0.78777399999999997</v>
      </c>
      <c r="K59" s="10">
        <v>1.0110030000000001</v>
      </c>
      <c r="L59" s="10">
        <v>1.2475499999999999</v>
      </c>
      <c r="M59" s="10">
        <v>1.4607044</v>
      </c>
      <c r="N59" s="10">
        <v>1.6328885</v>
      </c>
      <c r="O59" s="10">
        <v>1.7677693999999999</v>
      </c>
      <c r="P59" s="10">
        <v>1.8743810999999999</v>
      </c>
      <c r="Q59" s="10">
        <v>1.9623660999999999</v>
      </c>
      <c r="R59" s="10">
        <v>2.0388552</v>
      </c>
      <c r="S59" s="10">
        <v>2.1075626999999999</v>
      </c>
      <c r="T59" s="10">
        <v>2.1693745999999998</v>
      </c>
      <c r="U59" s="10">
        <v>2.2236338</v>
      </c>
      <c r="V59" s="10">
        <v>2.2683515999999999</v>
      </c>
      <c r="W59" s="10">
        <v>2.3032583999999998</v>
      </c>
      <c r="X59" s="10">
        <v>2.3286457999999999</v>
      </c>
      <c r="Y59" s="10">
        <v>2.3448057000000002</v>
      </c>
      <c r="Z59" s="10">
        <v>2.3520295</v>
      </c>
      <c r="AA59" s="10">
        <v>2.3506089999999999</v>
      </c>
      <c r="AB59" s="10">
        <v>2.3409859000000002</v>
      </c>
      <c r="AC59" s="10">
        <v>2.3242988000000002</v>
      </c>
      <c r="AD59" s="10">
        <v>2.3018876000000001</v>
      </c>
      <c r="AE59" s="10">
        <v>2.2750925999999998</v>
      </c>
      <c r="AF59" s="10">
        <v>2.2452540000000001</v>
      </c>
      <c r="AG59" s="10">
        <v>2.2137120000000001</v>
      </c>
      <c r="AH59" s="10">
        <v>2.1816252999999999</v>
      </c>
      <c r="AI59" s="10">
        <v>2.1493517999999998</v>
      </c>
      <c r="AJ59" s="10">
        <v>2.1170284000000001</v>
      </c>
      <c r="AK59" s="10">
        <v>2.0847918999999999</v>
      </c>
      <c r="AL59" s="10">
        <v>2.0527791999999998</v>
      </c>
      <c r="AM59" s="10">
        <v>2.0211269999999999</v>
      </c>
      <c r="AN59" s="10">
        <v>1.9899723</v>
      </c>
      <c r="AO59" s="10">
        <v>1.959452</v>
      </c>
      <c r="AP59" s="10">
        <v>1.9297028000000001</v>
      </c>
      <c r="AQ59" s="10">
        <v>1.9008617000000001</v>
      </c>
      <c r="AR59" s="10">
        <v>1.8730655</v>
      </c>
      <c r="AS59" s="10">
        <v>1.8464510000000001</v>
      </c>
      <c r="AT59" s="10">
        <v>1.8211246000000001</v>
      </c>
      <c r="AU59" s="10">
        <v>1.7970583</v>
      </c>
      <c r="AV59" s="10">
        <v>1.7741865999999999</v>
      </c>
      <c r="AW59" s="10">
        <v>1.7524445</v>
      </c>
      <c r="AX59" s="10">
        <v>1.7317665</v>
      </c>
      <c r="AY59" s="10">
        <v>1.7120875</v>
      </c>
      <c r="AZ59" s="10">
        <v>1.6933423000000001</v>
      </c>
      <c r="BA59" s="10">
        <v>1.6754654</v>
      </c>
      <c r="BB59" s="10">
        <v>1.6583918</v>
      </c>
      <c r="BC59" s="10">
        <v>1.6420561</v>
      </c>
      <c r="BD59" s="10">
        <v>1.6263931</v>
      </c>
      <c r="BE59" s="10">
        <v>1.6113375000000001</v>
      </c>
      <c r="BF59" s="10">
        <v>1.5968309999999999</v>
      </c>
      <c r="BG59" s="10">
        <v>1.5828525</v>
      </c>
      <c r="BH59" s="10">
        <v>1.5693934</v>
      </c>
      <c r="BI59" s="10">
        <v>1.5564453</v>
      </c>
      <c r="BJ59" s="10">
        <v>1.5439993999999999</v>
      </c>
      <c r="BK59" s="10">
        <v>1.5320473999999999</v>
      </c>
      <c r="BL59" s="10">
        <v>1.5205805999999999</v>
      </c>
      <c r="BM59" s="10">
        <v>1.5095904</v>
      </c>
      <c r="BN59" s="10">
        <v>1.4990683</v>
      </c>
      <c r="BO59" s="10">
        <v>1.4890057999999999</v>
      </c>
      <c r="BP59" s="10">
        <v>1.4793943000000001</v>
      </c>
      <c r="BQ59" s="10">
        <v>1.4702252</v>
      </c>
      <c r="BR59" s="10">
        <v>1.4240895</v>
      </c>
      <c r="BS59" s="10">
        <v>1.3921380999999999</v>
      </c>
      <c r="BU59" s="9">
        <v>270.92</v>
      </c>
      <c r="BV59" s="9">
        <v>271.77999999999997</v>
      </c>
      <c r="BW59" s="9">
        <v>271.89999999999998</v>
      </c>
      <c r="BX59" s="9">
        <v>271.37</v>
      </c>
      <c r="BY59" s="9">
        <v>269.51</v>
      </c>
      <c r="BZ59" s="9">
        <v>270.22000000000003</v>
      </c>
      <c r="CA59" s="9">
        <v>260.72000000000003</v>
      </c>
      <c r="CB59" s="9">
        <v>269.75</v>
      </c>
      <c r="CC59" s="9">
        <v>265.75</v>
      </c>
      <c r="CD59" s="9">
        <v>261.72000000000003</v>
      </c>
      <c r="CE59" s="9">
        <v>242.71</v>
      </c>
      <c r="CF59" s="9">
        <v>207.71</v>
      </c>
      <c r="CG59" s="9">
        <v>177.71</v>
      </c>
      <c r="CH59" s="9">
        <v>149.71</v>
      </c>
      <c r="CI59" s="9">
        <v>123.21</v>
      </c>
      <c r="CJ59" s="9">
        <v>133.21</v>
      </c>
      <c r="CK59" s="9">
        <v>139.02000000000001</v>
      </c>
      <c r="CL59" s="9">
        <v>151.02000000000001</v>
      </c>
      <c r="CM59" s="9">
        <v>152.52000000000001</v>
      </c>
      <c r="CN59" s="9">
        <v>147.13999999999999</v>
      </c>
      <c r="CO59" s="9">
        <v>145.88999999999999</v>
      </c>
      <c r="CP59" s="9">
        <v>142.65</v>
      </c>
      <c r="CQ59" s="9">
        <v>143.65</v>
      </c>
      <c r="CR59" s="9">
        <v>139.65</v>
      </c>
      <c r="CS59" s="9">
        <v>109.15</v>
      </c>
      <c r="CT59" s="9">
        <v>97.15</v>
      </c>
      <c r="CU59" s="9">
        <v>95.65</v>
      </c>
      <c r="CV59" s="9">
        <v>89.65</v>
      </c>
      <c r="CW59" s="9">
        <v>90.15</v>
      </c>
      <c r="CX59" s="9">
        <v>93.15</v>
      </c>
      <c r="CY59" s="9">
        <v>101.15</v>
      </c>
      <c r="CZ59" s="9">
        <v>109.15</v>
      </c>
      <c r="DA59" s="9">
        <v>111.9</v>
      </c>
      <c r="DB59" s="9">
        <v>109.4</v>
      </c>
      <c r="DC59" s="9">
        <v>107.65</v>
      </c>
      <c r="DD59" s="9">
        <v>103.15</v>
      </c>
      <c r="DE59" s="9">
        <v>86.15</v>
      </c>
      <c r="DF59" s="9">
        <v>79.150000000000006</v>
      </c>
      <c r="DG59" s="9">
        <v>76.150000000000006</v>
      </c>
      <c r="DH59" s="9">
        <v>75.650000000000006</v>
      </c>
      <c r="DI59" s="9">
        <v>77.150000000000006</v>
      </c>
      <c r="DJ59" s="9">
        <v>81.150000000000006</v>
      </c>
      <c r="DK59" s="9">
        <v>90.4</v>
      </c>
      <c r="DL59" s="9">
        <v>89.15</v>
      </c>
      <c r="DM59" s="9">
        <v>88.15</v>
      </c>
      <c r="DN59" s="9">
        <v>83.15</v>
      </c>
      <c r="DO59" s="9">
        <v>83.4</v>
      </c>
      <c r="DP59" s="9">
        <v>80.400000000000006</v>
      </c>
      <c r="DR59" s="9">
        <v>239.34</v>
      </c>
      <c r="DS59" s="9">
        <v>236.64</v>
      </c>
      <c r="DT59" s="9">
        <v>234.01</v>
      </c>
      <c r="DU59" s="9">
        <v>233.36</v>
      </c>
      <c r="DV59" s="9">
        <v>229.38</v>
      </c>
      <c r="DW59" s="9">
        <v>231.3</v>
      </c>
      <c r="DX59" s="9">
        <v>231.29</v>
      </c>
      <c r="DY59" s="9">
        <v>234.08</v>
      </c>
      <c r="DZ59" s="9">
        <v>235.42</v>
      </c>
      <c r="EA59" s="9">
        <v>219.6</v>
      </c>
      <c r="EB59" s="9">
        <v>219.64</v>
      </c>
      <c r="EC59" s="9">
        <v>218.69</v>
      </c>
      <c r="ED59" s="9">
        <v>129.13999999999999</v>
      </c>
      <c r="EE59" s="9">
        <v>132.93</v>
      </c>
      <c r="EF59" s="9">
        <v>132.22999999999999</v>
      </c>
      <c r="EG59" s="9">
        <v>131.94999999999999</v>
      </c>
      <c r="EH59" s="9">
        <v>132.22999999999999</v>
      </c>
      <c r="EI59" s="9">
        <v>133.18</v>
      </c>
      <c r="EJ59" s="9">
        <v>131.47999999999999</v>
      </c>
      <c r="EK59" s="9">
        <v>134.57</v>
      </c>
      <c r="EL59" s="9">
        <v>135.22</v>
      </c>
      <c r="EM59" s="9">
        <v>135.6</v>
      </c>
      <c r="EN59" s="9">
        <v>135.49</v>
      </c>
      <c r="EO59" s="9">
        <v>131.49</v>
      </c>
      <c r="EP59" s="9">
        <v>102.02</v>
      </c>
      <c r="EQ59" s="9">
        <v>101.48</v>
      </c>
      <c r="ER59" s="9">
        <v>101.3</v>
      </c>
      <c r="ES59" s="9">
        <v>101.48</v>
      </c>
      <c r="ET59" s="9">
        <v>102.74</v>
      </c>
      <c r="EU59" s="9">
        <v>103.69</v>
      </c>
      <c r="EV59" s="9">
        <v>103.93</v>
      </c>
      <c r="EW59" s="9">
        <v>106.8</v>
      </c>
      <c r="EX59" s="9">
        <v>107.25</v>
      </c>
      <c r="EY59" s="9">
        <v>107.92</v>
      </c>
      <c r="EZ59" s="9">
        <v>107.47</v>
      </c>
      <c r="FA59" s="9">
        <v>105.16</v>
      </c>
      <c r="FB59" s="9">
        <v>86.85</v>
      </c>
      <c r="FC59" s="9">
        <v>86.04</v>
      </c>
      <c r="FD59" s="9">
        <v>85.78</v>
      </c>
      <c r="FE59" s="9">
        <v>86.05</v>
      </c>
      <c r="FF59" s="9">
        <v>87.18</v>
      </c>
      <c r="FG59" s="9">
        <v>88.87</v>
      </c>
      <c r="FH59" s="9">
        <v>105.2</v>
      </c>
      <c r="FI59" s="9">
        <v>108.33</v>
      </c>
      <c r="FJ59" s="9">
        <v>110.5</v>
      </c>
      <c r="FK59" s="9">
        <v>111.23</v>
      </c>
      <c r="FL59" s="9">
        <v>110.58</v>
      </c>
      <c r="FM59" s="9">
        <v>108.64</v>
      </c>
      <c r="FO59" s="9">
        <v>81.221000000000004</v>
      </c>
      <c r="FP59" s="7">
        <v>110.39</v>
      </c>
      <c r="FQ59" s="9">
        <v>1.3047</v>
      </c>
      <c r="FR59" s="7">
        <f t="shared" si="15"/>
        <v>84.609488771365065</v>
      </c>
      <c r="FT59" s="7">
        <v>1.39</v>
      </c>
      <c r="FU59" s="7">
        <v>1.6</v>
      </c>
      <c r="FV59" s="9">
        <v>81.236699999999999</v>
      </c>
      <c r="FX59" s="9">
        <v>106.9</v>
      </c>
      <c r="FY59" s="9">
        <v>100.58</v>
      </c>
      <c r="FZ59" s="9">
        <v>94.67</v>
      </c>
      <c r="GA59" s="9">
        <v>88.11</v>
      </c>
      <c r="GB59" s="9">
        <v>81.39</v>
      </c>
    </row>
    <row r="60" spans="1:184" x14ac:dyDescent="0.25">
      <c r="A60" s="6">
        <f t="shared" si="16"/>
        <v>44635</v>
      </c>
      <c r="B60" s="13">
        <f t="shared" si="10"/>
        <v>3</v>
      </c>
      <c r="C60" s="13">
        <f t="shared" si="11"/>
        <v>2022</v>
      </c>
      <c r="D60">
        <f t="shared" si="12"/>
        <v>202203</v>
      </c>
      <c r="E60">
        <f t="shared" si="13"/>
        <v>1</v>
      </c>
      <c r="F60">
        <f t="shared" si="14"/>
        <v>202201</v>
      </c>
      <c r="G60" t="s">
        <v>246</v>
      </c>
      <c r="H60" s="9">
        <v>0.5</v>
      </c>
      <c r="I60" s="9">
        <v>0.44500000000000001</v>
      </c>
      <c r="J60" s="10">
        <v>0.79447610000000002</v>
      </c>
      <c r="K60" s="10">
        <v>1.0198834000000001</v>
      </c>
      <c r="L60" s="10">
        <v>1.2550596000000001</v>
      </c>
      <c r="M60" s="10">
        <v>1.4669270000000001</v>
      </c>
      <c r="N60" s="10">
        <v>1.6389020000000001</v>
      </c>
      <c r="O60" s="10">
        <v>1.7744896999999999</v>
      </c>
      <c r="P60" s="10">
        <v>1.8817168</v>
      </c>
      <c r="Q60" s="10">
        <v>1.9694613999999999</v>
      </c>
      <c r="R60" s="10">
        <v>2.0444355000000001</v>
      </c>
      <c r="S60" s="10">
        <v>2.1105584999999998</v>
      </c>
      <c r="T60" s="10">
        <v>2.1692523000000001</v>
      </c>
      <c r="U60" s="10">
        <v>2.2202112999999999</v>
      </c>
      <c r="V60" s="10">
        <v>2.2620062999999999</v>
      </c>
      <c r="W60" s="10">
        <v>2.2944762000000001</v>
      </c>
      <c r="X60" s="10">
        <v>2.3178728999999998</v>
      </c>
      <c r="Y60" s="10">
        <v>2.3324484999999999</v>
      </c>
      <c r="Z60" s="10">
        <v>2.3384550000000002</v>
      </c>
      <c r="AA60" s="10">
        <v>2.3361443</v>
      </c>
      <c r="AB60" s="10">
        <v>2.3259173999999998</v>
      </c>
      <c r="AC60" s="10">
        <v>2.3088652999999999</v>
      </c>
      <c r="AD60" s="10">
        <v>2.2862790999999998</v>
      </c>
      <c r="AE60" s="10">
        <v>2.2594500000000002</v>
      </c>
      <c r="AF60" s="10">
        <v>2.2296692999999999</v>
      </c>
      <c r="AG60" s="10">
        <v>2.1982279</v>
      </c>
      <c r="AH60" s="10">
        <v>2.1662439</v>
      </c>
      <c r="AI60" s="10">
        <v>2.1340704000000001</v>
      </c>
      <c r="AJ60" s="10">
        <v>2.1018496999999998</v>
      </c>
      <c r="AK60" s="10">
        <v>2.0697239000000001</v>
      </c>
      <c r="AL60" s="10">
        <v>2.0378352</v>
      </c>
      <c r="AM60" s="10">
        <v>2.0063257999999999</v>
      </c>
      <c r="AN60" s="10">
        <v>1.975338</v>
      </c>
      <c r="AO60" s="10">
        <v>1.9450137000000001</v>
      </c>
      <c r="AP60" s="10">
        <v>1.9154954</v>
      </c>
      <c r="AQ60" s="10">
        <v>1.8869251</v>
      </c>
      <c r="AR60" s="10">
        <v>1.859445</v>
      </c>
      <c r="AS60" s="10">
        <v>1.8331974</v>
      </c>
      <c r="AT60" s="10">
        <v>1.8082985</v>
      </c>
      <c r="AU60" s="10">
        <v>1.7847246999999999</v>
      </c>
      <c r="AV60" s="10">
        <v>1.7624058</v>
      </c>
      <c r="AW60" s="10">
        <v>1.7412714</v>
      </c>
      <c r="AX60" s="10">
        <v>1.7212510999999999</v>
      </c>
      <c r="AY60" s="10">
        <v>1.7022746</v>
      </c>
      <c r="AZ60" s="10">
        <v>1.6842714999999999</v>
      </c>
      <c r="BA60" s="10">
        <v>1.6671715</v>
      </c>
      <c r="BB60" s="10">
        <v>1.6509041</v>
      </c>
      <c r="BC60" s="10">
        <v>1.6353991000000001</v>
      </c>
      <c r="BD60" s="10">
        <v>1.6205860999999999</v>
      </c>
      <c r="BE60" s="10">
        <v>1.6063946</v>
      </c>
      <c r="BF60" s="10">
        <v>1.5927623</v>
      </c>
      <c r="BG60" s="10">
        <v>1.5796652</v>
      </c>
      <c r="BH60" s="10">
        <v>1.5670911000000001</v>
      </c>
      <c r="BI60" s="10">
        <v>1.5550276999999999</v>
      </c>
      <c r="BJ60" s="10">
        <v>1.5434629</v>
      </c>
      <c r="BK60" s="10">
        <v>1.5323845</v>
      </c>
      <c r="BL60" s="10">
        <v>1.5217802</v>
      </c>
      <c r="BM60" s="10">
        <v>1.5116377000000001</v>
      </c>
      <c r="BN60" s="10">
        <v>1.5019450000000001</v>
      </c>
      <c r="BO60" s="10">
        <v>1.4926898</v>
      </c>
      <c r="BP60" s="10">
        <v>1.4838598000000001</v>
      </c>
      <c r="BQ60" s="10">
        <v>1.4754427999999999</v>
      </c>
      <c r="BR60" s="10">
        <v>1.4331286999999999</v>
      </c>
      <c r="BS60" s="10">
        <v>1.403805</v>
      </c>
      <c r="BU60" s="9">
        <v>274.39999999999998</v>
      </c>
      <c r="BV60" s="9">
        <v>274.69</v>
      </c>
      <c r="BW60" s="9">
        <v>274.77999999999997</v>
      </c>
      <c r="BX60" s="9">
        <v>274.48</v>
      </c>
      <c r="BY60" s="9">
        <v>272.89</v>
      </c>
      <c r="BZ60" s="9">
        <v>274.37</v>
      </c>
      <c r="CA60" s="9">
        <v>263.18</v>
      </c>
      <c r="CB60" s="9">
        <v>265.14</v>
      </c>
      <c r="CC60" s="9">
        <v>264.23</v>
      </c>
      <c r="CD60" s="9">
        <v>260.18</v>
      </c>
      <c r="CE60" s="9">
        <v>242.48</v>
      </c>
      <c r="CF60" s="9">
        <v>209.06</v>
      </c>
      <c r="CG60" s="9">
        <v>174.85</v>
      </c>
      <c r="CH60" s="9">
        <v>147.85</v>
      </c>
      <c r="CI60" s="9">
        <v>123.35</v>
      </c>
      <c r="CJ60" s="9">
        <v>133.35</v>
      </c>
      <c r="CK60" s="9">
        <v>139.16</v>
      </c>
      <c r="CL60" s="9">
        <v>151.16</v>
      </c>
      <c r="CM60" s="9">
        <v>152.99</v>
      </c>
      <c r="CN60" s="9">
        <v>148.99</v>
      </c>
      <c r="CO60" s="9">
        <v>147.75</v>
      </c>
      <c r="CP60" s="9">
        <v>144.25</v>
      </c>
      <c r="CQ60" s="9">
        <v>145.25</v>
      </c>
      <c r="CR60" s="9">
        <v>141.25</v>
      </c>
      <c r="CS60" s="9">
        <v>111.25</v>
      </c>
      <c r="CT60" s="9">
        <v>99.25</v>
      </c>
      <c r="CU60" s="9">
        <v>97.75</v>
      </c>
      <c r="CV60" s="9">
        <v>91.75</v>
      </c>
      <c r="CW60" s="9">
        <v>92.25</v>
      </c>
      <c r="CX60" s="9">
        <v>95.25</v>
      </c>
      <c r="CY60" s="9">
        <v>102.25</v>
      </c>
      <c r="CZ60" s="9">
        <v>110.25</v>
      </c>
      <c r="DA60" s="9">
        <v>113</v>
      </c>
      <c r="DB60" s="9">
        <v>110.5</v>
      </c>
      <c r="DC60" s="9">
        <v>108.75</v>
      </c>
      <c r="DD60" s="9">
        <v>103.75</v>
      </c>
      <c r="DE60" s="9">
        <v>85.75</v>
      </c>
      <c r="DF60" s="9">
        <v>78.75</v>
      </c>
      <c r="DG60" s="9">
        <v>75.75</v>
      </c>
      <c r="DH60" s="9">
        <v>75.25</v>
      </c>
      <c r="DI60" s="9">
        <v>76.75</v>
      </c>
      <c r="DJ60" s="9">
        <v>80.75</v>
      </c>
      <c r="DK60" s="9">
        <v>89.75</v>
      </c>
      <c r="DL60" s="9">
        <v>88.5</v>
      </c>
      <c r="DM60" s="9">
        <v>87.5</v>
      </c>
      <c r="DN60" s="9">
        <v>82.5</v>
      </c>
      <c r="DO60" s="9">
        <v>82.75</v>
      </c>
      <c r="DP60" s="9">
        <v>79.75</v>
      </c>
      <c r="DR60" s="9">
        <v>240.89</v>
      </c>
      <c r="DS60" s="9">
        <v>240.41</v>
      </c>
      <c r="DT60" s="9">
        <v>239.71</v>
      </c>
      <c r="DU60" s="9">
        <v>237.48</v>
      </c>
      <c r="DV60" s="9">
        <v>233.58</v>
      </c>
      <c r="DW60" s="9">
        <v>235.92</v>
      </c>
      <c r="DX60" s="9">
        <v>229.18</v>
      </c>
      <c r="DY60" s="9">
        <v>231.97</v>
      </c>
      <c r="DZ60" s="9">
        <v>233.31</v>
      </c>
      <c r="EA60" s="9">
        <v>218.07</v>
      </c>
      <c r="EB60" s="9">
        <v>218.11</v>
      </c>
      <c r="EC60" s="9">
        <v>217.16</v>
      </c>
      <c r="ED60" s="9">
        <v>129.07</v>
      </c>
      <c r="EE60" s="9">
        <v>132.86000000000001</v>
      </c>
      <c r="EF60" s="9">
        <v>132.16</v>
      </c>
      <c r="EG60" s="9">
        <v>131.88</v>
      </c>
      <c r="EH60" s="9">
        <v>132.16</v>
      </c>
      <c r="EI60" s="9">
        <v>133.11000000000001</v>
      </c>
      <c r="EJ60" s="9">
        <v>133.94</v>
      </c>
      <c r="EK60" s="9">
        <v>137.03</v>
      </c>
      <c r="EL60" s="9">
        <v>137.68</v>
      </c>
      <c r="EM60" s="9">
        <v>138.06</v>
      </c>
      <c r="EN60" s="9">
        <v>137.94999999999999</v>
      </c>
      <c r="EO60" s="9">
        <v>133.94999999999999</v>
      </c>
      <c r="EP60" s="9">
        <v>102.15</v>
      </c>
      <c r="EQ60" s="9">
        <v>101.61</v>
      </c>
      <c r="ER60" s="9">
        <v>101.43</v>
      </c>
      <c r="ES60" s="9">
        <v>101.61</v>
      </c>
      <c r="ET60" s="9">
        <v>102.87</v>
      </c>
      <c r="EU60" s="9">
        <v>103.82</v>
      </c>
      <c r="EV60" s="9">
        <v>104.84</v>
      </c>
      <c r="EW60" s="9">
        <v>107.71</v>
      </c>
      <c r="EX60" s="9">
        <v>108.16</v>
      </c>
      <c r="EY60" s="9">
        <v>108.83</v>
      </c>
      <c r="EZ60" s="9">
        <v>108.38</v>
      </c>
      <c r="FA60" s="9">
        <v>106.07</v>
      </c>
      <c r="FB60" s="9">
        <v>87.77</v>
      </c>
      <c r="FC60" s="9">
        <v>86.96</v>
      </c>
      <c r="FD60" s="9">
        <v>86.7</v>
      </c>
      <c r="FE60" s="9">
        <v>86.97</v>
      </c>
      <c r="FF60" s="9">
        <v>88.1</v>
      </c>
      <c r="FG60" s="9">
        <v>89.79</v>
      </c>
      <c r="FH60" s="9">
        <v>106.11</v>
      </c>
      <c r="FI60" s="9">
        <v>109.24</v>
      </c>
      <c r="FJ60" s="9">
        <v>111.41</v>
      </c>
      <c r="FK60" s="9">
        <v>112.14</v>
      </c>
      <c r="FL60" s="9">
        <v>111.49</v>
      </c>
      <c r="FM60" s="9">
        <v>109.55</v>
      </c>
      <c r="FO60" s="9">
        <v>81.358599999999996</v>
      </c>
      <c r="FP60" s="7">
        <v>105.14</v>
      </c>
      <c r="FQ60" s="9">
        <v>1.3067</v>
      </c>
      <c r="FR60" s="7">
        <f t="shared" si="15"/>
        <v>80.462233106298314</v>
      </c>
      <c r="FT60" s="7">
        <v>1.37</v>
      </c>
      <c r="FU60" s="7">
        <v>1.59</v>
      </c>
      <c r="FV60" s="9">
        <v>81.436999999999998</v>
      </c>
      <c r="FX60" s="9">
        <v>99.91</v>
      </c>
      <c r="FY60" s="9">
        <v>95.64</v>
      </c>
      <c r="FZ60" s="9">
        <v>91.5</v>
      </c>
      <c r="GA60" s="9">
        <v>86.34</v>
      </c>
      <c r="GB60" s="9">
        <v>80.81</v>
      </c>
    </row>
    <row r="61" spans="1:184" x14ac:dyDescent="0.25">
      <c r="A61" s="6">
        <f t="shared" si="16"/>
        <v>44636</v>
      </c>
      <c r="B61" s="13">
        <f t="shared" si="10"/>
        <v>3</v>
      </c>
      <c r="C61" s="13">
        <f t="shared" si="11"/>
        <v>2022</v>
      </c>
      <c r="D61">
        <f t="shared" si="12"/>
        <v>202203</v>
      </c>
      <c r="E61">
        <f t="shared" si="13"/>
        <v>1</v>
      </c>
      <c r="F61">
        <f t="shared" si="14"/>
        <v>202201</v>
      </c>
      <c r="G61" t="s">
        <v>247</v>
      </c>
      <c r="H61" s="9">
        <v>0.5</v>
      </c>
      <c r="I61" s="9">
        <v>0.44500000000000001</v>
      </c>
      <c r="J61" s="10">
        <v>0.80234130000000004</v>
      </c>
      <c r="K61" s="10">
        <v>1.0372678</v>
      </c>
      <c r="L61" s="10">
        <v>1.2828724</v>
      </c>
      <c r="M61" s="10">
        <v>1.5076585</v>
      </c>
      <c r="N61" s="10">
        <v>1.6916137</v>
      </c>
      <c r="O61" s="10">
        <v>1.8357498000000001</v>
      </c>
      <c r="P61" s="10">
        <v>1.9467831</v>
      </c>
      <c r="Q61" s="10">
        <v>2.0343597999999998</v>
      </c>
      <c r="R61" s="10">
        <v>2.1063086000000002</v>
      </c>
      <c r="S61" s="10">
        <v>2.1678554000000001</v>
      </c>
      <c r="T61" s="10">
        <v>2.2218190999999998</v>
      </c>
      <c r="U61" s="10">
        <v>2.2689658000000001</v>
      </c>
      <c r="V61" s="10">
        <v>2.3075473</v>
      </c>
      <c r="W61" s="10">
        <v>2.3371781999999999</v>
      </c>
      <c r="X61" s="10">
        <v>2.3580326999999999</v>
      </c>
      <c r="Y61" s="10">
        <v>2.370285</v>
      </c>
      <c r="Z61" s="10">
        <v>2.3741094</v>
      </c>
      <c r="AA61" s="10">
        <v>2.3696801999999999</v>
      </c>
      <c r="AB61" s="10">
        <v>2.3573092999999998</v>
      </c>
      <c r="AC61" s="10">
        <v>2.3380890000000001</v>
      </c>
      <c r="AD61" s="10">
        <v>2.3133859000000001</v>
      </c>
      <c r="AE61" s="10">
        <v>2.2845669000000002</v>
      </c>
      <c r="AF61" s="10">
        <v>2.2529989000000001</v>
      </c>
      <c r="AG61" s="10">
        <v>2.2200489999999999</v>
      </c>
      <c r="AH61" s="10">
        <v>2.1869296999999999</v>
      </c>
      <c r="AI61" s="10">
        <v>2.1540232000000001</v>
      </c>
      <c r="AJ61" s="10">
        <v>2.1214333000000001</v>
      </c>
      <c r="AK61" s="10">
        <v>2.0892634000000001</v>
      </c>
      <c r="AL61" s="10">
        <v>2.0576170999999999</v>
      </c>
      <c r="AM61" s="10">
        <v>2.0265979000000001</v>
      </c>
      <c r="AN61" s="10">
        <v>1.9963093999999999</v>
      </c>
      <c r="AO61" s="10">
        <v>1.9668551000000001</v>
      </c>
      <c r="AP61" s="10">
        <v>1.9383383999999999</v>
      </c>
      <c r="AQ61" s="10">
        <v>1.910863</v>
      </c>
      <c r="AR61" s="10">
        <v>1.8845323</v>
      </c>
      <c r="AS61" s="10">
        <v>1.8594499</v>
      </c>
      <c r="AT61" s="10">
        <v>1.8356948</v>
      </c>
      <c r="AU61" s="10">
        <v>1.8132269000000001</v>
      </c>
      <c r="AV61" s="10">
        <v>1.7919699</v>
      </c>
      <c r="AW61" s="10">
        <v>1.7718472999999999</v>
      </c>
      <c r="AX61" s="10">
        <v>1.7527828999999999</v>
      </c>
      <c r="AY61" s="10">
        <v>1.7347001</v>
      </c>
      <c r="AZ61" s="10">
        <v>1.7175225999999999</v>
      </c>
      <c r="BA61" s="10">
        <v>1.7011741</v>
      </c>
      <c r="BB61" s="10">
        <v>1.6855781000000001</v>
      </c>
      <c r="BC61" s="10">
        <v>1.6706582000000001</v>
      </c>
      <c r="BD61" s="10">
        <v>1.6563380999999999</v>
      </c>
      <c r="BE61" s="10">
        <v>1.6425414</v>
      </c>
      <c r="BF61" s="10">
        <v>1.6292024000000001</v>
      </c>
      <c r="BG61" s="10">
        <v>1.6163023000000001</v>
      </c>
      <c r="BH61" s="10">
        <v>1.6038357000000001</v>
      </c>
      <c r="BI61" s="10">
        <v>1.5917967</v>
      </c>
      <c r="BJ61" s="10">
        <v>1.5801799000000001</v>
      </c>
      <c r="BK61" s="10">
        <v>1.5689795</v>
      </c>
      <c r="BL61" s="10">
        <v>1.5581898999999999</v>
      </c>
      <c r="BM61" s="10">
        <v>1.5478054999999999</v>
      </c>
      <c r="BN61" s="10">
        <v>1.5378205</v>
      </c>
      <c r="BO61" s="10">
        <v>1.5282294000000001</v>
      </c>
      <c r="BP61" s="10">
        <v>1.5190265999999999</v>
      </c>
      <c r="BQ61" s="10">
        <v>1.5102062999999999</v>
      </c>
      <c r="BR61" s="10">
        <v>1.4650730000000001</v>
      </c>
      <c r="BS61" s="10">
        <v>1.4327182999999999</v>
      </c>
      <c r="BU61" s="9">
        <v>240.81</v>
      </c>
      <c r="BV61" s="9">
        <v>243.24</v>
      </c>
      <c r="BW61" s="9">
        <v>243.87</v>
      </c>
      <c r="BX61" s="9">
        <v>243.97</v>
      </c>
      <c r="BY61" s="9">
        <v>242.38</v>
      </c>
      <c r="BZ61" s="9">
        <v>243.86</v>
      </c>
      <c r="CA61" s="9">
        <v>237.36</v>
      </c>
      <c r="CB61" s="9">
        <v>239.32</v>
      </c>
      <c r="CC61" s="9">
        <v>239.58</v>
      </c>
      <c r="CD61" s="9">
        <v>238.11</v>
      </c>
      <c r="CE61" s="9">
        <v>220.26</v>
      </c>
      <c r="CF61" s="9">
        <v>195.94</v>
      </c>
      <c r="CG61" s="9">
        <v>158.51</v>
      </c>
      <c r="CH61" s="9">
        <v>140.5</v>
      </c>
      <c r="CI61" s="9">
        <v>112.15</v>
      </c>
      <c r="CJ61" s="9">
        <v>121.92</v>
      </c>
      <c r="CK61" s="9">
        <v>127.6</v>
      </c>
      <c r="CL61" s="9">
        <v>140.5</v>
      </c>
      <c r="CM61" s="9">
        <v>142.24</v>
      </c>
      <c r="CN61" s="9">
        <v>138.24</v>
      </c>
      <c r="CO61" s="9">
        <v>137</v>
      </c>
      <c r="CP61" s="9">
        <v>133.5</v>
      </c>
      <c r="CQ61" s="9">
        <v>134.5</v>
      </c>
      <c r="CR61" s="9">
        <v>130.5</v>
      </c>
      <c r="CS61" s="9">
        <v>109.14</v>
      </c>
      <c r="CT61" s="9">
        <v>97.14</v>
      </c>
      <c r="CU61" s="9">
        <v>95.64</v>
      </c>
      <c r="CV61" s="9">
        <v>89.64</v>
      </c>
      <c r="CW61" s="9">
        <v>90.14</v>
      </c>
      <c r="CX61" s="9">
        <v>93.14</v>
      </c>
      <c r="CY61" s="9">
        <v>96.79</v>
      </c>
      <c r="CZ61" s="9">
        <v>104.29</v>
      </c>
      <c r="DA61" s="9">
        <v>107.04</v>
      </c>
      <c r="DB61" s="9">
        <v>104.54</v>
      </c>
      <c r="DC61" s="9">
        <v>102.79</v>
      </c>
      <c r="DD61" s="9">
        <v>97.79</v>
      </c>
      <c r="DE61" s="9">
        <v>79.790000000000006</v>
      </c>
      <c r="DF61" s="9">
        <v>72.790000000000006</v>
      </c>
      <c r="DG61" s="9">
        <v>69.790000000000006</v>
      </c>
      <c r="DH61" s="9">
        <v>69.290000000000006</v>
      </c>
      <c r="DI61" s="9">
        <v>70.790000000000006</v>
      </c>
      <c r="DJ61" s="9">
        <v>74.790000000000006</v>
      </c>
      <c r="DK61" s="9">
        <v>83.79</v>
      </c>
      <c r="DL61" s="9">
        <v>82.54</v>
      </c>
      <c r="DM61" s="9">
        <v>81.540000000000006</v>
      </c>
      <c r="DN61" s="9">
        <v>76.540000000000006</v>
      </c>
      <c r="DO61" s="9">
        <v>76.790000000000006</v>
      </c>
      <c r="DP61" s="9">
        <v>73.790000000000006</v>
      </c>
      <c r="DR61" s="9">
        <v>219.12</v>
      </c>
      <c r="DS61" s="9">
        <v>218.82</v>
      </c>
      <c r="DT61" s="9">
        <v>218.55</v>
      </c>
      <c r="DU61" s="9">
        <v>218.57</v>
      </c>
      <c r="DV61" s="9">
        <v>214.69</v>
      </c>
      <c r="DW61" s="9">
        <v>217.59</v>
      </c>
      <c r="DX61" s="9">
        <v>216.85</v>
      </c>
      <c r="DY61" s="9">
        <v>219.64</v>
      </c>
      <c r="DZ61" s="9">
        <v>220.98</v>
      </c>
      <c r="EA61" s="9">
        <v>206.68</v>
      </c>
      <c r="EB61" s="9">
        <v>206.72</v>
      </c>
      <c r="EC61" s="9">
        <v>205.77</v>
      </c>
      <c r="ED61" s="9">
        <v>122.36</v>
      </c>
      <c r="EE61" s="9">
        <v>126.15</v>
      </c>
      <c r="EF61" s="9">
        <v>125.45</v>
      </c>
      <c r="EG61" s="9">
        <v>125.17</v>
      </c>
      <c r="EH61" s="9">
        <v>125.45</v>
      </c>
      <c r="EI61" s="9">
        <v>126.4</v>
      </c>
      <c r="EJ61" s="9">
        <v>127.23</v>
      </c>
      <c r="EK61" s="9">
        <v>130.32</v>
      </c>
      <c r="EL61" s="9">
        <v>130.97</v>
      </c>
      <c r="EM61" s="9">
        <v>131.35</v>
      </c>
      <c r="EN61" s="9">
        <v>131.24</v>
      </c>
      <c r="EO61" s="9">
        <v>127.24</v>
      </c>
      <c r="EP61" s="9">
        <v>98.36</v>
      </c>
      <c r="EQ61" s="9">
        <v>97.82</v>
      </c>
      <c r="ER61" s="9">
        <v>97.64</v>
      </c>
      <c r="ES61" s="9">
        <v>97.82</v>
      </c>
      <c r="ET61" s="9">
        <v>99.08</v>
      </c>
      <c r="EU61" s="9">
        <v>100.03</v>
      </c>
      <c r="EV61" s="9">
        <v>102.91</v>
      </c>
      <c r="EW61" s="9">
        <v>105.78</v>
      </c>
      <c r="EX61" s="9">
        <v>106.23</v>
      </c>
      <c r="EY61" s="9">
        <v>106.9</v>
      </c>
      <c r="EZ61" s="9">
        <v>106.45</v>
      </c>
      <c r="FA61" s="9">
        <v>104.14</v>
      </c>
      <c r="FB61" s="9">
        <v>84.35</v>
      </c>
      <c r="FC61" s="9">
        <v>83.54</v>
      </c>
      <c r="FD61" s="9">
        <v>83.28</v>
      </c>
      <c r="FE61" s="9">
        <v>83.55</v>
      </c>
      <c r="FF61" s="9">
        <v>84.68</v>
      </c>
      <c r="FG61" s="9">
        <v>86.37</v>
      </c>
      <c r="FH61" s="9">
        <v>104.18</v>
      </c>
      <c r="FI61" s="9">
        <v>107.31</v>
      </c>
      <c r="FJ61" s="9">
        <v>109.48</v>
      </c>
      <c r="FK61" s="9">
        <v>110.21</v>
      </c>
      <c r="FL61" s="9">
        <v>109.56</v>
      </c>
      <c r="FM61" s="9">
        <v>107.62</v>
      </c>
      <c r="FO61" s="9">
        <v>81.293999999999997</v>
      </c>
      <c r="FP61" s="7">
        <v>104.61</v>
      </c>
      <c r="FQ61" s="9">
        <v>1.3095000000000001</v>
      </c>
      <c r="FR61" s="7">
        <f t="shared" si="15"/>
        <v>79.885452462772037</v>
      </c>
      <c r="FT61" s="7">
        <v>1.41</v>
      </c>
      <c r="FU61" s="7">
        <v>1.63</v>
      </c>
      <c r="FV61" s="9">
        <v>81.406700000000001</v>
      </c>
      <c r="FX61" s="9">
        <v>98.02</v>
      </c>
      <c r="FY61" s="9">
        <v>93.66</v>
      </c>
      <c r="FZ61" s="9">
        <v>89.46</v>
      </c>
      <c r="GA61" s="9">
        <v>84.54</v>
      </c>
      <c r="GB61" s="9">
        <v>79.14</v>
      </c>
    </row>
    <row r="62" spans="1:184" x14ac:dyDescent="0.25">
      <c r="A62" s="6">
        <f t="shared" si="16"/>
        <v>44637</v>
      </c>
      <c r="B62" s="13">
        <f t="shared" si="10"/>
        <v>3</v>
      </c>
      <c r="C62" s="13">
        <f t="shared" si="11"/>
        <v>2022</v>
      </c>
      <c r="D62">
        <f t="shared" si="12"/>
        <v>202203</v>
      </c>
      <c r="E62">
        <f t="shared" si="13"/>
        <v>1</v>
      </c>
      <c r="F62">
        <f t="shared" si="14"/>
        <v>202201</v>
      </c>
      <c r="G62" t="s">
        <v>248</v>
      </c>
      <c r="H62" s="9">
        <v>0.75</v>
      </c>
      <c r="I62" s="9">
        <v>0.68859999999999999</v>
      </c>
      <c r="J62" s="10">
        <v>0.73358659999999998</v>
      </c>
      <c r="K62" s="10">
        <v>0.93225210000000003</v>
      </c>
      <c r="L62" s="10">
        <v>1.1373692</v>
      </c>
      <c r="M62" s="10">
        <v>1.3278905999999999</v>
      </c>
      <c r="N62" s="10">
        <v>1.4912582000000001</v>
      </c>
      <c r="O62" s="10">
        <v>1.6266392999999999</v>
      </c>
      <c r="P62" s="10">
        <v>1.7373038000000001</v>
      </c>
      <c r="Q62" s="10">
        <v>1.8272363</v>
      </c>
      <c r="R62" s="10">
        <v>1.9016644</v>
      </c>
      <c r="S62" s="10">
        <v>1.9642945999999999</v>
      </c>
      <c r="T62" s="10">
        <v>2.0177182</v>
      </c>
      <c r="U62" s="10">
        <v>2.0628967</v>
      </c>
      <c r="V62" s="10">
        <v>2.1000334999999999</v>
      </c>
      <c r="W62" s="10">
        <v>2.1293475000000002</v>
      </c>
      <c r="X62" s="10">
        <v>2.1510886999999999</v>
      </c>
      <c r="Y62" s="10">
        <v>2.1655074999999999</v>
      </c>
      <c r="Z62" s="10">
        <v>2.1728538999999998</v>
      </c>
      <c r="AA62" s="10">
        <v>2.173378</v>
      </c>
      <c r="AB62" s="10">
        <v>2.1674313999999999</v>
      </c>
      <c r="AC62" s="10">
        <v>2.1558853</v>
      </c>
      <c r="AD62" s="10">
        <v>2.1397767000000001</v>
      </c>
      <c r="AE62" s="10">
        <v>2.1201427000000002</v>
      </c>
      <c r="AF62" s="10">
        <v>2.0980205000000001</v>
      </c>
      <c r="AG62" s="10">
        <v>2.0744471999999998</v>
      </c>
      <c r="AH62" s="10">
        <v>2.0503342999999998</v>
      </c>
      <c r="AI62" s="10">
        <v>2.0259806</v>
      </c>
      <c r="AJ62" s="10">
        <v>2.0014987</v>
      </c>
      <c r="AK62" s="10">
        <v>1.9770007999999999</v>
      </c>
      <c r="AL62" s="10">
        <v>1.9525994</v>
      </c>
      <c r="AM62" s="10">
        <v>1.928407</v>
      </c>
      <c r="AN62" s="10">
        <v>1.904536</v>
      </c>
      <c r="AO62" s="10">
        <v>1.8810986999999999</v>
      </c>
      <c r="AP62" s="10">
        <v>1.8582076000000001</v>
      </c>
      <c r="AQ62" s="10">
        <v>1.8359751</v>
      </c>
      <c r="AR62" s="10">
        <v>1.8145135999999999</v>
      </c>
      <c r="AS62" s="10">
        <v>1.7939354999999999</v>
      </c>
      <c r="AT62" s="10">
        <v>1.7743282</v>
      </c>
      <c r="AU62" s="10">
        <v>1.7556681000000001</v>
      </c>
      <c r="AV62" s="10">
        <v>1.7379012</v>
      </c>
      <c r="AW62" s="10">
        <v>1.7209734000000001</v>
      </c>
      <c r="AX62" s="10">
        <v>1.7048306</v>
      </c>
      <c r="AY62" s="10">
        <v>1.6894188000000001</v>
      </c>
      <c r="AZ62" s="10">
        <v>1.6746837999999999</v>
      </c>
      <c r="BA62" s="10">
        <v>1.6605715999999999</v>
      </c>
      <c r="BB62" s="10">
        <v>1.6470281</v>
      </c>
      <c r="BC62" s="10">
        <v>1.6339992000000001</v>
      </c>
      <c r="BD62" s="10">
        <v>1.6214307999999999</v>
      </c>
      <c r="BE62" s="10">
        <v>1.6092690000000001</v>
      </c>
      <c r="BF62" s="10">
        <v>1.5974675</v>
      </c>
      <c r="BG62" s="10">
        <v>1.5860159</v>
      </c>
      <c r="BH62" s="10">
        <v>1.5749131999999999</v>
      </c>
      <c r="BI62" s="10">
        <v>1.5641586999999999</v>
      </c>
      <c r="BJ62" s="10">
        <v>1.5537513999999999</v>
      </c>
      <c r="BK62" s="10">
        <v>1.5436905000000001</v>
      </c>
      <c r="BL62" s="10">
        <v>1.5339753</v>
      </c>
      <c r="BM62" s="10">
        <v>1.5246047</v>
      </c>
      <c r="BN62" s="10">
        <v>1.5155780999999999</v>
      </c>
      <c r="BO62" s="10">
        <v>1.5068946000000001</v>
      </c>
      <c r="BP62" s="10">
        <v>1.4985531999999999</v>
      </c>
      <c r="BQ62" s="10">
        <v>1.4905531999999999</v>
      </c>
      <c r="BR62" s="10">
        <v>1.4496427999999999</v>
      </c>
      <c r="BS62" s="10">
        <v>1.420615</v>
      </c>
      <c r="BU62" s="9">
        <v>249.78</v>
      </c>
      <c r="BV62" s="9">
        <v>251.74</v>
      </c>
      <c r="BW62" s="9">
        <v>252.21</v>
      </c>
      <c r="BX62" s="9">
        <v>251.54</v>
      </c>
      <c r="BY62" s="9">
        <v>252.59</v>
      </c>
      <c r="BZ62" s="9">
        <v>255.68</v>
      </c>
      <c r="CA62" s="9">
        <v>248.91</v>
      </c>
      <c r="CB62" s="9">
        <v>256.11</v>
      </c>
      <c r="CC62" s="9">
        <v>256.51</v>
      </c>
      <c r="CD62" s="9">
        <v>254.14</v>
      </c>
      <c r="CE62" s="9">
        <v>244.26</v>
      </c>
      <c r="CF62" s="9">
        <v>210.35</v>
      </c>
      <c r="CG62" s="9">
        <v>165.44</v>
      </c>
      <c r="CH62" s="9">
        <v>145.80000000000001</v>
      </c>
      <c r="CI62" s="9">
        <v>111.87</v>
      </c>
      <c r="CJ62" s="9">
        <v>121.49</v>
      </c>
      <c r="CK62" s="9">
        <v>127.3</v>
      </c>
      <c r="CL62" s="9">
        <v>138.44</v>
      </c>
      <c r="CM62" s="9">
        <v>141.62</v>
      </c>
      <c r="CN62" s="9">
        <v>139.63</v>
      </c>
      <c r="CO62" s="9">
        <v>138.38999999999999</v>
      </c>
      <c r="CP62" s="9">
        <v>135.6</v>
      </c>
      <c r="CQ62" s="9">
        <v>136.6</v>
      </c>
      <c r="CR62" s="9">
        <v>132.59</v>
      </c>
      <c r="CS62" s="9">
        <v>111.67</v>
      </c>
      <c r="CT62" s="9">
        <v>99.67</v>
      </c>
      <c r="CU62" s="9">
        <v>98.17</v>
      </c>
      <c r="CV62" s="9">
        <v>92.17</v>
      </c>
      <c r="CW62" s="9">
        <v>92.61</v>
      </c>
      <c r="CX62" s="9">
        <v>95.54</v>
      </c>
      <c r="CY62" s="9">
        <v>100.44</v>
      </c>
      <c r="CZ62" s="9">
        <v>108.44</v>
      </c>
      <c r="DA62" s="9">
        <v>111.19</v>
      </c>
      <c r="DB62" s="9">
        <v>108.69</v>
      </c>
      <c r="DC62" s="9">
        <v>106.94</v>
      </c>
      <c r="DD62" s="9">
        <v>101.94</v>
      </c>
      <c r="DE62" s="9">
        <v>84.53</v>
      </c>
      <c r="DF62" s="9">
        <v>79.53</v>
      </c>
      <c r="DG62" s="9">
        <v>76.53</v>
      </c>
      <c r="DH62" s="9">
        <v>76.03</v>
      </c>
      <c r="DI62" s="9">
        <v>77.53</v>
      </c>
      <c r="DJ62" s="9">
        <v>81.53</v>
      </c>
      <c r="DK62" s="9">
        <v>89.53</v>
      </c>
      <c r="DL62" s="9">
        <v>88.28</v>
      </c>
      <c r="DM62" s="9">
        <v>87.28</v>
      </c>
      <c r="DN62" s="9">
        <v>82.28</v>
      </c>
      <c r="DO62" s="9">
        <v>82.53</v>
      </c>
      <c r="DP62" s="9">
        <v>79.53</v>
      </c>
      <c r="DR62" s="9">
        <v>226.08</v>
      </c>
      <c r="DS62" s="9">
        <v>223.86</v>
      </c>
      <c r="DT62" s="9">
        <v>223.31</v>
      </c>
      <c r="DU62" s="9">
        <v>228.04</v>
      </c>
      <c r="DV62" s="9">
        <v>224.22</v>
      </c>
      <c r="DW62" s="9">
        <v>227.93</v>
      </c>
      <c r="DX62" s="9">
        <v>227.74</v>
      </c>
      <c r="DY62" s="9">
        <v>230.53</v>
      </c>
      <c r="DZ62" s="9">
        <v>231.87</v>
      </c>
      <c r="EA62" s="9">
        <v>219.07</v>
      </c>
      <c r="EB62" s="9">
        <v>219.11</v>
      </c>
      <c r="EC62" s="9">
        <v>218.16</v>
      </c>
      <c r="ED62" s="9">
        <v>125.83</v>
      </c>
      <c r="EE62" s="9">
        <v>129.62</v>
      </c>
      <c r="EF62" s="9">
        <v>128.91999999999999</v>
      </c>
      <c r="EG62" s="9">
        <v>128.63999999999999</v>
      </c>
      <c r="EH62" s="9">
        <v>128.91999999999999</v>
      </c>
      <c r="EI62" s="9">
        <v>129.87</v>
      </c>
      <c r="EJ62" s="9">
        <v>130.09</v>
      </c>
      <c r="EK62" s="9">
        <v>133.18</v>
      </c>
      <c r="EL62" s="9">
        <v>133.83000000000001</v>
      </c>
      <c r="EM62" s="9">
        <v>134.21</v>
      </c>
      <c r="EN62" s="9">
        <v>134.1</v>
      </c>
      <c r="EO62" s="9">
        <v>130.1</v>
      </c>
      <c r="EP62" s="9">
        <v>102.14</v>
      </c>
      <c r="EQ62" s="9">
        <v>101.6</v>
      </c>
      <c r="ER62" s="9">
        <v>101.42</v>
      </c>
      <c r="ES62" s="9">
        <v>101.6</v>
      </c>
      <c r="ET62" s="9">
        <v>102.86</v>
      </c>
      <c r="EU62" s="9">
        <v>103.81</v>
      </c>
      <c r="EV62" s="9">
        <v>104.72</v>
      </c>
      <c r="EW62" s="9">
        <v>107.59</v>
      </c>
      <c r="EX62" s="9">
        <v>108.04</v>
      </c>
      <c r="EY62" s="9">
        <v>108.71</v>
      </c>
      <c r="EZ62" s="9">
        <v>108.26</v>
      </c>
      <c r="FA62" s="9">
        <v>105.95</v>
      </c>
      <c r="FB62" s="9">
        <v>88.35</v>
      </c>
      <c r="FC62" s="9">
        <v>87.54</v>
      </c>
      <c r="FD62" s="9">
        <v>87.28</v>
      </c>
      <c r="FE62" s="9">
        <v>87.55</v>
      </c>
      <c r="FF62" s="9">
        <v>88.68</v>
      </c>
      <c r="FG62" s="9">
        <v>90.37</v>
      </c>
      <c r="FH62" s="9">
        <v>105.99</v>
      </c>
      <c r="FI62" s="9">
        <v>109.12</v>
      </c>
      <c r="FJ62" s="9">
        <v>111.29</v>
      </c>
      <c r="FK62" s="9">
        <v>112.02</v>
      </c>
      <c r="FL62" s="9">
        <v>111.37</v>
      </c>
      <c r="FM62" s="9">
        <v>109.43</v>
      </c>
      <c r="FO62" s="9">
        <v>81.193899999999999</v>
      </c>
      <c r="FP62" s="7">
        <v>113.5</v>
      </c>
      <c r="FQ62" s="9">
        <v>1.3157000000000001</v>
      </c>
      <c r="FR62" s="7">
        <f t="shared" si="15"/>
        <v>86.265866078893353</v>
      </c>
      <c r="FT62" s="7">
        <v>1.3</v>
      </c>
      <c r="FU62" s="7">
        <v>1.57</v>
      </c>
      <c r="FV62" s="9">
        <v>81.298400000000001</v>
      </c>
      <c r="FX62" s="9">
        <v>106.64</v>
      </c>
      <c r="FY62" s="9">
        <v>100.95</v>
      </c>
      <c r="FZ62" s="9">
        <v>95.56</v>
      </c>
      <c r="GA62" s="9">
        <v>89.35</v>
      </c>
      <c r="GB62" s="9">
        <v>82.74</v>
      </c>
    </row>
    <row r="63" spans="1:184" x14ac:dyDescent="0.25">
      <c r="A63" s="6">
        <f t="shared" si="16"/>
        <v>44638</v>
      </c>
      <c r="B63" s="13">
        <f t="shared" si="10"/>
        <v>3</v>
      </c>
      <c r="C63" s="13">
        <f t="shared" si="11"/>
        <v>2022</v>
      </c>
      <c r="D63">
        <f t="shared" si="12"/>
        <v>202203</v>
      </c>
      <c r="E63">
        <f t="shared" si="13"/>
        <v>1</v>
      </c>
      <c r="F63">
        <f t="shared" si="14"/>
        <v>202201</v>
      </c>
      <c r="G63" t="s">
        <v>249</v>
      </c>
      <c r="H63" s="9">
        <v>0.75</v>
      </c>
      <c r="I63" s="9">
        <v>0.69130000000000003</v>
      </c>
      <c r="J63" s="10">
        <v>0.73586870000000004</v>
      </c>
      <c r="K63" s="10">
        <v>0.92855600000000005</v>
      </c>
      <c r="L63" s="10">
        <v>1.1234101000000001</v>
      </c>
      <c r="M63" s="10">
        <v>1.3034886999999999</v>
      </c>
      <c r="N63" s="10">
        <v>1.4593944999999999</v>
      </c>
      <c r="O63" s="10">
        <v>1.5897490000000001</v>
      </c>
      <c r="P63" s="10">
        <v>1.6964013</v>
      </c>
      <c r="Q63" s="10">
        <v>1.7831334000000001</v>
      </c>
      <c r="R63" s="10">
        <v>1.8550339</v>
      </c>
      <c r="S63" s="10">
        <v>1.9161357000000001</v>
      </c>
      <c r="T63" s="10">
        <v>1.9687874000000001</v>
      </c>
      <c r="U63" s="10">
        <v>2.0138791999999999</v>
      </c>
      <c r="V63" s="10">
        <v>2.0508931000000001</v>
      </c>
      <c r="W63" s="10">
        <v>2.0798272999999998</v>
      </c>
      <c r="X63" s="10">
        <v>2.1009940999999999</v>
      </c>
      <c r="Y63" s="10">
        <v>2.1147060999999998</v>
      </c>
      <c r="Z63" s="10">
        <v>2.1212756000000001</v>
      </c>
      <c r="AA63" s="10">
        <v>2.1210152</v>
      </c>
      <c r="AB63" s="10">
        <v>2.1143358000000001</v>
      </c>
      <c r="AC63" s="10">
        <v>2.1021046000000001</v>
      </c>
      <c r="AD63" s="10">
        <v>2.0853212999999999</v>
      </c>
      <c r="AE63" s="10">
        <v>2.0649856</v>
      </c>
      <c r="AF63" s="10">
        <v>2.0420970999999999</v>
      </c>
      <c r="AG63" s="10">
        <v>2.0176552999999999</v>
      </c>
      <c r="AH63" s="10">
        <v>1.9925288000000001</v>
      </c>
      <c r="AI63" s="10">
        <v>1.9670076000000001</v>
      </c>
      <c r="AJ63" s="10">
        <v>1.9412218999999999</v>
      </c>
      <c r="AK63" s="10">
        <v>1.9153017999999999</v>
      </c>
      <c r="AL63" s="10">
        <v>1.8893776</v>
      </c>
      <c r="AM63" s="10">
        <v>1.8635794999999999</v>
      </c>
      <c r="AN63" s="10">
        <v>1.8380377999999999</v>
      </c>
      <c r="AO63" s="10">
        <v>1.8128827000000001</v>
      </c>
      <c r="AP63" s="10">
        <v>1.7882444</v>
      </c>
      <c r="AQ63" s="10">
        <v>1.7642532</v>
      </c>
      <c r="AR63" s="10">
        <v>1.7410391999999999</v>
      </c>
      <c r="AS63" s="10">
        <v>1.7187326999999999</v>
      </c>
      <c r="AT63" s="10">
        <v>1.6974374999999999</v>
      </c>
      <c r="AU63" s="10">
        <v>1.6771402</v>
      </c>
      <c r="AV63" s="10">
        <v>1.6577953999999999</v>
      </c>
      <c r="AW63" s="10">
        <v>1.6393576000000001</v>
      </c>
      <c r="AX63" s="10">
        <v>1.6217813000000001</v>
      </c>
      <c r="AY63" s="10">
        <v>1.6050209</v>
      </c>
      <c r="AZ63" s="10">
        <v>1.5890309</v>
      </c>
      <c r="BA63" s="10">
        <v>1.573766</v>
      </c>
      <c r="BB63" s="10">
        <v>1.5591804</v>
      </c>
      <c r="BC63" s="10">
        <v>1.5452288000000001</v>
      </c>
      <c r="BD63" s="10">
        <v>1.5318655999999999</v>
      </c>
      <c r="BE63" s="10">
        <v>1.5190452999999999</v>
      </c>
      <c r="BF63" s="10">
        <v>1.5067279</v>
      </c>
      <c r="BG63" s="10">
        <v>1.4948973000000001</v>
      </c>
      <c r="BH63" s="10">
        <v>1.4835444</v>
      </c>
      <c r="BI63" s="10">
        <v>1.4726598</v>
      </c>
      <c r="BJ63" s="10">
        <v>1.4622341000000001</v>
      </c>
      <c r="BK63" s="10">
        <v>1.4522581000000001</v>
      </c>
      <c r="BL63" s="10">
        <v>1.4427224999999999</v>
      </c>
      <c r="BM63" s="10">
        <v>1.4336180000000001</v>
      </c>
      <c r="BN63" s="10">
        <v>1.4249352</v>
      </c>
      <c r="BO63" s="10">
        <v>1.4166649</v>
      </c>
      <c r="BP63" s="10">
        <v>1.4087977</v>
      </c>
      <c r="BQ63" s="10">
        <v>1.4013244</v>
      </c>
      <c r="BR63" s="10">
        <v>1.3643961</v>
      </c>
      <c r="BS63" s="10">
        <v>1.3402851</v>
      </c>
      <c r="BU63" s="9">
        <v>246</v>
      </c>
      <c r="BV63" s="9">
        <v>248.44</v>
      </c>
      <c r="BW63" s="9">
        <v>250.14</v>
      </c>
      <c r="BX63" s="9">
        <v>251.17</v>
      </c>
      <c r="BY63" s="9">
        <v>251.34</v>
      </c>
      <c r="BZ63" s="9">
        <v>254.84</v>
      </c>
      <c r="CA63" s="9">
        <v>248.82</v>
      </c>
      <c r="CB63" s="9">
        <v>256.82</v>
      </c>
      <c r="CC63" s="9">
        <v>256.97000000000003</v>
      </c>
      <c r="CD63" s="9">
        <v>251.85</v>
      </c>
      <c r="CE63" s="9">
        <v>243.7</v>
      </c>
      <c r="CF63" s="9">
        <v>213.7</v>
      </c>
      <c r="CG63" s="9">
        <v>165.7</v>
      </c>
      <c r="CH63" s="9">
        <v>137.69999999999999</v>
      </c>
      <c r="CI63" s="9">
        <v>108.71</v>
      </c>
      <c r="CJ63" s="9">
        <v>129.16</v>
      </c>
      <c r="CK63" s="9">
        <v>134.97</v>
      </c>
      <c r="CL63" s="9">
        <v>138</v>
      </c>
      <c r="CM63" s="9">
        <v>142.30000000000001</v>
      </c>
      <c r="CN63" s="9">
        <v>140.71</v>
      </c>
      <c r="CO63" s="9">
        <v>139.72999999999999</v>
      </c>
      <c r="CP63" s="9">
        <v>137.12</v>
      </c>
      <c r="CQ63" s="9">
        <v>138.12</v>
      </c>
      <c r="CR63" s="9">
        <v>134.11000000000001</v>
      </c>
      <c r="CS63" s="9">
        <v>114.44</v>
      </c>
      <c r="CT63" s="9">
        <v>102.22</v>
      </c>
      <c r="CU63" s="9">
        <v>100.6</v>
      </c>
      <c r="CV63" s="9">
        <v>94.51</v>
      </c>
      <c r="CW63" s="9">
        <v>94.89</v>
      </c>
      <c r="CX63" s="9">
        <v>97.76</v>
      </c>
      <c r="CY63" s="9">
        <v>102.62</v>
      </c>
      <c r="CZ63" s="9">
        <v>110.62</v>
      </c>
      <c r="DA63" s="9">
        <v>113.37</v>
      </c>
      <c r="DB63" s="9">
        <v>110.87</v>
      </c>
      <c r="DC63" s="9">
        <v>109.12</v>
      </c>
      <c r="DD63" s="9">
        <v>104.12</v>
      </c>
      <c r="DE63" s="9">
        <v>86.71</v>
      </c>
      <c r="DF63" s="9">
        <v>81.709999999999994</v>
      </c>
      <c r="DG63" s="9">
        <v>78.709999999999994</v>
      </c>
      <c r="DH63" s="9">
        <v>78.2</v>
      </c>
      <c r="DI63" s="9">
        <v>79.7</v>
      </c>
      <c r="DJ63" s="9">
        <v>83.7</v>
      </c>
      <c r="DK63" s="9">
        <v>91.7</v>
      </c>
      <c r="DL63" s="9">
        <v>90.45</v>
      </c>
      <c r="DM63" s="9">
        <v>89.45</v>
      </c>
      <c r="DN63" s="9">
        <v>84.45</v>
      </c>
      <c r="DO63" s="9">
        <v>84.7</v>
      </c>
      <c r="DP63" s="9">
        <v>81.7</v>
      </c>
      <c r="DR63" s="9">
        <v>221.89</v>
      </c>
      <c r="DS63" s="9">
        <v>218.86</v>
      </c>
      <c r="DT63" s="9">
        <v>218.39</v>
      </c>
      <c r="DU63" s="9">
        <v>218.92</v>
      </c>
      <c r="DV63" s="9">
        <v>217.77</v>
      </c>
      <c r="DW63" s="9">
        <v>222.27</v>
      </c>
      <c r="DX63" s="9">
        <v>222.75</v>
      </c>
      <c r="DY63" s="9">
        <v>225.54</v>
      </c>
      <c r="DZ63" s="9">
        <v>226.88</v>
      </c>
      <c r="EA63" s="9">
        <v>215.36</v>
      </c>
      <c r="EB63" s="9">
        <v>215.4</v>
      </c>
      <c r="EC63" s="9">
        <v>214.45</v>
      </c>
      <c r="ED63" s="9">
        <v>124.05</v>
      </c>
      <c r="EE63" s="9">
        <v>127.84</v>
      </c>
      <c r="EF63" s="9">
        <v>127.14</v>
      </c>
      <c r="EG63" s="9">
        <v>126.86</v>
      </c>
      <c r="EH63" s="9">
        <v>127.14</v>
      </c>
      <c r="EI63" s="9">
        <v>128.09</v>
      </c>
      <c r="EJ63" s="9">
        <v>129.81</v>
      </c>
      <c r="EK63" s="9">
        <v>132.9</v>
      </c>
      <c r="EL63" s="9">
        <v>133.55000000000001</v>
      </c>
      <c r="EM63" s="9">
        <v>133.93</v>
      </c>
      <c r="EN63" s="9">
        <v>133.82</v>
      </c>
      <c r="EO63" s="9">
        <v>129.82</v>
      </c>
      <c r="EP63" s="9">
        <v>101.86</v>
      </c>
      <c r="EQ63" s="9">
        <v>101.32</v>
      </c>
      <c r="ER63" s="9">
        <v>101.14</v>
      </c>
      <c r="ES63" s="9">
        <v>101.32</v>
      </c>
      <c r="ET63" s="9">
        <v>102.58</v>
      </c>
      <c r="EU63" s="9">
        <v>103.53</v>
      </c>
      <c r="EV63" s="9">
        <v>104.44</v>
      </c>
      <c r="EW63" s="9">
        <v>107.31</v>
      </c>
      <c r="EX63" s="9">
        <v>107.76</v>
      </c>
      <c r="EY63" s="9">
        <v>108.43</v>
      </c>
      <c r="EZ63" s="9">
        <v>107.98</v>
      </c>
      <c r="FA63" s="9">
        <v>105.67</v>
      </c>
      <c r="FB63" s="9">
        <v>88.07</v>
      </c>
      <c r="FC63" s="9">
        <v>87.26</v>
      </c>
      <c r="FD63" s="9">
        <v>87</v>
      </c>
      <c r="FE63" s="9">
        <v>87.27</v>
      </c>
      <c r="FF63" s="9">
        <v>88.4</v>
      </c>
      <c r="FG63" s="9">
        <v>90.09</v>
      </c>
      <c r="FH63" s="9">
        <v>105.71</v>
      </c>
      <c r="FI63" s="9">
        <v>108.84</v>
      </c>
      <c r="FJ63" s="9">
        <v>111.01</v>
      </c>
      <c r="FK63" s="9">
        <v>111.74</v>
      </c>
      <c r="FL63" s="9">
        <v>111.09</v>
      </c>
      <c r="FM63" s="9">
        <v>109.15</v>
      </c>
      <c r="FO63" s="9">
        <v>81.557400000000001</v>
      </c>
      <c r="FP63" s="7">
        <v>114.32</v>
      </c>
      <c r="FQ63" s="9">
        <v>1.3172999999999999</v>
      </c>
      <c r="FR63" s="7">
        <f t="shared" si="15"/>
        <v>86.783572458817275</v>
      </c>
      <c r="FT63" s="7">
        <v>1.21</v>
      </c>
      <c r="FU63" s="7">
        <v>1.51</v>
      </c>
      <c r="FV63" s="9">
        <v>81.646000000000001</v>
      </c>
      <c r="FX63" s="9">
        <v>107.93</v>
      </c>
      <c r="FY63" s="9">
        <v>102.54</v>
      </c>
      <c r="FZ63" s="9">
        <v>97.06</v>
      </c>
      <c r="GA63" s="9">
        <v>90.4</v>
      </c>
      <c r="GB63" s="9">
        <v>83.24</v>
      </c>
    </row>
    <row r="64" spans="1:184" x14ac:dyDescent="0.25">
      <c r="A64" s="6">
        <f t="shared" si="16"/>
        <v>44641</v>
      </c>
      <c r="B64" s="13">
        <f t="shared" si="10"/>
        <v>3</v>
      </c>
      <c r="C64" s="13">
        <f t="shared" si="11"/>
        <v>2022</v>
      </c>
      <c r="D64">
        <f t="shared" si="12"/>
        <v>202203</v>
      </c>
      <c r="E64">
        <f t="shared" si="13"/>
        <v>1</v>
      </c>
      <c r="F64">
        <f t="shared" si="14"/>
        <v>202201</v>
      </c>
      <c r="G64" t="s">
        <v>250</v>
      </c>
      <c r="H64" s="9">
        <v>0.75</v>
      </c>
      <c r="I64" s="9">
        <v>0.69120000000000004</v>
      </c>
      <c r="J64" s="10">
        <v>0.75435850000000004</v>
      </c>
      <c r="K64" s="10">
        <v>0.96702699999999997</v>
      </c>
      <c r="L64" s="10">
        <v>1.1726970999999999</v>
      </c>
      <c r="M64" s="10">
        <v>1.3627699</v>
      </c>
      <c r="N64" s="10">
        <v>1.5319328000000001</v>
      </c>
      <c r="O64" s="10">
        <v>1.6789353</v>
      </c>
      <c r="P64" s="10">
        <v>1.8041921999999999</v>
      </c>
      <c r="Q64" s="10">
        <v>1.9101286</v>
      </c>
      <c r="R64" s="10">
        <v>2.0002985</v>
      </c>
      <c r="S64" s="10">
        <v>2.0779470999999998</v>
      </c>
      <c r="T64" s="10">
        <v>2.1447096999999999</v>
      </c>
      <c r="U64" s="10">
        <v>2.2009653</v>
      </c>
      <c r="V64" s="10">
        <v>2.2460081000000001</v>
      </c>
      <c r="W64" s="10">
        <v>2.2801412000000001</v>
      </c>
      <c r="X64" s="10">
        <v>2.3040162999999998</v>
      </c>
      <c r="Y64" s="10">
        <v>2.3182849000000001</v>
      </c>
      <c r="Z64" s="10">
        <v>2.3235985000000001</v>
      </c>
      <c r="AA64" s="10">
        <v>2.3206085999999999</v>
      </c>
      <c r="AB64" s="10">
        <v>2.3100532999999999</v>
      </c>
      <c r="AC64" s="10">
        <v>2.2930716000000002</v>
      </c>
      <c r="AD64" s="10">
        <v>2.2709187000000002</v>
      </c>
      <c r="AE64" s="10">
        <v>2.2448500999999998</v>
      </c>
      <c r="AF64" s="10">
        <v>2.2161209999999998</v>
      </c>
      <c r="AG64" s="10">
        <v>2.1859867999999998</v>
      </c>
      <c r="AH64" s="10">
        <v>2.1555311000000001</v>
      </c>
      <c r="AI64" s="10">
        <v>2.1250803</v>
      </c>
      <c r="AJ64" s="10">
        <v>2.0947518999999999</v>
      </c>
      <c r="AK64" s="10">
        <v>2.0646632</v>
      </c>
      <c r="AL64" s="10">
        <v>2.0349316000000002</v>
      </c>
      <c r="AM64" s="10">
        <v>2.0056744000000002</v>
      </c>
      <c r="AN64" s="10">
        <v>1.9770091999999999</v>
      </c>
      <c r="AO64" s="10">
        <v>1.9490532</v>
      </c>
      <c r="AP64" s="10">
        <v>1.9219238999999999</v>
      </c>
      <c r="AQ64" s="10">
        <v>1.8957387000000001</v>
      </c>
      <c r="AR64" s="10">
        <v>1.8706149000000001</v>
      </c>
      <c r="AS64" s="10">
        <v>1.8466699</v>
      </c>
      <c r="AT64" s="10">
        <v>1.8239934</v>
      </c>
      <c r="AU64" s="10">
        <v>1.8025523000000001</v>
      </c>
      <c r="AV64" s="10">
        <v>1.7822799</v>
      </c>
      <c r="AW64" s="10">
        <v>1.7631094</v>
      </c>
      <c r="AX64" s="10">
        <v>1.7449737999999999</v>
      </c>
      <c r="AY64" s="10">
        <v>1.7278065</v>
      </c>
      <c r="AZ64" s="10">
        <v>1.7115406</v>
      </c>
      <c r="BA64" s="10">
        <v>1.6961093</v>
      </c>
      <c r="BB64" s="10">
        <v>1.6814458000000001</v>
      </c>
      <c r="BC64" s="10">
        <v>1.6674833</v>
      </c>
      <c r="BD64" s="10">
        <v>1.6541549</v>
      </c>
      <c r="BE64" s="10">
        <v>1.6413939</v>
      </c>
      <c r="BF64" s="10">
        <v>1.6291403</v>
      </c>
      <c r="BG64" s="10">
        <v>1.6173711</v>
      </c>
      <c r="BH64" s="10">
        <v>1.6060759</v>
      </c>
      <c r="BI64" s="10">
        <v>1.5952440000000001</v>
      </c>
      <c r="BJ64" s="10">
        <v>1.5848648999999999</v>
      </c>
      <c r="BK64" s="10">
        <v>1.5749280000000001</v>
      </c>
      <c r="BL64" s="10">
        <v>1.5654227999999999</v>
      </c>
      <c r="BM64" s="10">
        <v>1.5563388</v>
      </c>
      <c r="BN64" s="10">
        <v>1.5476654000000001</v>
      </c>
      <c r="BO64" s="10">
        <v>1.5393920000000001</v>
      </c>
      <c r="BP64" s="10">
        <v>1.5315080999999999</v>
      </c>
      <c r="BQ64" s="10">
        <v>1.5240031999999999</v>
      </c>
      <c r="BR64" s="10">
        <v>1.4865548</v>
      </c>
      <c r="BS64" s="10">
        <v>1.4614026</v>
      </c>
      <c r="BU64" s="9">
        <v>225.31</v>
      </c>
      <c r="BV64" s="9">
        <v>227.99</v>
      </c>
      <c r="BW64" s="9">
        <v>230.01</v>
      </c>
      <c r="BX64" s="9">
        <v>233.23</v>
      </c>
      <c r="BY64" s="9">
        <v>234.41</v>
      </c>
      <c r="BZ64" s="9">
        <v>237.11</v>
      </c>
      <c r="CA64" s="9">
        <v>231.44</v>
      </c>
      <c r="CB64" s="9">
        <v>239.94</v>
      </c>
      <c r="CC64" s="9">
        <v>240.44</v>
      </c>
      <c r="CD64" s="9">
        <v>236.59</v>
      </c>
      <c r="CE64" s="9">
        <v>231.17</v>
      </c>
      <c r="CF64" s="9">
        <v>204.55</v>
      </c>
      <c r="CG64" s="9">
        <v>162.79</v>
      </c>
      <c r="CH64" s="9">
        <v>135.79</v>
      </c>
      <c r="CI64" s="9">
        <v>110.79</v>
      </c>
      <c r="CJ64" s="9">
        <v>131.66</v>
      </c>
      <c r="CK64" s="9">
        <v>137.27000000000001</v>
      </c>
      <c r="CL64" s="9">
        <v>140.24</v>
      </c>
      <c r="CM64" s="9">
        <v>144.15</v>
      </c>
      <c r="CN64" s="9">
        <v>142.56</v>
      </c>
      <c r="CO64" s="9">
        <v>141.52000000000001</v>
      </c>
      <c r="CP64" s="9">
        <v>137.25</v>
      </c>
      <c r="CQ64" s="9">
        <v>138.11000000000001</v>
      </c>
      <c r="CR64" s="9">
        <v>133.82</v>
      </c>
      <c r="CS64" s="9">
        <v>114.56</v>
      </c>
      <c r="CT64" s="9">
        <v>101.8</v>
      </c>
      <c r="CU64" s="9">
        <v>100.16</v>
      </c>
      <c r="CV64" s="9">
        <v>94.11</v>
      </c>
      <c r="CW64" s="9">
        <v>94.45</v>
      </c>
      <c r="CX64" s="9">
        <v>97.26</v>
      </c>
      <c r="CY64" s="9">
        <v>102.97</v>
      </c>
      <c r="CZ64" s="9">
        <v>110.94</v>
      </c>
      <c r="DA64" s="9">
        <v>113.66</v>
      </c>
      <c r="DB64" s="9">
        <v>111.14</v>
      </c>
      <c r="DC64" s="9">
        <v>109.37</v>
      </c>
      <c r="DD64" s="9">
        <v>104.31</v>
      </c>
      <c r="DE64" s="9">
        <v>84.81</v>
      </c>
      <c r="DF64" s="9">
        <v>79.099999999999994</v>
      </c>
      <c r="DG64" s="9">
        <v>76.099999999999994</v>
      </c>
      <c r="DH64" s="9">
        <v>75.569999999999993</v>
      </c>
      <c r="DI64" s="9">
        <v>77.08</v>
      </c>
      <c r="DJ64" s="9">
        <v>81.05</v>
      </c>
      <c r="DK64" s="9">
        <v>89.55</v>
      </c>
      <c r="DL64" s="9">
        <v>88.5</v>
      </c>
      <c r="DM64" s="9">
        <v>87.63</v>
      </c>
      <c r="DN64" s="9">
        <v>82.76</v>
      </c>
      <c r="DO64" s="9">
        <v>83.08</v>
      </c>
      <c r="DP64" s="9">
        <v>80.19</v>
      </c>
      <c r="DR64" s="9">
        <v>218.93</v>
      </c>
      <c r="DS64" s="9">
        <v>215.51</v>
      </c>
      <c r="DT64" s="9">
        <v>209.03</v>
      </c>
      <c r="DU64" s="9">
        <v>207.3</v>
      </c>
      <c r="DV64" s="9">
        <v>209.3</v>
      </c>
      <c r="DW64" s="9">
        <v>214.13</v>
      </c>
      <c r="DX64" s="9">
        <v>214.85</v>
      </c>
      <c r="DY64" s="9">
        <v>217.64</v>
      </c>
      <c r="DZ64" s="9">
        <v>218.98</v>
      </c>
      <c r="EA64" s="9">
        <v>210.03</v>
      </c>
      <c r="EB64" s="9">
        <v>210.07</v>
      </c>
      <c r="EC64" s="9">
        <v>209.12</v>
      </c>
      <c r="ED64" s="9">
        <v>123.43</v>
      </c>
      <c r="EE64" s="9">
        <v>127.22</v>
      </c>
      <c r="EF64" s="9">
        <v>126.52</v>
      </c>
      <c r="EG64" s="9">
        <v>126.24</v>
      </c>
      <c r="EH64" s="9">
        <v>126.52</v>
      </c>
      <c r="EI64" s="9">
        <v>127.47</v>
      </c>
      <c r="EJ64" s="9">
        <v>129.35</v>
      </c>
      <c r="EK64" s="9">
        <v>132.44</v>
      </c>
      <c r="EL64" s="9">
        <v>133.09</v>
      </c>
      <c r="EM64" s="9">
        <v>133.47</v>
      </c>
      <c r="EN64" s="9">
        <v>133.36000000000001</v>
      </c>
      <c r="EO64" s="9">
        <v>129.36000000000001</v>
      </c>
      <c r="EP64" s="9">
        <v>101.92</v>
      </c>
      <c r="EQ64" s="9">
        <v>101.38</v>
      </c>
      <c r="ER64" s="9">
        <v>101.2</v>
      </c>
      <c r="ES64" s="9">
        <v>101.38</v>
      </c>
      <c r="ET64" s="9">
        <v>102.64</v>
      </c>
      <c r="EU64" s="9">
        <v>103.59</v>
      </c>
      <c r="EV64" s="9">
        <v>104.95</v>
      </c>
      <c r="EW64" s="9">
        <v>107.82</v>
      </c>
      <c r="EX64" s="9">
        <v>108.27</v>
      </c>
      <c r="EY64" s="9">
        <v>108.94</v>
      </c>
      <c r="EZ64" s="9">
        <v>108.49</v>
      </c>
      <c r="FA64" s="9">
        <v>107.12</v>
      </c>
      <c r="FB64" s="9">
        <v>88.13</v>
      </c>
      <c r="FC64" s="9">
        <v>87.32</v>
      </c>
      <c r="FD64" s="9">
        <v>87.06</v>
      </c>
      <c r="FE64" s="9">
        <v>87.33</v>
      </c>
      <c r="FF64" s="9">
        <v>88.46</v>
      </c>
      <c r="FG64" s="9">
        <v>90.15</v>
      </c>
      <c r="FH64" s="9">
        <v>106.21</v>
      </c>
      <c r="FI64" s="9">
        <v>109.34</v>
      </c>
      <c r="FJ64" s="9">
        <v>111.51</v>
      </c>
      <c r="FK64" s="9">
        <v>112.24</v>
      </c>
      <c r="FL64" s="9">
        <v>111.59</v>
      </c>
      <c r="FM64" s="9">
        <v>110.6</v>
      </c>
      <c r="FO64" s="9">
        <v>81.755700000000004</v>
      </c>
      <c r="FP64" s="7">
        <v>122.29</v>
      </c>
      <c r="FQ64" s="9">
        <v>1.3202</v>
      </c>
      <c r="FR64" s="7">
        <f t="shared" si="15"/>
        <v>92.629904559915161</v>
      </c>
      <c r="FT64" s="7">
        <v>1.33</v>
      </c>
      <c r="FU64" s="7">
        <v>1.63</v>
      </c>
      <c r="FV64" s="9">
        <v>81.843599999999995</v>
      </c>
      <c r="FX64" s="9">
        <v>115.62</v>
      </c>
      <c r="FY64" s="9">
        <v>108.64</v>
      </c>
      <c r="FZ64" s="9">
        <v>101.73</v>
      </c>
      <c r="GA64" s="9">
        <v>93.69</v>
      </c>
      <c r="GB64" s="9">
        <v>85.45</v>
      </c>
    </row>
    <row r="65" spans="1:184" x14ac:dyDescent="0.25">
      <c r="A65" s="6">
        <f t="shared" si="16"/>
        <v>44642</v>
      </c>
      <c r="B65" s="13">
        <f t="shared" si="10"/>
        <v>3</v>
      </c>
      <c r="C65" s="13">
        <f t="shared" si="11"/>
        <v>2022</v>
      </c>
      <c r="D65">
        <f t="shared" si="12"/>
        <v>202203</v>
      </c>
      <c r="E65">
        <f t="shared" si="13"/>
        <v>1</v>
      </c>
      <c r="F65">
        <f t="shared" si="14"/>
        <v>202201</v>
      </c>
      <c r="G65" t="s">
        <v>251</v>
      </c>
      <c r="H65" s="9">
        <v>0.75</v>
      </c>
      <c r="I65" s="9">
        <v>0.69059999999999999</v>
      </c>
      <c r="J65" s="10">
        <v>0.75649829999999996</v>
      </c>
      <c r="K65" s="10">
        <v>0.97685710000000003</v>
      </c>
      <c r="L65" s="10">
        <v>1.1881522</v>
      </c>
      <c r="M65" s="10">
        <v>1.3833177000000001</v>
      </c>
      <c r="N65" s="10">
        <v>1.5582111999999999</v>
      </c>
      <c r="O65" s="10">
        <v>1.7123006999999999</v>
      </c>
      <c r="P65" s="10">
        <v>1.8463875999999999</v>
      </c>
      <c r="Q65" s="10">
        <v>1.9630829999999999</v>
      </c>
      <c r="R65" s="10">
        <v>2.0653345000000001</v>
      </c>
      <c r="S65" s="10">
        <v>2.1557401999999999</v>
      </c>
      <c r="T65" s="10">
        <v>2.2354384</v>
      </c>
      <c r="U65" s="10">
        <v>2.3039983999999998</v>
      </c>
      <c r="V65" s="10">
        <v>2.3596381000000002</v>
      </c>
      <c r="W65" s="10">
        <v>2.4025107999999999</v>
      </c>
      <c r="X65" s="10">
        <v>2.433386</v>
      </c>
      <c r="Y65" s="10">
        <v>2.4530333999999998</v>
      </c>
      <c r="Z65" s="10">
        <v>2.4622228000000002</v>
      </c>
      <c r="AA65" s="10">
        <v>2.4617239</v>
      </c>
      <c r="AB65" s="10">
        <v>2.4524005999999998</v>
      </c>
      <c r="AC65" s="10">
        <v>2.4355536999999998</v>
      </c>
      <c r="AD65" s="10">
        <v>2.4126104000000002</v>
      </c>
      <c r="AE65" s="10">
        <v>2.3849982000000001</v>
      </c>
      <c r="AF65" s="10">
        <v>2.3541444</v>
      </c>
      <c r="AG65" s="10">
        <v>2.3214763</v>
      </c>
      <c r="AH65" s="10">
        <v>2.2882289999999998</v>
      </c>
      <c r="AI65" s="10">
        <v>2.2547872999999998</v>
      </c>
      <c r="AJ65" s="10">
        <v>2.2213020999999999</v>
      </c>
      <c r="AK65" s="10">
        <v>2.1879238999999999</v>
      </c>
      <c r="AL65" s="10">
        <v>2.1548033000000002</v>
      </c>
      <c r="AM65" s="10">
        <v>2.1220910000000002</v>
      </c>
      <c r="AN65" s="10">
        <v>2.0899375999999998</v>
      </c>
      <c r="AO65" s="10">
        <v>2.0584937999999999</v>
      </c>
      <c r="AP65" s="10">
        <v>2.0279101000000002</v>
      </c>
      <c r="AQ65" s="10">
        <v>1.9983373</v>
      </c>
      <c r="AR65" s="10">
        <v>1.9699259</v>
      </c>
      <c r="AS65" s="10">
        <v>1.9428266999999999</v>
      </c>
      <c r="AT65" s="10">
        <v>1.9171628000000001</v>
      </c>
      <c r="AU65" s="10">
        <v>1.8929106</v>
      </c>
      <c r="AV65" s="10">
        <v>1.8699969000000001</v>
      </c>
      <c r="AW65" s="10">
        <v>1.8483487999999999</v>
      </c>
      <c r="AX65" s="10">
        <v>1.827893</v>
      </c>
      <c r="AY65" s="10">
        <v>1.8085564999999999</v>
      </c>
      <c r="AZ65" s="10">
        <v>1.7902661</v>
      </c>
      <c r="BA65" s="10">
        <v>1.7729489</v>
      </c>
      <c r="BB65" s="10">
        <v>1.7565314999999999</v>
      </c>
      <c r="BC65" s="10">
        <v>1.7409410999999999</v>
      </c>
      <c r="BD65" s="10">
        <v>1.7261044000000001</v>
      </c>
      <c r="BE65" s="10">
        <v>1.7119484</v>
      </c>
      <c r="BF65" s="10">
        <v>1.6984075000000001</v>
      </c>
      <c r="BG65" s="10">
        <v>1.6854530999999999</v>
      </c>
      <c r="BH65" s="10">
        <v>1.6730678999999999</v>
      </c>
      <c r="BI65" s="10">
        <v>1.6612346</v>
      </c>
      <c r="BJ65" s="10">
        <v>1.6499356999999999</v>
      </c>
      <c r="BK65" s="10">
        <v>1.639154</v>
      </c>
      <c r="BL65" s="10">
        <v>1.6288720999999999</v>
      </c>
      <c r="BM65" s="10">
        <v>1.6190727</v>
      </c>
      <c r="BN65" s="10">
        <v>1.6097383000000001</v>
      </c>
      <c r="BO65" s="10">
        <v>1.6008517</v>
      </c>
      <c r="BP65" s="10">
        <v>1.5923955000000001</v>
      </c>
      <c r="BQ65" s="10">
        <v>1.5843522999999999</v>
      </c>
      <c r="BR65" s="10">
        <v>1.5441895000000001</v>
      </c>
      <c r="BS65" s="10">
        <v>1.5169123</v>
      </c>
      <c r="BU65" s="9">
        <v>233.6</v>
      </c>
      <c r="BV65" s="9">
        <v>235.72</v>
      </c>
      <c r="BW65" s="9">
        <v>237.72</v>
      </c>
      <c r="BX65" s="9">
        <v>239.53</v>
      </c>
      <c r="BY65" s="9">
        <v>239.8</v>
      </c>
      <c r="BZ65" s="9">
        <v>242.78</v>
      </c>
      <c r="CA65" s="9">
        <v>237.78</v>
      </c>
      <c r="CB65" s="9">
        <v>246.28</v>
      </c>
      <c r="CC65" s="9">
        <v>246.78</v>
      </c>
      <c r="CD65" s="9">
        <v>245.94</v>
      </c>
      <c r="CE65" s="9">
        <v>241.59</v>
      </c>
      <c r="CF65" s="9">
        <v>216.09</v>
      </c>
      <c r="CG65" s="9">
        <v>161.19</v>
      </c>
      <c r="CH65" s="9">
        <v>141.19</v>
      </c>
      <c r="CI65" s="9">
        <v>116.19</v>
      </c>
      <c r="CJ65" s="9">
        <v>131.69</v>
      </c>
      <c r="CK65" s="9">
        <v>136.72999999999999</v>
      </c>
      <c r="CL65" s="9">
        <v>139.38999999999999</v>
      </c>
      <c r="CM65" s="9">
        <v>144.38999999999999</v>
      </c>
      <c r="CN65" s="9">
        <v>143.09</v>
      </c>
      <c r="CO65" s="9">
        <v>142.29</v>
      </c>
      <c r="CP65" s="9">
        <v>141.56</v>
      </c>
      <c r="CQ65" s="9">
        <v>142.41999999999999</v>
      </c>
      <c r="CR65" s="9">
        <v>138.13</v>
      </c>
      <c r="CS65" s="9">
        <v>119.31</v>
      </c>
      <c r="CT65" s="9">
        <v>106.14</v>
      </c>
      <c r="CU65" s="9">
        <v>103.86</v>
      </c>
      <c r="CV65" s="9">
        <v>97.2</v>
      </c>
      <c r="CW65" s="9">
        <v>97.2</v>
      </c>
      <c r="CX65" s="9">
        <v>99.8</v>
      </c>
      <c r="CY65" s="9">
        <v>105.35</v>
      </c>
      <c r="CZ65" s="9">
        <v>113.25</v>
      </c>
      <c r="DA65" s="9">
        <v>115.88</v>
      </c>
      <c r="DB65" s="9">
        <v>113.3</v>
      </c>
      <c r="DC65" s="9">
        <v>111.47</v>
      </c>
      <c r="DD65" s="9">
        <v>106.35</v>
      </c>
      <c r="DE65" s="9">
        <v>87.06</v>
      </c>
      <c r="DF65" s="9">
        <v>81.3</v>
      </c>
      <c r="DG65" s="9">
        <v>78.25</v>
      </c>
      <c r="DH65" s="9">
        <v>77.67</v>
      </c>
      <c r="DI65" s="9">
        <v>79.14</v>
      </c>
      <c r="DJ65" s="9">
        <v>83.06</v>
      </c>
      <c r="DK65" s="9">
        <v>91.97</v>
      </c>
      <c r="DL65" s="9">
        <v>90.86</v>
      </c>
      <c r="DM65" s="9">
        <v>89.95</v>
      </c>
      <c r="DN65" s="9">
        <v>85.03</v>
      </c>
      <c r="DO65" s="9">
        <v>85.31</v>
      </c>
      <c r="DP65" s="9">
        <v>82.36</v>
      </c>
      <c r="DR65" s="9">
        <v>212.74</v>
      </c>
      <c r="DS65" s="9">
        <v>212.4</v>
      </c>
      <c r="DT65" s="9">
        <v>212.62</v>
      </c>
      <c r="DU65" s="9">
        <v>212.12</v>
      </c>
      <c r="DV65" s="9">
        <v>214.3</v>
      </c>
      <c r="DW65" s="9">
        <v>219.9</v>
      </c>
      <c r="DX65" s="9">
        <v>217.86</v>
      </c>
      <c r="DY65" s="9">
        <v>220.65</v>
      </c>
      <c r="DZ65" s="9">
        <v>221.99</v>
      </c>
      <c r="EA65" s="9">
        <v>213.58</v>
      </c>
      <c r="EB65" s="9">
        <v>213.62</v>
      </c>
      <c r="EC65" s="9">
        <v>212.67</v>
      </c>
      <c r="ED65" s="9">
        <v>123.53</v>
      </c>
      <c r="EE65" s="9">
        <v>127.32</v>
      </c>
      <c r="EF65" s="9">
        <v>126.62</v>
      </c>
      <c r="EG65" s="9">
        <v>126.34</v>
      </c>
      <c r="EH65" s="9">
        <v>126.62</v>
      </c>
      <c r="EI65" s="9">
        <v>127.57</v>
      </c>
      <c r="EJ65" s="9">
        <v>131.5</v>
      </c>
      <c r="EK65" s="9">
        <v>134.04</v>
      </c>
      <c r="EL65" s="9">
        <v>134.62</v>
      </c>
      <c r="EM65" s="9">
        <v>133.12</v>
      </c>
      <c r="EN65" s="9">
        <v>133.01</v>
      </c>
      <c r="EO65" s="9">
        <v>129.01</v>
      </c>
      <c r="EP65" s="9">
        <v>102.13</v>
      </c>
      <c r="EQ65" s="9">
        <v>101.59</v>
      </c>
      <c r="ER65" s="9">
        <v>101.41</v>
      </c>
      <c r="ES65" s="9">
        <v>101.59</v>
      </c>
      <c r="ET65" s="9">
        <v>102.85</v>
      </c>
      <c r="EU65" s="9">
        <v>103.8</v>
      </c>
      <c r="EV65" s="9">
        <v>104.08</v>
      </c>
      <c r="EW65" s="9">
        <v>106.95</v>
      </c>
      <c r="EX65" s="9">
        <v>107.4</v>
      </c>
      <c r="EY65" s="9">
        <v>108.07</v>
      </c>
      <c r="EZ65" s="9">
        <v>107.62</v>
      </c>
      <c r="FA65" s="9">
        <v>106.51</v>
      </c>
      <c r="FB65" s="9">
        <v>88.34</v>
      </c>
      <c r="FC65" s="9">
        <v>87.53</v>
      </c>
      <c r="FD65" s="9">
        <v>87.27</v>
      </c>
      <c r="FE65" s="9">
        <v>87.54</v>
      </c>
      <c r="FF65" s="9">
        <v>88.67</v>
      </c>
      <c r="FG65" s="9">
        <v>90.36</v>
      </c>
      <c r="FH65" s="9">
        <v>105.34</v>
      </c>
      <c r="FI65" s="9">
        <v>108.47</v>
      </c>
      <c r="FJ65" s="9">
        <v>110.64</v>
      </c>
      <c r="FK65" s="9">
        <v>111.37</v>
      </c>
      <c r="FL65" s="9">
        <v>110.72</v>
      </c>
      <c r="FM65" s="9">
        <v>109.99</v>
      </c>
      <c r="FO65" s="9">
        <v>82.195099999999996</v>
      </c>
      <c r="FP65" s="7">
        <v>121.53</v>
      </c>
      <c r="FQ65" s="9">
        <v>1.3260000000000001</v>
      </c>
      <c r="FR65" s="7">
        <f t="shared" si="15"/>
        <v>91.651583710407238</v>
      </c>
      <c r="FT65" s="7">
        <v>1.42</v>
      </c>
      <c r="FU65" s="7">
        <v>1.71</v>
      </c>
      <c r="FV65" s="9">
        <v>82.303299999999993</v>
      </c>
      <c r="FX65" s="9">
        <v>115.48</v>
      </c>
      <c r="FY65" s="9">
        <v>108.53</v>
      </c>
      <c r="FZ65" s="9">
        <v>101.57</v>
      </c>
      <c r="GA65" s="9">
        <v>93.37</v>
      </c>
      <c r="GB65" s="9">
        <v>85.01</v>
      </c>
    </row>
    <row r="66" spans="1:184" x14ac:dyDescent="0.25">
      <c r="A66" s="6">
        <f t="shared" si="16"/>
        <v>44643</v>
      </c>
      <c r="B66" s="13">
        <f t="shared" si="10"/>
        <v>3</v>
      </c>
      <c r="C66" s="13">
        <f t="shared" si="11"/>
        <v>2022</v>
      </c>
      <c r="D66">
        <f t="shared" si="12"/>
        <v>202203</v>
      </c>
      <c r="E66">
        <f t="shared" si="13"/>
        <v>1</v>
      </c>
      <c r="F66">
        <f t="shared" si="14"/>
        <v>202201</v>
      </c>
      <c r="G66" t="s">
        <v>252</v>
      </c>
      <c r="H66" s="9">
        <v>0.75</v>
      </c>
      <c r="I66" s="9">
        <v>0.69079999999999997</v>
      </c>
      <c r="J66" s="10">
        <v>0.75646329999999995</v>
      </c>
      <c r="K66" s="10">
        <v>0.96802619999999995</v>
      </c>
      <c r="L66" s="10">
        <v>1.1650084999999999</v>
      </c>
      <c r="M66" s="10">
        <v>1.3448102</v>
      </c>
      <c r="N66" s="10">
        <v>1.5051152999999999</v>
      </c>
      <c r="O66" s="10">
        <v>1.6459207</v>
      </c>
      <c r="P66" s="10">
        <v>1.7681857999999999</v>
      </c>
      <c r="Q66" s="10">
        <v>1.8744453000000001</v>
      </c>
      <c r="R66" s="10">
        <v>1.9676026</v>
      </c>
      <c r="S66" s="10">
        <v>2.0501035000000001</v>
      </c>
      <c r="T66" s="10">
        <v>2.1228744000000002</v>
      </c>
      <c r="U66" s="10">
        <v>2.1855462000000001</v>
      </c>
      <c r="V66" s="10">
        <v>2.2364277000000001</v>
      </c>
      <c r="W66" s="10">
        <v>2.2755708000000001</v>
      </c>
      <c r="X66" s="10">
        <v>2.3035996000000001</v>
      </c>
      <c r="Y66" s="10">
        <v>2.3211382999999999</v>
      </c>
      <c r="Z66" s="10">
        <v>2.3288109000000001</v>
      </c>
      <c r="AA66" s="10">
        <v>2.3272415999999998</v>
      </c>
      <c r="AB66" s="10">
        <v>2.3171488999999998</v>
      </c>
      <c r="AC66" s="10">
        <v>2.2997858999999998</v>
      </c>
      <c r="AD66" s="10">
        <v>2.2765938000000001</v>
      </c>
      <c r="AE66" s="10">
        <v>2.2490141000000001</v>
      </c>
      <c r="AF66" s="10">
        <v>2.2184881000000001</v>
      </c>
      <c r="AG66" s="10">
        <v>2.1864572999999998</v>
      </c>
      <c r="AH66" s="10">
        <v>2.1542004000000001</v>
      </c>
      <c r="AI66" s="10">
        <v>2.1221212999999999</v>
      </c>
      <c r="AJ66" s="10">
        <v>2.0903299</v>
      </c>
      <c r="AK66" s="10">
        <v>2.0589363000000001</v>
      </c>
      <c r="AL66" s="10">
        <v>2.0280505999999998</v>
      </c>
      <c r="AM66" s="10">
        <v>1.9977826000000001</v>
      </c>
      <c r="AN66" s="10">
        <v>1.9682424000000001</v>
      </c>
      <c r="AO66" s="10">
        <v>1.93954</v>
      </c>
      <c r="AP66" s="10">
        <v>1.9117853</v>
      </c>
      <c r="AQ66" s="10">
        <v>1.8850884000000001</v>
      </c>
      <c r="AR66" s="10">
        <v>1.8595591</v>
      </c>
      <c r="AS66" s="10">
        <v>1.8353075999999999</v>
      </c>
      <c r="AT66" s="10">
        <v>1.8124179</v>
      </c>
      <c r="AU66" s="10">
        <v>1.7908478999999999</v>
      </c>
      <c r="AV66" s="10">
        <v>1.7705169999999999</v>
      </c>
      <c r="AW66" s="10">
        <v>1.7513445999999999</v>
      </c>
      <c r="AX66" s="10">
        <v>1.7332504</v>
      </c>
      <c r="AY66" s="10">
        <v>1.7161535999999999</v>
      </c>
      <c r="AZ66" s="10">
        <v>1.6999736999999999</v>
      </c>
      <c r="BA66" s="10">
        <v>1.6846303</v>
      </c>
      <c r="BB66" s="10">
        <v>1.6700427</v>
      </c>
      <c r="BC66" s="10">
        <v>1.6561304999999999</v>
      </c>
      <c r="BD66" s="10">
        <v>1.6428130000000001</v>
      </c>
      <c r="BE66" s="10">
        <v>1.6300097</v>
      </c>
      <c r="BF66" s="10">
        <v>1.6176512000000001</v>
      </c>
      <c r="BG66" s="10">
        <v>1.6057170000000001</v>
      </c>
      <c r="BH66" s="10">
        <v>1.5942002</v>
      </c>
      <c r="BI66" s="10">
        <v>1.5830938999999999</v>
      </c>
      <c r="BJ66" s="10">
        <v>1.5723910999999999</v>
      </c>
      <c r="BK66" s="10">
        <v>1.5620849999999999</v>
      </c>
      <c r="BL66" s="10">
        <v>1.5521685000000001</v>
      </c>
      <c r="BM66" s="10">
        <v>1.5426348000000001</v>
      </c>
      <c r="BN66" s="10">
        <v>1.5334768999999999</v>
      </c>
      <c r="BO66" s="10">
        <v>1.5246879</v>
      </c>
      <c r="BP66" s="10">
        <v>1.5162609</v>
      </c>
      <c r="BQ66" s="10">
        <v>1.508189</v>
      </c>
      <c r="BR66" s="10">
        <v>1.4670183000000001</v>
      </c>
      <c r="BS66" s="10">
        <v>1.4380546999999999</v>
      </c>
      <c r="BU66" s="9">
        <v>277.5</v>
      </c>
      <c r="BV66" s="9">
        <v>279.63</v>
      </c>
      <c r="BW66" s="9">
        <v>280.76</v>
      </c>
      <c r="BX66" s="9">
        <v>281.64999999999998</v>
      </c>
      <c r="BY66" s="9">
        <v>282.25</v>
      </c>
      <c r="BZ66" s="9">
        <v>285.25</v>
      </c>
      <c r="CA66" s="9">
        <v>280.25</v>
      </c>
      <c r="CB66" s="9">
        <v>287.98</v>
      </c>
      <c r="CC66" s="9">
        <v>287.44</v>
      </c>
      <c r="CD66" s="9">
        <v>283.67</v>
      </c>
      <c r="CE66" s="9">
        <v>276.58</v>
      </c>
      <c r="CF66" s="9">
        <v>249.19</v>
      </c>
      <c r="CG66" s="9">
        <v>174.74</v>
      </c>
      <c r="CH66" s="9">
        <v>154.28</v>
      </c>
      <c r="CI66" s="9">
        <v>127.75</v>
      </c>
      <c r="CJ66" s="9">
        <v>144.5</v>
      </c>
      <c r="CK66" s="9">
        <v>149.59</v>
      </c>
      <c r="CL66" s="9">
        <v>152.28</v>
      </c>
      <c r="CM66" s="9">
        <v>157.4</v>
      </c>
      <c r="CN66" s="9">
        <v>155.52000000000001</v>
      </c>
      <c r="CO66" s="9">
        <v>154.49</v>
      </c>
      <c r="CP66" s="9">
        <v>153.04</v>
      </c>
      <c r="CQ66" s="9">
        <v>153.82</v>
      </c>
      <c r="CR66" s="9">
        <v>149.58000000000001</v>
      </c>
      <c r="CS66" s="9">
        <v>127.96</v>
      </c>
      <c r="CT66" s="9">
        <v>114.65</v>
      </c>
      <c r="CU66" s="9">
        <v>112.32</v>
      </c>
      <c r="CV66" s="9">
        <v>105.25</v>
      </c>
      <c r="CW66" s="9">
        <v>105.29</v>
      </c>
      <c r="CX66" s="9">
        <v>108.05</v>
      </c>
      <c r="CY66" s="9">
        <v>114.42</v>
      </c>
      <c r="CZ66" s="9">
        <v>122.77</v>
      </c>
      <c r="DA66" s="9">
        <v>125.59</v>
      </c>
      <c r="DB66" s="9">
        <v>120.93</v>
      </c>
      <c r="DC66" s="9">
        <v>119.22</v>
      </c>
      <c r="DD66" s="9">
        <v>114.21</v>
      </c>
      <c r="DE66" s="9">
        <v>94.07</v>
      </c>
      <c r="DF66" s="9">
        <v>88.12</v>
      </c>
      <c r="DG66" s="9">
        <v>84.99</v>
      </c>
      <c r="DH66" s="9">
        <v>84.58</v>
      </c>
      <c r="DI66" s="9">
        <v>86.15</v>
      </c>
      <c r="DJ66" s="9">
        <v>90.35</v>
      </c>
      <c r="DK66" s="9">
        <v>100.05</v>
      </c>
      <c r="DL66" s="9">
        <v>98.81</v>
      </c>
      <c r="DM66" s="9">
        <v>97.84</v>
      </c>
      <c r="DN66" s="9">
        <v>92.78</v>
      </c>
      <c r="DO66" s="9">
        <v>93.09</v>
      </c>
      <c r="DP66" s="9">
        <v>89.83</v>
      </c>
      <c r="DR66" s="9">
        <v>236.41</v>
      </c>
      <c r="DS66" s="9">
        <v>238</v>
      </c>
      <c r="DT66" s="9">
        <v>237.79</v>
      </c>
      <c r="DU66" s="9">
        <v>241.77</v>
      </c>
      <c r="DV66" s="9">
        <v>242.73</v>
      </c>
      <c r="DW66" s="9">
        <v>248.98</v>
      </c>
      <c r="DX66" s="9">
        <v>242.38</v>
      </c>
      <c r="DY66" s="9">
        <v>245.17</v>
      </c>
      <c r="DZ66" s="9">
        <v>246.51</v>
      </c>
      <c r="EA66" s="9">
        <v>236.23</v>
      </c>
      <c r="EB66" s="9">
        <v>236.27</v>
      </c>
      <c r="EC66" s="9">
        <v>235.32</v>
      </c>
      <c r="ED66" s="9">
        <v>131.55000000000001</v>
      </c>
      <c r="EE66" s="9">
        <v>135.34</v>
      </c>
      <c r="EF66" s="9">
        <v>134.63999999999999</v>
      </c>
      <c r="EG66" s="9">
        <v>134.36000000000001</v>
      </c>
      <c r="EH66" s="9">
        <v>134.63999999999999</v>
      </c>
      <c r="EI66" s="9">
        <v>135.59</v>
      </c>
      <c r="EJ66" s="9">
        <v>137.37</v>
      </c>
      <c r="EK66" s="9">
        <v>139.91</v>
      </c>
      <c r="EL66" s="9">
        <v>140.49</v>
      </c>
      <c r="EM66" s="9">
        <v>138.99</v>
      </c>
      <c r="EN66" s="9">
        <v>138.88</v>
      </c>
      <c r="EO66" s="9">
        <v>134.88</v>
      </c>
      <c r="EP66" s="9">
        <v>108.43</v>
      </c>
      <c r="EQ66" s="9">
        <v>107.89</v>
      </c>
      <c r="ER66" s="9">
        <v>107.71</v>
      </c>
      <c r="ES66" s="9">
        <v>107.89</v>
      </c>
      <c r="ET66" s="9">
        <v>109.15</v>
      </c>
      <c r="EU66" s="9">
        <v>110.1</v>
      </c>
      <c r="EV66" s="9">
        <v>113.76</v>
      </c>
      <c r="EW66" s="9">
        <v>116.32</v>
      </c>
      <c r="EX66" s="9">
        <v>116.7</v>
      </c>
      <c r="EY66" s="9">
        <v>117.43</v>
      </c>
      <c r="EZ66" s="9">
        <v>116.91</v>
      </c>
      <c r="FA66" s="9">
        <v>115.85</v>
      </c>
      <c r="FB66" s="9">
        <v>92.99</v>
      </c>
      <c r="FC66" s="9">
        <v>92.18</v>
      </c>
      <c r="FD66" s="9">
        <v>91.92</v>
      </c>
      <c r="FE66" s="9">
        <v>92.19</v>
      </c>
      <c r="FF66" s="9">
        <v>93.32</v>
      </c>
      <c r="FG66" s="9">
        <v>95.01</v>
      </c>
      <c r="FH66" s="9">
        <v>115.02</v>
      </c>
      <c r="FI66" s="9">
        <v>117.84</v>
      </c>
      <c r="FJ66" s="9">
        <v>119.94</v>
      </c>
      <c r="FK66" s="9">
        <v>120.73</v>
      </c>
      <c r="FL66" s="9">
        <v>120.01</v>
      </c>
      <c r="FM66" s="9">
        <v>119.33</v>
      </c>
      <c r="FO66" s="9">
        <v>81.955200000000005</v>
      </c>
      <c r="FP66" s="7">
        <v>127.52</v>
      </c>
      <c r="FQ66" s="9">
        <v>1.3210999999999999</v>
      </c>
      <c r="FR66" s="7">
        <f t="shared" si="15"/>
        <v>96.525622587237905</v>
      </c>
      <c r="FT66" s="7">
        <v>1.35</v>
      </c>
      <c r="FU66" s="7">
        <v>1.61</v>
      </c>
      <c r="FV66" s="9">
        <v>82.111699999999999</v>
      </c>
      <c r="FX66" s="9">
        <v>121.6</v>
      </c>
      <c r="FY66" s="9">
        <v>113.86</v>
      </c>
      <c r="FZ66" s="9">
        <v>105.23</v>
      </c>
      <c r="GA66" s="9">
        <v>95.76</v>
      </c>
      <c r="GB66" s="9">
        <v>86.38</v>
      </c>
    </row>
    <row r="67" spans="1:184" x14ac:dyDescent="0.25">
      <c r="A67" s="6">
        <f t="shared" si="16"/>
        <v>44644</v>
      </c>
      <c r="B67" s="13">
        <f t="shared" si="10"/>
        <v>3</v>
      </c>
      <c r="C67" s="13">
        <f t="shared" si="11"/>
        <v>2022</v>
      </c>
      <c r="D67">
        <f t="shared" si="12"/>
        <v>202203</v>
      </c>
      <c r="E67">
        <f t="shared" si="13"/>
        <v>1</v>
      </c>
      <c r="F67">
        <f t="shared" si="14"/>
        <v>202201</v>
      </c>
      <c r="G67" t="s">
        <v>253</v>
      </c>
      <c r="H67" s="9">
        <v>0.75</v>
      </c>
      <c r="I67" s="9">
        <v>0.69069999999999998</v>
      </c>
      <c r="J67" s="10">
        <v>0.76201620000000003</v>
      </c>
      <c r="K67" s="10">
        <v>0.98035669999999997</v>
      </c>
      <c r="L67" s="10">
        <v>1.1787973</v>
      </c>
      <c r="M67" s="10">
        <v>1.3588368</v>
      </c>
      <c r="N67" s="10">
        <v>1.5212611</v>
      </c>
      <c r="O67" s="10">
        <v>1.6656601</v>
      </c>
      <c r="P67" s="10">
        <v>1.7923034</v>
      </c>
      <c r="Q67" s="10">
        <v>1.9017788</v>
      </c>
      <c r="R67" s="10">
        <v>1.9965793000000001</v>
      </c>
      <c r="S67" s="10">
        <v>2.0786188000000001</v>
      </c>
      <c r="T67" s="10">
        <v>2.1495115</v>
      </c>
      <c r="U67" s="10">
        <v>2.2092977999999999</v>
      </c>
      <c r="V67" s="10">
        <v>2.2571289000000001</v>
      </c>
      <c r="W67" s="10">
        <v>2.2933045999999999</v>
      </c>
      <c r="X67" s="10">
        <v>2.3184719</v>
      </c>
      <c r="Y67" s="10">
        <v>2.3332777999999998</v>
      </c>
      <c r="Z67" s="10">
        <v>2.3383693000000001</v>
      </c>
      <c r="AA67" s="10">
        <v>2.3343932999999999</v>
      </c>
      <c r="AB67" s="10">
        <v>2.3221023999999999</v>
      </c>
      <c r="AC67" s="10">
        <v>2.3027905999999998</v>
      </c>
      <c r="AD67" s="10">
        <v>2.2779250000000002</v>
      </c>
      <c r="AE67" s="10">
        <v>2.2489724</v>
      </c>
      <c r="AF67" s="10">
        <v>2.2174</v>
      </c>
      <c r="AG67" s="10">
        <v>2.1846746000000001</v>
      </c>
      <c r="AH67" s="10">
        <v>2.1520757000000001</v>
      </c>
      <c r="AI67" s="10">
        <v>2.1199680000000001</v>
      </c>
      <c r="AJ67" s="10">
        <v>2.0884375999999998</v>
      </c>
      <c r="AK67" s="10">
        <v>2.0575709</v>
      </c>
      <c r="AL67" s="10">
        <v>2.0274540000000001</v>
      </c>
      <c r="AM67" s="10">
        <v>1.9981732999999999</v>
      </c>
      <c r="AN67" s="10">
        <v>1.9698150000000001</v>
      </c>
      <c r="AO67" s="10">
        <v>1.9424653000000001</v>
      </c>
      <c r="AP67" s="10">
        <v>1.9162105</v>
      </c>
      <c r="AQ67" s="10">
        <v>1.8911368</v>
      </c>
      <c r="AR67" s="10">
        <v>1.8673305</v>
      </c>
      <c r="AS67" s="10">
        <v>1.8448777999999999</v>
      </c>
      <c r="AT67" s="10">
        <v>1.8238383</v>
      </c>
      <c r="AU67" s="10">
        <v>1.804154</v>
      </c>
      <c r="AV67" s="10">
        <v>1.7857341</v>
      </c>
      <c r="AW67" s="10">
        <v>1.7684882</v>
      </c>
      <c r="AX67" s="10">
        <v>1.7523257999999999</v>
      </c>
      <c r="AY67" s="10">
        <v>1.7371561</v>
      </c>
      <c r="AZ67" s="10">
        <v>1.7228888</v>
      </c>
      <c r="BA67" s="10">
        <v>1.7094331</v>
      </c>
      <c r="BB67" s="10">
        <v>1.6966985999999999</v>
      </c>
      <c r="BC67" s="10">
        <v>1.6845946000000001</v>
      </c>
      <c r="BD67" s="10">
        <v>1.6730305999999999</v>
      </c>
      <c r="BE67" s="10">
        <v>1.6619161</v>
      </c>
      <c r="BF67" s="10">
        <v>1.6511734</v>
      </c>
      <c r="BG67" s="10">
        <v>1.6407818999999999</v>
      </c>
      <c r="BH67" s="10">
        <v>1.6307368</v>
      </c>
      <c r="BI67" s="10">
        <v>1.6210332999999999</v>
      </c>
      <c r="BJ67" s="10">
        <v>1.6116667</v>
      </c>
      <c r="BK67" s="10">
        <v>1.6026320000000001</v>
      </c>
      <c r="BL67" s="10">
        <v>1.5939245</v>
      </c>
      <c r="BM67" s="10">
        <v>1.5855393</v>
      </c>
      <c r="BN67" s="10">
        <v>1.5774717</v>
      </c>
      <c r="BO67" s="10">
        <v>1.5697167999999999</v>
      </c>
      <c r="BP67" s="10">
        <v>1.5622699</v>
      </c>
      <c r="BQ67" s="10">
        <v>1.555126</v>
      </c>
      <c r="BR67" s="10">
        <v>1.5185219000000001</v>
      </c>
      <c r="BS67" s="10">
        <v>1.4926064000000001</v>
      </c>
      <c r="BU67" s="9">
        <v>264.82</v>
      </c>
      <c r="BV67" s="9">
        <v>268.08</v>
      </c>
      <c r="BW67" s="9">
        <v>269.98</v>
      </c>
      <c r="BX67" s="9">
        <v>271.24</v>
      </c>
      <c r="BY67" s="9">
        <v>272.39999999999998</v>
      </c>
      <c r="BZ67" s="9">
        <v>275.44</v>
      </c>
      <c r="CA67" s="9">
        <v>267.42</v>
      </c>
      <c r="CB67" s="9">
        <v>273.42</v>
      </c>
      <c r="CC67" s="9">
        <v>272.42</v>
      </c>
      <c r="CD67" s="9">
        <v>267.42</v>
      </c>
      <c r="CE67" s="9">
        <v>260.41000000000003</v>
      </c>
      <c r="CF67" s="9">
        <v>235.41</v>
      </c>
      <c r="CG67" s="9">
        <v>175.24</v>
      </c>
      <c r="CH67" s="9">
        <v>158.25</v>
      </c>
      <c r="CI67" s="9">
        <v>131.75</v>
      </c>
      <c r="CJ67" s="9">
        <v>148.75</v>
      </c>
      <c r="CK67" s="9">
        <v>153.75</v>
      </c>
      <c r="CL67" s="9">
        <v>156.31</v>
      </c>
      <c r="CM67" s="9">
        <v>161.28</v>
      </c>
      <c r="CN67" s="9">
        <v>159.16999999999999</v>
      </c>
      <c r="CO67" s="9">
        <v>158.02000000000001</v>
      </c>
      <c r="CP67" s="9">
        <v>154.97999999999999</v>
      </c>
      <c r="CQ67" s="9">
        <v>155.68</v>
      </c>
      <c r="CR67" s="9">
        <v>149.66</v>
      </c>
      <c r="CS67" s="9">
        <v>126.43</v>
      </c>
      <c r="CT67" s="9">
        <v>112.38</v>
      </c>
      <c r="CU67" s="9">
        <v>110.38</v>
      </c>
      <c r="CV67" s="9">
        <v>102.88</v>
      </c>
      <c r="CW67" s="9">
        <v>102.92</v>
      </c>
      <c r="CX67" s="9">
        <v>105.41</v>
      </c>
      <c r="CY67" s="9">
        <v>112.41</v>
      </c>
      <c r="CZ67" s="9">
        <v>120.76</v>
      </c>
      <c r="DA67" s="9">
        <v>123.58</v>
      </c>
      <c r="DB67" s="9">
        <v>118.92</v>
      </c>
      <c r="DC67" s="9">
        <v>117.21</v>
      </c>
      <c r="DD67" s="9">
        <v>112.2</v>
      </c>
      <c r="DE67" s="9">
        <v>92.06</v>
      </c>
      <c r="DF67" s="9">
        <v>86.11</v>
      </c>
      <c r="DG67" s="9">
        <v>82.98</v>
      </c>
      <c r="DH67" s="9">
        <v>82.57</v>
      </c>
      <c r="DI67" s="9">
        <v>84.14</v>
      </c>
      <c r="DJ67" s="9">
        <v>88.34</v>
      </c>
      <c r="DK67" s="9">
        <v>98.04</v>
      </c>
      <c r="DL67" s="9">
        <v>96.8</v>
      </c>
      <c r="DM67" s="9">
        <v>95.83</v>
      </c>
      <c r="DN67" s="9">
        <v>90.77</v>
      </c>
      <c r="DO67" s="9">
        <v>91.08</v>
      </c>
      <c r="DP67" s="9">
        <v>87.82</v>
      </c>
      <c r="DR67" s="9">
        <v>228.88</v>
      </c>
      <c r="DS67" s="9">
        <v>231.33</v>
      </c>
      <c r="DT67" s="9">
        <v>228.15</v>
      </c>
      <c r="DU67" s="9">
        <v>231.13</v>
      </c>
      <c r="DV67" s="9">
        <v>232.95</v>
      </c>
      <c r="DW67" s="9">
        <v>239.17</v>
      </c>
      <c r="DX67" s="9">
        <v>232.59</v>
      </c>
      <c r="DY67" s="9">
        <v>235.38</v>
      </c>
      <c r="DZ67" s="9">
        <v>236.72</v>
      </c>
      <c r="EA67" s="9">
        <v>226.51</v>
      </c>
      <c r="EB67" s="9">
        <v>226.55</v>
      </c>
      <c r="EC67" s="9">
        <v>225.6</v>
      </c>
      <c r="ED67" s="9">
        <v>132.01</v>
      </c>
      <c r="EE67" s="9">
        <v>135.80000000000001</v>
      </c>
      <c r="EF67" s="9">
        <v>135.1</v>
      </c>
      <c r="EG67" s="9">
        <v>134.82</v>
      </c>
      <c r="EH67" s="9">
        <v>135.1</v>
      </c>
      <c r="EI67" s="9">
        <v>136.05000000000001</v>
      </c>
      <c r="EJ67" s="9">
        <v>137.22</v>
      </c>
      <c r="EK67" s="9">
        <v>139.76</v>
      </c>
      <c r="EL67" s="9">
        <v>140.34</v>
      </c>
      <c r="EM67" s="9">
        <v>138.84</v>
      </c>
      <c r="EN67" s="9">
        <v>138.72999999999999</v>
      </c>
      <c r="EO67" s="9">
        <v>134.72999999999999</v>
      </c>
      <c r="EP67" s="9">
        <v>105.19</v>
      </c>
      <c r="EQ67" s="9">
        <v>104.65</v>
      </c>
      <c r="ER67" s="9">
        <v>104.47</v>
      </c>
      <c r="ES67" s="9">
        <v>104.65</v>
      </c>
      <c r="ET67" s="9">
        <v>105.91</v>
      </c>
      <c r="EU67" s="9">
        <v>106.86</v>
      </c>
      <c r="EV67" s="9">
        <v>107.02</v>
      </c>
      <c r="EW67" s="9">
        <v>109.58</v>
      </c>
      <c r="EX67" s="9">
        <v>109.96</v>
      </c>
      <c r="EY67" s="9">
        <v>110.69</v>
      </c>
      <c r="EZ67" s="9">
        <v>110.17</v>
      </c>
      <c r="FA67" s="9">
        <v>110.76</v>
      </c>
      <c r="FB67" s="9">
        <v>88.65</v>
      </c>
      <c r="FC67" s="9">
        <v>87.84</v>
      </c>
      <c r="FD67" s="9">
        <v>87.58</v>
      </c>
      <c r="FE67" s="9">
        <v>87.85</v>
      </c>
      <c r="FF67" s="9">
        <v>88.98</v>
      </c>
      <c r="FG67" s="9">
        <v>90.67</v>
      </c>
      <c r="FH67" s="9">
        <v>108.28</v>
      </c>
      <c r="FI67" s="9">
        <v>111.1</v>
      </c>
      <c r="FJ67" s="9">
        <v>113.2</v>
      </c>
      <c r="FK67" s="9">
        <v>113.99</v>
      </c>
      <c r="FL67" s="9">
        <v>113.27</v>
      </c>
      <c r="FM67" s="9">
        <v>114.24</v>
      </c>
      <c r="FO67" s="9">
        <v>81.773799999999994</v>
      </c>
      <c r="FP67" s="7">
        <v>123.98</v>
      </c>
      <c r="FQ67" s="9">
        <v>1.3184</v>
      </c>
      <c r="FR67" s="7">
        <f t="shared" si="15"/>
        <v>94.038228155339809</v>
      </c>
      <c r="FT67" s="7">
        <v>1.36</v>
      </c>
      <c r="FU67" s="7">
        <v>1.65</v>
      </c>
      <c r="FV67" s="9">
        <v>81.918599999999998</v>
      </c>
      <c r="FX67" s="9">
        <v>119.03</v>
      </c>
      <c r="FY67" s="9">
        <v>111.51</v>
      </c>
      <c r="FZ67" s="9">
        <v>103.02</v>
      </c>
      <c r="GA67" s="9">
        <v>93.7</v>
      </c>
      <c r="GB67" s="9">
        <v>84.44</v>
      </c>
    </row>
    <row r="68" spans="1:184" x14ac:dyDescent="0.25">
      <c r="A68" s="6">
        <f t="shared" si="16"/>
        <v>44645</v>
      </c>
      <c r="B68" s="13">
        <f t="shared" si="10"/>
        <v>3</v>
      </c>
      <c r="C68" s="13">
        <f t="shared" si="11"/>
        <v>2022</v>
      </c>
      <c r="D68">
        <f t="shared" si="12"/>
        <v>202203</v>
      </c>
      <c r="E68">
        <f t="shared" si="13"/>
        <v>1</v>
      </c>
      <c r="F68">
        <f t="shared" si="14"/>
        <v>202201</v>
      </c>
      <c r="G68" t="s">
        <v>254</v>
      </c>
      <c r="H68" s="9">
        <v>0.75</v>
      </c>
      <c r="I68" s="9">
        <v>0.6905</v>
      </c>
      <c r="J68" s="10">
        <v>0.81052579999999996</v>
      </c>
      <c r="K68" s="10">
        <v>1.0083477000000001</v>
      </c>
      <c r="L68" s="10">
        <v>1.2066508</v>
      </c>
      <c r="M68" s="10">
        <v>1.3958472</v>
      </c>
      <c r="N68" s="10">
        <v>1.5704094</v>
      </c>
      <c r="O68" s="10">
        <v>1.7272902999999999</v>
      </c>
      <c r="P68" s="10">
        <v>1.8651849</v>
      </c>
      <c r="Q68" s="10">
        <v>1.9843265999999999</v>
      </c>
      <c r="R68" s="10">
        <v>2.0869445</v>
      </c>
      <c r="S68" s="10">
        <v>2.1751068999999998</v>
      </c>
      <c r="T68" s="10">
        <v>2.2504826000000002</v>
      </c>
      <c r="U68" s="10">
        <v>2.3135886000000001</v>
      </c>
      <c r="V68" s="10">
        <v>2.3635899</v>
      </c>
      <c r="W68" s="10">
        <v>2.4008620999999999</v>
      </c>
      <c r="X68" s="10">
        <v>2.4263154</v>
      </c>
      <c r="Y68" s="10">
        <v>2.4408604</v>
      </c>
      <c r="Z68" s="10">
        <v>2.4454077000000001</v>
      </c>
      <c r="AA68" s="10">
        <v>2.4408679000000002</v>
      </c>
      <c r="AB68" s="10">
        <v>2.4282165999999998</v>
      </c>
      <c r="AC68" s="10">
        <v>2.4087323999999999</v>
      </c>
      <c r="AD68" s="10">
        <v>2.3837811000000002</v>
      </c>
      <c r="AE68" s="10">
        <v>2.3547289</v>
      </c>
      <c r="AF68" s="10">
        <v>2.3229419</v>
      </c>
      <c r="AG68" s="10">
        <v>2.2897862</v>
      </c>
      <c r="AH68" s="10">
        <v>2.2564388000000002</v>
      </c>
      <c r="AI68" s="10">
        <v>2.2232427000000001</v>
      </c>
      <c r="AJ68" s="10">
        <v>2.1903109000000001</v>
      </c>
      <c r="AK68" s="10">
        <v>2.1577562000000001</v>
      </c>
      <c r="AL68" s="10">
        <v>2.1256914</v>
      </c>
      <c r="AM68" s="10">
        <v>2.0942295</v>
      </c>
      <c r="AN68" s="10">
        <v>2.0634833000000001</v>
      </c>
      <c r="AO68" s="10">
        <v>2.0335656000000002</v>
      </c>
      <c r="AP68" s="10">
        <v>2.0045894</v>
      </c>
      <c r="AQ68" s="10">
        <v>1.9766674</v>
      </c>
      <c r="AR68" s="10">
        <v>1.9499127000000001</v>
      </c>
      <c r="AS68" s="10">
        <v>1.9244379</v>
      </c>
      <c r="AT68" s="10">
        <v>1.9003277000000001</v>
      </c>
      <c r="AU68" s="10">
        <v>1.8775411</v>
      </c>
      <c r="AV68" s="10">
        <v>1.8560026999999999</v>
      </c>
      <c r="AW68" s="10">
        <v>1.8356368999999999</v>
      </c>
      <c r="AX68" s="10">
        <v>1.8163685000000001</v>
      </c>
      <c r="AY68" s="10">
        <v>1.7981218000000001</v>
      </c>
      <c r="AZ68" s="10">
        <v>1.7808215000000001</v>
      </c>
      <c r="BA68" s="10">
        <v>1.764392</v>
      </c>
      <c r="BB68" s="10">
        <v>1.7487579</v>
      </c>
      <c r="BC68" s="10">
        <v>1.7338438</v>
      </c>
      <c r="BD68" s="10">
        <v>1.7195742000000001</v>
      </c>
      <c r="BE68" s="10">
        <v>1.7058736999999999</v>
      </c>
      <c r="BF68" s="10">
        <v>1.6926766</v>
      </c>
      <c r="BG68" s="10">
        <v>1.6799615999999999</v>
      </c>
      <c r="BH68" s="10">
        <v>1.6677192000000001</v>
      </c>
      <c r="BI68" s="10">
        <v>1.65594</v>
      </c>
      <c r="BJ68" s="10">
        <v>1.6446145999999999</v>
      </c>
      <c r="BK68" s="10">
        <v>1.6337336</v>
      </c>
      <c r="BL68" s="10">
        <v>1.6232876999999999</v>
      </c>
      <c r="BM68" s="10">
        <v>1.6132674</v>
      </c>
      <c r="BN68" s="10">
        <v>1.6036633</v>
      </c>
      <c r="BO68" s="10">
        <v>1.5944659999999999</v>
      </c>
      <c r="BP68" s="10">
        <v>1.5856661000000001</v>
      </c>
      <c r="BQ68" s="10">
        <v>1.5772543000000001</v>
      </c>
      <c r="BR68" s="10">
        <v>1.534653</v>
      </c>
      <c r="BS68" s="10">
        <v>1.5051524999999999</v>
      </c>
      <c r="BU68" s="9">
        <v>236.61</v>
      </c>
      <c r="BV68" s="9">
        <v>241.11</v>
      </c>
      <c r="BW68" s="9">
        <v>244.77</v>
      </c>
      <c r="BX68" s="9">
        <v>245.54</v>
      </c>
      <c r="BY68" s="9">
        <v>246.53</v>
      </c>
      <c r="BZ68" s="9">
        <v>249.4</v>
      </c>
      <c r="CA68" s="9">
        <v>244.41</v>
      </c>
      <c r="CB68" s="9">
        <v>250.48</v>
      </c>
      <c r="CC68" s="9">
        <v>249.57</v>
      </c>
      <c r="CD68" s="9">
        <v>246.05</v>
      </c>
      <c r="CE68" s="9">
        <v>241.55</v>
      </c>
      <c r="CF68" s="9">
        <v>219.55</v>
      </c>
      <c r="CG68" s="9">
        <v>169.29</v>
      </c>
      <c r="CH68" s="9">
        <v>153.80000000000001</v>
      </c>
      <c r="CI68" s="9">
        <v>128.16</v>
      </c>
      <c r="CJ68" s="9">
        <v>143.41999999999999</v>
      </c>
      <c r="CK68" s="9">
        <v>148.19999999999999</v>
      </c>
      <c r="CL68" s="9">
        <v>150.74</v>
      </c>
      <c r="CM68" s="9">
        <v>154.32</v>
      </c>
      <c r="CN68" s="9">
        <v>151.68</v>
      </c>
      <c r="CO68" s="9">
        <v>150.65</v>
      </c>
      <c r="CP68" s="9">
        <v>147.31</v>
      </c>
      <c r="CQ68" s="9">
        <v>148.05000000000001</v>
      </c>
      <c r="CR68" s="9">
        <v>142.5</v>
      </c>
      <c r="CS68" s="9">
        <v>123.43</v>
      </c>
      <c r="CT68" s="9">
        <v>109.45</v>
      </c>
      <c r="CU68" s="9">
        <v>107.45</v>
      </c>
      <c r="CV68" s="9">
        <v>100.13</v>
      </c>
      <c r="CW68" s="9">
        <v>100.15</v>
      </c>
      <c r="CX68" s="9">
        <v>102.57</v>
      </c>
      <c r="CY68" s="9">
        <v>110.18</v>
      </c>
      <c r="CZ68" s="9">
        <v>118.39</v>
      </c>
      <c r="DA68" s="9">
        <v>121.14</v>
      </c>
      <c r="DB68" s="9">
        <v>116.58</v>
      </c>
      <c r="DC68" s="9">
        <v>114.81</v>
      </c>
      <c r="DD68" s="9">
        <v>109.76</v>
      </c>
      <c r="DE68" s="9">
        <v>92.14</v>
      </c>
      <c r="DF68" s="9">
        <v>86.2</v>
      </c>
      <c r="DG68" s="9">
        <v>83.07</v>
      </c>
      <c r="DH68" s="9">
        <v>82.65</v>
      </c>
      <c r="DI68" s="9">
        <v>84.22</v>
      </c>
      <c r="DJ68" s="9">
        <v>88.41</v>
      </c>
      <c r="DK68" s="9">
        <v>98.08</v>
      </c>
      <c r="DL68" s="9">
        <v>96.83</v>
      </c>
      <c r="DM68" s="9">
        <v>95.87</v>
      </c>
      <c r="DN68" s="9">
        <v>90.81</v>
      </c>
      <c r="DO68" s="9">
        <v>91.12</v>
      </c>
      <c r="DP68" s="9">
        <v>87.87</v>
      </c>
      <c r="DR68" s="9">
        <v>210.13</v>
      </c>
      <c r="DS68" s="9">
        <v>209.77</v>
      </c>
      <c r="DT68" s="9">
        <v>212.19</v>
      </c>
      <c r="DU68" s="9">
        <v>214.13</v>
      </c>
      <c r="DV68" s="9">
        <v>215.09</v>
      </c>
      <c r="DW68" s="9">
        <v>221.4</v>
      </c>
      <c r="DX68" s="9">
        <v>217.51</v>
      </c>
      <c r="DY68" s="9">
        <v>220.3</v>
      </c>
      <c r="DZ68" s="9">
        <v>221.64</v>
      </c>
      <c r="EA68" s="9">
        <v>212.02</v>
      </c>
      <c r="EB68" s="9">
        <v>212.06</v>
      </c>
      <c r="EC68" s="9">
        <v>211.11</v>
      </c>
      <c r="ED68" s="9">
        <v>127.49</v>
      </c>
      <c r="EE68" s="9">
        <v>131.28</v>
      </c>
      <c r="EF68" s="9">
        <v>130.58000000000001</v>
      </c>
      <c r="EG68" s="9">
        <v>130.30000000000001</v>
      </c>
      <c r="EH68" s="9">
        <v>130.58000000000001</v>
      </c>
      <c r="EI68" s="9">
        <v>131.53</v>
      </c>
      <c r="EJ68" s="9">
        <v>133.18</v>
      </c>
      <c r="EK68" s="9">
        <v>135.72</v>
      </c>
      <c r="EL68" s="9">
        <v>136.30000000000001</v>
      </c>
      <c r="EM68" s="9">
        <v>134.80000000000001</v>
      </c>
      <c r="EN68" s="9">
        <v>134.69</v>
      </c>
      <c r="EO68" s="9">
        <v>130.69</v>
      </c>
      <c r="EP68" s="9">
        <v>103.61</v>
      </c>
      <c r="EQ68" s="9">
        <v>103.07</v>
      </c>
      <c r="ER68" s="9">
        <v>102.89</v>
      </c>
      <c r="ES68" s="9">
        <v>103.07</v>
      </c>
      <c r="ET68" s="9">
        <v>104.33</v>
      </c>
      <c r="EU68" s="9">
        <v>105.28</v>
      </c>
      <c r="EV68" s="9">
        <v>107.31</v>
      </c>
      <c r="EW68" s="9">
        <v>109.87</v>
      </c>
      <c r="EX68" s="9">
        <v>110.25</v>
      </c>
      <c r="EY68" s="9">
        <v>110.98</v>
      </c>
      <c r="EZ68" s="9">
        <v>110.46</v>
      </c>
      <c r="FA68" s="9">
        <v>111.05</v>
      </c>
      <c r="FB68" s="9">
        <v>88</v>
      </c>
      <c r="FC68" s="9">
        <v>87.19</v>
      </c>
      <c r="FD68" s="9">
        <v>86.93</v>
      </c>
      <c r="FE68" s="9">
        <v>87.2</v>
      </c>
      <c r="FF68" s="9">
        <v>88.33</v>
      </c>
      <c r="FG68" s="9">
        <v>90.02</v>
      </c>
      <c r="FH68" s="9">
        <v>107.63</v>
      </c>
      <c r="FI68" s="9">
        <v>110.45</v>
      </c>
      <c r="FJ68" s="9">
        <v>112.55</v>
      </c>
      <c r="FK68" s="9">
        <v>113.34</v>
      </c>
      <c r="FL68" s="9">
        <v>112.62</v>
      </c>
      <c r="FM68" s="9">
        <v>113.59</v>
      </c>
      <c r="FO68" s="9">
        <v>81.887500000000003</v>
      </c>
      <c r="FP68" s="7">
        <v>122.67</v>
      </c>
      <c r="FQ68" s="9">
        <v>1.3191999999999999</v>
      </c>
      <c r="FR68" s="7">
        <f t="shared" si="15"/>
        <v>92.988174651303822</v>
      </c>
      <c r="FT68" s="7">
        <v>1.42</v>
      </c>
      <c r="FU68" s="7">
        <v>1.69</v>
      </c>
      <c r="FV68" s="9">
        <v>82.038200000000003</v>
      </c>
      <c r="FX68" s="9">
        <v>120.65</v>
      </c>
      <c r="FY68" s="9">
        <v>113.58</v>
      </c>
      <c r="FZ68" s="9">
        <v>104.69</v>
      </c>
      <c r="GA68" s="9">
        <v>94.96</v>
      </c>
      <c r="GB68" s="9">
        <v>85.59</v>
      </c>
    </row>
    <row r="69" spans="1:184" x14ac:dyDescent="0.25">
      <c r="A69" s="6">
        <f t="shared" si="16"/>
        <v>44648</v>
      </c>
      <c r="B69" s="13">
        <f t="shared" si="10"/>
        <v>3</v>
      </c>
      <c r="C69" s="13">
        <f t="shared" si="11"/>
        <v>2022</v>
      </c>
      <c r="D69">
        <f t="shared" si="12"/>
        <v>202203</v>
      </c>
      <c r="E69">
        <f t="shared" si="13"/>
        <v>1</v>
      </c>
      <c r="F69">
        <f t="shared" si="14"/>
        <v>202201</v>
      </c>
      <c r="G69" t="s">
        <v>255</v>
      </c>
      <c r="H69" s="9">
        <v>0.75</v>
      </c>
      <c r="I69" s="9">
        <v>0.69010000000000005</v>
      </c>
      <c r="J69" s="10">
        <v>0.77364639999999996</v>
      </c>
      <c r="K69" s="10">
        <v>1.0004481000000001</v>
      </c>
      <c r="L69" s="10">
        <v>1.2028481</v>
      </c>
      <c r="M69" s="10">
        <v>1.3845577</v>
      </c>
      <c r="N69" s="10">
        <v>1.5495858</v>
      </c>
      <c r="O69" s="10">
        <v>1.6976728999999999</v>
      </c>
      <c r="P69" s="10">
        <v>1.8289266</v>
      </c>
      <c r="Q69" s="10">
        <v>1.9443649000000001</v>
      </c>
      <c r="R69" s="10">
        <v>2.0457804999999998</v>
      </c>
      <c r="S69" s="10">
        <v>2.1350088</v>
      </c>
      <c r="T69" s="10">
        <v>2.2125504</v>
      </c>
      <c r="U69" s="10">
        <v>2.2779205</v>
      </c>
      <c r="V69" s="10">
        <v>2.3295333</v>
      </c>
      <c r="W69" s="10">
        <v>2.3677199999999998</v>
      </c>
      <c r="X69" s="10">
        <v>2.3934171000000002</v>
      </c>
      <c r="Y69" s="10">
        <v>2.4075614000000001</v>
      </c>
      <c r="Z69" s="10">
        <v>2.4110895999999999</v>
      </c>
      <c r="AA69" s="10">
        <v>2.4049382000000001</v>
      </c>
      <c r="AB69" s="10">
        <v>2.3901265</v>
      </c>
      <c r="AC69" s="10">
        <v>2.3680553999999998</v>
      </c>
      <c r="AD69" s="10">
        <v>2.3402368</v>
      </c>
      <c r="AE69" s="10">
        <v>2.3081827000000001</v>
      </c>
      <c r="AF69" s="10">
        <v>2.2734047999999998</v>
      </c>
      <c r="AG69" s="10">
        <v>2.2374151000000002</v>
      </c>
      <c r="AH69" s="10">
        <v>2.2015115000000001</v>
      </c>
      <c r="AI69" s="10">
        <v>2.1660482000000001</v>
      </c>
      <c r="AJ69" s="10">
        <v>2.1311189000000001</v>
      </c>
      <c r="AK69" s="10">
        <v>2.0968173999999999</v>
      </c>
      <c r="AL69" s="10">
        <v>2.0632372999999999</v>
      </c>
      <c r="AM69" s="10">
        <v>2.0304723</v>
      </c>
      <c r="AN69" s="10">
        <v>1.9986161</v>
      </c>
      <c r="AO69" s="10">
        <v>1.9677625999999999</v>
      </c>
      <c r="AP69" s="10">
        <v>1.9380052000000001</v>
      </c>
      <c r="AQ69" s="10">
        <v>1.9094378999999999</v>
      </c>
      <c r="AR69" s="10">
        <v>1.8821542</v>
      </c>
      <c r="AS69" s="10">
        <v>1.8562479000000001</v>
      </c>
      <c r="AT69" s="10">
        <v>1.8317861</v>
      </c>
      <c r="AU69" s="10">
        <v>1.8087188000000001</v>
      </c>
      <c r="AV69" s="10">
        <v>1.7869636</v>
      </c>
      <c r="AW69" s="10">
        <v>1.7664381</v>
      </c>
      <c r="AX69" s="10">
        <v>1.7470599</v>
      </c>
      <c r="AY69" s="10">
        <v>1.7287465</v>
      </c>
      <c r="AZ69" s="10">
        <v>1.7114156</v>
      </c>
      <c r="BA69" s="10">
        <v>1.6949848999999999</v>
      </c>
      <c r="BB69" s="10">
        <v>1.6793718</v>
      </c>
      <c r="BC69" s="10">
        <v>1.6644939999999999</v>
      </c>
      <c r="BD69" s="10">
        <v>1.650269</v>
      </c>
      <c r="BE69" s="10">
        <v>1.6366145999999999</v>
      </c>
      <c r="BF69" s="10">
        <v>1.6234573999999999</v>
      </c>
      <c r="BG69" s="10">
        <v>1.6107731999999999</v>
      </c>
      <c r="BH69" s="10">
        <v>1.5985544</v>
      </c>
      <c r="BI69" s="10">
        <v>1.5867933000000001</v>
      </c>
      <c r="BJ69" s="10">
        <v>1.5754821999999999</v>
      </c>
      <c r="BK69" s="10">
        <v>1.5646134</v>
      </c>
      <c r="BL69" s="10">
        <v>1.5541792000000001</v>
      </c>
      <c r="BM69" s="10">
        <v>1.5441720999999999</v>
      </c>
      <c r="BN69" s="10">
        <v>1.5345842000000001</v>
      </c>
      <c r="BO69" s="10">
        <v>1.5254079</v>
      </c>
      <c r="BP69" s="10">
        <v>1.5166355</v>
      </c>
      <c r="BQ69" s="10">
        <v>1.5082594</v>
      </c>
      <c r="BR69" s="10">
        <v>1.4659906</v>
      </c>
      <c r="BS69" s="10">
        <v>1.4366521999999999</v>
      </c>
      <c r="BU69" s="9">
        <v>245.77</v>
      </c>
      <c r="BV69" s="9">
        <v>248.12</v>
      </c>
      <c r="BW69" s="9">
        <v>249.72</v>
      </c>
      <c r="BX69" s="9">
        <v>250.47</v>
      </c>
      <c r="BY69" s="9">
        <v>253.22</v>
      </c>
      <c r="BZ69" s="9">
        <v>255.97</v>
      </c>
      <c r="CA69" s="9">
        <v>248.27</v>
      </c>
      <c r="CB69" s="9">
        <v>255.27</v>
      </c>
      <c r="CC69" s="9">
        <v>256.02</v>
      </c>
      <c r="CD69" s="9">
        <v>255.25</v>
      </c>
      <c r="CE69" s="9">
        <v>253.89</v>
      </c>
      <c r="CF69" s="9">
        <v>231.86</v>
      </c>
      <c r="CG69" s="9">
        <v>168.11</v>
      </c>
      <c r="CH69" s="9">
        <v>149.93</v>
      </c>
      <c r="CI69" s="9">
        <v>125.18</v>
      </c>
      <c r="CJ69" s="9">
        <v>141.68</v>
      </c>
      <c r="CK69" s="9">
        <v>146.32</v>
      </c>
      <c r="CL69" s="9">
        <v>148.85</v>
      </c>
      <c r="CM69" s="9">
        <v>152.62</v>
      </c>
      <c r="CN69" s="9">
        <v>150.69999999999999</v>
      </c>
      <c r="CO69" s="9">
        <v>149.72999999999999</v>
      </c>
      <c r="CP69" s="9">
        <v>146.19</v>
      </c>
      <c r="CQ69" s="9">
        <v>146.93</v>
      </c>
      <c r="CR69" s="9">
        <v>141.38999999999999</v>
      </c>
      <c r="CS69" s="9">
        <v>123.5</v>
      </c>
      <c r="CT69" s="9">
        <v>109.87</v>
      </c>
      <c r="CU69" s="9">
        <v>107.88</v>
      </c>
      <c r="CV69" s="9">
        <v>100.62</v>
      </c>
      <c r="CW69" s="9">
        <v>100.63</v>
      </c>
      <c r="CX69" s="9">
        <v>103.02</v>
      </c>
      <c r="CY69" s="9">
        <v>109.28</v>
      </c>
      <c r="CZ69" s="9">
        <v>117.21</v>
      </c>
      <c r="DA69" s="9">
        <v>119.93</v>
      </c>
      <c r="DB69" s="9">
        <v>115.42</v>
      </c>
      <c r="DC69" s="9">
        <v>113.63</v>
      </c>
      <c r="DD69" s="9">
        <v>108.55</v>
      </c>
      <c r="DE69" s="9">
        <v>91.25</v>
      </c>
      <c r="DF69" s="9">
        <v>85.34</v>
      </c>
      <c r="DG69" s="9">
        <v>82.22</v>
      </c>
      <c r="DH69" s="9">
        <v>81.77</v>
      </c>
      <c r="DI69" s="9">
        <v>83.31</v>
      </c>
      <c r="DJ69" s="9">
        <v>87.45</v>
      </c>
      <c r="DK69" s="9">
        <v>96.99</v>
      </c>
      <c r="DL69" s="9">
        <v>95.76</v>
      </c>
      <c r="DM69" s="9">
        <v>94.81</v>
      </c>
      <c r="DN69" s="9">
        <v>89.77</v>
      </c>
      <c r="DO69" s="9">
        <v>90.07</v>
      </c>
      <c r="DP69" s="9">
        <v>86.88</v>
      </c>
      <c r="DR69" s="9">
        <v>220.4</v>
      </c>
      <c r="DS69" s="9">
        <v>220.11</v>
      </c>
      <c r="DT69" s="9">
        <v>221.16</v>
      </c>
      <c r="DU69" s="9">
        <v>219.41</v>
      </c>
      <c r="DV69" s="9">
        <v>220.61</v>
      </c>
      <c r="DW69" s="9">
        <v>226.94</v>
      </c>
      <c r="DX69" s="9">
        <v>224.47</v>
      </c>
      <c r="DY69" s="9">
        <v>227.26</v>
      </c>
      <c r="DZ69" s="9">
        <v>228.6</v>
      </c>
      <c r="EA69" s="9">
        <v>219.63</v>
      </c>
      <c r="EB69" s="9">
        <v>219.67</v>
      </c>
      <c r="EC69" s="9">
        <v>218.72</v>
      </c>
      <c r="ED69" s="9">
        <v>128.80000000000001</v>
      </c>
      <c r="EE69" s="9">
        <v>132.59</v>
      </c>
      <c r="EF69" s="9">
        <v>131.88999999999999</v>
      </c>
      <c r="EG69" s="9">
        <v>131.61000000000001</v>
      </c>
      <c r="EH69" s="9">
        <v>131.88999999999999</v>
      </c>
      <c r="EI69" s="9">
        <v>132.84</v>
      </c>
      <c r="EJ69" s="9">
        <v>131.86000000000001</v>
      </c>
      <c r="EK69" s="9">
        <v>134.4</v>
      </c>
      <c r="EL69" s="9">
        <v>134.97999999999999</v>
      </c>
      <c r="EM69" s="9">
        <v>133.47999999999999</v>
      </c>
      <c r="EN69" s="9">
        <v>133.37</v>
      </c>
      <c r="EO69" s="9">
        <v>129.37</v>
      </c>
      <c r="EP69" s="9">
        <v>105.58</v>
      </c>
      <c r="EQ69" s="9">
        <v>105.04</v>
      </c>
      <c r="ER69" s="9">
        <v>104.86</v>
      </c>
      <c r="ES69" s="9">
        <v>105.04</v>
      </c>
      <c r="ET69" s="9">
        <v>106.3</v>
      </c>
      <c r="EU69" s="9">
        <v>107.25</v>
      </c>
      <c r="EV69" s="9">
        <v>107.4</v>
      </c>
      <c r="EW69" s="9">
        <v>109.96</v>
      </c>
      <c r="EX69" s="9">
        <v>110.34</v>
      </c>
      <c r="EY69" s="9">
        <v>111.07</v>
      </c>
      <c r="EZ69" s="9">
        <v>110.55</v>
      </c>
      <c r="FA69" s="9">
        <v>111.14</v>
      </c>
      <c r="FB69" s="9">
        <v>87.99</v>
      </c>
      <c r="FC69" s="9">
        <v>87.18</v>
      </c>
      <c r="FD69" s="9">
        <v>86.92</v>
      </c>
      <c r="FE69" s="9">
        <v>87.19</v>
      </c>
      <c r="FF69" s="9">
        <v>88.32</v>
      </c>
      <c r="FG69" s="9">
        <v>90.01</v>
      </c>
      <c r="FH69" s="9">
        <v>107.72</v>
      </c>
      <c r="FI69" s="9">
        <v>110.54</v>
      </c>
      <c r="FJ69" s="9">
        <v>112.64</v>
      </c>
      <c r="FK69" s="9">
        <v>113.43</v>
      </c>
      <c r="FL69" s="9">
        <v>112.71</v>
      </c>
      <c r="FM69" s="9">
        <v>113.68</v>
      </c>
      <c r="FO69" s="9">
        <v>81.338499999999996</v>
      </c>
      <c r="FP69" s="7">
        <v>114.5</v>
      </c>
      <c r="FQ69" s="9">
        <v>1.3089</v>
      </c>
      <c r="FR69" s="7">
        <f t="shared" si="15"/>
        <v>87.478034991214003</v>
      </c>
      <c r="FT69" s="7">
        <v>1.36</v>
      </c>
      <c r="FU69" s="7">
        <v>1.62</v>
      </c>
      <c r="FV69" s="9">
        <v>81.495400000000004</v>
      </c>
      <c r="FX69" s="9">
        <v>112.48</v>
      </c>
      <c r="FY69" s="9">
        <v>106.16</v>
      </c>
      <c r="FZ69" s="9">
        <v>98.63</v>
      </c>
      <c r="GA69" s="9">
        <v>90.64</v>
      </c>
      <c r="GB69" s="9">
        <v>82.96</v>
      </c>
    </row>
    <row r="70" spans="1:184" x14ac:dyDescent="0.25">
      <c r="A70" s="6">
        <f t="shared" si="16"/>
        <v>44649</v>
      </c>
      <c r="B70" s="13">
        <f t="shared" si="10"/>
        <v>3</v>
      </c>
      <c r="C70" s="13">
        <f t="shared" si="11"/>
        <v>2022</v>
      </c>
      <c r="D70">
        <f t="shared" si="12"/>
        <v>202203</v>
      </c>
      <c r="E70">
        <f t="shared" si="13"/>
        <v>1</v>
      </c>
      <c r="F70">
        <f t="shared" si="14"/>
        <v>202201</v>
      </c>
      <c r="G70" t="s">
        <v>256</v>
      </c>
      <c r="H70" s="9">
        <v>0.75</v>
      </c>
      <c r="I70" s="9">
        <v>0.69069999999999998</v>
      </c>
      <c r="J70" s="10">
        <v>0.77716280000000004</v>
      </c>
      <c r="K70" s="10">
        <v>1.0058331</v>
      </c>
      <c r="L70" s="10">
        <v>1.2051563999999999</v>
      </c>
      <c r="M70" s="10">
        <v>1.382422</v>
      </c>
      <c r="N70" s="10">
        <v>1.5438613999999999</v>
      </c>
      <c r="O70" s="10">
        <v>1.6896445</v>
      </c>
      <c r="P70" s="10">
        <v>1.8192056000000001</v>
      </c>
      <c r="Q70" s="10">
        <v>1.9333572000000001</v>
      </c>
      <c r="R70" s="10">
        <v>2.0337249000000002</v>
      </c>
      <c r="S70" s="10">
        <v>2.1223513000000001</v>
      </c>
      <c r="T70" s="10">
        <v>2.2000918999999999</v>
      </c>
      <c r="U70" s="10">
        <v>2.2662933000000001</v>
      </c>
      <c r="V70" s="10">
        <v>2.3191101999999999</v>
      </c>
      <c r="W70" s="10">
        <v>2.3587536999999998</v>
      </c>
      <c r="X70" s="10">
        <v>2.3860709</v>
      </c>
      <c r="Y70" s="10">
        <v>2.4019088000000002</v>
      </c>
      <c r="Z70" s="10">
        <v>2.4071145999999999</v>
      </c>
      <c r="AA70" s="10">
        <v>2.4025352</v>
      </c>
      <c r="AB70" s="10">
        <v>2.3891111</v>
      </c>
      <c r="AC70" s="10">
        <v>2.3682151999999999</v>
      </c>
      <c r="AD70" s="10">
        <v>2.3413457000000002</v>
      </c>
      <c r="AE70" s="10">
        <v>2.3100008000000001</v>
      </c>
      <c r="AF70" s="10">
        <v>2.2756788999999999</v>
      </c>
      <c r="AG70" s="10">
        <v>2.2398782000000002</v>
      </c>
      <c r="AH70" s="10">
        <v>2.2039618000000001</v>
      </c>
      <c r="AI70" s="10">
        <v>2.1684006999999998</v>
      </c>
      <c r="AJ70" s="10">
        <v>2.1333044000000001</v>
      </c>
      <c r="AK70" s="10">
        <v>2.0987814999999999</v>
      </c>
      <c r="AL70" s="10">
        <v>2.0649402000000001</v>
      </c>
      <c r="AM70" s="10">
        <v>2.0318890999999999</v>
      </c>
      <c r="AN70" s="10">
        <v>1.9997366000000001</v>
      </c>
      <c r="AO70" s="10">
        <v>1.9685912000000001</v>
      </c>
      <c r="AP70" s="10">
        <v>1.9385612000000001</v>
      </c>
      <c r="AQ70" s="10">
        <v>1.9097552</v>
      </c>
      <c r="AR70" s="10">
        <v>1.8822816</v>
      </c>
      <c r="AS70" s="10">
        <v>1.8562489</v>
      </c>
      <c r="AT70" s="10">
        <v>1.8317414999999999</v>
      </c>
      <c r="AU70" s="10">
        <v>1.8087153</v>
      </c>
      <c r="AV70" s="10">
        <v>1.7870828000000001</v>
      </c>
      <c r="AW70" s="10">
        <v>1.7667564</v>
      </c>
      <c r="AX70" s="10">
        <v>1.7476488999999999</v>
      </c>
      <c r="AY70" s="10">
        <v>1.7296726</v>
      </c>
      <c r="AZ70" s="10">
        <v>1.7127402</v>
      </c>
      <c r="BA70" s="10">
        <v>1.6967642000000001</v>
      </c>
      <c r="BB70" s="10">
        <v>1.681657</v>
      </c>
      <c r="BC70" s="10">
        <v>1.6673313000000001</v>
      </c>
      <c r="BD70" s="10">
        <v>1.6536995999999999</v>
      </c>
      <c r="BE70" s="10">
        <v>1.6406744</v>
      </c>
      <c r="BF70" s="10">
        <v>1.6281783999999999</v>
      </c>
      <c r="BG70" s="10">
        <v>1.6161833999999999</v>
      </c>
      <c r="BH70" s="10">
        <v>1.6046762999999999</v>
      </c>
      <c r="BI70" s="10">
        <v>1.5936437999999999</v>
      </c>
      <c r="BJ70" s="10">
        <v>1.5830728000000001</v>
      </c>
      <c r="BK70" s="10">
        <v>1.5729503</v>
      </c>
      <c r="BL70" s="10">
        <v>1.5632629</v>
      </c>
      <c r="BM70" s="10">
        <v>1.5539976</v>
      </c>
      <c r="BN70" s="10">
        <v>1.5451412</v>
      </c>
      <c r="BO70" s="10">
        <v>1.5366804999999999</v>
      </c>
      <c r="BP70" s="10">
        <v>1.5286023</v>
      </c>
      <c r="BQ70" s="10">
        <v>1.5208936</v>
      </c>
      <c r="BR70" s="10">
        <v>1.4819704</v>
      </c>
      <c r="BS70" s="10">
        <v>1.4549231</v>
      </c>
      <c r="BU70" s="9">
        <v>263.42</v>
      </c>
      <c r="BV70" s="9">
        <v>264.01</v>
      </c>
      <c r="BW70" s="9">
        <v>266.26</v>
      </c>
      <c r="BX70" s="9">
        <v>266.86</v>
      </c>
      <c r="BY70" s="9">
        <v>268.82</v>
      </c>
      <c r="BZ70" s="9">
        <v>271.3</v>
      </c>
      <c r="CA70" s="9">
        <v>262.7</v>
      </c>
      <c r="CB70" s="9">
        <v>269.7</v>
      </c>
      <c r="CC70" s="9">
        <v>271.7</v>
      </c>
      <c r="CD70" s="9">
        <v>271.7</v>
      </c>
      <c r="CE70" s="9">
        <v>268.79000000000002</v>
      </c>
      <c r="CF70" s="9">
        <v>245.92</v>
      </c>
      <c r="CG70" s="9">
        <v>172.64</v>
      </c>
      <c r="CH70" s="9">
        <v>151.63</v>
      </c>
      <c r="CI70" s="9">
        <v>127.23</v>
      </c>
      <c r="CJ70" s="9">
        <v>143.66999999999999</v>
      </c>
      <c r="CK70" s="9">
        <v>147.84</v>
      </c>
      <c r="CL70" s="9">
        <v>150.28</v>
      </c>
      <c r="CM70" s="9">
        <v>152.88999999999999</v>
      </c>
      <c r="CN70" s="9">
        <v>150.9</v>
      </c>
      <c r="CO70" s="9">
        <v>149.84</v>
      </c>
      <c r="CP70" s="9">
        <v>148.33000000000001</v>
      </c>
      <c r="CQ70" s="9">
        <v>148.91999999999999</v>
      </c>
      <c r="CR70" s="9">
        <v>143.19</v>
      </c>
      <c r="CS70" s="9">
        <v>119.02</v>
      </c>
      <c r="CT70" s="9">
        <v>105.39</v>
      </c>
      <c r="CU70" s="9">
        <v>103.4</v>
      </c>
      <c r="CV70" s="9">
        <v>96.15</v>
      </c>
      <c r="CW70" s="9">
        <v>96.16</v>
      </c>
      <c r="CX70" s="9">
        <v>98.55</v>
      </c>
      <c r="CY70" s="9">
        <v>106.72</v>
      </c>
      <c r="CZ70" s="9">
        <v>115.2</v>
      </c>
      <c r="DA70" s="9">
        <v>118.25</v>
      </c>
      <c r="DB70" s="9">
        <v>113.33</v>
      </c>
      <c r="DC70" s="9">
        <v>111.74</v>
      </c>
      <c r="DD70" s="9">
        <v>106.83</v>
      </c>
      <c r="DE70" s="9">
        <v>89.69</v>
      </c>
      <c r="DF70" s="9">
        <v>83.92</v>
      </c>
      <c r="DG70" s="9">
        <v>80.95</v>
      </c>
      <c r="DH70" s="9">
        <v>80.63</v>
      </c>
      <c r="DI70" s="9">
        <v>82.32</v>
      </c>
      <c r="DJ70" s="9">
        <v>86.67</v>
      </c>
      <c r="DK70" s="9">
        <v>96.5</v>
      </c>
      <c r="DL70" s="9">
        <v>95.32</v>
      </c>
      <c r="DM70" s="9">
        <v>94.41</v>
      </c>
      <c r="DN70" s="9">
        <v>89.39</v>
      </c>
      <c r="DO70" s="9">
        <v>89.71</v>
      </c>
      <c r="DP70" s="9">
        <v>86.54</v>
      </c>
      <c r="DR70" s="9">
        <v>229.34</v>
      </c>
      <c r="DS70" s="9">
        <v>228.92</v>
      </c>
      <c r="DT70" s="9">
        <v>229.89</v>
      </c>
      <c r="DU70" s="9">
        <v>230.55</v>
      </c>
      <c r="DV70" s="9">
        <v>231.53</v>
      </c>
      <c r="DW70" s="9">
        <v>237.87</v>
      </c>
      <c r="DX70" s="9">
        <v>233.97</v>
      </c>
      <c r="DY70" s="9">
        <v>236.76</v>
      </c>
      <c r="DZ70" s="9">
        <v>238.1</v>
      </c>
      <c r="EA70" s="9">
        <v>229.58</v>
      </c>
      <c r="EB70" s="9">
        <v>229.62</v>
      </c>
      <c r="EC70" s="9">
        <v>228.67</v>
      </c>
      <c r="ED70" s="9">
        <v>129.66999999999999</v>
      </c>
      <c r="EE70" s="9">
        <v>133.46</v>
      </c>
      <c r="EF70" s="9">
        <v>132.76</v>
      </c>
      <c r="EG70" s="9">
        <v>132.47999999999999</v>
      </c>
      <c r="EH70" s="9">
        <v>132.76</v>
      </c>
      <c r="EI70" s="9">
        <v>133.71</v>
      </c>
      <c r="EJ70" s="9">
        <v>132.08000000000001</v>
      </c>
      <c r="EK70" s="9">
        <v>134.62</v>
      </c>
      <c r="EL70" s="9">
        <v>135.19999999999999</v>
      </c>
      <c r="EM70" s="9">
        <v>133.69999999999999</v>
      </c>
      <c r="EN70" s="9">
        <v>133.59</v>
      </c>
      <c r="EO70" s="9">
        <v>129.59</v>
      </c>
      <c r="EP70" s="9">
        <v>104.49</v>
      </c>
      <c r="EQ70" s="9">
        <v>103.95</v>
      </c>
      <c r="ER70" s="9">
        <v>103.77</v>
      </c>
      <c r="ES70" s="9">
        <v>103.95</v>
      </c>
      <c r="ET70" s="9">
        <v>105.21</v>
      </c>
      <c r="EU70" s="9">
        <v>106.16</v>
      </c>
      <c r="EV70" s="9">
        <v>105.86</v>
      </c>
      <c r="EW70" s="9">
        <v>108.42</v>
      </c>
      <c r="EX70" s="9">
        <v>108.8</v>
      </c>
      <c r="EY70" s="9">
        <v>109.53</v>
      </c>
      <c r="EZ70" s="9">
        <v>109.01</v>
      </c>
      <c r="FA70" s="9">
        <v>109.6</v>
      </c>
      <c r="FB70" s="9">
        <v>86.9</v>
      </c>
      <c r="FC70" s="9">
        <v>86.09</v>
      </c>
      <c r="FD70" s="9">
        <v>85.83</v>
      </c>
      <c r="FE70" s="9">
        <v>86.1</v>
      </c>
      <c r="FF70" s="9">
        <v>87.23</v>
      </c>
      <c r="FG70" s="9">
        <v>88.92</v>
      </c>
      <c r="FH70" s="9">
        <v>106.18</v>
      </c>
      <c r="FI70" s="9">
        <v>109</v>
      </c>
      <c r="FJ70" s="9">
        <v>111.1</v>
      </c>
      <c r="FK70" s="9">
        <v>111.89</v>
      </c>
      <c r="FL70" s="9">
        <v>111.17</v>
      </c>
      <c r="FM70" s="9">
        <v>112.14</v>
      </c>
      <c r="FO70" s="9">
        <v>81.022000000000006</v>
      </c>
      <c r="FP70" s="7">
        <v>112.79</v>
      </c>
      <c r="FQ70" s="9">
        <v>1.3136000000000001</v>
      </c>
      <c r="FR70" s="7">
        <f t="shared" si="15"/>
        <v>85.863276492082818</v>
      </c>
      <c r="FT70" s="7">
        <v>1.36</v>
      </c>
      <c r="FU70" s="7">
        <v>1.64</v>
      </c>
      <c r="FV70" s="9">
        <v>81.235600000000005</v>
      </c>
      <c r="FX70" s="9">
        <v>110.23</v>
      </c>
      <c r="FY70" s="9">
        <v>104.74</v>
      </c>
      <c r="FZ70" s="9">
        <v>98.12</v>
      </c>
      <c r="GA70" s="9">
        <v>90.74</v>
      </c>
      <c r="GB70" s="9">
        <v>82.79</v>
      </c>
    </row>
    <row r="71" spans="1:184" x14ac:dyDescent="0.25">
      <c r="A71" s="6">
        <f t="shared" si="16"/>
        <v>44650</v>
      </c>
      <c r="B71" s="13">
        <f t="shared" si="10"/>
        <v>3</v>
      </c>
      <c r="C71" s="13">
        <f t="shared" si="11"/>
        <v>2022</v>
      </c>
      <c r="D71">
        <f t="shared" si="12"/>
        <v>202203</v>
      </c>
      <c r="E71">
        <f t="shared" si="13"/>
        <v>1</v>
      </c>
      <c r="F71">
        <f t="shared" si="14"/>
        <v>202201</v>
      </c>
      <c r="G71" t="s">
        <v>257</v>
      </c>
      <c r="H71" s="9">
        <v>0.75</v>
      </c>
      <c r="I71" s="9">
        <v>0.69</v>
      </c>
      <c r="J71" s="10">
        <v>0.77393970000000001</v>
      </c>
      <c r="K71" s="10">
        <v>1.0101013999999999</v>
      </c>
      <c r="L71" s="10">
        <v>1.2141477000000001</v>
      </c>
      <c r="M71" s="10">
        <v>1.3996947</v>
      </c>
      <c r="N71" s="10">
        <v>1.5720529000000001</v>
      </c>
      <c r="O71" s="10">
        <v>1.72837</v>
      </c>
      <c r="P71" s="10">
        <v>1.8668674999999999</v>
      </c>
      <c r="Q71" s="10">
        <v>1.9880528</v>
      </c>
      <c r="R71" s="10">
        <v>2.0936132000000001</v>
      </c>
      <c r="S71" s="10">
        <v>2.1858620000000002</v>
      </c>
      <c r="T71" s="10">
        <v>2.2658697999999999</v>
      </c>
      <c r="U71" s="10">
        <v>2.3333203</v>
      </c>
      <c r="V71" s="10">
        <v>2.3867208</v>
      </c>
      <c r="W71" s="10">
        <v>2.4264640000000002</v>
      </c>
      <c r="X71" s="10">
        <v>2.4535372999999998</v>
      </c>
      <c r="Y71" s="10">
        <v>2.4689283</v>
      </c>
      <c r="Z71" s="10">
        <v>2.4736243</v>
      </c>
      <c r="AA71" s="10">
        <v>2.4686129999999999</v>
      </c>
      <c r="AB71" s="10">
        <v>2.4549389000000001</v>
      </c>
      <c r="AC71" s="10">
        <v>2.43397</v>
      </c>
      <c r="AD71" s="10">
        <v>2.4071880999999999</v>
      </c>
      <c r="AE71" s="10">
        <v>2.3760750000000002</v>
      </c>
      <c r="AF71" s="10">
        <v>2.3421128000000002</v>
      </c>
      <c r="AG71" s="10">
        <v>2.3067833000000002</v>
      </c>
      <c r="AH71" s="10">
        <v>2.2714172000000001</v>
      </c>
      <c r="AI71" s="10">
        <v>2.2364435</v>
      </c>
      <c r="AJ71" s="10">
        <v>2.2019590999999998</v>
      </c>
      <c r="AK71" s="10">
        <v>2.1680600000000001</v>
      </c>
      <c r="AL71" s="10">
        <v>2.1348425</v>
      </c>
      <c r="AM71" s="10">
        <v>2.1024026999999998</v>
      </c>
      <c r="AN71" s="10">
        <v>2.0708369000000002</v>
      </c>
      <c r="AO71" s="10">
        <v>2.0402410999999998</v>
      </c>
      <c r="AP71" s="10">
        <v>2.0107115000000002</v>
      </c>
      <c r="AQ71" s="10">
        <v>1.9823443999999999</v>
      </c>
      <c r="AR71" s="10">
        <v>1.9552358999999999</v>
      </c>
      <c r="AS71" s="10">
        <v>1.9294822</v>
      </c>
      <c r="AT71" s="10">
        <v>1.9051552</v>
      </c>
      <c r="AU71" s="10">
        <v>1.8822083000000001</v>
      </c>
      <c r="AV71" s="10">
        <v>1.8605592</v>
      </c>
      <c r="AW71" s="10">
        <v>1.8401253</v>
      </c>
      <c r="AX71" s="10">
        <v>1.8208241999999999</v>
      </c>
      <c r="AY71" s="10">
        <v>1.8025732000000001</v>
      </c>
      <c r="AZ71" s="10">
        <v>1.78529</v>
      </c>
      <c r="BA71" s="10">
        <v>1.7688921</v>
      </c>
      <c r="BB71" s="10">
        <v>1.7532970000000001</v>
      </c>
      <c r="BC71" s="10">
        <v>1.7384221</v>
      </c>
      <c r="BD71" s="10">
        <v>1.7241849</v>
      </c>
      <c r="BE71" s="10">
        <v>1.7105030999999999</v>
      </c>
      <c r="BF71" s="10">
        <v>1.6973050999999999</v>
      </c>
      <c r="BG71" s="10">
        <v>1.6845684000000001</v>
      </c>
      <c r="BH71" s="10">
        <v>1.6722838</v>
      </c>
      <c r="BI71" s="10">
        <v>1.6604421</v>
      </c>
      <c r="BJ71" s="10">
        <v>1.6490343000000001</v>
      </c>
      <c r="BK71" s="10">
        <v>1.6380513000000001</v>
      </c>
      <c r="BL71" s="10">
        <v>1.6274838</v>
      </c>
      <c r="BM71" s="10">
        <v>1.6173227999999999</v>
      </c>
      <c r="BN71" s="10">
        <v>1.6075591</v>
      </c>
      <c r="BO71" s="10">
        <v>1.5981836</v>
      </c>
      <c r="BP71" s="10">
        <v>1.5891871</v>
      </c>
      <c r="BQ71" s="10">
        <v>1.5805606000000001</v>
      </c>
      <c r="BR71" s="10">
        <v>1.5362370000000001</v>
      </c>
      <c r="BS71" s="10">
        <v>1.5040122</v>
      </c>
      <c r="BU71" s="9">
        <v>283.23</v>
      </c>
      <c r="BV71" s="9">
        <v>286.58</v>
      </c>
      <c r="BW71" s="9">
        <v>289.16000000000003</v>
      </c>
      <c r="BX71" s="9">
        <v>290.20999999999998</v>
      </c>
      <c r="BY71" s="9">
        <v>291.69</v>
      </c>
      <c r="BZ71" s="9">
        <v>293.61</v>
      </c>
      <c r="CA71" s="9">
        <v>283.83</v>
      </c>
      <c r="CB71" s="9">
        <v>290.05</v>
      </c>
      <c r="CC71" s="9">
        <v>294.8</v>
      </c>
      <c r="CD71" s="9">
        <v>294.64999999999998</v>
      </c>
      <c r="CE71" s="9">
        <v>292.27999999999997</v>
      </c>
      <c r="CF71" s="9">
        <v>270.41000000000003</v>
      </c>
      <c r="CG71" s="9">
        <v>185.67</v>
      </c>
      <c r="CH71" s="9">
        <v>155.19999999999999</v>
      </c>
      <c r="CI71" s="9">
        <v>127.22</v>
      </c>
      <c r="CJ71" s="9">
        <v>142</v>
      </c>
      <c r="CK71" s="9">
        <v>145.52000000000001</v>
      </c>
      <c r="CL71" s="9">
        <v>147.68</v>
      </c>
      <c r="CM71" s="9">
        <v>151.87</v>
      </c>
      <c r="CN71" s="9">
        <v>150.25</v>
      </c>
      <c r="CO71" s="9">
        <v>149.47</v>
      </c>
      <c r="CP71" s="9">
        <v>147.38</v>
      </c>
      <c r="CQ71" s="9">
        <v>148.08000000000001</v>
      </c>
      <c r="CR71" s="9">
        <v>142.4</v>
      </c>
      <c r="CS71" s="9">
        <v>117.85</v>
      </c>
      <c r="CT71" s="9">
        <v>104.19</v>
      </c>
      <c r="CU71" s="9">
        <v>102.11</v>
      </c>
      <c r="CV71" s="9">
        <v>94.75</v>
      </c>
      <c r="CW71" s="9">
        <v>94.59</v>
      </c>
      <c r="CX71" s="9">
        <v>96.78</v>
      </c>
      <c r="CY71" s="9">
        <v>106.38</v>
      </c>
      <c r="CZ71" s="9">
        <v>114.8</v>
      </c>
      <c r="DA71" s="9">
        <v>117.81</v>
      </c>
      <c r="DB71" s="9">
        <v>110.87</v>
      </c>
      <c r="DC71" s="9">
        <v>109.38</v>
      </c>
      <c r="DD71" s="9">
        <v>104.66</v>
      </c>
      <c r="DE71" s="9">
        <v>87.86</v>
      </c>
      <c r="DF71" s="9">
        <v>82.29</v>
      </c>
      <c r="DG71" s="9">
        <v>79.400000000000006</v>
      </c>
      <c r="DH71" s="9">
        <v>78.97</v>
      </c>
      <c r="DI71" s="9">
        <v>80.52</v>
      </c>
      <c r="DJ71" s="9">
        <v>84.64</v>
      </c>
      <c r="DK71" s="9">
        <v>94.07</v>
      </c>
      <c r="DL71" s="9">
        <v>92.71</v>
      </c>
      <c r="DM71" s="9">
        <v>91.76</v>
      </c>
      <c r="DN71" s="9">
        <v>86.88</v>
      </c>
      <c r="DO71" s="9">
        <v>87.53</v>
      </c>
      <c r="DP71" s="9">
        <v>84.88</v>
      </c>
      <c r="DR71" s="9">
        <v>244.67</v>
      </c>
      <c r="DS71" s="9">
        <v>242.88</v>
      </c>
      <c r="DT71" s="9">
        <v>245.46</v>
      </c>
      <c r="DU71" s="9">
        <v>246.06</v>
      </c>
      <c r="DV71" s="9">
        <v>246.65</v>
      </c>
      <c r="DW71" s="9">
        <v>253.1</v>
      </c>
      <c r="DX71" s="9">
        <v>247.52</v>
      </c>
      <c r="DY71" s="9">
        <v>250.31</v>
      </c>
      <c r="DZ71" s="9">
        <v>251.65</v>
      </c>
      <c r="EA71" s="9">
        <v>243.89</v>
      </c>
      <c r="EB71" s="9">
        <v>243.93</v>
      </c>
      <c r="EC71" s="9">
        <v>242.98</v>
      </c>
      <c r="ED71" s="9">
        <v>130.27000000000001</v>
      </c>
      <c r="EE71" s="9">
        <v>134.06</v>
      </c>
      <c r="EF71" s="9">
        <v>133.36000000000001</v>
      </c>
      <c r="EG71" s="9">
        <v>133.08000000000001</v>
      </c>
      <c r="EH71" s="9">
        <v>133.36000000000001</v>
      </c>
      <c r="EI71" s="9">
        <v>134.31</v>
      </c>
      <c r="EJ71" s="9">
        <v>132.74</v>
      </c>
      <c r="EK71" s="9">
        <v>135.28</v>
      </c>
      <c r="EL71" s="9">
        <v>135.86000000000001</v>
      </c>
      <c r="EM71" s="9">
        <v>134.36000000000001</v>
      </c>
      <c r="EN71" s="9">
        <v>134.25</v>
      </c>
      <c r="EO71" s="9">
        <v>130.25</v>
      </c>
      <c r="EP71" s="9">
        <v>103.77</v>
      </c>
      <c r="EQ71" s="9">
        <v>103.23</v>
      </c>
      <c r="ER71" s="9">
        <v>103.05</v>
      </c>
      <c r="ES71" s="9">
        <v>103.23</v>
      </c>
      <c r="ET71" s="9">
        <v>104.49</v>
      </c>
      <c r="EU71" s="9">
        <v>105.44</v>
      </c>
      <c r="EV71" s="9">
        <v>106.25</v>
      </c>
      <c r="EW71" s="9">
        <v>108.81</v>
      </c>
      <c r="EX71" s="9">
        <v>109.19</v>
      </c>
      <c r="EY71" s="9">
        <v>109.92</v>
      </c>
      <c r="EZ71" s="9">
        <v>109.4</v>
      </c>
      <c r="FA71" s="9">
        <v>109.99</v>
      </c>
      <c r="FB71" s="9">
        <v>86.52</v>
      </c>
      <c r="FC71" s="9">
        <v>85.71</v>
      </c>
      <c r="FD71" s="9">
        <v>85.45</v>
      </c>
      <c r="FE71" s="9">
        <v>85.72</v>
      </c>
      <c r="FF71" s="9">
        <v>86.85</v>
      </c>
      <c r="FG71" s="9">
        <v>88.54</v>
      </c>
      <c r="FH71" s="9">
        <v>106.57</v>
      </c>
      <c r="FI71" s="9">
        <v>109.39</v>
      </c>
      <c r="FJ71" s="9">
        <v>111.49</v>
      </c>
      <c r="FK71" s="9">
        <v>112.28</v>
      </c>
      <c r="FL71" s="9">
        <v>111.56</v>
      </c>
      <c r="FM71" s="9">
        <v>112.53</v>
      </c>
      <c r="FO71" s="9">
        <v>80.904600000000002</v>
      </c>
      <c r="FP71" s="7">
        <v>115.59</v>
      </c>
      <c r="FQ71" s="9">
        <v>1.3172999999999999</v>
      </c>
      <c r="FR71" s="7">
        <f t="shared" si="15"/>
        <v>87.747665679799596</v>
      </c>
      <c r="FT71" s="7">
        <v>1.38</v>
      </c>
      <c r="FU71" s="7">
        <v>1.68</v>
      </c>
      <c r="FV71" s="9">
        <v>81.1387</v>
      </c>
      <c r="FX71" s="9">
        <v>113.45</v>
      </c>
      <c r="FY71" s="9">
        <v>108.64</v>
      </c>
      <c r="FZ71" s="9">
        <v>101.78</v>
      </c>
      <c r="GA71" s="9">
        <v>93.56</v>
      </c>
      <c r="GB71" s="9">
        <v>84.47</v>
      </c>
    </row>
    <row r="72" spans="1:184" x14ac:dyDescent="0.25">
      <c r="A72" s="6">
        <f t="shared" si="16"/>
        <v>44651</v>
      </c>
      <c r="B72" s="13">
        <f t="shared" si="10"/>
        <v>3</v>
      </c>
      <c r="C72" s="13">
        <f t="shared" si="11"/>
        <v>2022</v>
      </c>
      <c r="D72">
        <f t="shared" si="12"/>
        <v>202203</v>
      </c>
      <c r="E72">
        <f t="shared" si="13"/>
        <v>1</v>
      </c>
      <c r="F72">
        <f t="shared" si="14"/>
        <v>202201</v>
      </c>
      <c r="G72" t="s">
        <v>258</v>
      </c>
      <c r="H72" s="9">
        <v>0.75</v>
      </c>
      <c r="I72" s="9">
        <v>0.68959999999999999</v>
      </c>
      <c r="J72" s="10">
        <v>0.77889390000000003</v>
      </c>
      <c r="K72" s="10">
        <v>1.0085082999999999</v>
      </c>
      <c r="L72" s="10">
        <v>1.2040687000000001</v>
      </c>
      <c r="M72" s="10">
        <v>1.3821842</v>
      </c>
      <c r="N72" s="10">
        <v>1.5478953</v>
      </c>
      <c r="O72" s="10">
        <v>1.6982569999999999</v>
      </c>
      <c r="P72" s="10">
        <v>1.8317101</v>
      </c>
      <c r="Q72" s="10">
        <v>1.949076</v>
      </c>
      <c r="R72" s="10">
        <v>2.0521277000000002</v>
      </c>
      <c r="S72" s="10">
        <v>2.1414863</v>
      </c>
      <c r="T72" s="10">
        <v>2.2178315</v>
      </c>
      <c r="U72" s="10">
        <v>2.2806856999999998</v>
      </c>
      <c r="V72" s="10">
        <v>2.3296174999999999</v>
      </c>
      <c r="W72" s="10">
        <v>2.3653211999999999</v>
      </c>
      <c r="X72" s="10">
        <v>2.3887594999999999</v>
      </c>
      <c r="Y72" s="10">
        <v>2.4008948999999999</v>
      </c>
      <c r="Z72" s="10">
        <v>2.4026898999999999</v>
      </c>
      <c r="AA72" s="10">
        <v>2.3951069999999999</v>
      </c>
      <c r="AB72" s="10">
        <v>2.379175</v>
      </c>
      <c r="AC72" s="10">
        <v>2.3562609000000001</v>
      </c>
      <c r="AD72" s="10">
        <v>2.3278401</v>
      </c>
      <c r="AE72" s="10">
        <v>2.2953879000000001</v>
      </c>
      <c r="AF72" s="10">
        <v>2.2603797000000001</v>
      </c>
      <c r="AG72" s="10">
        <v>2.2242909000000002</v>
      </c>
      <c r="AH72" s="10">
        <v>2.1884256999999998</v>
      </c>
      <c r="AI72" s="10">
        <v>2.1531677</v>
      </c>
      <c r="AJ72" s="10">
        <v>2.1185915</v>
      </c>
      <c r="AK72" s="10">
        <v>2.0847715999999998</v>
      </c>
      <c r="AL72" s="10">
        <v>2.0517824999999998</v>
      </c>
      <c r="AM72" s="10">
        <v>2.0196985999999999</v>
      </c>
      <c r="AN72" s="10">
        <v>1.9885945</v>
      </c>
      <c r="AO72" s="10">
        <v>1.9585446</v>
      </c>
      <c r="AP72" s="10">
        <v>1.9296233</v>
      </c>
      <c r="AQ72" s="10">
        <v>1.9019052999999999</v>
      </c>
      <c r="AR72" s="10">
        <v>1.8754648</v>
      </c>
      <c r="AS72" s="10">
        <v>1.8503765000000001</v>
      </c>
      <c r="AT72" s="10">
        <v>1.8266903999999999</v>
      </c>
      <c r="AU72" s="10">
        <v>1.8043487</v>
      </c>
      <c r="AV72" s="10">
        <v>1.783264</v>
      </c>
      <c r="AW72" s="10">
        <v>1.7633487999999999</v>
      </c>
      <c r="AX72" s="10">
        <v>1.7445155000000001</v>
      </c>
      <c r="AY72" s="10">
        <v>1.7266767000000001</v>
      </c>
      <c r="AZ72" s="10">
        <v>1.7097450000000001</v>
      </c>
      <c r="BA72" s="10">
        <v>1.6936328</v>
      </c>
      <c r="BB72" s="10">
        <v>1.6782526</v>
      </c>
      <c r="BC72" s="10">
        <v>1.6635169999999999</v>
      </c>
      <c r="BD72" s="10">
        <v>1.6493385</v>
      </c>
      <c r="BE72" s="10">
        <v>1.6356295999999999</v>
      </c>
      <c r="BF72" s="10">
        <v>1.6223156000000001</v>
      </c>
      <c r="BG72" s="10">
        <v>1.609378</v>
      </c>
      <c r="BH72" s="10">
        <v>1.5968137</v>
      </c>
      <c r="BI72" s="10">
        <v>1.5846199999999999</v>
      </c>
      <c r="BJ72" s="10">
        <v>1.5727937999999999</v>
      </c>
      <c r="BK72" s="10">
        <v>1.5613321</v>
      </c>
      <c r="BL72" s="10">
        <v>1.5502320999999999</v>
      </c>
      <c r="BM72" s="10">
        <v>1.5394907</v>
      </c>
      <c r="BN72" s="10">
        <v>1.5291051</v>
      </c>
      <c r="BO72" s="10">
        <v>1.5190721</v>
      </c>
      <c r="BP72" s="10">
        <v>1.5093890000000001</v>
      </c>
      <c r="BQ72" s="10">
        <v>1.5000526999999999</v>
      </c>
      <c r="BR72" s="10">
        <v>1.4512531</v>
      </c>
      <c r="BS72" s="10">
        <v>1.4148011</v>
      </c>
      <c r="BU72" s="9">
        <v>299.32</v>
      </c>
      <c r="BV72" s="9">
        <v>303.83</v>
      </c>
      <c r="BW72" s="9">
        <v>305.52999999999997</v>
      </c>
      <c r="BX72" s="9">
        <v>305.52999999999997</v>
      </c>
      <c r="BY72" s="9">
        <v>306.33</v>
      </c>
      <c r="BZ72" s="9">
        <v>297.44</v>
      </c>
      <c r="CA72" s="9">
        <v>301.44</v>
      </c>
      <c r="CB72" s="9">
        <v>305.27</v>
      </c>
      <c r="CC72" s="9">
        <v>305.12</v>
      </c>
      <c r="CD72" s="9">
        <v>302.13</v>
      </c>
      <c r="CE72" s="9">
        <v>280.13</v>
      </c>
      <c r="CF72" s="9">
        <v>184.91</v>
      </c>
      <c r="CG72" s="9">
        <v>151.91</v>
      </c>
      <c r="CH72" s="9">
        <v>124.41</v>
      </c>
      <c r="CI72" s="9">
        <v>139.19</v>
      </c>
      <c r="CJ72" s="9">
        <v>142.71</v>
      </c>
      <c r="CK72" s="9">
        <v>145.21</v>
      </c>
      <c r="CL72" s="9">
        <v>148.68</v>
      </c>
      <c r="CM72" s="9">
        <v>145.94</v>
      </c>
      <c r="CN72" s="9">
        <v>143.88999999999999</v>
      </c>
      <c r="CO72" s="9">
        <v>141.84</v>
      </c>
      <c r="CP72" s="9">
        <v>142.83000000000001</v>
      </c>
      <c r="CQ72" s="9">
        <v>137.81</v>
      </c>
      <c r="CR72" s="9">
        <v>117.48</v>
      </c>
      <c r="CS72" s="9">
        <v>104.44</v>
      </c>
      <c r="CT72" s="9">
        <v>102.43</v>
      </c>
      <c r="CU72" s="9">
        <v>95.06</v>
      </c>
      <c r="CV72" s="9">
        <v>94.89</v>
      </c>
      <c r="CW72" s="9">
        <v>98.09</v>
      </c>
      <c r="CX72" s="9">
        <v>107.08</v>
      </c>
      <c r="CY72" s="9">
        <v>115.08</v>
      </c>
      <c r="CZ72" s="9">
        <v>118.09</v>
      </c>
      <c r="DA72" s="9">
        <v>111.15</v>
      </c>
      <c r="DB72" s="9">
        <v>109.66</v>
      </c>
      <c r="DC72" s="9">
        <v>104.94</v>
      </c>
      <c r="DD72" s="9">
        <v>88.14</v>
      </c>
      <c r="DE72" s="9">
        <v>82.57</v>
      </c>
      <c r="DF72" s="9">
        <v>79.680000000000007</v>
      </c>
      <c r="DG72" s="9">
        <v>79.25</v>
      </c>
      <c r="DH72" s="9">
        <v>80.8</v>
      </c>
      <c r="DI72" s="9">
        <v>84.92</v>
      </c>
      <c r="DJ72" s="9">
        <v>94.35</v>
      </c>
      <c r="DK72" s="9">
        <v>92.99</v>
      </c>
      <c r="DL72" s="9">
        <v>92.04</v>
      </c>
      <c r="DM72" s="9">
        <v>87.16</v>
      </c>
      <c r="DN72" s="9">
        <v>87.81</v>
      </c>
      <c r="DO72" s="9">
        <v>85.16</v>
      </c>
      <c r="DP72" s="9">
        <v>68.95</v>
      </c>
      <c r="DR72" s="9">
        <v>249.71</v>
      </c>
      <c r="DS72" s="9">
        <v>252.02</v>
      </c>
      <c r="DT72" s="9">
        <v>252.72</v>
      </c>
      <c r="DU72" s="9">
        <v>254.34</v>
      </c>
      <c r="DV72" s="9">
        <v>259.91000000000003</v>
      </c>
      <c r="DW72" s="9">
        <v>250.14</v>
      </c>
      <c r="DX72" s="9">
        <v>252.93</v>
      </c>
      <c r="DY72" s="9">
        <v>254.27</v>
      </c>
      <c r="DZ72" s="9">
        <v>247.83</v>
      </c>
      <c r="EA72" s="9">
        <v>247.87</v>
      </c>
      <c r="EB72" s="9">
        <v>246.92</v>
      </c>
      <c r="EC72" s="9">
        <v>130.31</v>
      </c>
      <c r="ED72" s="9">
        <v>134.1</v>
      </c>
      <c r="EE72" s="9">
        <v>133.4</v>
      </c>
      <c r="EF72" s="9">
        <v>133.12</v>
      </c>
      <c r="EG72" s="9">
        <v>133.4</v>
      </c>
      <c r="EH72" s="9">
        <v>134.35</v>
      </c>
      <c r="EI72" s="9">
        <v>132.62</v>
      </c>
      <c r="EJ72" s="9">
        <v>135.16</v>
      </c>
      <c r="EK72" s="9">
        <v>135.74</v>
      </c>
      <c r="EL72" s="9">
        <v>134.24</v>
      </c>
      <c r="EM72" s="9">
        <v>134.13</v>
      </c>
      <c r="EN72" s="9">
        <v>130.13</v>
      </c>
      <c r="EO72" s="9">
        <v>103.16</v>
      </c>
      <c r="EP72" s="9">
        <v>102.62</v>
      </c>
      <c r="EQ72" s="9">
        <v>102.44</v>
      </c>
      <c r="ER72" s="9">
        <v>102.62</v>
      </c>
      <c r="ES72" s="9">
        <v>103.88</v>
      </c>
      <c r="ET72" s="9">
        <v>104.83</v>
      </c>
      <c r="EU72" s="9">
        <v>105.86</v>
      </c>
      <c r="EV72" s="9">
        <v>108.42</v>
      </c>
      <c r="EW72" s="9">
        <v>108.8</v>
      </c>
      <c r="EX72" s="9">
        <v>109.53</v>
      </c>
      <c r="EY72" s="9">
        <v>109.01</v>
      </c>
      <c r="EZ72" s="9">
        <v>109.6</v>
      </c>
      <c r="FA72" s="9">
        <v>85.91</v>
      </c>
      <c r="FB72" s="9">
        <v>85.1</v>
      </c>
      <c r="FC72" s="9">
        <v>84.84</v>
      </c>
      <c r="FD72" s="9">
        <v>85.11</v>
      </c>
      <c r="FE72" s="9">
        <v>86.24</v>
      </c>
      <c r="FF72" s="9">
        <v>87.93</v>
      </c>
      <c r="FG72" s="9">
        <v>106.18</v>
      </c>
      <c r="FH72" s="9">
        <v>109</v>
      </c>
      <c r="FI72" s="9">
        <v>111.1</v>
      </c>
      <c r="FJ72" s="9">
        <v>111.89</v>
      </c>
      <c r="FK72" s="9">
        <v>111.17</v>
      </c>
      <c r="FL72" s="9">
        <v>112.14</v>
      </c>
      <c r="FM72" s="9">
        <v>85.68</v>
      </c>
      <c r="FO72" s="9">
        <v>80.981200000000001</v>
      </c>
      <c r="FP72" s="7">
        <v>107.29</v>
      </c>
      <c r="FQ72" s="9">
        <v>1.3162</v>
      </c>
      <c r="FR72" s="7">
        <f t="shared" si="15"/>
        <v>81.514967330192988</v>
      </c>
      <c r="FT72" s="7">
        <v>1.36</v>
      </c>
      <c r="FU72" s="7">
        <v>1.6</v>
      </c>
      <c r="FV72" s="9">
        <v>81.229100000000003</v>
      </c>
      <c r="FX72" s="9">
        <v>107.91</v>
      </c>
      <c r="FY72" s="9">
        <v>102.73</v>
      </c>
      <c r="FZ72" s="9">
        <v>98.04</v>
      </c>
      <c r="GA72" s="9">
        <v>91.78</v>
      </c>
      <c r="GB72" s="9">
        <v>84.57</v>
      </c>
    </row>
    <row r="73" spans="1:184" x14ac:dyDescent="0.25">
      <c r="A73" s="6">
        <f t="shared" si="16"/>
        <v>44652</v>
      </c>
      <c r="B73" s="13">
        <f t="shared" si="10"/>
        <v>4</v>
      </c>
      <c r="C73" s="13">
        <f t="shared" si="11"/>
        <v>2022</v>
      </c>
      <c r="D73">
        <f t="shared" si="12"/>
        <v>202204</v>
      </c>
      <c r="E73">
        <f t="shared" si="13"/>
        <v>2</v>
      </c>
      <c r="F73">
        <f t="shared" si="14"/>
        <v>202202</v>
      </c>
      <c r="G73" t="s">
        <v>259</v>
      </c>
      <c r="H73" s="9">
        <v>0.75</v>
      </c>
      <c r="I73" s="9">
        <v>0.69059999999999999</v>
      </c>
      <c r="J73" s="10">
        <v>0.78650310000000001</v>
      </c>
      <c r="K73" s="10">
        <v>1.015031</v>
      </c>
      <c r="L73" s="10">
        <v>1.2070008000000001</v>
      </c>
      <c r="M73" s="10">
        <v>1.3803756</v>
      </c>
      <c r="N73" s="10">
        <v>1.5436901000000001</v>
      </c>
      <c r="O73" s="10">
        <v>1.6955594</v>
      </c>
      <c r="P73" s="10">
        <v>1.8340141000000001</v>
      </c>
      <c r="Q73" s="10">
        <v>1.9578183</v>
      </c>
      <c r="R73" s="10">
        <v>2.0674671</v>
      </c>
      <c r="S73" s="10">
        <v>2.1635184999999999</v>
      </c>
      <c r="T73" s="10">
        <v>2.246553</v>
      </c>
      <c r="U73" s="10">
        <v>2.3156895999999998</v>
      </c>
      <c r="V73" s="10">
        <v>2.3693129000000002</v>
      </c>
      <c r="W73" s="10">
        <v>2.4079815</v>
      </c>
      <c r="X73" s="10">
        <v>2.4329725999999998</v>
      </c>
      <c r="Y73" s="10">
        <v>2.4455634000000002</v>
      </c>
      <c r="Z73" s="10">
        <v>2.4470310999999998</v>
      </c>
      <c r="AA73" s="10">
        <v>2.4386532000000001</v>
      </c>
      <c r="AB73" s="10">
        <v>2.4217371000000001</v>
      </c>
      <c r="AC73" s="10">
        <v>2.3977311000000001</v>
      </c>
      <c r="AD73" s="10">
        <v>2.3681241000000002</v>
      </c>
      <c r="AE73" s="10">
        <v>2.3344049999999998</v>
      </c>
      <c r="AF73" s="10">
        <v>2.2980627999999999</v>
      </c>
      <c r="AG73" s="10">
        <v>2.2605862999999999</v>
      </c>
      <c r="AH73" s="10">
        <v>2.2232726999999999</v>
      </c>
      <c r="AI73" s="10">
        <v>2.1864837000000001</v>
      </c>
      <c r="AJ73" s="10">
        <v>2.1502968</v>
      </c>
      <c r="AK73" s="10">
        <v>2.1147890999999999</v>
      </c>
      <c r="AL73" s="10">
        <v>2.0800377999999999</v>
      </c>
      <c r="AM73" s="10">
        <v>2.0461203000000001</v>
      </c>
      <c r="AN73" s="10">
        <v>2.0131136000000001</v>
      </c>
      <c r="AO73" s="10">
        <v>1.9810951999999999</v>
      </c>
      <c r="AP73" s="10">
        <v>1.9501421000000001</v>
      </c>
      <c r="AQ73" s="10">
        <v>1.9203317</v>
      </c>
      <c r="AR73" s="10">
        <v>1.8917411</v>
      </c>
      <c r="AS73" s="10">
        <v>1.8644476000000001</v>
      </c>
      <c r="AT73" s="10">
        <v>1.8385062000000001</v>
      </c>
      <c r="AU73" s="10">
        <v>1.8138736</v>
      </c>
      <c r="AV73" s="10">
        <v>1.7904793999999999</v>
      </c>
      <c r="AW73" s="10">
        <v>1.7682533</v>
      </c>
      <c r="AX73" s="10">
        <v>1.7471247999999999</v>
      </c>
      <c r="AY73" s="10">
        <v>1.7270235</v>
      </c>
      <c r="AZ73" s="10">
        <v>1.7078791</v>
      </c>
      <c r="BA73" s="10">
        <v>1.6896211999999999</v>
      </c>
      <c r="BB73" s="10">
        <v>1.6721794000000001</v>
      </c>
      <c r="BC73" s="10">
        <v>1.6554831999999999</v>
      </c>
      <c r="BD73" s="10">
        <v>1.6394625</v>
      </c>
      <c r="BE73" s="10">
        <v>1.6240466</v>
      </c>
      <c r="BF73" s="10">
        <v>1.6091746</v>
      </c>
      <c r="BG73" s="10">
        <v>1.5948268000000001</v>
      </c>
      <c r="BH73" s="10">
        <v>1.5809947</v>
      </c>
      <c r="BI73" s="10">
        <v>1.5676699000000001</v>
      </c>
      <c r="BJ73" s="10">
        <v>1.5548441</v>
      </c>
      <c r="BK73" s="10">
        <v>1.5425088</v>
      </c>
      <c r="BL73" s="10">
        <v>1.5306556</v>
      </c>
      <c r="BM73" s="10">
        <v>1.5192762</v>
      </c>
      <c r="BN73" s="10">
        <v>1.5083621</v>
      </c>
      <c r="BO73" s="10">
        <v>1.4979051000000001</v>
      </c>
      <c r="BP73" s="10">
        <v>1.4878966</v>
      </c>
      <c r="BQ73" s="10">
        <v>1.4783282</v>
      </c>
      <c r="BR73" s="10">
        <v>1.4297616</v>
      </c>
      <c r="BS73" s="10">
        <v>1.3953492000000001</v>
      </c>
      <c r="BU73" s="9">
        <v>257.32</v>
      </c>
      <c r="BV73" s="9">
        <v>262.68</v>
      </c>
      <c r="BW73" s="9">
        <v>264.67</v>
      </c>
      <c r="BX73" s="9">
        <v>266.02</v>
      </c>
      <c r="BY73" s="9">
        <v>267.32</v>
      </c>
      <c r="BZ73" s="9">
        <v>260.25</v>
      </c>
      <c r="CA73" s="9">
        <v>267.25</v>
      </c>
      <c r="CB73" s="9">
        <v>270.75</v>
      </c>
      <c r="CC73" s="9">
        <v>271.25</v>
      </c>
      <c r="CD73" s="9">
        <v>271.75</v>
      </c>
      <c r="CE73" s="9">
        <v>253.25</v>
      </c>
      <c r="CF73" s="9">
        <v>171.77</v>
      </c>
      <c r="CG73" s="9">
        <v>150.91</v>
      </c>
      <c r="CH73" s="9">
        <v>130</v>
      </c>
      <c r="CI73" s="9">
        <v>140</v>
      </c>
      <c r="CJ73" s="9">
        <v>143.52000000000001</v>
      </c>
      <c r="CK73" s="9">
        <v>146.02000000000001</v>
      </c>
      <c r="CL73" s="9">
        <v>150.02000000000001</v>
      </c>
      <c r="CM73" s="9">
        <v>149.02000000000001</v>
      </c>
      <c r="CN73" s="9">
        <v>146.97</v>
      </c>
      <c r="CO73" s="9">
        <v>144.91999999999999</v>
      </c>
      <c r="CP73" s="9">
        <v>145.91</v>
      </c>
      <c r="CQ73" s="9">
        <v>142.03</v>
      </c>
      <c r="CR73" s="9">
        <v>121.45</v>
      </c>
      <c r="CS73" s="9">
        <v>108.37</v>
      </c>
      <c r="CT73" s="9">
        <v>106.3</v>
      </c>
      <c r="CU73" s="9">
        <v>98.89</v>
      </c>
      <c r="CV73" s="9">
        <v>98.69</v>
      </c>
      <c r="CW73" s="9">
        <v>99.66</v>
      </c>
      <c r="CX73" s="9">
        <v>107.64</v>
      </c>
      <c r="CY73" s="9">
        <v>115.64</v>
      </c>
      <c r="CZ73" s="9">
        <v>118.65</v>
      </c>
      <c r="DA73" s="9">
        <v>111.71</v>
      </c>
      <c r="DB73" s="9">
        <v>110.22</v>
      </c>
      <c r="DC73" s="9">
        <v>102.22</v>
      </c>
      <c r="DD73" s="9">
        <v>87.54</v>
      </c>
      <c r="DE73" s="9">
        <v>81.97</v>
      </c>
      <c r="DF73" s="9">
        <v>79.09</v>
      </c>
      <c r="DG73" s="9">
        <v>78.66</v>
      </c>
      <c r="DH73" s="9">
        <v>80.2</v>
      </c>
      <c r="DI73" s="9">
        <v>84.32</v>
      </c>
      <c r="DJ73" s="9">
        <v>92.39</v>
      </c>
      <c r="DK73" s="9">
        <v>91.03</v>
      </c>
      <c r="DL73" s="9">
        <v>90.08</v>
      </c>
      <c r="DM73" s="9">
        <v>85.2</v>
      </c>
      <c r="DN73" s="9">
        <v>85.85</v>
      </c>
      <c r="DO73" s="9">
        <v>83.2</v>
      </c>
      <c r="DP73" s="9">
        <v>67.59</v>
      </c>
      <c r="DR73" s="9">
        <v>220.7</v>
      </c>
      <c r="DS73" s="9">
        <v>223.04</v>
      </c>
      <c r="DT73" s="9">
        <v>227.35</v>
      </c>
      <c r="DU73" s="9">
        <v>229.18</v>
      </c>
      <c r="DV73" s="9">
        <v>235.81</v>
      </c>
      <c r="DW73" s="9">
        <v>242.85</v>
      </c>
      <c r="DX73" s="9">
        <v>245.64</v>
      </c>
      <c r="DY73" s="9">
        <v>246.98</v>
      </c>
      <c r="DZ73" s="9">
        <v>240.54</v>
      </c>
      <c r="EA73" s="9">
        <v>240.58</v>
      </c>
      <c r="EB73" s="9">
        <v>239.63</v>
      </c>
      <c r="EC73" s="9">
        <v>130.91999999999999</v>
      </c>
      <c r="ED73" s="9">
        <v>134.71</v>
      </c>
      <c r="EE73" s="9">
        <v>134.01</v>
      </c>
      <c r="EF73" s="9">
        <v>132.6</v>
      </c>
      <c r="EG73" s="9">
        <v>132.88</v>
      </c>
      <c r="EH73" s="9">
        <v>133.83000000000001</v>
      </c>
      <c r="EI73" s="9">
        <v>132.72</v>
      </c>
      <c r="EJ73" s="9">
        <v>135.26</v>
      </c>
      <c r="EK73" s="9">
        <v>135.84</v>
      </c>
      <c r="EL73" s="9">
        <v>134.34</v>
      </c>
      <c r="EM73" s="9">
        <v>134.22999999999999</v>
      </c>
      <c r="EN73" s="9">
        <v>130.22999999999999</v>
      </c>
      <c r="EO73" s="9">
        <v>104.75</v>
      </c>
      <c r="EP73" s="9">
        <v>104.21</v>
      </c>
      <c r="EQ73" s="9">
        <v>104.03</v>
      </c>
      <c r="ER73" s="9">
        <v>103.51</v>
      </c>
      <c r="ES73" s="9">
        <v>104.77</v>
      </c>
      <c r="ET73" s="9">
        <v>105.72</v>
      </c>
      <c r="EU73" s="9">
        <v>106.27</v>
      </c>
      <c r="EV73" s="9">
        <v>108.83</v>
      </c>
      <c r="EW73" s="9">
        <v>109.21</v>
      </c>
      <c r="EX73" s="9">
        <v>109.94</v>
      </c>
      <c r="EY73" s="9">
        <v>109.42</v>
      </c>
      <c r="EZ73" s="9">
        <v>110.01</v>
      </c>
      <c r="FA73" s="9">
        <v>87.72</v>
      </c>
      <c r="FB73" s="9">
        <v>86.91</v>
      </c>
      <c r="FC73" s="9">
        <v>86.65</v>
      </c>
      <c r="FD73" s="9">
        <v>86.57</v>
      </c>
      <c r="FE73" s="9">
        <v>87.7</v>
      </c>
      <c r="FF73" s="9">
        <v>89.39</v>
      </c>
      <c r="FG73" s="9">
        <v>106.59</v>
      </c>
      <c r="FH73" s="9">
        <v>109.41</v>
      </c>
      <c r="FI73" s="9">
        <v>111.51</v>
      </c>
      <c r="FJ73" s="9">
        <v>112.3</v>
      </c>
      <c r="FK73" s="9">
        <v>111.58</v>
      </c>
      <c r="FL73" s="9">
        <v>112.55</v>
      </c>
      <c r="FM73" s="9">
        <v>87.49</v>
      </c>
      <c r="FO73" s="9">
        <v>81.012200000000007</v>
      </c>
      <c r="FP73" s="7">
        <v>106.13</v>
      </c>
      <c r="FQ73" s="9">
        <v>1.3109</v>
      </c>
      <c r="FR73" s="7">
        <f t="shared" si="15"/>
        <v>80.959646044702112</v>
      </c>
      <c r="FT73" s="7">
        <v>1.38</v>
      </c>
      <c r="FU73" s="7">
        <v>1.6</v>
      </c>
      <c r="FV73" s="9">
        <v>81.256500000000003</v>
      </c>
      <c r="FX73" s="9">
        <v>104.39</v>
      </c>
      <c r="FY73" s="9">
        <v>101.44</v>
      </c>
      <c r="FZ73" s="9">
        <v>98.03</v>
      </c>
      <c r="GA73" s="9">
        <v>93.05</v>
      </c>
      <c r="GB73" s="9">
        <v>86.35</v>
      </c>
    </row>
    <row r="74" spans="1:184" x14ac:dyDescent="0.25">
      <c r="A74" s="6">
        <f t="shared" si="16"/>
        <v>44655</v>
      </c>
      <c r="B74" s="13">
        <f t="shared" ref="B74:B137" si="17">MONTH(A74)</f>
        <v>4</v>
      </c>
      <c r="C74" s="13">
        <f t="shared" ref="C74:C137" si="18">YEAR(A74)</f>
        <v>2022</v>
      </c>
      <c r="D74">
        <f t="shared" ref="D74:D137" si="19">C74*100+B74</f>
        <v>202204</v>
      </c>
      <c r="E74">
        <f t="shared" ref="E74:E137" si="20">IF(B74&lt;4,1,IF(B74&lt;7,2,IF(B74&lt;10,3,4)))</f>
        <v>2</v>
      </c>
      <c r="F74">
        <f t="shared" ref="F74:F137" si="21">C74*100+E74</f>
        <v>202202</v>
      </c>
      <c r="G74" t="s">
        <v>260</v>
      </c>
      <c r="H74" s="9">
        <v>0.75</v>
      </c>
      <c r="I74" s="9">
        <v>0.69130000000000003</v>
      </c>
      <c r="J74" s="10">
        <v>0.79716770000000003</v>
      </c>
      <c r="K74" s="10">
        <v>1.0228379999999999</v>
      </c>
      <c r="L74" s="10">
        <v>1.2086281999999999</v>
      </c>
      <c r="M74" s="10">
        <v>1.3751081999999999</v>
      </c>
      <c r="N74" s="10">
        <v>1.5326302000000001</v>
      </c>
      <c r="O74" s="10">
        <v>1.6794331</v>
      </c>
      <c r="P74" s="10">
        <v>1.8132132000000001</v>
      </c>
      <c r="Q74" s="10">
        <v>1.933495</v>
      </c>
      <c r="R74" s="10">
        <v>2.0406930000000001</v>
      </c>
      <c r="S74" s="10">
        <v>2.1358681000000002</v>
      </c>
      <c r="T74" s="10">
        <v>2.2190938</v>
      </c>
      <c r="U74" s="10">
        <v>2.2893677000000001</v>
      </c>
      <c r="V74" s="10">
        <v>2.3447300000000002</v>
      </c>
      <c r="W74" s="10">
        <v>2.3855244999999998</v>
      </c>
      <c r="X74" s="10">
        <v>2.4127779</v>
      </c>
      <c r="Y74" s="10">
        <v>2.4275167999999998</v>
      </c>
      <c r="Z74" s="10">
        <v>2.4307679000000002</v>
      </c>
      <c r="AA74" s="10">
        <v>2.4235576999999999</v>
      </c>
      <c r="AB74" s="10">
        <v>2.4070032000000001</v>
      </c>
      <c r="AC74" s="10">
        <v>2.3826011999999999</v>
      </c>
      <c r="AD74" s="10">
        <v>2.3519483999999999</v>
      </c>
      <c r="AE74" s="10">
        <v>2.3166411999999998</v>
      </c>
      <c r="AF74" s="10">
        <v>2.2782762999999999</v>
      </c>
      <c r="AG74" s="10">
        <v>2.2384501999999999</v>
      </c>
      <c r="AH74" s="10">
        <v>2.1985361999999999</v>
      </c>
      <c r="AI74" s="10">
        <v>2.1589222000000001</v>
      </c>
      <c r="AJ74" s="10">
        <v>2.1197244</v>
      </c>
      <c r="AK74" s="10">
        <v>2.0810586</v>
      </c>
      <c r="AL74" s="10">
        <v>2.0430410000000001</v>
      </c>
      <c r="AM74" s="10">
        <v>2.0057874999999998</v>
      </c>
      <c r="AN74" s="10">
        <v>1.9694143</v>
      </c>
      <c r="AO74" s="10">
        <v>1.9340371999999999</v>
      </c>
      <c r="AP74" s="10">
        <v>1.8997724</v>
      </c>
      <c r="AQ74" s="10">
        <v>1.8667358999999999</v>
      </c>
      <c r="AR74" s="10">
        <v>1.8350436000000001</v>
      </c>
      <c r="AS74" s="10">
        <v>1.8048116999999999</v>
      </c>
      <c r="AT74" s="10">
        <v>1.7761273</v>
      </c>
      <c r="AU74" s="10">
        <v>1.7489509999999999</v>
      </c>
      <c r="AV74" s="10">
        <v>1.7232079</v>
      </c>
      <c r="AW74" s="10">
        <v>1.6988235</v>
      </c>
      <c r="AX74" s="10">
        <v>1.6757230999999999</v>
      </c>
      <c r="AY74" s="10">
        <v>1.653832</v>
      </c>
      <c r="AZ74" s="10">
        <v>1.6330756</v>
      </c>
      <c r="BA74" s="10">
        <v>1.6133793000000001</v>
      </c>
      <c r="BB74" s="10">
        <v>1.5946684</v>
      </c>
      <c r="BC74" s="10">
        <v>1.5768682000000001</v>
      </c>
      <c r="BD74" s="10">
        <v>1.5599041</v>
      </c>
      <c r="BE74" s="10">
        <v>1.5437015000000001</v>
      </c>
      <c r="BF74" s="10">
        <v>1.528192</v>
      </c>
      <c r="BG74" s="10">
        <v>1.5133455</v>
      </c>
      <c r="BH74" s="10">
        <v>1.4991459</v>
      </c>
      <c r="BI74" s="10">
        <v>1.4855772</v>
      </c>
      <c r="BJ74" s="10">
        <v>1.4726231000000001</v>
      </c>
      <c r="BK74" s="10">
        <v>1.4602676999999999</v>
      </c>
      <c r="BL74" s="10">
        <v>1.4484948</v>
      </c>
      <c r="BM74" s="10">
        <v>1.4372883999999999</v>
      </c>
      <c r="BN74" s="10">
        <v>1.4266323000000001</v>
      </c>
      <c r="BO74" s="10">
        <v>1.4165105</v>
      </c>
      <c r="BP74" s="10">
        <v>1.4069068</v>
      </c>
      <c r="BQ74" s="10">
        <v>1.3978052000000001</v>
      </c>
      <c r="BR74" s="10">
        <v>1.3529614999999999</v>
      </c>
      <c r="BS74" s="10">
        <v>1.3228941999999999</v>
      </c>
      <c r="BU74" s="9">
        <v>244.06</v>
      </c>
      <c r="BV74" s="9">
        <v>252.04</v>
      </c>
      <c r="BW74" s="9">
        <v>257.88</v>
      </c>
      <c r="BX74" s="9">
        <v>259.77999999999997</v>
      </c>
      <c r="BY74" s="9">
        <v>262.57</v>
      </c>
      <c r="BZ74" s="9">
        <v>255.34</v>
      </c>
      <c r="CA74" s="9">
        <v>263.08999999999997</v>
      </c>
      <c r="CB74" s="9">
        <v>267.75</v>
      </c>
      <c r="CC74" s="9">
        <v>267.83999999999997</v>
      </c>
      <c r="CD74" s="9">
        <v>266.83999999999997</v>
      </c>
      <c r="CE74" s="9">
        <v>249.84</v>
      </c>
      <c r="CF74" s="9">
        <v>170.93</v>
      </c>
      <c r="CG74" s="9">
        <v>152.22</v>
      </c>
      <c r="CH74" s="9">
        <v>131.31</v>
      </c>
      <c r="CI74" s="9">
        <v>140.83000000000001</v>
      </c>
      <c r="CJ74" s="9">
        <v>144.34</v>
      </c>
      <c r="CK74" s="9">
        <v>146.84</v>
      </c>
      <c r="CL74" s="9">
        <v>150.84</v>
      </c>
      <c r="CM74" s="9">
        <v>149.84</v>
      </c>
      <c r="CN74" s="9">
        <v>147.79</v>
      </c>
      <c r="CO74" s="9">
        <v>146.99</v>
      </c>
      <c r="CP74" s="9">
        <v>147.97999999999999</v>
      </c>
      <c r="CQ74" s="9">
        <v>144.1</v>
      </c>
      <c r="CR74" s="9">
        <v>126.21</v>
      </c>
      <c r="CS74" s="9">
        <v>113.11</v>
      </c>
      <c r="CT74" s="9">
        <v>111.05</v>
      </c>
      <c r="CU74" s="9">
        <v>103.63</v>
      </c>
      <c r="CV74" s="9">
        <v>103.43</v>
      </c>
      <c r="CW74" s="9">
        <v>104.4</v>
      </c>
      <c r="CX74" s="9">
        <v>112.03</v>
      </c>
      <c r="CY74" s="9">
        <v>120.03</v>
      </c>
      <c r="CZ74" s="9">
        <v>123.02</v>
      </c>
      <c r="DA74" s="9">
        <v>116.64</v>
      </c>
      <c r="DB74" s="9">
        <v>115.14</v>
      </c>
      <c r="DC74" s="9">
        <v>107.14</v>
      </c>
      <c r="DD74" s="9">
        <v>91.36</v>
      </c>
      <c r="DE74" s="9">
        <v>85.8</v>
      </c>
      <c r="DF74" s="9">
        <v>82.9</v>
      </c>
      <c r="DG74" s="9">
        <v>82.47</v>
      </c>
      <c r="DH74" s="9">
        <v>84.01</v>
      </c>
      <c r="DI74" s="9">
        <v>88.13</v>
      </c>
      <c r="DJ74" s="9">
        <v>94.17</v>
      </c>
      <c r="DK74" s="9">
        <v>92.81</v>
      </c>
      <c r="DL74" s="9">
        <v>91.86</v>
      </c>
      <c r="DM74" s="9">
        <v>86.98</v>
      </c>
      <c r="DN74" s="9">
        <v>87.63</v>
      </c>
      <c r="DO74" s="9">
        <v>84.97</v>
      </c>
      <c r="DP74" s="9">
        <v>69.36</v>
      </c>
      <c r="DR74" s="9">
        <v>213.98</v>
      </c>
      <c r="DS74" s="9">
        <v>217.63</v>
      </c>
      <c r="DT74" s="9">
        <v>223.04</v>
      </c>
      <c r="DU74" s="9">
        <v>225.29</v>
      </c>
      <c r="DV74" s="9">
        <v>233.46</v>
      </c>
      <c r="DW74" s="9">
        <v>230.43</v>
      </c>
      <c r="DX74" s="9">
        <v>233.22</v>
      </c>
      <c r="DY74" s="9">
        <v>234.56</v>
      </c>
      <c r="DZ74" s="9">
        <v>227.3</v>
      </c>
      <c r="EA74" s="9">
        <v>227.34</v>
      </c>
      <c r="EB74" s="9">
        <v>226.39</v>
      </c>
      <c r="EC74" s="9">
        <v>134.03</v>
      </c>
      <c r="ED74" s="9">
        <v>137.82</v>
      </c>
      <c r="EE74" s="9">
        <v>137.12</v>
      </c>
      <c r="EF74" s="9">
        <v>134.71</v>
      </c>
      <c r="EG74" s="9">
        <v>134.99</v>
      </c>
      <c r="EH74" s="9">
        <v>135.94</v>
      </c>
      <c r="EI74" s="9">
        <v>134.46</v>
      </c>
      <c r="EJ74" s="9">
        <v>137</v>
      </c>
      <c r="EK74" s="9">
        <v>137.58000000000001</v>
      </c>
      <c r="EL74" s="9">
        <v>136.08000000000001</v>
      </c>
      <c r="EM74" s="9">
        <v>135.97</v>
      </c>
      <c r="EN74" s="9">
        <v>131.97</v>
      </c>
      <c r="EO74" s="9">
        <v>104.39</v>
      </c>
      <c r="EP74" s="9">
        <v>103.85</v>
      </c>
      <c r="EQ74" s="9">
        <v>103.67</v>
      </c>
      <c r="ER74" s="9">
        <v>103.15</v>
      </c>
      <c r="ES74" s="9">
        <v>104.41</v>
      </c>
      <c r="ET74" s="9">
        <v>105.36</v>
      </c>
      <c r="EU74" s="9">
        <v>105.97</v>
      </c>
      <c r="EV74" s="9">
        <v>108.53</v>
      </c>
      <c r="EW74" s="9">
        <v>108.91</v>
      </c>
      <c r="EX74" s="9">
        <v>109.64</v>
      </c>
      <c r="EY74" s="9">
        <v>109.12</v>
      </c>
      <c r="EZ74" s="9">
        <v>109.71</v>
      </c>
      <c r="FA74" s="9">
        <v>88.14</v>
      </c>
      <c r="FB74" s="9">
        <v>87.33</v>
      </c>
      <c r="FC74" s="9">
        <v>87.07</v>
      </c>
      <c r="FD74" s="9">
        <v>86.99</v>
      </c>
      <c r="FE74" s="9">
        <v>88.12</v>
      </c>
      <c r="FF74" s="9">
        <v>89.81</v>
      </c>
      <c r="FG74" s="9">
        <v>106.29</v>
      </c>
      <c r="FH74" s="9">
        <v>109.11</v>
      </c>
      <c r="FI74" s="9">
        <v>111.21</v>
      </c>
      <c r="FJ74" s="9">
        <v>112</v>
      </c>
      <c r="FK74" s="9">
        <v>111.28</v>
      </c>
      <c r="FL74" s="9">
        <v>112.25</v>
      </c>
      <c r="FM74" s="9">
        <v>87.91</v>
      </c>
      <c r="FO74" s="9">
        <v>81.156199999999998</v>
      </c>
      <c r="FP74" s="7">
        <v>108.15</v>
      </c>
      <c r="FQ74" s="9">
        <v>1.3116000000000001</v>
      </c>
      <c r="FR74" s="7">
        <f t="shared" ref="FR74:FR137" si="22">FP74/FQ74</f>
        <v>82.456541628545281</v>
      </c>
      <c r="FT74" s="7">
        <v>1.37</v>
      </c>
      <c r="FU74" s="7">
        <v>1.55</v>
      </c>
      <c r="FV74" s="9">
        <v>81.4101</v>
      </c>
      <c r="FX74" s="9">
        <v>107.53</v>
      </c>
      <c r="FY74" s="9">
        <v>104.56</v>
      </c>
      <c r="FZ74" s="9">
        <v>100.93</v>
      </c>
      <c r="GA74" s="9">
        <v>95.48</v>
      </c>
      <c r="GB74" s="9">
        <v>87.92</v>
      </c>
    </row>
    <row r="75" spans="1:184" x14ac:dyDescent="0.25">
      <c r="A75" s="6">
        <f t="shared" si="16"/>
        <v>44656</v>
      </c>
      <c r="B75" s="13">
        <f t="shared" si="17"/>
        <v>4</v>
      </c>
      <c r="C75" s="13">
        <f t="shared" si="18"/>
        <v>2022</v>
      </c>
      <c r="D75">
        <f t="shared" si="19"/>
        <v>202204</v>
      </c>
      <c r="E75">
        <f t="shared" si="20"/>
        <v>2</v>
      </c>
      <c r="F75">
        <f t="shared" si="21"/>
        <v>202202</v>
      </c>
      <c r="G75" t="s">
        <v>261</v>
      </c>
      <c r="H75" s="9">
        <v>0.75</v>
      </c>
      <c r="I75" s="9">
        <v>0.6915</v>
      </c>
      <c r="J75" s="10">
        <v>0.80476760000000003</v>
      </c>
      <c r="K75" s="10">
        <v>1.0378193</v>
      </c>
      <c r="L75" s="10">
        <v>1.2278165000000001</v>
      </c>
      <c r="M75" s="10">
        <v>1.3990024000000001</v>
      </c>
      <c r="N75" s="10">
        <v>1.5628987999999999</v>
      </c>
      <c r="O75" s="10">
        <v>1.7171258</v>
      </c>
      <c r="P75" s="10">
        <v>1.8582532</v>
      </c>
      <c r="Q75" s="10">
        <v>1.9852688000000001</v>
      </c>
      <c r="R75" s="10">
        <v>2.0983722999999999</v>
      </c>
      <c r="S75" s="10">
        <v>2.1984702999999999</v>
      </c>
      <c r="T75" s="10">
        <v>2.2859576000000001</v>
      </c>
      <c r="U75" s="10">
        <v>2.3597492</v>
      </c>
      <c r="V75" s="10">
        <v>2.4182503</v>
      </c>
      <c r="W75" s="10">
        <v>2.4619705000000001</v>
      </c>
      <c r="X75" s="10">
        <v>2.4919907000000001</v>
      </c>
      <c r="Y75" s="10">
        <v>2.5093920000000001</v>
      </c>
      <c r="Z75" s="10">
        <v>2.5152553000000002</v>
      </c>
      <c r="AA75" s="10">
        <v>2.5106616000000002</v>
      </c>
      <c r="AB75" s="10">
        <v>2.4967617999999998</v>
      </c>
      <c r="AC75" s="10">
        <v>2.4750008999999999</v>
      </c>
      <c r="AD75" s="10">
        <v>2.4469012000000001</v>
      </c>
      <c r="AE75" s="10">
        <v>2.4139849</v>
      </c>
      <c r="AF75" s="10">
        <v>2.3777745000000001</v>
      </c>
      <c r="AG75" s="10">
        <v>2.3397920999999999</v>
      </c>
      <c r="AH75" s="10">
        <v>2.3013533000000002</v>
      </c>
      <c r="AI75" s="10">
        <v>2.2628607999999999</v>
      </c>
      <c r="AJ75" s="10">
        <v>2.2244652</v>
      </c>
      <c r="AK75" s="10">
        <v>2.1863174000000001</v>
      </c>
      <c r="AL75" s="10">
        <v>2.1485682000000002</v>
      </c>
      <c r="AM75" s="10">
        <v>2.1113685000000002</v>
      </c>
      <c r="AN75" s="10">
        <v>2.0748688999999998</v>
      </c>
      <c r="AO75" s="10">
        <v>2.0392203000000002</v>
      </c>
      <c r="AP75" s="10">
        <v>2.0045733999999999</v>
      </c>
      <c r="AQ75" s="10">
        <v>1.9710791000000001</v>
      </c>
      <c r="AR75" s="10">
        <v>1.9388882000000001</v>
      </c>
      <c r="AS75" s="10">
        <v>1.9081513999999999</v>
      </c>
      <c r="AT75" s="10">
        <v>1.8789921999999999</v>
      </c>
      <c r="AU75" s="10">
        <v>1.8513869000000001</v>
      </c>
      <c r="AV75" s="10">
        <v>1.8252622999999999</v>
      </c>
      <c r="AW75" s="10">
        <v>1.8005454999999999</v>
      </c>
      <c r="AX75" s="10">
        <v>1.7771633</v>
      </c>
      <c r="AY75" s="10">
        <v>1.7550425000000001</v>
      </c>
      <c r="AZ75" s="10">
        <v>1.73411</v>
      </c>
      <c r="BA75" s="10">
        <v>1.7142927999999999</v>
      </c>
      <c r="BB75" s="10">
        <v>1.6955178</v>
      </c>
      <c r="BC75" s="10">
        <v>1.6777116999999999</v>
      </c>
      <c r="BD75" s="10">
        <v>1.6608016000000001</v>
      </c>
      <c r="BE75" s="10">
        <v>1.6447143</v>
      </c>
      <c r="BF75" s="10">
        <v>1.6293827000000001</v>
      </c>
      <c r="BG75" s="10">
        <v>1.6147720999999999</v>
      </c>
      <c r="BH75" s="10">
        <v>1.6008587000000001</v>
      </c>
      <c r="BI75" s="10">
        <v>1.5876186999999999</v>
      </c>
      <c r="BJ75" s="10">
        <v>1.5750284000000001</v>
      </c>
      <c r="BK75" s="10">
        <v>1.5630637999999999</v>
      </c>
      <c r="BL75" s="10">
        <v>1.5517013</v>
      </c>
      <c r="BM75" s="10">
        <v>1.5409170000000001</v>
      </c>
      <c r="BN75" s="10">
        <v>1.5306869999999999</v>
      </c>
      <c r="BO75" s="10">
        <v>1.5209877000000001</v>
      </c>
      <c r="BP75" s="10">
        <v>1.5117951999999999</v>
      </c>
      <c r="BQ75" s="10">
        <v>1.5030855999999999</v>
      </c>
      <c r="BR75" s="10">
        <v>1.4600325000000001</v>
      </c>
      <c r="BS75" s="10">
        <v>1.4307608000000001</v>
      </c>
      <c r="BU75" s="9">
        <v>242.24</v>
      </c>
      <c r="BV75" s="9">
        <v>249.68</v>
      </c>
      <c r="BW75" s="9">
        <v>254.24</v>
      </c>
      <c r="BX75" s="9">
        <v>258.68</v>
      </c>
      <c r="BY75" s="9">
        <v>263.27999999999997</v>
      </c>
      <c r="BZ75" s="9">
        <v>260.2</v>
      </c>
      <c r="CA75" s="9">
        <v>266.74</v>
      </c>
      <c r="CB75" s="9">
        <v>270.2</v>
      </c>
      <c r="CC75" s="9">
        <v>272.89999999999998</v>
      </c>
      <c r="CD75" s="9">
        <v>271.39999999999998</v>
      </c>
      <c r="CE75" s="9">
        <v>251.65</v>
      </c>
      <c r="CF75" s="9">
        <v>180.22</v>
      </c>
      <c r="CG75" s="9">
        <v>163.19999999999999</v>
      </c>
      <c r="CH75" s="9">
        <v>142.30000000000001</v>
      </c>
      <c r="CI75" s="9">
        <v>153.12</v>
      </c>
      <c r="CJ75" s="9">
        <v>156.63</v>
      </c>
      <c r="CK75" s="9">
        <v>159.30000000000001</v>
      </c>
      <c r="CL75" s="9">
        <v>162.88</v>
      </c>
      <c r="CM75" s="9">
        <v>161.75</v>
      </c>
      <c r="CN75" s="9">
        <v>159.65</v>
      </c>
      <c r="CO75" s="9">
        <v>159.52000000000001</v>
      </c>
      <c r="CP75" s="9">
        <v>160.44</v>
      </c>
      <c r="CQ75" s="9">
        <v>155.84</v>
      </c>
      <c r="CR75" s="9">
        <v>127.85</v>
      </c>
      <c r="CS75" s="9">
        <v>114.72</v>
      </c>
      <c r="CT75" s="9">
        <v>112.63</v>
      </c>
      <c r="CU75" s="9">
        <v>105.18</v>
      </c>
      <c r="CV75" s="9">
        <v>104.95</v>
      </c>
      <c r="CW75" s="9">
        <v>107.05</v>
      </c>
      <c r="CX75" s="9">
        <v>116.28</v>
      </c>
      <c r="CY75" s="9">
        <v>124.63</v>
      </c>
      <c r="CZ75" s="9">
        <v>127.62</v>
      </c>
      <c r="DA75" s="9">
        <v>122.88</v>
      </c>
      <c r="DB75" s="9">
        <v>121.38</v>
      </c>
      <c r="DC75" s="9">
        <v>113.38</v>
      </c>
      <c r="DD75" s="9">
        <v>94.57</v>
      </c>
      <c r="DE75" s="9">
        <v>87.07</v>
      </c>
      <c r="DF75" s="9">
        <v>84.16</v>
      </c>
      <c r="DG75" s="9">
        <v>83.73</v>
      </c>
      <c r="DH75" s="9">
        <v>85.27</v>
      </c>
      <c r="DI75" s="9">
        <v>89.39</v>
      </c>
      <c r="DJ75" s="9">
        <v>98.24</v>
      </c>
      <c r="DK75" s="9">
        <v>96.87</v>
      </c>
      <c r="DL75" s="9">
        <v>95.92</v>
      </c>
      <c r="DM75" s="9">
        <v>89.73</v>
      </c>
      <c r="DN75" s="9">
        <v>90.38</v>
      </c>
      <c r="DO75" s="9">
        <v>87.72</v>
      </c>
      <c r="DP75" s="9">
        <v>72.11</v>
      </c>
      <c r="DR75" s="9">
        <v>211.48</v>
      </c>
      <c r="DS75" s="9">
        <v>215.21</v>
      </c>
      <c r="DT75" s="9">
        <v>221.82</v>
      </c>
      <c r="DU75" s="9">
        <v>223.66</v>
      </c>
      <c r="DV75" s="9">
        <v>231.78</v>
      </c>
      <c r="DW75" s="9">
        <v>233.83</v>
      </c>
      <c r="DX75" s="9">
        <v>236.62</v>
      </c>
      <c r="DY75" s="9">
        <v>237.96</v>
      </c>
      <c r="DZ75" s="9">
        <v>229.76</v>
      </c>
      <c r="EA75" s="9">
        <v>229.8</v>
      </c>
      <c r="EB75" s="9">
        <v>228.85</v>
      </c>
      <c r="EC75" s="9">
        <v>140.44999999999999</v>
      </c>
      <c r="ED75" s="9">
        <v>144.24</v>
      </c>
      <c r="EE75" s="9">
        <v>143.54</v>
      </c>
      <c r="EF75" s="9">
        <v>140.46</v>
      </c>
      <c r="EG75" s="9">
        <v>140.74</v>
      </c>
      <c r="EH75" s="9">
        <v>141.69</v>
      </c>
      <c r="EI75" s="9">
        <v>140.19999999999999</v>
      </c>
      <c r="EJ75" s="9">
        <v>142.74</v>
      </c>
      <c r="EK75" s="9">
        <v>143.32</v>
      </c>
      <c r="EL75" s="9">
        <v>141.82</v>
      </c>
      <c r="EM75" s="9">
        <v>141.71</v>
      </c>
      <c r="EN75" s="9">
        <v>137.71</v>
      </c>
      <c r="EO75" s="9">
        <v>107</v>
      </c>
      <c r="EP75" s="9">
        <v>106.46</v>
      </c>
      <c r="EQ75" s="9">
        <v>106.28</v>
      </c>
      <c r="ER75" s="9">
        <v>105.76</v>
      </c>
      <c r="ES75" s="9">
        <v>107.02</v>
      </c>
      <c r="ET75" s="9">
        <v>107.97</v>
      </c>
      <c r="EU75" s="9">
        <v>111.27</v>
      </c>
      <c r="EV75" s="9">
        <v>113.83</v>
      </c>
      <c r="EW75" s="9">
        <v>114.21</v>
      </c>
      <c r="EX75" s="9">
        <v>114.94</v>
      </c>
      <c r="EY75" s="9">
        <v>114.42</v>
      </c>
      <c r="EZ75" s="9">
        <v>115.01</v>
      </c>
      <c r="FA75" s="9">
        <v>90.34</v>
      </c>
      <c r="FB75" s="9">
        <v>89.53</v>
      </c>
      <c r="FC75" s="9">
        <v>89.27</v>
      </c>
      <c r="FD75" s="9">
        <v>89.19</v>
      </c>
      <c r="FE75" s="9">
        <v>90.32</v>
      </c>
      <c r="FF75" s="9">
        <v>92.01</v>
      </c>
      <c r="FG75" s="9">
        <v>108.49</v>
      </c>
      <c r="FH75" s="9">
        <v>111.31</v>
      </c>
      <c r="FI75" s="9">
        <v>113.41</v>
      </c>
      <c r="FJ75" s="9">
        <v>114.2</v>
      </c>
      <c r="FK75" s="9">
        <v>113.48</v>
      </c>
      <c r="FL75" s="9">
        <v>114.45</v>
      </c>
      <c r="FM75" s="9">
        <v>90.11</v>
      </c>
      <c r="FO75" s="9">
        <v>81.4495</v>
      </c>
      <c r="FP75" s="7">
        <v>106.6</v>
      </c>
      <c r="FQ75" s="9">
        <v>1.3113999999999999</v>
      </c>
      <c r="FR75" s="7">
        <f t="shared" si="22"/>
        <v>81.287174012505716</v>
      </c>
      <c r="FT75" s="7">
        <v>1.47</v>
      </c>
      <c r="FU75" s="7">
        <v>1.65</v>
      </c>
      <c r="FV75" s="9">
        <v>81.702299999999994</v>
      </c>
      <c r="FX75" s="9">
        <v>106.64</v>
      </c>
      <c r="FY75" s="9">
        <v>103.8</v>
      </c>
      <c r="FZ75" s="9">
        <v>100.17</v>
      </c>
      <c r="GA75" s="9">
        <v>94.64</v>
      </c>
      <c r="GB75" s="9">
        <v>87.2</v>
      </c>
    </row>
    <row r="76" spans="1:184" x14ac:dyDescent="0.25">
      <c r="A76" s="6">
        <f t="shared" si="16"/>
        <v>44657</v>
      </c>
      <c r="B76" s="13">
        <f t="shared" si="17"/>
        <v>4</v>
      </c>
      <c r="C76" s="13">
        <f t="shared" si="18"/>
        <v>2022</v>
      </c>
      <c r="D76">
        <f t="shared" si="19"/>
        <v>202204</v>
      </c>
      <c r="E76">
        <f t="shared" si="20"/>
        <v>2</v>
      </c>
      <c r="F76">
        <f t="shared" si="21"/>
        <v>202202</v>
      </c>
      <c r="G76" t="s">
        <v>262</v>
      </c>
      <c r="H76" s="9">
        <v>0.75</v>
      </c>
      <c r="I76" s="9">
        <v>0.69189999999999996</v>
      </c>
      <c r="J76" s="10">
        <v>0.81576380000000004</v>
      </c>
      <c r="K76" s="10">
        <v>1.0372005</v>
      </c>
      <c r="L76" s="10">
        <v>1.2166901000000001</v>
      </c>
      <c r="M76" s="10">
        <v>1.3797088</v>
      </c>
      <c r="N76" s="10">
        <v>1.5385489000000001</v>
      </c>
      <c r="O76" s="10">
        <v>1.6911811000000001</v>
      </c>
      <c r="P76" s="10">
        <v>1.8337490999999999</v>
      </c>
      <c r="Q76" s="10">
        <v>1.9643451999999999</v>
      </c>
      <c r="R76" s="10">
        <v>2.0823461999999999</v>
      </c>
      <c r="S76" s="10">
        <v>2.1878687999999999</v>
      </c>
      <c r="T76" s="10">
        <v>2.2805594</v>
      </c>
      <c r="U76" s="10">
        <v>2.3589465999999999</v>
      </c>
      <c r="V76" s="10">
        <v>2.4209749999999999</v>
      </c>
      <c r="W76" s="10">
        <v>2.4671243</v>
      </c>
      <c r="X76" s="10">
        <v>2.4985713999999999</v>
      </c>
      <c r="Y76" s="10">
        <v>2.5164930000000001</v>
      </c>
      <c r="Z76" s="10">
        <v>2.5220658</v>
      </c>
      <c r="AA76" s="10">
        <v>2.5164667999999999</v>
      </c>
      <c r="AB76" s="10">
        <v>2.5009591000000002</v>
      </c>
      <c r="AC76" s="10">
        <v>2.4771695</v>
      </c>
      <c r="AD76" s="10">
        <v>2.4468203000000002</v>
      </c>
      <c r="AE76" s="10">
        <v>2.4116336999999999</v>
      </c>
      <c r="AF76" s="10">
        <v>2.3733319000000002</v>
      </c>
      <c r="AG76" s="10">
        <v>2.3336370999999998</v>
      </c>
      <c r="AH76" s="10">
        <v>2.2940740000000002</v>
      </c>
      <c r="AI76" s="10">
        <v>2.2551027000000001</v>
      </c>
      <c r="AJ76" s="10">
        <v>2.2168266999999999</v>
      </c>
      <c r="AK76" s="10">
        <v>2.1793490000000002</v>
      </c>
      <c r="AL76" s="10">
        <v>2.1427729000000002</v>
      </c>
      <c r="AM76" s="10">
        <v>2.1072015999999998</v>
      </c>
      <c r="AN76" s="10">
        <v>2.0727381</v>
      </c>
      <c r="AO76" s="10">
        <v>2.0394857000000002</v>
      </c>
      <c r="AP76" s="10">
        <v>2.0075474</v>
      </c>
      <c r="AQ76" s="10">
        <v>1.9770265</v>
      </c>
      <c r="AR76" s="10">
        <v>1.948026</v>
      </c>
      <c r="AS76" s="10">
        <v>1.9206493</v>
      </c>
      <c r="AT76" s="10">
        <v>1.8949715</v>
      </c>
      <c r="AU76" s="10">
        <v>1.8709323</v>
      </c>
      <c r="AV76" s="10">
        <v>1.8484301999999999</v>
      </c>
      <c r="AW76" s="10">
        <v>1.8273634000000001</v>
      </c>
      <c r="AX76" s="10">
        <v>1.8076304000000001</v>
      </c>
      <c r="AY76" s="10">
        <v>1.7891296000000001</v>
      </c>
      <c r="AZ76" s="10">
        <v>1.7717592</v>
      </c>
      <c r="BA76" s="10">
        <v>1.7554178</v>
      </c>
      <c r="BB76" s="10">
        <v>1.7400036000000001</v>
      </c>
      <c r="BC76" s="10">
        <v>1.7254151</v>
      </c>
      <c r="BD76" s="10">
        <v>1.7115505</v>
      </c>
      <c r="BE76" s="10">
        <v>1.6983083999999999</v>
      </c>
      <c r="BF76" s="10">
        <v>1.6855988</v>
      </c>
      <c r="BG76" s="10">
        <v>1.6733895000000001</v>
      </c>
      <c r="BH76" s="10">
        <v>1.6616660000000001</v>
      </c>
      <c r="BI76" s="10">
        <v>1.6504135</v>
      </c>
      <c r="BJ76" s="10">
        <v>1.6396173999999999</v>
      </c>
      <c r="BK76" s="10">
        <v>1.6292629999999999</v>
      </c>
      <c r="BL76" s="10">
        <v>1.6193356000000001</v>
      </c>
      <c r="BM76" s="10">
        <v>1.6098205999999999</v>
      </c>
      <c r="BN76" s="10">
        <v>1.6007032000000001</v>
      </c>
      <c r="BO76" s="10">
        <v>1.5919688999999999</v>
      </c>
      <c r="BP76" s="10">
        <v>1.5836029</v>
      </c>
      <c r="BQ76" s="10">
        <v>1.5755906</v>
      </c>
      <c r="BR76" s="10">
        <v>1.5344869000000001</v>
      </c>
      <c r="BS76" s="10">
        <v>1.5046271</v>
      </c>
      <c r="BU76" s="9">
        <v>239.42</v>
      </c>
      <c r="BV76" s="9">
        <v>248.3</v>
      </c>
      <c r="BW76" s="9">
        <v>253.03</v>
      </c>
      <c r="BX76" s="9">
        <v>255.73</v>
      </c>
      <c r="BY76" s="9">
        <v>261.63</v>
      </c>
      <c r="BZ76" s="9">
        <v>260.82</v>
      </c>
      <c r="CA76" s="9">
        <v>267.07</v>
      </c>
      <c r="CB76" s="9">
        <v>271.02</v>
      </c>
      <c r="CC76" s="9">
        <v>273.52</v>
      </c>
      <c r="CD76" s="9">
        <v>272.87</v>
      </c>
      <c r="CE76" s="9">
        <v>250.52</v>
      </c>
      <c r="CF76" s="9">
        <v>183.02</v>
      </c>
      <c r="CG76" s="9">
        <v>167.02</v>
      </c>
      <c r="CH76" s="9">
        <v>147.47</v>
      </c>
      <c r="CI76" s="9">
        <v>158.61000000000001</v>
      </c>
      <c r="CJ76" s="9">
        <v>162.61000000000001</v>
      </c>
      <c r="CK76" s="9">
        <v>164.4</v>
      </c>
      <c r="CL76" s="9">
        <v>168.32</v>
      </c>
      <c r="CM76" s="9">
        <v>167.42</v>
      </c>
      <c r="CN76" s="9">
        <v>164.97</v>
      </c>
      <c r="CO76" s="9">
        <v>163.97</v>
      </c>
      <c r="CP76" s="9">
        <v>164.51</v>
      </c>
      <c r="CQ76" s="9">
        <v>160.83000000000001</v>
      </c>
      <c r="CR76" s="9">
        <v>133.43</v>
      </c>
      <c r="CS76" s="9">
        <v>120.29</v>
      </c>
      <c r="CT76" s="9">
        <v>119.13</v>
      </c>
      <c r="CU76" s="9">
        <v>111.69</v>
      </c>
      <c r="CV76" s="9">
        <v>111.13</v>
      </c>
      <c r="CW76" s="9">
        <v>112.72</v>
      </c>
      <c r="CX76" s="9">
        <v>121.4</v>
      </c>
      <c r="CY76" s="9">
        <v>129.75</v>
      </c>
      <c r="CZ76" s="9">
        <v>132.74</v>
      </c>
      <c r="DA76" s="9">
        <v>128.34</v>
      </c>
      <c r="DB76" s="9">
        <v>126.84</v>
      </c>
      <c r="DC76" s="9">
        <v>118.84</v>
      </c>
      <c r="DD76" s="9">
        <v>96.41</v>
      </c>
      <c r="DE76" s="9">
        <v>88.41</v>
      </c>
      <c r="DF76" s="9">
        <v>85.5</v>
      </c>
      <c r="DG76" s="9">
        <v>85.07</v>
      </c>
      <c r="DH76" s="9">
        <v>86.61</v>
      </c>
      <c r="DI76" s="9">
        <v>91.07</v>
      </c>
      <c r="DJ76" s="9">
        <v>100.78</v>
      </c>
      <c r="DK76" s="9">
        <v>99.4</v>
      </c>
      <c r="DL76" s="9">
        <v>98.44</v>
      </c>
      <c r="DM76" s="9">
        <v>92.25</v>
      </c>
      <c r="DN76" s="9">
        <v>92.9</v>
      </c>
      <c r="DO76" s="9">
        <v>90.24</v>
      </c>
      <c r="DP76" s="9">
        <v>72.78</v>
      </c>
      <c r="DR76" s="9">
        <v>210.99</v>
      </c>
      <c r="DS76" s="9">
        <v>217.45</v>
      </c>
      <c r="DT76" s="9">
        <v>220.74</v>
      </c>
      <c r="DU76" s="9">
        <v>222.78</v>
      </c>
      <c r="DV76" s="9">
        <v>232.24</v>
      </c>
      <c r="DW76" s="9">
        <v>233.9</v>
      </c>
      <c r="DX76" s="9">
        <v>236.69</v>
      </c>
      <c r="DY76" s="9">
        <v>238.03</v>
      </c>
      <c r="DZ76" s="9">
        <v>230.11</v>
      </c>
      <c r="EA76" s="9">
        <v>230.15</v>
      </c>
      <c r="EB76" s="9">
        <v>229.2</v>
      </c>
      <c r="EC76" s="9">
        <v>143.36000000000001</v>
      </c>
      <c r="ED76" s="9">
        <v>147.15</v>
      </c>
      <c r="EE76" s="9">
        <v>146.44999999999999</v>
      </c>
      <c r="EF76" s="9">
        <v>143.02000000000001</v>
      </c>
      <c r="EG76" s="9">
        <v>143.30000000000001</v>
      </c>
      <c r="EH76" s="9">
        <v>144.25</v>
      </c>
      <c r="EI76" s="9">
        <v>145.62</v>
      </c>
      <c r="EJ76" s="9">
        <v>148.16</v>
      </c>
      <c r="EK76" s="9">
        <v>148.74</v>
      </c>
      <c r="EL76" s="9">
        <v>147.24</v>
      </c>
      <c r="EM76" s="9">
        <v>147.13</v>
      </c>
      <c r="EN76" s="9">
        <v>143.13</v>
      </c>
      <c r="EO76" s="9">
        <v>112.6</v>
      </c>
      <c r="EP76" s="9">
        <v>112.06</v>
      </c>
      <c r="EQ76" s="9">
        <v>111.88</v>
      </c>
      <c r="ER76" s="9">
        <v>111.36</v>
      </c>
      <c r="ES76" s="9">
        <v>112.62</v>
      </c>
      <c r="ET76" s="9">
        <v>113.57</v>
      </c>
      <c r="EU76" s="9">
        <v>115.19</v>
      </c>
      <c r="EV76" s="9">
        <v>117.75</v>
      </c>
      <c r="EW76" s="9">
        <v>118.13</v>
      </c>
      <c r="EX76" s="9">
        <v>118.86</v>
      </c>
      <c r="EY76" s="9">
        <v>118.34</v>
      </c>
      <c r="EZ76" s="9">
        <v>118.93</v>
      </c>
      <c r="FA76" s="9">
        <v>94.27</v>
      </c>
      <c r="FB76" s="9">
        <v>93.46</v>
      </c>
      <c r="FC76" s="9">
        <v>93.2</v>
      </c>
      <c r="FD76" s="9">
        <v>93.12</v>
      </c>
      <c r="FE76" s="9">
        <v>94.25</v>
      </c>
      <c r="FF76" s="9">
        <v>96.77</v>
      </c>
      <c r="FG76" s="9">
        <v>112.41</v>
      </c>
      <c r="FH76" s="9">
        <v>115.23</v>
      </c>
      <c r="FI76" s="9">
        <v>117.33</v>
      </c>
      <c r="FJ76" s="9">
        <v>118.12</v>
      </c>
      <c r="FK76" s="9">
        <v>117.4</v>
      </c>
      <c r="FL76" s="9">
        <v>118.37</v>
      </c>
      <c r="FM76" s="9">
        <v>94.04</v>
      </c>
      <c r="FO76" s="9">
        <v>81.389799999999994</v>
      </c>
      <c r="FP76" s="7">
        <v>100.81</v>
      </c>
      <c r="FQ76" s="9">
        <v>1.3093999999999999</v>
      </c>
      <c r="FR76" s="7">
        <f t="shared" si="22"/>
        <v>76.989460821750427</v>
      </c>
      <c r="FT76" s="7">
        <v>1.47</v>
      </c>
      <c r="FU76" s="7">
        <v>1.7</v>
      </c>
      <c r="FV76" s="9">
        <v>81.633600000000001</v>
      </c>
      <c r="FX76" s="9">
        <v>101.07</v>
      </c>
      <c r="FY76" s="9">
        <v>99.31</v>
      </c>
      <c r="FZ76" s="9">
        <v>96.51</v>
      </c>
      <c r="GA76" s="9">
        <v>91.99</v>
      </c>
      <c r="GB76" s="9">
        <v>85.6</v>
      </c>
    </row>
    <row r="77" spans="1:184" x14ac:dyDescent="0.25">
      <c r="A77" s="6">
        <f t="shared" si="16"/>
        <v>44658</v>
      </c>
      <c r="B77" s="13">
        <f t="shared" si="17"/>
        <v>4</v>
      </c>
      <c r="C77" s="13">
        <f t="shared" si="18"/>
        <v>2022</v>
      </c>
      <c r="D77">
        <f t="shared" si="19"/>
        <v>202204</v>
      </c>
      <c r="E77">
        <f t="shared" si="20"/>
        <v>2</v>
      </c>
      <c r="F77">
        <f t="shared" si="21"/>
        <v>202202</v>
      </c>
      <c r="G77" t="s">
        <v>263</v>
      </c>
      <c r="H77" s="9">
        <v>0.75</v>
      </c>
      <c r="I77" s="9">
        <v>0.69140000000000001</v>
      </c>
      <c r="J77" s="10">
        <v>0.83126800000000001</v>
      </c>
      <c r="K77" s="10">
        <v>1.0404559</v>
      </c>
      <c r="L77" s="10">
        <v>1.2158977</v>
      </c>
      <c r="M77" s="10">
        <v>1.3766803999999999</v>
      </c>
      <c r="N77" s="10">
        <v>1.5331153</v>
      </c>
      <c r="O77" s="10">
        <v>1.6841804</v>
      </c>
      <c r="P77" s="10">
        <v>1.8271548</v>
      </c>
      <c r="Q77" s="10">
        <v>1.9601128000000001</v>
      </c>
      <c r="R77" s="10">
        <v>2.0818341</v>
      </c>
      <c r="S77" s="10">
        <v>2.1911535999999998</v>
      </c>
      <c r="T77" s="10">
        <v>2.2872626999999999</v>
      </c>
      <c r="U77" s="10">
        <v>2.3683360000000002</v>
      </c>
      <c r="V77" s="10">
        <v>2.4320271</v>
      </c>
      <c r="W77" s="10">
        <v>2.4787914999999998</v>
      </c>
      <c r="X77" s="10">
        <v>2.5101802000000002</v>
      </c>
      <c r="Y77" s="10">
        <v>2.5277454000000001</v>
      </c>
      <c r="Z77" s="10">
        <v>2.5330396999999998</v>
      </c>
      <c r="AA77" s="10">
        <v>2.5276155</v>
      </c>
      <c r="AB77" s="10">
        <v>2.5130292000000001</v>
      </c>
      <c r="AC77" s="10">
        <v>2.4908573000000001</v>
      </c>
      <c r="AD77" s="10">
        <v>2.4626823999999998</v>
      </c>
      <c r="AE77" s="10">
        <v>2.4300875</v>
      </c>
      <c r="AF77" s="10">
        <v>2.3946551999999999</v>
      </c>
      <c r="AG77" s="10">
        <v>2.3579683999999999</v>
      </c>
      <c r="AH77" s="10">
        <v>2.3214066999999998</v>
      </c>
      <c r="AI77" s="10">
        <v>2.2853585000000001</v>
      </c>
      <c r="AJ77" s="10">
        <v>2.249911</v>
      </c>
      <c r="AK77" s="10">
        <v>2.2151512000000002</v>
      </c>
      <c r="AL77" s="10">
        <v>2.1811660000000002</v>
      </c>
      <c r="AM77" s="10">
        <v>2.1480426000000001</v>
      </c>
      <c r="AN77" s="10">
        <v>2.1158679</v>
      </c>
      <c r="AO77" s="10">
        <v>2.0847289999999998</v>
      </c>
      <c r="AP77" s="10">
        <v>2.0547127999999999</v>
      </c>
      <c r="AQ77" s="10">
        <v>2.0259064000000002</v>
      </c>
      <c r="AR77" s="10">
        <v>1.9983967</v>
      </c>
      <c r="AS77" s="10">
        <v>1.9722708</v>
      </c>
      <c r="AT77" s="10">
        <v>1.9475905</v>
      </c>
      <c r="AU77" s="10">
        <v>1.9243060000000001</v>
      </c>
      <c r="AV77" s="10">
        <v>1.9023369000000001</v>
      </c>
      <c r="AW77" s="10">
        <v>1.8816027</v>
      </c>
      <c r="AX77" s="10">
        <v>1.8620228999999999</v>
      </c>
      <c r="AY77" s="10">
        <v>1.8435170999999999</v>
      </c>
      <c r="AZ77" s="10">
        <v>1.8260046999999999</v>
      </c>
      <c r="BA77" s="10">
        <v>1.8094053999999999</v>
      </c>
      <c r="BB77" s="10">
        <v>1.7936386</v>
      </c>
      <c r="BC77" s="10">
        <v>1.7786238999999999</v>
      </c>
      <c r="BD77" s="10">
        <v>1.7642807</v>
      </c>
      <c r="BE77" s="10">
        <v>1.7505288000000001</v>
      </c>
      <c r="BF77" s="10">
        <v>1.7372974999999999</v>
      </c>
      <c r="BG77" s="10">
        <v>1.7245611999999999</v>
      </c>
      <c r="BH77" s="10">
        <v>1.7123063000000001</v>
      </c>
      <c r="BI77" s="10">
        <v>1.7005192</v>
      </c>
      <c r="BJ77" s="10">
        <v>1.6891864999999999</v>
      </c>
      <c r="BK77" s="10">
        <v>1.6782945</v>
      </c>
      <c r="BL77" s="10">
        <v>1.6678298</v>
      </c>
      <c r="BM77" s="10">
        <v>1.6577788</v>
      </c>
      <c r="BN77" s="10">
        <v>1.648128</v>
      </c>
      <c r="BO77" s="10">
        <v>1.6388638</v>
      </c>
      <c r="BP77" s="10">
        <v>1.6299726999999999</v>
      </c>
      <c r="BQ77" s="10">
        <v>1.6214412</v>
      </c>
      <c r="BR77" s="10">
        <v>1.5773864</v>
      </c>
      <c r="BS77" s="10">
        <v>1.5449355</v>
      </c>
      <c r="BU77" s="9">
        <v>233.49</v>
      </c>
      <c r="BV77" s="9">
        <v>241.82</v>
      </c>
      <c r="BW77" s="9">
        <v>245.87</v>
      </c>
      <c r="BX77" s="9">
        <v>247.98</v>
      </c>
      <c r="BY77" s="9">
        <v>253.27</v>
      </c>
      <c r="BZ77" s="9">
        <v>254.96</v>
      </c>
      <c r="CA77" s="9">
        <v>259.76</v>
      </c>
      <c r="CB77" s="9">
        <v>263.74</v>
      </c>
      <c r="CC77" s="9">
        <v>266.66000000000003</v>
      </c>
      <c r="CD77" s="9">
        <v>266.62</v>
      </c>
      <c r="CE77" s="9">
        <v>245.1</v>
      </c>
      <c r="CF77" s="9">
        <v>182.14</v>
      </c>
      <c r="CG77" s="9">
        <v>167.35</v>
      </c>
      <c r="CH77" s="9">
        <v>148.19</v>
      </c>
      <c r="CI77" s="9">
        <v>159.91999999999999</v>
      </c>
      <c r="CJ77" s="9">
        <v>163.92</v>
      </c>
      <c r="CK77" s="9">
        <v>165.71</v>
      </c>
      <c r="CL77" s="9">
        <v>171.27</v>
      </c>
      <c r="CM77" s="9">
        <v>170.25</v>
      </c>
      <c r="CN77" s="9">
        <v>167.73</v>
      </c>
      <c r="CO77" s="9">
        <v>166.74</v>
      </c>
      <c r="CP77" s="9">
        <v>166.82</v>
      </c>
      <c r="CQ77" s="9">
        <v>162.86000000000001</v>
      </c>
      <c r="CR77" s="9">
        <v>133.65</v>
      </c>
      <c r="CS77" s="9">
        <v>120.24</v>
      </c>
      <c r="CT77" s="9">
        <v>119.08</v>
      </c>
      <c r="CU77" s="9">
        <v>111.63</v>
      </c>
      <c r="CV77" s="9">
        <v>111.06</v>
      </c>
      <c r="CW77" s="9">
        <v>112.66</v>
      </c>
      <c r="CX77" s="9">
        <v>121.32</v>
      </c>
      <c r="CY77" s="9">
        <v>129.66999999999999</v>
      </c>
      <c r="CZ77" s="9">
        <v>132.68</v>
      </c>
      <c r="DA77" s="9">
        <v>128.34</v>
      </c>
      <c r="DB77" s="9">
        <v>126.84</v>
      </c>
      <c r="DC77" s="9">
        <v>118.84</v>
      </c>
      <c r="DD77" s="9">
        <v>98.54</v>
      </c>
      <c r="DE77" s="9">
        <v>90.55</v>
      </c>
      <c r="DF77" s="9">
        <v>87.62</v>
      </c>
      <c r="DG77" s="9">
        <v>85.52</v>
      </c>
      <c r="DH77" s="9">
        <v>87.06</v>
      </c>
      <c r="DI77" s="9">
        <v>91.5</v>
      </c>
      <c r="DJ77" s="9">
        <v>103.1</v>
      </c>
      <c r="DK77" s="9">
        <v>101.72</v>
      </c>
      <c r="DL77" s="9">
        <v>100.76</v>
      </c>
      <c r="DM77" s="9">
        <v>93.33</v>
      </c>
      <c r="DN77" s="9">
        <v>93.98</v>
      </c>
      <c r="DO77" s="9">
        <v>91.32</v>
      </c>
      <c r="DP77" s="9">
        <v>78.319999999999993</v>
      </c>
      <c r="DR77" s="9">
        <v>206.67</v>
      </c>
      <c r="DS77" s="9">
        <v>215.78</v>
      </c>
      <c r="DT77" s="9">
        <v>217.86</v>
      </c>
      <c r="DU77" s="9">
        <v>219.35</v>
      </c>
      <c r="DV77" s="9">
        <v>228.58</v>
      </c>
      <c r="DW77" s="9">
        <v>232.47</v>
      </c>
      <c r="DX77" s="9">
        <v>235.26</v>
      </c>
      <c r="DY77" s="9">
        <v>236.6</v>
      </c>
      <c r="DZ77" s="9">
        <v>228.26</v>
      </c>
      <c r="EA77" s="9">
        <v>228.3</v>
      </c>
      <c r="EB77" s="9">
        <v>227.35</v>
      </c>
      <c r="EC77" s="9">
        <v>144.57</v>
      </c>
      <c r="ED77" s="9">
        <v>148.36000000000001</v>
      </c>
      <c r="EE77" s="9">
        <v>147.66</v>
      </c>
      <c r="EF77" s="9">
        <v>143.79</v>
      </c>
      <c r="EG77" s="9">
        <v>144.07</v>
      </c>
      <c r="EH77" s="9">
        <v>145.02000000000001</v>
      </c>
      <c r="EI77" s="9">
        <v>148.36000000000001</v>
      </c>
      <c r="EJ77" s="9">
        <v>150.9</v>
      </c>
      <c r="EK77" s="9">
        <v>151.47999999999999</v>
      </c>
      <c r="EL77" s="9">
        <v>149.97999999999999</v>
      </c>
      <c r="EM77" s="9">
        <v>149.87</v>
      </c>
      <c r="EN77" s="9">
        <v>145.87</v>
      </c>
      <c r="EO77" s="9">
        <v>113.42</v>
      </c>
      <c r="EP77" s="9">
        <v>112.88</v>
      </c>
      <c r="EQ77" s="9">
        <v>112.7</v>
      </c>
      <c r="ER77" s="9">
        <v>112.18</v>
      </c>
      <c r="ES77" s="9">
        <v>113.44</v>
      </c>
      <c r="ET77" s="9">
        <v>114.39</v>
      </c>
      <c r="EU77" s="9">
        <v>116.73</v>
      </c>
      <c r="EV77" s="9">
        <v>119.29</v>
      </c>
      <c r="EW77" s="9">
        <v>119.67</v>
      </c>
      <c r="EX77" s="9">
        <v>120.4</v>
      </c>
      <c r="EY77" s="9">
        <v>119.88</v>
      </c>
      <c r="EZ77" s="9">
        <v>120.47</v>
      </c>
      <c r="FA77" s="9">
        <v>94.5</v>
      </c>
      <c r="FB77" s="9">
        <v>93.69</v>
      </c>
      <c r="FC77" s="9">
        <v>93.43</v>
      </c>
      <c r="FD77" s="9">
        <v>93.35</v>
      </c>
      <c r="FE77" s="9">
        <v>94.48</v>
      </c>
      <c r="FF77" s="9">
        <v>97</v>
      </c>
      <c r="FG77" s="9">
        <v>112.64</v>
      </c>
      <c r="FH77" s="9">
        <v>115.46</v>
      </c>
      <c r="FI77" s="9">
        <v>117.56</v>
      </c>
      <c r="FJ77" s="9">
        <v>118.35</v>
      </c>
      <c r="FK77" s="9">
        <v>117.63</v>
      </c>
      <c r="FL77" s="9">
        <v>118.6</v>
      </c>
      <c r="FM77" s="9">
        <v>94.27</v>
      </c>
      <c r="FO77" s="9">
        <v>81.264700000000005</v>
      </c>
      <c r="FP77" s="7">
        <v>99.83</v>
      </c>
      <c r="FQ77" s="9">
        <v>1.3066</v>
      </c>
      <c r="FR77" s="7">
        <f t="shared" si="22"/>
        <v>76.404408388183072</v>
      </c>
      <c r="FT77" s="7">
        <v>1.48</v>
      </c>
      <c r="FU77" s="7">
        <v>1.72</v>
      </c>
      <c r="FV77" s="9">
        <v>81.529899999999998</v>
      </c>
      <c r="FX77" s="9">
        <v>100.58</v>
      </c>
      <c r="FY77" s="9">
        <v>99.36</v>
      </c>
      <c r="FZ77" s="9">
        <v>96.95</v>
      </c>
      <c r="GA77" s="9">
        <v>92.6</v>
      </c>
      <c r="GB77" s="9">
        <v>86.3</v>
      </c>
    </row>
    <row r="78" spans="1:184" x14ac:dyDescent="0.25">
      <c r="A78" s="6">
        <f t="shared" si="16"/>
        <v>44659</v>
      </c>
      <c r="B78" s="13">
        <f t="shared" si="17"/>
        <v>4</v>
      </c>
      <c r="C78" s="13">
        <f t="shared" si="18"/>
        <v>2022</v>
      </c>
      <c r="D78">
        <f t="shared" si="19"/>
        <v>202204</v>
      </c>
      <c r="E78">
        <f t="shared" si="20"/>
        <v>2</v>
      </c>
      <c r="F78">
        <f t="shared" si="21"/>
        <v>202202</v>
      </c>
      <c r="G78" t="s">
        <v>264</v>
      </c>
      <c r="H78" s="9">
        <v>0.75</v>
      </c>
      <c r="I78" s="9">
        <v>0.69120000000000004</v>
      </c>
      <c r="J78" s="10">
        <v>0.84339330000000001</v>
      </c>
      <c r="K78" s="10">
        <v>1.0431528000000001</v>
      </c>
      <c r="L78" s="10">
        <v>1.2119161000000001</v>
      </c>
      <c r="M78" s="10">
        <v>1.3705503999999999</v>
      </c>
      <c r="N78" s="10">
        <v>1.5283528</v>
      </c>
      <c r="O78" s="10">
        <v>1.682499</v>
      </c>
      <c r="P78" s="10">
        <v>1.8293493000000001</v>
      </c>
      <c r="Q78" s="10">
        <v>1.9662409999999999</v>
      </c>
      <c r="R78" s="10">
        <v>2.0914560999999998</v>
      </c>
      <c r="S78" s="10">
        <v>2.2036047000000001</v>
      </c>
      <c r="T78" s="10">
        <v>2.3017373999999999</v>
      </c>
      <c r="U78" s="10">
        <v>2.3842254000000001</v>
      </c>
      <c r="V78" s="10">
        <v>2.4493190999999999</v>
      </c>
      <c r="W78" s="10">
        <v>2.4976870999999998</v>
      </c>
      <c r="X78" s="10">
        <v>2.5308373</v>
      </c>
      <c r="Y78" s="10">
        <v>2.5502777999999999</v>
      </c>
      <c r="Z78" s="10">
        <v>2.5575169</v>
      </c>
      <c r="AA78" s="10">
        <v>2.5540628000000001</v>
      </c>
      <c r="AB78" s="10">
        <v>2.5414292000000001</v>
      </c>
      <c r="AC78" s="10">
        <v>2.5211554</v>
      </c>
      <c r="AD78" s="10">
        <v>2.4947878000000001</v>
      </c>
      <c r="AE78" s="10">
        <v>2.463873</v>
      </c>
      <c r="AF78" s="10">
        <v>2.4299575</v>
      </c>
      <c r="AG78" s="10">
        <v>2.3945878</v>
      </c>
      <c r="AH78" s="10">
        <v>2.3590938000000001</v>
      </c>
      <c r="AI78" s="10">
        <v>2.3238482</v>
      </c>
      <c r="AJ78" s="10">
        <v>2.2889599999999999</v>
      </c>
      <c r="AK78" s="10">
        <v>2.2545380000000002</v>
      </c>
      <c r="AL78" s="10">
        <v>2.2206909000000001</v>
      </c>
      <c r="AM78" s="10">
        <v>2.1875276000000001</v>
      </c>
      <c r="AN78" s="10">
        <v>2.155157</v>
      </c>
      <c r="AO78" s="10">
        <v>2.1236879000000002</v>
      </c>
      <c r="AP78" s="10">
        <v>2.0932290999999998</v>
      </c>
      <c r="AQ78" s="10">
        <v>2.0638895000000002</v>
      </c>
      <c r="AR78" s="10">
        <v>2.0357778</v>
      </c>
      <c r="AS78" s="10">
        <v>2.0090029999999999</v>
      </c>
      <c r="AT78" s="10">
        <v>1.9836463</v>
      </c>
      <c r="AU78" s="10">
        <v>1.9596674999999999</v>
      </c>
      <c r="AV78" s="10">
        <v>1.9369928000000001</v>
      </c>
      <c r="AW78" s="10">
        <v>1.9155483</v>
      </c>
      <c r="AX78" s="10">
        <v>1.8952602000000001</v>
      </c>
      <c r="AY78" s="10">
        <v>1.8760547999999999</v>
      </c>
      <c r="AZ78" s="10">
        <v>1.8578583</v>
      </c>
      <c r="BA78" s="10">
        <v>1.8405967999999999</v>
      </c>
      <c r="BB78" s="10">
        <v>1.8241966000000001</v>
      </c>
      <c r="BC78" s="10">
        <v>1.8085838000000001</v>
      </c>
      <c r="BD78" s="10">
        <v>1.7936846</v>
      </c>
      <c r="BE78" s="10">
        <v>1.7794253</v>
      </c>
      <c r="BF78" s="10">
        <v>1.7657408999999999</v>
      </c>
      <c r="BG78" s="10">
        <v>1.7526056000000001</v>
      </c>
      <c r="BH78" s="10">
        <v>1.7400042</v>
      </c>
      <c r="BI78" s="10">
        <v>1.7279218999999999</v>
      </c>
      <c r="BJ78" s="10">
        <v>1.7163435</v>
      </c>
      <c r="BK78" s="10">
        <v>1.7052539</v>
      </c>
      <c r="BL78" s="10">
        <v>1.6946382</v>
      </c>
      <c r="BM78" s="10">
        <v>1.6844812</v>
      </c>
      <c r="BN78" s="10">
        <v>1.674768</v>
      </c>
      <c r="BO78" s="10">
        <v>1.6654834999999999</v>
      </c>
      <c r="BP78" s="10">
        <v>1.6566126000000001</v>
      </c>
      <c r="BQ78" s="10">
        <v>1.6481403999999999</v>
      </c>
      <c r="BR78" s="10">
        <v>1.6051685</v>
      </c>
      <c r="BS78" s="10">
        <v>1.5747799</v>
      </c>
      <c r="BU78" s="9">
        <v>228.54</v>
      </c>
      <c r="BV78" s="9">
        <v>238.59</v>
      </c>
      <c r="BW78" s="9">
        <v>243.09</v>
      </c>
      <c r="BX78" s="9">
        <v>247.54</v>
      </c>
      <c r="BY78" s="9">
        <v>253.13</v>
      </c>
      <c r="BZ78" s="9">
        <v>253.41</v>
      </c>
      <c r="CA78" s="9">
        <v>260.24</v>
      </c>
      <c r="CB78" s="9">
        <v>262.95999999999998</v>
      </c>
      <c r="CC78" s="9">
        <v>265.91000000000003</v>
      </c>
      <c r="CD78" s="9">
        <v>265.41000000000003</v>
      </c>
      <c r="CE78" s="9">
        <v>245.67</v>
      </c>
      <c r="CF78" s="9">
        <v>189.46</v>
      </c>
      <c r="CG78" s="9">
        <v>174.66</v>
      </c>
      <c r="CH78" s="9">
        <v>155.5</v>
      </c>
      <c r="CI78" s="9">
        <v>166.89</v>
      </c>
      <c r="CJ78" s="9">
        <v>170.89</v>
      </c>
      <c r="CK78" s="9">
        <v>172.68</v>
      </c>
      <c r="CL78" s="9">
        <v>178.52</v>
      </c>
      <c r="CM78" s="9">
        <v>177.51</v>
      </c>
      <c r="CN78" s="9">
        <v>174.8</v>
      </c>
      <c r="CO78" s="9">
        <v>173.81</v>
      </c>
      <c r="CP78" s="9">
        <v>173.89</v>
      </c>
      <c r="CQ78" s="9">
        <v>169.93</v>
      </c>
      <c r="CR78" s="9">
        <v>136.72</v>
      </c>
      <c r="CS78" s="9">
        <v>123.31</v>
      </c>
      <c r="CT78" s="9">
        <v>122.15</v>
      </c>
      <c r="CU78" s="9">
        <v>114.7</v>
      </c>
      <c r="CV78" s="9">
        <v>114.13</v>
      </c>
      <c r="CW78" s="9">
        <v>115.73</v>
      </c>
      <c r="CX78" s="9">
        <v>125.29</v>
      </c>
      <c r="CY78" s="9">
        <v>133.41</v>
      </c>
      <c r="CZ78" s="9">
        <v>136.41999999999999</v>
      </c>
      <c r="DA78" s="9">
        <v>132.08000000000001</v>
      </c>
      <c r="DB78" s="9">
        <v>130.58000000000001</v>
      </c>
      <c r="DC78" s="9">
        <v>122.58</v>
      </c>
      <c r="DD78" s="9">
        <v>102.58</v>
      </c>
      <c r="DE78" s="9">
        <v>94.59</v>
      </c>
      <c r="DF78" s="9">
        <v>91.66</v>
      </c>
      <c r="DG78" s="9">
        <v>89.56</v>
      </c>
      <c r="DH78" s="9">
        <v>91.1</v>
      </c>
      <c r="DI78" s="9">
        <v>95.54</v>
      </c>
      <c r="DJ78" s="9">
        <v>107.14</v>
      </c>
      <c r="DK78" s="9">
        <v>105.76</v>
      </c>
      <c r="DL78" s="9">
        <v>104.8</v>
      </c>
      <c r="DM78" s="9">
        <v>97.37</v>
      </c>
      <c r="DN78" s="9">
        <v>98.02</v>
      </c>
      <c r="DO78" s="9">
        <v>95.36</v>
      </c>
      <c r="DP78" s="9">
        <v>82.36</v>
      </c>
      <c r="DR78" s="9">
        <v>201.29</v>
      </c>
      <c r="DS78" s="9">
        <v>210.87</v>
      </c>
      <c r="DT78" s="9">
        <v>219.99</v>
      </c>
      <c r="DU78" s="9">
        <v>221.32</v>
      </c>
      <c r="DV78" s="9">
        <v>230.06</v>
      </c>
      <c r="DW78" s="9">
        <v>232.94</v>
      </c>
      <c r="DX78" s="9">
        <v>235.73</v>
      </c>
      <c r="DY78" s="9">
        <v>237.07</v>
      </c>
      <c r="DZ78" s="9">
        <v>229.08</v>
      </c>
      <c r="EA78" s="9">
        <v>229.12</v>
      </c>
      <c r="EB78" s="9">
        <v>228.17</v>
      </c>
      <c r="EC78" s="9">
        <v>151.80000000000001</v>
      </c>
      <c r="ED78" s="9">
        <v>155.59</v>
      </c>
      <c r="EE78" s="9">
        <v>154.88999999999999</v>
      </c>
      <c r="EF78" s="9">
        <v>150.71</v>
      </c>
      <c r="EG78" s="9">
        <v>150.99</v>
      </c>
      <c r="EH78" s="9">
        <v>151.94</v>
      </c>
      <c r="EI78" s="9">
        <v>153.81</v>
      </c>
      <c r="EJ78" s="9">
        <v>156.35</v>
      </c>
      <c r="EK78" s="9">
        <v>156.93</v>
      </c>
      <c r="EL78" s="9">
        <v>155.43</v>
      </c>
      <c r="EM78" s="9">
        <v>155.32</v>
      </c>
      <c r="EN78" s="9">
        <v>151.32</v>
      </c>
      <c r="EO78" s="9">
        <v>115.62</v>
      </c>
      <c r="EP78" s="9">
        <v>115.08</v>
      </c>
      <c r="EQ78" s="9">
        <v>114.9</v>
      </c>
      <c r="ER78" s="9">
        <v>114.38</v>
      </c>
      <c r="ES78" s="9">
        <v>115.64</v>
      </c>
      <c r="ET78" s="9">
        <v>116.59</v>
      </c>
      <c r="EU78" s="9">
        <v>118.43</v>
      </c>
      <c r="EV78" s="9">
        <v>120.99</v>
      </c>
      <c r="EW78" s="9">
        <v>121.37</v>
      </c>
      <c r="EX78" s="9">
        <v>122.1</v>
      </c>
      <c r="EY78" s="9">
        <v>121.58</v>
      </c>
      <c r="EZ78" s="9">
        <v>122.17</v>
      </c>
      <c r="FA78" s="9">
        <v>95.12</v>
      </c>
      <c r="FB78" s="9">
        <v>94.31</v>
      </c>
      <c r="FC78" s="9">
        <v>94.05</v>
      </c>
      <c r="FD78" s="9">
        <v>93.97</v>
      </c>
      <c r="FE78" s="9">
        <v>95.1</v>
      </c>
      <c r="FF78" s="9">
        <v>97.62</v>
      </c>
      <c r="FG78" s="9">
        <v>114.34</v>
      </c>
      <c r="FH78" s="9">
        <v>117.16</v>
      </c>
      <c r="FI78" s="9">
        <v>119.26</v>
      </c>
      <c r="FJ78" s="9">
        <v>120.05</v>
      </c>
      <c r="FK78" s="9">
        <v>119.33</v>
      </c>
      <c r="FL78" s="9">
        <v>120.3</v>
      </c>
      <c r="FM78" s="9">
        <v>94.89</v>
      </c>
      <c r="FO78" s="9">
        <v>81.033500000000004</v>
      </c>
      <c r="FP78" s="7">
        <v>101.26</v>
      </c>
      <c r="FQ78" s="9">
        <v>1.3007</v>
      </c>
      <c r="FR78" s="7">
        <f t="shared" si="22"/>
        <v>77.850388252479434</v>
      </c>
      <c r="FT78" s="7">
        <v>1.5</v>
      </c>
      <c r="FU78" s="7">
        <v>1.76</v>
      </c>
      <c r="FV78" s="9">
        <v>81.312299999999993</v>
      </c>
      <c r="FX78" s="9">
        <v>102.78</v>
      </c>
      <c r="FY78" s="9">
        <v>101.37</v>
      </c>
      <c r="FZ78" s="9">
        <v>98.86</v>
      </c>
      <c r="GA78" s="9">
        <v>93.9</v>
      </c>
      <c r="GB78" s="9">
        <v>86.72</v>
      </c>
    </row>
    <row r="79" spans="1:184" x14ac:dyDescent="0.25">
      <c r="A79" s="6">
        <f t="shared" ref="A79:A142" si="23">+A74+7</f>
        <v>44662</v>
      </c>
      <c r="B79" s="13">
        <f t="shared" si="17"/>
        <v>4</v>
      </c>
      <c r="C79" s="13">
        <f t="shared" si="18"/>
        <v>2022</v>
      </c>
      <c r="D79">
        <f t="shared" si="19"/>
        <v>202204</v>
      </c>
      <c r="E79">
        <f t="shared" si="20"/>
        <v>2</v>
      </c>
      <c r="F79">
        <f t="shared" si="21"/>
        <v>202202</v>
      </c>
      <c r="G79" t="s">
        <v>265</v>
      </c>
      <c r="H79" s="9">
        <v>0.75</v>
      </c>
      <c r="I79" s="9">
        <v>0.69020000000000004</v>
      </c>
      <c r="J79" s="10">
        <v>0.86225160000000001</v>
      </c>
      <c r="K79" s="10">
        <v>1.0614218</v>
      </c>
      <c r="L79" s="10">
        <v>1.2335786</v>
      </c>
      <c r="M79" s="10">
        <v>1.3941797</v>
      </c>
      <c r="N79" s="10">
        <v>1.5527096</v>
      </c>
      <c r="O79" s="10">
        <v>1.7077263</v>
      </c>
      <c r="P79" s="10">
        <v>1.8559721</v>
      </c>
      <c r="Q79" s="10">
        <v>1.9956183999999999</v>
      </c>
      <c r="R79" s="10">
        <v>2.1252586</v>
      </c>
      <c r="S79" s="10">
        <v>2.2437946000000002</v>
      </c>
      <c r="T79" s="10">
        <v>2.3495905000000001</v>
      </c>
      <c r="U79" s="10">
        <v>2.4405263000000001</v>
      </c>
      <c r="V79" s="10">
        <v>2.5137884000000001</v>
      </c>
      <c r="W79" s="10">
        <v>2.5698446000000001</v>
      </c>
      <c r="X79" s="10">
        <v>2.6101024000000002</v>
      </c>
      <c r="Y79" s="10">
        <v>2.6359691000000001</v>
      </c>
      <c r="Z79" s="10">
        <v>2.6488523000000002</v>
      </c>
      <c r="AA79" s="10">
        <v>2.6501592</v>
      </c>
      <c r="AB79" s="10">
        <v>2.6413392</v>
      </c>
      <c r="AC79" s="10">
        <v>2.6240177</v>
      </c>
      <c r="AD79" s="10">
        <v>2.5998663</v>
      </c>
      <c r="AE79" s="10">
        <v>2.5705566000000002</v>
      </c>
      <c r="AF79" s="10">
        <v>2.5377602000000001</v>
      </c>
      <c r="AG79" s="10">
        <v>2.5031487000000001</v>
      </c>
      <c r="AH79" s="10">
        <v>2.4681614000000001</v>
      </c>
      <c r="AI79" s="10">
        <v>2.4332120000000002</v>
      </c>
      <c r="AJ79" s="10">
        <v>2.3984312000000001</v>
      </c>
      <c r="AK79" s="10">
        <v>2.3639496000000002</v>
      </c>
      <c r="AL79" s="10">
        <v>2.329898</v>
      </c>
      <c r="AM79" s="10">
        <v>2.2964071000000001</v>
      </c>
      <c r="AN79" s="10">
        <v>2.2636075999999998</v>
      </c>
      <c r="AO79" s="10">
        <v>2.2316302000000001</v>
      </c>
      <c r="AP79" s="10">
        <v>2.2006055</v>
      </c>
      <c r="AQ79" s="10">
        <v>2.1706644000000002</v>
      </c>
      <c r="AR79" s="10">
        <v>2.1419374000000002</v>
      </c>
      <c r="AS79" s="10">
        <v>2.1145551999999999</v>
      </c>
      <c r="AT79" s="10">
        <v>2.0886182</v>
      </c>
      <c r="AU79" s="10">
        <v>2.0640920999999999</v>
      </c>
      <c r="AV79" s="10">
        <v>2.0409054000000002</v>
      </c>
      <c r="AW79" s="10">
        <v>2.0189868999999998</v>
      </c>
      <c r="AX79" s="10">
        <v>1.9982651</v>
      </c>
      <c r="AY79" s="10">
        <v>1.9786687000000001</v>
      </c>
      <c r="AZ79" s="10">
        <v>1.9601264</v>
      </c>
      <c r="BA79" s="10">
        <v>1.9425668</v>
      </c>
      <c r="BB79" s="10">
        <v>1.9259185000000001</v>
      </c>
      <c r="BC79" s="10">
        <v>1.9101101</v>
      </c>
      <c r="BD79" s="10">
        <v>1.8950704</v>
      </c>
      <c r="BE79" s="10">
        <v>1.8807278000000001</v>
      </c>
      <c r="BF79" s="10">
        <v>1.8670177999999999</v>
      </c>
      <c r="BG79" s="10">
        <v>1.8539114000000001</v>
      </c>
      <c r="BH79" s="10">
        <v>1.8413915999999999</v>
      </c>
      <c r="BI79" s="10">
        <v>1.8294416</v>
      </c>
      <c r="BJ79" s="10">
        <v>1.8180444</v>
      </c>
      <c r="BK79" s="10">
        <v>1.8071831</v>
      </c>
      <c r="BL79" s="10">
        <v>1.7968408</v>
      </c>
      <c r="BM79" s="10">
        <v>1.7870006000000001</v>
      </c>
      <c r="BN79" s="10">
        <v>1.7776456</v>
      </c>
      <c r="BO79" s="10">
        <v>1.7687588000000001</v>
      </c>
      <c r="BP79" s="10">
        <v>1.7603233</v>
      </c>
      <c r="BQ79" s="10">
        <v>1.7523222000000001</v>
      </c>
      <c r="BR79" s="10">
        <v>1.7127133999999999</v>
      </c>
      <c r="BS79" s="10">
        <v>1.6858442</v>
      </c>
      <c r="BU79" s="9">
        <v>213.01</v>
      </c>
      <c r="BV79" s="9">
        <v>227.51</v>
      </c>
      <c r="BW79" s="9">
        <v>232.23</v>
      </c>
      <c r="BX79" s="9">
        <v>237.01</v>
      </c>
      <c r="BY79" s="9">
        <v>243.34</v>
      </c>
      <c r="BZ79" s="9">
        <v>244.21</v>
      </c>
      <c r="CA79" s="9">
        <v>251.23</v>
      </c>
      <c r="CB79" s="9">
        <v>255.21</v>
      </c>
      <c r="CC79" s="9">
        <v>258.20999999999998</v>
      </c>
      <c r="CD79" s="9">
        <v>258.31</v>
      </c>
      <c r="CE79" s="9">
        <v>237.71</v>
      </c>
      <c r="CF79" s="9">
        <v>193.78</v>
      </c>
      <c r="CG79" s="9">
        <v>179.84</v>
      </c>
      <c r="CH79" s="9">
        <v>160.84</v>
      </c>
      <c r="CI79" s="9">
        <v>172.61</v>
      </c>
      <c r="CJ79" s="9">
        <v>176.61</v>
      </c>
      <c r="CK79" s="9">
        <v>178.11</v>
      </c>
      <c r="CL79" s="9">
        <v>183.11</v>
      </c>
      <c r="CM79" s="9">
        <v>182.11</v>
      </c>
      <c r="CN79" s="9">
        <v>179.11</v>
      </c>
      <c r="CO79" s="9">
        <v>178.18</v>
      </c>
      <c r="CP79" s="9">
        <v>178.26</v>
      </c>
      <c r="CQ79" s="9">
        <v>174.26</v>
      </c>
      <c r="CR79" s="9">
        <v>140.80000000000001</v>
      </c>
      <c r="CS79" s="9">
        <v>127.8</v>
      </c>
      <c r="CT79" s="9">
        <v>126.64</v>
      </c>
      <c r="CU79" s="9">
        <v>119.19</v>
      </c>
      <c r="CV79" s="9">
        <v>118.62</v>
      </c>
      <c r="CW79" s="9">
        <v>120.62</v>
      </c>
      <c r="CX79" s="9">
        <v>131.62</v>
      </c>
      <c r="CY79" s="9">
        <v>139.74</v>
      </c>
      <c r="CZ79" s="9">
        <v>142.75</v>
      </c>
      <c r="DA79" s="9">
        <v>138.04</v>
      </c>
      <c r="DB79" s="9">
        <v>136.54</v>
      </c>
      <c r="DC79" s="9">
        <v>128.54</v>
      </c>
      <c r="DD79" s="9">
        <v>107.6</v>
      </c>
      <c r="DE79" s="9">
        <v>99.2</v>
      </c>
      <c r="DF79" s="9">
        <v>96.27</v>
      </c>
      <c r="DG79" s="9">
        <v>93.77</v>
      </c>
      <c r="DH79" s="9">
        <v>95.31</v>
      </c>
      <c r="DI79" s="9">
        <v>99.99</v>
      </c>
      <c r="DJ79" s="9">
        <v>111.79</v>
      </c>
      <c r="DK79" s="9">
        <v>111.34</v>
      </c>
      <c r="DL79" s="9">
        <v>110.56</v>
      </c>
      <c r="DM79" s="9">
        <v>103.13</v>
      </c>
      <c r="DN79" s="9">
        <v>103.78</v>
      </c>
      <c r="DO79" s="9">
        <v>101.12</v>
      </c>
      <c r="DP79" s="9">
        <v>88.12</v>
      </c>
      <c r="DR79" s="9">
        <v>193.12</v>
      </c>
      <c r="DS79" s="9">
        <v>206.39</v>
      </c>
      <c r="DT79" s="9">
        <v>210.53</v>
      </c>
      <c r="DU79" s="9">
        <v>212.78</v>
      </c>
      <c r="DV79" s="9">
        <v>221.71</v>
      </c>
      <c r="DW79" s="9">
        <v>230.4</v>
      </c>
      <c r="DX79" s="9">
        <v>232.74</v>
      </c>
      <c r="DY79" s="9">
        <v>234.25</v>
      </c>
      <c r="DZ79" s="9">
        <v>225.95</v>
      </c>
      <c r="EA79" s="9">
        <v>225.85</v>
      </c>
      <c r="EB79" s="9">
        <v>224.89</v>
      </c>
      <c r="EC79" s="9">
        <v>156.36000000000001</v>
      </c>
      <c r="ED79" s="9">
        <v>160.15</v>
      </c>
      <c r="EE79" s="9">
        <v>159.44999999999999</v>
      </c>
      <c r="EF79" s="9">
        <v>155.05000000000001</v>
      </c>
      <c r="EG79" s="9">
        <v>155.33000000000001</v>
      </c>
      <c r="EH79" s="9">
        <v>156.28</v>
      </c>
      <c r="EI79" s="9">
        <v>157.37</v>
      </c>
      <c r="EJ79" s="9">
        <v>160.06</v>
      </c>
      <c r="EK79" s="9">
        <v>160.63999999999999</v>
      </c>
      <c r="EL79" s="9">
        <v>159.13999999999999</v>
      </c>
      <c r="EM79" s="9">
        <v>159.03</v>
      </c>
      <c r="EN79" s="9">
        <v>155.03</v>
      </c>
      <c r="EO79" s="9">
        <v>119.39</v>
      </c>
      <c r="EP79" s="9">
        <v>118.85</v>
      </c>
      <c r="EQ79" s="9">
        <v>118.67</v>
      </c>
      <c r="ER79" s="9">
        <v>118.15</v>
      </c>
      <c r="ES79" s="9">
        <v>119.41</v>
      </c>
      <c r="ET79" s="9">
        <v>120.36</v>
      </c>
      <c r="EU79" s="9">
        <v>123.01</v>
      </c>
      <c r="EV79" s="9">
        <v>125.57</v>
      </c>
      <c r="EW79" s="9">
        <v>125.95</v>
      </c>
      <c r="EX79" s="9">
        <v>126.68</v>
      </c>
      <c r="EY79" s="9">
        <v>126.16</v>
      </c>
      <c r="EZ79" s="9">
        <v>126.75</v>
      </c>
      <c r="FA79" s="9">
        <v>98.02</v>
      </c>
      <c r="FB79" s="9">
        <v>97.21</v>
      </c>
      <c r="FC79" s="9">
        <v>96.95</v>
      </c>
      <c r="FD79" s="9">
        <v>96.87</v>
      </c>
      <c r="FE79" s="9">
        <v>98</v>
      </c>
      <c r="FF79" s="9">
        <v>100.81</v>
      </c>
      <c r="FG79" s="9">
        <v>118.92</v>
      </c>
      <c r="FH79" s="9">
        <v>121.74</v>
      </c>
      <c r="FI79" s="9">
        <v>123.84</v>
      </c>
      <c r="FJ79" s="9">
        <v>124.63</v>
      </c>
      <c r="FK79" s="9">
        <v>123.91</v>
      </c>
      <c r="FL79" s="9">
        <v>124.88</v>
      </c>
      <c r="FM79" s="9">
        <v>97.79</v>
      </c>
      <c r="FO79" s="9">
        <v>81.233999999999995</v>
      </c>
      <c r="FP79" s="7">
        <v>97.92</v>
      </c>
      <c r="FQ79" s="9">
        <v>1.3041</v>
      </c>
      <c r="FR79" s="7">
        <f t="shared" si="22"/>
        <v>75.086266390614213</v>
      </c>
      <c r="FT79" s="7">
        <v>1.56</v>
      </c>
      <c r="FU79" s="7">
        <v>1.85</v>
      </c>
      <c r="FV79" s="9">
        <v>81.486699999999999</v>
      </c>
      <c r="FX79" s="9">
        <v>98.48</v>
      </c>
      <c r="FY79" s="9">
        <v>97.87</v>
      </c>
      <c r="FZ79" s="9">
        <v>96.16</v>
      </c>
      <c r="GA79" s="9">
        <v>92.06</v>
      </c>
      <c r="GB79" s="9">
        <v>85.7</v>
      </c>
    </row>
    <row r="80" spans="1:184" x14ac:dyDescent="0.25">
      <c r="A80" s="6">
        <f t="shared" si="23"/>
        <v>44663</v>
      </c>
      <c r="B80" s="13">
        <f t="shared" si="17"/>
        <v>4</v>
      </c>
      <c r="C80" s="13">
        <f t="shared" si="18"/>
        <v>2022</v>
      </c>
      <c r="D80">
        <f t="shared" si="19"/>
        <v>202204</v>
      </c>
      <c r="E80">
        <f t="shared" si="20"/>
        <v>2</v>
      </c>
      <c r="F80">
        <f t="shared" si="21"/>
        <v>202202</v>
      </c>
      <c r="G80" t="s">
        <v>266</v>
      </c>
      <c r="H80" s="9">
        <v>0.75</v>
      </c>
      <c r="I80" s="9">
        <v>0.69059999999999999</v>
      </c>
      <c r="J80" s="10">
        <v>0.86928430000000001</v>
      </c>
      <c r="K80" s="10">
        <v>1.0660464999999999</v>
      </c>
      <c r="L80" s="10">
        <v>1.2350927</v>
      </c>
      <c r="M80" s="10">
        <v>1.3889578</v>
      </c>
      <c r="N80" s="10">
        <v>1.5380539</v>
      </c>
      <c r="O80" s="10">
        <v>1.6835251</v>
      </c>
      <c r="P80" s="10">
        <v>1.8240771</v>
      </c>
      <c r="Q80" s="10">
        <v>1.9586882999999999</v>
      </c>
      <c r="R80" s="10">
        <v>2.0855562999999999</v>
      </c>
      <c r="S80" s="10">
        <v>2.2025336000000002</v>
      </c>
      <c r="T80" s="10">
        <v>2.3074922999999998</v>
      </c>
      <c r="U80" s="10">
        <v>2.3975716</v>
      </c>
      <c r="V80" s="10">
        <v>2.4696775999999998</v>
      </c>
      <c r="W80" s="10">
        <v>2.5242613</v>
      </c>
      <c r="X80" s="10">
        <v>2.5627258999999998</v>
      </c>
      <c r="Y80" s="10">
        <v>2.5864745999999998</v>
      </c>
      <c r="Z80" s="10">
        <v>2.5969106000000002</v>
      </c>
      <c r="AA80" s="10">
        <v>2.595437</v>
      </c>
      <c r="AB80" s="10">
        <v>2.5835224000000001</v>
      </c>
      <c r="AC80" s="10">
        <v>2.5629095999999998</v>
      </c>
      <c r="AD80" s="10">
        <v>2.5354135000000002</v>
      </c>
      <c r="AE80" s="10">
        <v>2.5028489999999999</v>
      </c>
      <c r="AF80" s="10">
        <v>2.4670310999999998</v>
      </c>
      <c r="AG80" s="10">
        <v>2.4297746</v>
      </c>
      <c r="AH80" s="10">
        <v>2.3926365000000001</v>
      </c>
      <c r="AI80" s="10">
        <v>2.3560338000000001</v>
      </c>
      <c r="AJ80" s="10">
        <v>2.3200694999999998</v>
      </c>
      <c r="AK80" s="10">
        <v>2.2848465</v>
      </c>
      <c r="AL80" s="10">
        <v>2.2504675000000001</v>
      </c>
      <c r="AM80" s="10">
        <v>2.2170353999999999</v>
      </c>
      <c r="AN80" s="10">
        <v>2.1846530999999998</v>
      </c>
      <c r="AO80" s="10">
        <v>2.1534233999999999</v>
      </c>
      <c r="AP80" s="10">
        <v>2.1234492</v>
      </c>
      <c r="AQ80" s="10">
        <v>2.0948332000000001</v>
      </c>
      <c r="AR80" s="10">
        <v>2.0676784000000001</v>
      </c>
      <c r="AS80" s="10">
        <v>2.0420875999999999</v>
      </c>
      <c r="AT80" s="10">
        <v>2.0181387000000002</v>
      </c>
      <c r="AU80" s="10">
        <v>1.9957750000000001</v>
      </c>
      <c r="AV80" s="10">
        <v>1.9748949</v>
      </c>
      <c r="AW80" s="10">
        <v>1.9553966</v>
      </c>
      <c r="AX80" s="10">
        <v>1.9371784000000001</v>
      </c>
      <c r="AY80" s="10">
        <v>1.9201385</v>
      </c>
      <c r="AZ80" s="10">
        <v>1.9041752999999999</v>
      </c>
      <c r="BA80" s="10">
        <v>1.8891871</v>
      </c>
      <c r="BB80" s="10">
        <v>1.8750720000000001</v>
      </c>
      <c r="BC80" s="10">
        <v>1.8617284000000001</v>
      </c>
      <c r="BD80" s="10">
        <v>1.8490545</v>
      </c>
      <c r="BE80" s="10">
        <v>1.8369485999999999</v>
      </c>
      <c r="BF80" s="10">
        <v>1.8253208000000001</v>
      </c>
      <c r="BG80" s="10">
        <v>1.8141392999999999</v>
      </c>
      <c r="BH80" s="10">
        <v>1.8033897999999999</v>
      </c>
      <c r="BI80" s="10">
        <v>1.7930579</v>
      </c>
      <c r="BJ80" s="10">
        <v>1.7831294</v>
      </c>
      <c r="BK80" s="10">
        <v>1.7735898999999999</v>
      </c>
      <c r="BL80" s="10">
        <v>1.7644253000000001</v>
      </c>
      <c r="BM80" s="10">
        <v>1.7556212</v>
      </c>
      <c r="BN80" s="10">
        <v>1.7471633</v>
      </c>
      <c r="BO80" s="10">
        <v>1.7390374</v>
      </c>
      <c r="BP80" s="10">
        <v>1.7312291</v>
      </c>
      <c r="BQ80" s="10">
        <v>1.7237241999999999</v>
      </c>
      <c r="BR80" s="10">
        <v>1.6847049999999999</v>
      </c>
      <c r="BS80" s="10">
        <v>1.6556740999999999</v>
      </c>
      <c r="BU80" s="9">
        <v>211.15</v>
      </c>
      <c r="BV80" s="9">
        <v>229.15</v>
      </c>
      <c r="BW80" s="9">
        <v>235.18</v>
      </c>
      <c r="BX80" s="9">
        <v>241.53</v>
      </c>
      <c r="BY80" s="9">
        <v>247.99</v>
      </c>
      <c r="BZ80" s="9">
        <v>247.99</v>
      </c>
      <c r="CA80" s="9">
        <v>254.92</v>
      </c>
      <c r="CB80" s="9">
        <v>258.16000000000003</v>
      </c>
      <c r="CC80" s="9">
        <v>260.29000000000002</v>
      </c>
      <c r="CD80" s="9">
        <v>259.82</v>
      </c>
      <c r="CE80" s="9">
        <v>239.66</v>
      </c>
      <c r="CF80" s="9">
        <v>205.49</v>
      </c>
      <c r="CG80" s="9">
        <v>187.86</v>
      </c>
      <c r="CH80" s="9">
        <v>171.43</v>
      </c>
      <c r="CI80" s="9">
        <v>178.2</v>
      </c>
      <c r="CJ80" s="9">
        <v>183.2</v>
      </c>
      <c r="CK80" s="9">
        <v>184.04</v>
      </c>
      <c r="CL80" s="9">
        <v>188.8</v>
      </c>
      <c r="CM80" s="9">
        <v>187.83</v>
      </c>
      <c r="CN80" s="9">
        <v>184.83</v>
      </c>
      <c r="CO80" s="9">
        <v>184.4</v>
      </c>
      <c r="CP80" s="9">
        <v>182.93</v>
      </c>
      <c r="CQ80" s="9">
        <v>178.93</v>
      </c>
      <c r="CR80" s="9">
        <v>145.38</v>
      </c>
      <c r="CS80" s="9">
        <v>132.38</v>
      </c>
      <c r="CT80" s="9">
        <v>131.22</v>
      </c>
      <c r="CU80" s="9">
        <v>124.71</v>
      </c>
      <c r="CV80" s="9">
        <v>124.14</v>
      </c>
      <c r="CW80" s="9">
        <v>126.12</v>
      </c>
      <c r="CX80" s="9">
        <v>135.38999999999999</v>
      </c>
      <c r="CY80" s="9">
        <v>142.44999999999999</v>
      </c>
      <c r="CZ80" s="9">
        <v>145.46</v>
      </c>
      <c r="DA80" s="9">
        <v>140.91</v>
      </c>
      <c r="DB80" s="9">
        <v>139.33000000000001</v>
      </c>
      <c r="DC80" s="9">
        <v>131.21</v>
      </c>
      <c r="DD80" s="9">
        <v>110.87</v>
      </c>
      <c r="DE80" s="9">
        <v>102.12</v>
      </c>
      <c r="DF80" s="9">
        <v>99.19</v>
      </c>
      <c r="DG80" s="9">
        <v>96</v>
      </c>
      <c r="DH80" s="9">
        <v>97.1</v>
      </c>
      <c r="DI80" s="9">
        <v>101.46</v>
      </c>
      <c r="DJ80" s="9">
        <v>112.97</v>
      </c>
      <c r="DK80" s="9">
        <v>112.52</v>
      </c>
      <c r="DL80" s="9">
        <v>111.74</v>
      </c>
      <c r="DM80" s="9">
        <v>104.58</v>
      </c>
      <c r="DN80" s="9">
        <v>105.35</v>
      </c>
      <c r="DO80" s="9">
        <v>102.69</v>
      </c>
      <c r="DP80" s="9">
        <v>89.69</v>
      </c>
      <c r="DR80" s="9">
        <v>192.78</v>
      </c>
      <c r="DS80" s="9">
        <v>206.1</v>
      </c>
      <c r="DT80" s="9">
        <v>213.65</v>
      </c>
      <c r="DU80" s="9">
        <v>217.32</v>
      </c>
      <c r="DV80" s="9">
        <v>226.9</v>
      </c>
      <c r="DW80" s="9">
        <v>230.77</v>
      </c>
      <c r="DX80" s="9">
        <v>233.11</v>
      </c>
      <c r="DY80" s="9">
        <v>234.62</v>
      </c>
      <c r="DZ80" s="9">
        <v>227.06</v>
      </c>
      <c r="EA80" s="9">
        <v>226.96</v>
      </c>
      <c r="EB80" s="9">
        <v>226</v>
      </c>
      <c r="EC80" s="9">
        <v>160.26</v>
      </c>
      <c r="ED80" s="9">
        <v>164.32</v>
      </c>
      <c r="EE80" s="9">
        <v>163.25</v>
      </c>
      <c r="EF80" s="9">
        <v>158.97999999999999</v>
      </c>
      <c r="EG80" s="9">
        <v>159.28</v>
      </c>
      <c r="EH80" s="9">
        <v>159.93</v>
      </c>
      <c r="EI80" s="9">
        <v>161.11000000000001</v>
      </c>
      <c r="EJ80" s="9">
        <v>163.80000000000001</v>
      </c>
      <c r="EK80" s="9">
        <v>164.38</v>
      </c>
      <c r="EL80" s="9">
        <v>162.88</v>
      </c>
      <c r="EM80" s="9">
        <v>162.77000000000001</v>
      </c>
      <c r="EN80" s="9">
        <v>158.77000000000001</v>
      </c>
      <c r="EO80" s="9">
        <v>121.11</v>
      </c>
      <c r="EP80" s="9">
        <v>120.57</v>
      </c>
      <c r="EQ80" s="9">
        <v>120.39</v>
      </c>
      <c r="ER80" s="9">
        <v>119.87</v>
      </c>
      <c r="ES80" s="9">
        <v>121.13</v>
      </c>
      <c r="ET80" s="9">
        <v>122.08</v>
      </c>
      <c r="EU80" s="9">
        <v>125.04</v>
      </c>
      <c r="EV80" s="9">
        <v>127.6</v>
      </c>
      <c r="EW80" s="9">
        <v>127.98</v>
      </c>
      <c r="EX80" s="9">
        <v>128.71</v>
      </c>
      <c r="EY80" s="9">
        <v>128.19</v>
      </c>
      <c r="EZ80" s="9">
        <v>128.78</v>
      </c>
      <c r="FA80" s="9">
        <v>100.02</v>
      </c>
      <c r="FB80" s="9">
        <v>99.21</v>
      </c>
      <c r="FC80" s="9">
        <v>98.95</v>
      </c>
      <c r="FD80" s="9">
        <v>98.87</v>
      </c>
      <c r="FE80" s="9">
        <v>100</v>
      </c>
      <c r="FF80" s="9">
        <v>102.72</v>
      </c>
      <c r="FG80" s="9">
        <v>120.95</v>
      </c>
      <c r="FH80" s="9">
        <v>123.77</v>
      </c>
      <c r="FI80" s="9">
        <v>125.87</v>
      </c>
      <c r="FJ80" s="9">
        <v>126.66</v>
      </c>
      <c r="FK80" s="9">
        <v>125.94</v>
      </c>
      <c r="FL80" s="9">
        <v>126.91</v>
      </c>
      <c r="FM80" s="9">
        <v>99.79</v>
      </c>
      <c r="FO80" s="9">
        <v>81.267600000000002</v>
      </c>
      <c r="FP80" s="7">
        <v>104.42</v>
      </c>
      <c r="FQ80" s="9">
        <v>1.3038000000000001</v>
      </c>
      <c r="FR80" s="7">
        <f t="shared" si="22"/>
        <v>80.088970701027762</v>
      </c>
      <c r="FT80" s="7">
        <v>1.51</v>
      </c>
      <c r="FU80" s="7">
        <v>1.8</v>
      </c>
      <c r="FV80" s="9">
        <v>81.503600000000006</v>
      </c>
      <c r="FX80" s="9">
        <v>104.64</v>
      </c>
      <c r="FY80" s="9">
        <v>103.55</v>
      </c>
      <c r="FZ80" s="9">
        <v>100.74</v>
      </c>
      <c r="GA80" s="9">
        <v>95.09</v>
      </c>
      <c r="GB80" s="9">
        <v>87.32</v>
      </c>
    </row>
    <row r="81" spans="1:184" x14ac:dyDescent="0.25">
      <c r="A81" s="6">
        <f t="shared" si="23"/>
        <v>44664</v>
      </c>
      <c r="B81" s="13">
        <f t="shared" si="17"/>
        <v>4</v>
      </c>
      <c r="C81" s="13">
        <f t="shared" si="18"/>
        <v>2022</v>
      </c>
      <c r="D81">
        <f t="shared" si="19"/>
        <v>202204</v>
      </c>
      <c r="E81">
        <f t="shared" si="20"/>
        <v>2</v>
      </c>
      <c r="F81">
        <f t="shared" si="21"/>
        <v>202202</v>
      </c>
      <c r="G81" t="s">
        <v>267</v>
      </c>
      <c r="H81" s="9">
        <v>0.75</v>
      </c>
      <c r="I81" s="9">
        <v>0.6905</v>
      </c>
      <c r="J81" s="10">
        <v>0.90026689999999998</v>
      </c>
      <c r="K81" s="10">
        <v>1.1002615</v>
      </c>
      <c r="L81" s="10">
        <v>1.2704610000000001</v>
      </c>
      <c r="M81" s="10">
        <v>1.4241927000000001</v>
      </c>
      <c r="N81" s="10">
        <v>1.5716517000000001</v>
      </c>
      <c r="O81" s="10">
        <v>1.7145611000000001</v>
      </c>
      <c r="P81" s="10">
        <v>1.8526339000000001</v>
      </c>
      <c r="Q81" s="10">
        <v>1.9856407</v>
      </c>
      <c r="R81" s="10">
        <v>2.1119762999999998</v>
      </c>
      <c r="S81" s="10">
        <v>2.2292209000000001</v>
      </c>
      <c r="T81" s="10">
        <v>2.3346182999999998</v>
      </c>
      <c r="U81" s="10">
        <v>2.4248653999999998</v>
      </c>
      <c r="V81" s="10">
        <v>2.4960270000000002</v>
      </c>
      <c r="W81" s="10">
        <v>2.5485918000000001</v>
      </c>
      <c r="X81" s="10">
        <v>2.5842630999999998</v>
      </c>
      <c r="Y81" s="10">
        <v>2.6047446999999999</v>
      </c>
      <c r="Z81" s="10">
        <v>2.6117401</v>
      </c>
      <c r="AA81" s="10">
        <v>2.6069528000000002</v>
      </c>
      <c r="AB81" s="10">
        <v>2.5921009000000002</v>
      </c>
      <c r="AC81" s="10">
        <v>2.5689633000000001</v>
      </c>
      <c r="AD81" s="10">
        <v>2.5393346000000001</v>
      </c>
      <c r="AE81" s="10">
        <v>2.5050096000000002</v>
      </c>
      <c r="AF81" s="10">
        <v>2.4677829999999998</v>
      </c>
      <c r="AG81" s="10">
        <v>2.4294495999999999</v>
      </c>
      <c r="AH81" s="10">
        <v>2.3915924</v>
      </c>
      <c r="AI81" s="10">
        <v>2.3546535</v>
      </c>
      <c r="AJ81" s="10">
        <v>2.3186930000000001</v>
      </c>
      <c r="AK81" s="10">
        <v>2.2837705000000001</v>
      </c>
      <c r="AL81" s="10">
        <v>2.2499454999999999</v>
      </c>
      <c r="AM81" s="10">
        <v>2.2172778000000002</v>
      </c>
      <c r="AN81" s="10">
        <v>2.1858270000000002</v>
      </c>
      <c r="AO81" s="10">
        <v>2.1556525999999998</v>
      </c>
      <c r="AP81" s="10">
        <v>2.1268142999999999</v>
      </c>
      <c r="AQ81" s="10">
        <v>2.0993719</v>
      </c>
      <c r="AR81" s="10">
        <v>2.0733847999999999</v>
      </c>
      <c r="AS81" s="10">
        <v>2.0489126999999998</v>
      </c>
      <c r="AT81" s="10">
        <v>2.0259942</v>
      </c>
      <c r="AU81" s="10">
        <v>2.0045652999999999</v>
      </c>
      <c r="AV81" s="10">
        <v>1.9845306</v>
      </c>
      <c r="AW81" s="10">
        <v>1.965795</v>
      </c>
      <c r="AX81" s="10">
        <v>1.9482630000000001</v>
      </c>
      <c r="AY81" s="10">
        <v>1.9318394999999999</v>
      </c>
      <c r="AZ81" s="10">
        <v>1.9164291</v>
      </c>
      <c r="BA81" s="10">
        <v>1.9019366</v>
      </c>
      <c r="BB81" s="10">
        <v>1.8882665999999999</v>
      </c>
      <c r="BC81" s="10">
        <v>1.8753238999999999</v>
      </c>
      <c r="BD81" s="10">
        <v>1.8630131999999999</v>
      </c>
      <c r="BE81" s="10">
        <v>1.8512392</v>
      </c>
      <c r="BF81" s="10">
        <v>1.8399193</v>
      </c>
      <c r="BG81" s="10">
        <v>1.8290268000000001</v>
      </c>
      <c r="BH81" s="10">
        <v>1.8185503000000001</v>
      </c>
      <c r="BI81" s="10">
        <v>1.8084785000000001</v>
      </c>
      <c r="BJ81" s="10">
        <v>1.7988001</v>
      </c>
      <c r="BK81" s="10">
        <v>1.7895038000000001</v>
      </c>
      <c r="BL81" s="10">
        <v>1.7805782999999999</v>
      </c>
      <c r="BM81" s="10">
        <v>1.7720123000000001</v>
      </c>
      <c r="BN81" s="10">
        <v>1.7637944999999999</v>
      </c>
      <c r="BO81" s="10">
        <v>1.7559134000000001</v>
      </c>
      <c r="BP81" s="10">
        <v>1.7483579</v>
      </c>
      <c r="BQ81" s="10">
        <v>1.7411166</v>
      </c>
      <c r="BR81" s="10">
        <v>1.7039168</v>
      </c>
      <c r="BS81" s="10">
        <v>1.6768947999999999</v>
      </c>
      <c r="BU81" s="9">
        <v>213.09</v>
      </c>
      <c r="BV81" s="9">
        <v>230.4</v>
      </c>
      <c r="BW81" s="9">
        <v>238.14</v>
      </c>
      <c r="BX81" s="9">
        <v>245.14</v>
      </c>
      <c r="BY81" s="9">
        <v>253.58</v>
      </c>
      <c r="BZ81" s="9">
        <v>253.58</v>
      </c>
      <c r="CA81" s="9">
        <v>260.08</v>
      </c>
      <c r="CB81" s="9">
        <v>263.25</v>
      </c>
      <c r="CC81" s="9">
        <v>265.85000000000002</v>
      </c>
      <c r="CD81" s="9">
        <v>265.89</v>
      </c>
      <c r="CE81" s="9">
        <v>245.35</v>
      </c>
      <c r="CF81" s="9">
        <v>210.2</v>
      </c>
      <c r="CG81" s="9">
        <v>191.74</v>
      </c>
      <c r="CH81" s="9">
        <v>177.81</v>
      </c>
      <c r="CI81" s="9">
        <v>184.34</v>
      </c>
      <c r="CJ81" s="9">
        <v>189.88</v>
      </c>
      <c r="CK81" s="9">
        <v>192.94</v>
      </c>
      <c r="CL81" s="9">
        <v>199.06</v>
      </c>
      <c r="CM81" s="9">
        <v>198.27</v>
      </c>
      <c r="CN81" s="9">
        <v>194.74</v>
      </c>
      <c r="CO81" s="9">
        <v>194.43</v>
      </c>
      <c r="CP81" s="9">
        <v>193.06</v>
      </c>
      <c r="CQ81" s="9">
        <v>189.06</v>
      </c>
      <c r="CR81" s="9">
        <v>155.54</v>
      </c>
      <c r="CS81" s="9">
        <v>142.44999999999999</v>
      </c>
      <c r="CT81" s="9">
        <v>141.15</v>
      </c>
      <c r="CU81" s="9">
        <v>137.78</v>
      </c>
      <c r="CV81" s="9">
        <v>137.21</v>
      </c>
      <c r="CW81" s="9">
        <v>137.65</v>
      </c>
      <c r="CX81" s="9">
        <v>144.85</v>
      </c>
      <c r="CY81" s="9">
        <v>150.47</v>
      </c>
      <c r="CZ81" s="9">
        <v>153.41</v>
      </c>
      <c r="DA81" s="9">
        <v>147.63999999999999</v>
      </c>
      <c r="DB81" s="9">
        <v>145.91</v>
      </c>
      <c r="DC81" s="9">
        <v>138.46</v>
      </c>
      <c r="DD81" s="9">
        <v>118.64</v>
      </c>
      <c r="DE81" s="9">
        <v>109.85</v>
      </c>
      <c r="DF81" s="9">
        <v>106.92</v>
      </c>
      <c r="DG81" s="9">
        <v>103.73</v>
      </c>
      <c r="DH81" s="9">
        <v>104.83</v>
      </c>
      <c r="DI81" s="9">
        <v>109.19</v>
      </c>
      <c r="DJ81" s="9">
        <v>118.69</v>
      </c>
      <c r="DK81" s="9">
        <v>118.24</v>
      </c>
      <c r="DL81" s="9">
        <v>117.46</v>
      </c>
      <c r="DM81" s="9">
        <v>112.35</v>
      </c>
      <c r="DN81" s="9">
        <v>112.65</v>
      </c>
      <c r="DO81" s="9">
        <v>108.89</v>
      </c>
      <c r="DP81" s="9">
        <v>96.53</v>
      </c>
      <c r="DR81" s="9">
        <v>193.53</v>
      </c>
      <c r="DS81" s="9">
        <v>206.25</v>
      </c>
      <c r="DT81" s="9">
        <v>214.1</v>
      </c>
      <c r="DU81" s="9">
        <v>217.75</v>
      </c>
      <c r="DV81" s="9">
        <v>227.61</v>
      </c>
      <c r="DW81" s="9">
        <v>233.02</v>
      </c>
      <c r="DX81" s="9">
        <v>235.36</v>
      </c>
      <c r="DY81" s="9">
        <v>236.87</v>
      </c>
      <c r="DZ81" s="9">
        <v>229.58</v>
      </c>
      <c r="EA81" s="9">
        <v>229.48</v>
      </c>
      <c r="EB81" s="9">
        <v>228.52</v>
      </c>
      <c r="EC81" s="9">
        <v>162.46</v>
      </c>
      <c r="ED81" s="9">
        <v>165.79</v>
      </c>
      <c r="EE81" s="9">
        <v>164.72</v>
      </c>
      <c r="EF81" s="9">
        <v>160.44999999999999</v>
      </c>
      <c r="EG81" s="9">
        <v>161.47999999999999</v>
      </c>
      <c r="EH81" s="9">
        <v>162.13</v>
      </c>
      <c r="EI81" s="9">
        <v>167.73</v>
      </c>
      <c r="EJ81" s="9">
        <v>170.75</v>
      </c>
      <c r="EK81" s="9">
        <v>171.18</v>
      </c>
      <c r="EL81" s="9">
        <v>169.52</v>
      </c>
      <c r="EM81" s="9">
        <v>169.44</v>
      </c>
      <c r="EN81" s="9">
        <v>165.19</v>
      </c>
      <c r="EO81" s="9">
        <v>127.7</v>
      </c>
      <c r="EP81" s="9">
        <v>127.16</v>
      </c>
      <c r="EQ81" s="9">
        <v>126.98</v>
      </c>
      <c r="ER81" s="9">
        <v>126.46</v>
      </c>
      <c r="ES81" s="9">
        <v>127.72</v>
      </c>
      <c r="ET81" s="9">
        <v>128.66999999999999</v>
      </c>
      <c r="EU81" s="9">
        <v>129.38</v>
      </c>
      <c r="EV81" s="9">
        <v>131.94</v>
      </c>
      <c r="EW81" s="9">
        <v>132.32</v>
      </c>
      <c r="EX81" s="9">
        <v>133.05000000000001</v>
      </c>
      <c r="EY81" s="9">
        <v>132.53</v>
      </c>
      <c r="EZ81" s="9">
        <v>133.12</v>
      </c>
      <c r="FA81" s="9">
        <v>102.46</v>
      </c>
      <c r="FB81" s="9">
        <v>101.65</v>
      </c>
      <c r="FC81" s="9">
        <v>101.39</v>
      </c>
      <c r="FD81" s="9">
        <v>101.31</v>
      </c>
      <c r="FE81" s="9">
        <v>102.44</v>
      </c>
      <c r="FF81" s="9">
        <v>106.2</v>
      </c>
      <c r="FG81" s="9">
        <v>123.12</v>
      </c>
      <c r="FH81" s="9">
        <v>125.94</v>
      </c>
      <c r="FI81" s="9">
        <v>128.04</v>
      </c>
      <c r="FJ81" s="9">
        <v>128.83000000000001</v>
      </c>
      <c r="FK81" s="9">
        <v>128.11000000000001</v>
      </c>
      <c r="FL81" s="9">
        <v>129.08000000000001</v>
      </c>
      <c r="FM81" s="9">
        <v>101.01</v>
      </c>
      <c r="FO81" s="9">
        <v>81.380399999999995</v>
      </c>
      <c r="FP81" s="7">
        <v>108.49</v>
      </c>
      <c r="FQ81" s="9">
        <v>1.3038000000000001</v>
      </c>
      <c r="FR81" s="7">
        <f t="shared" si="22"/>
        <v>83.21061512501916</v>
      </c>
      <c r="FT81" s="7">
        <v>1.49</v>
      </c>
      <c r="FU81" s="7">
        <v>1.81</v>
      </c>
      <c r="FV81" s="9">
        <v>81.639600000000002</v>
      </c>
      <c r="FX81" s="9">
        <v>108.78</v>
      </c>
      <c r="FY81" s="9">
        <v>106.99</v>
      </c>
      <c r="FZ81" s="9">
        <v>103.42</v>
      </c>
      <c r="GA81" s="9">
        <v>97.2</v>
      </c>
      <c r="GB81" s="9">
        <v>88.47</v>
      </c>
    </row>
    <row r="82" spans="1:184" x14ac:dyDescent="0.25">
      <c r="A82" s="6">
        <f t="shared" si="23"/>
        <v>44665</v>
      </c>
      <c r="B82" s="13">
        <f t="shared" si="17"/>
        <v>4</v>
      </c>
      <c r="C82" s="13">
        <f t="shared" si="18"/>
        <v>2022</v>
      </c>
      <c r="D82">
        <f t="shared" si="19"/>
        <v>202204</v>
      </c>
      <c r="E82">
        <f t="shared" si="20"/>
        <v>2</v>
      </c>
      <c r="F82">
        <f t="shared" si="21"/>
        <v>202202</v>
      </c>
      <c r="G82" t="s">
        <v>268</v>
      </c>
      <c r="H82" s="9">
        <v>0.75</v>
      </c>
      <c r="I82" s="9">
        <v>0.69079999999999997</v>
      </c>
      <c r="J82" s="10">
        <v>0.91676650000000004</v>
      </c>
      <c r="K82" s="10">
        <v>1.1146715</v>
      </c>
      <c r="L82" s="10">
        <v>1.2905475</v>
      </c>
      <c r="M82" s="10">
        <v>1.4552974000000001</v>
      </c>
      <c r="N82" s="10">
        <v>1.6152791</v>
      </c>
      <c r="O82" s="10">
        <v>1.7693232999999999</v>
      </c>
      <c r="P82" s="10">
        <v>1.9156515000000001</v>
      </c>
      <c r="Q82" s="10">
        <v>2.0539288999999998</v>
      </c>
      <c r="R82" s="10">
        <v>2.1830728000000001</v>
      </c>
      <c r="S82" s="10">
        <v>2.3008166999999999</v>
      </c>
      <c r="T82" s="10">
        <v>2.4051418999999998</v>
      </c>
      <c r="U82" s="10">
        <v>2.4931749000000001</v>
      </c>
      <c r="V82" s="10">
        <v>2.5619705000000002</v>
      </c>
      <c r="W82" s="10">
        <v>2.6122293000000001</v>
      </c>
      <c r="X82" s="10">
        <v>2.6456084</v>
      </c>
      <c r="Y82" s="10">
        <v>2.6637648999999999</v>
      </c>
      <c r="Z82" s="10">
        <v>2.6683558000000001</v>
      </c>
      <c r="AA82" s="10">
        <v>2.6610382000000001</v>
      </c>
      <c r="AB82" s="10">
        <v>2.6435053000000002</v>
      </c>
      <c r="AC82" s="10">
        <v>2.6176346000000001</v>
      </c>
      <c r="AD82" s="10">
        <v>2.5853628999999998</v>
      </c>
      <c r="AE82" s="10">
        <v>2.5486266999999998</v>
      </c>
      <c r="AF82" s="10">
        <v>2.5093627999999999</v>
      </c>
      <c r="AG82" s="10">
        <v>2.4695079</v>
      </c>
      <c r="AH82" s="10">
        <v>2.4307371</v>
      </c>
      <c r="AI82" s="10">
        <v>2.3934506999999998</v>
      </c>
      <c r="AJ82" s="10">
        <v>2.3576611999999999</v>
      </c>
      <c r="AK82" s="10">
        <v>2.3233809000000001</v>
      </c>
      <c r="AL82" s="10">
        <v>2.2906222999999999</v>
      </c>
      <c r="AM82" s="10">
        <v>2.2593975999999998</v>
      </c>
      <c r="AN82" s="10">
        <v>2.2297193000000002</v>
      </c>
      <c r="AO82" s="10">
        <v>2.2015997999999999</v>
      </c>
      <c r="AP82" s="10">
        <v>2.1750512999999998</v>
      </c>
      <c r="AQ82" s="10">
        <v>2.1500862999999999</v>
      </c>
      <c r="AR82" s="10">
        <v>2.1267171</v>
      </c>
      <c r="AS82" s="10">
        <v>2.1049562000000002</v>
      </c>
      <c r="AT82" s="10">
        <v>2.0847956999999999</v>
      </c>
      <c r="AU82" s="10">
        <v>2.0661391999999998</v>
      </c>
      <c r="AV82" s="10">
        <v>2.0488658000000002</v>
      </c>
      <c r="AW82" s="10">
        <v>2.0328545</v>
      </c>
      <c r="AX82" s="10">
        <v>2.0179844999999998</v>
      </c>
      <c r="AY82" s="10">
        <v>2.0041346999999998</v>
      </c>
      <c r="AZ82" s="10">
        <v>1.9911843</v>
      </c>
      <c r="BA82" s="10">
        <v>1.9790122999999999</v>
      </c>
      <c r="BB82" s="10">
        <v>1.9674978999999999</v>
      </c>
      <c r="BC82" s="10">
        <v>1.9565199</v>
      </c>
      <c r="BD82" s="10">
        <v>1.9459576000000001</v>
      </c>
      <c r="BE82" s="10">
        <v>1.9356899999999999</v>
      </c>
      <c r="BF82" s="10">
        <v>1.9256150000000001</v>
      </c>
      <c r="BG82" s="10">
        <v>1.9157135000000001</v>
      </c>
      <c r="BH82" s="10">
        <v>1.9059893000000001</v>
      </c>
      <c r="BI82" s="10">
        <v>1.8964463</v>
      </c>
      <c r="BJ82" s="10">
        <v>1.8870884000000001</v>
      </c>
      <c r="BK82" s="10">
        <v>1.8779195</v>
      </c>
      <c r="BL82" s="10">
        <v>1.8689433</v>
      </c>
      <c r="BM82" s="10">
        <v>1.8601637</v>
      </c>
      <c r="BN82" s="10">
        <v>1.8515846</v>
      </c>
      <c r="BO82" s="10">
        <v>1.8432097999999999</v>
      </c>
      <c r="BP82" s="10">
        <v>1.8350432000000001</v>
      </c>
      <c r="BQ82" s="10">
        <v>1.8270886</v>
      </c>
      <c r="BR82" s="10">
        <v>1.7841488999999999</v>
      </c>
      <c r="BS82" s="10">
        <v>1.750537</v>
      </c>
      <c r="BU82" s="9">
        <v>177.25</v>
      </c>
      <c r="BV82" s="9">
        <v>202.55</v>
      </c>
      <c r="BW82" s="9">
        <v>210</v>
      </c>
      <c r="BX82" s="9">
        <v>220.48</v>
      </c>
      <c r="BY82" s="9">
        <v>228.33</v>
      </c>
      <c r="BZ82" s="9">
        <v>226.92</v>
      </c>
      <c r="CA82" s="9">
        <v>233.58</v>
      </c>
      <c r="CB82" s="9">
        <v>236.92</v>
      </c>
      <c r="CC82" s="9">
        <v>239.82</v>
      </c>
      <c r="CD82" s="9">
        <v>239.51</v>
      </c>
      <c r="CE82" s="9">
        <v>220.82</v>
      </c>
      <c r="CF82" s="9">
        <v>198.6</v>
      </c>
      <c r="CG82" s="9">
        <v>183.47</v>
      </c>
      <c r="CH82" s="9">
        <v>169.55</v>
      </c>
      <c r="CI82" s="9">
        <v>175.67</v>
      </c>
      <c r="CJ82" s="9">
        <v>180.68</v>
      </c>
      <c r="CK82" s="9">
        <v>184.07</v>
      </c>
      <c r="CL82" s="9">
        <v>190.53</v>
      </c>
      <c r="CM82" s="9">
        <v>190.06</v>
      </c>
      <c r="CN82" s="9">
        <v>187.04</v>
      </c>
      <c r="CO82" s="9">
        <v>188.03</v>
      </c>
      <c r="CP82" s="9">
        <v>186.66</v>
      </c>
      <c r="CQ82" s="9">
        <v>182.67</v>
      </c>
      <c r="CR82" s="9">
        <v>150.97</v>
      </c>
      <c r="CS82" s="9">
        <v>138.22</v>
      </c>
      <c r="CT82" s="9">
        <v>137.06</v>
      </c>
      <c r="CU82" s="9">
        <v>133.69</v>
      </c>
      <c r="CV82" s="9">
        <v>133.12</v>
      </c>
      <c r="CW82" s="9">
        <v>135.22999999999999</v>
      </c>
      <c r="CX82" s="9">
        <v>142.86000000000001</v>
      </c>
      <c r="CY82" s="9">
        <v>148.83000000000001</v>
      </c>
      <c r="CZ82" s="9">
        <v>152.06</v>
      </c>
      <c r="DA82" s="9">
        <v>146.71</v>
      </c>
      <c r="DB82" s="9">
        <v>145.12</v>
      </c>
      <c r="DC82" s="9">
        <v>136.12</v>
      </c>
      <c r="DD82" s="9">
        <v>117.21</v>
      </c>
      <c r="DE82" s="9">
        <v>108.42</v>
      </c>
      <c r="DF82" s="9">
        <v>105.49</v>
      </c>
      <c r="DG82" s="9">
        <v>102.3</v>
      </c>
      <c r="DH82" s="9">
        <v>103.4</v>
      </c>
      <c r="DI82" s="9">
        <v>107.76</v>
      </c>
      <c r="DJ82" s="9">
        <v>117.74</v>
      </c>
      <c r="DK82" s="9">
        <v>117.29</v>
      </c>
      <c r="DL82" s="9">
        <v>116.51</v>
      </c>
      <c r="DM82" s="9">
        <v>111.4</v>
      </c>
      <c r="DN82" s="9">
        <v>111.7</v>
      </c>
      <c r="DO82" s="9">
        <v>107.94</v>
      </c>
      <c r="DP82" s="9">
        <v>97.35</v>
      </c>
      <c r="DR82" s="9">
        <v>170.5</v>
      </c>
      <c r="DS82" s="9">
        <v>185</v>
      </c>
      <c r="DT82" s="9">
        <v>192.69</v>
      </c>
      <c r="DU82" s="9">
        <v>199.01</v>
      </c>
      <c r="DV82" s="9">
        <v>208.74</v>
      </c>
      <c r="DW82" s="9">
        <v>223.34</v>
      </c>
      <c r="DX82" s="9">
        <v>225.68</v>
      </c>
      <c r="DY82" s="9">
        <v>227.19</v>
      </c>
      <c r="DZ82" s="9">
        <v>220.94</v>
      </c>
      <c r="EA82" s="9">
        <v>220.84</v>
      </c>
      <c r="EB82" s="9">
        <v>219.88</v>
      </c>
      <c r="EC82" s="9">
        <v>159.35</v>
      </c>
      <c r="ED82" s="9">
        <v>162.68</v>
      </c>
      <c r="EE82" s="9">
        <v>161.61000000000001</v>
      </c>
      <c r="EF82" s="9">
        <v>157.22999999999999</v>
      </c>
      <c r="EG82" s="9">
        <v>158.26</v>
      </c>
      <c r="EH82" s="9">
        <v>158.91</v>
      </c>
      <c r="EI82" s="9">
        <v>165.45</v>
      </c>
      <c r="EJ82" s="9">
        <v>168.47</v>
      </c>
      <c r="EK82" s="9">
        <v>168.9</v>
      </c>
      <c r="EL82" s="9">
        <v>167.24</v>
      </c>
      <c r="EM82" s="9">
        <v>167.16</v>
      </c>
      <c r="EN82" s="9">
        <v>162.91</v>
      </c>
      <c r="EO82" s="9">
        <v>128.47</v>
      </c>
      <c r="EP82" s="9">
        <v>127.93</v>
      </c>
      <c r="EQ82" s="9">
        <v>127.75</v>
      </c>
      <c r="ER82" s="9">
        <v>127.2</v>
      </c>
      <c r="ES82" s="9">
        <v>128.46</v>
      </c>
      <c r="ET82" s="9">
        <v>129.41</v>
      </c>
      <c r="EU82" s="9">
        <v>129.04</v>
      </c>
      <c r="EV82" s="9">
        <v>131.6</v>
      </c>
      <c r="EW82" s="9">
        <v>131.97999999999999</v>
      </c>
      <c r="EX82" s="9">
        <v>132.71</v>
      </c>
      <c r="EY82" s="9">
        <v>132.19</v>
      </c>
      <c r="EZ82" s="9">
        <v>132.78</v>
      </c>
      <c r="FA82" s="9">
        <v>103.96</v>
      </c>
      <c r="FB82" s="9">
        <v>103.15</v>
      </c>
      <c r="FC82" s="9">
        <v>102.89</v>
      </c>
      <c r="FD82" s="9">
        <v>102.8</v>
      </c>
      <c r="FE82" s="9">
        <v>103.93</v>
      </c>
      <c r="FF82" s="9">
        <v>107.69</v>
      </c>
      <c r="FG82" s="9">
        <v>122.78</v>
      </c>
      <c r="FH82" s="9">
        <v>125.6</v>
      </c>
      <c r="FI82" s="9">
        <v>127.7</v>
      </c>
      <c r="FJ82" s="9">
        <v>128.49</v>
      </c>
      <c r="FK82" s="9">
        <v>127.77</v>
      </c>
      <c r="FL82" s="9">
        <v>128.74</v>
      </c>
      <c r="FM82" s="9">
        <v>102.51</v>
      </c>
      <c r="FO82" s="9">
        <v>81.704800000000006</v>
      </c>
      <c r="FP82" s="7">
        <v>110.83</v>
      </c>
      <c r="FQ82" s="9">
        <v>1.3048</v>
      </c>
      <c r="FR82" s="7">
        <f t="shared" si="22"/>
        <v>84.940220723482526</v>
      </c>
      <c r="FT82" s="7">
        <v>1.56</v>
      </c>
      <c r="FU82" s="7">
        <v>1.89</v>
      </c>
      <c r="FV82" s="9">
        <v>81.968800000000002</v>
      </c>
      <c r="FX82" s="9">
        <v>111.7</v>
      </c>
      <c r="FY82" s="9">
        <v>109.47</v>
      </c>
      <c r="FZ82" s="9">
        <v>105.03</v>
      </c>
      <c r="GA82" s="9">
        <v>97.74</v>
      </c>
      <c r="GB82" s="9">
        <v>88.18</v>
      </c>
    </row>
    <row r="83" spans="1:184" x14ac:dyDescent="0.25">
      <c r="A83" s="6">
        <f t="shared" si="23"/>
        <v>44666</v>
      </c>
      <c r="B83" s="13">
        <f t="shared" si="17"/>
        <v>4</v>
      </c>
      <c r="C83" s="13">
        <f t="shared" si="18"/>
        <v>2022</v>
      </c>
      <c r="D83">
        <f t="shared" si="19"/>
        <v>202204</v>
      </c>
      <c r="E83">
        <f t="shared" si="20"/>
        <v>2</v>
      </c>
      <c r="F83">
        <f t="shared" si="21"/>
        <v>202202</v>
      </c>
      <c r="G83" t="s">
        <v>269</v>
      </c>
      <c r="H83" s="9">
        <v>0.75</v>
      </c>
      <c r="I83" s="9" t="e">
        <v>#N/A</v>
      </c>
      <c r="J83" s="10" t="e">
        <v>#N/A</v>
      </c>
      <c r="K83" s="10" t="e">
        <v>#N/A</v>
      </c>
      <c r="L83" s="10" t="e">
        <v>#N/A</v>
      </c>
      <c r="M83" s="10" t="e">
        <v>#N/A</v>
      </c>
      <c r="N83" s="10" t="e">
        <v>#N/A</v>
      </c>
      <c r="O83" s="10" t="e">
        <v>#N/A</v>
      </c>
      <c r="P83" s="10" t="e">
        <v>#N/A</v>
      </c>
      <c r="Q83" s="10" t="e">
        <v>#N/A</v>
      </c>
      <c r="R83" s="10" t="e">
        <v>#N/A</v>
      </c>
      <c r="S83" s="10" t="e">
        <v>#N/A</v>
      </c>
      <c r="T83" s="10" t="e">
        <v>#N/A</v>
      </c>
      <c r="U83" s="10" t="e">
        <v>#N/A</v>
      </c>
      <c r="V83" s="10" t="e">
        <v>#N/A</v>
      </c>
      <c r="W83" s="10" t="e">
        <v>#N/A</v>
      </c>
      <c r="X83" s="10" t="e">
        <v>#N/A</v>
      </c>
      <c r="Y83" s="10" t="e">
        <v>#N/A</v>
      </c>
      <c r="Z83" s="10" t="e">
        <v>#N/A</v>
      </c>
      <c r="AA83" s="10" t="e">
        <v>#N/A</v>
      </c>
      <c r="AB83" s="10" t="e">
        <v>#N/A</v>
      </c>
      <c r="AC83" s="10" t="e">
        <v>#N/A</v>
      </c>
      <c r="AD83" s="10" t="e">
        <v>#N/A</v>
      </c>
      <c r="AE83" s="10" t="e">
        <v>#N/A</v>
      </c>
      <c r="AF83" s="10" t="e">
        <v>#N/A</v>
      </c>
      <c r="AG83" s="10" t="e">
        <v>#N/A</v>
      </c>
      <c r="AH83" s="10" t="e">
        <v>#N/A</v>
      </c>
      <c r="AI83" s="10" t="e">
        <v>#N/A</v>
      </c>
      <c r="AJ83" s="10" t="e">
        <v>#N/A</v>
      </c>
      <c r="AK83" s="10" t="e">
        <v>#N/A</v>
      </c>
      <c r="AL83" s="10" t="e">
        <v>#N/A</v>
      </c>
      <c r="AM83" s="10" t="e">
        <v>#N/A</v>
      </c>
      <c r="AN83" s="10" t="e">
        <v>#N/A</v>
      </c>
      <c r="AO83" s="10" t="e">
        <v>#N/A</v>
      </c>
      <c r="AP83" s="10" t="e">
        <v>#N/A</v>
      </c>
      <c r="AQ83" s="10" t="e">
        <v>#N/A</v>
      </c>
      <c r="AR83" s="10" t="e">
        <v>#N/A</v>
      </c>
      <c r="AS83" s="10" t="e">
        <v>#N/A</v>
      </c>
      <c r="AT83" s="10" t="e">
        <v>#N/A</v>
      </c>
      <c r="AU83" s="10" t="e">
        <v>#N/A</v>
      </c>
      <c r="AV83" s="10" t="e">
        <v>#N/A</v>
      </c>
      <c r="AW83" s="10" t="e">
        <v>#N/A</v>
      </c>
      <c r="AX83" s="10" t="e">
        <v>#N/A</v>
      </c>
      <c r="AY83" s="10" t="e">
        <v>#N/A</v>
      </c>
      <c r="AZ83" s="10" t="e">
        <v>#N/A</v>
      </c>
      <c r="BA83" s="10" t="e">
        <v>#N/A</v>
      </c>
      <c r="BB83" s="10" t="e">
        <v>#N/A</v>
      </c>
      <c r="BC83" s="10" t="e">
        <v>#N/A</v>
      </c>
      <c r="BD83" s="10" t="e">
        <v>#N/A</v>
      </c>
      <c r="BE83" s="10" t="e">
        <v>#N/A</v>
      </c>
      <c r="BF83" s="10" t="e">
        <v>#N/A</v>
      </c>
      <c r="BG83" s="10" t="e">
        <v>#N/A</v>
      </c>
      <c r="BH83" s="10" t="e">
        <v>#N/A</v>
      </c>
      <c r="BI83" s="10" t="e">
        <v>#N/A</v>
      </c>
      <c r="BJ83" s="10" t="e">
        <v>#N/A</v>
      </c>
      <c r="BK83" s="10" t="e">
        <v>#N/A</v>
      </c>
      <c r="BL83" s="10" t="e">
        <v>#N/A</v>
      </c>
      <c r="BM83" s="10" t="e">
        <v>#N/A</v>
      </c>
      <c r="BN83" s="10" t="e">
        <v>#N/A</v>
      </c>
      <c r="BO83" s="10" t="e">
        <v>#N/A</v>
      </c>
      <c r="BP83" s="10" t="e">
        <v>#N/A</v>
      </c>
      <c r="BQ83" s="10" t="e">
        <v>#N/A</v>
      </c>
      <c r="BR83" s="10" t="e">
        <v>#N/A</v>
      </c>
      <c r="BS83" s="10" t="e">
        <v>#N/A</v>
      </c>
      <c r="BU83" s="9" t="e">
        <v>#N/A</v>
      </c>
      <c r="BV83" s="9" t="e">
        <v>#N/A</v>
      </c>
      <c r="BW83" s="9" t="e">
        <v>#N/A</v>
      </c>
      <c r="BX83" s="9" t="e">
        <v>#N/A</v>
      </c>
      <c r="BY83" s="9" t="e">
        <v>#N/A</v>
      </c>
      <c r="BZ83" s="9" t="e">
        <v>#N/A</v>
      </c>
      <c r="CA83" s="9" t="e">
        <v>#N/A</v>
      </c>
      <c r="CB83" s="9" t="e">
        <v>#N/A</v>
      </c>
      <c r="CC83" s="9" t="e">
        <v>#N/A</v>
      </c>
      <c r="CD83" s="9" t="e">
        <v>#N/A</v>
      </c>
      <c r="CE83" s="9" t="e">
        <v>#N/A</v>
      </c>
      <c r="CF83" s="9" t="e">
        <v>#N/A</v>
      </c>
      <c r="CG83" s="9" t="e">
        <v>#N/A</v>
      </c>
      <c r="CH83" s="9" t="e">
        <v>#N/A</v>
      </c>
      <c r="CI83" s="9" t="e">
        <v>#N/A</v>
      </c>
      <c r="CJ83" s="9" t="e">
        <v>#N/A</v>
      </c>
      <c r="CK83" s="9" t="e">
        <v>#N/A</v>
      </c>
      <c r="CL83" s="9" t="e">
        <v>#N/A</v>
      </c>
      <c r="CM83" s="9" t="e">
        <v>#N/A</v>
      </c>
      <c r="CN83" s="9" t="e">
        <v>#N/A</v>
      </c>
      <c r="CO83" s="9" t="e">
        <v>#N/A</v>
      </c>
      <c r="CP83" s="9" t="e">
        <v>#N/A</v>
      </c>
      <c r="CQ83" s="9" t="e">
        <v>#N/A</v>
      </c>
      <c r="CR83" s="9" t="e">
        <v>#N/A</v>
      </c>
      <c r="CS83" s="9" t="e">
        <v>#N/A</v>
      </c>
      <c r="CT83" s="9" t="e">
        <v>#N/A</v>
      </c>
      <c r="CU83" s="9" t="e">
        <v>#N/A</v>
      </c>
      <c r="CV83" s="9" t="e">
        <v>#N/A</v>
      </c>
      <c r="CW83" s="9" t="e">
        <v>#N/A</v>
      </c>
      <c r="CX83" s="9" t="e">
        <v>#N/A</v>
      </c>
      <c r="CY83" s="9" t="e">
        <v>#N/A</v>
      </c>
      <c r="CZ83" s="9" t="e">
        <v>#N/A</v>
      </c>
      <c r="DA83" s="9" t="e">
        <v>#N/A</v>
      </c>
      <c r="DB83" s="9" t="e">
        <v>#N/A</v>
      </c>
      <c r="DC83" s="9" t="e">
        <v>#N/A</v>
      </c>
      <c r="DD83" s="9" t="e">
        <v>#N/A</v>
      </c>
      <c r="DE83" s="9" t="e">
        <v>#N/A</v>
      </c>
      <c r="DF83" s="9" t="e">
        <v>#N/A</v>
      </c>
      <c r="DG83" s="9" t="e">
        <v>#N/A</v>
      </c>
      <c r="DH83" s="9" t="e">
        <v>#N/A</v>
      </c>
      <c r="DI83" s="9" t="e">
        <v>#N/A</v>
      </c>
      <c r="DJ83" s="9" t="e">
        <v>#N/A</v>
      </c>
      <c r="DK83" s="9" t="e">
        <v>#N/A</v>
      </c>
      <c r="DL83" s="9" t="e">
        <v>#N/A</v>
      </c>
      <c r="DM83" s="9" t="e">
        <v>#N/A</v>
      </c>
      <c r="DN83" s="9" t="e">
        <v>#N/A</v>
      </c>
      <c r="DO83" s="9" t="e">
        <v>#N/A</v>
      </c>
      <c r="DP83" s="9" t="e">
        <v>#N/A</v>
      </c>
      <c r="DR83" s="9" t="e">
        <v>#N/A</v>
      </c>
      <c r="DS83" s="9" t="e">
        <v>#N/A</v>
      </c>
      <c r="DT83" s="9" t="e">
        <v>#N/A</v>
      </c>
      <c r="DU83" s="9" t="e">
        <v>#N/A</v>
      </c>
      <c r="DV83" s="9" t="e">
        <v>#N/A</v>
      </c>
      <c r="DW83" s="9" t="e">
        <v>#N/A</v>
      </c>
      <c r="DX83" s="9" t="e">
        <v>#N/A</v>
      </c>
      <c r="DY83" s="9" t="e">
        <v>#N/A</v>
      </c>
      <c r="DZ83" s="9" t="e">
        <v>#N/A</v>
      </c>
      <c r="EA83" s="9" t="e">
        <v>#N/A</v>
      </c>
      <c r="EB83" s="9" t="e">
        <v>#N/A</v>
      </c>
      <c r="EC83" s="9" t="e">
        <v>#N/A</v>
      </c>
      <c r="ED83" s="9" t="e">
        <v>#N/A</v>
      </c>
      <c r="EE83" s="9" t="e">
        <v>#N/A</v>
      </c>
      <c r="EF83" s="9" t="e">
        <v>#N/A</v>
      </c>
      <c r="EG83" s="9" t="e">
        <v>#N/A</v>
      </c>
      <c r="EH83" s="9" t="e">
        <v>#N/A</v>
      </c>
      <c r="EI83" s="9" t="e">
        <v>#N/A</v>
      </c>
      <c r="EJ83" s="9" t="e">
        <v>#N/A</v>
      </c>
      <c r="EK83" s="9" t="e">
        <v>#N/A</v>
      </c>
      <c r="EL83" s="9" t="e">
        <v>#N/A</v>
      </c>
      <c r="EM83" s="9" t="e">
        <v>#N/A</v>
      </c>
      <c r="EN83" s="9" t="e">
        <v>#N/A</v>
      </c>
      <c r="EO83" s="9" t="e">
        <v>#N/A</v>
      </c>
      <c r="EP83" s="9" t="e">
        <v>#N/A</v>
      </c>
      <c r="EQ83" s="9" t="e">
        <v>#N/A</v>
      </c>
      <c r="ER83" s="9" t="e">
        <v>#N/A</v>
      </c>
      <c r="ES83" s="9" t="e">
        <v>#N/A</v>
      </c>
      <c r="ET83" s="9" t="e">
        <v>#N/A</v>
      </c>
      <c r="EU83" s="9" t="e">
        <v>#N/A</v>
      </c>
      <c r="EV83" s="9" t="e">
        <v>#N/A</v>
      </c>
      <c r="EW83" s="9" t="e">
        <v>#N/A</v>
      </c>
      <c r="EX83" s="9" t="e">
        <v>#N/A</v>
      </c>
      <c r="EY83" s="9" t="e">
        <v>#N/A</v>
      </c>
      <c r="EZ83" s="9" t="e">
        <v>#N/A</v>
      </c>
      <c r="FA83" s="9" t="e">
        <v>#N/A</v>
      </c>
      <c r="FB83" s="9" t="e">
        <v>#N/A</v>
      </c>
      <c r="FC83" s="9" t="e">
        <v>#N/A</v>
      </c>
      <c r="FD83" s="9" t="e">
        <v>#N/A</v>
      </c>
      <c r="FE83" s="9" t="e">
        <v>#N/A</v>
      </c>
      <c r="FF83" s="9" t="e">
        <v>#N/A</v>
      </c>
      <c r="FG83" s="9" t="e">
        <v>#N/A</v>
      </c>
      <c r="FH83" s="9" t="e">
        <v>#N/A</v>
      </c>
      <c r="FI83" s="9" t="e">
        <v>#N/A</v>
      </c>
      <c r="FJ83" s="9" t="e">
        <v>#N/A</v>
      </c>
      <c r="FK83" s="9" t="e">
        <v>#N/A</v>
      </c>
      <c r="FL83" s="9" t="e">
        <v>#N/A</v>
      </c>
      <c r="FM83" s="9" t="e">
        <v>#N/A</v>
      </c>
      <c r="FO83" s="9" t="e">
        <v>#N/A</v>
      </c>
      <c r="FP83" s="7" t="e">
        <v>#N/A</v>
      </c>
      <c r="FQ83" s="9" t="e">
        <v>#N/A</v>
      </c>
      <c r="FR83" s="7" t="e">
        <f t="shared" si="22"/>
        <v>#N/A</v>
      </c>
      <c r="FT83" s="7" t="e">
        <v>#N/A</v>
      </c>
      <c r="FU83" s="7">
        <v>1.9</v>
      </c>
      <c r="FV83" s="9" t="e">
        <v>#N/A</v>
      </c>
      <c r="FX83" s="9" t="e">
        <v>#N/A</v>
      </c>
      <c r="FY83" s="9" t="e">
        <v>#N/A</v>
      </c>
      <c r="FZ83" s="9" t="e">
        <v>#N/A</v>
      </c>
      <c r="GA83" s="9" t="e">
        <v>#N/A</v>
      </c>
      <c r="GB83" s="9" t="e">
        <v>#N/A</v>
      </c>
    </row>
    <row r="84" spans="1:184" x14ac:dyDescent="0.25">
      <c r="A84" s="6">
        <f t="shared" si="23"/>
        <v>44669</v>
      </c>
      <c r="B84" s="13">
        <f t="shared" si="17"/>
        <v>4</v>
      </c>
      <c r="C84" s="13">
        <f t="shared" si="18"/>
        <v>2022</v>
      </c>
      <c r="D84">
        <f t="shared" si="19"/>
        <v>202204</v>
      </c>
      <c r="E84">
        <f t="shared" si="20"/>
        <v>2</v>
      </c>
      <c r="F84">
        <f t="shared" si="21"/>
        <v>202202</v>
      </c>
      <c r="G84" t="s">
        <v>270</v>
      </c>
      <c r="H84" s="9">
        <v>0.75</v>
      </c>
      <c r="I84" s="9" t="e">
        <v>#N/A</v>
      </c>
      <c r="J84" s="10" t="e">
        <v>#N/A</v>
      </c>
      <c r="K84" s="10" t="e">
        <v>#N/A</v>
      </c>
      <c r="L84" s="10" t="e">
        <v>#N/A</v>
      </c>
      <c r="M84" s="10" t="e">
        <v>#N/A</v>
      </c>
      <c r="N84" s="10" t="e">
        <v>#N/A</v>
      </c>
      <c r="O84" s="10" t="e">
        <v>#N/A</v>
      </c>
      <c r="P84" s="10" t="e">
        <v>#N/A</v>
      </c>
      <c r="Q84" s="10" t="e">
        <v>#N/A</v>
      </c>
      <c r="R84" s="10" t="e">
        <v>#N/A</v>
      </c>
      <c r="S84" s="10" t="e">
        <v>#N/A</v>
      </c>
      <c r="T84" s="10" t="e">
        <v>#N/A</v>
      </c>
      <c r="U84" s="10" t="e">
        <v>#N/A</v>
      </c>
      <c r="V84" s="10" t="e">
        <v>#N/A</v>
      </c>
      <c r="W84" s="10" t="e">
        <v>#N/A</v>
      </c>
      <c r="X84" s="10" t="e">
        <v>#N/A</v>
      </c>
      <c r="Y84" s="10" t="e">
        <v>#N/A</v>
      </c>
      <c r="Z84" s="10" t="e">
        <v>#N/A</v>
      </c>
      <c r="AA84" s="10" t="e">
        <v>#N/A</v>
      </c>
      <c r="AB84" s="10" t="e">
        <v>#N/A</v>
      </c>
      <c r="AC84" s="10" t="e">
        <v>#N/A</v>
      </c>
      <c r="AD84" s="10" t="e">
        <v>#N/A</v>
      </c>
      <c r="AE84" s="10" t="e">
        <v>#N/A</v>
      </c>
      <c r="AF84" s="10" t="e">
        <v>#N/A</v>
      </c>
      <c r="AG84" s="10" t="e">
        <v>#N/A</v>
      </c>
      <c r="AH84" s="10" t="e">
        <v>#N/A</v>
      </c>
      <c r="AI84" s="10" t="e">
        <v>#N/A</v>
      </c>
      <c r="AJ84" s="10" t="e">
        <v>#N/A</v>
      </c>
      <c r="AK84" s="10" t="e">
        <v>#N/A</v>
      </c>
      <c r="AL84" s="10" t="e">
        <v>#N/A</v>
      </c>
      <c r="AM84" s="10" t="e">
        <v>#N/A</v>
      </c>
      <c r="AN84" s="10" t="e">
        <v>#N/A</v>
      </c>
      <c r="AO84" s="10" t="e">
        <v>#N/A</v>
      </c>
      <c r="AP84" s="10" t="e">
        <v>#N/A</v>
      </c>
      <c r="AQ84" s="10" t="e">
        <v>#N/A</v>
      </c>
      <c r="AR84" s="10" t="e">
        <v>#N/A</v>
      </c>
      <c r="AS84" s="10" t="e">
        <v>#N/A</v>
      </c>
      <c r="AT84" s="10" t="e">
        <v>#N/A</v>
      </c>
      <c r="AU84" s="10" t="e">
        <v>#N/A</v>
      </c>
      <c r="AV84" s="10" t="e">
        <v>#N/A</v>
      </c>
      <c r="AW84" s="10" t="e">
        <v>#N/A</v>
      </c>
      <c r="AX84" s="10" t="e">
        <v>#N/A</v>
      </c>
      <c r="AY84" s="10" t="e">
        <v>#N/A</v>
      </c>
      <c r="AZ84" s="10" t="e">
        <v>#N/A</v>
      </c>
      <c r="BA84" s="10" t="e">
        <v>#N/A</v>
      </c>
      <c r="BB84" s="10" t="e">
        <v>#N/A</v>
      </c>
      <c r="BC84" s="10" t="e">
        <v>#N/A</v>
      </c>
      <c r="BD84" s="10" t="e">
        <v>#N/A</v>
      </c>
      <c r="BE84" s="10" t="e">
        <v>#N/A</v>
      </c>
      <c r="BF84" s="10" t="e">
        <v>#N/A</v>
      </c>
      <c r="BG84" s="10" t="e">
        <v>#N/A</v>
      </c>
      <c r="BH84" s="10" t="e">
        <v>#N/A</v>
      </c>
      <c r="BI84" s="10" t="e">
        <v>#N/A</v>
      </c>
      <c r="BJ84" s="10" t="e">
        <v>#N/A</v>
      </c>
      <c r="BK84" s="10" t="e">
        <v>#N/A</v>
      </c>
      <c r="BL84" s="10" t="e">
        <v>#N/A</v>
      </c>
      <c r="BM84" s="10" t="e">
        <v>#N/A</v>
      </c>
      <c r="BN84" s="10" t="e">
        <v>#N/A</v>
      </c>
      <c r="BO84" s="10" t="e">
        <v>#N/A</v>
      </c>
      <c r="BP84" s="10" t="e">
        <v>#N/A</v>
      </c>
      <c r="BQ84" s="10" t="e">
        <v>#N/A</v>
      </c>
      <c r="BR84" s="10" t="e">
        <v>#N/A</v>
      </c>
      <c r="BS84" s="10" t="e">
        <v>#N/A</v>
      </c>
      <c r="BU84" s="9">
        <v>177.25</v>
      </c>
      <c r="BV84" s="9">
        <v>202.55</v>
      </c>
      <c r="BW84" s="9">
        <v>210</v>
      </c>
      <c r="BX84" s="9">
        <v>220.48</v>
      </c>
      <c r="BY84" s="9">
        <v>228.33</v>
      </c>
      <c r="BZ84" s="9">
        <v>226.92</v>
      </c>
      <c r="CA84" s="9">
        <v>233.58</v>
      </c>
      <c r="CB84" s="9">
        <v>236.92</v>
      </c>
      <c r="CC84" s="9">
        <v>239.82</v>
      </c>
      <c r="CD84" s="9">
        <v>239.51</v>
      </c>
      <c r="CE84" s="9">
        <v>220.82</v>
      </c>
      <c r="CF84" s="9">
        <v>198.6</v>
      </c>
      <c r="CG84" s="9">
        <v>183.47</v>
      </c>
      <c r="CH84" s="9">
        <v>169.55</v>
      </c>
      <c r="CI84" s="9">
        <v>175.67</v>
      </c>
      <c r="CJ84" s="9">
        <v>180.68</v>
      </c>
      <c r="CK84" s="9">
        <v>184.07</v>
      </c>
      <c r="CL84" s="9">
        <v>190.53</v>
      </c>
      <c r="CM84" s="9">
        <v>190.06</v>
      </c>
      <c r="CN84" s="9">
        <v>187.04</v>
      </c>
      <c r="CO84" s="9">
        <v>188.03</v>
      </c>
      <c r="CP84" s="9">
        <v>186.66</v>
      </c>
      <c r="CQ84" s="9">
        <v>182.67</v>
      </c>
      <c r="CR84" s="9">
        <v>150.97</v>
      </c>
      <c r="CS84" s="9">
        <v>138.22</v>
      </c>
      <c r="CT84" s="9">
        <v>137.06</v>
      </c>
      <c r="CU84" s="9">
        <v>133.69</v>
      </c>
      <c r="CV84" s="9">
        <v>133.12</v>
      </c>
      <c r="CW84" s="9">
        <v>135.22999999999999</v>
      </c>
      <c r="CX84" s="9">
        <v>142.86000000000001</v>
      </c>
      <c r="CY84" s="9">
        <v>148.83000000000001</v>
      </c>
      <c r="CZ84" s="9">
        <v>152.06</v>
      </c>
      <c r="DA84" s="9">
        <v>146.71</v>
      </c>
      <c r="DB84" s="9">
        <v>145.12</v>
      </c>
      <c r="DC84" s="9">
        <v>136.12</v>
      </c>
      <c r="DD84" s="9">
        <v>117.21</v>
      </c>
      <c r="DE84" s="9">
        <v>108.42</v>
      </c>
      <c r="DF84" s="9">
        <v>105.49</v>
      </c>
      <c r="DG84" s="9">
        <v>102.3</v>
      </c>
      <c r="DH84" s="9">
        <v>103.4</v>
      </c>
      <c r="DI84" s="9">
        <v>107.76</v>
      </c>
      <c r="DJ84" s="9">
        <v>117.74</v>
      </c>
      <c r="DK84" s="9">
        <v>117.29</v>
      </c>
      <c r="DL84" s="9">
        <v>116.51</v>
      </c>
      <c r="DM84" s="9">
        <v>111.4</v>
      </c>
      <c r="DN84" s="9">
        <v>111.7</v>
      </c>
      <c r="DO84" s="9">
        <v>107.94</v>
      </c>
      <c r="DP84" s="9">
        <v>97.35</v>
      </c>
      <c r="DR84" s="9">
        <v>170.5</v>
      </c>
      <c r="DS84" s="9">
        <v>185</v>
      </c>
      <c r="DT84" s="9">
        <v>192.69</v>
      </c>
      <c r="DU84" s="9">
        <v>199.01</v>
      </c>
      <c r="DV84" s="9">
        <v>208.74</v>
      </c>
      <c r="DW84" s="9">
        <v>223.34</v>
      </c>
      <c r="DX84" s="9">
        <v>225.68</v>
      </c>
      <c r="DY84" s="9">
        <v>227.19</v>
      </c>
      <c r="DZ84" s="9">
        <v>220.94</v>
      </c>
      <c r="EA84" s="9">
        <v>220.84</v>
      </c>
      <c r="EB84" s="9">
        <v>219.88</v>
      </c>
      <c r="EC84" s="9">
        <v>159.35</v>
      </c>
      <c r="ED84" s="9">
        <v>162.68</v>
      </c>
      <c r="EE84" s="9">
        <v>161.61000000000001</v>
      </c>
      <c r="EF84" s="9">
        <v>157.22999999999999</v>
      </c>
      <c r="EG84" s="9">
        <v>158.26</v>
      </c>
      <c r="EH84" s="9">
        <v>158.91</v>
      </c>
      <c r="EI84" s="9">
        <v>165.45</v>
      </c>
      <c r="EJ84" s="9">
        <v>168.47</v>
      </c>
      <c r="EK84" s="9">
        <v>168.9</v>
      </c>
      <c r="EL84" s="9">
        <v>167.24</v>
      </c>
      <c r="EM84" s="9">
        <v>167.16</v>
      </c>
      <c r="EN84" s="9">
        <v>162.91</v>
      </c>
      <c r="EO84" s="9">
        <v>128.47</v>
      </c>
      <c r="EP84" s="9">
        <v>127.93</v>
      </c>
      <c r="EQ84" s="9">
        <v>127.75</v>
      </c>
      <c r="ER84" s="9">
        <v>127.2</v>
      </c>
      <c r="ES84" s="9">
        <v>128.46</v>
      </c>
      <c r="ET84" s="9">
        <v>129.41</v>
      </c>
      <c r="EU84" s="9">
        <v>129.04</v>
      </c>
      <c r="EV84" s="9">
        <v>131.6</v>
      </c>
      <c r="EW84" s="9">
        <v>131.97999999999999</v>
      </c>
      <c r="EX84" s="9">
        <v>132.71</v>
      </c>
      <c r="EY84" s="9">
        <v>132.19</v>
      </c>
      <c r="EZ84" s="9">
        <v>132.78</v>
      </c>
      <c r="FA84" s="9">
        <v>103.96</v>
      </c>
      <c r="FB84" s="9">
        <v>103.15</v>
      </c>
      <c r="FC84" s="9">
        <v>102.89</v>
      </c>
      <c r="FD84" s="9">
        <v>102.8</v>
      </c>
      <c r="FE84" s="9">
        <v>103.93</v>
      </c>
      <c r="FF84" s="9">
        <v>107.69</v>
      </c>
      <c r="FG84" s="9">
        <v>122.78</v>
      </c>
      <c r="FH84" s="9">
        <v>125.6</v>
      </c>
      <c r="FI84" s="9">
        <v>127.7</v>
      </c>
      <c r="FJ84" s="9">
        <v>128.49</v>
      </c>
      <c r="FK84" s="9">
        <v>127.77</v>
      </c>
      <c r="FL84" s="9">
        <v>128.74</v>
      </c>
      <c r="FM84" s="9">
        <v>102.51</v>
      </c>
      <c r="FO84" s="9" t="e">
        <v>#N/A</v>
      </c>
      <c r="FP84" s="7" t="e">
        <v>#N/A</v>
      </c>
      <c r="FQ84" s="9" t="e">
        <v>#N/A</v>
      </c>
      <c r="FR84" s="7" t="e">
        <f t="shared" si="22"/>
        <v>#N/A</v>
      </c>
      <c r="FT84" s="7" t="e">
        <v>#N/A</v>
      </c>
      <c r="FU84" s="7">
        <v>1.88</v>
      </c>
      <c r="FV84" s="9" t="e">
        <v>#N/A</v>
      </c>
      <c r="FX84" s="9">
        <v>113.16</v>
      </c>
      <c r="FY84" s="9">
        <v>110.31</v>
      </c>
      <c r="FZ84" s="9">
        <v>105.39</v>
      </c>
      <c r="GA84" s="9">
        <v>97.66</v>
      </c>
      <c r="GB84" s="9">
        <v>87.83</v>
      </c>
    </row>
    <row r="85" spans="1:184" x14ac:dyDescent="0.25">
      <c r="A85" s="6">
        <f t="shared" si="23"/>
        <v>44670</v>
      </c>
      <c r="B85" s="13">
        <f t="shared" si="17"/>
        <v>4</v>
      </c>
      <c r="C85" s="13">
        <f t="shared" si="18"/>
        <v>2022</v>
      </c>
      <c r="D85">
        <f t="shared" si="19"/>
        <v>202204</v>
      </c>
      <c r="E85">
        <f t="shared" si="20"/>
        <v>2</v>
      </c>
      <c r="F85">
        <f t="shared" si="21"/>
        <v>202202</v>
      </c>
      <c r="G85" t="s">
        <v>271</v>
      </c>
      <c r="H85" s="9">
        <v>0.75</v>
      </c>
      <c r="I85" s="9">
        <v>0.69020000000000004</v>
      </c>
      <c r="J85" s="10">
        <v>0.97750709999999996</v>
      </c>
      <c r="K85" s="10">
        <v>1.1316387999999999</v>
      </c>
      <c r="L85" s="10">
        <v>1.3046769</v>
      </c>
      <c r="M85" s="10">
        <v>1.4810365000000001</v>
      </c>
      <c r="N85" s="10">
        <v>1.6517139999999999</v>
      </c>
      <c r="O85" s="10">
        <v>1.8129344000000001</v>
      </c>
      <c r="P85" s="10">
        <v>1.9636415</v>
      </c>
      <c r="Q85" s="10">
        <v>2.1043235</v>
      </c>
      <c r="R85" s="10">
        <v>2.2342542000000001</v>
      </c>
      <c r="S85" s="10">
        <v>2.3518713999999998</v>
      </c>
      <c r="T85" s="10">
        <v>2.4555707</v>
      </c>
      <c r="U85" s="10">
        <v>2.5429295000000001</v>
      </c>
      <c r="V85" s="10">
        <v>2.6117962000000001</v>
      </c>
      <c r="W85" s="10">
        <v>2.6630566</v>
      </c>
      <c r="X85" s="10">
        <v>2.6983709</v>
      </c>
      <c r="Y85" s="10">
        <v>2.7193991999999998</v>
      </c>
      <c r="Z85" s="10">
        <v>2.7278017000000001</v>
      </c>
      <c r="AA85" s="10">
        <v>2.7252386</v>
      </c>
      <c r="AB85" s="10">
        <v>2.7133528999999998</v>
      </c>
      <c r="AC85" s="10">
        <v>2.6937156</v>
      </c>
      <c r="AD85" s="10">
        <v>2.6678788</v>
      </c>
      <c r="AE85" s="10">
        <v>2.6373945999999999</v>
      </c>
      <c r="AF85" s="10">
        <v>2.603815</v>
      </c>
      <c r="AG85" s="10">
        <v>2.5686922000000001</v>
      </c>
      <c r="AH85" s="10">
        <v>2.5333625</v>
      </c>
      <c r="AI85" s="10">
        <v>2.4982096</v>
      </c>
      <c r="AJ85" s="10">
        <v>2.4633544999999999</v>
      </c>
      <c r="AK85" s="10">
        <v>2.4289179999999999</v>
      </c>
      <c r="AL85" s="10">
        <v>2.3950212</v>
      </c>
      <c r="AM85" s="10">
        <v>2.3617849</v>
      </c>
      <c r="AN85" s="10">
        <v>2.3293301</v>
      </c>
      <c r="AO85" s="10">
        <v>2.2977777000000001</v>
      </c>
      <c r="AP85" s="10">
        <v>2.2672487000000001</v>
      </c>
      <c r="AQ85" s="10">
        <v>2.2378638999999998</v>
      </c>
      <c r="AR85" s="10">
        <v>2.2097443999999999</v>
      </c>
      <c r="AS85" s="10">
        <v>2.1830110999999999</v>
      </c>
      <c r="AT85" s="10">
        <v>2.1577641000000001</v>
      </c>
      <c r="AU85" s="10">
        <v>2.1339807999999998</v>
      </c>
      <c r="AV85" s="10">
        <v>2.1115929000000002</v>
      </c>
      <c r="AW85" s="10">
        <v>2.0905320000000001</v>
      </c>
      <c r="AX85" s="10">
        <v>2.0707298999999999</v>
      </c>
      <c r="AY85" s="10">
        <v>2.0521183000000001</v>
      </c>
      <c r="AZ85" s="10">
        <v>2.0346289</v>
      </c>
      <c r="BA85" s="10">
        <v>2.0181933999999999</v>
      </c>
      <c r="BB85" s="10">
        <v>2.0027434999999998</v>
      </c>
      <c r="BC85" s="10">
        <v>1.9882108999999999</v>
      </c>
      <c r="BD85" s="10">
        <v>1.9745272</v>
      </c>
      <c r="BE85" s="10">
        <v>1.9616243</v>
      </c>
      <c r="BF85" s="10">
        <v>1.9494397000000001</v>
      </c>
      <c r="BG85" s="10">
        <v>1.9379401999999999</v>
      </c>
      <c r="BH85" s="10">
        <v>1.9271012000000001</v>
      </c>
      <c r="BI85" s="10">
        <v>1.9168982000000001</v>
      </c>
      <c r="BJ85" s="10">
        <v>1.9073066999999999</v>
      </c>
      <c r="BK85" s="10">
        <v>1.8983023000000001</v>
      </c>
      <c r="BL85" s="10">
        <v>1.8898603</v>
      </c>
      <c r="BM85" s="10">
        <v>1.8819565</v>
      </c>
      <c r="BN85" s="10">
        <v>1.8745661</v>
      </c>
      <c r="BO85" s="10">
        <v>1.8676648</v>
      </c>
      <c r="BP85" s="10">
        <v>1.8612280000000001</v>
      </c>
      <c r="BQ85" s="10">
        <v>1.8552313</v>
      </c>
      <c r="BR85" s="10">
        <v>1.8275227999999999</v>
      </c>
      <c r="BS85" s="10">
        <v>1.8119270000000001</v>
      </c>
      <c r="BU85" s="9">
        <v>173.33</v>
      </c>
      <c r="BV85" s="9">
        <v>199.11</v>
      </c>
      <c r="BW85" s="9">
        <v>205.44</v>
      </c>
      <c r="BX85" s="9">
        <v>214.86</v>
      </c>
      <c r="BY85" s="9">
        <v>225.03</v>
      </c>
      <c r="BZ85" s="9">
        <v>225.87</v>
      </c>
      <c r="CA85" s="9">
        <v>235.77</v>
      </c>
      <c r="CB85" s="9">
        <v>239.44</v>
      </c>
      <c r="CC85" s="9">
        <v>240.94</v>
      </c>
      <c r="CD85" s="9">
        <v>239.01</v>
      </c>
      <c r="CE85" s="9">
        <v>220</v>
      </c>
      <c r="CF85" s="9">
        <v>199.72</v>
      </c>
      <c r="CG85" s="9">
        <v>184.72</v>
      </c>
      <c r="CH85" s="9">
        <v>169.84</v>
      </c>
      <c r="CI85" s="9">
        <v>172.84</v>
      </c>
      <c r="CJ85" s="9">
        <v>177.84</v>
      </c>
      <c r="CK85" s="9">
        <v>182.84</v>
      </c>
      <c r="CL85" s="9">
        <v>189.19</v>
      </c>
      <c r="CM85" s="9">
        <v>188.72</v>
      </c>
      <c r="CN85" s="9">
        <v>185.69</v>
      </c>
      <c r="CO85" s="9">
        <v>184.63</v>
      </c>
      <c r="CP85" s="9">
        <v>183.25</v>
      </c>
      <c r="CQ85" s="9">
        <v>179.25</v>
      </c>
      <c r="CR85" s="9">
        <v>150.78</v>
      </c>
      <c r="CS85" s="9">
        <v>138.03</v>
      </c>
      <c r="CT85" s="9">
        <v>136.87</v>
      </c>
      <c r="CU85" s="9">
        <v>133.5</v>
      </c>
      <c r="CV85" s="9">
        <v>132.93</v>
      </c>
      <c r="CW85" s="9">
        <v>135.04</v>
      </c>
      <c r="CX85" s="9">
        <v>141.84</v>
      </c>
      <c r="CY85" s="9">
        <v>147.81</v>
      </c>
      <c r="CZ85" s="9">
        <v>151.04</v>
      </c>
      <c r="DA85" s="9">
        <v>145.69</v>
      </c>
      <c r="DB85" s="9">
        <v>144.1</v>
      </c>
      <c r="DC85" s="9">
        <v>135.1</v>
      </c>
      <c r="DD85" s="9">
        <v>116.84</v>
      </c>
      <c r="DE85" s="9">
        <v>108.03</v>
      </c>
      <c r="DF85" s="9">
        <v>105.1</v>
      </c>
      <c r="DG85" s="9">
        <v>101.91</v>
      </c>
      <c r="DH85" s="9">
        <v>103.01</v>
      </c>
      <c r="DI85" s="9">
        <v>107.39</v>
      </c>
      <c r="DJ85" s="9">
        <v>117.46</v>
      </c>
      <c r="DK85" s="9">
        <v>117.01</v>
      </c>
      <c r="DL85" s="9">
        <v>116.23</v>
      </c>
      <c r="DM85" s="9">
        <v>111.12</v>
      </c>
      <c r="DN85" s="9">
        <v>111.42</v>
      </c>
      <c r="DO85" s="9">
        <v>107.66</v>
      </c>
      <c r="DP85" s="9">
        <v>97.71</v>
      </c>
      <c r="DR85" s="9">
        <v>169.29</v>
      </c>
      <c r="DS85" s="9">
        <v>188.68</v>
      </c>
      <c r="DT85" s="9">
        <v>194.55</v>
      </c>
      <c r="DU85" s="9">
        <v>201.81</v>
      </c>
      <c r="DV85" s="9">
        <v>212.66</v>
      </c>
      <c r="DW85" s="9">
        <v>217.21</v>
      </c>
      <c r="DX85" s="9">
        <v>219.55</v>
      </c>
      <c r="DY85" s="9">
        <v>221.06</v>
      </c>
      <c r="DZ85" s="9">
        <v>215.68</v>
      </c>
      <c r="EA85" s="9">
        <v>215.58</v>
      </c>
      <c r="EB85" s="9">
        <v>214.62</v>
      </c>
      <c r="EC85" s="9">
        <v>161.22999999999999</v>
      </c>
      <c r="ED85" s="9">
        <v>164.56</v>
      </c>
      <c r="EE85" s="9">
        <v>163.49</v>
      </c>
      <c r="EF85" s="9">
        <v>159.04</v>
      </c>
      <c r="EG85" s="9">
        <v>160.07</v>
      </c>
      <c r="EH85" s="9">
        <v>160.72</v>
      </c>
      <c r="EI85" s="9">
        <v>163.72999999999999</v>
      </c>
      <c r="EJ85" s="9">
        <v>166.75</v>
      </c>
      <c r="EK85" s="9">
        <v>167.18</v>
      </c>
      <c r="EL85" s="9">
        <v>165.52</v>
      </c>
      <c r="EM85" s="9">
        <v>165.44</v>
      </c>
      <c r="EN85" s="9">
        <v>161.19</v>
      </c>
      <c r="EO85" s="9">
        <v>129.01</v>
      </c>
      <c r="EP85" s="9">
        <v>128.47</v>
      </c>
      <c r="EQ85" s="9">
        <v>128.29</v>
      </c>
      <c r="ER85" s="9">
        <v>127.74</v>
      </c>
      <c r="ES85" s="9">
        <v>129</v>
      </c>
      <c r="ET85" s="9">
        <v>129.94999999999999</v>
      </c>
      <c r="EU85" s="9">
        <v>128.87</v>
      </c>
      <c r="EV85" s="9">
        <v>131.43</v>
      </c>
      <c r="EW85" s="9">
        <v>131.81</v>
      </c>
      <c r="EX85" s="9">
        <v>132.54</v>
      </c>
      <c r="EY85" s="9">
        <v>132.02000000000001</v>
      </c>
      <c r="EZ85" s="9">
        <v>132.61000000000001</v>
      </c>
      <c r="FA85" s="9">
        <v>102.13</v>
      </c>
      <c r="FB85" s="9">
        <v>101.32</v>
      </c>
      <c r="FC85" s="9">
        <v>101.06</v>
      </c>
      <c r="FD85" s="9">
        <v>100.97</v>
      </c>
      <c r="FE85" s="9">
        <v>102.1</v>
      </c>
      <c r="FF85" s="9">
        <v>105.86</v>
      </c>
      <c r="FG85" s="9">
        <v>115.15</v>
      </c>
      <c r="FH85" s="9">
        <v>117.97</v>
      </c>
      <c r="FI85" s="9">
        <v>120.07</v>
      </c>
      <c r="FJ85" s="9">
        <v>120.86</v>
      </c>
      <c r="FK85" s="9">
        <v>120.14</v>
      </c>
      <c r="FL85" s="9">
        <v>121.11</v>
      </c>
      <c r="FM85" s="9">
        <v>100.68</v>
      </c>
      <c r="FO85" s="9">
        <v>81.441299999999998</v>
      </c>
      <c r="FP85" s="7">
        <v>105.49</v>
      </c>
      <c r="FQ85" s="9">
        <v>1.2989999999999999</v>
      </c>
      <c r="FR85" s="7">
        <f t="shared" si="22"/>
        <v>81.208622016936104</v>
      </c>
      <c r="FT85" s="7">
        <v>1.59</v>
      </c>
      <c r="FU85" s="7">
        <v>1.99</v>
      </c>
      <c r="FV85" s="9">
        <v>81.708500000000001</v>
      </c>
      <c r="FX85" s="9">
        <v>107.25</v>
      </c>
      <c r="FY85" s="9">
        <v>105.23</v>
      </c>
      <c r="FZ85" s="9">
        <v>100.71</v>
      </c>
      <c r="GA85" s="9">
        <v>93.41</v>
      </c>
      <c r="GB85" s="9">
        <v>84.83</v>
      </c>
    </row>
    <row r="86" spans="1:184" x14ac:dyDescent="0.25">
      <c r="A86" s="6">
        <f t="shared" si="23"/>
        <v>44671</v>
      </c>
      <c r="B86" s="13">
        <f t="shared" si="17"/>
        <v>4</v>
      </c>
      <c r="C86" s="13">
        <f t="shared" si="18"/>
        <v>2022</v>
      </c>
      <c r="D86">
        <f t="shared" si="19"/>
        <v>202204</v>
      </c>
      <c r="E86">
        <f t="shared" si="20"/>
        <v>2</v>
      </c>
      <c r="F86">
        <f t="shared" si="21"/>
        <v>202202</v>
      </c>
      <c r="G86" t="s">
        <v>272</v>
      </c>
      <c r="H86" s="9">
        <v>0.75</v>
      </c>
      <c r="I86" s="9">
        <v>0.69040000000000001</v>
      </c>
      <c r="J86" s="10">
        <v>0.98454960000000002</v>
      </c>
      <c r="K86" s="10">
        <v>1.1343656</v>
      </c>
      <c r="L86" s="10">
        <v>1.3075093</v>
      </c>
      <c r="M86" s="10">
        <v>1.4849827</v>
      </c>
      <c r="N86" s="10">
        <v>1.6561272</v>
      </c>
      <c r="O86" s="10">
        <v>1.8171075000000001</v>
      </c>
      <c r="P86" s="10">
        <v>1.9671053000000001</v>
      </c>
      <c r="Q86" s="10">
        <v>2.1068745</v>
      </c>
      <c r="R86" s="10">
        <v>2.2360600000000002</v>
      </c>
      <c r="S86" s="10">
        <v>2.3533255999999998</v>
      </c>
      <c r="T86" s="10">
        <v>2.4568140000000001</v>
      </c>
      <c r="U86" s="10">
        <v>2.5440206999999999</v>
      </c>
      <c r="V86" s="10">
        <v>2.6123756</v>
      </c>
      <c r="W86" s="10">
        <v>2.6626557000000002</v>
      </c>
      <c r="X86" s="10">
        <v>2.6965249</v>
      </c>
      <c r="Y86" s="10">
        <v>2.7156473999999999</v>
      </c>
      <c r="Z86" s="10">
        <v>2.7216870000000002</v>
      </c>
      <c r="AA86" s="10">
        <v>2.7163078000000001</v>
      </c>
      <c r="AB86" s="10">
        <v>2.7011810000000001</v>
      </c>
      <c r="AC86" s="10">
        <v>2.6780073999999998</v>
      </c>
      <c r="AD86" s="10">
        <v>2.6484958000000001</v>
      </c>
      <c r="AE86" s="10">
        <v>2.6143550000000002</v>
      </c>
      <c r="AF86" s="10">
        <v>2.5772938999999999</v>
      </c>
      <c r="AG86" s="10">
        <v>2.5390210999999998</v>
      </c>
      <c r="AH86" s="10">
        <v>2.5010468000000001</v>
      </c>
      <c r="AI86" s="10">
        <v>2.4638103999999998</v>
      </c>
      <c r="AJ86" s="10">
        <v>2.4273924999999998</v>
      </c>
      <c r="AK86" s="10">
        <v>2.3918735</v>
      </c>
      <c r="AL86" s="10">
        <v>2.3573338000000001</v>
      </c>
      <c r="AM86" s="10">
        <v>2.3238538000000002</v>
      </c>
      <c r="AN86" s="10">
        <v>2.2915138000000002</v>
      </c>
      <c r="AO86" s="10">
        <v>2.2603943000000002</v>
      </c>
      <c r="AP86" s="10">
        <v>2.2305755</v>
      </c>
      <c r="AQ86" s="10">
        <v>2.2021380000000002</v>
      </c>
      <c r="AR86" s="10">
        <v>2.1751619999999998</v>
      </c>
      <c r="AS86" s="10">
        <v>2.1497278999999998</v>
      </c>
      <c r="AT86" s="10">
        <v>2.1258946000000001</v>
      </c>
      <c r="AU86" s="10">
        <v>2.1036052000000001</v>
      </c>
      <c r="AV86" s="10">
        <v>2.0827638999999998</v>
      </c>
      <c r="AW86" s="10">
        <v>2.0632749000000001</v>
      </c>
      <c r="AX86" s="10">
        <v>2.0450425000000001</v>
      </c>
      <c r="AY86" s="10">
        <v>2.0279707999999999</v>
      </c>
      <c r="AZ86" s="10">
        <v>2.0119641000000001</v>
      </c>
      <c r="BA86" s="10">
        <v>1.9969266000000001</v>
      </c>
      <c r="BB86" s="10">
        <v>1.9827625</v>
      </c>
      <c r="BC86" s="10">
        <v>1.969376</v>
      </c>
      <c r="BD86" s="10">
        <v>1.9566713</v>
      </c>
      <c r="BE86" s="10">
        <v>1.9445526</v>
      </c>
      <c r="BF86" s="10">
        <v>1.9329367</v>
      </c>
      <c r="BG86" s="10">
        <v>1.9217947</v>
      </c>
      <c r="BH86" s="10">
        <v>1.9111132</v>
      </c>
      <c r="BI86" s="10">
        <v>1.9008786</v>
      </c>
      <c r="BJ86" s="10">
        <v>1.8910773999999999</v>
      </c>
      <c r="BK86" s="10">
        <v>1.881696</v>
      </c>
      <c r="BL86" s="10">
        <v>1.8727209</v>
      </c>
      <c r="BM86" s="10">
        <v>1.8641384999999999</v>
      </c>
      <c r="BN86" s="10">
        <v>1.8559353000000001</v>
      </c>
      <c r="BO86" s="10">
        <v>1.8480977999999999</v>
      </c>
      <c r="BP86" s="10">
        <v>1.8406123999999999</v>
      </c>
      <c r="BQ86" s="10">
        <v>1.8334655</v>
      </c>
      <c r="BR86" s="10">
        <v>1.7972760999999999</v>
      </c>
      <c r="BS86" s="10">
        <v>1.7719278000000001</v>
      </c>
      <c r="BU86" s="9">
        <v>177.88</v>
      </c>
      <c r="BV86" s="9">
        <v>202.24</v>
      </c>
      <c r="BW86" s="9">
        <v>207.48</v>
      </c>
      <c r="BX86" s="9">
        <v>216.48</v>
      </c>
      <c r="BY86" s="9">
        <v>227.59</v>
      </c>
      <c r="BZ86" s="9">
        <v>226.64</v>
      </c>
      <c r="CA86" s="9">
        <v>236.08</v>
      </c>
      <c r="CB86" s="9">
        <v>240.28</v>
      </c>
      <c r="CC86" s="9">
        <v>241.61</v>
      </c>
      <c r="CD86" s="9">
        <v>240.61</v>
      </c>
      <c r="CE86" s="9">
        <v>220.61</v>
      </c>
      <c r="CF86" s="9">
        <v>203.94</v>
      </c>
      <c r="CG86" s="9">
        <v>192.69</v>
      </c>
      <c r="CH86" s="9">
        <v>177.75</v>
      </c>
      <c r="CI86" s="9">
        <v>178.6</v>
      </c>
      <c r="CJ86" s="9">
        <v>184.76</v>
      </c>
      <c r="CK86" s="9">
        <v>190.53</v>
      </c>
      <c r="CL86" s="9">
        <v>195.98</v>
      </c>
      <c r="CM86" s="9">
        <v>195.52</v>
      </c>
      <c r="CN86" s="9">
        <v>193.22</v>
      </c>
      <c r="CO86" s="9">
        <v>191.55</v>
      </c>
      <c r="CP86" s="9">
        <v>190.16</v>
      </c>
      <c r="CQ86" s="9">
        <v>186.16</v>
      </c>
      <c r="CR86" s="9">
        <v>159.9</v>
      </c>
      <c r="CS86" s="9">
        <v>147.9</v>
      </c>
      <c r="CT86" s="9">
        <v>146.9</v>
      </c>
      <c r="CU86" s="9">
        <v>143.53</v>
      </c>
      <c r="CV86" s="9">
        <v>142.53</v>
      </c>
      <c r="CW86" s="9">
        <v>144.53</v>
      </c>
      <c r="CX86" s="9">
        <v>150.56</v>
      </c>
      <c r="CY86" s="9">
        <v>156.53</v>
      </c>
      <c r="CZ86" s="9">
        <v>159.76</v>
      </c>
      <c r="DA86" s="9">
        <v>153.77000000000001</v>
      </c>
      <c r="DB86" s="9">
        <v>151.81</v>
      </c>
      <c r="DC86" s="9">
        <v>142.76</v>
      </c>
      <c r="DD86" s="9">
        <v>121.45</v>
      </c>
      <c r="DE86" s="9">
        <v>112.65</v>
      </c>
      <c r="DF86" s="9">
        <v>109.72</v>
      </c>
      <c r="DG86" s="9">
        <v>106.53</v>
      </c>
      <c r="DH86" s="9">
        <v>107.63</v>
      </c>
      <c r="DI86" s="9">
        <v>110.63</v>
      </c>
      <c r="DJ86" s="9">
        <v>120.63</v>
      </c>
      <c r="DK86" s="9">
        <v>120.18</v>
      </c>
      <c r="DL86" s="9">
        <v>119.18</v>
      </c>
      <c r="DM86" s="9">
        <v>113.18</v>
      </c>
      <c r="DN86" s="9">
        <v>113.48</v>
      </c>
      <c r="DO86" s="9">
        <v>109.48</v>
      </c>
      <c r="DP86" s="9">
        <v>98.41</v>
      </c>
      <c r="DR86" s="9">
        <v>169.62</v>
      </c>
      <c r="DS86" s="9">
        <v>187</v>
      </c>
      <c r="DT86" s="9">
        <v>192.43</v>
      </c>
      <c r="DU86" s="9">
        <v>199.44</v>
      </c>
      <c r="DV86" s="9">
        <v>211.51</v>
      </c>
      <c r="DW86" s="9">
        <v>217.6</v>
      </c>
      <c r="DX86" s="9">
        <v>219.94</v>
      </c>
      <c r="DY86" s="9">
        <v>221.45</v>
      </c>
      <c r="DZ86" s="9">
        <v>217.15</v>
      </c>
      <c r="EA86" s="9">
        <v>217.05</v>
      </c>
      <c r="EB86" s="9">
        <v>216.09</v>
      </c>
      <c r="EC86" s="9">
        <v>166.07</v>
      </c>
      <c r="ED86" s="9">
        <v>169.4</v>
      </c>
      <c r="EE86" s="9">
        <v>168.33</v>
      </c>
      <c r="EF86" s="9">
        <v>163.96</v>
      </c>
      <c r="EG86" s="9">
        <v>164.99</v>
      </c>
      <c r="EH86" s="9">
        <v>165.64</v>
      </c>
      <c r="EI86" s="9">
        <v>169.56</v>
      </c>
      <c r="EJ86" s="9">
        <v>172.58</v>
      </c>
      <c r="EK86" s="9">
        <v>173.01</v>
      </c>
      <c r="EL86" s="9">
        <v>171.35</v>
      </c>
      <c r="EM86" s="9">
        <v>171.27</v>
      </c>
      <c r="EN86" s="9">
        <v>167.02</v>
      </c>
      <c r="EO86" s="9">
        <v>135.84</v>
      </c>
      <c r="EP86" s="9">
        <v>135.30000000000001</v>
      </c>
      <c r="EQ86" s="9">
        <v>135.12</v>
      </c>
      <c r="ER86" s="9">
        <v>134.57</v>
      </c>
      <c r="ES86" s="9">
        <v>135.83000000000001</v>
      </c>
      <c r="ET86" s="9">
        <v>136.78</v>
      </c>
      <c r="EU86" s="9">
        <v>137.99</v>
      </c>
      <c r="EV86" s="9">
        <v>140.55000000000001</v>
      </c>
      <c r="EW86" s="9">
        <v>140.93</v>
      </c>
      <c r="EX86" s="9">
        <v>141.66</v>
      </c>
      <c r="EY86" s="9">
        <v>141.13999999999999</v>
      </c>
      <c r="EZ86" s="9">
        <v>141.72999999999999</v>
      </c>
      <c r="FA86" s="9">
        <v>109.97</v>
      </c>
      <c r="FB86" s="9">
        <v>109.16</v>
      </c>
      <c r="FC86" s="9">
        <v>108.9</v>
      </c>
      <c r="FD86" s="9">
        <v>108.81</v>
      </c>
      <c r="FE86" s="9">
        <v>109.94</v>
      </c>
      <c r="FF86" s="9">
        <v>113.7</v>
      </c>
      <c r="FG86" s="9">
        <v>124.27</v>
      </c>
      <c r="FH86" s="9">
        <v>127.09</v>
      </c>
      <c r="FI86" s="9">
        <v>129.19</v>
      </c>
      <c r="FJ86" s="9">
        <v>129.97999999999999</v>
      </c>
      <c r="FK86" s="9">
        <v>129.26</v>
      </c>
      <c r="FL86" s="9">
        <v>130.22999999999999</v>
      </c>
      <c r="FM86" s="9">
        <v>108.52</v>
      </c>
      <c r="FO86" s="9">
        <v>81.508600000000001</v>
      </c>
      <c r="FP86" s="7">
        <v>105.05</v>
      </c>
      <c r="FQ86" s="9">
        <v>1.3048</v>
      </c>
      <c r="FR86" s="7">
        <f t="shared" si="22"/>
        <v>80.510423053341512</v>
      </c>
      <c r="FT86" s="7">
        <v>1.57</v>
      </c>
      <c r="FU86" s="7">
        <v>1.93</v>
      </c>
      <c r="FV86" s="9">
        <v>81.759</v>
      </c>
      <c r="FX86" s="9">
        <v>106.8</v>
      </c>
      <c r="FY86" s="9">
        <v>105.21</v>
      </c>
      <c r="FZ86" s="9">
        <v>101.14</v>
      </c>
      <c r="GA86" s="9">
        <v>94.03</v>
      </c>
      <c r="GB86" s="9">
        <v>85.27</v>
      </c>
    </row>
    <row r="87" spans="1:184" x14ac:dyDescent="0.25">
      <c r="A87" s="6">
        <f t="shared" si="23"/>
        <v>44672</v>
      </c>
      <c r="B87" s="13">
        <f t="shared" si="17"/>
        <v>4</v>
      </c>
      <c r="C87" s="13">
        <f t="shared" si="18"/>
        <v>2022</v>
      </c>
      <c r="D87">
        <f t="shared" si="19"/>
        <v>202204</v>
      </c>
      <c r="E87">
        <f t="shared" si="20"/>
        <v>2</v>
      </c>
      <c r="F87">
        <f t="shared" si="21"/>
        <v>202202</v>
      </c>
      <c r="G87" t="s">
        <v>273</v>
      </c>
      <c r="H87" s="9">
        <v>0.75</v>
      </c>
      <c r="I87" s="9">
        <v>0.69040000000000001</v>
      </c>
      <c r="J87" s="10">
        <v>1.0799067</v>
      </c>
      <c r="K87" s="10">
        <v>1.2566873999999999</v>
      </c>
      <c r="L87" s="10">
        <v>1.4660016</v>
      </c>
      <c r="M87" s="10">
        <v>1.6751555</v>
      </c>
      <c r="N87" s="10">
        <v>1.8665144</v>
      </c>
      <c r="O87" s="10">
        <v>2.0366881000000001</v>
      </c>
      <c r="P87" s="10">
        <v>2.1876125000000002</v>
      </c>
      <c r="Q87" s="10">
        <v>2.3234746999999998</v>
      </c>
      <c r="R87" s="10">
        <v>2.4469362000000001</v>
      </c>
      <c r="S87" s="10">
        <v>2.5580726</v>
      </c>
      <c r="T87" s="10">
        <v>2.6560839999999999</v>
      </c>
      <c r="U87" s="10">
        <v>2.7386436000000001</v>
      </c>
      <c r="V87" s="10">
        <v>2.8029236000000002</v>
      </c>
      <c r="W87" s="10">
        <v>2.8494464000000002</v>
      </c>
      <c r="X87" s="10">
        <v>2.8796322999999999</v>
      </c>
      <c r="Y87" s="10">
        <v>2.8949018999999998</v>
      </c>
      <c r="Z87" s="10">
        <v>2.8966756999999999</v>
      </c>
      <c r="AA87" s="10">
        <v>2.886374</v>
      </c>
      <c r="AB87" s="10">
        <v>2.8654863000000002</v>
      </c>
      <c r="AC87" s="10">
        <v>2.8358550999999999</v>
      </c>
      <c r="AD87" s="10">
        <v>2.7994355</v>
      </c>
      <c r="AE87" s="10">
        <v>2.7581826999999999</v>
      </c>
      <c r="AF87" s="10">
        <v>2.7140520000000001</v>
      </c>
      <c r="AG87" s="10">
        <v>2.6689986999999999</v>
      </c>
      <c r="AH87" s="10">
        <v>2.6247199999999999</v>
      </c>
      <c r="AI87" s="10">
        <v>2.5816549000000002</v>
      </c>
      <c r="AJ87" s="10">
        <v>2.5398600999999998</v>
      </c>
      <c r="AK87" s="10">
        <v>2.4993916999999999</v>
      </c>
      <c r="AL87" s="10">
        <v>2.4603062000000002</v>
      </c>
      <c r="AM87" s="10">
        <v>2.4226599000000002</v>
      </c>
      <c r="AN87" s="10">
        <v>2.3865091999999999</v>
      </c>
      <c r="AO87" s="10">
        <v>2.3519104</v>
      </c>
      <c r="AP87" s="10">
        <v>2.3189198000000002</v>
      </c>
      <c r="AQ87" s="10">
        <v>2.2875937999999998</v>
      </c>
      <c r="AR87" s="10">
        <v>2.2579886999999998</v>
      </c>
      <c r="AS87" s="10">
        <v>2.2301609</v>
      </c>
      <c r="AT87" s="10">
        <v>2.2041438000000002</v>
      </c>
      <c r="AU87" s="10">
        <v>2.1798582</v>
      </c>
      <c r="AV87" s="10">
        <v>2.1571910999999999</v>
      </c>
      <c r="AW87" s="10">
        <v>2.1360294</v>
      </c>
      <c r="AX87" s="10">
        <v>2.1162599000000002</v>
      </c>
      <c r="AY87" s="10">
        <v>2.0977693999999998</v>
      </c>
      <c r="AZ87" s="10">
        <v>2.0804448</v>
      </c>
      <c r="BA87" s="10">
        <v>2.0641729999999998</v>
      </c>
      <c r="BB87" s="10">
        <v>2.0488407999999998</v>
      </c>
      <c r="BC87" s="10">
        <v>2.0343350999999998</v>
      </c>
      <c r="BD87" s="10">
        <v>2.0205427</v>
      </c>
      <c r="BE87" s="10">
        <v>2.0073504</v>
      </c>
      <c r="BF87" s="10">
        <v>1.9946607000000001</v>
      </c>
      <c r="BG87" s="10">
        <v>1.9824444000000001</v>
      </c>
      <c r="BH87" s="10">
        <v>1.9706912000000001</v>
      </c>
      <c r="BI87" s="10">
        <v>1.9593908</v>
      </c>
      <c r="BJ87" s="10">
        <v>1.9485329</v>
      </c>
      <c r="BK87" s="10">
        <v>1.9381073</v>
      </c>
      <c r="BL87" s="10">
        <v>1.9281036</v>
      </c>
      <c r="BM87" s="10">
        <v>1.9185117</v>
      </c>
      <c r="BN87" s="10">
        <v>1.9093211999999999</v>
      </c>
      <c r="BO87" s="10">
        <v>1.9005217999999999</v>
      </c>
      <c r="BP87" s="10">
        <v>1.8921033</v>
      </c>
      <c r="BQ87" s="10">
        <v>1.8840554</v>
      </c>
      <c r="BR87" s="10">
        <v>1.8431446</v>
      </c>
      <c r="BS87" s="10">
        <v>1.8140145000000001</v>
      </c>
      <c r="BU87" s="9">
        <v>188.87</v>
      </c>
      <c r="BV87" s="9">
        <v>213.13</v>
      </c>
      <c r="BW87" s="9">
        <v>220.35</v>
      </c>
      <c r="BX87" s="9">
        <v>228.63</v>
      </c>
      <c r="BY87" s="9">
        <v>237.88</v>
      </c>
      <c r="BZ87" s="9">
        <v>236.4</v>
      </c>
      <c r="CA87" s="9">
        <v>246.28</v>
      </c>
      <c r="CB87" s="9">
        <v>250.67</v>
      </c>
      <c r="CC87" s="9">
        <v>250.69</v>
      </c>
      <c r="CD87" s="9">
        <v>249.57</v>
      </c>
      <c r="CE87" s="9">
        <v>232.06</v>
      </c>
      <c r="CF87" s="9">
        <v>211.79</v>
      </c>
      <c r="CG87" s="9">
        <v>198.66</v>
      </c>
      <c r="CH87" s="9">
        <v>184.64</v>
      </c>
      <c r="CI87" s="9">
        <v>187.09</v>
      </c>
      <c r="CJ87" s="9">
        <v>194.09</v>
      </c>
      <c r="CK87" s="9">
        <v>201.09</v>
      </c>
      <c r="CL87" s="9">
        <v>205.36</v>
      </c>
      <c r="CM87" s="9">
        <v>204.91</v>
      </c>
      <c r="CN87" s="9">
        <v>202.61</v>
      </c>
      <c r="CO87" s="9">
        <v>200.59</v>
      </c>
      <c r="CP87" s="9">
        <v>199.19</v>
      </c>
      <c r="CQ87" s="9">
        <v>195.19</v>
      </c>
      <c r="CR87" s="9">
        <v>169.32</v>
      </c>
      <c r="CS87" s="9">
        <v>157.32</v>
      </c>
      <c r="CT87" s="9">
        <v>156.32</v>
      </c>
      <c r="CU87" s="9">
        <v>152.94999999999999</v>
      </c>
      <c r="CV87" s="9">
        <v>151.94999999999999</v>
      </c>
      <c r="CW87" s="9">
        <v>154.55000000000001</v>
      </c>
      <c r="CX87" s="9">
        <v>159.75</v>
      </c>
      <c r="CY87" s="9">
        <v>165.71</v>
      </c>
      <c r="CZ87" s="9">
        <v>168.94</v>
      </c>
      <c r="DA87" s="9">
        <v>162.57</v>
      </c>
      <c r="DB87" s="9">
        <v>160.61000000000001</v>
      </c>
      <c r="DC87" s="9">
        <v>151.61000000000001</v>
      </c>
      <c r="DD87" s="9">
        <v>131.02000000000001</v>
      </c>
      <c r="DE87" s="9">
        <v>123.02</v>
      </c>
      <c r="DF87" s="9">
        <v>120.09</v>
      </c>
      <c r="DG87" s="9">
        <v>116.9</v>
      </c>
      <c r="DH87" s="9">
        <v>118</v>
      </c>
      <c r="DI87" s="9">
        <v>122</v>
      </c>
      <c r="DJ87" s="9">
        <v>133.51</v>
      </c>
      <c r="DK87" s="9">
        <v>133.11000000000001</v>
      </c>
      <c r="DL87" s="9">
        <v>132.13999999999999</v>
      </c>
      <c r="DM87" s="9">
        <v>126.16</v>
      </c>
      <c r="DN87" s="9">
        <v>126.47</v>
      </c>
      <c r="DO87" s="9">
        <v>122.49</v>
      </c>
      <c r="DP87" s="9">
        <v>107.22</v>
      </c>
      <c r="DR87" s="9">
        <v>182.18</v>
      </c>
      <c r="DS87" s="9">
        <v>200.82</v>
      </c>
      <c r="DT87" s="9">
        <v>203.22</v>
      </c>
      <c r="DU87" s="9">
        <v>210.1</v>
      </c>
      <c r="DV87" s="9">
        <v>221.55</v>
      </c>
      <c r="DW87" s="9">
        <v>227.14</v>
      </c>
      <c r="DX87" s="9">
        <v>229.48</v>
      </c>
      <c r="DY87" s="9">
        <v>230.99</v>
      </c>
      <c r="DZ87" s="9">
        <v>227.42</v>
      </c>
      <c r="EA87" s="9">
        <v>227.32</v>
      </c>
      <c r="EB87" s="9">
        <v>226.36</v>
      </c>
      <c r="EC87" s="9">
        <v>174.37</v>
      </c>
      <c r="ED87" s="9">
        <v>177.7</v>
      </c>
      <c r="EE87" s="9">
        <v>176.63</v>
      </c>
      <c r="EF87" s="9">
        <v>172.13</v>
      </c>
      <c r="EG87" s="9">
        <v>173.16</v>
      </c>
      <c r="EH87" s="9">
        <v>173.81</v>
      </c>
      <c r="EI87" s="9">
        <v>176.02</v>
      </c>
      <c r="EJ87" s="9">
        <v>179.04</v>
      </c>
      <c r="EK87" s="9">
        <v>179.47</v>
      </c>
      <c r="EL87" s="9">
        <v>177.81</v>
      </c>
      <c r="EM87" s="9">
        <v>177.73</v>
      </c>
      <c r="EN87" s="9">
        <v>173.48</v>
      </c>
      <c r="EO87" s="9">
        <v>140.75</v>
      </c>
      <c r="EP87" s="9">
        <v>140.21</v>
      </c>
      <c r="EQ87" s="9">
        <v>140.03</v>
      </c>
      <c r="ER87" s="9">
        <v>139.47999999999999</v>
      </c>
      <c r="ES87" s="9">
        <v>140.74</v>
      </c>
      <c r="ET87" s="9">
        <v>141.69</v>
      </c>
      <c r="EU87" s="9">
        <v>142.52000000000001</v>
      </c>
      <c r="EV87" s="9">
        <v>145.08000000000001</v>
      </c>
      <c r="EW87" s="9">
        <v>145.46</v>
      </c>
      <c r="EX87" s="9">
        <v>146.19</v>
      </c>
      <c r="EY87" s="9">
        <v>145.66999999999999</v>
      </c>
      <c r="EZ87" s="9">
        <v>146.26</v>
      </c>
      <c r="FA87" s="9">
        <v>112.88</v>
      </c>
      <c r="FB87" s="9">
        <v>112.07</v>
      </c>
      <c r="FC87" s="9">
        <v>111.81</v>
      </c>
      <c r="FD87" s="9">
        <v>111.72</v>
      </c>
      <c r="FE87" s="9">
        <v>112.85</v>
      </c>
      <c r="FF87" s="9">
        <v>116.61</v>
      </c>
      <c r="FG87" s="9">
        <v>123.28</v>
      </c>
      <c r="FH87" s="9">
        <v>126.1</v>
      </c>
      <c r="FI87" s="9">
        <v>128.19999999999999</v>
      </c>
      <c r="FJ87" s="9">
        <v>128.99</v>
      </c>
      <c r="FK87" s="9">
        <v>128.27000000000001</v>
      </c>
      <c r="FL87" s="9">
        <v>126.48</v>
      </c>
      <c r="FM87" s="9">
        <v>111.43</v>
      </c>
      <c r="FO87" s="9">
        <v>81.573400000000007</v>
      </c>
      <c r="FP87" s="7">
        <v>107.2</v>
      </c>
      <c r="FQ87" s="9">
        <v>1.3030999999999999</v>
      </c>
      <c r="FR87" s="7">
        <f t="shared" si="22"/>
        <v>82.265367201289237</v>
      </c>
      <c r="FT87" s="7">
        <v>1.76</v>
      </c>
      <c r="FU87" s="7">
        <v>2.0299999999999998</v>
      </c>
      <c r="FV87" s="9">
        <v>81.836600000000004</v>
      </c>
      <c r="FX87" s="9">
        <v>108.33</v>
      </c>
      <c r="FY87" s="9">
        <v>106.77</v>
      </c>
      <c r="FZ87" s="9">
        <v>102.53</v>
      </c>
      <c r="GA87" s="9">
        <v>95.4</v>
      </c>
      <c r="GB87" s="9">
        <v>86.58</v>
      </c>
    </row>
    <row r="88" spans="1:184" x14ac:dyDescent="0.25">
      <c r="A88" s="6">
        <f t="shared" si="23"/>
        <v>44673</v>
      </c>
      <c r="B88" s="13">
        <f t="shared" si="17"/>
        <v>4</v>
      </c>
      <c r="C88" s="13">
        <f t="shared" si="18"/>
        <v>2022</v>
      </c>
      <c r="D88">
        <f t="shared" si="19"/>
        <v>202204</v>
      </c>
      <c r="E88">
        <f t="shared" si="20"/>
        <v>2</v>
      </c>
      <c r="F88">
        <f t="shared" si="21"/>
        <v>202202</v>
      </c>
      <c r="G88" t="s">
        <v>274</v>
      </c>
      <c r="H88" s="9">
        <v>0.75</v>
      </c>
      <c r="I88" s="9">
        <v>0.6905</v>
      </c>
      <c r="J88" s="10">
        <v>1.0291901000000001</v>
      </c>
      <c r="K88" s="10">
        <v>1.2060207999999999</v>
      </c>
      <c r="L88" s="10">
        <v>1.4117846000000001</v>
      </c>
      <c r="M88" s="10">
        <v>1.6158124</v>
      </c>
      <c r="N88" s="10">
        <v>1.8019129</v>
      </c>
      <c r="O88" s="10">
        <v>1.9664470000000001</v>
      </c>
      <c r="P88" s="10">
        <v>2.1115900999999999</v>
      </c>
      <c r="Q88" s="10">
        <v>2.2410030999999999</v>
      </c>
      <c r="R88" s="10">
        <v>2.3575211</v>
      </c>
      <c r="S88" s="10">
        <v>2.4616250000000002</v>
      </c>
      <c r="T88" s="10">
        <v>2.5528130999999998</v>
      </c>
      <c r="U88" s="10">
        <v>2.6294464</v>
      </c>
      <c r="V88" s="10">
        <v>2.6896667000000001</v>
      </c>
      <c r="W88" s="10">
        <v>2.7340648000000001</v>
      </c>
      <c r="X88" s="10">
        <v>2.7640102</v>
      </c>
      <c r="Y88" s="10">
        <v>2.7808722000000001</v>
      </c>
      <c r="Z88" s="10">
        <v>2.7860201</v>
      </c>
      <c r="AA88" s="10">
        <v>2.7808234999999999</v>
      </c>
      <c r="AB88" s="10">
        <v>2.7666674000000002</v>
      </c>
      <c r="AC88" s="10">
        <v>2.7450093</v>
      </c>
      <c r="AD88" s="10">
        <v>2.7173278999999999</v>
      </c>
      <c r="AE88" s="10">
        <v>2.6851018999999998</v>
      </c>
      <c r="AF88" s="10">
        <v>2.6498097999999999</v>
      </c>
      <c r="AG88" s="10">
        <v>2.6129302999999999</v>
      </c>
      <c r="AH88" s="10">
        <v>2.575739</v>
      </c>
      <c r="AI88" s="10">
        <v>2.5386156</v>
      </c>
      <c r="AJ88" s="10">
        <v>2.5016924</v>
      </c>
      <c r="AK88" s="10">
        <v>2.4651017</v>
      </c>
      <c r="AL88" s="10">
        <v>2.428976</v>
      </c>
      <c r="AM88" s="10">
        <v>2.3934475000000002</v>
      </c>
      <c r="AN88" s="10">
        <v>2.3586486999999998</v>
      </c>
      <c r="AO88" s="10">
        <v>2.3247119000000001</v>
      </c>
      <c r="AP88" s="10">
        <v>2.2917694000000002</v>
      </c>
      <c r="AQ88" s="10">
        <v>2.2599537000000001</v>
      </c>
      <c r="AR88" s="10">
        <v>2.2293970000000001</v>
      </c>
      <c r="AS88" s="10">
        <v>2.2002318000000001</v>
      </c>
      <c r="AT88" s="10">
        <v>2.1725601000000001</v>
      </c>
      <c r="AU88" s="10">
        <v>2.1463502999999999</v>
      </c>
      <c r="AV88" s="10">
        <v>2.1215337999999999</v>
      </c>
      <c r="AW88" s="10">
        <v>2.0980420999999998</v>
      </c>
      <c r="AX88" s="10">
        <v>2.0758065999999999</v>
      </c>
      <c r="AY88" s="10">
        <v>2.0547588999999999</v>
      </c>
      <c r="AZ88" s="10">
        <v>2.0348304000000002</v>
      </c>
      <c r="BA88" s="10">
        <v>2.0159524000000002</v>
      </c>
      <c r="BB88" s="10">
        <v>1.9980566</v>
      </c>
      <c r="BC88" s="10">
        <v>1.9810744</v>
      </c>
      <c r="BD88" s="10">
        <v>1.9649371</v>
      </c>
      <c r="BE88" s="10">
        <v>1.9495762999999999</v>
      </c>
      <c r="BF88" s="10">
        <v>1.9349305999999999</v>
      </c>
      <c r="BG88" s="10">
        <v>1.9209700000000001</v>
      </c>
      <c r="BH88" s="10">
        <v>1.9076732000000001</v>
      </c>
      <c r="BI88" s="10">
        <v>1.8950189</v>
      </c>
      <c r="BJ88" s="10">
        <v>1.8829857000000001</v>
      </c>
      <c r="BK88" s="10">
        <v>1.8715525</v>
      </c>
      <c r="BL88" s="10">
        <v>1.8606978999999999</v>
      </c>
      <c r="BM88" s="10">
        <v>1.8504004999999999</v>
      </c>
      <c r="BN88" s="10">
        <v>1.8406392</v>
      </c>
      <c r="BO88" s="10">
        <v>1.8313926</v>
      </c>
      <c r="BP88" s="10">
        <v>1.8226393999999999</v>
      </c>
      <c r="BQ88" s="10">
        <v>1.8143583999999999</v>
      </c>
      <c r="BR88" s="10">
        <v>1.7737373000000001</v>
      </c>
      <c r="BS88" s="10">
        <v>1.7468299</v>
      </c>
      <c r="BU88" s="9">
        <v>171.39</v>
      </c>
      <c r="BV88" s="9">
        <v>196.39</v>
      </c>
      <c r="BW88" s="9">
        <v>204.44</v>
      </c>
      <c r="BX88" s="9">
        <v>212.89</v>
      </c>
      <c r="BY88" s="9">
        <v>223.45</v>
      </c>
      <c r="BZ88" s="9">
        <v>223.25</v>
      </c>
      <c r="CA88" s="9">
        <v>233.9</v>
      </c>
      <c r="CB88" s="9">
        <v>238.3</v>
      </c>
      <c r="CC88" s="9">
        <v>240.42</v>
      </c>
      <c r="CD88" s="9">
        <v>239.13</v>
      </c>
      <c r="CE88" s="9">
        <v>221.15</v>
      </c>
      <c r="CF88" s="9">
        <v>204.44</v>
      </c>
      <c r="CG88" s="9">
        <v>198.44</v>
      </c>
      <c r="CH88" s="9">
        <v>185.04</v>
      </c>
      <c r="CI88" s="9">
        <v>183.57</v>
      </c>
      <c r="CJ88" s="9">
        <v>187.57</v>
      </c>
      <c r="CK88" s="9">
        <v>194.57</v>
      </c>
      <c r="CL88" s="9">
        <v>200.84</v>
      </c>
      <c r="CM88" s="9">
        <v>202.27</v>
      </c>
      <c r="CN88" s="9">
        <v>199.93</v>
      </c>
      <c r="CO88" s="9">
        <v>197.96</v>
      </c>
      <c r="CP88" s="9">
        <v>196.54</v>
      </c>
      <c r="CQ88" s="9">
        <v>192.52</v>
      </c>
      <c r="CR88" s="9">
        <v>166.18</v>
      </c>
      <c r="CS88" s="9">
        <v>154.16999999999999</v>
      </c>
      <c r="CT88" s="9">
        <v>153.16</v>
      </c>
      <c r="CU88" s="9">
        <v>150.82</v>
      </c>
      <c r="CV88" s="9">
        <v>149.80000000000001</v>
      </c>
      <c r="CW88" s="9">
        <v>153.77000000000001</v>
      </c>
      <c r="CX88" s="9">
        <v>156.72999999999999</v>
      </c>
      <c r="CY88" s="9">
        <v>162.68</v>
      </c>
      <c r="CZ88" s="9">
        <v>165.91</v>
      </c>
      <c r="DA88" s="9">
        <v>159.55000000000001</v>
      </c>
      <c r="DB88" s="9">
        <v>157.59</v>
      </c>
      <c r="DC88" s="9">
        <v>148.58000000000001</v>
      </c>
      <c r="DD88" s="9">
        <v>129.93</v>
      </c>
      <c r="DE88" s="9">
        <v>121.93</v>
      </c>
      <c r="DF88" s="9">
        <v>119</v>
      </c>
      <c r="DG88" s="9">
        <v>115.81</v>
      </c>
      <c r="DH88" s="9">
        <v>116.91</v>
      </c>
      <c r="DI88" s="9">
        <v>120.91</v>
      </c>
      <c r="DJ88" s="9">
        <v>133.59</v>
      </c>
      <c r="DK88" s="9">
        <v>133.21</v>
      </c>
      <c r="DL88" s="9">
        <v>132.27000000000001</v>
      </c>
      <c r="DM88" s="9">
        <v>126.32</v>
      </c>
      <c r="DN88" s="9">
        <v>126.65</v>
      </c>
      <c r="DO88" s="9">
        <v>122.7</v>
      </c>
      <c r="DP88" s="9">
        <v>106.51</v>
      </c>
      <c r="DR88" s="9">
        <v>168.49</v>
      </c>
      <c r="DS88" s="9">
        <v>185.55</v>
      </c>
      <c r="DT88" s="9">
        <v>192.44</v>
      </c>
      <c r="DU88" s="9">
        <v>199.1</v>
      </c>
      <c r="DV88" s="9">
        <v>210.84</v>
      </c>
      <c r="DW88" s="9">
        <v>222.45</v>
      </c>
      <c r="DX88" s="9">
        <v>224.79</v>
      </c>
      <c r="DY88" s="9">
        <v>226.3</v>
      </c>
      <c r="DZ88" s="9">
        <v>218.66</v>
      </c>
      <c r="EA88" s="9">
        <v>218.56</v>
      </c>
      <c r="EB88" s="9">
        <v>217.6</v>
      </c>
      <c r="EC88" s="9">
        <v>171.79</v>
      </c>
      <c r="ED88" s="9">
        <v>175.12</v>
      </c>
      <c r="EE88" s="9">
        <v>174.05</v>
      </c>
      <c r="EF88" s="9">
        <v>169.48</v>
      </c>
      <c r="EG88" s="9">
        <v>170.51</v>
      </c>
      <c r="EH88" s="9">
        <v>171.16</v>
      </c>
      <c r="EI88" s="9">
        <v>176.92</v>
      </c>
      <c r="EJ88" s="9">
        <v>179.94</v>
      </c>
      <c r="EK88" s="9">
        <v>180.37</v>
      </c>
      <c r="EL88" s="9">
        <v>178.71</v>
      </c>
      <c r="EM88" s="9">
        <v>178.63</v>
      </c>
      <c r="EN88" s="9">
        <v>174.38</v>
      </c>
      <c r="EO88" s="9">
        <v>139.41</v>
      </c>
      <c r="EP88" s="9">
        <v>138.87</v>
      </c>
      <c r="EQ88" s="9">
        <v>138.69</v>
      </c>
      <c r="ER88" s="9">
        <v>138.13999999999999</v>
      </c>
      <c r="ES88" s="9">
        <v>139.4</v>
      </c>
      <c r="ET88" s="9">
        <v>140.35</v>
      </c>
      <c r="EU88" s="9">
        <v>142.22</v>
      </c>
      <c r="EV88" s="9">
        <v>144.78</v>
      </c>
      <c r="EW88" s="9">
        <v>145.16</v>
      </c>
      <c r="EX88" s="9">
        <v>145.88999999999999</v>
      </c>
      <c r="EY88" s="9">
        <v>145.37</v>
      </c>
      <c r="EZ88" s="9">
        <v>145.96</v>
      </c>
      <c r="FA88" s="9">
        <v>113.69</v>
      </c>
      <c r="FB88" s="9">
        <v>112.88</v>
      </c>
      <c r="FC88" s="9">
        <v>112.62</v>
      </c>
      <c r="FD88" s="9">
        <v>112.53</v>
      </c>
      <c r="FE88" s="9">
        <v>113.66</v>
      </c>
      <c r="FF88" s="9">
        <v>117.42</v>
      </c>
      <c r="FG88" s="9">
        <v>118.76</v>
      </c>
      <c r="FH88" s="9">
        <v>121.58</v>
      </c>
      <c r="FI88" s="9">
        <v>123.68</v>
      </c>
      <c r="FJ88" s="9">
        <v>124.47</v>
      </c>
      <c r="FK88" s="9">
        <v>123.75</v>
      </c>
      <c r="FL88" s="9">
        <v>121.96</v>
      </c>
      <c r="FM88" s="9">
        <v>112.24</v>
      </c>
      <c r="FO88" s="9">
        <v>80.772900000000007</v>
      </c>
      <c r="FP88" s="7">
        <v>105.15</v>
      </c>
      <c r="FQ88" s="9">
        <v>1.2843</v>
      </c>
      <c r="FR88" s="7">
        <f t="shared" si="22"/>
        <v>81.873394066806824</v>
      </c>
      <c r="FT88" s="7">
        <v>1.72</v>
      </c>
      <c r="FU88" s="7">
        <v>1.97</v>
      </c>
      <c r="FV88" s="9">
        <v>81.032799999999995</v>
      </c>
      <c r="FX88" s="9">
        <v>106.65</v>
      </c>
      <c r="FY88" s="9">
        <v>104.87</v>
      </c>
      <c r="FZ88" s="9">
        <v>100.41</v>
      </c>
      <c r="GA88" s="9">
        <v>93.24</v>
      </c>
      <c r="GB88" s="9">
        <v>84.61</v>
      </c>
    </row>
    <row r="89" spans="1:184" x14ac:dyDescent="0.25">
      <c r="A89" s="6">
        <f t="shared" si="23"/>
        <v>44676</v>
      </c>
      <c r="B89" s="13">
        <f t="shared" si="17"/>
        <v>4</v>
      </c>
      <c r="C89" s="13">
        <f t="shared" si="18"/>
        <v>2022</v>
      </c>
      <c r="D89">
        <f t="shared" si="19"/>
        <v>202204</v>
      </c>
      <c r="E89">
        <f t="shared" si="20"/>
        <v>2</v>
      </c>
      <c r="F89">
        <f t="shared" si="21"/>
        <v>202202</v>
      </c>
      <c r="G89" t="s">
        <v>275</v>
      </c>
      <c r="H89" s="9">
        <v>0.75</v>
      </c>
      <c r="I89" s="9">
        <v>0.68989999999999996</v>
      </c>
      <c r="J89" s="10">
        <v>1.0121962</v>
      </c>
      <c r="K89" s="10">
        <v>1.1924333</v>
      </c>
      <c r="L89" s="10">
        <v>1.3919608000000001</v>
      </c>
      <c r="M89" s="10">
        <v>1.5866905</v>
      </c>
      <c r="N89" s="10">
        <v>1.7602930999999999</v>
      </c>
      <c r="O89" s="10">
        <v>1.9096153</v>
      </c>
      <c r="P89" s="10">
        <v>2.0371826</v>
      </c>
      <c r="Q89" s="10">
        <v>2.1480397999999998</v>
      </c>
      <c r="R89" s="10">
        <v>2.2459927</v>
      </c>
      <c r="S89" s="10">
        <v>2.3331871</v>
      </c>
      <c r="T89" s="10">
        <v>2.4096384</v>
      </c>
      <c r="U89" s="10">
        <v>2.4741088000000002</v>
      </c>
      <c r="V89" s="10">
        <v>2.5245104</v>
      </c>
      <c r="W89" s="10">
        <v>2.5612145000000002</v>
      </c>
      <c r="X89" s="10">
        <v>2.5853082000000001</v>
      </c>
      <c r="Y89" s="10">
        <v>2.5978783000000001</v>
      </c>
      <c r="Z89" s="10">
        <v>2.6000119000000002</v>
      </c>
      <c r="AA89" s="10">
        <v>2.5927958000000002</v>
      </c>
      <c r="AB89" s="10">
        <v>2.5773725000000001</v>
      </c>
      <c r="AC89" s="10">
        <v>2.5551170999999999</v>
      </c>
      <c r="AD89" s="10">
        <v>2.527466</v>
      </c>
      <c r="AE89" s="10">
        <v>2.4958553000000001</v>
      </c>
      <c r="AF89" s="10">
        <v>2.4617216000000002</v>
      </c>
      <c r="AG89" s="10">
        <v>2.426501</v>
      </c>
      <c r="AH89" s="10">
        <v>2.3914259000000002</v>
      </c>
      <c r="AI89" s="10">
        <v>2.3568272000000001</v>
      </c>
      <c r="AJ89" s="10">
        <v>2.3227875999999998</v>
      </c>
      <c r="AK89" s="10">
        <v>2.2893895</v>
      </c>
      <c r="AL89" s="10">
        <v>2.2567154999999999</v>
      </c>
      <c r="AM89" s="10">
        <v>2.2248478999999999</v>
      </c>
      <c r="AN89" s="10">
        <v>2.1938694999999999</v>
      </c>
      <c r="AO89" s="10">
        <v>2.1638625999999999</v>
      </c>
      <c r="AP89" s="10">
        <v>2.1349097000000001</v>
      </c>
      <c r="AQ89" s="10">
        <v>2.1070935</v>
      </c>
      <c r="AR89" s="10">
        <v>2.0804963000000001</v>
      </c>
      <c r="AS89" s="10">
        <v>2.0552006999999999</v>
      </c>
      <c r="AT89" s="10">
        <v>2.0312663999999998</v>
      </c>
      <c r="AU89" s="10">
        <v>2.0086525000000002</v>
      </c>
      <c r="AV89" s="10">
        <v>1.9872903</v>
      </c>
      <c r="AW89" s="10">
        <v>1.9671110999999999</v>
      </c>
      <c r="AX89" s="10">
        <v>1.9480462999999999</v>
      </c>
      <c r="AY89" s="10">
        <v>1.9300271</v>
      </c>
      <c r="AZ89" s="10">
        <v>1.9129849000000001</v>
      </c>
      <c r="BA89" s="10">
        <v>1.8968510999999999</v>
      </c>
      <c r="BB89" s="10">
        <v>1.8815568</v>
      </c>
      <c r="BC89" s="10">
        <v>1.8670335</v>
      </c>
      <c r="BD89" s="10">
        <v>1.8532124999999999</v>
      </c>
      <c r="BE89" s="10">
        <v>1.8400251000000001</v>
      </c>
      <c r="BF89" s="10">
        <v>1.8274096</v>
      </c>
      <c r="BG89" s="10">
        <v>1.8153423</v>
      </c>
      <c r="BH89" s="10">
        <v>1.8038118000000001</v>
      </c>
      <c r="BI89" s="10">
        <v>1.7928071999999999</v>
      </c>
      <c r="BJ89" s="10">
        <v>1.7823173000000001</v>
      </c>
      <c r="BK89" s="10">
        <v>1.7723309</v>
      </c>
      <c r="BL89" s="10">
        <v>1.7628368000000001</v>
      </c>
      <c r="BM89" s="10">
        <v>1.753824</v>
      </c>
      <c r="BN89" s="10">
        <v>1.7452813</v>
      </c>
      <c r="BO89" s="10">
        <v>1.7371975</v>
      </c>
      <c r="BP89" s="10">
        <v>1.7295616</v>
      </c>
      <c r="BQ89" s="10">
        <v>1.7223622999999999</v>
      </c>
      <c r="BR89" s="10">
        <v>1.6876872000000001</v>
      </c>
      <c r="BS89" s="10">
        <v>1.6657694000000001</v>
      </c>
      <c r="BU89" s="9">
        <v>153.38999999999999</v>
      </c>
      <c r="BV89" s="9">
        <v>182.42</v>
      </c>
      <c r="BW89" s="9">
        <v>193.71</v>
      </c>
      <c r="BX89" s="9">
        <v>202.91</v>
      </c>
      <c r="BY89" s="9">
        <v>213.26</v>
      </c>
      <c r="BZ89" s="9">
        <v>215.93</v>
      </c>
      <c r="CA89" s="9">
        <v>228.18</v>
      </c>
      <c r="CB89" s="9">
        <v>231.55</v>
      </c>
      <c r="CC89" s="9">
        <v>233.51</v>
      </c>
      <c r="CD89" s="9">
        <v>232.01</v>
      </c>
      <c r="CE89" s="9">
        <v>216.51</v>
      </c>
      <c r="CF89" s="9">
        <v>202.78</v>
      </c>
      <c r="CG89" s="9">
        <v>190.38</v>
      </c>
      <c r="CH89" s="9">
        <v>182.76</v>
      </c>
      <c r="CI89" s="9">
        <v>181.15</v>
      </c>
      <c r="CJ89" s="9">
        <v>185.02</v>
      </c>
      <c r="CK89" s="9">
        <v>192.11</v>
      </c>
      <c r="CL89" s="9">
        <v>198.43</v>
      </c>
      <c r="CM89" s="9">
        <v>199.77</v>
      </c>
      <c r="CN89" s="9">
        <v>197.43</v>
      </c>
      <c r="CO89" s="9">
        <v>195.74</v>
      </c>
      <c r="CP89" s="9">
        <v>194.32</v>
      </c>
      <c r="CQ89" s="9">
        <v>190.3</v>
      </c>
      <c r="CR89" s="9">
        <v>165.65</v>
      </c>
      <c r="CS89" s="9">
        <v>153.97999999999999</v>
      </c>
      <c r="CT89" s="9">
        <v>152.97</v>
      </c>
      <c r="CU89" s="9">
        <v>150.63</v>
      </c>
      <c r="CV89" s="9">
        <v>149.61000000000001</v>
      </c>
      <c r="CW89" s="9">
        <v>153.61000000000001</v>
      </c>
      <c r="CX89" s="9">
        <v>156.76</v>
      </c>
      <c r="CY89" s="9">
        <v>162.76</v>
      </c>
      <c r="CZ89" s="9">
        <v>165.99</v>
      </c>
      <c r="DA89" s="9">
        <v>159.31</v>
      </c>
      <c r="DB89" s="9">
        <v>157.35</v>
      </c>
      <c r="DC89" s="9">
        <v>148.34</v>
      </c>
      <c r="DD89" s="9">
        <v>129.84</v>
      </c>
      <c r="DE89" s="9">
        <v>121.84</v>
      </c>
      <c r="DF89" s="9">
        <v>118.91</v>
      </c>
      <c r="DG89" s="9">
        <v>115.72</v>
      </c>
      <c r="DH89" s="9">
        <v>116.82</v>
      </c>
      <c r="DI89" s="9">
        <v>120.82</v>
      </c>
      <c r="DJ89" s="9">
        <v>133.5</v>
      </c>
      <c r="DK89" s="9">
        <v>133.12</v>
      </c>
      <c r="DL89" s="9">
        <v>132.18</v>
      </c>
      <c r="DM89" s="9">
        <v>126.23</v>
      </c>
      <c r="DN89" s="9">
        <v>126.56</v>
      </c>
      <c r="DO89" s="9">
        <v>122.61</v>
      </c>
      <c r="DP89" s="9">
        <v>106.42</v>
      </c>
      <c r="DR89" s="9">
        <v>161.87</v>
      </c>
      <c r="DS89" s="9">
        <v>181.07</v>
      </c>
      <c r="DT89" s="9">
        <v>188.63</v>
      </c>
      <c r="DU89" s="9">
        <v>195.24</v>
      </c>
      <c r="DV89" s="9">
        <v>207.19</v>
      </c>
      <c r="DW89" s="9">
        <v>217.78</v>
      </c>
      <c r="DX89" s="9">
        <v>220.12</v>
      </c>
      <c r="DY89" s="9">
        <v>221.63</v>
      </c>
      <c r="DZ89" s="9">
        <v>214.93</v>
      </c>
      <c r="EA89" s="9">
        <v>214.83</v>
      </c>
      <c r="EB89" s="9">
        <v>213.87</v>
      </c>
      <c r="EC89" s="9">
        <v>168.72</v>
      </c>
      <c r="ED89" s="9">
        <v>172.05</v>
      </c>
      <c r="EE89" s="9">
        <v>170.98</v>
      </c>
      <c r="EF89" s="9">
        <v>166.4</v>
      </c>
      <c r="EG89" s="9">
        <v>167.43</v>
      </c>
      <c r="EH89" s="9">
        <v>168.08</v>
      </c>
      <c r="EI89" s="9">
        <v>173.78</v>
      </c>
      <c r="EJ89" s="9">
        <v>176.8</v>
      </c>
      <c r="EK89" s="9">
        <v>177.23</v>
      </c>
      <c r="EL89" s="9">
        <v>175.57</v>
      </c>
      <c r="EM89" s="9">
        <v>175.49</v>
      </c>
      <c r="EN89" s="9">
        <v>171.24</v>
      </c>
      <c r="EO89" s="9">
        <v>137.44</v>
      </c>
      <c r="EP89" s="9">
        <v>136.9</v>
      </c>
      <c r="EQ89" s="9">
        <v>136.72</v>
      </c>
      <c r="ER89" s="9">
        <v>136.16999999999999</v>
      </c>
      <c r="ES89" s="9">
        <v>137.43</v>
      </c>
      <c r="ET89" s="9">
        <v>138.38</v>
      </c>
      <c r="EU89" s="9">
        <v>140.07</v>
      </c>
      <c r="EV89" s="9">
        <v>142.63</v>
      </c>
      <c r="EW89" s="9">
        <v>143.01</v>
      </c>
      <c r="EX89" s="9">
        <v>143.74</v>
      </c>
      <c r="EY89" s="9">
        <v>143.22</v>
      </c>
      <c r="EZ89" s="9">
        <v>143.81</v>
      </c>
      <c r="FA89" s="9">
        <v>112.33</v>
      </c>
      <c r="FB89" s="9">
        <v>111.52</v>
      </c>
      <c r="FC89" s="9">
        <v>111.26</v>
      </c>
      <c r="FD89" s="9">
        <v>111.17</v>
      </c>
      <c r="FE89" s="9">
        <v>112.3</v>
      </c>
      <c r="FF89" s="9">
        <v>116.06</v>
      </c>
      <c r="FG89" s="9">
        <v>116.61</v>
      </c>
      <c r="FH89" s="9">
        <v>119.43</v>
      </c>
      <c r="FI89" s="9">
        <v>121.53</v>
      </c>
      <c r="FJ89" s="9">
        <v>122.32</v>
      </c>
      <c r="FK89" s="9">
        <v>121.6</v>
      </c>
      <c r="FL89" s="9">
        <v>119.81</v>
      </c>
      <c r="FM89" s="9">
        <v>110.88</v>
      </c>
      <c r="FO89" s="9">
        <v>80.381699999999995</v>
      </c>
      <c r="FP89" s="7">
        <v>99.27</v>
      </c>
      <c r="FQ89" s="9">
        <v>1.2717000000000001</v>
      </c>
      <c r="FR89" s="7">
        <f t="shared" si="22"/>
        <v>78.06086341118187</v>
      </c>
      <c r="FT89" s="7">
        <v>1.57</v>
      </c>
      <c r="FU89" s="7">
        <v>1.85</v>
      </c>
      <c r="FV89" s="9">
        <v>80.648899999999998</v>
      </c>
      <c r="FX89" s="9">
        <v>102.32</v>
      </c>
      <c r="FY89" s="9">
        <v>101.2</v>
      </c>
      <c r="FZ89" s="9">
        <v>97.36</v>
      </c>
      <c r="GA89" s="9">
        <v>91.03</v>
      </c>
      <c r="GB89" s="9">
        <v>83.19</v>
      </c>
    </row>
    <row r="90" spans="1:184" x14ac:dyDescent="0.25">
      <c r="A90" s="6">
        <f t="shared" si="23"/>
        <v>44677</v>
      </c>
      <c r="B90" s="13">
        <f t="shared" si="17"/>
        <v>4</v>
      </c>
      <c r="C90" s="13">
        <f t="shared" si="18"/>
        <v>2022</v>
      </c>
      <c r="D90">
        <f t="shared" si="19"/>
        <v>202204</v>
      </c>
      <c r="E90">
        <f t="shared" si="20"/>
        <v>2</v>
      </c>
      <c r="F90">
        <f t="shared" si="21"/>
        <v>202202</v>
      </c>
      <c r="G90" t="s">
        <v>276</v>
      </c>
      <c r="H90" s="9">
        <v>0.75</v>
      </c>
      <c r="I90" s="9">
        <v>0.69030000000000002</v>
      </c>
      <c r="J90" s="10">
        <v>1.0100268999999999</v>
      </c>
      <c r="K90" s="10">
        <v>1.1912065999999999</v>
      </c>
      <c r="L90" s="10">
        <v>1.3896115</v>
      </c>
      <c r="M90" s="10">
        <v>1.5835589000000001</v>
      </c>
      <c r="N90" s="10">
        <v>1.7570452000000001</v>
      </c>
      <c r="O90" s="10">
        <v>1.9059299000000001</v>
      </c>
      <c r="P90" s="10">
        <v>2.0313715000000001</v>
      </c>
      <c r="Q90" s="10">
        <v>2.1381798999999999</v>
      </c>
      <c r="R90" s="10">
        <v>2.2305611999999999</v>
      </c>
      <c r="S90" s="10">
        <v>2.3113792000000002</v>
      </c>
      <c r="T90" s="10">
        <v>2.3815053000000002</v>
      </c>
      <c r="U90" s="10">
        <v>2.4399736000000001</v>
      </c>
      <c r="V90" s="10">
        <v>2.4850688000000001</v>
      </c>
      <c r="W90" s="10">
        <v>2.5172121000000001</v>
      </c>
      <c r="X90" s="10">
        <v>2.5374216999999999</v>
      </c>
      <c r="Y90" s="10">
        <v>2.5467157</v>
      </c>
      <c r="Z90" s="10">
        <v>2.5461122</v>
      </c>
      <c r="AA90" s="10">
        <v>2.5366293999999998</v>
      </c>
      <c r="AB90" s="10">
        <v>2.5193443000000002</v>
      </c>
      <c r="AC90" s="10">
        <v>2.4955812000000002</v>
      </c>
      <c r="AD90" s="10">
        <v>2.4667294000000002</v>
      </c>
      <c r="AE90" s="10">
        <v>2.4341780000000002</v>
      </c>
      <c r="AF90" s="10">
        <v>2.3993164999999999</v>
      </c>
      <c r="AG90" s="10">
        <v>2.3635339000000002</v>
      </c>
      <c r="AH90" s="10">
        <v>2.3280219999999998</v>
      </c>
      <c r="AI90" s="10">
        <v>2.2931005</v>
      </c>
      <c r="AJ90" s="10">
        <v>2.2588482999999999</v>
      </c>
      <c r="AK90" s="10">
        <v>2.2253446000000001</v>
      </c>
      <c r="AL90" s="10">
        <v>2.1926682999999998</v>
      </c>
      <c r="AM90" s="10">
        <v>2.1608984000000002</v>
      </c>
      <c r="AN90" s="10">
        <v>2.1301139999999998</v>
      </c>
      <c r="AO90" s="10">
        <v>2.1003942000000002</v>
      </c>
      <c r="AP90" s="10">
        <v>2.0718177999999998</v>
      </c>
      <c r="AQ90" s="10">
        <v>2.0444640000000001</v>
      </c>
      <c r="AR90" s="10">
        <v>2.0184118999999998</v>
      </c>
      <c r="AS90" s="10">
        <v>1.9937403</v>
      </c>
      <c r="AT90" s="10">
        <v>1.9705089</v>
      </c>
      <c r="AU90" s="10">
        <v>1.9486725</v>
      </c>
      <c r="AV90" s="10">
        <v>1.9281508999999999</v>
      </c>
      <c r="AW90" s="10">
        <v>1.9088636999999999</v>
      </c>
      <c r="AX90" s="10">
        <v>1.8907305999999999</v>
      </c>
      <c r="AY90" s="10">
        <v>1.8736713</v>
      </c>
      <c r="AZ90" s="10">
        <v>1.8576055</v>
      </c>
      <c r="BA90" s="10">
        <v>1.8424528</v>
      </c>
      <c r="BB90" s="10">
        <v>1.828133</v>
      </c>
      <c r="BC90" s="10">
        <v>1.8145658</v>
      </c>
      <c r="BD90" s="10">
        <v>1.8016707999999999</v>
      </c>
      <c r="BE90" s="10">
        <v>1.7893676999999999</v>
      </c>
      <c r="BF90" s="10">
        <v>1.7775852999999999</v>
      </c>
      <c r="BG90" s="10">
        <v>1.7662968999999999</v>
      </c>
      <c r="BH90" s="10">
        <v>1.7554894000000001</v>
      </c>
      <c r="BI90" s="10">
        <v>1.7451494000000001</v>
      </c>
      <c r="BJ90" s="10">
        <v>1.7352637</v>
      </c>
      <c r="BK90" s="10">
        <v>1.7258192000000001</v>
      </c>
      <c r="BL90" s="10">
        <v>1.7168026999999999</v>
      </c>
      <c r="BM90" s="10">
        <v>1.7082009</v>
      </c>
      <c r="BN90" s="10">
        <v>1.7000006999999999</v>
      </c>
      <c r="BO90" s="10">
        <v>1.6921888</v>
      </c>
      <c r="BP90" s="10">
        <v>1.684752</v>
      </c>
      <c r="BQ90" s="10">
        <v>1.6776770999999999</v>
      </c>
      <c r="BR90" s="10">
        <v>1.6423184</v>
      </c>
      <c r="BS90" s="10">
        <v>1.6180549</v>
      </c>
      <c r="BU90" s="9">
        <v>163.56</v>
      </c>
      <c r="BV90" s="9">
        <v>197.03</v>
      </c>
      <c r="BW90" s="9">
        <v>207.67</v>
      </c>
      <c r="BX90" s="9">
        <v>215.84</v>
      </c>
      <c r="BY90" s="9">
        <v>228.49</v>
      </c>
      <c r="BZ90" s="9">
        <v>234.54</v>
      </c>
      <c r="CA90" s="9">
        <v>247.28</v>
      </c>
      <c r="CB90" s="9">
        <v>250.48</v>
      </c>
      <c r="CC90" s="9">
        <v>253.73</v>
      </c>
      <c r="CD90" s="9">
        <v>252.24</v>
      </c>
      <c r="CE90" s="9">
        <v>235.09</v>
      </c>
      <c r="CF90" s="9">
        <v>203.52</v>
      </c>
      <c r="CG90" s="9">
        <v>183.89</v>
      </c>
      <c r="CH90" s="9">
        <v>174.73</v>
      </c>
      <c r="CI90" s="9">
        <v>173.02</v>
      </c>
      <c r="CJ90" s="9">
        <v>176.37</v>
      </c>
      <c r="CK90" s="9">
        <v>183.21</v>
      </c>
      <c r="CL90" s="9">
        <v>188.28</v>
      </c>
      <c r="CM90" s="9">
        <v>189.57</v>
      </c>
      <c r="CN90" s="9">
        <v>187.14</v>
      </c>
      <c r="CO90" s="9">
        <v>186.59</v>
      </c>
      <c r="CP90" s="9">
        <v>184.89</v>
      </c>
      <c r="CQ90" s="9">
        <v>180.84</v>
      </c>
      <c r="CR90" s="9">
        <v>157.82</v>
      </c>
      <c r="CS90" s="9">
        <v>146.1</v>
      </c>
      <c r="CT90" s="9">
        <v>145.08000000000001</v>
      </c>
      <c r="CU90" s="9">
        <v>142.57</v>
      </c>
      <c r="CV90" s="9">
        <v>141.55000000000001</v>
      </c>
      <c r="CW90" s="9">
        <v>145.55000000000001</v>
      </c>
      <c r="CX90" s="9">
        <v>147.05000000000001</v>
      </c>
      <c r="CY90" s="9">
        <v>153.26</v>
      </c>
      <c r="CZ90" s="9">
        <v>156.93</v>
      </c>
      <c r="DA90" s="9">
        <v>149.65</v>
      </c>
      <c r="DB90" s="9">
        <v>149.41</v>
      </c>
      <c r="DC90" s="9">
        <v>143.66</v>
      </c>
      <c r="DD90" s="9">
        <v>127.12</v>
      </c>
      <c r="DE90" s="9">
        <v>122.12</v>
      </c>
      <c r="DF90" s="9">
        <v>115.87</v>
      </c>
      <c r="DG90" s="9">
        <v>108.6</v>
      </c>
      <c r="DH90" s="9">
        <v>107.01</v>
      </c>
      <c r="DI90" s="9">
        <v>111.93</v>
      </c>
      <c r="DJ90" s="9">
        <v>126.68</v>
      </c>
      <c r="DK90" s="9">
        <v>126.96</v>
      </c>
      <c r="DL90" s="9">
        <v>126.02</v>
      </c>
      <c r="DM90" s="9">
        <v>118.93</v>
      </c>
      <c r="DN90" s="9">
        <v>119.26</v>
      </c>
      <c r="DO90" s="9">
        <v>115.31</v>
      </c>
      <c r="DP90" s="9">
        <v>102.11</v>
      </c>
      <c r="DR90" s="9">
        <v>163.68</v>
      </c>
      <c r="DS90" s="9">
        <v>185.29</v>
      </c>
      <c r="DT90" s="9">
        <v>189.35</v>
      </c>
      <c r="DU90" s="9">
        <v>196.54</v>
      </c>
      <c r="DV90" s="9">
        <v>211.88</v>
      </c>
      <c r="DW90" s="9">
        <v>229.01</v>
      </c>
      <c r="DX90" s="9">
        <v>231.35</v>
      </c>
      <c r="DY90" s="9">
        <v>232.86</v>
      </c>
      <c r="DZ90" s="9">
        <v>220.65</v>
      </c>
      <c r="EA90" s="9">
        <v>220.55</v>
      </c>
      <c r="EB90" s="9">
        <v>219.59</v>
      </c>
      <c r="EC90" s="9">
        <v>160.66</v>
      </c>
      <c r="ED90" s="9">
        <v>163.99</v>
      </c>
      <c r="EE90" s="9">
        <v>162.91999999999999</v>
      </c>
      <c r="EF90" s="9">
        <v>158.35</v>
      </c>
      <c r="EG90" s="9">
        <v>159.38</v>
      </c>
      <c r="EH90" s="9">
        <v>160.03</v>
      </c>
      <c r="EI90" s="9">
        <v>163.92</v>
      </c>
      <c r="EJ90" s="9">
        <v>166.94</v>
      </c>
      <c r="EK90" s="9">
        <v>167.37</v>
      </c>
      <c r="EL90" s="9">
        <v>165.71</v>
      </c>
      <c r="EM90" s="9">
        <v>165.63</v>
      </c>
      <c r="EN90" s="9">
        <v>161.38</v>
      </c>
      <c r="EO90" s="9">
        <v>130.54</v>
      </c>
      <c r="EP90" s="9">
        <v>130</v>
      </c>
      <c r="EQ90" s="9">
        <v>129.82</v>
      </c>
      <c r="ER90" s="9">
        <v>129.27000000000001</v>
      </c>
      <c r="ES90" s="9">
        <v>130.53</v>
      </c>
      <c r="ET90" s="9">
        <v>131.47999999999999</v>
      </c>
      <c r="EU90" s="9">
        <v>135.41</v>
      </c>
      <c r="EV90" s="9">
        <v>137.97</v>
      </c>
      <c r="EW90" s="9">
        <v>138.35</v>
      </c>
      <c r="EX90" s="9">
        <v>139.08000000000001</v>
      </c>
      <c r="EY90" s="9">
        <v>138.56</v>
      </c>
      <c r="EZ90" s="9">
        <v>139.15</v>
      </c>
      <c r="FA90" s="9">
        <v>102.99</v>
      </c>
      <c r="FB90" s="9">
        <v>102.18</v>
      </c>
      <c r="FC90" s="9">
        <v>101.92</v>
      </c>
      <c r="FD90" s="9">
        <v>101.83</v>
      </c>
      <c r="FE90" s="9">
        <v>102.96</v>
      </c>
      <c r="FF90" s="9">
        <v>106.72</v>
      </c>
      <c r="FG90" s="9">
        <v>110.55</v>
      </c>
      <c r="FH90" s="9">
        <v>113.37</v>
      </c>
      <c r="FI90" s="9">
        <v>115.47</v>
      </c>
      <c r="FJ90" s="9">
        <v>116.26</v>
      </c>
      <c r="FK90" s="9">
        <v>115.54</v>
      </c>
      <c r="FL90" s="9">
        <v>113.75</v>
      </c>
      <c r="FM90" s="9">
        <v>101.54</v>
      </c>
      <c r="FO90" s="9">
        <v>80.012600000000006</v>
      </c>
      <c r="FP90" s="7">
        <v>102.89</v>
      </c>
      <c r="FQ90" s="9">
        <v>1.2621</v>
      </c>
      <c r="FR90" s="7">
        <f t="shared" si="22"/>
        <v>81.52285872751763</v>
      </c>
      <c r="FT90" s="7">
        <v>1.5</v>
      </c>
      <c r="FU90" s="7">
        <v>1.82</v>
      </c>
      <c r="FV90" s="9">
        <v>80.272400000000005</v>
      </c>
      <c r="FX90" s="9">
        <v>104.99</v>
      </c>
      <c r="FY90" s="9">
        <v>103.52</v>
      </c>
      <c r="FZ90" s="9">
        <v>99.09</v>
      </c>
      <c r="GA90" s="9">
        <v>92.06</v>
      </c>
      <c r="GB90" s="9">
        <v>83.58</v>
      </c>
    </row>
    <row r="91" spans="1:184" x14ac:dyDescent="0.25">
      <c r="A91" s="6">
        <f t="shared" si="23"/>
        <v>44678</v>
      </c>
      <c r="B91" s="13">
        <f t="shared" si="17"/>
        <v>4</v>
      </c>
      <c r="C91" s="13">
        <f t="shared" si="18"/>
        <v>2022</v>
      </c>
      <c r="D91">
        <f t="shared" si="19"/>
        <v>202204</v>
      </c>
      <c r="E91">
        <f t="shared" si="20"/>
        <v>2</v>
      </c>
      <c r="F91">
        <f t="shared" si="21"/>
        <v>202202</v>
      </c>
      <c r="G91" t="s">
        <v>277</v>
      </c>
      <c r="H91" s="9">
        <v>0.75</v>
      </c>
      <c r="I91" s="9">
        <v>0.69020000000000004</v>
      </c>
      <c r="J91" s="10">
        <v>1.0096871000000001</v>
      </c>
      <c r="K91" s="10">
        <v>1.1844644</v>
      </c>
      <c r="L91" s="10">
        <v>1.3757817000000001</v>
      </c>
      <c r="M91" s="10">
        <v>1.5639892</v>
      </c>
      <c r="N91" s="10">
        <v>1.7330931999999999</v>
      </c>
      <c r="O91" s="10">
        <v>1.8792420000000001</v>
      </c>
      <c r="P91" s="10">
        <v>2.0033579000000001</v>
      </c>
      <c r="Q91" s="10">
        <v>2.1099116000000002</v>
      </c>
      <c r="R91" s="10">
        <v>2.2031470999999998</v>
      </c>
      <c r="S91" s="10">
        <v>2.2856508999999998</v>
      </c>
      <c r="T91" s="10">
        <v>2.3578567000000001</v>
      </c>
      <c r="U91" s="10">
        <v>2.4184971000000002</v>
      </c>
      <c r="V91" s="10">
        <v>2.4652861000000001</v>
      </c>
      <c r="W91" s="10">
        <v>2.4985558999999999</v>
      </c>
      <c r="X91" s="10">
        <v>2.5193827999999998</v>
      </c>
      <c r="Y91" s="10">
        <v>2.5288431</v>
      </c>
      <c r="Z91" s="10">
        <v>2.5280130999999999</v>
      </c>
      <c r="AA91" s="10">
        <v>2.5179692</v>
      </c>
      <c r="AB91" s="10">
        <v>2.4998497</v>
      </c>
      <c r="AC91" s="10">
        <v>2.4750540000000001</v>
      </c>
      <c r="AD91" s="10">
        <v>2.4450501</v>
      </c>
      <c r="AE91" s="10">
        <v>2.4113058000000001</v>
      </c>
      <c r="AF91" s="10">
        <v>2.3752892000000001</v>
      </c>
      <c r="AG91" s="10">
        <v>2.3384683000000002</v>
      </c>
      <c r="AH91" s="10">
        <v>2.3021387</v>
      </c>
      <c r="AI91" s="10">
        <v>2.2666699000000001</v>
      </c>
      <c r="AJ91" s="10">
        <v>2.2321203999999999</v>
      </c>
      <c r="AK91" s="10">
        <v>2.1985484999999998</v>
      </c>
      <c r="AL91" s="10">
        <v>2.1660127</v>
      </c>
      <c r="AM91" s="10">
        <v>2.1345711999999999</v>
      </c>
      <c r="AN91" s="10">
        <v>2.1042825000000001</v>
      </c>
      <c r="AO91" s="10">
        <v>2.075205</v>
      </c>
      <c r="AP91" s="10">
        <v>2.0473968999999999</v>
      </c>
      <c r="AQ91" s="10">
        <v>2.0209166999999999</v>
      </c>
      <c r="AR91" s="10">
        <v>1.9958226999999999</v>
      </c>
      <c r="AS91" s="10">
        <v>1.9721732999999999</v>
      </c>
      <c r="AT91" s="10">
        <v>1.950007</v>
      </c>
      <c r="AU91" s="10">
        <v>1.9292659999999999</v>
      </c>
      <c r="AV91" s="10">
        <v>1.9098628</v>
      </c>
      <c r="AW91" s="10">
        <v>1.89171</v>
      </c>
      <c r="AX91" s="10">
        <v>1.8747205</v>
      </c>
      <c r="AY91" s="10">
        <v>1.8588066999999999</v>
      </c>
      <c r="AZ91" s="10">
        <v>1.8438813999999999</v>
      </c>
      <c r="BA91" s="10">
        <v>1.8298573</v>
      </c>
      <c r="BB91" s="10">
        <v>1.8166469000000001</v>
      </c>
      <c r="BC91" s="10">
        <v>1.8041628999999999</v>
      </c>
      <c r="BD91" s="10">
        <v>1.7923180000000001</v>
      </c>
      <c r="BE91" s="10">
        <v>1.7810248</v>
      </c>
      <c r="BF91" s="10">
        <v>1.7702073</v>
      </c>
      <c r="BG91" s="10">
        <v>1.7598398</v>
      </c>
      <c r="BH91" s="10">
        <v>1.7499102</v>
      </c>
      <c r="BI91" s="10">
        <v>1.7404066</v>
      </c>
      <c r="BJ91" s="10">
        <v>1.7313168999999999</v>
      </c>
      <c r="BK91" s="10">
        <v>1.7226292000000001</v>
      </c>
      <c r="BL91" s="10">
        <v>1.7143314999999999</v>
      </c>
      <c r="BM91" s="10">
        <v>1.7064117999999999</v>
      </c>
      <c r="BN91" s="10">
        <v>1.6988581</v>
      </c>
      <c r="BO91" s="10">
        <v>1.6916585</v>
      </c>
      <c r="BP91" s="10">
        <v>1.684801</v>
      </c>
      <c r="BQ91" s="10">
        <v>1.6782735</v>
      </c>
      <c r="BR91" s="10">
        <v>1.6455956</v>
      </c>
      <c r="BS91" s="10">
        <v>1.6231553999999999</v>
      </c>
      <c r="BU91" s="9">
        <v>149.63999999999999</v>
      </c>
      <c r="BV91" s="9">
        <v>204.14</v>
      </c>
      <c r="BW91" s="9">
        <v>218.07</v>
      </c>
      <c r="BX91" s="9">
        <v>231</v>
      </c>
      <c r="BY91" s="9">
        <v>250</v>
      </c>
      <c r="BZ91" s="9">
        <v>251.27</v>
      </c>
      <c r="CA91" s="9">
        <v>262.32</v>
      </c>
      <c r="CB91" s="9">
        <v>266.82</v>
      </c>
      <c r="CC91" s="9">
        <v>266.66000000000003</v>
      </c>
      <c r="CD91" s="9">
        <v>261.87</v>
      </c>
      <c r="CE91" s="9">
        <v>242.51</v>
      </c>
      <c r="CF91" s="9">
        <v>201.2</v>
      </c>
      <c r="CG91" s="9">
        <v>179.18</v>
      </c>
      <c r="CH91" s="9">
        <v>169.68</v>
      </c>
      <c r="CI91" s="9">
        <v>168.99</v>
      </c>
      <c r="CJ91" s="9">
        <v>172.34</v>
      </c>
      <c r="CK91" s="9">
        <v>179.34</v>
      </c>
      <c r="CL91" s="9">
        <v>186.4</v>
      </c>
      <c r="CM91" s="9">
        <v>189.73</v>
      </c>
      <c r="CN91" s="9">
        <v>185.73</v>
      </c>
      <c r="CO91" s="9">
        <v>185.27</v>
      </c>
      <c r="CP91" s="9">
        <v>183.27</v>
      </c>
      <c r="CQ91" s="9">
        <v>179.12</v>
      </c>
      <c r="CR91" s="9">
        <v>155.85</v>
      </c>
      <c r="CS91" s="9">
        <v>143.84</v>
      </c>
      <c r="CT91" s="9">
        <v>142.75</v>
      </c>
      <c r="CU91" s="9">
        <v>140.01</v>
      </c>
      <c r="CV91" s="9">
        <v>139.01</v>
      </c>
      <c r="CW91" s="9">
        <v>143.01</v>
      </c>
      <c r="CX91" s="9">
        <v>144.81</v>
      </c>
      <c r="CY91" s="9">
        <v>150.9</v>
      </c>
      <c r="CZ91" s="9">
        <v>154.9</v>
      </c>
      <c r="DA91" s="9">
        <v>147.78</v>
      </c>
      <c r="DB91" s="9">
        <v>147.54</v>
      </c>
      <c r="DC91" s="9">
        <v>141.80000000000001</v>
      </c>
      <c r="DD91" s="9">
        <v>126.16</v>
      </c>
      <c r="DE91" s="9">
        <v>120.93</v>
      </c>
      <c r="DF91" s="9">
        <v>114.68</v>
      </c>
      <c r="DG91" s="9">
        <v>107.41</v>
      </c>
      <c r="DH91" s="9">
        <v>105.82</v>
      </c>
      <c r="DI91" s="9">
        <v>110.74</v>
      </c>
      <c r="DJ91" s="9">
        <v>125.49</v>
      </c>
      <c r="DK91" s="9">
        <v>125.77</v>
      </c>
      <c r="DL91" s="9">
        <v>124.83</v>
      </c>
      <c r="DM91" s="9">
        <v>117.74</v>
      </c>
      <c r="DN91" s="9">
        <v>118.07</v>
      </c>
      <c r="DO91" s="9">
        <v>114.12</v>
      </c>
      <c r="DP91" s="9">
        <v>100.92</v>
      </c>
      <c r="DR91" s="9">
        <v>171.5</v>
      </c>
      <c r="DS91" s="9">
        <v>196.91</v>
      </c>
      <c r="DT91" s="9">
        <v>204.89</v>
      </c>
      <c r="DU91" s="9">
        <v>210.75</v>
      </c>
      <c r="DV91" s="9">
        <v>228.29</v>
      </c>
      <c r="DW91" s="9">
        <v>244.36</v>
      </c>
      <c r="DX91" s="9">
        <v>246.7</v>
      </c>
      <c r="DY91" s="9">
        <v>248.21</v>
      </c>
      <c r="DZ91" s="9">
        <v>237.73</v>
      </c>
      <c r="EA91" s="9">
        <v>237.63</v>
      </c>
      <c r="EB91" s="9">
        <v>236.67</v>
      </c>
      <c r="EC91" s="9">
        <v>162.59</v>
      </c>
      <c r="ED91" s="9">
        <v>165.61</v>
      </c>
      <c r="EE91" s="9">
        <v>164.64</v>
      </c>
      <c r="EF91" s="9">
        <v>159.85</v>
      </c>
      <c r="EG91" s="9">
        <v>160.88</v>
      </c>
      <c r="EH91" s="9">
        <v>161.53</v>
      </c>
      <c r="EI91" s="9">
        <v>167.42</v>
      </c>
      <c r="EJ91" s="9">
        <v>170.44</v>
      </c>
      <c r="EK91" s="9">
        <v>170.87</v>
      </c>
      <c r="EL91" s="9">
        <v>169.21</v>
      </c>
      <c r="EM91" s="9">
        <v>169.13</v>
      </c>
      <c r="EN91" s="9">
        <v>164.88</v>
      </c>
      <c r="EO91" s="9">
        <v>133.47</v>
      </c>
      <c r="EP91" s="9">
        <v>132.93</v>
      </c>
      <c r="EQ91" s="9">
        <v>132.75</v>
      </c>
      <c r="ER91" s="9">
        <v>132.19999999999999</v>
      </c>
      <c r="ES91" s="9">
        <v>133.46</v>
      </c>
      <c r="ET91" s="9">
        <v>134.41</v>
      </c>
      <c r="EU91" s="9">
        <v>137.05000000000001</v>
      </c>
      <c r="EV91" s="9">
        <v>139.61000000000001</v>
      </c>
      <c r="EW91" s="9">
        <v>139.99</v>
      </c>
      <c r="EX91" s="9">
        <v>140.72</v>
      </c>
      <c r="EY91" s="9">
        <v>140.19999999999999</v>
      </c>
      <c r="EZ91" s="9">
        <v>140.79</v>
      </c>
      <c r="FA91" s="9">
        <v>107.37</v>
      </c>
      <c r="FB91" s="9">
        <v>106.56</v>
      </c>
      <c r="FC91" s="9">
        <v>106.3</v>
      </c>
      <c r="FD91" s="9">
        <v>106.21</v>
      </c>
      <c r="FE91" s="9">
        <v>107.34</v>
      </c>
      <c r="FF91" s="9">
        <v>110.62</v>
      </c>
      <c r="FG91" s="9">
        <v>114.54</v>
      </c>
      <c r="FH91" s="9">
        <v>117.36</v>
      </c>
      <c r="FI91" s="9">
        <v>119.46</v>
      </c>
      <c r="FJ91" s="9">
        <v>120.25</v>
      </c>
      <c r="FK91" s="9">
        <v>119.53</v>
      </c>
      <c r="FL91" s="9">
        <v>117.74</v>
      </c>
      <c r="FM91" s="9">
        <v>105.92</v>
      </c>
      <c r="FO91" s="9">
        <v>79.846699999999998</v>
      </c>
      <c r="FP91" s="7">
        <v>103.3</v>
      </c>
      <c r="FQ91" s="9">
        <v>1.2503</v>
      </c>
      <c r="FR91" s="7">
        <f t="shared" si="22"/>
        <v>82.620171158921863</v>
      </c>
      <c r="FT91" s="7">
        <v>1.49</v>
      </c>
      <c r="FU91" s="7">
        <v>1.81</v>
      </c>
      <c r="FV91" s="9">
        <v>80.122699999999995</v>
      </c>
      <c r="FX91" s="9">
        <v>105.32</v>
      </c>
      <c r="FY91" s="9">
        <v>103.85</v>
      </c>
      <c r="FZ91" s="9">
        <v>99.4</v>
      </c>
      <c r="GA91" s="9">
        <v>92.16</v>
      </c>
      <c r="GB91" s="9">
        <v>83.23</v>
      </c>
    </row>
    <row r="92" spans="1:184" x14ac:dyDescent="0.25">
      <c r="A92" s="6">
        <f t="shared" si="23"/>
        <v>44679</v>
      </c>
      <c r="B92" s="13">
        <f t="shared" si="17"/>
        <v>4</v>
      </c>
      <c r="C92" s="13">
        <f t="shared" si="18"/>
        <v>2022</v>
      </c>
      <c r="D92">
        <f t="shared" si="19"/>
        <v>202204</v>
      </c>
      <c r="E92">
        <f t="shared" si="20"/>
        <v>2</v>
      </c>
      <c r="F92">
        <f t="shared" si="21"/>
        <v>202202</v>
      </c>
      <c r="G92" t="s">
        <v>278</v>
      </c>
      <c r="H92" s="9">
        <v>0.75</v>
      </c>
      <c r="I92" s="9">
        <v>0.68959999999999999</v>
      </c>
      <c r="J92" s="10">
        <v>1.0152349000000001</v>
      </c>
      <c r="K92" s="10">
        <v>1.2104817999999999</v>
      </c>
      <c r="L92" s="10">
        <v>1.4134869999999999</v>
      </c>
      <c r="M92" s="10">
        <v>1.6075695999999999</v>
      </c>
      <c r="N92" s="10">
        <v>1.7792106000000001</v>
      </c>
      <c r="O92" s="10">
        <v>1.926193</v>
      </c>
      <c r="P92" s="10">
        <v>2.0500398999999998</v>
      </c>
      <c r="Q92" s="10">
        <v>2.1551149999999999</v>
      </c>
      <c r="R92" s="10">
        <v>2.2459650999999998</v>
      </c>
      <c r="S92" s="10">
        <v>2.3249745000000002</v>
      </c>
      <c r="T92" s="10">
        <v>2.3931703</v>
      </c>
      <c r="U92" s="10">
        <v>2.4497252</v>
      </c>
      <c r="V92" s="10">
        <v>2.4931880999999998</v>
      </c>
      <c r="W92" s="10">
        <v>2.5240014</v>
      </c>
      <c r="X92" s="10">
        <v>2.5431216999999999</v>
      </c>
      <c r="Y92" s="10">
        <v>2.5515053000000001</v>
      </c>
      <c r="Z92" s="10">
        <v>2.5501087999999998</v>
      </c>
      <c r="AA92" s="10">
        <v>2.5398884000000002</v>
      </c>
      <c r="AB92" s="10">
        <v>2.5218636999999999</v>
      </c>
      <c r="AC92" s="10">
        <v>2.4973766999999998</v>
      </c>
      <c r="AD92" s="10">
        <v>2.4678722999999998</v>
      </c>
      <c r="AE92" s="10">
        <v>2.4347956000000002</v>
      </c>
      <c r="AF92" s="10">
        <v>2.3995917000000002</v>
      </c>
      <c r="AG92" s="10">
        <v>2.3637057000000001</v>
      </c>
      <c r="AH92" s="10">
        <v>2.3283944999999999</v>
      </c>
      <c r="AI92" s="10">
        <v>2.2939973999999999</v>
      </c>
      <c r="AJ92" s="10">
        <v>2.2605746999999998</v>
      </c>
      <c r="AK92" s="10">
        <v>2.2281867000000002</v>
      </c>
      <c r="AL92" s="10">
        <v>2.1968936000000001</v>
      </c>
      <c r="AM92" s="10">
        <v>2.1667554999999998</v>
      </c>
      <c r="AN92" s="10">
        <v>2.1378327000000001</v>
      </c>
      <c r="AO92" s="10">
        <v>2.1101852999999999</v>
      </c>
      <c r="AP92" s="10">
        <v>2.0838736999999998</v>
      </c>
      <c r="AQ92" s="10">
        <v>2.0589578999999998</v>
      </c>
      <c r="AR92" s="10">
        <v>2.0354983</v>
      </c>
      <c r="AS92" s="10">
        <v>2.0135550000000002</v>
      </c>
      <c r="AT92" s="10">
        <v>1.9931639999999999</v>
      </c>
      <c r="AU92" s="10">
        <v>1.9742550999999999</v>
      </c>
      <c r="AV92" s="10">
        <v>1.9567285999999999</v>
      </c>
      <c r="AW92" s="10">
        <v>1.9404844999999999</v>
      </c>
      <c r="AX92" s="10">
        <v>1.9254233000000001</v>
      </c>
      <c r="AY92" s="10">
        <v>1.9114452</v>
      </c>
      <c r="AZ92" s="10">
        <v>1.8984504</v>
      </c>
      <c r="BA92" s="10">
        <v>1.8863392000000001</v>
      </c>
      <c r="BB92" s="10">
        <v>1.8750119000000001</v>
      </c>
      <c r="BC92" s="10">
        <v>1.8643687</v>
      </c>
      <c r="BD92" s="10">
        <v>1.8543099000000001</v>
      </c>
      <c r="BE92" s="10">
        <v>1.8447357</v>
      </c>
      <c r="BF92" s="10">
        <v>1.8355598</v>
      </c>
      <c r="BG92" s="10">
        <v>1.8267549000000001</v>
      </c>
      <c r="BH92" s="10">
        <v>1.8183102</v>
      </c>
      <c r="BI92" s="10">
        <v>1.8102147</v>
      </c>
      <c r="BJ92" s="10">
        <v>1.8024576000000001</v>
      </c>
      <c r="BK92" s="10">
        <v>1.7950276999999999</v>
      </c>
      <c r="BL92" s="10">
        <v>1.7879144</v>
      </c>
      <c r="BM92" s="10">
        <v>1.7811064999999999</v>
      </c>
      <c r="BN92" s="10">
        <v>1.7745933</v>
      </c>
      <c r="BO92" s="10">
        <v>1.7683637999999999</v>
      </c>
      <c r="BP92" s="10">
        <v>1.7624070000000001</v>
      </c>
      <c r="BQ92" s="10">
        <v>1.7567121000000001</v>
      </c>
      <c r="BR92" s="10">
        <v>1.727765</v>
      </c>
      <c r="BS92" s="10">
        <v>1.7075244999999999</v>
      </c>
      <c r="BU92" s="9">
        <v>128.66</v>
      </c>
      <c r="BV92" s="9">
        <v>159.91</v>
      </c>
      <c r="BW92" s="9">
        <v>179.76</v>
      </c>
      <c r="BX92" s="9">
        <v>197.93</v>
      </c>
      <c r="BY92" s="9">
        <v>221.68</v>
      </c>
      <c r="BZ92" s="9">
        <v>228.68</v>
      </c>
      <c r="CA92" s="9">
        <v>243.68</v>
      </c>
      <c r="CB92" s="9">
        <v>247.66</v>
      </c>
      <c r="CC92" s="9">
        <v>249.87</v>
      </c>
      <c r="CD92" s="9">
        <v>246.87</v>
      </c>
      <c r="CE92" s="9">
        <v>226.41</v>
      </c>
      <c r="CF92" s="9">
        <v>196.1</v>
      </c>
      <c r="CG92" s="9">
        <v>174.06</v>
      </c>
      <c r="CH92" s="9">
        <v>164.55</v>
      </c>
      <c r="CI92" s="9">
        <v>165.24</v>
      </c>
      <c r="CJ92" s="9">
        <v>170.24</v>
      </c>
      <c r="CK92" s="9">
        <v>177.24</v>
      </c>
      <c r="CL92" s="9">
        <v>186.24</v>
      </c>
      <c r="CM92" s="9">
        <v>189.57</v>
      </c>
      <c r="CN92" s="9">
        <v>185.57</v>
      </c>
      <c r="CO92" s="9">
        <v>186.76</v>
      </c>
      <c r="CP92" s="9">
        <v>183.42</v>
      </c>
      <c r="CQ92" s="9">
        <v>177.22</v>
      </c>
      <c r="CR92" s="9">
        <v>153.27000000000001</v>
      </c>
      <c r="CS92" s="9">
        <v>141.24</v>
      </c>
      <c r="CT92" s="9">
        <v>140.19</v>
      </c>
      <c r="CU92" s="9">
        <v>137.07</v>
      </c>
      <c r="CV92" s="9">
        <v>136.08000000000001</v>
      </c>
      <c r="CW92" s="9">
        <v>139.75</v>
      </c>
      <c r="CX92" s="9">
        <v>144.13999999999999</v>
      </c>
      <c r="CY92" s="9">
        <v>150.24</v>
      </c>
      <c r="CZ92" s="9">
        <v>154.25</v>
      </c>
      <c r="DA92" s="9">
        <v>147.13999999999999</v>
      </c>
      <c r="DB92" s="9">
        <v>146.9</v>
      </c>
      <c r="DC92" s="9">
        <v>141.16999999999999</v>
      </c>
      <c r="DD92" s="9">
        <v>126.99</v>
      </c>
      <c r="DE92" s="9">
        <v>121.75</v>
      </c>
      <c r="DF92" s="9">
        <v>115.51</v>
      </c>
      <c r="DG92" s="9">
        <v>108.24</v>
      </c>
      <c r="DH92" s="9">
        <v>106.66</v>
      </c>
      <c r="DI92" s="9">
        <v>111.59</v>
      </c>
      <c r="DJ92" s="9">
        <v>125.13</v>
      </c>
      <c r="DK92" s="9">
        <v>125.42</v>
      </c>
      <c r="DL92" s="9">
        <v>124.49</v>
      </c>
      <c r="DM92" s="9">
        <v>117.41</v>
      </c>
      <c r="DN92" s="9">
        <v>117.76</v>
      </c>
      <c r="DO92" s="9">
        <v>113.84</v>
      </c>
      <c r="DP92" s="9">
        <v>100.56</v>
      </c>
      <c r="DR92" s="9">
        <v>153.47</v>
      </c>
      <c r="DS92" s="9">
        <v>171.64</v>
      </c>
      <c r="DT92" s="9">
        <v>182.52</v>
      </c>
      <c r="DU92" s="9">
        <v>190.08</v>
      </c>
      <c r="DV92" s="9">
        <v>210.64</v>
      </c>
      <c r="DW92" s="9">
        <v>232.33</v>
      </c>
      <c r="DX92" s="9">
        <v>234.67</v>
      </c>
      <c r="DY92" s="9">
        <v>236.18</v>
      </c>
      <c r="DZ92" s="9">
        <v>226.03</v>
      </c>
      <c r="EA92" s="9">
        <v>225.93</v>
      </c>
      <c r="EB92" s="9">
        <v>224.97</v>
      </c>
      <c r="EC92" s="9">
        <v>160.55000000000001</v>
      </c>
      <c r="ED92" s="9">
        <v>163.57</v>
      </c>
      <c r="EE92" s="9">
        <v>162.6</v>
      </c>
      <c r="EF92" s="9">
        <v>157.91</v>
      </c>
      <c r="EG92" s="9">
        <v>158.94</v>
      </c>
      <c r="EH92" s="9">
        <v>159.59</v>
      </c>
      <c r="EI92" s="9">
        <v>170.63</v>
      </c>
      <c r="EJ92" s="9">
        <v>173.65</v>
      </c>
      <c r="EK92" s="9">
        <v>174.08</v>
      </c>
      <c r="EL92" s="9">
        <v>172.42</v>
      </c>
      <c r="EM92" s="9">
        <v>172.34</v>
      </c>
      <c r="EN92" s="9">
        <v>168.09</v>
      </c>
      <c r="EO92" s="9">
        <v>135.57</v>
      </c>
      <c r="EP92" s="9">
        <v>135.03</v>
      </c>
      <c r="EQ92" s="9">
        <v>134.85</v>
      </c>
      <c r="ER92" s="9">
        <v>134.30000000000001</v>
      </c>
      <c r="ES92" s="9">
        <v>135.56</v>
      </c>
      <c r="ET92" s="9">
        <v>136.51</v>
      </c>
      <c r="EU92" s="9">
        <v>138.58000000000001</v>
      </c>
      <c r="EV92" s="9">
        <v>141.13999999999999</v>
      </c>
      <c r="EW92" s="9">
        <v>141.52000000000001</v>
      </c>
      <c r="EX92" s="9">
        <v>142.25</v>
      </c>
      <c r="EY92" s="9">
        <v>141.72999999999999</v>
      </c>
      <c r="EZ92" s="9">
        <v>142.32</v>
      </c>
      <c r="FA92" s="9">
        <v>109.47</v>
      </c>
      <c r="FB92" s="9">
        <v>108.66</v>
      </c>
      <c r="FC92" s="9">
        <v>108.4</v>
      </c>
      <c r="FD92" s="9">
        <v>108.31</v>
      </c>
      <c r="FE92" s="9">
        <v>109.44</v>
      </c>
      <c r="FF92" s="9">
        <v>112.72</v>
      </c>
      <c r="FG92" s="9">
        <v>113.89</v>
      </c>
      <c r="FH92" s="9">
        <v>116.71</v>
      </c>
      <c r="FI92" s="9">
        <v>118.81</v>
      </c>
      <c r="FJ92" s="9">
        <v>119.6</v>
      </c>
      <c r="FK92" s="9">
        <v>118.88</v>
      </c>
      <c r="FL92" s="9">
        <v>117.09</v>
      </c>
      <c r="FM92" s="9">
        <v>108.02</v>
      </c>
      <c r="FO92" s="9">
        <v>79.554199999999994</v>
      </c>
      <c r="FP92" s="7">
        <v>105.78</v>
      </c>
      <c r="FQ92" s="9">
        <v>1.2439</v>
      </c>
      <c r="FR92" s="7">
        <f t="shared" si="22"/>
        <v>85.038990272529944</v>
      </c>
      <c r="FT92" s="7">
        <v>1.55</v>
      </c>
      <c r="FU92" s="7">
        <v>1.87</v>
      </c>
      <c r="FV92" s="9">
        <v>79.840900000000005</v>
      </c>
      <c r="FX92" s="9">
        <v>107.59</v>
      </c>
      <c r="FY92" s="9">
        <v>105.72</v>
      </c>
      <c r="FZ92" s="9">
        <v>100.4</v>
      </c>
      <c r="GA92" s="9">
        <v>92.6</v>
      </c>
      <c r="GB92" s="9">
        <v>83.3</v>
      </c>
    </row>
    <row r="93" spans="1:184" x14ac:dyDescent="0.25">
      <c r="A93" s="6">
        <f t="shared" si="23"/>
        <v>44680</v>
      </c>
      <c r="B93" s="13">
        <f t="shared" si="17"/>
        <v>4</v>
      </c>
      <c r="C93" s="13">
        <f t="shared" si="18"/>
        <v>2022</v>
      </c>
      <c r="D93">
        <f t="shared" si="19"/>
        <v>202204</v>
      </c>
      <c r="E93">
        <f t="shared" si="20"/>
        <v>2</v>
      </c>
      <c r="F93">
        <f t="shared" si="21"/>
        <v>202202</v>
      </c>
      <c r="G93" t="s">
        <v>279</v>
      </c>
      <c r="H93" s="9">
        <v>0.75</v>
      </c>
      <c r="I93" s="9">
        <v>0.69069999999999998</v>
      </c>
      <c r="J93" s="10">
        <v>1.0331931000000001</v>
      </c>
      <c r="K93" s="10">
        <v>1.2361321999999999</v>
      </c>
      <c r="L93" s="10">
        <v>1.4466988000000001</v>
      </c>
      <c r="M93" s="10">
        <v>1.6472819000000001</v>
      </c>
      <c r="N93" s="10">
        <v>1.8235783999999999</v>
      </c>
      <c r="O93" s="10">
        <v>1.9742979000000001</v>
      </c>
      <c r="P93" s="10">
        <v>2.1018593999999999</v>
      </c>
      <c r="Q93" s="10">
        <v>2.2096186000000002</v>
      </c>
      <c r="R93" s="10">
        <v>2.3023908999999998</v>
      </c>
      <c r="S93" s="10">
        <v>2.3831585999999998</v>
      </c>
      <c r="T93" s="10">
        <v>2.4530633000000002</v>
      </c>
      <c r="U93" s="10">
        <v>2.5114679</v>
      </c>
      <c r="V93" s="10">
        <v>2.5560079999999998</v>
      </c>
      <c r="W93" s="10">
        <v>2.5868861000000001</v>
      </c>
      <c r="X93" s="10">
        <v>2.6053255000000002</v>
      </c>
      <c r="Y93" s="10">
        <v>2.6125500000000001</v>
      </c>
      <c r="Z93" s="10">
        <v>2.6097836000000001</v>
      </c>
      <c r="AA93" s="10">
        <v>2.5982500000000002</v>
      </c>
      <c r="AB93" s="10">
        <v>2.5791978000000002</v>
      </c>
      <c r="AC93" s="10">
        <v>2.5539904999999998</v>
      </c>
      <c r="AD93" s="10">
        <v>2.5240243000000002</v>
      </c>
      <c r="AE93" s="10">
        <v>2.4906958000000001</v>
      </c>
      <c r="AF93" s="10">
        <v>2.4554014</v>
      </c>
      <c r="AG93" s="10">
        <v>2.4195378000000001</v>
      </c>
      <c r="AH93" s="10">
        <v>2.3842970999999999</v>
      </c>
      <c r="AI93" s="10">
        <v>2.3499707999999999</v>
      </c>
      <c r="AJ93" s="10">
        <v>2.3166015999999998</v>
      </c>
      <c r="AK93" s="10">
        <v>2.2842321999999999</v>
      </c>
      <c r="AL93" s="10">
        <v>2.2529053000000001</v>
      </c>
      <c r="AM93" s="10">
        <v>2.2226636000000002</v>
      </c>
      <c r="AN93" s="10">
        <v>2.1935498999999998</v>
      </c>
      <c r="AO93" s="10">
        <v>2.1656067999999999</v>
      </c>
      <c r="AP93" s="10">
        <v>2.1388772</v>
      </c>
      <c r="AQ93" s="10">
        <v>2.1134035999999998</v>
      </c>
      <c r="AR93" s="10">
        <v>2.0892289000000002</v>
      </c>
      <c r="AS93" s="10">
        <v>2.0663957000000002</v>
      </c>
      <c r="AT93" s="10">
        <v>2.0449288999999999</v>
      </c>
      <c r="AU93" s="10">
        <v>2.0247739999999999</v>
      </c>
      <c r="AV93" s="10">
        <v>2.0058547999999998</v>
      </c>
      <c r="AW93" s="10">
        <v>1.9880951</v>
      </c>
      <c r="AX93" s="10">
        <v>1.9714186</v>
      </c>
      <c r="AY93" s="10">
        <v>1.9557491</v>
      </c>
      <c r="AZ93" s="10">
        <v>1.9410103999999999</v>
      </c>
      <c r="BA93" s="10">
        <v>1.9271263000000001</v>
      </c>
      <c r="BB93" s="10">
        <v>1.9140204000000001</v>
      </c>
      <c r="BC93" s="10">
        <v>1.9016166000000001</v>
      </c>
      <c r="BD93" s="10">
        <v>1.8898386</v>
      </c>
      <c r="BE93" s="10">
        <v>1.8786102</v>
      </c>
      <c r="BF93" s="10">
        <v>1.8678650000000001</v>
      </c>
      <c r="BG93" s="10">
        <v>1.8575797000000001</v>
      </c>
      <c r="BH93" s="10">
        <v>1.8477428</v>
      </c>
      <c r="BI93" s="10">
        <v>1.8383430999999999</v>
      </c>
      <c r="BJ93" s="10">
        <v>1.8293693</v>
      </c>
      <c r="BK93" s="10">
        <v>1.8208097999999999</v>
      </c>
      <c r="BL93" s="10">
        <v>1.8126534999999999</v>
      </c>
      <c r="BM93" s="10">
        <v>1.804889</v>
      </c>
      <c r="BN93" s="10">
        <v>1.7975048</v>
      </c>
      <c r="BO93" s="10">
        <v>1.7904895999999999</v>
      </c>
      <c r="BP93" s="10">
        <v>1.7838320999999999</v>
      </c>
      <c r="BQ93" s="10">
        <v>1.7775209999999999</v>
      </c>
      <c r="BR93" s="10">
        <v>1.7464885000000001</v>
      </c>
      <c r="BS93" s="10">
        <v>1.7262609</v>
      </c>
      <c r="BU93" s="9">
        <v>163.68</v>
      </c>
      <c r="BV93" s="9">
        <v>183.12</v>
      </c>
      <c r="BW93" s="9">
        <v>196.32</v>
      </c>
      <c r="BX93" s="9">
        <v>218.18</v>
      </c>
      <c r="BY93" s="9">
        <v>222.14</v>
      </c>
      <c r="BZ93" s="9">
        <v>237.35</v>
      </c>
      <c r="CA93" s="9">
        <v>240.48</v>
      </c>
      <c r="CB93" s="9">
        <v>243</v>
      </c>
      <c r="CC93" s="9">
        <v>240.08</v>
      </c>
      <c r="CD93" s="9">
        <v>220.33</v>
      </c>
      <c r="CE93" s="9">
        <v>189.66</v>
      </c>
      <c r="CF93" s="9">
        <v>169.16</v>
      </c>
      <c r="CG93" s="9">
        <v>161.41</v>
      </c>
      <c r="CH93" s="9">
        <v>162.01</v>
      </c>
      <c r="CI93" s="9">
        <v>166.32</v>
      </c>
      <c r="CJ93" s="9">
        <v>173.31</v>
      </c>
      <c r="CK93" s="9">
        <v>181.72</v>
      </c>
      <c r="CL93" s="9">
        <v>184.81</v>
      </c>
      <c r="CM93" s="9">
        <v>179.81</v>
      </c>
      <c r="CN93" s="9">
        <v>181</v>
      </c>
      <c r="CO93" s="9">
        <v>177.66</v>
      </c>
      <c r="CP93" s="9">
        <v>171.46</v>
      </c>
      <c r="CQ93" s="9">
        <v>148.57</v>
      </c>
      <c r="CR93" s="9">
        <v>138.62</v>
      </c>
      <c r="CS93" s="9">
        <v>137.62</v>
      </c>
      <c r="CT93" s="9">
        <v>134.62</v>
      </c>
      <c r="CU93" s="9">
        <v>133.63999999999999</v>
      </c>
      <c r="CV93" s="9">
        <v>136.63999999999999</v>
      </c>
      <c r="CW93" s="9">
        <v>140.6</v>
      </c>
      <c r="CX93" s="9">
        <v>146.69999999999999</v>
      </c>
      <c r="CY93" s="9">
        <v>150.71</v>
      </c>
      <c r="CZ93" s="9">
        <v>143.61000000000001</v>
      </c>
      <c r="DA93" s="9">
        <v>143.37</v>
      </c>
      <c r="DB93" s="9">
        <v>137.63999999999999</v>
      </c>
      <c r="DC93" s="9">
        <v>124.19</v>
      </c>
      <c r="DD93" s="9">
        <v>118.95</v>
      </c>
      <c r="DE93" s="9">
        <v>112.71</v>
      </c>
      <c r="DF93" s="9">
        <v>105.44</v>
      </c>
      <c r="DG93" s="9">
        <v>103.85</v>
      </c>
      <c r="DH93" s="9">
        <v>108.79</v>
      </c>
      <c r="DI93" s="9">
        <v>122.32</v>
      </c>
      <c r="DJ93" s="9">
        <v>122.61</v>
      </c>
      <c r="DK93" s="9">
        <v>121.68</v>
      </c>
      <c r="DL93" s="9">
        <v>114.6</v>
      </c>
      <c r="DM93" s="9">
        <v>114.95</v>
      </c>
      <c r="DN93" s="9">
        <v>111.03</v>
      </c>
      <c r="DO93" s="9">
        <v>97.53</v>
      </c>
      <c r="DP93" s="9">
        <v>94.22</v>
      </c>
      <c r="DR93" s="9">
        <v>172.21</v>
      </c>
      <c r="DS93" s="9">
        <v>182.02</v>
      </c>
      <c r="DT93" s="9">
        <v>189.74</v>
      </c>
      <c r="DU93" s="9">
        <v>211.7</v>
      </c>
      <c r="DV93" s="9">
        <v>227.74</v>
      </c>
      <c r="DW93" s="9">
        <v>230.11</v>
      </c>
      <c r="DX93" s="9">
        <v>231.21</v>
      </c>
      <c r="DY93" s="9">
        <v>221.46</v>
      </c>
      <c r="DZ93" s="9">
        <v>221.43</v>
      </c>
      <c r="EA93" s="9">
        <v>220.37</v>
      </c>
      <c r="EB93" s="9">
        <v>157.85</v>
      </c>
      <c r="EC93" s="9">
        <v>161.22999999999999</v>
      </c>
      <c r="ED93" s="9">
        <v>160.49</v>
      </c>
      <c r="EE93" s="9">
        <v>156.15</v>
      </c>
      <c r="EF93" s="9">
        <v>156.99</v>
      </c>
      <c r="EG93" s="9">
        <v>156.59</v>
      </c>
      <c r="EH93" s="9">
        <v>166.65</v>
      </c>
      <c r="EI93" s="9">
        <v>169.54</v>
      </c>
      <c r="EJ93" s="9">
        <v>169.99</v>
      </c>
      <c r="EK93" s="9">
        <v>169.28</v>
      </c>
      <c r="EL93" s="9">
        <v>169.2</v>
      </c>
      <c r="EM93" s="9">
        <v>166</v>
      </c>
      <c r="EN93" s="9">
        <v>135.06</v>
      </c>
      <c r="EO93" s="9">
        <v>134.58000000000001</v>
      </c>
      <c r="EP93" s="9">
        <v>134.37</v>
      </c>
      <c r="EQ93" s="9">
        <v>133.84</v>
      </c>
      <c r="ER93" s="9">
        <v>135.16</v>
      </c>
      <c r="ES93" s="9">
        <v>135.88</v>
      </c>
      <c r="ET93" s="9">
        <v>138.55000000000001</v>
      </c>
      <c r="EU93" s="9">
        <v>140.81</v>
      </c>
      <c r="EV93" s="9">
        <v>141.44</v>
      </c>
      <c r="EW93" s="9">
        <v>142.57</v>
      </c>
      <c r="EX93" s="9">
        <v>142.22999999999999</v>
      </c>
      <c r="EY93" s="9">
        <v>143.76</v>
      </c>
      <c r="EZ93" s="9">
        <v>109.63</v>
      </c>
      <c r="FA93" s="9">
        <v>109.14</v>
      </c>
      <c r="FB93" s="9">
        <v>108.88</v>
      </c>
      <c r="FC93" s="9">
        <v>108.85</v>
      </c>
      <c r="FD93" s="9">
        <v>110.26</v>
      </c>
      <c r="FE93" s="9">
        <v>112.39</v>
      </c>
      <c r="FF93" s="9">
        <v>114.29</v>
      </c>
      <c r="FG93" s="9">
        <v>117.11</v>
      </c>
      <c r="FH93" s="9">
        <v>119.21</v>
      </c>
      <c r="FI93" s="9">
        <v>120</v>
      </c>
      <c r="FJ93" s="9">
        <v>119.28</v>
      </c>
      <c r="FK93" s="9">
        <v>117.49</v>
      </c>
      <c r="FL93" s="9">
        <v>108.18</v>
      </c>
      <c r="FM93" s="9">
        <v>107.79</v>
      </c>
      <c r="FO93" s="9">
        <v>80.063400000000001</v>
      </c>
      <c r="FP93" s="7">
        <v>108.36</v>
      </c>
      <c r="FQ93" s="9">
        <v>1.2556</v>
      </c>
      <c r="FR93" s="7">
        <f t="shared" si="22"/>
        <v>86.30136986301369</v>
      </c>
      <c r="FT93" s="7">
        <v>1.6</v>
      </c>
      <c r="FU93" s="7">
        <v>1.91</v>
      </c>
      <c r="FV93" s="9">
        <v>80.365499999999997</v>
      </c>
      <c r="FX93" s="9">
        <v>109.34</v>
      </c>
      <c r="FY93" s="9">
        <v>105.45</v>
      </c>
      <c r="FZ93" s="9">
        <v>99.79</v>
      </c>
      <c r="GA93" s="9">
        <v>91.83</v>
      </c>
      <c r="GB93" s="9">
        <v>82.52</v>
      </c>
    </row>
    <row r="94" spans="1:184" x14ac:dyDescent="0.25">
      <c r="A94" s="6">
        <f t="shared" si="23"/>
        <v>44683</v>
      </c>
      <c r="B94" s="13">
        <f t="shared" si="17"/>
        <v>5</v>
      </c>
      <c r="C94" s="13">
        <f t="shared" si="18"/>
        <v>2022</v>
      </c>
      <c r="D94">
        <f t="shared" si="19"/>
        <v>202205</v>
      </c>
      <c r="E94">
        <f t="shared" si="20"/>
        <v>2</v>
      </c>
      <c r="F94">
        <f t="shared" si="21"/>
        <v>202202</v>
      </c>
      <c r="G94" t="s">
        <v>280</v>
      </c>
      <c r="H94" s="9">
        <v>0.75</v>
      </c>
      <c r="I94" s="9" t="e">
        <v>#N/A</v>
      </c>
      <c r="J94" s="10" t="e">
        <v>#N/A</v>
      </c>
      <c r="K94" s="10" t="e">
        <v>#N/A</v>
      </c>
      <c r="L94" s="10" t="e">
        <v>#N/A</v>
      </c>
      <c r="M94" s="10" t="e">
        <v>#N/A</v>
      </c>
      <c r="N94" s="10" t="e">
        <v>#N/A</v>
      </c>
      <c r="O94" s="10" t="e">
        <v>#N/A</v>
      </c>
      <c r="P94" s="10" t="e">
        <v>#N/A</v>
      </c>
      <c r="Q94" s="10" t="e">
        <v>#N/A</v>
      </c>
      <c r="R94" s="10" t="e">
        <v>#N/A</v>
      </c>
      <c r="S94" s="10" t="e">
        <v>#N/A</v>
      </c>
      <c r="T94" s="10" t="e">
        <v>#N/A</v>
      </c>
      <c r="U94" s="10" t="e">
        <v>#N/A</v>
      </c>
      <c r="V94" s="10" t="e">
        <v>#N/A</v>
      </c>
      <c r="W94" s="10" t="e">
        <v>#N/A</v>
      </c>
      <c r="X94" s="10" t="e">
        <v>#N/A</v>
      </c>
      <c r="Y94" s="10" t="e">
        <v>#N/A</v>
      </c>
      <c r="Z94" s="10" t="e">
        <v>#N/A</v>
      </c>
      <c r="AA94" s="10" t="e">
        <v>#N/A</v>
      </c>
      <c r="AB94" s="10" t="e">
        <v>#N/A</v>
      </c>
      <c r="AC94" s="10" t="e">
        <v>#N/A</v>
      </c>
      <c r="AD94" s="10" t="e">
        <v>#N/A</v>
      </c>
      <c r="AE94" s="10" t="e">
        <v>#N/A</v>
      </c>
      <c r="AF94" s="10" t="e">
        <v>#N/A</v>
      </c>
      <c r="AG94" s="10" t="e">
        <v>#N/A</v>
      </c>
      <c r="AH94" s="10" t="e">
        <v>#N/A</v>
      </c>
      <c r="AI94" s="10" t="e">
        <v>#N/A</v>
      </c>
      <c r="AJ94" s="10" t="e">
        <v>#N/A</v>
      </c>
      <c r="AK94" s="10" t="e">
        <v>#N/A</v>
      </c>
      <c r="AL94" s="10" t="e">
        <v>#N/A</v>
      </c>
      <c r="AM94" s="10" t="e">
        <v>#N/A</v>
      </c>
      <c r="AN94" s="10" t="e">
        <v>#N/A</v>
      </c>
      <c r="AO94" s="10" t="e">
        <v>#N/A</v>
      </c>
      <c r="AP94" s="10" t="e">
        <v>#N/A</v>
      </c>
      <c r="AQ94" s="10" t="e">
        <v>#N/A</v>
      </c>
      <c r="AR94" s="10" t="e">
        <v>#N/A</v>
      </c>
      <c r="AS94" s="10" t="e">
        <v>#N/A</v>
      </c>
      <c r="AT94" s="10" t="e">
        <v>#N/A</v>
      </c>
      <c r="AU94" s="10" t="e">
        <v>#N/A</v>
      </c>
      <c r="AV94" s="10" t="e">
        <v>#N/A</v>
      </c>
      <c r="AW94" s="10" t="e">
        <v>#N/A</v>
      </c>
      <c r="AX94" s="10" t="e">
        <v>#N/A</v>
      </c>
      <c r="AY94" s="10" t="e">
        <v>#N/A</v>
      </c>
      <c r="AZ94" s="10" t="e">
        <v>#N/A</v>
      </c>
      <c r="BA94" s="10" t="e">
        <v>#N/A</v>
      </c>
      <c r="BB94" s="10" t="e">
        <v>#N/A</v>
      </c>
      <c r="BC94" s="10" t="e">
        <v>#N/A</v>
      </c>
      <c r="BD94" s="10" t="e">
        <v>#N/A</v>
      </c>
      <c r="BE94" s="10" t="e">
        <v>#N/A</v>
      </c>
      <c r="BF94" s="10" t="e">
        <v>#N/A</v>
      </c>
      <c r="BG94" s="10" t="e">
        <v>#N/A</v>
      </c>
      <c r="BH94" s="10" t="e">
        <v>#N/A</v>
      </c>
      <c r="BI94" s="10" t="e">
        <v>#N/A</v>
      </c>
      <c r="BJ94" s="10" t="e">
        <v>#N/A</v>
      </c>
      <c r="BK94" s="10" t="e">
        <v>#N/A</v>
      </c>
      <c r="BL94" s="10" t="e">
        <v>#N/A</v>
      </c>
      <c r="BM94" s="10" t="e">
        <v>#N/A</v>
      </c>
      <c r="BN94" s="10" t="e">
        <v>#N/A</v>
      </c>
      <c r="BO94" s="10" t="e">
        <v>#N/A</v>
      </c>
      <c r="BP94" s="10" t="e">
        <v>#N/A</v>
      </c>
      <c r="BQ94" s="10" t="e">
        <v>#N/A</v>
      </c>
      <c r="BR94" s="10" t="e">
        <v>#N/A</v>
      </c>
      <c r="BS94" s="10" t="e">
        <v>#N/A</v>
      </c>
      <c r="BU94" s="9">
        <v>163.68</v>
      </c>
      <c r="BV94" s="9">
        <v>183.12</v>
      </c>
      <c r="BW94" s="9">
        <v>196.32</v>
      </c>
      <c r="BX94" s="9">
        <v>218.18</v>
      </c>
      <c r="BY94" s="9">
        <v>222.14</v>
      </c>
      <c r="BZ94" s="9">
        <v>237.35</v>
      </c>
      <c r="CA94" s="9">
        <v>240.48</v>
      </c>
      <c r="CB94" s="9">
        <v>243</v>
      </c>
      <c r="CC94" s="9">
        <v>240.08</v>
      </c>
      <c r="CD94" s="9">
        <v>220.33</v>
      </c>
      <c r="CE94" s="9">
        <v>189.66</v>
      </c>
      <c r="CF94" s="9">
        <v>169.16</v>
      </c>
      <c r="CG94" s="9">
        <v>161.41</v>
      </c>
      <c r="CH94" s="9">
        <v>162.01</v>
      </c>
      <c r="CI94" s="9">
        <v>166.32</v>
      </c>
      <c r="CJ94" s="9">
        <v>173.31</v>
      </c>
      <c r="CK94" s="9">
        <v>181.72</v>
      </c>
      <c r="CL94" s="9">
        <v>184.81</v>
      </c>
      <c r="CM94" s="9">
        <v>179.81</v>
      </c>
      <c r="CN94" s="9">
        <v>181</v>
      </c>
      <c r="CO94" s="9">
        <v>177.66</v>
      </c>
      <c r="CP94" s="9">
        <v>171.46</v>
      </c>
      <c r="CQ94" s="9">
        <v>148.57</v>
      </c>
      <c r="CR94" s="9">
        <v>138.62</v>
      </c>
      <c r="CS94" s="9">
        <v>137.62</v>
      </c>
      <c r="CT94" s="9">
        <v>134.62</v>
      </c>
      <c r="CU94" s="9">
        <v>133.63999999999999</v>
      </c>
      <c r="CV94" s="9">
        <v>136.63999999999999</v>
      </c>
      <c r="CW94" s="9">
        <v>140.6</v>
      </c>
      <c r="CX94" s="9">
        <v>146.69999999999999</v>
      </c>
      <c r="CY94" s="9">
        <v>150.71</v>
      </c>
      <c r="CZ94" s="9">
        <v>143.61000000000001</v>
      </c>
      <c r="DA94" s="9">
        <v>143.37</v>
      </c>
      <c r="DB94" s="9">
        <v>137.63999999999999</v>
      </c>
      <c r="DC94" s="9">
        <v>124.19</v>
      </c>
      <c r="DD94" s="9">
        <v>118.95</v>
      </c>
      <c r="DE94" s="9">
        <v>112.71</v>
      </c>
      <c r="DF94" s="9">
        <v>105.44</v>
      </c>
      <c r="DG94" s="9">
        <v>103.85</v>
      </c>
      <c r="DH94" s="9">
        <v>108.79</v>
      </c>
      <c r="DI94" s="9">
        <v>122.32</v>
      </c>
      <c r="DJ94" s="9">
        <v>122.61</v>
      </c>
      <c r="DK94" s="9">
        <v>121.68</v>
      </c>
      <c r="DL94" s="9">
        <v>114.6</v>
      </c>
      <c r="DM94" s="9">
        <v>114.95</v>
      </c>
      <c r="DN94" s="9">
        <v>111.03</v>
      </c>
      <c r="DO94" s="9">
        <v>97.53</v>
      </c>
      <c r="DP94" s="9">
        <v>94.22</v>
      </c>
      <c r="DR94" s="9">
        <v>172.21</v>
      </c>
      <c r="DS94" s="9">
        <v>182.02</v>
      </c>
      <c r="DT94" s="9">
        <v>189.74</v>
      </c>
      <c r="DU94" s="9">
        <v>211.7</v>
      </c>
      <c r="DV94" s="9">
        <v>227.74</v>
      </c>
      <c r="DW94" s="9">
        <v>230.11</v>
      </c>
      <c r="DX94" s="9">
        <v>231.21</v>
      </c>
      <c r="DY94" s="9">
        <v>221.46</v>
      </c>
      <c r="DZ94" s="9">
        <v>221.43</v>
      </c>
      <c r="EA94" s="9">
        <v>220.37</v>
      </c>
      <c r="EB94" s="9">
        <v>157.85</v>
      </c>
      <c r="EC94" s="9">
        <v>161.22999999999999</v>
      </c>
      <c r="ED94" s="9">
        <v>160.49</v>
      </c>
      <c r="EE94" s="9">
        <v>156.15</v>
      </c>
      <c r="EF94" s="9">
        <v>156.99</v>
      </c>
      <c r="EG94" s="9">
        <v>156.59</v>
      </c>
      <c r="EH94" s="9">
        <v>166.65</v>
      </c>
      <c r="EI94" s="9">
        <v>169.54</v>
      </c>
      <c r="EJ94" s="9">
        <v>169.99</v>
      </c>
      <c r="EK94" s="9">
        <v>169.28</v>
      </c>
      <c r="EL94" s="9">
        <v>169.2</v>
      </c>
      <c r="EM94" s="9">
        <v>166</v>
      </c>
      <c r="EN94" s="9">
        <v>135.06</v>
      </c>
      <c r="EO94" s="9">
        <v>134.58000000000001</v>
      </c>
      <c r="EP94" s="9">
        <v>134.37</v>
      </c>
      <c r="EQ94" s="9">
        <v>133.84</v>
      </c>
      <c r="ER94" s="9">
        <v>135.16</v>
      </c>
      <c r="ES94" s="9">
        <v>135.88</v>
      </c>
      <c r="ET94" s="9">
        <v>138.55000000000001</v>
      </c>
      <c r="EU94" s="9">
        <v>140.81</v>
      </c>
      <c r="EV94" s="9">
        <v>141.44</v>
      </c>
      <c r="EW94" s="9">
        <v>142.57</v>
      </c>
      <c r="EX94" s="9">
        <v>142.22999999999999</v>
      </c>
      <c r="EY94" s="9">
        <v>143.76</v>
      </c>
      <c r="EZ94" s="9">
        <v>109.63</v>
      </c>
      <c r="FA94" s="9">
        <v>109.14</v>
      </c>
      <c r="FB94" s="9">
        <v>108.88</v>
      </c>
      <c r="FC94" s="9">
        <v>108.85</v>
      </c>
      <c r="FD94" s="9">
        <v>110.26</v>
      </c>
      <c r="FE94" s="9">
        <v>112.39</v>
      </c>
      <c r="FF94" s="9">
        <v>114.29</v>
      </c>
      <c r="FG94" s="9">
        <v>117.11</v>
      </c>
      <c r="FH94" s="9">
        <v>119.21</v>
      </c>
      <c r="FI94" s="9">
        <v>120</v>
      </c>
      <c r="FJ94" s="9">
        <v>119.28</v>
      </c>
      <c r="FK94" s="9">
        <v>117.49</v>
      </c>
      <c r="FL94" s="9">
        <v>108.18</v>
      </c>
      <c r="FM94" s="9">
        <v>107.79</v>
      </c>
      <c r="FO94" s="9" t="e">
        <v>#N/A</v>
      </c>
      <c r="FP94" s="7" t="e">
        <v>#N/A</v>
      </c>
      <c r="FQ94" s="9" t="e">
        <v>#N/A</v>
      </c>
      <c r="FR94" s="7" t="e">
        <f t="shared" si="22"/>
        <v>#N/A</v>
      </c>
      <c r="FT94" s="7">
        <v>1.58</v>
      </c>
      <c r="FU94" s="7">
        <v>1.9</v>
      </c>
      <c r="FV94" s="9" t="e">
        <v>#N/A</v>
      </c>
      <c r="FX94" s="9">
        <v>107.58</v>
      </c>
      <c r="FY94" s="9">
        <v>104.08</v>
      </c>
      <c r="FZ94" s="9">
        <v>98.78</v>
      </c>
      <c r="GA94" s="9">
        <v>91.65</v>
      </c>
      <c r="GB94" s="9">
        <v>82.49</v>
      </c>
    </row>
    <row r="95" spans="1:184" x14ac:dyDescent="0.25">
      <c r="A95" s="6">
        <f t="shared" si="23"/>
        <v>44684</v>
      </c>
      <c r="B95" s="13">
        <f t="shared" si="17"/>
        <v>5</v>
      </c>
      <c r="C95" s="13">
        <f t="shared" si="18"/>
        <v>2022</v>
      </c>
      <c r="D95">
        <f t="shared" si="19"/>
        <v>202205</v>
      </c>
      <c r="E95">
        <f t="shared" si="20"/>
        <v>2</v>
      </c>
      <c r="F95">
        <f t="shared" si="21"/>
        <v>202202</v>
      </c>
      <c r="G95" t="s">
        <v>281</v>
      </c>
      <c r="H95" s="9">
        <v>0.75</v>
      </c>
      <c r="I95" s="9">
        <v>0.69059999999999999</v>
      </c>
      <c r="J95" s="10">
        <v>1.0550917</v>
      </c>
      <c r="K95" s="10">
        <v>1.2727672999999999</v>
      </c>
      <c r="L95" s="10">
        <v>1.492292</v>
      </c>
      <c r="M95" s="10">
        <v>1.7002609</v>
      </c>
      <c r="N95" s="10">
        <v>1.8813465</v>
      </c>
      <c r="O95" s="10">
        <v>2.0347202000000002</v>
      </c>
      <c r="P95" s="10">
        <v>2.1633003999999998</v>
      </c>
      <c r="Q95" s="10">
        <v>2.2716196000000002</v>
      </c>
      <c r="R95" s="10">
        <v>2.3642204000000002</v>
      </c>
      <c r="S95" s="10">
        <v>2.4442308000000001</v>
      </c>
      <c r="T95" s="10">
        <v>2.5126146</v>
      </c>
      <c r="U95" s="10">
        <v>2.5691438999999998</v>
      </c>
      <c r="V95" s="10">
        <v>2.6126706</v>
      </c>
      <c r="W95" s="10">
        <v>2.6436199999999999</v>
      </c>
      <c r="X95" s="10">
        <v>2.6628973</v>
      </c>
      <c r="Y95" s="10">
        <v>2.6714076000000002</v>
      </c>
      <c r="Z95" s="10">
        <v>2.6700560000000002</v>
      </c>
      <c r="AA95" s="10">
        <v>2.6597477</v>
      </c>
      <c r="AB95" s="10">
        <v>2.6414628000000002</v>
      </c>
      <c r="AC95" s="10">
        <v>2.6165284999999998</v>
      </c>
      <c r="AD95" s="10">
        <v>2.5863730999999999</v>
      </c>
      <c r="AE95" s="10">
        <v>2.5524244999999999</v>
      </c>
      <c r="AF95" s="10">
        <v>2.5161107999999999</v>
      </c>
      <c r="AG95" s="10">
        <v>2.4788602000000002</v>
      </c>
      <c r="AH95" s="10">
        <v>2.4418994000000001</v>
      </c>
      <c r="AI95" s="10">
        <v>2.4055664000000001</v>
      </c>
      <c r="AJ95" s="10">
        <v>2.3699542</v>
      </c>
      <c r="AK95" s="10">
        <v>2.3351554999999999</v>
      </c>
      <c r="AL95" s="10">
        <v>2.3012632000000002</v>
      </c>
      <c r="AM95" s="10">
        <v>2.2683703</v>
      </c>
      <c r="AN95" s="10">
        <v>2.2365694</v>
      </c>
      <c r="AO95" s="10">
        <v>2.2059536</v>
      </c>
      <c r="AP95" s="10">
        <v>2.1766155999999999</v>
      </c>
      <c r="AQ95" s="10">
        <v>2.1486481999999998</v>
      </c>
      <c r="AR95" s="10">
        <v>2.1221445000000001</v>
      </c>
      <c r="AS95" s="10">
        <v>2.0971970999999998</v>
      </c>
      <c r="AT95" s="10">
        <v>2.0738786999999999</v>
      </c>
      <c r="AU95" s="10">
        <v>2.0521417</v>
      </c>
      <c r="AV95" s="10">
        <v>2.0318936999999999</v>
      </c>
      <c r="AW95" s="10">
        <v>2.0130425999999999</v>
      </c>
      <c r="AX95" s="10">
        <v>1.9954962000000001</v>
      </c>
      <c r="AY95" s="10">
        <v>1.9791620999999999</v>
      </c>
      <c r="AZ95" s="10">
        <v>1.9639481000000001</v>
      </c>
      <c r="BA95" s="10">
        <v>1.9497621000000001</v>
      </c>
      <c r="BB95" s="10">
        <v>1.9365117000000001</v>
      </c>
      <c r="BC95" s="10">
        <v>1.9241047</v>
      </c>
      <c r="BD95" s="10">
        <v>1.9124487999999999</v>
      </c>
      <c r="BE95" s="10">
        <v>1.9014519000000001</v>
      </c>
      <c r="BF95" s="10">
        <v>1.8910305999999999</v>
      </c>
      <c r="BG95" s="10">
        <v>1.881149</v>
      </c>
      <c r="BH95" s="10">
        <v>1.8717874000000001</v>
      </c>
      <c r="BI95" s="10">
        <v>1.8629262</v>
      </c>
      <c r="BJ95" s="10">
        <v>1.8545453999999999</v>
      </c>
      <c r="BK95" s="10">
        <v>1.8466255</v>
      </c>
      <c r="BL95" s="10">
        <v>1.8391466000000001</v>
      </c>
      <c r="BM95" s="10">
        <v>1.8320889</v>
      </c>
      <c r="BN95" s="10">
        <v>1.8254328</v>
      </c>
      <c r="BO95" s="10">
        <v>1.8191584999999999</v>
      </c>
      <c r="BP95" s="10">
        <v>1.8132462</v>
      </c>
      <c r="BQ95" s="10">
        <v>1.8076762</v>
      </c>
      <c r="BR95" s="10">
        <v>1.7807421999999999</v>
      </c>
      <c r="BS95" s="10">
        <v>1.7636312999999999</v>
      </c>
      <c r="BU95" s="9">
        <v>156.16999999999999</v>
      </c>
      <c r="BV95" s="9">
        <v>179.59</v>
      </c>
      <c r="BW95" s="9">
        <v>194.51</v>
      </c>
      <c r="BX95" s="9">
        <v>216.19</v>
      </c>
      <c r="BY95" s="9">
        <v>220.61</v>
      </c>
      <c r="BZ95" s="9">
        <v>235.25</v>
      </c>
      <c r="CA95" s="9">
        <v>238.45</v>
      </c>
      <c r="CB95" s="9">
        <v>240.59</v>
      </c>
      <c r="CC95" s="9">
        <v>237.19</v>
      </c>
      <c r="CD95" s="9">
        <v>216.88</v>
      </c>
      <c r="CE95" s="9">
        <v>185.63</v>
      </c>
      <c r="CF95" s="9">
        <v>164.78</v>
      </c>
      <c r="CG95" s="9">
        <v>156.76</v>
      </c>
      <c r="CH95" s="9">
        <v>157.36000000000001</v>
      </c>
      <c r="CI95" s="9">
        <v>161.71</v>
      </c>
      <c r="CJ95" s="9">
        <v>168.7</v>
      </c>
      <c r="CK95" s="9">
        <v>178.66</v>
      </c>
      <c r="CL95" s="9">
        <v>183.36</v>
      </c>
      <c r="CM95" s="9">
        <v>179.9</v>
      </c>
      <c r="CN95" s="9">
        <v>180.08</v>
      </c>
      <c r="CO95" s="9">
        <v>176.74</v>
      </c>
      <c r="CP95" s="9">
        <v>170.54</v>
      </c>
      <c r="CQ95" s="9">
        <v>148.87</v>
      </c>
      <c r="CR95" s="9">
        <v>139.71</v>
      </c>
      <c r="CS95" s="9">
        <v>138.71</v>
      </c>
      <c r="CT95" s="9">
        <v>135.71</v>
      </c>
      <c r="CU95" s="9">
        <v>134.72999999999999</v>
      </c>
      <c r="CV95" s="9">
        <v>137.84</v>
      </c>
      <c r="CW95" s="9">
        <v>140.29</v>
      </c>
      <c r="CX95" s="9">
        <v>146.41</v>
      </c>
      <c r="CY95" s="9">
        <v>150.44</v>
      </c>
      <c r="CZ95" s="9">
        <v>144.57</v>
      </c>
      <c r="DA95" s="9">
        <v>144.35</v>
      </c>
      <c r="DB95" s="9">
        <v>138.63999999999999</v>
      </c>
      <c r="DC95" s="9">
        <v>123.25</v>
      </c>
      <c r="DD95" s="9">
        <v>118.01</v>
      </c>
      <c r="DE95" s="9">
        <v>111.77</v>
      </c>
      <c r="DF95" s="9">
        <v>106.92</v>
      </c>
      <c r="DG95" s="9">
        <v>105.33</v>
      </c>
      <c r="DH95" s="9">
        <v>110.27</v>
      </c>
      <c r="DI95" s="9">
        <v>123.8</v>
      </c>
      <c r="DJ95" s="9">
        <v>124.09</v>
      </c>
      <c r="DK95" s="9">
        <v>123.16</v>
      </c>
      <c r="DL95" s="9">
        <v>113.27</v>
      </c>
      <c r="DM95" s="9">
        <v>113.62</v>
      </c>
      <c r="DN95" s="9">
        <v>109.7</v>
      </c>
      <c r="DO95" s="9">
        <v>94.99</v>
      </c>
      <c r="DP95" s="9">
        <v>91.68</v>
      </c>
      <c r="DR95" s="9">
        <v>168.94</v>
      </c>
      <c r="DS95" s="9">
        <v>186.27</v>
      </c>
      <c r="DT95" s="9">
        <v>189.54</v>
      </c>
      <c r="DU95" s="9">
        <v>212.37</v>
      </c>
      <c r="DV95" s="9">
        <v>225.86</v>
      </c>
      <c r="DW95" s="9">
        <v>229.92</v>
      </c>
      <c r="DX95" s="9">
        <v>231.02</v>
      </c>
      <c r="DY95" s="9">
        <v>220.44</v>
      </c>
      <c r="DZ95" s="9">
        <v>220.41</v>
      </c>
      <c r="EA95" s="9">
        <v>219.51</v>
      </c>
      <c r="EB95" s="9">
        <v>154.22999999999999</v>
      </c>
      <c r="EC95" s="9">
        <v>157.63999999999999</v>
      </c>
      <c r="ED95" s="9">
        <v>156.9</v>
      </c>
      <c r="EE95" s="9">
        <v>152.65</v>
      </c>
      <c r="EF95" s="9">
        <v>153.53</v>
      </c>
      <c r="EG95" s="9">
        <v>153.1</v>
      </c>
      <c r="EH95" s="9">
        <v>167.76</v>
      </c>
      <c r="EI95" s="9">
        <v>170.68</v>
      </c>
      <c r="EJ95" s="9">
        <v>171.14</v>
      </c>
      <c r="EK95" s="9">
        <v>170.43</v>
      </c>
      <c r="EL95" s="9">
        <v>170.42</v>
      </c>
      <c r="EM95" s="9">
        <v>167.15</v>
      </c>
      <c r="EN95" s="9">
        <v>136.25</v>
      </c>
      <c r="EO95" s="9">
        <v>135.77000000000001</v>
      </c>
      <c r="EP95" s="9">
        <v>135.56</v>
      </c>
      <c r="EQ95" s="9">
        <v>135.03</v>
      </c>
      <c r="ER95" s="9">
        <v>136.35</v>
      </c>
      <c r="ES95" s="9">
        <v>137.07</v>
      </c>
      <c r="ET95" s="9">
        <v>139.55000000000001</v>
      </c>
      <c r="EU95" s="9">
        <v>141.82</v>
      </c>
      <c r="EV95" s="9">
        <v>142.44999999999999</v>
      </c>
      <c r="EW95" s="9">
        <v>143.58000000000001</v>
      </c>
      <c r="EX95" s="9">
        <v>143.26</v>
      </c>
      <c r="EY95" s="9">
        <v>144.77000000000001</v>
      </c>
      <c r="EZ95" s="9">
        <v>110.46</v>
      </c>
      <c r="FA95" s="9">
        <v>109.97</v>
      </c>
      <c r="FB95" s="9">
        <v>109.71</v>
      </c>
      <c r="FC95" s="9">
        <v>109.68</v>
      </c>
      <c r="FD95" s="9">
        <v>111.09</v>
      </c>
      <c r="FE95" s="9">
        <v>113.22</v>
      </c>
      <c r="FF95" s="9">
        <v>115.02</v>
      </c>
      <c r="FG95" s="9">
        <v>117.84</v>
      </c>
      <c r="FH95" s="9">
        <v>119.94</v>
      </c>
      <c r="FI95" s="9">
        <v>120.73</v>
      </c>
      <c r="FJ95" s="9">
        <v>120.02</v>
      </c>
      <c r="FK95" s="9">
        <v>118.22</v>
      </c>
      <c r="FL95" s="9">
        <v>109.01</v>
      </c>
      <c r="FM95" s="9">
        <v>108.62</v>
      </c>
      <c r="FO95" s="9">
        <v>79.865499999999997</v>
      </c>
      <c r="FP95" s="7">
        <v>104.94</v>
      </c>
      <c r="FQ95" s="9">
        <v>1.2514000000000001</v>
      </c>
      <c r="FR95" s="7">
        <f t="shared" si="22"/>
        <v>83.858078951574228</v>
      </c>
      <c r="FT95" s="7">
        <v>1.65</v>
      </c>
      <c r="FU95" s="7">
        <v>1.95</v>
      </c>
      <c r="FV95" s="9">
        <v>80.182199999999995</v>
      </c>
      <c r="FX95" s="9">
        <v>104.97</v>
      </c>
      <c r="FY95" s="9">
        <v>102.16</v>
      </c>
      <c r="FZ95" s="9">
        <v>97.45</v>
      </c>
      <c r="GA95" s="9">
        <v>90.83</v>
      </c>
      <c r="GB95" s="9">
        <v>82.18</v>
      </c>
    </row>
    <row r="96" spans="1:184" x14ac:dyDescent="0.25">
      <c r="A96" s="6">
        <f t="shared" si="23"/>
        <v>44685</v>
      </c>
      <c r="B96" s="13">
        <f t="shared" si="17"/>
        <v>5</v>
      </c>
      <c r="C96" s="13">
        <f t="shared" si="18"/>
        <v>2022</v>
      </c>
      <c r="D96">
        <f t="shared" si="19"/>
        <v>202205</v>
      </c>
      <c r="E96">
        <f t="shared" si="20"/>
        <v>2</v>
      </c>
      <c r="F96">
        <f t="shared" si="21"/>
        <v>202202</v>
      </c>
      <c r="G96" t="s">
        <v>282</v>
      </c>
      <c r="H96" s="9">
        <v>0.75</v>
      </c>
      <c r="I96" s="9">
        <v>0.69099999999999995</v>
      </c>
      <c r="J96" s="10">
        <v>1.0461372</v>
      </c>
      <c r="K96" s="10">
        <v>1.2635624000000001</v>
      </c>
      <c r="L96" s="10">
        <v>1.4856499999999999</v>
      </c>
      <c r="M96" s="10">
        <v>1.7013775</v>
      </c>
      <c r="N96" s="10">
        <v>1.8926485</v>
      </c>
      <c r="O96" s="10">
        <v>2.0551845000000002</v>
      </c>
      <c r="P96" s="10">
        <v>2.1905345000000001</v>
      </c>
      <c r="Q96" s="10">
        <v>2.3031934000000001</v>
      </c>
      <c r="R96" s="10">
        <v>2.3986276000000002</v>
      </c>
      <c r="S96" s="10">
        <v>2.4802206</v>
      </c>
      <c r="T96" s="10">
        <v>2.5498267000000001</v>
      </c>
      <c r="U96" s="10">
        <v>2.6071067000000001</v>
      </c>
      <c r="V96" s="10">
        <v>2.6509575000000001</v>
      </c>
      <c r="W96" s="10">
        <v>2.6818499999999998</v>
      </c>
      <c r="X96" s="10">
        <v>2.7006909000000001</v>
      </c>
      <c r="Y96" s="10">
        <v>2.7083868</v>
      </c>
      <c r="Z96" s="10">
        <v>2.7058445</v>
      </c>
      <c r="AA96" s="10">
        <v>2.6939706000000001</v>
      </c>
      <c r="AB96" s="10">
        <v>2.6737424000000001</v>
      </c>
      <c r="AC96" s="10">
        <v>2.6465386</v>
      </c>
      <c r="AD96" s="10">
        <v>2.6138785000000002</v>
      </c>
      <c r="AE96" s="10">
        <v>2.5772816999999999</v>
      </c>
      <c r="AF96" s="10">
        <v>2.538268</v>
      </c>
      <c r="AG96" s="10">
        <v>2.4983569000000001</v>
      </c>
      <c r="AH96" s="10">
        <v>2.4589105999999998</v>
      </c>
      <c r="AI96" s="10">
        <v>2.4203524999999999</v>
      </c>
      <c r="AJ96" s="10">
        <v>2.3827603000000002</v>
      </c>
      <c r="AK96" s="10">
        <v>2.3462106</v>
      </c>
      <c r="AL96" s="10">
        <v>2.3107804000000001</v>
      </c>
      <c r="AM96" s="10">
        <v>2.2765466999999999</v>
      </c>
      <c r="AN96" s="10">
        <v>2.2435860999999999</v>
      </c>
      <c r="AO96" s="10">
        <v>2.2119757</v>
      </c>
      <c r="AP96" s="10">
        <v>2.1817923000000001</v>
      </c>
      <c r="AQ96" s="10">
        <v>2.1531126999999999</v>
      </c>
      <c r="AR96" s="10">
        <v>2.1260138999999998</v>
      </c>
      <c r="AS96" s="10">
        <v>2.1005726999999998</v>
      </c>
      <c r="AT96" s="10">
        <v>2.0768442999999999</v>
      </c>
      <c r="AU96" s="10">
        <v>2.054767</v>
      </c>
      <c r="AV96" s="10">
        <v>2.03424</v>
      </c>
      <c r="AW96" s="10">
        <v>2.0151623000000001</v>
      </c>
      <c r="AX96" s="10">
        <v>1.9974331999999999</v>
      </c>
      <c r="AY96" s="10">
        <v>1.9809516</v>
      </c>
      <c r="AZ96" s="10">
        <v>1.9656168000000001</v>
      </c>
      <c r="BA96" s="10">
        <v>1.9513278999999999</v>
      </c>
      <c r="BB96" s="10">
        <v>1.9379839999999999</v>
      </c>
      <c r="BC96" s="10">
        <v>1.9254841</v>
      </c>
      <c r="BD96" s="10">
        <v>1.9137275</v>
      </c>
      <c r="BE96" s="10">
        <v>1.9026132</v>
      </c>
      <c r="BF96" s="10">
        <v>1.8920515</v>
      </c>
      <c r="BG96" s="10">
        <v>1.8820075999999999</v>
      </c>
      <c r="BH96" s="10">
        <v>1.872463</v>
      </c>
      <c r="BI96" s="10">
        <v>1.8633994</v>
      </c>
      <c r="BJ96" s="10">
        <v>1.8547984</v>
      </c>
      <c r="BK96" s="10">
        <v>1.8466416999999999</v>
      </c>
      <c r="BL96" s="10">
        <v>1.838911</v>
      </c>
      <c r="BM96" s="10">
        <v>1.831588</v>
      </c>
      <c r="BN96" s="10">
        <v>1.8246541999999999</v>
      </c>
      <c r="BO96" s="10">
        <v>1.8180913000000001</v>
      </c>
      <c r="BP96" s="10">
        <v>1.8118810000000001</v>
      </c>
      <c r="BQ96" s="10">
        <v>1.8060050000000001</v>
      </c>
      <c r="BR96" s="10">
        <v>1.7770999999999999</v>
      </c>
      <c r="BS96" s="10">
        <v>1.7577858</v>
      </c>
      <c r="BU96" s="9">
        <v>159.19999999999999</v>
      </c>
      <c r="BV96" s="9">
        <v>190.11</v>
      </c>
      <c r="BW96" s="9">
        <v>206.74</v>
      </c>
      <c r="BX96" s="9">
        <v>228.78</v>
      </c>
      <c r="BY96" s="9">
        <v>231.6</v>
      </c>
      <c r="BZ96" s="9">
        <v>246.87</v>
      </c>
      <c r="CA96" s="9">
        <v>248.48</v>
      </c>
      <c r="CB96" s="9">
        <v>251.82</v>
      </c>
      <c r="CC96" s="9">
        <v>251.06</v>
      </c>
      <c r="CD96" s="9">
        <v>229.85</v>
      </c>
      <c r="CE96" s="9">
        <v>198.87</v>
      </c>
      <c r="CF96" s="9">
        <v>178.42</v>
      </c>
      <c r="CG96" s="9">
        <v>170.27</v>
      </c>
      <c r="CH96" s="9">
        <v>170.98</v>
      </c>
      <c r="CI96" s="9">
        <v>175.46</v>
      </c>
      <c r="CJ96" s="9">
        <v>182.89</v>
      </c>
      <c r="CK96" s="9">
        <v>193.44</v>
      </c>
      <c r="CL96" s="9">
        <v>198.33</v>
      </c>
      <c r="CM96" s="9">
        <v>194.93</v>
      </c>
      <c r="CN96" s="9">
        <v>195</v>
      </c>
      <c r="CO96" s="9">
        <v>192.04</v>
      </c>
      <c r="CP96" s="9">
        <v>184.04</v>
      </c>
      <c r="CQ96" s="9">
        <v>158.6</v>
      </c>
      <c r="CR96" s="9">
        <v>147.41999999999999</v>
      </c>
      <c r="CS96" s="9">
        <v>145.32</v>
      </c>
      <c r="CT96" s="9">
        <v>141.81</v>
      </c>
      <c r="CU96" s="9">
        <v>140.83000000000001</v>
      </c>
      <c r="CV96" s="9">
        <v>144.83000000000001</v>
      </c>
      <c r="CW96" s="9">
        <v>149.24</v>
      </c>
      <c r="CX96" s="9">
        <v>156.49</v>
      </c>
      <c r="CY96" s="9">
        <v>160.68</v>
      </c>
      <c r="CZ96" s="9">
        <v>154.81</v>
      </c>
      <c r="DA96" s="9">
        <v>154.59</v>
      </c>
      <c r="DB96" s="9">
        <v>148.88</v>
      </c>
      <c r="DC96" s="9">
        <v>132.72</v>
      </c>
      <c r="DD96" s="9">
        <v>127.26</v>
      </c>
      <c r="DE96" s="9">
        <v>120.87</v>
      </c>
      <c r="DF96" s="9">
        <v>116.02</v>
      </c>
      <c r="DG96" s="9">
        <v>114.43</v>
      </c>
      <c r="DH96" s="9">
        <v>119.78</v>
      </c>
      <c r="DI96" s="9">
        <v>133.69</v>
      </c>
      <c r="DJ96" s="9">
        <v>134.12</v>
      </c>
      <c r="DK96" s="9">
        <v>133.19</v>
      </c>
      <c r="DL96" s="9">
        <v>123.19</v>
      </c>
      <c r="DM96" s="9">
        <v>123.54</v>
      </c>
      <c r="DN96" s="9">
        <v>119.54</v>
      </c>
      <c r="DO96" s="9">
        <v>104.54</v>
      </c>
      <c r="DP96" s="9">
        <v>100.54</v>
      </c>
      <c r="DR96" s="9">
        <v>174.11</v>
      </c>
      <c r="DS96" s="9">
        <v>193.83</v>
      </c>
      <c r="DT96" s="9">
        <v>199.11</v>
      </c>
      <c r="DU96" s="9">
        <v>222.5</v>
      </c>
      <c r="DV96" s="9">
        <v>233.18</v>
      </c>
      <c r="DW96" s="9">
        <v>239.19</v>
      </c>
      <c r="DX96" s="9">
        <v>240.29</v>
      </c>
      <c r="DY96" s="9">
        <v>229.66</v>
      </c>
      <c r="DZ96" s="9">
        <v>229.63</v>
      </c>
      <c r="EA96" s="9">
        <v>228.73</v>
      </c>
      <c r="EB96" s="9">
        <v>163.28</v>
      </c>
      <c r="EC96" s="9">
        <v>166.69</v>
      </c>
      <c r="ED96" s="9">
        <v>165.95</v>
      </c>
      <c r="EE96" s="9">
        <v>161.69999999999999</v>
      </c>
      <c r="EF96" s="9">
        <v>162.58000000000001</v>
      </c>
      <c r="EG96" s="9">
        <v>162.15</v>
      </c>
      <c r="EH96" s="9">
        <v>174.89</v>
      </c>
      <c r="EI96" s="9">
        <v>177.81</v>
      </c>
      <c r="EJ96" s="9">
        <v>178.27</v>
      </c>
      <c r="EK96" s="9">
        <v>177.56</v>
      </c>
      <c r="EL96" s="9">
        <v>177.55</v>
      </c>
      <c r="EM96" s="9">
        <v>174.28</v>
      </c>
      <c r="EN96" s="9">
        <v>139.30000000000001</v>
      </c>
      <c r="EO96" s="9">
        <v>138.82</v>
      </c>
      <c r="EP96" s="9">
        <v>138.61000000000001</v>
      </c>
      <c r="EQ96" s="9">
        <v>138.08000000000001</v>
      </c>
      <c r="ER96" s="9">
        <v>139.4</v>
      </c>
      <c r="ES96" s="9">
        <v>140.12</v>
      </c>
      <c r="ET96" s="9">
        <v>141.41999999999999</v>
      </c>
      <c r="EU96" s="9">
        <v>143.69</v>
      </c>
      <c r="EV96" s="9">
        <v>144.32</v>
      </c>
      <c r="EW96" s="9">
        <v>145.44999999999999</v>
      </c>
      <c r="EX96" s="9">
        <v>145.13</v>
      </c>
      <c r="EY96" s="9">
        <v>146.63999999999999</v>
      </c>
      <c r="EZ96" s="9">
        <v>113.13</v>
      </c>
      <c r="FA96" s="9">
        <v>112.64</v>
      </c>
      <c r="FB96" s="9">
        <v>112.38</v>
      </c>
      <c r="FC96" s="9">
        <v>112.35</v>
      </c>
      <c r="FD96" s="9">
        <v>113.76</v>
      </c>
      <c r="FE96" s="9">
        <v>115.89</v>
      </c>
      <c r="FF96" s="9">
        <v>117.34</v>
      </c>
      <c r="FG96" s="9">
        <v>120.16</v>
      </c>
      <c r="FH96" s="9">
        <v>122.26</v>
      </c>
      <c r="FI96" s="9">
        <v>123.05</v>
      </c>
      <c r="FJ96" s="9">
        <v>122.34</v>
      </c>
      <c r="FK96" s="9">
        <v>120.54</v>
      </c>
      <c r="FL96" s="9">
        <v>111.68</v>
      </c>
      <c r="FM96" s="9">
        <v>111.29</v>
      </c>
      <c r="FO96" s="9">
        <v>79.730599999999995</v>
      </c>
      <c r="FP96" s="7">
        <v>110.53</v>
      </c>
      <c r="FQ96" s="9">
        <v>1.2499</v>
      </c>
      <c r="FR96" s="7">
        <f t="shared" si="22"/>
        <v>88.431074485958874</v>
      </c>
      <c r="FT96" s="7">
        <v>1.64</v>
      </c>
      <c r="FU96" s="7">
        <v>1.97</v>
      </c>
      <c r="FV96" s="9">
        <v>80.070499999999996</v>
      </c>
      <c r="FX96" s="9">
        <v>110.14</v>
      </c>
      <c r="FY96" s="9">
        <v>106.95</v>
      </c>
      <c r="FZ96" s="9">
        <v>101.73</v>
      </c>
      <c r="GA96" s="9">
        <v>94.16</v>
      </c>
      <c r="GB96" s="9">
        <v>84.46</v>
      </c>
    </row>
    <row r="97" spans="1:184" x14ac:dyDescent="0.25">
      <c r="A97" s="6">
        <f t="shared" si="23"/>
        <v>44686</v>
      </c>
      <c r="B97" s="13">
        <f t="shared" si="17"/>
        <v>5</v>
      </c>
      <c r="C97" s="13">
        <f t="shared" si="18"/>
        <v>2022</v>
      </c>
      <c r="D97">
        <f t="shared" si="19"/>
        <v>202205</v>
      </c>
      <c r="E97">
        <f t="shared" si="20"/>
        <v>2</v>
      </c>
      <c r="F97">
        <f t="shared" si="21"/>
        <v>202202</v>
      </c>
      <c r="G97" t="s">
        <v>283</v>
      </c>
      <c r="H97" s="9">
        <v>1</v>
      </c>
      <c r="I97" s="9">
        <v>0.93820000000000003</v>
      </c>
      <c r="J97" s="10">
        <v>0.99368489999999998</v>
      </c>
      <c r="K97" s="10">
        <v>1.1896013999999999</v>
      </c>
      <c r="L97" s="10">
        <v>1.3852564000000001</v>
      </c>
      <c r="M97" s="10">
        <v>1.5764026</v>
      </c>
      <c r="N97" s="10">
        <v>1.7506132000000001</v>
      </c>
      <c r="O97" s="10">
        <v>1.9032819999999999</v>
      </c>
      <c r="P97" s="10">
        <v>2.0347502999999998</v>
      </c>
      <c r="Q97" s="10">
        <v>2.1463309000000002</v>
      </c>
      <c r="R97" s="10">
        <v>2.2414149000000001</v>
      </c>
      <c r="S97" s="10">
        <v>2.322425</v>
      </c>
      <c r="T97" s="10">
        <v>2.3908163</v>
      </c>
      <c r="U97" s="10">
        <v>2.4468896999999998</v>
      </c>
      <c r="V97" s="10">
        <v>2.4908972999999999</v>
      </c>
      <c r="W97" s="10">
        <v>2.5235194999999999</v>
      </c>
      <c r="X97" s="10">
        <v>2.5455334999999999</v>
      </c>
      <c r="Y97" s="10">
        <v>2.5577163999999999</v>
      </c>
      <c r="Z97" s="10">
        <v>2.5608455000000001</v>
      </c>
      <c r="AA97" s="10">
        <v>2.5556979000000002</v>
      </c>
      <c r="AB97" s="10">
        <v>2.5431176999999998</v>
      </c>
      <c r="AC97" s="10">
        <v>2.5242903999999999</v>
      </c>
      <c r="AD97" s="10">
        <v>2.5005109000000001</v>
      </c>
      <c r="AE97" s="10">
        <v>2.473074</v>
      </c>
      <c r="AF97" s="10">
        <v>2.4432746000000001</v>
      </c>
      <c r="AG97" s="10">
        <v>2.4124075</v>
      </c>
      <c r="AH97" s="10">
        <v>2.3816207</v>
      </c>
      <c r="AI97" s="10">
        <v>2.3512705999999999</v>
      </c>
      <c r="AJ97" s="10">
        <v>2.3214484</v>
      </c>
      <c r="AK97" s="10">
        <v>2.2922452</v>
      </c>
      <c r="AL97" s="10">
        <v>2.2637518000000001</v>
      </c>
      <c r="AM97" s="10">
        <v>2.2360593</v>
      </c>
      <c r="AN97" s="10">
        <v>2.2092586999999999</v>
      </c>
      <c r="AO97" s="10">
        <v>2.1834410000000002</v>
      </c>
      <c r="AP97" s="10">
        <v>2.1586972000000002</v>
      </c>
      <c r="AQ97" s="10">
        <v>2.1351182</v>
      </c>
      <c r="AR97" s="10">
        <v>2.1127951</v>
      </c>
      <c r="AS97" s="10">
        <v>2.0918188</v>
      </c>
      <c r="AT97" s="10">
        <v>2.0722564000000001</v>
      </c>
      <c r="AU97" s="10">
        <v>2.0540574999999999</v>
      </c>
      <c r="AV97" s="10">
        <v>2.0371362</v>
      </c>
      <c r="AW97" s="10">
        <v>2.0214066000000002</v>
      </c>
      <c r="AX97" s="10">
        <v>2.0067829000000001</v>
      </c>
      <c r="AY97" s="10">
        <v>1.993179</v>
      </c>
      <c r="AZ97" s="10">
        <v>1.9805090000000001</v>
      </c>
      <c r="BA97" s="10">
        <v>1.9686870999999999</v>
      </c>
      <c r="BB97" s="10">
        <v>1.9576273</v>
      </c>
      <c r="BC97" s="10">
        <v>1.9472436</v>
      </c>
      <c r="BD97" s="10">
        <v>1.9374502</v>
      </c>
      <c r="BE97" s="10">
        <v>1.9281611999999999</v>
      </c>
      <c r="BF97" s="10">
        <v>1.9193017000000001</v>
      </c>
      <c r="BG97" s="10">
        <v>1.9108467</v>
      </c>
      <c r="BH97" s="10">
        <v>1.9027845000000001</v>
      </c>
      <c r="BI97" s="10">
        <v>1.8951035000000001</v>
      </c>
      <c r="BJ97" s="10">
        <v>1.8877922</v>
      </c>
      <c r="BK97" s="10">
        <v>1.8808389000000001</v>
      </c>
      <c r="BL97" s="10">
        <v>1.8742321</v>
      </c>
      <c r="BM97" s="10">
        <v>1.8679603</v>
      </c>
      <c r="BN97" s="10">
        <v>1.8620118000000001</v>
      </c>
      <c r="BO97" s="10">
        <v>1.8563750000000001</v>
      </c>
      <c r="BP97" s="10">
        <v>1.8510384</v>
      </c>
      <c r="BQ97" s="10">
        <v>1.8459904</v>
      </c>
      <c r="BR97" s="10">
        <v>1.8213771000000001</v>
      </c>
      <c r="BS97" s="10">
        <v>1.805828</v>
      </c>
      <c r="BU97" s="9">
        <v>166.23</v>
      </c>
      <c r="BV97" s="9">
        <v>199.21</v>
      </c>
      <c r="BW97" s="9">
        <v>219.49</v>
      </c>
      <c r="BX97" s="9">
        <v>242.48</v>
      </c>
      <c r="BY97" s="9">
        <v>242.48</v>
      </c>
      <c r="BZ97" s="9">
        <v>252.93</v>
      </c>
      <c r="CA97" s="9">
        <v>256.88</v>
      </c>
      <c r="CB97" s="9">
        <v>258.26</v>
      </c>
      <c r="CC97" s="9">
        <v>259.27</v>
      </c>
      <c r="CD97" s="9">
        <v>237.77</v>
      </c>
      <c r="CE97" s="9">
        <v>207.38</v>
      </c>
      <c r="CF97" s="9">
        <v>185.89</v>
      </c>
      <c r="CG97" s="9">
        <v>177.81</v>
      </c>
      <c r="CH97" s="9">
        <v>178.58</v>
      </c>
      <c r="CI97" s="9">
        <v>183.4</v>
      </c>
      <c r="CJ97" s="9">
        <v>190.47</v>
      </c>
      <c r="CK97" s="9">
        <v>201.95</v>
      </c>
      <c r="CL97" s="9">
        <v>206.96</v>
      </c>
      <c r="CM97" s="9">
        <v>200.99</v>
      </c>
      <c r="CN97" s="9">
        <v>202.39</v>
      </c>
      <c r="CO97" s="9">
        <v>199.04</v>
      </c>
      <c r="CP97" s="9">
        <v>191.23</v>
      </c>
      <c r="CQ97" s="9">
        <v>164.23</v>
      </c>
      <c r="CR97" s="9">
        <v>152.29</v>
      </c>
      <c r="CS97" s="9">
        <v>148.99</v>
      </c>
      <c r="CT97" s="9">
        <v>144.24</v>
      </c>
      <c r="CU97" s="9">
        <v>141.82</v>
      </c>
      <c r="CV97" s="9">
        <v>146.82</v>
      </c>
      <c r="CW97" s="9">
        <v>151.82</v>
      </c>
      <c r="CX97" s="9">
        <v>159.82</v>
      </c>
      <c r="CY97" s="9">
        <v>164.01</v>
      </c>
      <c r="CZ97" s="9">
        <v>158.13999999999999</v>
      </c>
      <c r="DA97" s="9">
        <v>157.91999999999999</v>
      </c>
      <c r="DB97" s="9">
        <v>152.21</v>
      </c>
      <c r="DC97" s="9">
        <v>133.32</v>
      </c>
      <c r="DD97" s="9">
        <v>127.86</v>
      </c>
      <c r="DE97" s="9">
        <v>121.47</v>
      </c>
      <c r="DF97" s="9">
        <v>116.62</v>
      </c>
      <c r="DG97" s="9">
        <v>115.03</v>
      </c>
      <c r="DH97" s="9">
        <v>120.38</v>
      </c>
      <c r="DI97" s="9">
        <v>134.29</v>
      </c>
      <c r="DJ97" s="9">
        <v>134.72</v>
      </c>
      <c r="DK97" s="9">
        <v>133.79</v>
      </c>
      <c r="DL97" s="9">
        <v>123.79</v>
      </c>
      <c r="DM97" s="9">
        <v>124.14</v>
      </c>
      <c r="DN97" s="9">
        <v>120.14</v>
      </c>
      <c r="DO97" s="9">
        <v>105.14</v>
      </c>
      <c r="DP97" s="9">
        <v>101.14</v>
      </c>
      <c r="DR97" s="9">
        <v>177.85</v>
      </c>
      <c r="DS97" s="9">
        <v>200.24</v>
      </c>
      <c r="DT97" s="9">
        <v>208.09</v>
      </c>
      <c r="DU97" s="9">
        <v>232.74</v>
      </c>
      <c r="DV97" s="9">
        <v>237.52</v>
      </c>
      <c r="DW97" s="9">
        <v>246.55</v>
      </c>
      <c r="DX97" s="9">
        <v>247.65</v>
      </c>
      <c r="DY97" s="9">
        <v>236.81</v>
      </c>
      <c r="DZ97" s="9">
        <v>236.78</v>
      </c>
      <c r="EA97" s="9">
        <v>235.88</v>
      </c>
      <c r="EB97" s="9">
        <v>170.49</v>
      </c>
      <c r="EC97" s="9">
        <v>173.9</v>
      </c>
      <c r="ED97" s="9">
        <v>173.16</v>
      </c>
      <c r="EE97" s="9">
        <v>168.87</v>
      </c>
      <c r="EF97" s="9">
        <v>169.75</v>
      </c>
      <c r="EG97" s="9">
        <v>169.32</v>
      </c>
      <c r="EH97" s="9">
        <v>183.41</v>
      </c>
      <c r="EI97" s="9">
        <v>186.33</v>
      </c>
      <c r="EJ97" s="9">
        <v>186.79</v>
      </c>
      <c r="EK97" s="9">
        <v>186.08</v>
      </c>
      <c r="EL97" s="9">
        <v>186.07</v>
      </c>
      <c r="EM97" s="9">
        <v>182.8</v>
      </c>
      <c r="EN97" s="9">
        <v>143.29</v>
      </c>
      <c r="EO97" s="9">
        <v>142.81</v>
      </c>
      <c r="EP97" s="9">
        <v>142.6</v>
      </c>
      <c r="EQ97" s="9">
        <v>142.07</v>
      </c>
      <c r="ER97" s="9">
        <v>143.38999999999999</v>
      </c>
      <c r="ES97" s="9">
        <v>144.11000000000001</v>
      </c>
      <c r="ET97" s="9">
        <v>145.72999999999999</v>
      </c>
      <c r="EU97" s="9">
        <v>148</v>
      </c>
      <c r="EV97" s="9">
        <v>148.63</v>
      </c>
      <c r="EW97" s="9">
        <v>149.76</v>
      </c>
      <c r="EX97" s="9">
        <v>149.44</v>
      </c>
      <c r="EY97" s="9">
        <v>150.94999999999999</v>
      </c>
      <c r="EZ97" s="9">
        <v>115.19</v>
      </c>
      <c r="FA97" s="9">
        <v>114.7</v>
      </c>
      <c r="FB97" s="9">
        <v>114.44</v>
      </c>
      <c r="FC97" s="9">
        <v>114.41</v>
      </c>
      <c r="FD97" s="9">
        <v>115.82</v>
      </c>
      <c r="FE97" s="9">
        <v>117.95</v>
      </c>
      <c r="FF97" s="9">
        <v>120.52</v>
      </c>
      <c r="FG97" s="9">
        <v>123.34</v>
      </c>
      <c r="FH97" s="9">
        <v>125.44</v>
      </c>
      <c r="FI97" s="9">
        <v>126.23</v>
      </c>
      <c r="FJ97" s="9">
        <v>125.52</v>
      </c>
      <c r="FK97" s="9">
        <v>123.72</v>
      </c>
      <c r="FL97" s="9">
        <v>113.74</v>
      </c>
      <c r="FM97" s="9">
        <v>113.35</v>
      </c>
      <c r="FO97" s="9">
        <v>79.062600000000003</v>
      </c>
      <c r="FP97" s="7">
        <v>112.11</v>
      </c>
      <c r="FQ97" s="9">
        <v>1.2374000000000001</v>
      </c>
      <c r="FR97" s="7">
        <f t="shared" si="22"/>
        <v>90.601260707935992</v>
      </c>
      <c r="FT97" s="7">
        <v>1.55</v>
      </c>
      <c r="FU97" s="7">
        <v>1.97</v>
      </c>
      <c r="FV97" s="9">
        <v>79.393500000000003</v>
      </c>
      <c r="FX97" s="9">
        <v>110.9</v>
      </c>
      <c r="FY97" s="9">
        <v>107.31</v>
      </c>
      <c r="FZ97" s="9">
        <v>102</v>
      </c>
      <c r="GA97" s="9">
        <v>94.35</v>
      </c>
      <c r="GB97" s="9">
        <v>84.64</v>
      </c>
    </row>
    <row r="98" spans="1:184" x14ac:dyDescent="0.25">
      <c r="A98" s="6">
        <f t="shared" si="23"/>
        <v>44687</v>
      </c>
      <c r="B98" s="13">
        <f t="shared" si="17"/>
        <v>5</v>
      </c>
      <c r="C98" s="13">
        <f t="shared" si="18"/>
        <v>2022</v>
      </c>
      <c r="D98">
        <f t="shared" si="19"/>
        <v>202205</v>
      </c>
      <c r="E98">
        <f t="shared" si="20"/>
        <v>2</v>
      </c>
      <c r="F98">
        <f t="shared" si="21"/>
        <v>202202</v>
      </c>
      <c r="G98" t="s">
        <v>284</v>
      </c>
      <c r="H98" s="9">
        <v>1</v>
      </c>
      <c r="I98" s="9">
        <v>0.94089999999999996</v>
      </c>
      <c r="J98" s="10">
        <v>1.0026311999999999</v>
      </c>
      <c r="K98" s="10">
        <v>1.2003505999999999</v>
      </c>
      <c r="L98" s="10">
        <v>1.3914514</v>
      </c>
      <c r="M98" s="10">
        <v>1.5747576999999999</v>
      </c>
      <c r="N98" s="10">
        <v>1.7433145000000001</v>
      </c>
      <c r="O98" s="10">
        <v>1.8951852</v>
      </c>
      <c r="P98" s="10">
        <v>2.0302864999999999</v>
      </c>
      <c r="Q98" s="10">
        <v>2.1484730999999999</v>
      </c>
      <c r="R98" s="10">
        <v>2.2507316999999998</v>
      </c>
      <c r="S98" s="10">
        <v>2.3381535000000002</v>
      </c>
      <c r="T98" s="10">
        <v>2.4111817000000002</v>
      </c>
      <c r="U98" s="10">
        <v>2.4701341000000001</v>
      </c>
      <c r="V98" s="10">
        <v>2.5151618999999998</v>
      </c>
      <c r="W98" s="10">
        <v>2.5472524000000001</v>
      </c>
      <c r="X98" s="10">
        <v>2.5676796</v>
      </c>
      <c r="Y98" s="10">
        <v>2.5777173000000002</v>
      </c>
      <c r="Z98" s="10">
        <v>2.5786395999999998</v>
      </c>
      <c r="AA98" s="10">
        <v>2.5717203</v>
      </c>
      <c r="AB98" s="10">
        <v>2.5582163000000002</v>
      </c>
      <c r="AC98" s="10">
        <v>2.5393058000000002</v>
      </c>
      <c r="AD98" s="10">
        <v>2.5161440000000002</v>
      </c>
      <c r="AE98" s="10">
        <v>2.4898861999999999</v>
      </c>
      <c r="AF98" s="10">
        <v>2.4616875999999999</v>
      </c>
      <c r="AG98" s="10">
        <v>2.4327033999999998</v>
      </c>
      <c r="AH98" s="10">
        <v>2.4039410999999999</v>
      </c>
      <c r="AI98" s="10">
        <v>2.3756872000000002</v>
      </c>
      <c r="AJ98" s="10">
        <v>2.3480091000000001</v>
      </c>
      <c r="AK98" s="10">
        <v>2.3209740000000001</v>
      </c>
      <c r="AL98" s="10">
        <v>2.2946491999999998</v>
      </c>
      <c r="AM98" s="10">
        <v>2.2691018999999999</v>
      </c>
      <c r="AN98" s="10">
        <v>2.2443993999999998</v>
      </c>
      <c r="AO98" s="10">
        <v>2.2206089000000002</v>
      </c>
      <c r="AP98" s="10">
        <v>2.1977977000000002</v>
      </c>
      <c r="AQ98" s="10">
        <v>2.1760329999999999</v>
      </c>
      <c r="AR98" s="10">
        <v>2.1553822</v>
      </c>
      <c r="AS98" s="10">
        <v>2.1359124</v>
      </c>
      <c r="AT98" s="10">
        <v>2.1176705999999998</v>
      </c>
      <c r="AU98" s="10">
        <v>2.1006143000000002</v>
      </c>
      <c r="AV98" s="10">
        <v>2.0846762999999999</v>
      </c>
      <c r="AW98" s="10">
        <v>2.0697893000000001</v>
      </c>
      <c r="AX98" s="10">
        <v>2.0558860999999999</v>
      </c>
      <c r="AY98" s="10">
        <v>2.0428994999999999</v>
      </c>
      <c r="AZ98" s="10">
        <v>2.0307621999999999</v>
      </c>
      <c r="BA98" s="10">
        <v>2.0194070000000002</v>
      </c>
      <c r="BB98" s="10">
        <v>2.0087666</v>
      </c>
      <c r="BC98" s="10">
        <v>1.9987740000000001</v>
      </c>
      <c r="BD98" s="10">
        <v>1.9893616999999999</v>
      </c>
      <c r="BE98" s="10">
        <v>1.9804625</v>
      </c>
      <c r="BF98" s="10">
        <v>1.9720176</v>
      </c>
      <c r="BG98" s="10">
        <v>1.9640044999999999</v>
      </c>
      <c r="BH98" s="10">
        <v>1.9564106999999999</v>
      </c>
      <c r="BI98" s="10">
        <v>1.9492240000000001</v>
      </c>
      <c r="BJ98" s="10">
        <v>1.9424319000000001</v>
      </c>
      <c r="BK98" s="10">
        <v>1.9360222</v>
      </c>
      <c r="BL98" s="10">
        <v>1.9299823</v>
      </c>
      <c r="BM98" s="10">
        <v>1.9242999999999999</v>
      </c>
      <c r="BN98" s="10">
        <v>1.9189628999999999</v>
      </c>
      <c r="BO98" s="10">
        <v>1.9139587</v>
      </c>
      <c r="BP98" s="10">
        <v>1.9092749</v>
      </c>
      <c r="BQ98" s="10">
        <v>1.9048991</v>
      </c>
      <c r="BR98" s="10">
        <v>1.8846315</v>
      </c>
      <c r="BS98" s="10">
        <v>1.8736094000000001</v>
      </c>
      <c r="BU98" s="9">
        <v>137.5</v>
      </c>
      <c r="BV98" s="9">
        <v>175.7</v>
      </c>
      <c r="BW98" s="9">
        <v>205.12</v>
      </c>
      <c r="BX98" s="9">
        <v>231.12</v>
      </c>
      <c r="BY98" s="9">
        <v>231.92</v>
      </c>
      <c r="BZ98" s="9">
        <v>244.42</v>
      </c>
      <c r="CA98" s="9">
        <v>249.3</v>
      </c>
      <c r="CB98" s="9">
        <v>250.52</v>
      </c>
      <c r="CC98" s="9">
        <v>250.52</v>
      </c>
      <c r="CD98" s="9">
        <v>229.22</v>
      </c>
      <c r="CE98" s="9">
        <v>204.84</v>
      </c>
      <c r="CF98" s="9">
        <v>182.84</v>
      </c>
      <c r="CG98" s="9">
        <v>175.41</v>
      </c>
      <c r="CH98" s="9">
        <v>176.51</v>
      </c>
      <c r="CI98" s="9">
        <v>181.33</v>
      </c>
      <c r="CJ98" s="9">
        <v>188.59</v>
      </c>
      <c r="CK98" s="9">
        <v>197.85</v>
      </c>
      <c r="CL98" s="9">
        <v>202.86</v>
      </c>
      <c r="CM98" s="9">
        <v>196.89</v>
      </c>
      <c r="CN98" s="9">
        <v>199.1</v>
      </c>
      <c r="CO98" s="9">
        <v>195.62</v>
      </c>
      <c r="CP98" s="9">
        <v>188.75</v>
      </c>
      <c r="CQ98" s="9">
        <v>164.25</v>
      </c>
      <c r="CR98" s="9">
        <v>152.31</v>
      </c>
      <c r="CS98" s="9">
        <v>149.01</v>
      </c>
      <c r="CT98" s="9">
        <v>144.26</v>
      </c>
      <c r="CU98" s="9">
        <v>141.84</v>
      </c>
      <c r="CV98" s="9">
        <v>146.97</v>
      </c>
      <c r="CW98" s="9">
        <v>152.4</v>
      </c>
      <c r="CX98" s="9">
        <v>160.4</v>
      </c>
      <c r="CY98" s="9">
        <v>164.39</v>
      </c>
      <c r="CZ98" s="9">
        <v>157.59</v>
      </c>
      <c r="DA98" s="9">
        <v>157.16</v>
      </c>
      <c r="DB98" s="9">
        <v>151.44999999999999</v>
      </c>
      <c r="DC98" s="9">
        <v>130.47999999999999</v>
      </c>
      <c r="DD98" s="9">
        <v>125.02</v>
      </c>
      <c r="DE98" s="9">
        <v>118.63</v>
      </c>
      <c r="DF98" s="9">
        <v>113.78</v>
      </c>
      <c r="DG98" s="9">
        <v>112.19</v>
      </c>
      <c r="DH98" s="9">
        <v>117.54</v>
      </c>
      <c r="DI98" s="9">
        <v>135.97</v>
      </c>
      <c r="DJ98" s="9">
        <v>136.4</v>
      </c>
      <c r="DK98" s="9">
        <v>135.15</v>
      </c>
      <c r="DL98" s="9">
        <v>124.89</v>
      </c>
      <c r="DM98" s="9">
        <v>124.34</v>
      </c>
      <c r="DN98" s="9">
        <v>120.34</v>
      </c>
      <c r="DO98" s="9">
        <v>104.89</v>
      </c>
      <c r="DP98" s="9">
        <v>100.89</v>
      </c>
      <c r="DR98" s="9">
        <v>158.79</v>
      </c>
      <c r="DS98" s="9">
        <v>187.29</v>
      </c>
      <c r="DT98" s="9">
        <v>197.36</v>
      </c>
      <c r="DU98" s="9">
        <v>223.64</v>
      </c>
      <c r="DV98" s="9">
        <v>230.27</v>
      </c>
      <c r="DW98" s="9">
        <v>243.08</v>
      </c>
      <c r="DX98" s="9">
        <v>244.18</v>
      </c>
      <c r="DY98" s="9">
        <v>235.97</v>
      </c>
      <c r="DZ98" s="9">
        <v>235.94</v>
      </c>
      <c r="EA98" s="9">
        <v>235.04</v>
      </c>
      <c r="EB98" s="9">
        <v>170.63</v>
      </c>
      <c r="EC98" s="9">
        <v>174.04</v>
      </c>
      <c r="ED98" s="9">
        <v>173.3</v>
      </c>
      <c r="EE98" s="9">
        <v>168.99</v>
      </c>
      <c r="EF98" s="9">
        <v>169.87</v>
      </c>
      <c r="EG98" s="9">
        <v>169.44</v>
      </c>
      <c r="EH98" s="9">
        <v>182.04</v>
      </c>
      <c r="EI98" s="9">
        <v>184.96</v>
      </c>
      <c r="EJ98" s="9">
        <v>185.42</v>
      </c>
      <c r="EK98" s="9">
        <v>184.71</v>
      </c>
      <c r="EL98" s="9">
        <v>184.7</v>
      </c>
      <c r="EM98" s="9">
        <v>181.43</v>
      </c>
      <c r="EN98" s="9">
        <v>142.24</v>
      </c>
      <c r="EO98" s="9">
        <v>141.76</v>
      </c>
      <c r="EP98" s="9">
        <v>141.55000000000001</v>
      </c>
      <c r="EQ98" s="9">
        <v>141.02000000000001</v>
      </c>
      <c r="ER98" s="9">
        <v>142.34</v>
      </c>
      <c r="ES98" s="9">
        <v>143.06</v>
      </c>
      <c r="ET98" s="9">
        <v>146.24</v>
      </c>
      <c r="EU98" s="9">
        <v>148.51</v>
      </c>
      <c r="EV98" s="9">
        <v>149.13999999999999</v>
      </c>
      <c r="EW98" s="9">
        <v>150.27000000000001</v>
      </c>
      <c r="EX98" s="9">
        <v>149.94999999999999</v>
      </c>
      <c r="EY98" s="9">
        <v>151.46</v>
      </c>
      <c r="EZ98" s="9">
        <v>116.64</v>
      </c>
      <c r="FA98" s="9">
        <v>116.15</v>
      </c>
      <c r="FB98" s="9">
        <v>115.89</v>
      </c>
      <c r="FC98" s="9">
        <v>115.86</v>
      </c>
      <c r="FD98" s="9">
        <v>117.27</v>
      </c>
      <c r="FE98" s="9">
        <v>119.4</v>
      </c>
      <c r="FF98" s="9">
        <v>121.03</v>
      </c>
      <c r="FG98" s="9">
        <v>123.85</v>
      </c>
      <c r="FH98" s="9">
        <v>125.95</v>
      </c>
      <c r="FI98" s="9">
        <v>126.74</v>
      </c>
      <c r="FJ98" s="9">
        <v>126.03</v>
      </c>
      <c r="FK98" s="9">
        <v>124.23</v>
      </c>
      <c r="FL98" s="9">
        <v>115.19</v>
      </c>
      <c r="FM98" s="9">
        <v>114.8</v>
      </c>
      <c r="FO98" s="9">
        <v>78.910600000000002</v>
      </c>
      <c r="FP98" s="7">
        <v>113.86</v>
      </c>
      <c r="FQ98" s="9">
        <v>1.2350000000000001</v>
      </c>
      <c r="FR98" s="7">
        <f t="shared" si="22"/>
        <v>92.194331983805654</v>
      </c>
      <c r="FT98" s="7">
        <v>1.51</v>
      </c>
      <c r="FU98" s="7">
        <v>2.0099999999999998</v>
      </c>
      <c r="FV98" s="9">
        <v>79.217600000000004</v>
      </c>
      <c r="FX98" s="9">
        <v>112.39</v>
      </c>
      <c r="FY98" s="9">
        <v>108.99</v>
      </c>
      <c r="FZ98" s="9">
        <v>103.61</v>
      </c>
      <c r="GA98" s="9">
        <v>95.39</v>
      </c>
      <c r="GB98" s="9">
        <v>85.27</v>
      </c>
    </row>
    <row r="99" spans="1:184" x14ac:dyDescent="0.25">
      <c r="A99" s="6">
        <f t="shared" si="23"/>
        <v>44690</v>
      </c>
      <c r="B99" s="13">
        <f t="shared" si="17"/>
        <v>5</v>
      </c>
      <c r="C99" s="13">
        <f t="shared" si="18"/>
        <v>2022</v>
      </c>
      <c r="D99">
        <f t="shared" si="19"/>
        <v>202205</v>
      </c>
      <c r="E99">
        <f t="shared" si="20"/>
        <v>2</v>
      </c>
      <c r="F99">
        <f t="shared" si="21"/>
        <v>202202</v>
      </c>
      <c r="G99" t="s">
        <v>285</v>
      </c>
      <c r="H99" s="9">
        <v>1</v>
      </c>
      <c r="I99" s="9">
        <v>0.94030000000000002</v>
      </c>
      <c r="J99" s="10">
        <v>1.0085881000000001</v>
      </c>
      <c r="K99" s="10">
        <v>1.2047798000000001</v>
      </c>
      <c r="L99" s="10">
        <v>1.3878060000000001</v>
      </c>
      <c r="M99" s="10">
        <v>1.5591343</v>
      </c>
      <c r="N99" s="10">
        <v>1.7151414</v>
      </c>
      <c r="O99" s="10">
        <v>1.8560551000000001</v>
      </c>
      <c r="P99" s="10">
        <v>1.9828427</v>
      </c>
      <c r="Q99" s="10">
        <v>2.0954584000000001</v>
      </c>
      <c r="R99" s="10">
        <v>2.1938333000000001</v>
      </c>
      <c r="S99" s="10">
        <v>2.2781844000000002</v>
      </c>
      <c r="T99" s="10">
        <v>2.3484159999999998</v>
      </c>
      <c r="U99" s="10">
        <v>2.4047988999999999</v>
      </c>
      <c r="V99" s="10">
        <v>2.4473862999999998</v>
      </c>
      <c r="W99" s="10">
        <v>2.4772180000000001</v>
      </c>
      <c r="X99" s="10">
        <v>2.4956349000000002</v>
      </c>
      <c r="Y99" s="10">
        <v>2.5039777999999999</v>
      </c>
      <c r="Z99" s="10">
        <v>2.5035873999999998</v>
      </c>
      <c r="AA99" s="10">
        <v>2.4958046999999999</v>
      </c>
      <c r="AB99" s="10">
        <v>2.4819355000000001</v>
      </c>
      <c r="AC99" s="10">
        <v>2.4631245000000002</v>
      </c>
      <c r="AD99" s="10">
        <v>2.4404691999999999</v>
      </c>
      <c r="AE99" s="10">
        <v>2.4150675000000001</v>
      </c>
      <c r="AF99" s="10">
        <v>2.3880167999999999</v>
      </c>
      <c r="AG99" s="10">
        <v>2.3604150000000002</v>
      </c>
      <c r="AH99" s="10">
        <v>2.3332014000000001</v>
      </c>
      <c r="AI99" s="10">
        <v>2.3066165000000001</v>
      </c>
      <c r="AJ99" s="10">
        <v>2.2807081</v>
      </c>
      <c r="AK99" s="10">
        <v>2.2555236999999999</v>
      </c>
      <c r="AL99" s="10">
        <v>2.2311112</v>
      </c>
      <c r="AM99" s="10">
        <v>2.2075181000000001</v>
      </c>
      <c r="AN99" s="10">
        <v>2.1847922</v>
      </c>
      <c r="AO99" s="10">
        <v>2.1629813000000002</v>
      </c>
      <c r="AP99" s="10">
        <v>2.1421329</v>
      </c>
      <c r="AQ99" s="10">
        <v>2.1222946999999999</v>
      </c>
      <c r="AR99" s="10">
        <v>2.1035146</v>
      </c>
      <c r="AS99" s="10">
        <v>2.0858401</v>
      </c>
      <c r="AT99" s="10">
        <v>2.0693024000000002</v>
      </c>
      <c r="AU99" s="10">
        <v>2.0538596</v>
      </c>
      <c r="AV99" s="10">
        <v>2.0394497</v>
      </c>
      <c r="AW99" s="10">
        <v>2.0260106000000002</v>
      </c>
      <c r="AX99" s="10">
        <v>2.0134802000000001</v>
      </c>
      <c r="AY99" s="10">
        <v>2.0017965000000002</v>
      </c>
      <c r="AZ99" s="10">
        <v>1.9908975</v>
      </c>
      <c r="BA99" s="10">
        <v>1.980721</v>
      </c>
      <c r="BB99" s="10">
        <v>1.9712050999999999</v>
      </c>
      <c r="BC99" s="10">
        <v>1.9622876</v>
      </c>
      <c r="BD99" s="10">
        <v>1.9539066</v>
      </c>
      <c r="BE99" s="10">
        <v>1.9459998999999999</v>
      </c>
      <c r="BF99" s="10">
        <v>1.9385117999999999</v>
      </c>
      <c r="BG99" s="10">
        <v>1.9314199000000001</v>
      </c>
      <c r="BH99" s="10">
        <v>1.9247133999999999</v>
      </c>
      <c r="BI99" s="10">
        <v>1.9183812</v>
      </c>
      <c r="BJ99" s="10">
        <v>1.9124121999999999</v>
      </c>
      <c r="BK99" s="10">
        <v>1.9067955999999999</v>
      </c>
      <c r="BL99" s="10">
        <v>1.9015204000000001</v>
      </c>
      <c r="BM99" s="10">
        <v>1.8965755</v>
      </c>
      <c r="BN99" s="10">
        <v>1.8919499</v>
      </c>
      <c r="BO99" s="10">
        <v>1.8876326999999999</v>
      </c>
      <c r="BP99" s="10">
        <v>1.8836128999999999</v>
      </c>
      <c r="BQ99" s="10">
        <v>1.8798794999999999</v>
      </c>
      <c r="BR99" s="10">
        <v>1.863048</v>
      </c>
      <c r="BS99" s="10">
        <v>1.8548020000000001</v>
      </c>
      <c r="BU99" s="9">
        <v>128.71</v>
      </c>
      <c r="BV99" s="9">
        <v>159.27000000000001</v>
      </c>
      <c r="BW99" s="9">
        <v>185.78</v>
      </c>
      <c r="BX99" s="9">
        <v>213.92</v>
      </c>
      <c r="BY99" s="9">
        <v>215.37</v>
      </c>
      <c r="BZ99" s="9">
        <v>230.32</v>
      </c>
      <c r="CA99" s="9">
        <v>235.82</v>
      </c>
      <c r="CB99" s="9">
        <v>237.92</v>
      </c>
      <c r="CC99" s="9">
        <v>236.23</v>
      </c>
      <c r="CD99" s="9">
        <v>215.01</v>
      </c>
      <c r="CE99" s="9">
        <v>194.21</v>
      </c>
      <c r="CF99" s="9">
        <v>173.45</v>
      </c>
      <c r="CG99" s="9">
        <v>163.79</v>
      </c>
      <c r="CH99" s="9">
        <v>165.32</v>
      </c>
      <c r="CI99" s="9">
        <v>170.72</v>
      </c>
      <c r="CJ99" s="9">
        <v>177.79</v>
      </c>
      <c r="CK99" s="9">
        <v>186.87</v>
      </c>
      <c r="CL99" s="9">
        <v>191.71</v>
      </c>
      <c r="CM99" s="9">
        <v>185.74</v>
      </c>
      <c r="CN99" s="9">
        <v>188.33</v>
      </c>
      <c r="CO99" s="9">
        <v>185.3</v>
      </c>
      <c r="CP99" s="9">
        <v>179.03</v>
      </c>
      <c r="CQ99" s="9">
        <v>155.27000000000001</v>
      </c>
      <c r="CR99" s="9">
        <v>143.33000000000001</v>
      </c>
      <c r="CS99" s="9">
        <v>140.03</v>
      </c>
      <c r="CT99" s="9">
        <v>135.28</v>
      </c>
      <c r="CU99" s="9">
        <v>132.86000000000001</v>
      </c>
      <c r="CV99" s="9">
        <v>137.99</v>
      </c>
      <c r="CW99" s="9">
        <v>144.13999999999999</v>
      </c>
      <c r="CX99" s="9">
        <v>151.80000000000001</v>
      </c>
      <c r="CY99" s="9">
        <v>154.91</v>
      </c>
      <c r="CZ99" s="9">
        <v>146.80000000000001</v>
      </c>
      <c r="DA99" s="9">
        <v>145.53</v>
      </c>
      <c r="DB99" s="9">
        <v>139.38</v>
      </c>
      <c r="DC99" s="9">
        <v>119.36</v>
      </c>
      <c r="DD99" s="9">
        <v>113.9</v>
      </c>
      <c r="DE99" s="9">
        <v>107.51</v>
      </c>
      <c r="DF99" s="9">
        <v>105.74</v>
      </c>
      <c r="DG99" s="9">
        <v>104.15</v>
      </c>
      <c r="DH99" s="9">
        <v>109.5</v>
      </c>
      <c r="DI99" s="9">
        <v>125.96</v>
      </c>
      <c r="DJ99" s="9">
        <v>128.24</v>
      </c>
      <c r="DK99" s="9">
        <v>127.25</v>
      </c>
      <c r="DL99" s="9">
        <v>117.81</v>
      </c>
      <c r="DM99" s="9">
        <v>117.26</v>
      </c>
      <c r="DN99" s="9">
        <v>113.26</v>
      </c>
      <c r="DO99" s="9">
        <v>98.05</v>
      </c>
      <c r="DP99" s="9">
        <v>94.05</v>
      </c>
      <c r="DR99" s="9">
        <v>155.44999999999999</v>
      </c>
      <c r="DS99" s="9">
        <v>177.71</v>
      </c>
      <c r="DT99" s="9">
        <v>188.34</v>
      </c>
      <c r="DU99" s="9">
        <v>215.5</v>
      </c>
      <c r="DV99" s="9">
        <v>225.64</v>
      </c>
      <c r="DW99" s="9">
        <v>236.75</v>
      </c>
      <c r="DX99" s="9">
        <v>238.02</v>
      </c>
      <c r="DY99" s="9">
        <v>229.81</v>
      </c>
      <c r="DZ99" s="9">
        <v>229.78</v>
      </c>
      <c r="EA99" s="9">
        <v>228.88</v>
      </c>
      <c r="EB99" s="9">
        <v>163.97</v>
      </c>
      <c r="EC99" s="9">
        <v>167.38</v>
      </c>
      <c r="ED99" s="9">
        <v>166.64</v>
      </c>
      <c r="EE99" s="9">
        <v>162.31</v>
      </c>
      <c r="EF99" s="9">
        <v>163.19</v>
      </c>
      <c r="EG99" s="9">
        <v>162.76</v>
      </c>
      <c r="EH99" s="9">
        <v>176.17</v>
      </c>
      <c r="EI99" s="9">
        <v>179.51</v>
      </c>
      <c r="EJ99" s="9">
        <v>179.97</v>
      </c>
      <c r="EK99" s="9">
        <v>179.26</v>
      </c>
      <c r="EL99" s="9">
        <v>179.25</v>
      </c>
      <c r="EM99" s="9">
        <v>175.98</v>
      </c>
      <c r="EN99" s="9">
        <v>140.16999999999999</v>
      </c>
      <c r="EO99" s="9">
        <v>139.69</v>
      </c>
      <c r="EP99" s="9">
        <v>139.47999999999999</v>
      </c>
      <c r="EQ99" s="9">
        <v>139.16999999999999</v>
      </c>
      <c r="ER99" s="9">
        <v>140.49</v>
      </c>
      <c r="ES99" s="9">
        <v>141.21</v>
      </c>
      <c r="ET99" s="9">
        <v>144.56</v>
      </c>
      <c r="EU99" s="9">
        <v>146.83000000000001</v>
      </c>
      <c r="EV99" s="9">
        <v>147.46</v>
      </c>
      <c r="EW99" s="9">
        <v>148.59</v>
      </c>
      <c r="EX99" s="9">
        <v>148.27000000000001</v>
      </c>
      <c r="EY99" s="9">
        <v>149.78</v>
      </c>
      <c r="EZ99" s="9">
        <v>114.98</v>
      </c>
      <c r="FA99" s="9">
        <v>114.49</v>
      </c>
      <c r="FB99" s="9">
        <v>114.23</v>
      </c>
      <c r="FC99" s="9">
        <v>114.2</v>
      </c>
      <c r="FD99" s="9">
        <v>115.61</v>
      </c>
      <c r="FE99" s="9">
        <v>117.74</v>
      </c>
      <c r="FF99" s="9">
        <v>119.69</v>
      </c>
      <c r="FG99" s="9">
        <v>122.51</v>
      </c>
      <c r="FH99" s="9">
        <v>124.61</v>
      </c>
      <c r="FI99" s="9">
        <v>125.4</v>
      </c>
      <c r="FJ99" s="9">
        <v>124.69</v>
      </c>
      <c r="FK99" s="9">
        <v>122.89</v>
      </c>
      <c r="FL99" s="9">
        <v>113.53</v>
      </c>
      <c r="FM99" s="9">
        <v>113.14</v>
      </c>
      <c r="FO99" s="9">
        <v>79.0154</v>
      </c>
      <c r="FP99" s="7">
        <v>106.67</v>
      </c>
      <c r="FQ99" s="9">
        <v>1.2305999999999999</v>
      </c>
      <c r="FR99" s="7">
        <f t="shared" si="22"/>
        <v>86.681293677880717</v>
      </c>
      <c r="FT99" s="7">
        <v>1.39</v>
      </c>
      <c r="FU99" s="7">
        <v>1.96</v>
      </c>
      <c r="FV99" s="9">
        <v>79.302099999999996</v>
      </c>
      <c r="FX99" s="9">
        <v>105.94</v>
      </c>
      <c r="FY99" s="9">
        <v>102.99</v>
      </c>
      <c r="FZ99" s="9">
        <v>98.55</v>
      </c>
      <c r="GA99" s="9">
        <v>91.48</v>
      </c>
      <c r="GB99" s="9">
        <v>82.35</v>
      </c>
    </row>
    <row r="100" spans="1:184" x14ac:dyDescent="0.25">
      <c r="A100" s="6">
        <f t="shared" si="23"/>
        <v>44691</v>
      </c>
      <c r="B100" s="13">
        <f t="shared" si="17"/>
        <v>5</v>
      </c>
      <c r="C100" s="13">
        <f t="shared" si="18"/>
        <v>2022</v>
      </c>
      <c r="D100">
        <f t="shared" si="19"/>
        <v>202205</v>
      </c>
      <c r="E100">
        <f t="shared" si="20"/>
        <v>2</v>
      </c>
      <c r="F100">
        <f t="shared" si="21"/>
        <v>202202</v>
      </c>
      <c r="G100" t="s">
        <v>286</v>
      </c>
      <c r="H100" s="9">
        <v>1</v>
      </c>
      <c r="I100" s="9">
        <v>0.93969999999999998</v>
      </c>
      <c r="J100" s="10">
        <v>1.0152454</v>
      </c>
      <c r="K100" s="10">
        <v>1.2135982999999999</v>
      </c>
      <c r="L100" s="10">
        <v>1.3892207999999999</v>
      </c>
      <c r="M100" s="10">
        <v>1.5476342999999999</v>
      </c>
      <c r="N100" s="10">
        <v>1.6899200999999999</v>
      </c>
      <c r="O100" s="10">
        <v>1.8193459000000001</v>
      </c>
      <c r="P100" s="10">
        <v>1.9378318999999999</v>
      </c>
      <c r="Q100" s="10">
        <v>2.0450159999999999</v>
      </c>
      <c r="R100" s="10">
        <v>2.1396327999999998</v>
      </c>
      <c r="S100" s="10">
        <v>2.2210502000000001</v>
      </c>
      <c r="T100" s="10">
        <v>2.2888117000000001</v>
      </c>
      <c r="U100" s="10">
        <v>2.3429893000000002</v>
      </c>
      <c r="V100" s="10">
        <v>2.3838794999999999</v>
      </c>
      <c r="W100" s="10">
        <v>2.4125524</v>
      </c>
      <c r="X100" s="10">
        <v>2.4302815</v>
      </c>
      <c r="Y100" s="10">
        <v>2.4383404999999998</v>
      </c>
      <c r="Z100" s="10">
        <v>2.4380028</v>
      </c>
      <c r="AA100" s="10">
        <v>2.430542</v>
      </c>
      <c r="AB100" s="10">
        <v>2.4171990000000001</v>
      </c>
      <c r="AC100" s="10">
        <v>2.3990640000000001</v>
      </c>
      <c r="AD100" s="10">
        <v>2.3771833999999998</v>
      </c>
      <c r="AE100" s="10">
        <v>2.3526037999999998</v>
      </c>
      <c r="AF100" s="10">
        <v>2.3263714000000002</v>
      </c>
      <c r="AG100" s="10">
        <v>2.2995328000000002</v>
      </c>
      <c r="AH100" s="10">
        <v>2.2729843999999999</v>
      </c>
      <c r="AI100" s="10">
        <v>2.2469608000000001</v>
      </c>
      <c r="AJ100" s="10">
        <v>2.2215139000000002</v>
      </c>
      <c r="AK100" s="10">
        <v>2.1966956</v>
      </c>
      <c r="AL100" s="10">
        <v>2.1725579000000002</v>
      </c>
      <c r="AM100" s="10">
        <v>2.1491527000000001</v>
      </c>
      <c r="AN100" s="10">
        <v>2.1265318</v>
      </c>
      <c r="AO100" s="10">
        <v>2.1047473000000001</v>
      </c>
      <c r="AP100" s="10">
        <v>2.0838510000000001</v>
      </c>
      <c r="AQ100" s="10">
        <v>2.0638947999999999</v>
      </c>
      <c r="AR100" s="10">
        <v>2.0449307000000001</v>
      </c>
      <c r="AS100" s="10">
        <v>2.0270106000000001</v>
      </c>
      <c r="AT100" s="10">
        <v>2.0101724999999999</v>
      </c>
      <c r="AU100" s="10">
        <v>1.9943797999999999</v>
      </c>
      <c r="AV100" s="10">
        <v>1.9795707</v>
      </c>
      <c r="AW100" s="10">
        <v>1.9656834000000001</v>
      </c>
      <c r="AX100" s="10">
        <v>1.9526561</v>
      </c>
      <c r="AY100" s="10">
        <v>1.9404272</v>
      </c>
      <c r="AZ100" s="10">
        <v>1.9289346999999999</v>
      </c>
      <c r="BA100" s="10">
        <v>1.9181170000000001</v>
      </c>
      <c r="BB100" s="10">
        <v>1.9079123</v>
      </c>
      <c r="BC100" s="10">
        <v>1.8982589000000001</v>
      </c>
      <c r="BD100" s="10">
        <v>1.8890948000000001</v>
      </c>
      <c r="BE100" s="10">
        <v>1.8803585</v>
      </c>
      <c r="BF100" s="10">
        <v>1.8719954000000001</v>
      </c>
      <c r="BG100" s="10">
        <v>1.8639866</v>
      </c>
      <c r="BH100" s="10">
        <v>1.8563239</v>
      </c>
      <c r="BI100" s="10">
        <v>1.8489994000000001</v>
      </c>
      <c r="BJ100" s="10">
        <v>1.8420048</v>
      </c>
      <c r="BK100" s="10">
        <v>1.835332</v>
      </c>
      <c r="BL100" s="10">
        <v>1.828973</v>
      </c>
      <c r="BM100" s="10">
        <v>1.8229196999999999</v>
      </c>
      <c r="BN100" s="10">
        <v>1.8171638999999999</v>
      </c>
      <c r="BO100" s="10">
        <v>1.8116975</v>
      </c>
      <c r="BP100" s="10">
        <v>1.8065125</v>
      </c>
      <c r="BQ100" s="10">
        <v>1.8016007000000001</v>
      </c>
      <c r="BR100" s="10">
        <v>1.7775955999999999</v>
      </c>
      <c r="BS100" s="10">
        <v>1.7624888000000001</v>
      </c>
      <c r="BU100" s="9">
        <v>145.77000000000001</v>
      </c>
      <c r="BV100" s="9">
        <v>173.3</v>
      </c>
      <c r="BW100" s="9">
        <v>198.57</v>
      </c>
      <c r="BX100" s="9">
        <v>224.84</v>
      </c>
      <c r="BY100" s="9">
        <v>224.34</v>
      </c>
      <c r="BZ100" s="9">
        <v>240.72</v>
      </c>
      <c r="CA100" s="9">
        <v>245.33</v>
      </c>
      <c r="CB100" s="9">
        <v>248.33</v>
      </c>
      <c r="CC100" s="9">
        <v>247.88</v>
      </c>
      <c r="CD100" s="9">
        <v>223.09</v>
      </c>
      <c r="CE100" s="9">
        <v>195.39</v>
      </c>
      <c r="CF100" s="9">
        <v>173.22</v>
      </c>
      <c r="CG100" s="9">
        <v>163.54</v>
      </c>
      <c r="CH100" s="9">
        <v>165.58</v>
      </c>
      <c r="CI100" s="9">
        <v>172.08</v>
      </c>
      <c r="CJ100" s="9">
        <v>177.51</v>
      </c>
      <c r="CK100" s="9">
        <v>187.9</v>
      </c>
      <c r="CL100" s="9">
        <v>192.74</v>
      </c>
      <c r="CM100" s="9">
        <v>186.77</v>
      </c>
      <c r="CN100" s="9">
        <v>189.36</v>
      </c>
      <c r="CO100" s="9">
        <v>186.33</v>
      </c>
      <c r="CP100" s="9">
        <v>178.33</v>
      </c>
      <c r="CQ100" s="9">
        <v>154.24</v>
      </c>
      <c r="CR100" s="9">
        <v>142.22</v>
      </c>
      <c r="CS100" s="9">
        <v>138.91</v>
      </c>
      <c r="CT100" s="9">
        <v>134.13</v>
      </c>
      <c r="CU100" s="9">
        <v>131.69</v>
      </c>
      <c r="CV100" s="9">
        <v>137.66999999999999</v>
      </c>
      <c r="CW100" s="9">
        <v>144.65</v>
      </c>
      <c r="CX100" s="9">
        <v>152.28</v>
      </c>
      <c r="CY100" s="9">
        <v>155.35</v>
      </c>
      <c r="CZ100" s="9">
        <v>148.05000000000001</v>
      </c>
      <c r="DA100" s="9">
        <v>146.66999999999999</v>
      </c>
      <c r="DB100" s="9">
        <v>140.36000000000001</v>
      </c>
      <c r="DC100" s="9">
        <v>117.85</v>
      </c>
      <c r="DD100" s="9">
        <v>111.66</v>
      </c>
      <c r="DE100" s="9">
        <v>105.13</v>
      </c>
      <c r="DF100" s="9">
        <v>103.26</v>
      </c>
      <c r="DG100" s="9">
        <v>101.59</v>
      </c>
      <c r="DH100" s="9">
        <v>107.52</v>
      </c>
      <c r="DI100" s="9">
        <v>124.46</v>
      </c>
      <c r="DJ100" s="9">
        <v>126.69</v>
      </c>
      <c r="DK100" s="9">
        <v>125.62</v>
      </c>
      <c r="DL100" s="9">
        <v>116.79</v>
      </c>
      <c r="DM100" s="9">
        <v>116.11</v>
      </c>
      <c r="DN100" s="9">
        <v>111.91</v>
      </c>
      <c r="DO100" s="9">
        <v>97.85</v>
      </c>
      <c r="DP100" s="9">
        <v>93.66</v>
      </c>
      <c r="DR100" s="9">
        <v>164.4</v>
      </c>
      <c r="DS100" s="9">
        <v>183.28</v>
      </c>
      <c r="DT100" s="9">
        <v>193.67</v>
      </c>
      <c r="DU100" s="9">
        <v>223.65</v>
      </c>
      <c r="DV100" s="9">
        <v>227.73</v>
      </c>
      <c r="DW100" s="9">
        <v>243.4</v>
      </c>
      <c r="DX100" s="9">
        <v>244.67</v>
      </c>
      <c r="DY100" s="9">
        <v>235.07</v>
      </c>
      <c r="DZ100" s="9">
        <v>235.04</v>
      </c>
      <c r="EA100" s="9">
        <v>234.14</v>
      </c>
      <c r="EB100" s="9">
        <v>164.86</v>
      </c>
      <c r="EC100" s="9">
        <v>168.27</v>
      </c>
      <c r="ED100" s="9">
        <v>167.53</v>
      </c>
      <c r="EE100" s="9">
        <v>163.18</v>
      </c>
      <c r="EF100" s="9">
        <v>164.06</v>
      </c>
      <c r="EG100" s="9">
        <v>163.63</v>
      </c>
      <c r="EH100" s="9">
        <v>174.99</v>
      </c>
      <c r="EI100" s="9">
        <v>178.33</v>
      </c>
      <c r="EJ100" s="9">
        <v>178.79</v>
      </c>
      <c r="EK100" s="9">
        <v>178.08</v>
      </c>
      <c r="EL100" s="9">
        <v>178.07</v>
      </c>
      <c r="EM100" s="9">
        <v>174.8</v>
      </c>
      <c r="EN100" s="9">
        <v>139.49</v>
      </c>
      <c r="EO100" s="9">
        <v>139.01</v>
      </c>
      <c r="EP100" s="9">
        <v>138.80000000000001</v>
      </c>
      <c r="EQ100" s="9">
        <v>138.49</v>
      </c>
      <c r="ER100" s="9">
        <v>139.81</v>
      </c>
      <c r="ES100" s="9">
        <v>140.53</v>
      </c>
      <c r="ET100" s="9">
        <v>144.68</v>
      </c>
      <c r="EU100" s="9">
        <v>146.94999999999999</v>
      </c>
      <c r="EV100" s="9">
        <v>147.58000000000001</v>
      </c>
      <c r="EW100" s="9">
        <v>148.71</v>
      </c>
      <c r="EX100" s="9">
        <v>148.38999999999999</v>
      </c>
      <c r="EY100" s="9">
        <v>149.9</v>
      </c>
      <c r="EZ100" s="9">
        <v>113.29</v>
      </c>
      <c r="FA100" s="9">
        <v>112.8</v>
      </c>
      <c r="FB100" s="9">
        <v>112.54</v>
      </c>
      <c r="FC100" s="9">
        <v>112.51</v>
      </c>
      <c r="FD100" s="9">
        <v>113.92</v>
      </c>
      <c r="FE100" s="9">
        <v>116.05</v>
      </c>
      <c r="FF100" s="9">
        <v>120.24</v>
      </c>
      <c r="FG100" s="9">
        <v>123.06</v>
      </c>
      <c r="FH100" s="9">
        <v>125.16</v>
      </c>
      <c r="FI100" s="9">
        <v>125.95</v>
      </c>
      <c r="FJ100" s="9">
        <v>125.24</v>
      </c>
      <c r="FK100" s="9">
        <v>123.44</v>
      </c>
      <c r="FL100" s="9">
        <v>111.84</v>
      </c>
      <c r="FM100" s="9">
        <v>111.45</v>
      </c>
      <c r="FO100" s="9">
        <v>78.995900000000006</v>
      </c>
      <c r="FP100" s="7">
        <v>102.61</v>
      </c>
      <c r="FQ100" s="9">
        <v>1.2313000000000001</v>
      </c>
      <c r="FR100" s="7">
        <f t="shared" si="22"/>
        <v>83.334686916267358</v>
      </c>
      <c r="FT100" s="7">
        <v>1.33</v>
      </c>
      <c r="FU100" s="7">
        <v>1.85</v>
      </c>
      <c r="FV100" s="9">
        <v>79.292000000000002</v>
      </c>
      <c r="FX100" s="9">
        <v>102.46</v>
      </c>
      <c r="FY100" s="9">
        <v>99.77</v>
      </c>
      <c r="FZ100" s="9">
        <v>95.84</v>
      </c>
      <c r="GA100" s="9">
        <v>89.7</v>
      </c>
      <c r="GB100" s="9">
        <v>81.59</v>
      </c>
    </row>
    <row r="101" spans="1:184" x14ac:dyDescent="0.25">
      <c r="A101" s="6">
        <f t="shared" si="23"/>
        <v>44692</v>
      </c>
      <c r="B101" s="13">
        <f t="shared" si="17"/>
        <v>5</v>
      </c>
      <c r="C101" s="13">
        <f t="shared" si="18"/>
        <v>2022</v>
      </c>
      <c r="D101">
        <f t="shared" si="19"/>
        <v>202205</v>
      </c>
      <c r="E101">
        <f t="shared" si="20"/>
        <v>2</v>
      </c>
      <c r="F101">
        <f t="shared" si="21"/>
        <v>202202</v>
      </c>
      <c r="G101" t="s">
        <v>287</v>
      </c>
      <c r="H101" s="9">
        <v>1</v>
      </c>
      <c r="I101" s="9">
        <v>0.9405</v>
      </c>
      <c r="J101" s="10">
        <v>1.0169683</v>
      </c>
      <c r="K101" s="10">
        <v>1.221967</v>
      </c>
      <c r="L101" s="10">
        <v>1.3979857</v>
      </c>
      <c r="M101" s="10">
        <v>1.5538227</v>
      </c>
      <c r="N101" s="10">
        <v>1.6927052</v>
      </c>
      <c r="O101" s="10">
        <v>1.8180544999999999</v>
      </c>
      <c r="P101" s="10">
        <v>1.9321206</v>
      </c>
      <c r="Q101" s="10">
        <v>2.0351108</v>
      </c>
      <c r="R101" s="10">
        <v>2.1264040999999998</v>
      </c>
      <c r="S101" s="10">
        <v>2.2048624999999999</v>
      </c>
      <c r="T101" s="10">
        <v>2.2701878999999998</v>
      </c>
      <c r="U101" s="10">
        <v>2.3216326999999999</v>
      </c>
      <c r="V101" s="10">
        <v>2.3591232</v>
      </c>
      <c r="W101" s="10">
        <v>2.3838167000000001</v>
      </c>
      <c r="X101" s="10">
        <v>2.3971300000000002</v>
      </c>
      <c r="Y101" s="10">
        <v>2.4004797999999998</v>
      </c>
      <c r="Z101" s="10">
        <v>2.3952827000000001</v>
      </c>
      <c r="AA101" s="10">
        <v>2.3829554000000002</v>
      </c>
      <c r="AB101" s="10">
        <v>2.3648821999999998</v>
      </c>
      <c r="AC101" s="10">
        <v>2.3422649</v>
      </c>
      <c r="AD101" s="10">
        <v>2.3162406999999998</v>
      </c>
      <c r="AE101" s="10">
        <v>2.2879467</v>
      </c>
      <c r="AF101" s="10">
        <v>2.2585202999999998</v>
      </c>
      <c r="AG101" s="10">
        <v>2.2290985999999999</v>
      </c>
      <c r="AH101" s="10">
        <v>2.2006777</v>
      </c>
      <c r="AI101" s="10">
        <v>2.1734936999999999</v>
      </c>
      <c r="AJ101" s="10">
        <v>2.1475281000000002</v>
      </c>
      <c r="AK101" s="10">
        <v>2.1227619999999998</v>
      </c>
      <c r="AL101" s="10">
        <v>2.0991765999999998</v>
      </c>
      <c r="AM101" s="10">
        <v>2.0767530999999999</v>
      </c>
      <c r="AN101" s="10">
        <v>2.0554725999999999</v>
      </c>
      <c r="AO101" s="10">
        <v>2.0353164000000001</v>
      </c>
      <c r="AP101" s="10">
        <v>2.0162656000000001</v>
      </c>
      <c r="AQ101" s="10">
        <v>1.9983013999999999</v>
      </c>
      <c r="AR101" s="10">
        <v>1.9814050000000001</v>
      </c>
      <c r="AS101" s="10">
        <v>1.9655575999999999</v>
      </c>
      <c r="AT101" s="10">
        <v>1.9507333</v>
      </c>
      <c r="AU101" s="10">
        <v>1.9368719999999999</v>
      </c>
      <c r="AV101" s="10">
        <v>1.9239031</v>
      </c>
      <c r="AW101" s="10">
        <v>1.9117561999999999</v>
      </c>
      <c r="AX101" s="10">
        <v>1.9003604999999999</v>
      </c>
      <c r="AY101" s="10">
        <v>1.8896455999999999</v>
      </c>
      <c r="AZ101" s="10">
        <v>1.8795409000000001</v>
      </c>
      <c r="BA101" s="10">
        <v>1.8699758</v>
      </c>
      <c r="BB101" s="10">
        <v>1.8608796999999999</v>
      </c>
      <c r="BC101" s="10">
        <v>1.8521821999999999</v>
      </c>
      <c r="BD101" s="10">
        <v>1.8438125999999999</v>
      </c>
      <c r="BE101" s="10">
        <v>1.8357003999999999</v>
      </c>
      <c r="BF101" s="10">
        <v>1.8277862</v>
      </c>
      <c r="BG101" s="10">
        <v>1.8200599</v>
      </c>
      <c r="BH101" s="10">
        <v>1.8125251</v>
      </c>
      <c r="BI101" s="10">
        <v>1.8051854000000001</v>
      </c>
      <c r="BJ101" s="10">
        <v>1.7980442000000001</v>
      </c>
      <c r="BK101" s="10">
        <v>1.7911052999999999</v>
      </c>
      <c r="BL101" s="10">
        <v>1.7843722</v>
      </c>
      <c r="BM101" s="10">
        <v>1.7778483</v>
      </c>
      <c r="BN101" s="10">
        <v>1.7715373999999999</v>
      </c>
      <c r="BO101" s="10">
        <v>1.7654429</v>
      </c>
      <c r="BP101" s="10">
        <v>1.7595684</v>
      </c>
      <c r="BQ101" s="10">
        <v>1.7539174</v>
      </c>
      <c r="BR101" s="10">
        <v>1.7248908999999999</v>
      </c>
      <c r="BS101" s="10">
        <v>1.7047171000000001</v>
      </c>
      <c r="BU101" s="9">
        <v>139.74</v>
      </c>
      <c r="BV101" s="9">
        <v>168.42</v>
      </c>
      <c r="BW101" s="9">
        <v>192.69</v>
      </c>
      <c r="BX101" s="9">
        <v>217.19</v>
      </c>
      <c r="BY101" s="9">
        <v>219.41</v>
      </c>
      <c r="BZ101" s="9">
        <v>235.02</v>
      </c>
      <c r="CA101" s="9">
        <v>240.66</v>
      </c>
      <c r="CB101" s="9">
        <v>243</v>
      </c>
      <c r="CC101" s="9">
        <v>244.27</v>
      </c>
      <c r="CD101" s="9">
        <v>221.62</v>
      </c>
      <c r="CE101" s="9">
        <v>197.96</v>
      </c>
      <c r="CF101" s="9">
        <v>174.71</v>
      </c>
      <c r="CG101" s="9">
        <v>164.96</v>
      </c>
      <c r="CH101" s="9">
        <v>167</v>
      </c>
      <c r="CI101" s="9">
        <v>173.5</v>
      </c>
      <c r="CJ101" s="9">
        <v>179.06</v>
      </c>
      <c r="CK101" s="9">
        <v>189.01</v>
      </c>
      <c r="CL101" s="9">
        <v>193.85</v>
      </c>
      <c r="CM101" s="9">
        <v>187.88</v>
      </c>
      <c r="CN101" s="9">
        <v>190.5</v>
      </c>
      <c r="CO101" s="9">
        <v>187.47</v>
      </c>
      <c r="CP101" s="9">
        <v>179.42</v>
      </c>
      <c r="CQ101" s="9">
        <v>154.19</v>
      </c>
      <c r="CR101" s="9">
        <v>142.15</v>
      </c>
      <c r="CS101" s="9">
        <v>138.83000000000001</v>
      </c>
      <c r="CT101" s="9">
        <v>133.94</v>
      </c>
      <c r="CU101" s="9">
        <v>131.44</v>
      </c>
      <c r="CV101" s="9">
        <v>136.55000000000001</v>
      </c>
      <c r="CW101" s="9">
        <v>142.58000000000001</v>
      </c>
      <c r="CX101" s="9">
        <v>150.03</v>
      </c>
      <c r="CY101" s="9">
        <v>153.1</v>
      </c>
      <c r="CZ101" s="9">
        <v>143.97</v>
      </c>
      <c r="DA101" s="9">
        <v>142.59</v>
      </c>
      <c r="DB101" s="9">
        <v>136.28</v>
      </c>
      <c r="DC101" s="9">
        <v>114.21</v>
      </c>
      <c r="DD101" s="9">
        <v>107.57</v>
      </c>
      <c r="DE101" s="9">
        <v>101.04</v>
      </c>
      <c r="DF101" s="9">
        <v>100.72</v>
      </c>
      <c r="DG101" s="9">
        <v>99.05</v>
      </c>
      <c r="DH101" s="9">
        <v>104.99</v>
      </c>
      <c r="DI101" s="9">
        <v>121.93</v>
      </c>
      <c r="DJ101" s="9">
        <v>124.16</v>
      </c>
      <c r="DK101" s="9">
        <v>123.09</v>
      </c>
      <c r="DL101" s="9">
        <v>114.26</v>
      </c>
      <c r="DM101" s="9">
        <v>113.58</v>
      </c>
      <c r="DN101" s="9">
        <v>109.38</v>
      </c>
      <c r="DO101" s="9">
        <v>96.8</v>
      </c>
      <c r="DP101" s="9">
        <v>92.61</v>
      </c>
      <c r="DR101" s="9">
        <v>164.55</v>
      </c>
      <c r="DS101" s="9">
        <v>182.13</v>
      </c>
      <c r="DT101" s="9">
        <v>192.58</v>
      </c>
      <c r="DU101" s="9">
        <v>222.36</v>
      </c>
      <c r="DV101" s="9">
        <v>224.11</v>
      </c>
      <c r="DW101" s="9">
        <v>243.73</v>
      </c>
      <c r="DX101" s="9">
        <v>245</v>
      </c>
      <c r="DY101" s="9">
        <v>234.62</v>
      </c>
      <c r="DZ101" s="9">
        <v>234.59</v>
      </c>
      <c r="EA101" s="9">
        <v>233.69</v>
      </c>
      <c r="EB101" s="9">
        <v>165.8</v>
      </c>
      <c r="EC101" s="9">
        <v>169.21</v>
      </c>
      <c r="ED101" s="9">
        <v>168.47</v>
      </c>
      <c r="EE101" s="9">
        <v>164.12</v>
      </c>
      <c r="EF101" s="9">
        <v>165</v>
      </c>
      <c r="EG101" s="9">
        <v>164.57</v>
      </c>
      <c r="EH101" s="9">
        <v>175.19</v>
      </c>
      <c r="EI101" s="9">
        <v>178.53</v>
      </c>
      <c r="EJ101" s="9">
        <v>178.99</v>
      </c>
      <c r="EK101" s="9">
        <v>178.28</v>
      </c>
      <c r="EL101" s="9">
        <v>178.27</v>
      </c>
      <c r="EM101" s="9">
        <v>175</v>
      </c>
      <c r="EN101" s="9">
        <v>138.22</v>
      </c>
      <c r="EO101" s="9">
        <v>137.74</v>
      </c>
      <c r="EP101" s="9">
        <v>137.53</v>
      </c>
      <c r="EQ101" s="9">
        <v>137.22</v>
      </c>
      <c r="ER101" s="9">
        <v>138.54</v>
      </c>
      <c r="ES101" s="9">
        <v>139.26</v>
      </c>
      <c r="ET101" s="9">
        <v>145.94</v>
      </c>
      <c r="EU101" s="9">
        <v>148.21</v>
      </c>
      <c r="EV101" s="9">
        <v>148.84</v>
      </c>
      <c r="EW101" s="9">
        <v>149.97</v>
      </c>
      <c r="EX101" s="9">
        <v>149.65</v>
      </c>
      <c r="EY101" s="9">
        <v>151.16</v>
      </c>
      <c r="EZ101" s="9">
        <v>112.68</v>
      </c>
      <c r="FA101" s="9">
        <v>112.19</v>
      </c>
      <c r="FB101" s="9">
        <v>111.93</v>
      </c>
      <c r="FC101" s="9">
        <v>111.9</v>
      </c>
      <c r="FD101" s="9">
        <v>113.31</v>
      </c>
      <c r="FE101" s="9">
        <v>115.44</v>
      </c>
      <c r="FF101" s="9">
        <v>119.69</v>
      </c>
      <c r="FG101" s="9">
        <v>122.51</v>
      </c>
      <c r="FH101" s="9">
        <v>124.61</v>
      </c>
      <c r="FI101" s="9">
        <v>125.4</v>
      </c>
      <c r="FJ101" s="9">
        <v>124.69</v>
      </c>
      <c r="FK101" s="9">
        <v>122.89</v>
      </c>
      <c r="FL101" s="9">
        <v>111.23</v>
      </c>
      <c r="FM101" s="9">
        <v>110.84</v>
      </c>
      <c r="FO101" s="9">
        <v>79.117099999999994</v>
      </c>
      <c r="FP101" s="7">
        <v>107.7</v>
      </c>
      <c r="FQ101" s="9">
        <v>1.234</v>
      </c>
      <c r="FR101" s="7">
        <f t="shared" si="22"/>
        <v>87.277147487844417</v>
      </c>
      <c r="FT101" s="7">
        <v>1.29</v>
      </c>
      <c r="FU101" s="7">
        <v>1.8</v>
      </c>
      <c r="FV101" s="9">
        <v>79.435100000000006</v>
      </c>
      <c r="FX101" s="9">
        <v>107.51</v>
      </c>
      <c r="FY101" s="9">
        <v>104.46</v>
      </c>
      <c r="FZ101" s="9">
        <v>100.08</v>
      </c>
      <c r="GA101" s="9">
        <v>93.61</v>
      </c>
      <c r="GB101" s="9">
        <v>85.16</v>
      </c>
    </row>
    <row r="102" spans="1:184" x14ac:dyDescent="0.25">
      <c r="A102" s="6">
        <f t="shared" si="23"/>
        <v>44693</v>
      </c>
      <c r="B102" s="13">
        <f t="shared" si="17"/>
        <v>5</v>
      </c>
      <c r="C102" s="13">
        <f t="shared" si="18"/>
        <v>2022</v>
      </c>
      <c r="D102">
        <f t="shared" si="19"/>
        <v>202205</v>
      </c>
      <c r="E102">
        <f t="shared" si="20"/>
        <v>2</v>
      </c>
      <c r="F102">
        <f t="shared" si="21"/>
        <v>202202</v>
      </c>
      <c r="G102" t="s">
        <v>288</v>
      </c>
      <c r="H102" s="9">
        <v>1</v>
      </c>
      <c r="I102" s="9">
        <v>0.94010000000000005</v>
      </c>
      <c r="J102" s="10">
        <v>1.0198281</v>
      </c>
      <c r="K102" s="10">
        <v>1.2224412</v>
      </c>
      <c r="L102" s="10">
        <v>1.3978531000000001</v>
      </c>
      <c r="M102" s="10">
        <v>1.5545008</v>
      </c>
      <c r="N102" s="10">
        <v>1.6940499</v>
      </c>
      <c r="O102" s="10">
        <v>1.8179917000000001</v>
      </c>
      <c r="P102" s="10">
        <v>1.9279018000000001</v>
      </c>
      <c r="Q102" s="10">
        <v>2.0233284999999999</v>
      </c>
      <c r="R102" s="10">
        <v>2.1042022</v>
      </c>
      <c r="S102" s="10">
        <v>2.1706067</v>
      </c>
      <c r="T102" s="10">
        <v>2.2231257000000002</v>
      </c>
      <c r="U102" s="10">
        <v>2.2621346999999998</v>
      </c>
      <c r="V102" s="10">
        <v>2.2886248</v>
      </c>
      <c r="W102" s="10">
        <v>2.3038709000000002</v>
      </c>
      <c r="X102" s="10">
        <v>2.3091678</v>
      </c>
      <c r="Y102" s="10">
        <v>2.3058106999999999</v>
      </c>
      <c r="Z102" s="10">
        <v>2.2950946000000001</v>
      </c>
      <c r="AA102" s="10">
        <v>2.2783147000000001</v>
      </c>
      <c r="AB102" s="10">
        <v>2.2567311999999999</v>
      </c>
      <c r="AC102" s="10">
        <v>2.2314262999999999</v>
      </c>
      <c r="AD102" s="10">
        <v>2.2034254</v>
      </c>
      <c r="AE102" s="10">
        <v>2.1737538999999999</v>
      </c>
      <c r="AF102" s="10">
        <v>2.1434369000000002</v>
      </c>
      <c r="AG102" s="10">
        <v>2.1134998999999999</v>
      </c>
      <c r="AH102" s="10">
        <v>2.0848230000000001</v>
      </c>
      <c r="AI102" s="10">
        <v>2.0575792000000002</v>
      </c>
      <c r="AJ102" s="10">
        <v>2.0317262999999999</v>
      </c>
      <c r="AK102" s="10">
        <v>2.0072220000000001</v>
      </c>
      <c r="AL102" s="10">
        <v>1.9840239</v>
      </c>
      <c r="AM102" s="10">
        <v>1.9620899000000001</v>
      </c>
      <c r="AN102" s="10">
        <v>1.9413776</v>
      </c>
      <c r="AO102" s="10">
        <v>1.9218447000000001</v>
      </c>
      <c r="AP102" s="10">
        <v>1.9034489999999999</v>
      </c>
      <c r="AQ102" s="10">
        <v>1.8861481</v>
      </c>
      <c r="AR102" s="10">
        <v>1.8698998</v>
      </c>
      <c r="AS102" s="10">
        <v>1.8546617999999999</v>
      </c>
      <c r="AT102" s="10">
        <v>1.8403875999999999</v>
      </c>
      <c r="AU102" s="10">
        <v>1.8270123</v>
      </c>
      <c r="AV102" s="10">
        <v>1.8144658</v>
      </c>
      <c r="AW102" s="10">
        <v>1.8026778999999999</v>
      </c>
      <c r="AX102" s="10">
        <v>1.7915787000000001</v>
      </c>
      <c r="AY102" s="10">
        <v>1.7810980000000001</v>
      </c>
      <c r="AZ102" s="10">
        <v>1.7711659</v>
      </c>
      <c r="BA102" s="10">
        <v>1.7617121</v>
      </c>
      <c r="BB102" s="10">
        <v>1.7526667</v>
      </c>
      <c r="BC102" s="10">
        <v>1.7439595999999999</v>
      </c>
      <c r="BD102" s="10">
        <v>1.7355206000000001</v>
      </c>
      <c r="BE102" s="10">
        <v>1.7272798</v>
      </c>
      <c r="BF102" s="10">
        <v>1.7191789</v>
      </c>
      <c r="BG102" s="10">
        <v>1.7112122000000001</v>
      </c>
      <c r="BH102" s="10">
        <v>1.7033882</v>
      </c>
      <c r="BI102" s="10">
        <v>1.6957157</v>
      </c>
      <c r="BJ102" s="10">
        <v>1.6882033999999999</v>
      </c>
      <c r="BK102" s="10">
        <v>1.6808597999999999</v>
      </c>
      <c r="BL102" s="10">
        <v>1.6736936</v>
      </c>
      <c r="BM102" s="10">
        <v>1.6667136</v>
      </c>
      <c r="BN102" s="10">
        <v>1.6599284000000001</v>
      </c>
      <c r="BO102" s="10">
        <v>1.6533466000000001</v>
      </c>
      <c r="BP102" s="10">
        <v>1.6469769000000001</v>
      </c>
      <c r="BQ102" s="10">
        <v>1.640828</v>
      </c>
      <c r="BR102" s="10">
        <v>1.6088853000000001</v>
      </c>
      <c r="BS102" s="10">
        <v>1.5860396000000001</v>
      </c>
      <c r="BU102" s="9">
        <v>175.55</v>
      </c>
      <c r="BV102" s="9">
        <v>202.05</v>
      </c>
      <c r="BW102" s="9">
        <v>225.66</v>
      </c>
      <c r="BX102" s="9">
        <v>253.11</v>
      </c>
      <c r="BY102" s="9">
        <v>250.19</v>
      </c>
      <c r="BZ102" s="9">
        <v>264.27999999999997</v>
      </c>
      <c r="CA102" s="9">
        <v>270.22000000000003</v>
      </c>
      <c r="CB102" s="9">
        <v>272.62</v>
      </c>
      <c r="CC102" s="9">
        <v>270.95</v>
      </c>
      <c r="CD102" s="9">
        <v>248.41</v>
      </c>
      <c r="CE102" s="9">
        <v>208.56</v>
      </c>
      <c r="CF102" s="9">
        <v>180.07</v>
      </c>
      <c r="CG102" s="9">
        <v>171.68</v>
      </c>
      <c r="CH102" s="9">
        <v>174.49</v>
      </c>
      <c r="CI102" s="9">
        <v>180.98</v>
      </c>
      <c r="CJ102" s="9">
        <v>186.55</v>
      </c>
      <c r="CK102" s="9">
        <v>194.7</v>
      </c>
      <c r="CL102" s="9">
        <v>200.49</v>
      </c>
      <c r="CM102" s="9">
        <v>194.51</v>
      </c>
      <c r="CN102" s="9">
        <v>196.7</v>
      </c>
      <c r="CO102" s="9">
        <v>193.56</v>
      </c>
      <c r="CP102" s="9">
        <v>185.17</v>
      </c>
      <c r="CQ102" s="9">
        <v>157.97999999999999</v>
      </c>
      <c r="CR102" s="9">
        <v>145.32</v>
      </c>
      <c r="CS102" s="9">
        <v>142.80000000000001</v>
      </c>
      <c r="CT102" s="9">
        <v>137.79</v>
      </c>
      <c r="CU102" s="9">
        <v>134.79</v>
      </c>
      <c r="CV102" s="9">
        <v>138.79</v>
      </c>
      <c r="CW102" s="9">
        <v>143.71</v>
      </c>
      <c r="CX102" s="9">
        <v>151.16</v>
      </c>
      <c r="CY102" s="9">
        <v>154.22999999999999</v>
      </c>
      <c r="CZ102" s="9">
        <v>145.1</v>
      </c>
      <c r="DA102" s="9">
        <v>143.72</v>
      </c>
      <c r="DB102" s="9">
        <v>137.4</v>
      </c>
      <c r="DC102" s="9">
        <v>113.49</v>
      </c>
      <c r="DD102" s="9">
        <v>106.85</v>
      </c>
      <c r="DE102" s="9">
        <v>101.68</v>
      </c>
      <c r="DF102" s="9">
        <v>101.36</v>
      </c>
      <c r="DG102" s="9">
        <v>99.69</v>
      </c>
      <c r="DH102" s="9">
        <v>105.65</v>
      </c>
      <c r="DI102" s="9">
        <v>123.02</v>
      </c>
      <c r="DJ102" s="9">
        <v>125.25</v>
      </c>
      <c r="DK102" s="9">
        <v>124.18</v>
      </c>
      <c r="DL102" s="9">
        <v>115.36</v>
      </c>
      <c r="DM102" s="9">
        <v>114.68</v>
      </c>
      <c r="DN102" s="9">
        <v>110.48</v>
      </c>
      <c r="DO102" s="9">
        <v>97.19</v>
      </c>
      <c r="DP102" s="9">
        <v>93</v>
      </c>
      <c r="DR102" s="9">
        <v>175.34</v>
      </c>
      <c r="DS102" s="9">
        <v>193.04</v>
      </c>
      <c r="DT102" s="9">
        <v>204.94</v>
      </c>
      <c r="DU102" s="9">
        <v>235.67</v>
      </c>
      <c r="DV102" s="9">
        <v>240.76</v>
      </c>
      <c r="DW102" s="9">
        <v>263.20999999999998</v>
      </c>
      <c r="DX102" s="9">
        <v>264.48</v>
      </c>
      <c r="DY102" s="9">
        <v>252.73</v>
      </c>
      <c r="DZ102" s="9">
        <v>252.7</v>
      </c>
      <c r="EA102" s="9">
        <v>251.8</v>
      </c>
      <c r="EB102" s="9">
        <v>170.16</v>
      </c>
      <c r="EC102" s="9">
        <v>173.57</v>
      </c>
      <c r="ED102" s="9">
        <v>172.83</v>
      </c>
      <c r="EE102" s="9">
        <v>168.46</v>
      </c>
      <c r="EF102" s="9">
        <v>169.34</v>
      </c>
      <c r="EG102" s="9">
        <v>168.91</v>
      </c>
      <c r="EH102" s="9">
        <v>178.56</v>
      </c>
      <c r="EI102" s="9">
        <v>181.9</v>
      </c>
      <c r="EJ102" s="9">
        <v>182.36</v>
      </c>
      <c r="EK102" s="9">
        <v>181.65</v>
      </c>
      <c r="EL102" s="9">
        <v>181.64</v>
      </c>
      <c r="EM102" s="9">
        <v>178.37</v>
      </c>
      <c r="EN102" s="9">
        <v>140.94</v>
      </c>
      <c r="EO102" s="9">
        <v>140.46</v>
      </c>
      <c r="EP102" s="9">
        <v>140.25</v>
      </c>
      <c r="EQ102" s="9">
        <v>139.94</v>
      </c>
      <c r="ER102" s="9">
        <v>141.26</v>
      </c>
      <c r="ES102" s="9">
        <v>141.97999999999999</v>
      </c>
      <c r="ET102" s="9">
        <v>149.38</v>
      </c>
      <c r="EU102" s="9">
        <v>151.65</v>
      </c>
      <c r="EV102" s="9">
        <v>152.28</v>
      </c>
      <c r="EW102" s="9">
        <v>153.41</v>
      </c>
      <c r="EX102" s="9">
        <v>153.09</v>
      </c>
      <c r="EY102" s="9">
        <v>154.6</v>
      </c>
      <c r="EZ102" s="9">
        <v>116.46</v>
      </c>
      <c r="FA102" s="9">
        <v>115.97</v>
      </c>
      <c r="FB102" s="9">
        <v>115.71</v>
      </c>
      <c r="FC102" s="9">
        <v>115.68</v>
      </c>
      <c r="FD102" s="9">
        <v>117.09</v>
      </c>
      <c r="FE102" s="9">
        <v>119.22</v>
      </c>
      <c r="FF102" s="9">
        <v>123.13</v>
      </c>
      <c r="FG102" s="9">
        <v>125.95</v>
      </c>
      <c r="FH102" s="9">
        <v>128.05000000000001</v>
      </c>
      <c r="FI102" s="9">
        <v>128.84</v>
      </c>
      <c r="FJ102" s="9">
        <v>128.13</v>
      </c>
      <c r="FK102" s="9">
        <v>126.33</v>
      </c>
      <c r="FL102" s="9">
        <v>115.01</v>
      </c>
      <c r="FM102" s="9">
        <v>114.62</v>
      </c>
      <c r="FO102" s="9">
        <v>78.977599999999995</v>
      </c>
      <c r="FP102" s="7">
        <v>108.06</v>
      </c>
      <c r="FQ102" s="9">
        <v>1.2228000000000001</v>
      </c>
      <c r="FR102" s="7">
        <f t="shared" si="22"/>
        <v>88.370951913640823</v>
      </c>
      <c r="FT102" s="7">
        <v>1.18</v>
      </c>
      <c r="FU102" s="7">
        <v>1.68</v>
      </c>
      <c r="FV102" s="9">
        <v>79.322199999999995</v>
      </c>
      <c r="FX102" s="9">
        <v>107.45</v>
      </c>
      <c r="FY102" s="9">
        <v>104.23</v>
      </c>
      <c r="FZ102" s="9">
        <v>99.64</v>
      </c>
      <c r="GA102" s="9">
        <v>93.05</v>
      </c>
      <c r="GB102" s="9">
        <v>84.68</v>
      </c>
    </row>
    <row r="103" spans="1:184" x14ac:dyDescent="0.25">
      <c r="A103" s="6">
        <f t="shared" si="23"/>
        <v>44694</v>
      </c>
      <c r="B103" s="13">
        <f t="shared" si="17"/>
        <v>5</v>
      </c>
      <c r="C103" s="13">
        <f t="shared" si="18"/>
        <v>2022</v>
      </c>
      <c r="D103">
        <f t="shared" si="19"/>
        <v>202205</v>
      </c>
      <c r="E103">
        <f t="shared" si="20"/>
        <v>2</v>
      </c>
      <c r="F103">
        <f t="shared" si="21"/>
        <v>202202</v>
      </c>
      <c r="G103" t="s">
        <v>289</v>
      </c>
      <c r="H103" s="9">
        <v>1</v>
      </c>
      <c r="I103" s="9">
        <v>0.93979999999999997</v>
      </c>
      <c r="J103" s="10">
        <v>1.028724</v>
      </c>
      <c r="K103" s="10">
        <v>1.241012</v>
      </c>
      <c r="L103" s="10">
        <v>1.4220109000000001</v>
      </c>
      <c r="M103" s="10">
        <v>1.5818553</v>
      </c>
      <c r="N103" s="10">
        <v>1.7230544999999999</v>
      </c>
      <c r="O103" s="10">
        <v>1.8468492999999999</v>
      </c>
      <c r="P103" s="10">
        <v>1.9552027999999999</v>
      </c>
      <c r="Q103" s="10">
        <v>2.0491014000000001</v>
      </c>
      <c r="R103" s="10">
        <v>2.1293427999999999</v>
      </c>
      <c r="S103" s="10">
        <v>2.1966081000000002</v>
      </c>
      <c r="T103" s="10">
        <v>2.2511223</v>
      </c>
      <c r="U103" s="10">
        <v>2.2931324000000002</v>
      </c>
      <c r="V103" s="10">
        <v>2.3228540999999998</v>
      </c>
      <c r="W103" s="10">
        <v>2.3412970999999998</v>
      </c>
      <c r="X103" s="10">
        <v>2.3497341</v>
      </c>
      <c r="Y103" s="10">
        <v>2.3494375000000001</v>
      </c>
      <c r="Z103" s="10">
        <v>2.3416801</v>
      </c>
      <c r="AA103" s="10">
        <v>2.3277344000000002</v>
      </c>
      <c r="AB103" s="10">
        <v>2.3088332999999999</v>
      </c>
      <c r="AC103" s="10">
        <v>2.2860257000000002</v>
      </c>
      <c r="AD103" s="10">
        <v>2.2603067000000001</v>
      </c>
      <c r="AE103" s="10">
        <v>2.2326717999999999</v>
      </c>
      <c r="AF103" s="10">
        <v>2.2041164000000002</v>
      </c>
      <c r="AG103" s="10">
        <v>2.1756357</v>
      </c>
      <c r="AH103" s="10">
        <v>2.1480731999999998</v>
      </c>
      <c r="AI103" s="10">
        <v>2.1216015000000001</v>
      </c>
      <c r="AJ103" s="10">
        <v>2.0962084000000001</v>
      </c>
      <c r="AK103" s="10">
        <v>2.0718812999999998</v>
      </c>
      <c r="AL103" s="10">
        <v>2.0486080000000002</v>
      </c>
      <c r="AM103" s="10">
        <v>2.0263760999999998</v>
      </c>
      <c r="AN103" s="10">
        <v>2.0051732000000002</v>
      </c>
      <c r="AO103" s="10">
        <v>1.9849869</v>
      </c>
      <c r="AP103" s="10">
        <v>1.9658047999999999</v>
      </c>
      <c r="AQ103" s="10">
        <v>1.9476146000000001</v>
      </c>
      <c r="AR103" s="10">
        <v>1.9304037999999999</v>
      </c>
      <c r="AS103" s="10">
        <v>1.9141602</v>
      </c>
      <c r="AT103" s="10">
        <v>1.8988638</v>
      </c>
      <c r="AU103" s="10">
        <v>1.8844618</v>
      </c>
      <c r="AV103" s="10">
        <v>1.8708918999999999</v>
      </c>
      <c r="AW103" s="10">
        <v>1.8580920999999999</v>
      </c>
      <c r="AX103" s="10">
        <v>1.8460003</v>
      </c>
      <c r="AY103" s="10">
        <v>1.8345545000000001</v>
      </c>
      <c r="AZ103" s="10">
        <v>1.8236924999999999</v>
      </c>
      <c r="BA103" s="10">
        <v>1.8133523</v>
      </c>
      <c r="BB103" s="10">
        <v>1.8034717</v>
      </c>
      <c r="BC103" s="10">
        <v>1.7939887000000001</v>
      </c>
      <c r="BD103" s="10">
        <v>1.7848412</v>
      </c>
      <c r="BE103" s="10">
        <v>1.7759670999999999</v>
      </c>
      <c r="BF103" s="10">
        <v>1.7673143</v>
      </c>
      <c r="BG103" s="10">
        <v>1.7588747</v>
      </c>
      <c r="BH103" s="10">
        <v>1.7506523000000001</v>
      </c>
      <c r="BI103" s="10">
        <v>1.7426514</v>
      </c>
      <c r="BJ103" s="10">
        <v>1.7348758</v>
      </c>
      <c r="BK103" s="10">
        <v>1.7273297000000001</v>
      </c>
      <c r="BL103" s="10">
        <v>1.7200172</v>
      </c>
      <c r="BM103" s="10">
        <v>1.7129422999999999</v>
      </c>
      <c r="BN103" s="10">
        <v>1.7061090000000001</v>
      </c>
      <c r="BO103" s="10">
        <v>1.6995216</v>
      </c>
      <c r="BP103" s="10">
        <v>1.693184</v>
      </c>
      <c r="BQ103" s="10">
        <v>1.6871003</v>
      </c>
      <c r="BR103" s="10">
        <v>1.6561261</v>
      </c>
      <c r="BS103" s="10">
        <v>1.6351233999999999</v>
      </c>
      <c r="BU103" s="9">
        <v>148.44999999999999</v>
      </c>
      <c r="BV103" s="9">
        <v>175</v>
      </c>
      <c r="BW103" s="9">
        <v>197.49</v>
      </c>
      <c r="BX103" s="9">
        <v>230.98</v>
      </c>
      <c r="BY103" s="9">
        <v>233.6</v>
      </c>
      <c r="BZ103" s="9">
        <v>249.88</v>
      </c>
      <c r="CA103" s="9">
        <v>255.22</v>
      </c>
      <c r="CB103" s="9">
        <v>257.42</v>
      </c>
      <c r="CC103" s="9">
        <v>256.76</v>
      </c>
      <c r="CD103" s="9">
        <v>236.03</v>
      </c>
      <c r="CE103" s="9">
        <v>198.3</v>
      </c>
      <c r="CF103" s="9">
        <v>170.21</v>
      </c>
      <c r="CG103" s="9">
        <v>160.63999999999999</v>
      </c>
      <c r="CH103" s="9">
        <v>163.99</v>
      </c>
      <c r="CI103" s="9">
        <v>170.48</v>
      </c>
      <c r="CJ103" s="9">
        <v>175.87</v>
      </c>
      <c r="CK103" s="9">
        <v>185.03</v>
      </c>
      <c r="CL103" s="9">
        <v>190.8</v>
      </c>
      <c r="CM103" s="9">
        <v>184.91</v>
      </c>
      <c r="CN103" s="9">
        <v>187.51</v>
      </c>
      <c r="CO103" s="9">
        <v>184.54</v>
      </c>
      <c r="CP103" s="9">
        <v>176.41</v>
      </c>
      <c r="CQ103" s="9">
        <v>150.18</v>
      </c>
      <c r="CR103" s="9">
        <v>137.47</v>
      </c>
      <c r="CS103" s="9">
        <v>134.94999999999999</v>
      </c>
      <c r="CT103" s="9">
        <v>130.38999999999999</v>
      </c>
      <c r="CU103" s="9">
        <v>126.87</v>
      </c>
      <c r="CV103" s="9">
        <v>130.49</v>
      </c>
      <c r="CW103" s="9">
        <v>137.91</v>
      </c>
      <c r="CX103" s="9">
        <v>145.87</v>
      </c>
      <c r="CY103" s="9">
        <v>148.94</v>
      </c>
      <c r="CZ103" s="9">
        <v>139.81</v>
      </c>
      <c r="DA103" s="9">
        <v>138.29</v>
      </c>
      <c r="DB103" s="9">
        <v>131.86000000000001</v>
      </c>
      <c r="DC103" s="9">
        <v>105.99</v>
      </c>
      <c r="DD103" s="9">
        <v>98.84</v>
      </c>
      <c r="DE103" s="9">
        <v>93.67</v>
      </c>
      <c r="DF103" s="9">
        <v>93.35</v>
      </c>
      <c r="DG103" s="9">
        <v>91.68</v>
      </c>
      <c r="DH103" s="9">
        <v>97.64</v>
      </c>
      <c r="DI103" s="9">
        <v>118.94</v>
      </c>
      <c r="DJ103" s="9">
        <v>121.17</v>
      </c>
      <c r="DK103" s="9">
        <v>120.1</v>
      </c>
      <c r="DL103" s="9">
        <v>111.29</v>
      </c>
      <c r="DM103" s="9">
        <v>110.61</v>
      </c>
      <c r="DN103" s="9">
        <v>106.41</v>
      </c>
      <c r="DO103" s="9">
        <v>94.56</v>
      </c>
      <c r="DP103" s="9">
        <v>90.37</v>
      </c>
      <c r="DR103" s="9">
        <v>167.29</v>
      </c>
      <c r="DS103" s="9">
        <v>186.27</v>
      </c>
      <c r="DT103" s="9">
        <v>195.93</v>
      </c>
      <c r="DU103" s="9">
        <v>227.45</v>
      </c>
      <c r="DV103" s="9">
        <v>229.48</v>
      </c>
      <c r="DW103" s="9">
        <v>254.01</v>
      </c>
      <c r="DX103" s="9">
        <v>255.28</v>
      </c>
      <c r="DY103" s="9">
        <v>242.61</v>
      </c>
      <c r="DZ103" s="9">
        <v>242.58</v>
      </c>
      <c r="EA103" s="9">
        <v>241.68</v>
      </c>
      <c r="EB103" s="9">
        <v>163.38999999999999</v>
      </c>
      <c r="EC103" s="9">
        <v>166.8</v>
      </c>
      <c r="ED103" s="9">
        <v>166.06</v>
      </c>
      <c r="EE103" s="9">
        <v>161.69999999999999</v>
      </c>
      <c r="EF103" s="9">
        <v>162.58000000000001</v>
      </c>
      <c r="EG103" s="9">
        <v>162.15</v>
      </c>
      <c r="EH103" s="9">
        <v>172.78</v>
      </c>
      <c r="EI103" s="9">
        <v>176.12</v>
      </c>
      <c r="EJ103" s="9">
        <v>176.58</v>
      </c>
      <c r="EK103" s="9">
        <v>175.87</v>
      </c>
      <c r="EL103" s="9">
        <v>175.86</v>
      </c>
      <c r="EM103" s="9">
        <v>172.59</v>
      </c>
      <c r="EN103" s="9">
        <v>137</v>
      </c>
      <c r="EO103" s="9">
        <v>136.52000000000001</v>
      </c>
      <c r="EP103" s="9">
        <v>136.31</v>
      </c>
      <c r="EQ103" s="9">
        <v>136</v>
      </c>
      <c r="ER103" s="9">
        <v>137.32</v>
      </c>
      <c r="ES103" s="9">
        <v>138.04</v>
      </c>
      <c r="ET103" s="9">
        <v>143.53</v>
      </c>
      <c r="EU103" s="9">
        <v>145.80000000000001</v>
      </c>
      <c r="EV103" s="9">
        <v>146.43</v>
      </c>
      <c r="EW103" s="9">
        <v>147.56</v>
      </c>
      <c r="EX103" s="9">
        <v>147.24</v>
      </c>
      <c r="EY103" s="9">
        <v>148.75</v>
      </c>
      <c r="EZ103" s="9">
        <v>110.54</v>
      </c>
      <c r="FA103" s="9">
        <v>110.05</v>
      </c>
      <c r="FB103" s="9">
        <v>109.79</v>
      </c>
      <c r="FC103" s="9">
        <v>109.76</v>
      </c>
      <c r="FD103" s="9">
        <v>111.17</v>
      </c>
      <c r="FE103" s="9">
        <v>113.3</v>
      </c>
      <c r="FF103" s="9">
        <v>120.14</v>
      </c>
      <c r="FG103" s="9">
        <v>122.96</v>
      </c>
      <c r="FH103" s="9">
        <v>125.06</v>
      </c>
      <c r="FI103" s="9">
        <v>125.85</v>
      </c>
      <c r="FJ103" s="9">
        <v>125.14</v>
      </c>
      <c r="FK103" s="9">
        <v>123.34</v>
      </c>
      <c r="FL103" s="9">
        <v>109.09</v>
      </c>
      <c r="FM103" s="9">
        <v>108.7</v>
      </c>
      <c r="FO103" s="9">
        <v>79.013900000000007</v>
      </c>
      <c r="FP103" s="7">
        <v>112.12</v>
      </c>
      <c r="FQ103" s="9">
        <v>1.222</v>
      </c>
      <c r="FR103" s="7">
        <f t="shared" si="22"/>
        <v>91.751227495908353</v>
      </c>
      <c r="FT103" s="7">
        <v>1.25</v>
      </c>
      <c r="FU103" s="7">
        <v>1.75</v>
      </c>
      <c r="FV103" s="9">
        <v>79.353399999999993</v>
      </c>
      <c r="FX103" s="9">
        <v>111.55</v>
      </c>
      <c r="FY103" s="9">
        <v>107.71</v>
      </c>
      <c r="FZ103" s="9">
        <v>102.24</v>
      </c>
      <c r="GA103" s="9">
        <v>94.86</v>
      </c>
      <c r="GB103" s="9">
        <v>85.46</v>
      </c>
    </row>
    <row r="104" spans="1:184" x14ac:dyDescent="0.25">
      <c r="A104" s="6">
        <f t="shared" si="23"/>
        <v>44697</v>
      </c>
      <c r="B104" s="13">
        <f t="shared" si="17"/>
        <v>5</v>
      </c>
      <c r="C104" s="13">
        <f t="shared" si="18"/>
        <v>2022</v>
      </c>
      <c r="D104">
        <f t="shared" si="19"/>
        <v>202205</v>
      </c>
      <c r="E104">
        <f t="shared" si="20"/>
        <v>2</v>
      </c>
      <c r="F104">
        <f t="shared" si="21"/>
        <v>202202</v>
      </c>
      <c r="G104" t="s">
        <v>290</v>
      </c>
      <c r="H104" s="9">
        <v>1</v>
      </c>
      <c r="I104" s="9">
        <v>0.93979999999999997</v>
      </c>
      <c r="J104" s="10">
        <v>1.0409659</v>
      </c>
      <c r="K104" s="10">
        <v>1.2728965999999999</v>
      </c>
      <c r="L104" s="10">
        <v>1.4636583999999999</v>
      </c>
      <c r="M104" s="10">
        <v>1.6256021</v>
      </c>
      <c r="N104" s="10">
        <v>1.7649159999999999</v>
      </c>
      <c r="O104" s="10">
        <v>1.8848670999999999</v>
      </c>
      <c r="P104" s="10">
        <v>1.9886256</v>
      </c>
      <c r="Q104" s="10">
        <v>2.0783833999999999</v>
      </c>
      <c r="R104" s="10">
        <v>2.1554142999999999</v>
      </c>
      <c r="S104" s="10">
        <v>2.2205088000000002</v>
      </c>
      <c r="T104" s="10">
        <v>2.2737384999999999</v>
      </c>
      <c r="U104" s="10">
        <v>2.3150965999999999</v>
      </c>
      <c r="V104" s="10">
        <v>2.3444137</v>
      </c>
      <c r="W104" s="10">
        <v>2.3625539</v>
      </c>
      <c r="X104" s="10">
        <v>2.3706779</v>
      </c>
      <c r="Y104" s="10">
        <v>2.3699463000000001</v>
      </c>
      <c r="Z104" s="10">
        <v>2.3615197000000001</v>
      </c>
      <c r="AA104" s="10">
        <v>2.3465587999999999</v>
      </c>
      <c r="AB104" s="10">
        <v>2.3262138000000001</v>
      </c>
      <c r="AC104" s="10">
        <v>2.3015876999999998</v>
      </c>
      <c r="AD104" s="10">
        <v>2.2737693999999999</v>
      </c>
      <c r="AE104" s="10">
        <v>2.2438479</v>
      </c>
      <c r="AF104" s="10">
        <v>2.2129123000000002</v>
      </c>
      <c r="AG104" s="10">
        <v>2.1820515</v>
      </c>
      <c r="AH104" s="10">
        <v>2.1521892999999999</v>
      </c>
      <c r="AI104" s="10">
        <v>2.1235184</v>
      </c>
      <c r="AJ104" s="10">
        <v>2.0960302999999998</v>
      </c>
      <c r="AK104" s="10">
        <v>2.0697165000000002</v>
      </c>
      <c r="AL104" s="10">
        <v>2.0445682000000001</v>
      </c>
      <c r="AM104" s="10">
        <v>2.0205771000000001</v>
      </c>
      <c r="AN104" s="10">
        <v>1.9977343999999999</v>
      </c>
      <c r="AO104" s="10">
        <v>1.9760314999999999</v>
      </c>
      <c r="AP104" s="10">
        <v>1.95546</v>
      </c>
      <c r="AQ104" s="10">
        <v>1.9360111</v>
      </c>
      <c r="AR104" s="10">
        <v>1.9176762999999999</v>
      </c>
      <c r="AS104" s="10">
        <v>1.900447</v>
      </c>
      <c r="AT104" s="10">
        <v>1.8843056</v>
      </c>
      <c r="AU104" s="10">
        <v>1.8691941999999999</v>
      </c>
      <c r="AV104" s="10">
        <v>1.8550439000000001</v>
      </c>
      <c r="AW104" s="10">
        <v>1.8417859999999999</v>
      </c>
      <c r="AX104" s="10">
        <v>1.8293515</v>
      </c>
      <c r="AY104" s="10">
        <v>1.8176715999999999</v>
      </c>
      <c r="AZ104" s="10">
        <v>1.8066774000000001</v>
      </c>
      <c r="BA104" s="10">
        <v>1.7963001999999999</v>
      </c>
      <c r="BB104" s="10">
        <v>1.7864709000000001</v>
      </c>
      <c r="BC104" s="10">
        <v>1.7771207</v>
      </c>
      <c r="BD104" s="10">
        <v>1.7681808999999999</v>
      </c>
      <c r="BE104" s="10">
        <v>1.7595824</v>
      </c>
      <c r="BF104" s="10">
        <v>1.7512650000000001</v>
      </c>
      <c r="BG104" s="10">
        <v>1.7432133999999999</v>
      </c>
      <c r="BH104" s="10">
        <v>1.7354278000000001</v>
      </c>
      <c r="BI104" s="10">
        <v>1.7279083</v>
      </c>
      <c r="BJ104" s="10">
        <v>1.720655</v>
      </c>
      <c r="BK104" s="10">
        <v>1.713668</v>
      </c>
      <c r="BL104" s="10">
        <v>1.7069475000000001</v>
      </c>
      <c r="BM104" s="10">
        <v>1.7004934</v>
      </c>
      <c r="BN104" s="10">
        <v>1.6943060000000001</v>
      </c>
      <c r="BO104" s="10">
        <v>1.6883854</v>
      </c>
      <c r="BP104" s="10">
        <v>1.6827316000000001</v>
      </c>
      <c r="BQ104" s="10">
        <v>1.6773448</v>
      </c>
      <c r="BR104" s="10">
        <v>1.6506014</v>
      </c>
      <c r="BS104" s="10">
        <v>1.6332819000000001</v>
      </c>
      <c r="BU104" s="9">
        <v>172.26</v>
      </c>
      <c r="BV104" s="9">
        <v>184.54</v>
      </c>
      <c r="BW104" s="9">
        <v>202.6</v>
      </c>
      <c r="BX104" s="9">
        <v>224.51</v>
      </c>
      <c r="BY104" s="9">
        <v>223.56</v>
      </c>
      <c r="BZ104" s="9">
        <v>238.56</v>
      </c>
      <c r="CA104" s="9">
        <v>241.85</v>
      </c>
      <c r="CB104" s="9">
        <v>243.93</v>
      </c>
      <c r="CC104" s="9">
        <v>243.05</v>
      </c>
      <c r="CD104" s="9">
        <v>223.18</v>
      </c>
      <c r="CE104" s="9">
        <v>195.62</v>
      </c>
      <c r="CF104" s="9">
        <v>170.62</v>
      </c>
      <c r="CG104" s="9">
        <v>161.6</v>
      </c>
      <c r="CH104" s="9">
        <v>164.18</v>
      </c>
      <c r="CI104" s="9">
        <v>170.55</v>
      </c>
      <c r="CJ104" s="9">
        <v>175.85</v>
      </c>
      <c r="CK104" s="9">
        <v>183.69</v>
      </c>
      <c r="CL104" s="9">
        <v>189.67</v>
      </c>
      <c r="CM104" s="9">
        <v>183.34</v>
      </c>
      <c r="CN104" s="9">
        <v>185.64</v>
      </c>
      <c r="CO104" s="9">
        <v>182.65</v>
      </c>
      <c r="CP104" s="9">
        <v>174.65</v>
      </c>
      <c r="CQ104" s="9">
        <v>150.15</v>
      </c>
      <c r="CR104" s="9">
        <v>136.72999999999999</v>
      </c>
      <c r="CS104" s="9">
        <v>134.21</v>
      </c>
      <c r="CT104" s="9">
        <v>129.65</v>
      </c>
      <c r="CU104" s="9">
        <v>126.13</v>
      </c>
      <c r="CV104" s="9">
        <v>129.75</v>
      </c>
      <c r="CW104" s="9">
        <v>134.34</v>
      </c>
      <c r="CX104" s="9">
        <v>142.30000000000001</v>
      </c>
      <c r="CY104" s="9">
        <v>146.19999999999999</v>
      </c>
      <c r="CZ104" s="9">
        <v>138.91999999999999</v>
      </c>
      <c r="DA104" s="9">
        <v>137.36000000000001</v>
      </c>
      <c r="DB104" s="9">
        <v>130.82</v>
      </c>
      <c r="DC104" s="9">
        <v>108.91</v>
      </c>
      <c r="DD104" s="9">
        <v>101.76</v>
      </c>
      <c r="DE104" s="9">
        <v>96.59</v>
      </c>
      <c r="DF104" s="9">
        <v>96.27</v>
      </c>
      <c r="DG104" s="9">
        <v>94.6</v>
      </c>
      <c r="DH104" s="9">
        <v>99.6</v>
      </c>
      <c r="DI104" s="9">
        <v>116.6</v>
      </c>
      <c r="DJ104" s="9">
        <v>117.6</v>
      </c>
      <c r="DK104" s="9">
        <v>116.53</v>
      </c>
      <c r="DL104" s="9">
        <v>107.72</v>
      </c>
      <c r="DM104" s="9">
        <v>107.04</v>
      </c>
      <c r="DN104" s="9">
        <v>102.84</v>
      </c>
      <c r="DO104" s="9">
        <v>90.99</v>
      </c>
      <c r="DP104" s="9">
        <v>86.8</v>
      </c>
      <c r="DR104" s="9">
        <v>179.48</v>
      </c>
      <c r="DS104" s="9">
        <v>190.32</v>
      </c>
      <c r="DT104" s="9">
        <v>195.1</v>
      </c>
      <c r="DU104" s="9">
        <v>222.56</v>
      </c>
      <c r="DV104" s="9">
        <v>218.6</v>
      </c>
      <c r="DW104" s="9">
        <v>245.44</v>
      </c>
      <c r="DX104" s="9">
        <v>246.71</v>
      </c>
      <c r="DY104" s="9">
        <v>232.62</v>
      </c>
      <c r="DZ104" s="9">
        <v>232.59</v>
      </c>
      <c r="EA104" s="9">
        <v>231.69</v>
      </c>
      <c r="EB104" s="9">
        <v>162.41999999999999</v>
      </c>
      <c r="EC104" s="9">
        <v>165.83</v>
      </c>
      <c r="ED104" s="9">
        <v>165.09</v>
      </c>
      <c r="EE104" s="9">
        <v>160.85</v>
      </c>
      <c r="EF104" s="9">
        <v>161.72999999999999</v>
      </c>
      <c r="EG104" s="9">
        <v>161.30000000000001</v>
      </c>
      <c r="EH104" s="9">
        <v>171.85</v>
      </c>
      <c r="EI104" s="9">
        <v>175.19</v>
      </c>
      <c r="EJ104" s="9">
        <v>175.65</v>
      </c>
      <c r="EK104" s="9">
        <v>174.94</v>
      </c>
      <c r="EL104" s="9">
        <v>174.93</v>
      </c>
      <c r="EM104" s="9">
        <v>171.66</v>
      </c>
      <c r="EN104" s="9">
        <v>136.38999999999999</v>
      </c>
      <c r="EO104" s="9">
        <v>135.91</v>
      </c>
      <c r="EP104" s="9">
        <v>135.69999999999999</v>
      </c>
      <c r="EQ104" s="9">
        <v>135.38999999999999</v>
      </c>
      <c r="ER104" s="9">
        <v>136.71</v>
      </c>
      <c r="ES104" s="9">
        <v>137.43</v>
      </c>
      <c r="ET104" s="9">
        <v>141.99</v>
      </c>
      <c r="EU104" s="9">
        <v>144.26</v>
      </c>
      <c r="EV104" s="9">
        <v>144.88999999999999</v>
      </c>
      <c r="EW104" s="9">
        <v>146.02000000000001</v>
      </c>
      <c r="EX104" s="9">
        <v>145.69999999999999</v>
      </c>
      <c r="EY104" s="9">
        <v>147.21</v>
      </c>
      <c r="EZ104" s="9">
        <v>105.04</v>
      </c>
      <c r="FA104" s="9">
        <v>104.55</v>
      </c>
      <c r="FB104" s="9">
        <v>104.29</v>
      </c>
      <c r="FC104" s="9">
        <v>104.26</v>
      </c>
      <c r="FD104" s="9">
        <v>105.67</v>
      </c>
      <c r="FE104" s="9">
        <v>107.8</v>
      </c>
      <c r="FF104" s="9">
        <v>118.6</v>
      </c>
      <c r="FG104" s="9">
        <v>121.42</v>
      </c>
      <c r="FH104" s="9">
        <v>123.52</v>
      </c>
      <c r="FI104" s="9">
        <v>124.31</v>
      </c>
      <c r="FJ104" s="9">
        <v>123.6</v>
      </c>
      <c r="FK104" s="9">
        <v>121.8</v>
      </c>
      <c r="FL104" s="9">
        <v>103.59</v>
      </c>
      <c r="FM104" s="9">
        <v>103.2</v>
      </c>
      <c r="FO104" s="9">
        <v>79.202500000000001</v>
      </c>
      <c r="FP104" s="7">
        <v>114.86</v>
      </c>
      <c r="FQ104" s="9">
        <v>1.2250000000000001</v>
      </c>
      <c r="FR104" s="7">
        <f t="shared" si="22"/>
        <v>93.763265306122449</v>
      </c>
      <c r="FT104" s="7">
        <v>1.23</v>
      </c>
      <c r="FU104" s="7">
        <v>1.74</v>
      </c>
      <c r="FV104" s="9">
        <v>79.545000000000002</v>
      </c>
      <c r="FX104" s="9">
        <v>114.24</v>
      </c>
      <c r="FY104" s="9">
        <v>109.68</v>
      </c>
      <c r="FZ104" s="9">
        <v>103.37</v>
      </c>
      <c r="GA104" s="9">
        <v>95.43</v>
      </c>
      <c r="GB104" s="9">
        <v>85.7</v>
      </c>
    </row>
    <row r="105" spans="1:184" x14ac:dyDescent="0.25">
      <c r="A105" s="6">
        <f t="shared" si="23"/>
        <v>44698</v>
      </c>
      <c r="B105" s="13">
        <f t="shared" si="17"/>
        <v>5</v>
      </c>
      <c r="C105" s="13">
        <f t="shared" si="18"/>
        <v>2022</v>
      </c>
      <c r="D105">
        <f t="shared" si="19"/>
        <v>202205</v>
      </c>
      <c r="E105">
        <f t="shared" si="20"/>
        <v>2</v>
      </c>
      <c r="F105">
        <f t="shared" si="21"/>
        <v>202202</v>
      </c>
      <c r="G105" t="s">
        <v>291</v>
      </c>
      <c r="H105" s="9">
        <v>1</v>
      </c>
      <c r="I105" s="9">
        <v>0.93979999999999997</v>
      </c>
      <c r="J105" s="10">
        <v>1.0761297000000001</v>
      </c>
      <c r="K105" s="10">
        <v>1.3508632</v>
      </c>
      <c r="L105" s="10">
        <v>1.577636</v>
      </c>
      <c r="M105" s="10">
        <v>1.7673482</v>
      </c>
      <c r="N105" s="10">
        <v>1.9258314000000001</v>
      </c>
      <c r="O105" s="10">
        <v>2.0591482000000001</v>
      </c>
      <c r="P105" s="10">
        <v>2.1725515</v>
      </c>
      <c r="Q105" s="10">
        <v>2.2703562000000002</v>
      </c>
      <c r="R105" s="10">
        <v>2.3550705000000001</v>
      </c>
      <c r="S105" s="10">
        <v>2.4280118000000002</v>
      </c>
      <c r="T105" s="10">
        <v>2.4891958000000001</v>
      </c>
      <c r="U105" s="10">
        <v>2.5381977</v>
      </c>
      <c r="V105" s="10">
        <v>2.5743898999999999</v>
      </c>
      <c r="W105" s="10">
        <v>2.5984590999999999</v>
      </c>
      <c r="X105" s="10">
        <v>2.6114590999999998</v>
      </c>
      <c r="Y105" s="10">
        <v>2.6144436</v>
      </c>
      <c r="Z105" s="10">
        <v>2.6084665999999999</v>
      </c>
      <c r="AA105" s="10">
        <v>2.5945817999999998</v>
      </c>
      <c r="AB105" s="10">
        <v>2.5738805999999999</v>
      </c>
      <c r="AC105" s="10">
        <v>2.5476291</v>
      </c>
      <c r="AD105" s="10">
        <v>2.5171439000000002</v>
      </c>
      <c r="AE105" s="10">
        <v>2.4837419000000001</v>
      </c>
      <c r="AF105" s="10">
        <v>2.4487396000000001</v>
      </c>
      <c r="AG105" s="10">
        <v>2.4134536999999998</v>
      </c>
      <c r="AH105" s="10">
        <v>2.3790062999999999</v>
      </c>
      <c r="AI105" s="10">
        <v>2.3456600999999999</v>
      </c>
      <c r="AJ105" s="10">
        <v>2.3134410000000001</v>
      </c>
      <c r="AK105" s="10">
        <v>2.2823745999999998</v>
      </c>
      <c r="AL105" s="10">
        <v>2.2524867999999998</v>
      </c>
      <c r="AM105" s="10">
        <v>2.2238033000000001</v>
      </c>
      <c r="AN105" s="10">
        <v>2.1963496999999998</v>
      </c>
      <c r="AO105" s="10">
        <v>2.1701519999999999</v>
      </c>
      <c r="AP105" s="10">
        <v>2.1452357000000002</v>
      </c>
      <c r="AQ105" s="10">
        <v>2.1216267000000002</v>
      </c>
      <c r="AR105" s="10">
        <v>2.0993507</v>
      </c>
      <c r="AS105" s="10">
        <v>2.0784335</v>
      </c>
      <c r="AT105" s="10">
        <v>2.0588869999999999</v>
      </c>
      <c r="AU105" s="10">
        <v>2.0406488</v>
      </c>
      <c r="AV105" s="10">
        <v>2.0236318</v>
      </c>
      <c r="AW105" s="10">
        <v>2.0077486000000002</v>
      </c>
      <c r="AX105" s="10">
        <v>1.992912</v>
      </c>
      <c r="AY105" s="10">
        <v>1.9790346999999999</v>
      </c>
      <c r="AZ105" s="10">
        <v>1.9660294</v>
      </c>
      <c r="BA105" s="10">
        <v>1.9538089000000001</v>
      </c>
      <c r="BB105" s="10">
        <v>1.9422858999999999</v>
      </c>
      <c r="BC105" s="10">
        <v>1.9313731999999999</v>
      </c>
      <c r="BD105" s="10">
        <v>1.9209833999999999</v>
      </c>
      <c r="BE105" s="10">
        <v>1.9110294000000001</v>
      </c>
      <c r="BF105" s="10">
        <v>1.9014348000000001</v>
      </c>
      <c r="BG105" s="10">
        <v>1.8921777</v>
      </c>
      <c r="BH105" s="10">
        <v>1.8832521</v>
      </c>
      <c r="BI105" s="10">
        <v>1.8746525000000001</v>
      </c>
      <c r="BJ105" s="10">
        <v>1.8663730999999999</v>
      </c>
      <c r="BK105" s="10">
        <v>1.8584082</v>
      </c>
      <c r="BL105" s="10">
        <v>1.8507521</v>
      </c>
      <c r="BM105" s="10">
        <v>1.843399</v>
      </c>
      <c r="BN105" s="10">
        <v>1.8363432</v>
      </c>
      <c r="BO105" s="10">
        <v>1.8295790999999999</v>
      </c>
      <c r="BP105" s="10">
        <v>1.8231008</v>
      </c>
      <c r="BQ105" s="10">
        <v>1.8169027</v>
      </c>
      <c r="BR105" s="10">
        <v>1.7854341</v>
      </c>
      <c r="BS105" s="10">
        <v>1.7635586000000001</v>
      </c>
      <c r="BU105" s="9">
        <v>185.23</v>
      </c>
      <c r="BV105" s="9">
        <v>200.28</v>
      </c>
      <c r="BW105" s="9">
        <v>214.98</v>
      </c>
      <c r="BX105" s="9">
        <v>232.98</v>
      </c>
      <c r="BY105" s="9">
        <v>232.03</v>
      </c>
      <c r="BZ105" s="9">
        <v>245.63</v>
      </c>
      <c r="CA105" s="9">
        <v>252.53</v>
      </c>
      <c r="CB105" s="9">
        <v>256.06</v>
      </c>
      <c r="CC105" s="9">
        <v>257.02999999999997</v>
      </c>
      <c r="CD105" s="9">
        <v>235.56</v>
      </c>
      <c r="CE105" s="9">
        <v>198.54</v>
      </c>
      <c r="CF105" s="9">
        <v>170.53</v>
      </c>
      <c r="CG105" s="9">
        <v>161.53</v>
      </c>
      <c r="CH105" s="9">
        <v>164.53</v>
      </c>
      <c r="CI105" s="9">
        <v>170.53</v>
      </c>
      <c r="CJ105" s="9">
        <v>175.83</v>
      </c>
      <c r="CK105" s="9">
        <v>182.71</v>
      </c>
      <c r="CL105" s="9">
        <v>188.69</v>
      </c>
      <c r="CM105" s="9">
        <v>182.69</v>
      </c>
      <c r="CN105" s="9">
        <v>185.5</v>
      </c>
      <c r="CO105" s="9">
        <v>183</v>
      </c>
      <c r="CP105" s="9">
        <v>175</v>
      </c>
      <c r="CQ105" s="9">
        <v>150.5</v>
      </c>
      <c r="CR105" s="9">
        <v>137.5</v>
      </c>
      <c r="CS105" s="9">
        <v>134.97999999999999</v>
      </c>
      <c r="CT105" s="9">
        <v>131.41999999999999</v>
      </c>
      <c r="CU105" s="9">
        <v>127.9</v>
      </c>
      <c r="CV105" s="9">
        <v>131.9</v>
      </c>
      <c r="CW105" s="9">
        <v>137.26</v>
      </c>
      <c r="CX105" s="9">
        <v>145.26</v>
      </c>
      <c r="CY105" s="9">
        <v>149.16</v>
      </c>
      <c r="CZ105" s="9">
        <v>142.16999999999999</v>
      </c>
      <c r="DA105" s="9">
        <v>140.16999999999999</v>
      </c>
      <c r="DB105" s="9">
        <v>133.16999999999999</v>
      </c>
      <c r="DC105" s="9">
        <v>111.29</v>
      </c>
      <c r="DD105" s="9">
        <v>103.29</v>
      </c>
      <c r="DE105" s="9">
        <v>98.12</v>
      </c>
      <c r="DF105" s="9">
        <v>97.8</v>
      </c>
      <c r="DG105" s="9">
        <v>96.13</v>
      </c>
      <c r="DH105" s="9">
        <v>101.13</v>
      </c>
      <c r="DI105" s="9">
        <v>118.13</v>
      </c>
      <c r="DJ105" s="9">
        <v>119.13</v>
      </c>
      <c r="DK105" s="9">
        <v>118.06</v>
      </c>
      <c r="DL105" s="9">
        <v>107.67</v>
      </c>
      <c r="DM105" s="9">
        <v>106.99</v>
      </c>
      <c r="DN105" s="9">
        <v>102.79</v>
      </c>
      <c r="DO105" s="9">
        <v>90.94</v>
      </c>
      <c r="DP105" s="9">
        <v>86.75</v>
      </c>
      <c r="DR105" s="9">
        <v>181</v>
      </c>
      <c r="DS105" s="9">
        <v>194.24</v>
      </c>
      <c r="DT105" s="9">
        <v>200.24</v>
      </c>
      <c r="DU105" s="9">
        <v>223.7</v>
      </c>
      <c r="DV105" s="9">
        <v>225.16</v>
      </c>
      <c r="DW105" s="9">
        <v>254.01</v>
      </c>
      <c r="DX105" s="9">
        <v>255.28</v>
      </c>
      <c r="DY105" s="9">
        <v>242.5</v>
      </c>
      <c r="DZ105" s="9">
        <v>242.47</v>
      </c>
      <c r="EA105" s="9">
        <v>241.57</v>
      </c>
      <c r="EB105" s="9">
        <v>163.38999999999999</v>
      </c>
      <c r="EC105" s="9">
        <v>166.8</v>
      </c>
      <c r="ED105" s="9">
        <v>166.06</v>
      </c>
      <c r="EE105" s="9">
        <v>161.87</v>
      </c>
      <c r="EF105" s="9">
        <v>162.75</v>
      </c>
      <c r="EG105" s="9">
        <v>162.32</v>
      </c>
      <c r="EH105" s="9">
        <v>173.18</v>
      </c>
      <c r="EI105" s="9">
        <v>176.52</v>
      </c>
      <c r="EJ105" s="9">
        <v>176.98</v>
      </c>
      <c r="EK105" s="9">
        <v>176.27</v>
      </c>
      <c r="EL105" s="9">
        <v>176.26</v>
      </c>
      <c r="EM105" s="9">
        <v>172.99</v>
      </c>
      <c r="EN105" s="9">
        <v>137.1</v>
      </c>
      <c r="EO105" s="9">
        <v>136.62</v>
      </c>
      <c r="EP105" s="9">
        <v>136.41</v>
      </c>
      <c r="EQ105" s="9">
        <v>136.1</v>
      </c>
      <c r="ER105" s="9">
        <v>137.41999999999999</v>
      </c>
      <c r="ES105" s="9">
        <v>138.13999999999999</v>
      </c>
      <c r="ET105" s="9">
        <v>143.01</v>
      </c>
      <c r="EU105" s="9">
        <v>145.28</v>
      </c>
      <c r="EV105" s="9">
        <v>145.91</v>
      </c>
      <c r="EW105" s="9">
        <v>147.04</v>
      </c>
      <c r="EX105" s="9">
        <v>146.72</v>
      </c>
      <c r="EY105" s="9">
        <v>148.22999999999999</v>
      </c>
      <c r="EZ105" s="9">
        <v>107.29</v>
      </c>
      <c r="FA105" s="9">
        <v>106.8</v>
      </c>
      <c r="FB105" s="9">
        <v>106.54</v>
      </c>
      <c r="FC105" s="9">
        <v>106.51</v>
      </c>
      <c r="FD105" s="9">
        <v>107.92</v>
      </c>
      <c r="FE105" s="9">
        <v>110.05</v>
      </c>
      <c r="FF105" s="9">
        <v>119.62</v>
      </c>
      <c r="FG105" s="9">
        <v>122.44</v>
      </c>
      <c r="FH105" s="9">
        <v>124.54</v>
      </c>
      <c r="FI105" s="9">
        <v>125.33</v>
      </c>
      <c r="FJ105" s="9">
        <v>124.62</v>
      </c>
      <c r="FK105" s="9">
        <v>122.82</v>
      </c>
      <c r="FL105" s="9">
        <v>105.84</v>
      </c>
      <c r="FM105" s="9">
        <v>105.45</v>
      </c>
      <c r="FO105" s="9">
        <v>79.995800000000003</v>
      </c>
      <c r="FP105" s="7">
        <v>112.89</v>
      </c>
      <c r="FQ105" s="9">
        <v>1.2470000000000001</v>
      </c>
      <c r="FR105" s="7">
        <f t="shared" si="22"/>
        <v>90.529270248596617</v>
      </c>
      <c r="FT105" s="7">
        <v>1.45</v>
      </c>
      <c r="FU105" s="7">
        <v>1.9</v>
      </c>
      <c r="FV105" s="9">
        <v>80.337100000000007</v>
      </c>
      <c r="FX105" s="9">
        <v>111.93</v>
      </c>
      <c r="FY105" s="9">
        <v>107.53</v>
      </c>
      <c r="FZ105" s="9">
        <v>101.61</v>
      </c>
      <c r="GA105" s="9">
        <v>94.19</v>
      </c>
      <c r="GB105" s="9">
        <v>85.41</v>
      </c>
    </row>
    <row r="106" spans="1:184" x14ac:dyDescent="0.25">
      <c r="A106" s="6">
        <f t="shared" si="23"/>
        <v>44699</v>
      </c>
      <c r="B106" s="13">
        <f t="shared" si="17"/>
        <v>5</v>
      </c>
      <c r="C106" s="13">
        <f t="shared" si="18"/>
        <v>2022</v>
      </c>
      <c r="D106">
        <f t="shared" si="19"/>
        <v>202205</v>
      </c>
      <c r="E106">
        <f t="shared" si="20"/>
        <v>2</v>
      </c>
      <c r="F106">
        <f t="shared" si="21"/>
        <v>202202</v>
      </c>
      <c r="G106" t="s">
        <v>292</v>
      </c>
      <c r="H106" s="9">
        <v>1</v>
      </c>
      <c r="I106" s="9">
        <v>0.93940000000000001</v>
      </c>
      <c r="J106" s="10">
        <v>1.0919087000000001</v>
      </c>
      <c r="K106" s="10">
        <v>1.3417437000000001</v>
      </c>
      <c r="L106" s="10">
        <v>1.5508324</v>
      </c>
      <c r="M106" s="10">
        <v>1.7287612000000001</v>
      </c>
      <c r="N106" s="10">
        <v>1.8799987</v>
      </c>
      <c r="O106" s="10">
        <v>2.0088995999999999</v>
      </c>
      <c r="P106" s="10">
        <v>2.1193366</v>
      </c>
      <c r="Q106" s="10">
        <v>2.2144764000000001</v>
      </c>
      <c r="R106" s="10">
        <v>2.2965767000000001</v>
      </c>
      <c r="S106" s="10">
        <v>2.3665601000000001</v>
      </c>
      <c r="T106" s="10">
        <v>2.4250503000000001</v>
      </c>
      <c r="U106" s="10">
        <v>2.4714581</v>
      </c>
      <c r="V106" s="10">
        <v>2.5052063000000002</v>
      </c>
      <c r="W106" s="10">
        <v>2.5270467999999999</v>
      </c>
      <c r="X106" s="10">
        <v>2.5380581000000002</v>
      </c>
      <c r="Y106" s="10">
        <v>2.5393184</v>
      </c>
      <c r="Z106" s="10">
        <v>2.5319060000000002</v>
      </c>
      <c r="AA106" s="10">
        <v>2.5168992000000001</v>
      </c>
      <c r="AB106" s="10">
        <v>2.4954044999999998</v>
      </c>
      <c r="AC106" s="10">
        <v>2.4686873999999999</v>
      </c>
      <c r="AD106" s="10">
        <v>2.4380698000000001</v>
      </c>
      <c r="AE106" s="10">
        <v>2.4048731999999999</v>
      </c>
      <c r="AF106" s="10">
        <v>2.3704196</v>
      </c>
      <c r="AG106" s="10">
        <v>2.3360306</v>
      </c>
      <c r="AH106" s="10">
        <v>2.3028637999999999</v>
      </c>
      <c r="AI106" s="10">
        <v>2.2711918999999998</v>
      </c>
      <c r="AJ106" s="10">
        <v>2.2409913000000001</v>
      </c>
      <c r="AK106" s="10">
        <v>2.2122380000000001</v>
      </c>
      <c r="AL106" s="10">
        <v>2.1849080000000001</v>
      </c>
      <c r="AM106" s="10">
        <v>2.1589775000000002</v>
      </c>
      <c r="AN106" s="10">
        <v>2.1344226000000002</v>
      </c>
      <c r="AO106" s="10">
        <v>2.1112191</v>
      </c>
      <c r="AP106" s="10">
        <v>2.0893434000000002</v>
      </c>
      <c r="AQ106" s="10">
        <v>2.0687712999999999</v>
      </c>
      <c r="AR106" s="10">
        <v>2.0494789999999998</v>
      </c>
      <c r="AS106" s="10">
        <v>2.0314424999999998</v>
      </c>
      <c r="AT106" s="10">
        <v>2.0146288999999999</v>
      </c>
      <c r="AU106" s="10">
        <v>1.9989618</v>
      </c>
      <c r="AV106" s="10">
        <v>1.9843512000000001</v>
      </c>
      <c r="AW106" s="10">
        <v>1.9707075000000001</v>
      </c>
      <c r="AX106" s="10">
        <v>1.9579407</v>
      </c>
      <c r="AY106" s="10">
        <v>1.9459610000000001</v>
      </c>
      <c r="AZ106" s="10">
        <v>1.9346787000000001</v>
      </c>
      <c r="BA106" s="10">
        <v>1.9240037999999999</v>
      </c>
      <c r="BB106" s="10">
        <v>1.9138466999999999</v>
      </c>
      <c r="BC106" s="10">
        <v>1.9041174999999999</v>
      </c>
      <c r="BD106" s="10">
        <v>1.8947263000000001</v>
      </c>
      <c r="BE106" s="10">
        <v>1.8855834</v>
      </c>
      <c r="BF106" s="10">
        <v>1.8766136</v>
      </c>
      <c r="BG106" s="10">
        <v>1.8678068999999999</v>
      </c>
      <c r="BH106" s="10">
        <v>1.8591708</v>
      </c>
      <c r="BI106" s="10">
        <v>1.8507133</v>
      </c>
      <c r="BJ106" s="10">
        <v>1.8424419999999999</v>
      </c>
      <c r="BK106" s="10">
        <v>1.8343647000000001</v>
      </c>
      <c r="BL106" s="10">
        <v>1.8264891000000001</v>
      </c>
      <c r="BM106" s="10">
        <v>1.8188230999999999</v>
      </c>
      <c r="BN106" s="10">
        <v>1.8113744000000001</v>
      </c>
      <c r="BO106" s="10">
        <v>1.8041507000000001</v>
      </c>
      <c r="BP106" s="10">
        <v>1.7971598</v>
      </c>
      <c r="BQ106" s="10">
        <v>1.7904093999999999</v>
      </c>
      <c r="BR106" s="10">
        <v>1.7552439</v>
      </c>
      <c r="BS106" s="10">
        <v>1.7297882</v>
      </c>
      <c r="BU106" s="9">
        <v>181.98</v>
      </c>
      <c r="BV106" s="9">
        <v>199.37</v>
      </c>
      <c r="BW106" s="9">
        <v>216.07</v>
      </c>
      <c r="BX106" s="9">
        <v>236.15</v>
      </c>
      <c r="BY106" s="9">
        <v>234.2</v>
      </c>
      <c r="BZ106" s="9">
        <v>248.16</v>
      </c>
      <c r="CA106" s="9">
        <v>254.72</v>
      </c>
      <c r="CB106" s="9">
        <v>256.27</v>
      </c>
      <c r="CC106" s="9">
        <v>257.49</v>
      </c>
      <c r="CD106" s="9">
        <v>235.11</v>
      </c>
      <c r="CE106" s="9">
        <v>192.53</v>
      </c>
      <c r="CF106" s="9">
        <v>162.79</v>
      </c>
      <c r="CG106" s="9">
        <v>154.51</v>
      </c>
      <c r="CH106" s="9">
        <v>157.66</v>
      </c>
      <c r="CI106" s="9">
        <v>163.63</v>
      </c>
      <c r="CJ106" s="9">
        <v>168.89</v>
      </c>
      <c r="CK106" s="9">
        <v>176.29</v>
      </c>
      <c r="CL106" s="9">
        <v>183.12</v>
      </c>
      <c r="CM106" s="9">
        <v>177.12</v>
      </c>
      <c r="CN106" s="9">
        <v>179.33</v>
      </c>
      <c r="CO106" s="9">
        <v>176.83</v>
      </c>
      <c r="CP106" s="9">
        <v>168.83</v>
      </c>
      <c r="CQ106" s="9">
        <v>148.86000000000001</v>
      </c>
      <c r="CR106" s="9">
        <v>135.86000000000001</v>
      </c>
      <c r="CS106" s="9">
        <v>133.34</v>
      </c>
      <c r="CT106" s="9">
        <v>130.25</v>
      </c>
      <c r="CU106" s="9">
        <v>126.73</v>
      </c>
      <c r="CV106" s="9">
        <v>130.72999999999999</v>
      </c>
      <c r="CW106" s="9">
        <v>135.59</v>
      </c>
      <c r="CX106" s="9">
        <v>143.59</v>
      </c>
      <c r="CY106" s="9">
        <v>147.49</v>
      </c>
      <c r="CZ106" s="9">
        <v>140.33000000000001</v>
      </c>
      <c r="DA106" s="9">
        <v>138.33000000000001</v>
      </c>
      <c r="DB106" s="9">
        <v>131.33000000000001</v>
      </c>
      <c r="DC106" s="9">
        <v>108.45</v>
      </c>
      <c r="DD106" s="9">
        <v>100.45</v>
      </c>
      <c r="DE106" s="9">
        <v>95.28</v>
      </c>
      <c r="DF106" s="9">
        <v>94.96</v>
      </c>
      <c r="DG106" s="9">
        <v>93.29</v>
      </c>
      <c r="DH106" s="9">
        <v>98.29</v>
      </c>
      <c r="DI106" s="9">
        <v>116.9</v>
      </c>
      <c r="DJ106" s="9">
        <v>117.9</v>
      </c>
      <c r="DK106" s="9">
        <v>116.47</v>
      </c>
      <c r="DL106" s="9">
        <v>105.46</v>
      </c>
      <c r="DM106" s="9">
        <v>104.62</v>
      </c>
      <c r="DN106" s="9">
        <v>100.42</v>
      </c>
      <c r="DO106" s="9">
        <v>89.57</v>
      </c>
      <c r="DP106" s="9">
        <v>85.38</v>
      </c>
      <c r="DR106" s="9">
        <v>176.74</v>
      </c>
      <c r="DS106" s="9">
        <v>190.75</v>
      </c>
      <c r="DT106" s="9">
        <v>197.6</v>
      </c>
      <c r="DU106" s="9">
        <v>224.45</v>
      </c>
      <c r="DV106" s="9">
        <v>223.2</v>
      </c>
      <c r="DW106" s="9">
        <v>253.63</v>
      </c>
      <c r="DX106" s="9">
        <v>254.9</v>
      </c>
      <c r="DY106" s="9">
        <v>240.23</v>
      </c>
      <c r="DZ106" s="9">
        <v>240.2</v>
      </c>
      <c r="EA106" s="9">
        <v>239.3</v>
      </c>
      <c r="EB106" s="9">
        <v>156.97</v>
      </c>
      <c r="EC106" s="9">
        <v>160.38</v>
      </c>
      <c r="ED106" s="9">
        <v>159.63999999999999</v>
      </c>
      <c r="EE106" s="9">
        <v>155.5</v>
      </c>
      <c r="EF106" s="9">
        <v>156.38</v>
      </c>
      <c r="EG106" s="9">
        <v>155.94999999999999</v>
      </c>
      <c r="EH106" s="9">
        <v>167.26</v>
      </c>
      <c r="EI106" s="9">
        <v>170.6</v>
      </c>
      <c r="EJ106" s="9">
        <v>171.06</v>
      </c>
      <c r="EK106" s="9">
        <v>170.35</v>
      </c>
      <c r="EL106" s="9">
        <v>170.34</v>
      </c>
      <c r="EM106" s="9">
        <v>167.07</v>
      </c>
      <c r="EN106" s="9">
        <v>134.81</v>
      </c>
      <c r="EO106" s="9">
        <v>134.33000000000001</v>
      </c>
      <c r="EP106" s="9">
        <v>134.12</v>
      </c>
      <c r="EQ106" s="9">
        <v>133.81</v>
      </c>
      <c r="ER106" s="9">
        <v>135.13</v>
      </c>
      <c r="ES106" s="9">
        <v>135.85</v>
      </c>
      <c r="ET106" s="9">
        <v>143.9</v>
      </c>
      <c r="EU106" s="9">
        <v>146.16999999999999</v>
      </c>
      <c r="EV106" s="9">
        <v>146.80000000000001</v>
      </c>
      <c r="EW106" s="9">
        <v>147.93</v>
      </c>
      <c r="EX106" s="9">
        <v>147.61000000000001</v>
      </c>
      <c r="EY106" s="9">
        <v>149.12</v>
      </c>
      <c r="EZ106" s="9">
        <v>104.35</v>
      </c>
      <c r="FA106" s="9">
        <v>103.86</v>
      </c>
      <c r="FB106" s="9">
        <v>103.6</v>
      </c>
      <c r="FC106" s="9">
        <v>103.57</v>
      </c>
      <c r="FD106" s="9">
        <v>104.98</v>
      </c>
      <c r="FE106" s="9">
        <v>107.11</v>
      </c>
      <c r="FF106" s="9">
        <v>120.51</v>
      </c>
      <c r="FG106" s="9">
        <v>123.33</v>
      </c>
      <c r="FH106" s="9">
        <v>125.43</v>
      </c>
      <c r="FI106" s="9">
        <v>126.22</v>
      </c>
      <c r="FJ106" s="9">
        <v>125.51</v>
      </c>
      <c r="FK106" s="9">
        <v>123.71</v>
      </c>
      <c r="FL106" s="9">
        <v>102.9</v>
      </c>
      <c r="FM106" s="9">
        <v>102.51</v>
      </c>
      <c r="FO106" s="9">
        <v>79.695999999999998</v>
      </c>
      <c r="FP106" s="7">
        <v>110.04</v>
      </c>
      <c r="FQ106" s="9">
        <v>1.2413000000000001</v>
      </c>
      <c r="FR106" s="7">
        <f t="shared" si="22"/>
        <v>88.648997019254011</v>
      </c>
      <c r="FT106" s="7">
        <v>1.46</v>
      </c>
      <c r="FU106" s="7">
        <v>1.87</v>
      </c>
      <c r="FV106" s="9">
        <v>80.049000000000007</v>
      </c>
      <c r="FX106" s="9">
        <v>109.11</v>
      </c>
      <c r="FY106" s="9">
        <v>104.53</v>
      </c>
      <c r="FZ106" s="9">
        <v>98.76</v>
      </c>
      <c r="GA106" s="9">
        <v>91.94</v>
      </c>
      <c r="GB106" s="9">
        <v>83.95</v>
      </c>
    </row>
    <row r="107" spans="1:184" x14ac:dyDescent="0.25">
      <c r="A107" s="6">
        <f t="shared" si="23"/>
        <v>44700</v>
      </c>
      <c r="B107" s="13">
        <f t="shared" si="17"/>
        <v>5</v>
      </c>
      <c r="C107" s="13">
        <f t="shared" si="18"/>
        <v>2022</v>
      </c>
      <c r="D107">
        <f t="shared" si="19"/>
        <v>202205</v>
      </c>
      <c r="E107">
        <f t="shared" si="20"/>
        <v>2</v>
      </c>
      <c r="F107">
        <f t="shared" si="21"/>
        <v>202202</v>
      </c>
      <c r="G107" t="s">
        <v>293</v>
      </c>
      <c r="H107" s="9">
        <v>1</v>
      </c>
      <c r="I107" s="9">
        <v>0.93920000000000003</v>
      </c>
      <c r="J107" s="10">
        <v>1.1045478</v>
      </c>
      <c r="K107" s="10">
        <v>1.3578817000000001</v>
      </c>
      <c r="L107" s="10">
        <v>1.5692854000000001</v>
      </c>
      <c r="M107" s="10">
        <v>1.7483183</v>
      </c>
      <c r="N107" s="10">
        <v>1.9006491000000001</v>
      </c>
      <c r="O107" s="10">
        <v>2.0308546999999999</v>
      </c>
      <c r="P107" s="10">
        <v>2.1435749999999998</v>
      </c>
      <c r="Q107" s="10">
        <v>2.2413123000000001</v>
      </c>
      <c r="R107" s="10">
        <v>2.3257374999999998</v>
      </c>
      <c r="S107" s="10">
        <v>2.3973037000000001</v>
      </c>
      <c r="T107" s="10">
        <v>2.4560897000000002</v>
      </c>
      <c r="U107" s="10">
        <v>2.5016630000000002</v>
      </c>
      <c r="V107" s="10">
        <v>2.5340699</v>
      </c>
      <c r="W107" s="10">
        <v>2.5543391</v>
      </c>
      <c r="X107" s="10">
        <v>2.5637158000000002</v>
      </c>
      <c r="Y107" s="10">
        <v>2.5634451999999999</v>
      </c>
      <c r="Z107" s="10">
        <v>2.5547724999999999</v>
      </c>
      <c r="AA107" s="10">
        <v>2.5389430000000002</v>
      </c>
      <c r="AB107" s="10">
        <v>2.5171915</v>
      </c>
      <c r="AC107" s="10">
        <v>2.4906991999999999</v>
      </c>
      <c r="AD107" s="10">
        <v>2.4606303999999999</v>
      </c>
      <c r="AE107" s="10">
        <v>2.4281492</v>
      </c>
      <c r="AF107" s="10">
        <v>2.3944200000000002</v>
      </c>
      <c r="AG107" s="10">
        <v>2.3606067999999998</v>
      </c>
      <c r="AH107" s="10">
        <v>2.3277158</v>
      </c>
      <c r="AI107" s="10">
        <v>2.2959819000000001</v>
      </c>
      <c r="AJ107" s="10">
        <v>2.2654057999999999</v>
      </c>
      <c r="AK107" s="10">
        <v>2.2359876999999999</v>
      </c>
      <c r="AL107" s="10">
        <v>2.2077281000000002</v>
      </c>
      <c r="AM107" s="10">
        <v>2.1806274000000001</v>
      </c>
      <c r="AN107" s="10">
        <v>2.1546859999999999</v>
      </c>
      <c r="AO107" s="10">
        <v>2.1299043000000002</v>
      </c>
      <c r="AP107" s="10">
        <v>2.1062827999999998</v>
      </c>
      <c r="AQ107" s="10">
        <v>2.0838217999999999</v>
      </c>
      <c r="AR107" s="10">
        <v>2.0625217999999998</v>
      </c>
      <c r="AS107" s="10">
        <v>2.0423832000000002</v>
      </c>
      <c r="AT107" s="10">
        <v>2.0233951999999999</v>
      </c>
      <c r="AU107" s="10">
        <v>2.0054978999999999</v>
      </c>
      <c r="AV107" s="10">
        <v>1.9886177</v>
      </c>
      <c r="AW107" s="10">
        <v>1.9726811</v>
      </c>
      <c r="AX107" s="10">
        <v>1.9576145</v>
      </c>
      <c r="AY107" s="10">
        <v>1.9433444</v>
      </c>
      <c r="AZ107" s="10">
        <v>1.9297972000000001</v>
      </c>
      <c r="BA107" s="10">
        <v>1.9168993999999999</v>
      </c>
      <c r="BB107" s="10">
        <v>1.9045774</v>
      </c>
      <c r="BC107" s="10">
        <v>1.8927575999999999</v>
      </c>
      <c r="BD107" s="10">
        <v>1.8813667000000001</v>
      </c>
      <c r="BE107" s="10">
        <v>1.8703308000000001</v>
      </c>
      <c r="BF107" s="10">
        <v>1.859588</v>
      </c>
      <c r="BG107" s="10">
        <v>1.8491264000000001</v>
      </c>
      <c r="BH107" s="10">
        <v>1.8389479</v>
      </c>
      <c r="BI107" s="10">
        <v>1.8290546999999999</v>
      </c>
      <c r="BJ107" s="10">
        <v>1.8194486000000001</v>
      </c>
      <c r="BK107" s="10">
        <v>1.8101319</v>
      </c>
      <c r="BL107" s="10">
        <v>1.8011064000000001</v>
      </c>
      <c r="BM107" s="10">
        <v>1.7923741</v>
      </c>
      <c r="BN107" s="10">
        <v>1.7839373000000001</v>
      </c>
      <c r="BO107" s="10">
        <v>1.7757977</v>
      </c>
      <c r="BP107" s="10">
        <v>1.7679575000000001</v>
      </c>
      <c r="BQ107" s="10">
        <v>1.7604187</v>
      </c>
      <c r="BR107" s="10">
        <v>1.7216107</v>
      </c>
      <c r="BS107" s="10">
        <v>1.6940565999999999</v>
      </c>
      <c r="BU107" s="9">
        <v>168.74</v>
      </c>
      <c r="BV107" s="9">
        <v>185.36</v>
      </c>
      <c r="BW107" s="9">
        <v>201.18</v>
      </c>
      <c r="BX107" s="9">
        <v>221.89</v>
      </c>
      <c r="BY107" s="9">
        <v>223.06</v>
      </c>
      <c r="BZ107" s="9">
        <v>237.53</v>
      </c>
      <c r="CA107" s="9">
        <v>244.37</v>
      </c>
      <c r="CB107" s="9">
        <v>245.78</v>
      </c>
      <c r="CC107" s="9">
        <v>246.67</v>
      </c>
      <c r="CD107" s="9">
        <v>225.17</v>
      </c>
      <c r="CE107" s="9">
        <v>191.73</v>
      </c>
      <c r="CF107" s="9">
        <v>164.73</v>
      </c>
      <c r="CG107" s="9">
        <v>156.32</v>
      </c>
      <c r="CH107" s="9">
        <v>159.71</v>
      </c>
      <c r="CI107" s="9">
        <v>166.16</v>
      </c>
      <c r="CJ107" s="9">
        <v>171.41</v>
      </c>
      <c r="CK107" s="9">
        <v>178.7</v>
      </c>
      <c r="CL107" s="9">
        <v>185.42</v>
      </c>
      <c r="CM107" s="9">
        <v>179.31</v>
      </c>
      <c r="CN107" s="9">
        <v>181.85</v>
      </c>
      <c r="CO107" s="9">
        <v>179.45</v>
      </c>
      <c r="CP107" s="9">
        <v>170.84</v>
      </c>
      <c r="CQ107" s="9">
        <v>146.31</v>
      </c>
      <c r="CR107" s="9">
        <v>133.32</v>
      </c>
      <c r="CS107" s="9">
        <v>130.88999999999999</v>
      </c>
      <c r="CT107" s="9">
        <v>127.8</v>
      </c>
      <c r="CU107" s="9">
        <v>123.5</v>
      </c>
      <c r="CV107" s="9">
        <v>127.49</v>
      </c>
      <c r="CW107" s="9">
        <v>132.75</v>
      </c>
      <c r="CX107" s="9">
        <v>140.75</v>
      </c>
      <c r="CY107" s="9">
        <v>144.65</v>
      </c>
      <c r="CZ107" s="9">
        <v>137.38</v>
      </c>
      <c r="DA107" s="9">
        <v>135.38</v>
      </c>
      <c r="DB107" s="9">
        <v>128.38</v>
      </c>
      <c r="DC107" s="9">
        <v>106.68</v>
      </c>
      <c r="DD107" s="9">
        <v>98.68</v>
      </c>
      <c r="DE107" s="9">
        <v>93.51</v>
      </c>
      <c r="DF107" s="9">
        <v>93.19</v>
      </c>
      <c r="DG107" s="9">
        <v>91.51</v>
      </c>
      <c r="DH107" s="9">
        <v>96.51</v>
      </c>
      <c r="DI107" s="9">
        <v>114.94</v>
      </c>
      <c r="DJ107" s="9">
        <v>115.94</v>
      </c>
      <c r="DK107" s="9">
        <v>114.51</v>
      </c>
      <c r="DL107" s="9">
        <v>104.1</v>
      </c>
      <c r="DM107" s="9">
        <v>103.26</v>
      </c>
      <c r="DN107" s="9">
        <v>99.06</v>
      </c>
      <c r="DO107" s="9">
        <v>87.82</v>
      </c>
      <c r="DP107" s="9">
        <v>83.63</v>
      </c>
      <c r="DR107" s="9">
        <v>167.28</v>
      </c>
      <c r="DS107" s="9">
        <v>181.99</v>
      </c>
      <c r="DT107" s="9">
        <v>189.94</v>
      </c>
      <c r="DU107" s="9">
        <v>219.39</v>
      </c>
      <c r="DV107" s="9">
        <v>217.17</v>
      </c>
      <c r="DW107" s="9">
        <v>249.1</v>
      </c>
      <c r="DX107" s="9">
        <v>250.37</v>
      </c>
      <c r="DY107" s="9">
        <v>235.16</v>
      </c>
      <c r="DZ107" s="9">
        <v>235.13</v>
      </c>
      <c r="EA107" s="9">
        <v>234.23</v>
      </c>
      <c r="EB107" s="9">
        <v>158.46</v>
      </c>
      <c r="EC107" s="9">
        <v>161.87</v>
      </c>
      <c r="ED107" s="9">
        <v>161.13</v>
      </c>
      <c r="EE107" s="9">
        <v>157.02000000000001</v>
      </c>
      <c r="EF107" s="9">
        <v>157.9</v>
      </c>
      <c r="EG107" s="9">
        <v>157.47</v>
      </c>
      <c r="EH107" s="9">
        <v>167.42</v>
      </c>
      <c r="EI107" s="9">
        <v>170.76</v>
      </c>
      <c r="EJ107" s="9">
        <v>171.22</v>
      </c>
      <c r="EK107" s="9">
        <v>170.51</v>
      </c>
      <c r="EL107" s="9">
        <v>170.5</v>
      </c>
      <c r="EM107" s="9">
        <v>167.23</v>
      </c>
      <c r="EN107" s="9">
        <v>134.78</v>
      </c>
      <c r="EO107" s="9">
        <v>134.30000000000001</v>
      </c>
      <c r="EP107" s="9">
        <v>134.09</v>
      </c>
      <c r="EQ107" s="9">
        <v>133.78</v>
      </c>
      <c r="ER107" s="9">
        <v>135.1</v>
      </c>
      <c r="ES107" s="9">
        <v>135.82</v>
      </c>
      <c r="ET107" s="9">
        <v>143.49</v>
      </c>
      <c r="EU107" s="9">
        <v>145.76</v>
      </c>
      <c r="EV107" s="9">
        <v>146.38999999999999</v>
      </c>
      <c r="EW107" s="9">
        <v>147.52000000000001</v>
      </c>
      <c r="EX107" s="9">
        <v>147.19999999999999</v>
      </c>
      <c r="EY107" s="9">
        <v>148.71</v>
      </c>
      <c r="EZ107" s="9">
        <v>104.5</v>
      </c>
      <c r="FA107" s="9">
        <v>104.01</v>
      </c>
      <c r="FB107" s="9">
        <v>103.75</v>
      </c>
      <c r="FC107" s="9">
        <v>103.72</v>
      </c>
      <c r="FD107" s="9">
        <v>105.13</v>
      </c>
      <c r="FE107" s="9">
        <v>107.26</v>
      </c>
      <c r="FF107" s="9">
        <v>120.1</v>
      </c>
      <c r="FG107" s="9">
        <v>122.92</v>
      </c>
      <c r="FH107" s="9">
        <v>125.02</v>
      </c>
      <c r="FI107" s="9">
        <v>125.81</v>
      </c>
      <c r="FJ107" s="9">
        <v>125.1</v>
      </c>
      <c r="FK107" s="9">
        <v>123.3</v>
      </c>
      <c r="FL107" s="9">
        <v>103.05</v>
      </c>
      <c r="FM107" s="9">
        <v>102.66</v>
      </c>
      <c r="FO107" s="9">
        <v>79.846599999999995</v>
      </c>
      <c r="FP107" s="7">
        <v>113.22</v>
      </c>
      <c r="FQ107" s="9">
        <v>1.2488999999999999</v>
      </c>
      <c r="FR107" s="7">
        <f t="shared" si="22"/>
        <v>90.655777083833783</v>
      </c>
      <c r="FT107" s="7">
        <v>1.49</v>
      </c>
      <c r="FU107" s="7">
        <v>1.87</v>
      </c>
      <c r="FV107" s="9">
        <v>80.215199999999996</v>
      </c>
      <c r="FX107" s="9">
        <v>112.04</v>
      </c>
      <c r="FY107" s="9">
        <v>107.31</v>
      </c>
      <c r="FZ107" s="9">
        <v>101.24</v>
      </c>
      <c r="GA107" s="9">
        <v>93.84</v>
      </c>
      <c r="GB107" s="9">
        <v>85.14</v>
      </c>
    </row>
    <row r="108" spans="1:184" x14ac:dyDescent="0.25">
      <c r="A108" s="6">
        <f t="shared" si="23"/>
        <v>44701</v>
      </c>
      <c r="B108" s="13">
        <f t="shared" si="17"/>
        <v>5</v>
      </c>
      <c r="C108" s="13">
        <f t="shared" si="18"/>
        <v>2022</v>
      </c>
      <c r="D108">
        <f t="shared" si="19"/>
        <v>202205</v>
      </c>
      <c r="E108">
        <f t="shared" si="20"/>
        <v>2</v>
      </c>
      <c r="F108">
        <f t="shared" si="21"/>
        <v>202202</v>
      </c>
      <c r="G108" t="s">
        <v>294</v>
      </c>
      <c r="H108" s="9">
        <v>1</v>
      </c>
      <c r="I108" s="9">
        <v>0.93889999999999996</v>
      </c>
      <c r="J108" s="10">
        <v>1.1062525000000001</v>
      </c>
      <c r="K108" s="10">
        <v>1.3509259</v>
      </c>
      <c r="L108" s="10">
        <v>1.5550141</v>
      </c>
      <c r="M108" s="10">
        <v>1.7307082</v>
      </c>
      <c r="N108" s="10">
        <v>1.8833352000000001</v>
      </c>
      <c r="O108" s="10">
        <v>2.0152595999999998</v>
      </c>
      <c r="P108" s="10">
        <v>2.1293072</v>
      </c>
      <c r="Q108" s="10">
        <v>2.2276075999999998</v>
      </c>
      <c r="R108" s="10">
        <v>2.3115622999999998</v>
      </c>
      <c r="S108" s="10">
        <v>2.3820681000000001</v>
      </c>
      <c r="T108" s="10">
        <v>2.4393516000000002</v>
      </c>
      <c r="U108" s="10">
        <v>2.4835951000000001</v>
      </c>
      <c r="V108" s="10">
        <v>2.5151739000000002</v>
      </c>
      <c r="W108" s="10">
        <v>2.5351243000000001</v>
      </c>
      <c r="X108" s="10">
        <v>2.5446819000000001</v>
      </c>
      <c r="Y108" s="10">
        <v>2.5450824999999999</v>
      </c>
      <c r="Z108" s="10">
        <v>2.5375616000000001</v>
      </c>
      <c r="AA108" s="10">
        <v>2.5233550999999999</v>
      </c>
      <c r="AB108" s="10">
        <v>2.5036733999999998</v>
      </c>
      <c r="AC108" s="10">
        <v>2.4796092000000001</v>
      </c>
      <c r="AD108" s="10">
        <v>2.4522214</v>
      </c>
      <c r="AE108" s="10">
        <v>2.4225686999999998</v>
      </c>
      <c r="AF108" s="10">
        <v>2.3917101000000001</v>
      </c>
      <c r="AG108" s="10">
        <v>2.3607041999999998</v>
      </c>
      <c r="AH108" s="10">
        <v>2.3304510999999999</v>
      </c>
      <c r="AI108" s="10">
        <v>2.3011507</v>
      </c>
      <c r="AJ108" s="10">
        <v>2.2728093999999999</v>
      </c>
      <c r="AK108" s="10">
        <v>2.2454336000000001</v>
      </c>
      <c r="AL108" s="10">
        <v>2.2190297999999999</v>
      </c>
      <c r="AM108" s="10">
        <v>2.1936043999999999</v>
      </c>
      <c r="AN108" s="10">
        <v>2.1691639999999999</v>
      </c>
      <c r="AO108" s="10">
        <v>2.145715</v>
      </c>
      <c r="AP108" s="10">
        <v>2.1232638000000001</v>
      </c>
      <c r="AQ108" s="10">
        <v>2.101817</v>
      </c>
      <c r="AR108" s="10">
        <v>2.0813809000000001</v>
      </c>
      <c r="AS108" s="10">
        <v>2.0619621000000001</v>
      </c>
      <c r="AT108" s="10">
        <v>2.0435561999999998</v>
      </c>
      <c r="AU108" s="10">
        <v>2.0261117999999998</v>
      </c>
      <c r="AV108" s="10">
        <v>2.0095641999999998</v>
      </c>
      <c r="AW108" s="10">
        <v>1.993849</v>
      </c>
      <c r="AX108" s="10">
        <v>1.9789014</v>
      </c>
      <c r="AY108" s="10">
        <v>1.9646568</v>
      </c>
      <c r="AZ108" s="10">
        <v>1.9510508</v>
      </c>
      <c r="BA108" s="10">
        <v>1.9380187</v>
      </c>
      <c r="BB108" s="10">
        <v>1.9254959</v>
      </c>
      <c r="BC108" s="10">
        <v>1.9134177999999999</v>
      </c>
      <c r="BD108" s="10">
        <v>1.9017198</v>
      </c>
      <c r="BE108" s="10">
        <v>1.8903373999999999</v>
      </c>
      <c r="BF108" s="10">
        <v>1.8792165000000001</v>
      </c>
      <c r="BG108" s="10">
        <v>1.8683494</v>
      </c>
      <c r="BH108" s="10">
        <v>1.8577414000000001</v>
      </c>
      <c r="BI108" s="10">
        <v>1.8473976000000001</v>
      </c>
      <c r="BJ108" s="10">
        <v>1.8373233</v>
      </c>
      <c r="BK108" s="10">
        <v>1.8275237</v>
      </c>
      <c r="BL108" s="10">
        <v>1.818004</v>
      </c>
      <c r="BM108" s="10">
        <v>1.8087693</v>
      </c>
      <c r="BN108" s="10">
        <v>1.7998248999999999</v>
      </c>
      <c r="BO108" s="10">
        <v>1.7911760000000001</v>
      </c>
      <c r="BP108" s="10">
        <v>1.7828278</v>
      </c>
      <c r="BQ108" s="10">
        <v>1.7747854999999999</v>
      </c>
      <c r="BR108" s="10">
        <v>1.7331949</v>
      </c>
      <c r="BS108" s="10">
        <v>1.7036145</v>
      </c>
      <c r="BU108" s="9">
        <v>147.96</v>
      </c>
      <c r="BV108" s="9">
        <v>167.52</v>
      </c>
      <c r="BW108" s="9">
        <v>187.3</v>
      </c>
      <c r="BX108" s="9">
        <v>214.1</v>
      </c>
      <c r="BY108" s="9">
        <v>213.92</v>
      </c>
      <c r="BZ108" s="9">
        <v>229.8</v>
      </c>
      <c r="CA108" s="9">
        <v>236.84</v>
      </c>
      <c r="CB108" s="9">
        <v>238.92</v>
      </c>
      <c r="CC108" s="9">
        <v>238.73</v>
      </c>
      <c r="CD108" s="9">
        <v>216.83</v>
      </c>
      <c r="CE108" s="9">
        <v>191.53</v>
      </c>
      <c r="CF108" s="9">
        <v>166.28</v>
      </c>
      <c r="CG108" s="9">
        <v>156.4</v>
      </c>
      <c r="CH108" s="9">
        <v>159.31</v>
      </c>
      <c r="CI108" s="9">
        <v>165.66</v>
      </c>
      <c r="CJ108" s="9">
        <v>170.85</v>
      </c>
      <c r="CK108" s="9">
        <v>179.24</v>
      </c>
      <c r="CL108" s="9">
        <v>186.25</v>
      </c>
      <c r="CM108" s="9">
        <v>179.89</v>
      </c>
      <c r="CN108" s="9">
        <v>182.1</v>
      </c>
      <c r="CO108" s="9">
        <v>180.31</v>
      </c>
      <c r="CP108" s="9">
        <v>171.67</v>
      </c>
      <c r="CQ108" s="9">
        <v>148.27000000000001</v>
      </c>
      <c r="CR108" s="9">
        <v>133.88</v>
      </c>
      <c r="CS108" s="9">
        <v>131.71</v>
      </c>
      <c r="CT108" s="9">
        <v>129.41</v>
      </c>
      <c r="CU108" s="9">
        <v>125.11</v>
      </c>
      <c r="CV108" s="9">
        <v>129.19999999999999</v>
      </c>
      <c r="CW108" s="9">
        <v>133.99</v>
      </c>
      <c r="CX108" s="9">
        <v>141.85</v>
      </c>
      <c r="CY108" s="9">
        <v>145.9</v>
      </c>
      <c r="CZ108" s="9">
        <v>138.80000000000001</v>
      </c>
      <c r="DA108" s="9">
        <v>136.96</v>
      </c>
      <c r="DB108" s="9">
        <v>130</v>
      </c>
      <c r="DC108" s="9">
        <v>108.3</v>
      </c>
      <c r="DD108" s="9">
        <v>100.3</v>
      </c>
      <c r="DE108" s="9">
        <v>95.13</v>
      </c>
      <c r="DF108" s="9">
        <v>94.81</v>
      </c>
      <c r="DG108" s="9">
        <v>93.13</v>
      </c>
      <c r="DH108" s="9">
        <v>97.88</v>
      </c>
      <c r="DI108" s="9">
        <v>116.31</v>
      </c>
      <c r="DJ108" s="9">
        <v>117.31</v>
      </c>
      <c r="DK108" s="9">
        <v>115.88</v>
      </c>
      <c r="DL108" s="9">
        <v>105.47</v>
      </c>
      <c r="DM108" s="9">
        <v>104.63</v>
      </c>
      <c r="DN108" s="9">
        <v>100.43</v>
      </c>
      <c r="DO108" s="9">
        <v>89.19</v>
      </c>
      <c r="DP108" s="9">
        <v>85</v>
      </c>
      <c r="DR108" s="9">
        <v>157.21</v>
      </c>
      <c r="DS108" s="9">
        <v>173.55</v>
      </c>
      <c r="DT108" s="9">
        <v>181.53</v>
      </c>
      <c r="DU108" s="9">
        <v>214.57</v>
      </c>
      <c r="DV108" s="9">
        <v>210.87</v>
      </c>
      <c r="DW108" s="9">
        <v>243.89</v>
      </c>
      <c r="DX108" s="9">
        <v>245.16</v>
      </c>
      <c r="DY108" s="9">
        <v>229.95</v>
      </c>
      <c r="DZ108" s="9">
        <v>229.92</v>
      </c>
      <c r="EA108" s="9">
        <v>229.02</v>
      </c>
      <c r="EB108" s="9">
        <v>157.4</v>
      </c>
      <c r="EC108" s="9">
        <v>160.81</v>
      </c>
      <c r="ED108" s="9">
        <v>160.07</v>
      </c>
      <c r="EE108" s="9">
        <v>155.97999999999999</v>
      </c>
      <c r="EF108" s="9">
        <v>156.86000000000001</v>
      </c>
      <c r="EG108" s="9">
        <v>156.43</v>
      </c>
      <c r="EH108" s="9">
        <v>169.93</v>
      </c>
      <c r="EI108" s="9">
        <v>173.27</v>
      </c>
      <c r="EJ108" s="9">
        <v>173.73</v>
      </c>
      <c r="EK108" s="9">
        <v>173.02</v>
      </c>
      <c r="EL108" s="9">
        <v>173.01</v>
      </c>
      <c r="EM108" s="9">
        <v>169.74</v>
      </c>
      <c r="EN108" s="9">
        <v>135.83000000000001</v>
      </c>
      <c r="EO108" s="9">
        <v>135.35</v>
      </c>
      <c r="EP108" s="9">
        <v>135.13999999999999</v>
      </c>
      <c r="EQ108" s="9">
        <v>134.83000000000001</v>
      </c>
      <c r="ER108" s="9">
        <v>136.15</v>
      </c>
      <c r="ES108" s="9">
        <v>136.87</v>
      </c>
      <c r="ET108" s="9">
        <v>145.28</v>
      </c>
      <c r="EU108" s="9">
        <v>147.55000000000001</v>
      </c>
      <c r="EV108" s="9">
        <v>148.18</v>
      </c>
      <c r="EW108" s="9">
        <v>149.31</v>
      </c>
      <c r="EX108" s="9">
        <v>148.99</v>
      </c>
      <c r="EY108" s="9">
        <v>150.5</v>
      </c>
      <c r="EZ108" s="9">
        <v>106.27</v>
      </c>
      <c r="FA108" s="9">
        <v>105.78</v>
      </c>
      <c r="FB108" s="9">
        <v>105.52</v>
      </c>
      <c r="FC108" s="9">
        <v>105.49</v>
      </c>
      <c r="FD108" s="9">
        <v>106.9</v>
      </c>
      <c r="FE108" s="9">
        <v>109.03</v>
      </c>
      <c r="FF108" s="9">
        <v>121.89</v>
      </c>
      <c r="FG108" s="9">
        <v>124.71</v>
      </c>
      <c r="FH108" s="9">
        <v>126.81</v>
      </c>
      <c r="FI108" s="9">
        <v>127.6</v>
      </c>
      <c r="FJ108" s="9">
        <v>126.89</v>
      </c>
      <c r="FK108" s="9">
        <v>125.09</v>
      </c>
      <c r="FL108" s="9">
        <v>104.82</v>
      </c>
      <c r="FM108" s="9">
        <v>104.43</v>
      </c>
      <c r="FO108" s="9">
        <v>79.684899999999999</v>
      </c>
      <c r="FP108" s="7">
        <v>113.63</v>
      </c>
      <c r="FQ108" s="9">
        <v>1.2465999999999999</v>
      </c>
      <c r="FR108" s="7">
        <f t="shared" si="22"/>
        <v>91.151933258463018</v>
      </c>
      <c r="FT108" s="7">
        <v>1.5</v>
      </c>
      <c r="FU108" s="7">
        <v>1.87</v>
      </c>
      <c r="FV108" s="9">
        <v>80.062200000000004</v>
      </c>
      <c r="FX108" s="9">
        <v>112.55</v>
      </c>
      <c r="FY108" s="9">
        <v>107.32</v>
      </c>
      <c r="FZ108" s="9">
        <v>101.04</v>
      </c>
      <c r="GA108" s="9">
        <v>93.51</v>
      </c>
      <c r="GB108" s="9">
        <v>84.68</v>
      </c>
    </row>
    <row r="109" spans="1:184" x14ac:dyDescent="0.25">
      <c r="A109" s="6">
        <f t="shared" si="23"/>
        <v>44704</v>
      </c>
      <c r="B109" s="13">
        <f t="shared" si="17"/>
        <v>5</v>
      </c>
      <c r="C109" s="13">
        <f t="shared" si="18"/>
        <v>2022</v>
      </c>
      <c r="D109">
        <f t="shared" si="19"/>
        <v>202205</v>
      </c>
      <c r="E109">
        <f t="shared" si="20"/>
        <v>2</v>
      </c>
      <c r="F109">
        <f t="shared" si="21"/>
        <v>202202</v>
      </c>
      <c r="G109" t="s">
        <v>295</v>
      </c>
      <c r="H109" s="9">
        <v>1</v>
      </c>
      <c r="I109" s="9">
        <v>0.93930000000000002</v>
      </c>
      <c r="J109" s="10">
        <v>1.1294348999999999</v>
      </c>
      <c r="K109" s="10">
        <v>1.36334</v>
      </c>
      <c r="L109" s="10">
        <v>1.572149</v>
      </c>
      <c r="M109" s="10">
        <v>1.7567898</v>
      </c>
      <c r="N109" s="10">
        <v>1.9181663</v>
      </c>
      <c r="O109" s="10">
        <v>2.0582153000000001</v>
      </c>
      <c r="P109" s="10">
        <v>2.1794473999999999</v>
      </c>
      <c r="Q109" s="10">
        <v>2.2844343</v>
      </c>
      <c r="R109" s="10">
        <v>2.3748635</v>
      </c>
      <c r="S109" s="10">
        <v>2.4516575</v>
      </c>
      <c r="T109" s="10">
        <v>2.5148472000000002</v>
      </c>
      <c r="U109" s="10">
        <v>2.5643874000000002</v>
      </c>
      <c r="V109" s="10">
        <v>2.6002409000000002</v>
      </c>
      <c r="W109" s="10">
        <v>2.6234630999999999</v>
      </c>
      <c r="X109" s="10">
        <v>2.6354079000000001</v>
      </c>
      <c r="Y109" s="10">
        <v>2.6374297000000002</v>
      </c>
      <c r="Z109" s="10">
        <v>2.6308824999999998</v>
      </c>
      <c r="AA109" s="10">
        <v>2.6171205999999998</v>
      </c>
      <c r="AB109" s="10">
        <v>2.5974637999999999</v>
      </c>
      <c r="AC109" s="10">
        <v>2.5730737000000001</v>
      </c>
      <c r="AD109" s="10">
        <v>2.5450659</v>
      </c>
      <c r="AE109" s="10">
        <v>2.5145561000000001</v>
      </c>
      <c r="AF109" s="10">
        <v>2.4826597000000001</v>
      </c>
      <c r="AG109" s="10">
        <v>2.4504926</v>
      </c>
      <c r="AH109" s="10">
        <v>2.4190051000000001</v>
      </c>
      <c r="AI109" s="10">
        <v>2.3884192</v>
      </c>
      <c r="AJ109" s="10">
        <v>2.3587555</v>
      </c>
      <c r="AK109" s="10">
        <v>2.3300348</v>
      </c>
      <c r="AL109" s="10">
        <v>2.3022779</v>
      </c>
      <c r="AM109" s="10">
        <v>2.2755055999999998</v>
      </c>
      <c r="AN109" s="10">
        <v>2.2497386000000001</v>
      </c>
      <c r="AO109" s="10">
        <v>2.2249976</v>
      </c>
      <c r="AP109" s="10">
        <v>2.2013034999999999</v>
      </c>
      <c r="AQ109" s="10">
        <v>2.178677</v>
      </c>
      <c r="AR109" s="10">
        <v>2.1571387999999998</v>
      </c>
      <c r="AS109" s="10">
        <v>2.1367096999999999</v>
      </c>
      <c r="AT109" s="10">
        <v>2.1173978</v>
      </c>
      <c r="AU109" s="10">
        <v>2.0991548999999998</v>
      </c>
      <c r="AV109" s="10">
        <v>2.0819174999999999</v>
      </c>
      <c r="AW109" s="10">
        <v>2.0656219</v>
      </c>
      <c r="AX109" s="10">
        <v>2.0502045999999998</v>
      </c>
      <c r="AY109" s="10">
        <v>2.0356019000000001</v>
      </c>
      <c r="AZ109" s="10">
        <v>2.0217502999999999</v>
      </c>
      <c r="BA109" s="10">
        <v>2.0085861</v>
      </c>
      <c r="BB109" s="10">
        <v>1.9960458000000001</v>
      </c>
      <c r="BC109" s="10">
        <v>1.9840658</v>
      </c>
      <c r="BD109" s="10">
        <v>1.9725824000000001</v>
      </c>
      <c r="BE109" s="10">
        <v>1.9615320999999999</v>
      </c>
      <c r="BF109" s="10">
        <v>1.950858</v>
      </c>
      <c r="BG109" s="10">
        <v>1.9405429000000001</v>
      </c>
      <c r="BH109" s="10">
        <v>1.9305842</v>
      </c>
      <c r="BI109" s="10">
        <v>1.9209794</v>
      </c>
      <c r="BJ109" s="10">
        <v>1.9117261999999999</v>
      </c>
      <c r="BK109" s="10">
        <v>1.9028219</v>
      </c>
      <c r="BL109" s="10">
        <v>1.8942641</v>
      </c>
      <c r="BM109" s="10">
        <v>1.8860503</v>
      </c>
      <c r="BN109" s="10">
        <v>1.8781779999999999</v>
      </c>
      <c r="BO109" s="10">
        <v>1.8706448</v>
      </c>
      <c r="BP109" s="10">
        <v>1.863448</v>
      </c>
      <c r="BQ109" s="10">
        <v>1.8565853000000001</v>
      </c>
      <c r="BR109" s="10">
        <v>1.8223003</v>
      </c>
      <c r="BS109" s="10">
        <v>1.7995124</v>
      </c>
      <c r="BU109" s="9">
        <v>135.03</v>
      </c>
      <c r="BV109" s="9">
        <v>155.96</v>
      </c>
      <c r="BW109" s="9">
        <v>176.96</v>
      </c>
      <c r="BX109" s="9">
        <v>201.46</v>
      </c>
      <c r="BY109" s="9">
        <v>204.67</v>
      </c>
      <c r="BZ109" s="9">
        <v>222.02</v>
      </c>
      <c r="CA109" s="9">
        <v>229.94</v>
      </c>
      <c r="CB109" s="9">
        <v>231.41</v>
      </c>
      <c r="CC109" s="9">
        <v>230.26</v>
      </c>
      <c r="CD109" s="9">
        <v>208.97</v>
      </c>
      <c r="CE109" s="9">
        <v>184.97</v>
      </c>
      <c r="CF109" s="9">
        <v>160.9</v>
      </c>
      <c r="CG109" s="9">
        <v>150.78</v>
      </c>
      <c r="CH109" s="9">
        <v>153.47999999999999</v>
      </c>
      <c r="CI109" s="9">
        <v>159.82</v>
      </c>
      <c r="CJ109" s="9">
        <v>165.15</v>
      </c>
      <c r="CK109" s="9">
        <v>174.15</v>
      </c>
      <c r="CL109" s="9">
        <v>181.28</v>
      </c>
      <c r="CM109" s="9">
        <v>175.3</v>
      </c>
      <c r="CN109" s="9">
        <v>177.04</v>
      </c>
      <c r="CO109" s="9">
        <v>175.91</v>
      </c>
      <c r="CP109" s="9">
        <v>167.5</v>
      </c>
      <c r="CQ109" s="9">
        <v>145.26</v>
      </c>
      <c r="CR109" s="9">
        <v>130.47</v>
      </c>
      <c r="CS109" s="9">
        <v>128.22999999999999</v>
      </c>
      <c r="CT109" s="9">
        <v>125.91</v>
      </c>
      <c r="CU109" s="9">
        <v>121.59</v>
      </c>
      <c r="CV109" s="9">
        <v>126.32</v>
      </c>
      <c r="CW109" s="9">
        <v>131.18</v>
      </c>
      <c r="CX109" s="9">
        <v>139.04</v>
      </c>
      <c r="CY109" s="9">
        <v>143.06</v>
      </c>
      <c r="CZ109" s="9">
        <v>136.04</v>
      </c>
      <c r="DA109" s="9">
        <v>134.16999999999999</v>
      </c>
      <c r="DB109" s="9">
        <v>127.19</v>
      </c>
      <c r="DC109" s="9">
        <v>108.68</v>
      </c>
      <c r="DD109" s="9">
        <v>102.66</v>
      </c>
      <c r="DE109" s="9">
        <v>97.47</v>
      </c>
      <c r="DF109" s="9">
        <v>97.13</v>
      </c>
      <c r="DG109" s="9">
        <v>95.44</v>
      </c>
      <c r="DH109" s="9">
        <v>100.17</v>
      </c>
      <c r="DI109" s="9">
        <v>117.16</v>
      </c>
      <c r="DJ109" s="9">
        <v>118.05</v>
      </c>
      <c r="DK109" s="9">
        <v>116.61</v>
      </c>
      <c r="DL109" s="9">
        <v>106.19</v>
      </c>
      <c r="DM109" s="9">
        <v>105.34</v>
      </c>
      <c r="DN109" s="9">
        <v>101.22</v>
      </c>
      <c r="DO109" s="9">
        <v>90.45</v>
      </c>
      <c r="DP109" s="9">
        <v>86.34</v>
      </c>
      <c r="DR109" s="9">
        <v>150.58000000000001</v>
      </c>
      <c r="DS109" s="9">
        <v>165.4</v>
      </c>
      <c r="DT109" s="9">
        <v>175.18</v>
      </c>
      <c r="DU109" s="9">
        <v>209.13</v>
      </c>
      <c r="DV109" s="9">
        <v>204.98</v>
      </c>
      <c r="DW109" s="9">
        <v>239.52</v>
      </c>
      <c r="DX109" s="9">
        <v>240.79</v>
      </c>
      <c r="DY109" s="9">
        <v>224.66</v>
      </c>
      <c r="DZ109" s="9">
        <v>224.63</v>
      </c>
      <c r="EA109" s="9">
        <v>223.73</v>
      </c>
      <c r="EB109" s="9">
        <v>152.11000000000001</v>
      </c>
      <c r="EC109" s="9">
        <v>155.52000000000001</v>
      </c>
      <c r="ED109" s="9">
        <v>154.78</v>
      </c>
      <c r="EE109" s="9">
        <v>150.71</v>
      </c>
      <c r="EF109" s="9">
        <v>151.59</v>
      </c>
      <c r="EG109" s="9">
        <v>151.16</v>
      </c>
      <c r="EH109" s="9">
        <v>169.28</v>
      </c>
      <c r="EI109" s="9">
        <v>172.62</v>
      </c>
      <c r="EJ109" s="9">
        <v>173.08</v>
      </c>
      <c r="EK109" s="9">
        <v>172.37</v>
      </c>
      <c r="EL109" s="9">
        <v>172.36</v>
      </c>
      <c r="EM109" s="9">
        <v>169.09</v>
      </c>
      <c r="EN109" s="9">
        <v>135.94</v>
      </c>
      <c r="EO109" s="9">
        <v>135.46</v>
      </c>
      <c r="EP109" s="9">
        <v>135.25</v>
      </c>
      <c r="EQ109" s="9">
        <v>134.94</v>
      </c>
      <c r="ER109" s="9">
        <v>136.26</v>
      </c>
      <c r="ES109" s="9">
        <v>136.97999999999999</v>
      </c>
      <c r="ET109" s="9">
        <v>140.88</v>
      </c>
      <c r="EU109" s="9">
        <v>143.15</v>
      </c>
      <c r="EV109" s="9">
        <v>143.78</v>
      </c>
      <c r="EW109" s="9">
        <v>144.91</v>
      </c>
      <c r="EX109" s="9">
        <v>144.59</v>
      </c>
      <c r="EY109" s="9">
        <v>146.1</v>
      </c>
      <c r="EZ109" s="9">
        <v>105.72</v>
      </c>
      <c r="FA109" s="9">
        <v>105.23</v>
      </c>
      <c r="FB109" s="9">
        <v>104.97</v>
      </c>
      <c r="FC109" s="9">
        <v>104.94</v>
      </c>
      <c r="FD109" s="9">
        <v>106.35</v>
      </c>
      <c r="FE109" s="9">
        <v>108.48</v>
      </c>
      <c r="FF109" s="9">
        <v>117.49</v>
      </c>
      <c r="FG109" s="9">
        <v>120.31</v>
      </c>
      <c r="FH109" s="9">
        <v>122.41</v>
      </c>
      <c r="FI109" s="9">
        <v>123.2</v>
      </c>
      <c r="FJ109" s="9">
        <v>122.49</v>
      </c>
      <c r="FK109" s="9">
        <v>120.69</v>
      </c>
      <c r="FL109" s="9">
        <v>104.27</v>
      </c>
      <c r="FM109" s="9">
        <v>103.88</v>
      </c>
      <c r="FO109" s="9">
        <v>79.817899999999995</v>
      </c>
      <c r="FP109" s="7">
        <v>115.13</v>
      </c>
      <c r="FQ109" s="9">
        <v>1.2571000000000001</v>
      </c>
      <c r="FR109" s="7">
        <f t="shared" si="22"/>
        <v>91.583803993317943</v>
      </c>
      <c r="FT109" s="7">
        <v>1.58</v>
      </c>
      <c r="FU109" s="7">
        <v>1.97</v>
      </c>
      <c r="FV109" s="9">
        <v>80.223699999999994</v>
      </c>
      <c r="FX109" s="9">
        <v>113.42</v>
      </c>
      <c r="FY109" s="9">
        <v>108.1</v>
      </c>
      <c r="FZ109" s="9">
        <v>102.01</v>
      </c>
      <c r="GA109" s="9">
        <v>94.49</v>
      </c>
      <c r="GB109" s="9">
        <v>85.6</v>
      </c>
    </row>
    <row r="110" spans="1:184" x14ac:dyDescent="0.25">
      <c r="A110" s="6">
        <f t="shared" si="23"/>
        <v>44705</v>
      </c>
      <c r="B110" s="13">
        <f t="shared" si="17"/>
        <v>5</v>
      </c>
      <c r="C110" s="13">
        <f t="shared" si="18"/>
        <v>2022</v>
      </c>
      <c r="D110">
        <f t="shared" si="19"/>
        <v>202205</v>
      </c>
      <c r="E110">
        <f t="shared" si="20"/>
        <v>2</v>
      </c>
      <c r="F110">
        <f t="shared" si="21"/>
        <v>202202</v>
      </c>
      <c r="G110" t="s">
        <v>296</v>
      </c>
      <c r="H110" s="9">
        <v>1</v>
      </c>
      <c r="I110" s="9">
        <v>0.93910000000000005</v>
      </c>
      <c r="J110" s="10">
        <v>1.1245860999999999</v>
      </c>
      <c r="K110" s="10">
        <v>1.3325232</v>
      </c>
      <c r="L110" s="10">
        <v>1.5199587000000001</v>
      </c>
      <c r="M110" s="10">
        <v>1.6880529</v>
      </c>
      <c r="N110" s="10">
        <v>1.8360995</v>
      </c>
      <c r="O110" s="10">
        <v>1.9643934999999999</v>
      </c>
      <c r="P110" s="10">
        <v>2.0731228000000002</v>
      </c>
      <c r="Q110" s="10">
        <v>2.1647872000000001</v>
      </c>
      <c r="R110" s="10">
        <v>2.2414458000000002</v>
      </c>
      <c r="S110" s="10">
        <v>2.305186</v>
      </c>
      <c r="T110" s="10">
        <v>2.3570072</v>
      </c>
      <c r="U110" s="10">
        <v>2.3975127999999999</v>
      </c>
      <c r="V110" s="10">
        <v>2.4274300000000002</v>
      </c>
      <c r="W110" s="10">
        <v>2.4477047000000001</v>
      </c>
      <c r="X110" s="10">
        <v>2.4593327999999999</v>
      </c>
      <c r="Y110" s="10">
        <v>2.4633105</v>
      </c>
      <c r="Z110" s="10">
        <v>2.4606336</v>
      </c>
      <c r="AA110" s="10">
        <v>2.4522982</v>
      </c>
      <c r="AB110" s="10">
        <v>2.4392752999999998</v>
      </c>
      <c r="AC110" s="10">
        <v>2.4224207999999998</v>
      </c>
      <c r="AD110" s="10">
        <v>2.4025571000000001</v>
      </c>
      <c r="AE110" s="10">
        <v>2.3805065999999999</v>
      </c>
      <c r="AF110" s="10">
        <v>2.3570916999999998</v>
      </c>
      <c r="AG110" s="10">
        <v>2.3331349000000001</v>
      </c>
      <c r="AH110" s="10">
        <v>2.3093423</v>
      </c>
      <c r="AI110" s="10">
        <v>2.2859072</v>
      </c>
      <c r="AJ110" s="10">
        <v>2.2628811</v>
      </c>
      <c r="AK110" s="10">
        <v>2.2403156000000002</v>
      </c>
      <c r="AL110" s="10">
        <v>2.2182624999999998</v>
      </c>
      <c r="AM110" s="10">
        <v>2.1967732999999998</v>
      </c>
      <c r="AN110" s="10">
        <v>2.1758996000000002</v>
      </c>
      <c r="AO110" s="10">
        <v>2.1556929999999999</v>
      </c>
      <c r="AP110" s="10">
        <v>2.1362052999999999</v>
      </c>
      <c r="AQ110" s="10">
        <v>2.1174879</v>
      </c>
      <c r="AR110" s="10">
        <v>2.0995925999999998</v>
      </c>
      <c r="AS110" s="10">
        <v>2.0825708999999999</v>
      </c>
      <c r="AT110" s="10">
        <v>2.0664625000000001</v>
      </c>
      <c r="AU110" s="10">
        <v>2.0512353000000001</v>
      </c>
      <c r="AV110" s="10">
        <v>2.0368308000000002</v>
      </c>
      <c r="AW110" s="10">
        <v>2.0231905000000001</v>
      </c>
      <c r="AX110" s="10">
        <v>2.0102559000000002</v>
      </c>
      <c r="AY110" s="10">
        <v>1.9979685</v>
      </c>
      <c r="AZ110" s="10">
        <v>1.9862698000000001</v>
      </c>
      <c r="BA110" s="10">
        <v>1.9751011999999999</v>
      </c>
      <c r="BB110" s="10">
        <v>1.9644041999999999</v>
      </c>
      <c r="BC110" s="10">
        <v>1.9541204000000001</v>
      </c>
      <c r="BD110" s="10">
        <v>1.9441911999999999</v>
      </c>
      <c r="BE110" s="10">
        <v>1.934558</v>
      </c>
      <c r="BF110" s="10">
        <v>1.9251696</v>
      </c>
      <c r="BG110" s="10">
        <v>1.9160124999999999</v>
      </c>
      <c r="BH110" s="10">
        <v>1.9070863</v>
      </c>
      <c r="BI110" s="10">
        <v>1.8983905000000001</v>
      </c>
      <c r="BJ110" s="10">
        <v>1.8899246999999999</v>
      </c>
      <c r="BK110" s="10">
        <v>1.8816884</v>
      </c>
      <c r="BL110" s="10">
        <v>1.8736811</v>
      </c>
      <c r="BM110" s="10">
        <v>1.8659022000000001</v>
      </c>
      <c r="BN110" s="10">
        <v>1.8583514999999999</v>
      </c>
      <c r="BO110" s="10">
        <v>1.8510282</v>
      </c>
      <c r="BP110" s="10">
        <v>1.8439321</v>
      </c>
      <c r="BQ110" s="10">
        <v>1.8370626000000001</v>
      </c>
      <c r="BR110" s="10">
        <v>1.8008120000000001</v>
      </c>
      <c r="BS110" s="10">
        <v>1.7740197</v>
      </c>
      <c r="BU110" s="9">
        <v>136.66999999999999</v>
      </c>
      <c r="BV110" s="9">
        <v>161.76</v>
      </c>
      <c r="BW110" s="9">
        <v>182.46</v>
      </c>
      <c r="BX110" s="9">
        <v>205.12</v>
      </c>
      <c r="BY110" s="9">
        <v>208.99</v>
      </c>
      <c r="BZ110" s="9">
        <v>230.66</v>
      </c>
      <c r="CA110" s="9">
        <v>238.69</v>
      </c>
      <c r="CB110" s="9">
        <v>239.44</v>
      </c>
      <c r="CC110" s="9">
        <v>238.34</v>
      </c>
      <c r="CD110" s="9">
        <v>216.84</v>
      </c>
      <c r="CE110" s="9">
        <v>189.11</v>
      </c>
      <c r="CF110" s="9">
        <v>163.97</v>
      </c>
      <c r="CG110" s="9">
        <v>154.97</v>
      </c>
      <c r="CH110" s="9">
        <v>156.15</v>
      </c>
      <c r="CI110" s="9">
        <v>162.47999999999999</v>
      </c>
      <c r="CJ110" s="9">
        <v>167.81</v>
      </c>
      <c r="CK110" s="9">
        <v>177.85</v>
      </c>
      <c r="CL110" s="9">
        <v>185.04</v>
      </c>
      <c r="CM110" s="9">
        <v>179.06</v>
      </c>
      <c r="CN110" s="9">
        <v>180.75</v>
      </c>
      <c r="CO110" s="9">
        <v>179.6</v>
      </c>
      <c r="CP110" s="9">
        <v>171.1</v>
      </c>
      <c r="CQ110" s="9">
        <v>149.77000000000001</v>
      </c>
      <c r="CR110" s="9">
        <v>134.75</v>
      </c>
      <c r="CS110" s="9">
        <v>132.41999999999999</v>
      </c>
      <c r="CT110" s="9">
        <v>130.33000000000001</v>
      </c>
      <c r="CU110" s="9">
        <v>125.9</v>
      </c>
      <c r="CV110" s="9">
        <v>130.78</v>
      </c>
      <c r="CW110" s="9">
        <v>135.03</v>
      </c>
      <c r="CX110" s="9">
        <v>142.97999999999999</v>
      </c>
      <c r="CY110" s="9">
        <v>146.63</v>
      </c>
      <c r="CZ110" s="9">
        <v>140.04</v>
      </c>
      <c r="DA110" s="9">
        <v>138.66999999999999</v>
      </c>
      <c r="DB110" s="9">
        <v>132.26</v>
      </c>
      <c r="DC110" s="9">
        <v>115.34</v>
      </c>
      <c r="DD110" s="9">
        <v>109.48</v>
      </c>
      <c r="DE110" s="9">
        <v>103.48</v>
      </c>
      <c r="DF110" s="9">
        <v>102.48</v>
      </c>
      <c r="DG110" s="9">
        <v>100.48</v>
      </c>
      <c r="DH110" s="9">
        <v>104.48</v>
      </c>
      <c r="DI110" s="9">
        <v>119.48</v>
      </c>
      <c r="DJ110" s="9">
        <v>120.37</v>
      </c>
      <c r="DK110" s="9">
        <v>118.93</v>
      </c>
      <c r="DL110" s="9">
        <v>108.51</v>
      </c>
      <c r="DM110" s="9">
        <v>107.66</v>
      </c>
      <c r="DN110" s="9">
        <v>102.76</v>
      </c>
      <c r="DO110" s="9">
        <v>89.44</v>
      </c>
      <c r="DP110" s="9">
        <v>84.73</v>
      </c>
      <c r="DR110" s="9">
        <v>152.21</v>
      </c>
      <c r="DS110" s="9">
        <v>168.88</v>
      </c>
      <c r="DT110" s="9">
        <v>178.34</v>
      </c>
      <c r="DU110" s="9">
        <v>211.09</v>
      </c>
      <c r="DV110" s="9">
        <v>209.43</v>
      </c>
      <c r="DW110" s="9">
        <v>246.34</v>
      </c>
      <c r="DX110" s="9">
        <v>247.61</v>
      </c>
      <c r="DY110" s="9">
        <v>231.71</v>
      </c>
      <c r="DZ110" s="9">
        <v>231.68</v>
      </c>
      <c r="EA110" s="9">
        <v>230.78</v>
      </c>
      <c r="EB110" s="9">
        <v>154.15</v>
      </c>
      <c r="EC110" s="9">
        <v>157.56</v>
      </c>
      <c r="ED110" s="9">
        <v>156.82</v>
      </c>
      <c r="EE110" s="9">
        <v>152.78</v>
      </c>
      <c r="EF110" s="9">
        <v>153.66</v>
      </c>
      <c r="EG110" s="9">
        <v>153.22999999999999</v>
      </c>
      <c r="EH110" s="9">
        <v>174.56</v>
      </c>
      <c r="EI110" s="9">
        <v>177.9</v>
      </c>
      <c r="EJ110" s="9">
        <v>178.36</v>
      </c>
      <c r="EK110" s="9">
        <v>177.65</v>
      </c>
      <c r="EL110" s="9">
        <v>177.64</v>
      </c>
      <c r="EM110" s="9">
        <v>174.37</v>
      </c>
      <c r="EN110" s="9">
        <v>137.27000000000001</v>
      </c>
      <c r="EO110" s="9">
        <v>136.79</v>
      </c>
      <c r="EP110" s="9">
        <v>136.58000000000001</v>
      </c>
      <c r="EQ110" s="9">
        <v>136.27000000000001</v>
      </c>
      <c r="ER110" s="9">
        <v>137.59</v>
      </c>
      <c r="ES110" s="9">
        <v>138.31</v>
      </c>
      <c r="ET110" s="9">
        <v>143.91</v>
      </c>
      <c r="EU110" s="9">
        <v>146.18</v>
      </c>
      <c r="EV110" s="9">
        <v>146.81</v>
      </c>
      <c r="EW110" s="9">
        <v>147.94</v>
      </c>
      <c r="EX110" s="9">
        <v>147.62</v>
      </c>
      <c r="EY110" s="9">
        <v>149.13</v>
      </c>
      <c r="EZ110" s="9">
        <v>107.21</v>
      </c>
      <c r="FA110" s="9">
        <v>106.72</v>
      </c>
      <c r="FB110" s="9">
        <v>106.46</v>
      </c>
      <c r="FC110" s="9">
        <v>106.43</v>
      </c>
      <c r="FD110" s="9">
        <v>107.84</v>
      </c>
      <c r="FE110" s="9">
        <v>109.97</v>
      </c>
      <c r="FF110" s="9">
        <v>120.52</v>
      </c>
      <c r="FG110" s="9">
        <v>123.34</v>
      </c>
      <c r="FH110" s="9">
        <v>125.44</v>
      </c>
      <c r="FI110" s="9">
        <v>126.23</v>
      </c>
      <c r="FJ110" s="9">
        <v>125.52</v>
      </c>
      <c r="FK110" s="9">
        <v>123.72</v>
      </c>
      <c r="FL110" s="9">
        <v>105.76</v>
      </c>
      <c r="FM110" s="9">
        <v>105.37</v>
      </c>
      <c r="FO110" s="9">
        <v>79.312299999999993</v>
      </c>
      <c r="FP110" s="7">
        <v>115.77</v>
      </c>
      <c r="FQ110" s="9">
        <v>1.2524999999999999</v>
      </c>
      <c r="FR110" s="7">
        <f t="shared" si="22"/>
        <v>92.431137724550894</v>
      </c>
      <c r="FT110" s="7">
        <v>1.45</v>
      </c>
      <c r="FU110" s="7">
        <v>1.89</v>
      </c>
      <c r="FV110" s="9">
        <v>79.723699999999994</v>
      </c>
      <c r="FX110" s="9">
        <v>113.56</v>
      </c>
      <c r="FY110" s="9">
        <v>108.11</v>
      </c>
      <c r="FZ110" s="9">
        <v>102.28</v>
      </c>
      <c r="GA110" s="9">
        <v>94.89</v>
      </c>
      <c r="GB110" s="9">
        <v>86.01</v>
      </c>
    </row>
    <row r="111" spans="1:184" x14ac:dyDescent="0.25">
      <c r="A111" s="6">
        <f t="shared" si="23"/>
        <v>44706</v>
      </c>
      <c r="B111" s="13">
        <f t="shared" si="17"/>
        <v>5</v>
      </c>
      <c r="C111" s="13">
        <f t="shared" si="18"/>
        <v>2022</v>
      </c>
      <c r="D111">
        <f t="shared" si="19"/>
        <v>202205</v>
      </c>
      <c r="E111">
        <f t="shared" si="20"/>
        <v>2</v>
      </c>
      <c r="F111">
        <f t="shared" si="21"/>
        <v>202202</v>
      </c>
      <c r="G111" t="s">
        <v>297</v>
      </c>
      <c r="H111" s="9">
        <v>1</v>
      </c>
      <c r="I111" s="9">
        <v>0.93840000000000001</v>
      </c>
      <c r="J111" s="10">
        <v>1.1392027</v>
      </c>
      <c r="K111" s="10">
        <v>1.3402172000000001</v>
      </c>
      <c r="L111" s="10">
        <v>1.5248447000000001</v>
      </c>
      <c r="M111" s="10">
        <v>1.6948715999999999</v>
      </c>
      <c r="N111" s="10">
        <v>1.8479193</v>
      </c>
      <c r="O111" s="10">
        <v>1.9818595999999999</v>
      </c>
      <c r="P111" s="10">
        <v>2.0954502000000002</v>
      </c>
      <c r="Q111" s="10">
        <v>2.1903728</v>
      </c>
      <c r="R111" s="10">
        <v>2.2688864999999998</v>
      </c>
      <c r="S111" s="10">
        <v>2.3328753</v>
      </c>
      <c r="T111" s="10">
        <v>2.3841937999999998</v>
      </c>
      <c r="U111" s="10">
        <v>2.4233156</v>
      </c>
      <c r="V111" s="10">
        <v>2.4511747000000002</v>
      </c>
      <c r="W111" s="10">
        <v>2.4688376000000001</v>
      </c>
      <c r="X111" s="10">
        <v>2.4773369000000001</v>
      </c>
      <c r="Y111" s="10">
        <v>2.4777051999999999</v>
      </c>
      <c r="Z111" s="10">
        <v>2.4709750000000001</v>
      </c>
      <c r="AA111" s="10">
        <v>2.4581789000000001</v>
      </c>
      <c r="AB111" s="10">
        <v>2.4403464000000001</v>
      </c>
      <c r="AC111" s="10">
        <v>2.4184899999999998</v>
      </c>
      <c r="AD111" s="10">
        <v>2.3936161</v>
      </c>
      <c r="AE111" s="10">
        <v>2.3667311</v>
      </c>
      <c r="AF111" s="10">
        <v>2.3388414000000002</v>
      </c>
      <c r="AG111" s="10">
        <v>2.3109533999999998</v>
      </c>
      <c r="AH111" s="10">
        <v>2.2839624999999999</v>
      </c>
      <c r="AI111" s="10">
        <v>2.2581012999999999</v>
      </c>
      <c r="AJ111" s="10">
        <v>2.2333584000000002</v>
      </c>
      <c r="AK111" s="10">
        <v>2.2097218000000001</v>
      </c>
      <c r="AL111" s="10">
        <v>2.1871795000000001</v>
      </c>
      <c r="AM111" s="10">
        <v>2.1657198000000002</v>
      </c>
      <c r="AN111" s="10">
        <v>2.1453305999999999</v>
      </c>
      <c r="AO111" s="10">
        <v>2.1260001000000002</v>
      </c>
      <c r="AP111" s="10">
        <v>2.1077162</v>
      </c>
      <c r="AQ111" s="10">
        <v>2.0904671000000001</v>
      </c>
      <c r="AR111" s="10">
        <v>2.0742408999999999</v>
      </c>
      <c r="AS111" s="10">
        <v>2.0590256999999998</v>
      </c>
      <c r="AT111" s="10">
        <v>2.0448021000000001</v>
      </c>
      <c r="AU111" s="10">
        <v>2.0315116999999998</v>
      </c>
      <c r="AV111" s="10">
        <v>2.0190825000000001</v>
      </c>
      <c r="AW111" s="10">
        <v>2.0074428000000002</v>
      </c>
      <c r="AX111" s="10">
        <v>1.9965207</v>
      </c>
      <c r="AY111" s="10">
        <v>1.9862445</v>
      </c>
      <c r="AZ111" s="10">
        <v>1.9765423</v>
      </c>
      <c r="BA111" s="10">
        <v>1.9673423000000001</v>
      </c>
      <c r="BB111" s="10">
        <v>1.9585726000000001</v>
      </c>
      <c r="BC111" s="10">
        <v>1.9501615000000001</v>
      </c>
      <c r="BD111" s="10">
        <v>1.9420371000000001</v>
      </c>
      <c r="BE111" s="10">
        <v>1.9341276999999999</v>
      </c>
      <c r="BF111" s="10">
        <v>1.926372</v>
      </c>
      <c r="BG111" s="10">
        <v>1.9187612000000001</v>
      </c>
      <c r="BH111" s="10">
        <v>1.9113022</v>
      </c>
      <c r="BI111" s="10">
        <v>1.904002</v>
      </c>
      <c r="BJ111" s="10">
        <v>1.8968674999999999</v>
      </c>
      <c r="BK111" s="10">
        <v>1.8899056999999999</v>
      </c>
      <c r="BL111" s="10">
        <v>1.8831235</v>
      </c>
      <c r="BM111" s="10">
        <v>1.8765278999999999</v>
      </c>
      <c r="BN111" s="10">
        <v>1.8701258999999999</v>
      </c>
      <c r="BO111" s="10">
        <v>1.8639243000000001</v>
      </c>
      <c r="BP111" s="10">
        <v>1.8579300999999999</v>
      </c>
      <c r="BQ111" s="10">
        <v>1.8521504</v>
      </c>
      <c r="BR111" s="10">
        <v>1.8222670000000001</v>
      </c>
      <c r="BS111" s="10">
        <v>1.8012683</v>
      </c>
      <c r="BU111" s="9">
        <v>148.88</v>
      </c>
      <c r="BV111" s="9">
        <v>172.88</v>
      </c>
      <c r="BW111" s="9">
        <v>192.91</v>
      </c>
      <c r="BX111" s="9">
        <v>216.93</v>
      </c>
      <c r="BY111" s="9">
        <v>221.4</v>
      </c>
      <c r="BZ111" s="9">
        <v>241.42</v>
      </c>
      <c r="CA111" s="9">
        <v>248.57</v>
      </c>
      <c r="CB111" s="9">
        <v>248.96</v>
      </c>
      <c r="CC111" s="9">
        <v>247.96</v>
      </c>
      <c r="CD111" s="9">
        <v>227.22</v>
      </c>
      <c r="CE111" s="9">
        <v>195.28</v>
      </c>
      <c r="CF111" s="9">
        <v>168.5</v>
      </c>
      <c r="CG111" s="9">
        <v>159.36000000000001</v>
      </c>
      <c r="CH111" s="9">
        <v>160.79</v>
      </c>
      <c r="CI111" s="9">
        <v>166.68</v>
      </c>
      <c r="CJ111" s="9">
        <v>171.85</v>
      </c>
      <c r="CK111" s="9">
        <v>182.13</v>
      </c>
      <c r="CL111" s="9">
        <v>189.39</v>
      </c>
      <c r="CM111" s="9">
        <v>183.47</v>
      </c>
      <c r="CN111" s="9">
        <v>184.92</v>
      </c>
      <c r="CO111" s="9">
        <v>183.62</v>
      </c>
      <c r="CP111" s="9">
        <v>174.69</v>
      </c>
      <c r="CQ111" s="9">
        <v>153.02000000000001</v>
      </c>
      <c r="CR111" s="9">
        <v>137.91999999999999</v>
      </c>
      <c r="CS111" s="9">
        <v>135.41</v>
      </c>
      <c r="CT111" s="9">
        <v>133.34</v>
      </c>
      <c r="CU111" s="9">
        <v>128.91</v>
      </c>
      <c r="CV111" s="9">
        <v>133.79</v>
      </c>
      <c r="CW111" s="9">
        <v>137.29</v>
      </c>
      <c r="CX111" s="9">
        <v>145.29</v>
      </c>
      <c r="CY111" s="9">
        <v>148.91</v>
      </c>
      <c r="CZ111" s="9">
        <v>142.34</v>
      </c>
      <c r="DA111" s="9">
        <v>141.27000000000001</v>
      </c>
      <c r="DB111" s="9">
        <v>134.86000000000001</v>
      </c>
      <c r="DC111" s="9">
        <v>117</v>
      </c>
      <c r="DD111" s="9">
        <v>111.01</v>
      </c>
      <c r="DE111" s="9">
        <v>105.01</v>
      </c>
      <c r="DF111" s="9">
        <v>104.01</v>
      </c>
      <c r="DG111" s="9">
        <v>102.01</v>
      </c>
      <c r="DH111" s="9">
        <v>106.36</v>
      </c>
      <c r="DI111" s="9">
        <v>120.76</v>
      </c>
      <c r="DJ111" s="9">
        <v>122.24</v>
      </c>
      <c r="DK111" s="9">
        <v>120.87</v>
      </c>
      <c r="DL111" s="9">
        <v>111.18</v>
      </c>
      <c r="DM111" s="9">
        <v>110.33</v>
      </c>
      <c r="DN111" s="9">
        <v>105.43</v>
      </c>
      <c r="DO111" s="9">
        <v>91.22</v>
      </c>
      <c r="DP111" s="9">
        <v>86.51</v>
      </c>
      <c r="DR111" s="9">
        <v>157.59</v>
      </c>
      <c r="DS111" s="9">
        <v>175.75</v>
      </c>
      <c r="DT111" s="9">
        <v>185.71</v>
      </c>
      <c r="DU111" s="9">
        <v>218.2</v>
      </c>
      <c r="DV111" s="9">
        <v>213.8</v>
      </c>
      <c r="DW111" s="9">
        <v>252.06</v>
      </c>
      <c r="DX111" s="9">
        <v>253.33</v>
      </c>
      <c r="DY111" s="9">
        <v>237.4</v>
      </c>
      <c r="DZ111" s="9">
        <v>237.37</v>
      </c>
      <c r="EA111" s="9">
        <v>236.47</v>
      </c>
      <c r="EB111" s="9">
        <v>157.61000000000001</v>
      </c>
      <c r="EC111" s="9">
        <v>161.02000000000001</v>
      </c>
      <c r="ED111" s="9">
        <v>160.28</v>
      </c>
      <c r="EE111" s="9">
        <v>156.22999999999999</v>
      </c>
      <c r="EF111" s="9">
        <v>157.11000000000001</v>
      </c>
      <c r="EG111" s="9">
        <v>156.68</v>
      </c>
      <c r="EH111" s="9">
        <v>178.22</v>
      </c>
      <c r="EI111" s="9">
        <v>181.56</v>
      </c>
      <c r="EJ111" s="9">
        <v>182.02</v>
      </c>
      <c r="EK111" s="9">
        <v>181.31</v>
      </c>
      <c r="EL111" s="9">
        <v>181.3</v>
      </c>
      <c r="EM111" s="9">
        <v>178.03</v>
      </c>
      <c r="EN111" s="9">
        <v>136.27000000000001</v>
      </c>
      <c r="EO111" s="9">
        <v>135.79</v>
      </c>
      <c r="EP111" s="9">
        <v>135.58000000000001</v>
      </c>
      <c r="EQ111" s="9">
        <v>135.27000000000001</v>
      </c>
      <c r="ER111" s="9">
        <v>136.59</v>
      </c>
      <c r="ES111" s="9">
        <v>137.31</v>
      </c>
      <c r="ET111" s="9">
        <v>144.30000000000001</v>
      </c>
      <c r="EU111" s="9">
        <v>146.57</v>
      </c>
      <c r="EV111" s="9">
        <v>147.19999999999999</v>
      </c>
      <c r="EW111" s="9">
        <v>148.33000000000001</v>
      </c>
      <c r="EX111" s="9">
        <v>148.01</v>
      </c>
      <c r="EY111" s="9">
        <v>149.52000000000001</v>
      </c>
      <c r="EZ111" s="9">
        <v>108.62</v>
      </c>
      <c r="FA111" s="9">
        <v>108.13</v>
      </c>
      <c r="FB111" s="9">
        <v>107.87</v>
      </c>
      <c r="FC111" s="9">
        <v>107.84</v>
      </c>
      <c r="FD111" s="9">
        <v>109.25</v>
      </c>
      <c r="FE111" s="9">
        <v>111.38</v>
      </c>
      <c r="FF111" s="9">
        <v>123.49</v>
      </c>
      <c r="FG111" s="9">
        <v>126.31</v>
      </c>
      <c r="FH111" s="9">
        <v>128.41</v>
      </c>
      <c r="FI111" s="9">
        <v>129.19999999999999</v>
      </c>
      <c r="FJ111" s="9">
        <v>128.49</v>
      </c>
      <c r="FK111" s="9">
        <v>126.69</v>
      </c>
      <c r="FL111" s="9">
        <v>107.17</v>
      </c>
      <c r="FM111" s="9">
        <v>106.78</v>
      </c>
      <c r="FO111" s="9">
        <v>79.701899999999995</v>
      </c>
      <c r="FP111" s="7">
        <v>116.41</v>
      </c>
      <c r="FQ111" s="9">
        <v>1.2544999999999999</v>
      </c>
      <c r="FR111" s="7">
        <f t="shared" si="22"/>
        <v>92.793941809485858</v>
      </c>
      <c r="FT111" s="7">
        <v>1.43</v>
      </c>
      <c r="FU111" s="7">
        <v>1.92</v>
      </c>
      <c r="FV111" s="9">
        <v>80.095200000000006</v>
      </c>
      <c r="FX111" s="9">
        <v>114.03</v>
      </c>
      <c r="FY111" s="9">
        <v>108.68</v>
      </c>
      <c r="FZ111" s="9">
        <v>103.01</v>
      </c>
      <c r="GA111" s="9">
        <v>95.49</v>
      </c>
      <c r="GB111" s="9">
        <v>86.47</v>
      </c>
    </row>
    <row r="112" spans="1:184" x14ac:dyDescent="0.25">
      <c r="A112" s="6">
        <f t="shared" si="23"/>
        <v>44707</v>
      </c>
      <c r="B112" s="13">
        <f t="shared" si="17"/>
        <v>5</v>
      </c>
      <c r="C112" s="13">
        <f t="shared" si="18"/>
        <v>2022</v>
      </c>
      <c r="D112">
        <f t="shared" si="19"/>
        <v>202205</v>
      </c>
      <c r="E112">
        <f t="shared" si="20"/>
        <v>2</v>
      </c>
      <c r="F112">
        <f t="shared" si="21"/>
        <v>202202</v>
      </c>
      <c r="G112" t="s">
        <v>298</v>
      </c>
      <c r="H112" s="9">
        <v>1</v>
      </c>
      <c r="I112" s="9">
        <v>0.93879999999999997</v>
      </c>
      <c r="J112" s="10">
        <v>1.1566301999999999</v>
      </c>
      <c r="K112" s="10">
        <v>1.3581719999999999</v>
      </c>
      <c r="L112" s="10">
        <v>1.5508552</v>
      </c>
      <c r="M112" s="10">
        <v>1.7301487</v>
      </c>
      <c r="N112" s="10">
        <v>1.8915356999999999</v>
      </c>
      <c r="O112" s="10">
        <v>2.0322334999999998</v>
      </c>
      <c r="P112" s="10">
        <v>2.1513331</v>
      </c>
      <c r="Q112" s="10">
        <v>2.2492277999999999</v>
      </c>
      <c r="R112" s="10">
        <v>2.3279996000000001</v>
      </c>
      <c r="S112" s="10">
        <v>2.3899099000000001</v>
      </c>
      <c r="T112" s="10">
        <v>2.4372512999999998</v>
      </c>
      <c r="U112" s="10">
        <v>2.4716019999999999</v>
      </c>
      <c r="V112" s="10">
        <v>2.4954231</v>
      </c>
      <c r="W112" s="10">
        <v>2.510097</v>
      </c>
      <c r="X112" s="10">
        <v>2.5166330000000001</v>
      </c>
      <c r="Y112" s="10">
        <v>2.5160402999999998</v>
      </c>
      <c r="Z112" s="10">
        <v>2.5093279000000002</v>
      </c>
      <c r="AA112" s="10">
        <v>2.4975051000000001</v>
      </c>
      <c r="AB112" s="10">
        <v>2.4815526000000001</v>
      </c>
      <c r="AC112" s="10">
        <v>2.4623054</v>
      </c>
      <c r="AD112" s="10">
        <v>2.4405518000000002</v>
      </c>
      <c r="AE112" s="10">
        <v>2.4170805</v>
      </c>
      <c r="AF112" s="10">
        <v>2.3926797</v>
      </c>
      <c r="AG112" s="10">
        <v>2.3681378999999998</v>
      </c>
      <c r="AH112" s="10">
        <v>2.3441488000000001</v>
      </c>
      <c r="AI112" s="10">
        <v>2.3208951999999998</v>
      </c>
      <c r="AJ112" s="10">
        <v>2.2983889999999998</v>
      </c>
      <c r="AK112" s="10">
        <v>2.2766418000000002</v>
      </c>
      <c r="AL112" s="10">
        <v>2.2556653</v>
      </c>
      <c r="AM112" s="10">
        <v>2.235471</v>
      </c>
      <c r="AN112" s="10">
        <v>2.2160706999999999</v>
      </c>
      <c r="AO112" s="10">
        <v>2.197476</v>
      </c>
      <c r="AP112" s="10">
        <v>2.1796985000000002</v>
      </c>
      <c r="AQ112" s="10">
        <v>2.1627499000000001</v>
      </c>
      <c r="AR112" s="10">
        <v>2.1466419000000001</v>
      </c>
      <c r="AS112" s="10">
        <v>2.1313860999999998</v>
      </c>
      <c r="AT112" s="10">
        <v>2.1169848</v>
      </c>
      <c r="AU112" s="10">
        <v>2.1033949999999999</v>
      </c>
      <c r="AV112" s="10">
        <v>2.0905599000000001</v>
      </c>
      <c r="AW112" s="10">
        <v>2.0784227999999998</v>
      </c>
      <c r="AX112" s="10">
        <v>2.0669266999999998</v>
      </c>
      <c r="AY112" s="10">
        <v>2.0560149000000001</v>
      </c>
      <c r="AZ112" s="10">
        <v>2.0456306</v>
      </c>
      <c r="BA112" s="10">
        <v>2.035717</v>
      </c>
      <c r="BB112" s="10">
        <v>2.0262172000000001</v>
      </c>
      <c r="BC112" s="10">
        <v>2.0170743999999998</v>
      </c>
      <c r="BD112" s="10">
        <v>2.0082319000000002</v>
      </c>
      <c r="BE112" s="10">
        <v>1.9996327</v>
      </c>
      <c r="BF112" s="10">
        <v>1.9912293999999999</v>
      </c>
      <c r="BG112" s="10">
        <v>1.9830154</v>
      </c>
      <c r="BH112" s="10">
        <v>1.9749954000000001</v>
      </c>
      <c r="BI112" s="10">
        <v>1.9671738999999999</v>
      </c>
      <c r="BJ112" s="10">
        <v>1.9595558</v>
      </c>
      <c r="BK112" s="10">
        <v>1.9521455999999999</v>
      </c>
      <c r="BL112" s="10">
        <v>1.9449482</v>
      </c>
      <c r="BM112" s="10">
        <v>1.9379681</v>
      </c>
      <c r="BN112" s="10">
        <v>1.9312100000000001</v>
      </c>
      <c r="BO112" s="10">
        <v>1.9246787000000001</v>
      </c>
      <c r="BP112" s="10">
        <v>1.9183787999999999</v>
      </c>
      <c r="BQ112" s="10">
        <v>1.9123148999999999</v>
      </c>
      <c r="BR112" s="10">
        <v>1.8811192999999999</v>
      </c>
      <c r="BS112" s="10">
        <v>1.8594042</v>
      </c>
      <c r="BU112" s="9">
        <v>144.44999999999999</v>
      </c>
      <c r="BV112" s="9">
        <v>167.45</v>
      </c>
      <c r="BW112" s="9">
        <v>187.25</v>
      </c>
      <c r="BX112" s="9">
        <v>213.5</v>
      </c>
      <c r="BY112" s="9">
        <v>218.08</v>
      </c>
      <c r="BZ112" s="9">
        <v>239.18</v>
      </c>
      <c r="CA112" s="9">
        <v>247.18</v>
      </c>
      <c r="CB112" s="9">
        <v>247.4</v>
      </c>
      <c r="CC112" s="9">
        <v>245.97</v>
      </c>
      <c r="CD112" s="9">
        <v>225.07</v>
      </c>
      <c r="CE112" s="9">
        <v>196.34</v>
      </c>
      <c r="CF112" s="9">
        <v>169.63</v>
      </c>
      <c r="CG112" s="9">
        <v>161.62</v>
      </c>
      <c r="CH112" s="9">
        <v>163.16999999999999</v>
      </c>
      <c r="CI112" s="9">
        <v>169.02</v>
      </c>
      <c r="CJ112" s="9">
        <v>174.03</v>
      </c>
      <c r="CK112" s="9">
        <v>182.07</v>
      </c>
      <c r="CL112" s="9">
        <v>188.72</v>
      </c>
      <c r="CM112" s="9">
        <v>183.8</v>
      </c>
      <c r="CN112" s="9">
        <v>185.37</v>
      </c>
      <c r="CO112" s="9">
        <v>184.07</v>
      </c>
      <c r="CP112" s="9">
        <v>175.12</v>
      </c>
      <c r="CQ112" s="9">
        <v>152.66</v>
      </c>
      <c r="CR112" s="9">
        <v>137.5</v>
      </c>
      <c r="CS112" s="9">
        <v>134.99</v>
      </c>
      <c r="CT112" s="9">
        <v>131.99</v>
      </c>
      <c r="CU112" s="9">
        <v>126.99</v>
      </c>
      <c r="CV112" s="9">
        <v>130.99</v>
      </c>
      <c r="CW112" s="9">
        <v>133.80000000000001</v>
      </c>
      <c r="CX112" s="9">
        <v>141.80000000000001</v>
      </c>
      <c r="CY112" s="9">
        <v>145.41999999999999</v>
      </c>
      <c r="CZ112" s="9">
        <v>138.85</v>
      </c>
      <c r="DA112" s="9">
        <v>137.78</v>
      </c>
      <c r="DB112" s="9">
        <v>131.37</v>
      </c>
      <c r="DC112" s="9">
        <v>113.82</v>
      </c>
      <c r="DD112" s="9">
        <v>107.83</v>
      </c>
      <c r="DE112" s="9">
        <v>101.83</v>
      </c>
      <c r="DF112" s="9">
        <v>100.83</v>
      </c>
      <c r="DG112" s="9">
        <v>98.83</v>
      </c>
      <c r="DH112" s="9">
        <v>103.18</v>
      </c>
      <c r="DI112" s="9">
        <v>117.44</v>
      </c>
      <c r="DJ112" s="9">
        <v>118.92</v>
      </c>
      <c r="DK112" s="9">
        <v>117.55</v>
      </c>
      <c r="DL112" s="9">
        <v>108.53</v>
      </c>
      <c r="DM112" s="9">
        <v>107.68</v>
      </c>
      <c r="DN112" s="9">
        <v>102.78</v>
      </c>
      <c r="DO112" s="9">
        <v>88.58</v>
      </c>
      <c r="DP112" s="9">
        <v>83.52</v>
      </c>
      <c r="DR112" s="9">
        <v>157.26</v>
      </c>
      <c r="DS112" s="9">
        <v>174.33</v>
      </c>
      <c r="DT112" s="9">
        <v>184.54</v>
      </c>
      <c r="DU112" s="9">
        <v>217.78</v>
      </c>
      <c r="DV112" s="9">
        <v>212.82</v>
      </c>
      <c r="DW112" s="9">
        <v>252</v>
      </c>
      <c r="DX112" s="9">
        <v>253.27</v>
      </c>
      <c r="DY112" s="9">
        <v>237.43</v>
      </c>
      <c r="DZ112" s="9">
        <v>237.4</v>
      </c>
      <c r="EA112" s="9">
        <v>236.5</v>
      </c>
      <c r="EB112" s="9">
        <v>159.69999999999999</v>
      </c>
      <c r="EC112" s="9">
        <v>163.11000000000001</v>
      </c>
      <c r="ED112" s="9">
        <v>162.37</v>
      </c>
      <c r="EE112" s="9">
        <v>158.31</v>
      </c>
      <c r="EF112" s="9">
        <v>159.19</v>
      </c>
      <c r="EG112" s="9">
        <v>158.76</v>
      </c>
      <c r="EH112" s="9">
        <v>178.63</v>
      </c>
      <c r="EI112" s="9">
        <v>181.97</v>
      </c>
      <c r="EJ112" s="9">
        <v>182.43</v>
      </c>
      <c r="EK112" s="9">
        <v>181.72</v>
      </c>
      <c r="EL112" s="9">
        <v>181.71</v>
      </c>
      <c r="EM112" s="9">
        <v>178.44</v>
      </c>
      <c r="EN112" s="9">
        <v>136.91</v>
      </c>
      <c r="EO112" s="9">
        <v>136.43</v>
      </c>
      <c r="EP112" s="9">
        <v>136.22</v>
      </c>
      <c r="EQ112" s="9">
        <v>135.91</v>
      </c>
      <c r="ER112" s="9">
        <v>137.22999999999999</v>
      </c>
      <c r="ES112" s="9">
        <v>137.94999999999999</v>
      </c>
      <c r="ET112" s="9">
        <v>143.85</v>
      </c>
      <c r="EU112" s="9">
        <v>146.12</v>
      </c>
      <c r="EV112" s="9">
        <v>146.75</v>
      </c>
      <c r="EW112" s="9">
        <v>147.88</v>
      </c>
      <c r="EX112" s="9">
        <v>147.56</v>
      </c>
      <c r="EY112" s="9">
        <v>149.07</v>
      </c>
      <c r="EZ112" s="9">
        <v>111.27</v>
      </c>
      <c r="FA112" s="9">
        <v>110.78</v>
      </c>
      <c r="FB112" s="9">
        <v>110.52</v>
      </c>
      <c r="FC112" s="9">
        <v>110.49</v>
      </c>
      <c r="FD112" s="9">
        <v>111.9</v>
      </c>
      <c r="FE112" s="9">
        <v>114.03</v>
      </c>
      <c r="FF112" s="9">
        <v>123.04</v>
      </c>
      <c r="FG112" s="9">
        <v>125.86</v>
      </c>
      <c r="FH112" s="9">
        <v>127.96</v>
      </c>
      <c r="FI112" s="9">
        <v>128.75</v>
      </c>
      <c r="FJ112" s="9">
        <v>128.04</v>
      </c>
      <c r="FK112" s="9">
        <v>126.24</v>
      </c>
      <c r="FL112" s="9">
        <v>109.82</v>
      </c>
      <c r="FM112" s="9">
        <v>109.43</v>
      </c>
      <c r="FO112" s="9">
        <v>79.862700000000004</v>
      </c>
      <c r="FP112" s="7">
        <v>119.81</v>
      </c>
      <c r="FQ112" s="9">
        <v>1.2573000000000001</v>
      </c>
      <c r="FR112" s="7">
        <f t="shared" si="22"/>
        <v>95.291497653702379</v>
      </c>
      <c r="FT112" s="7">
        <v>1.46</v>
      </c>
      <c r="FU112" s="7">
        <v>1.97</v>
      </c>
      <c r="FV112" s="9">
        <v>80.211399999999998</v>
      </c>
      <c r="FX112" s="9">
        <v>117.4</v>
      </c>
      <c r="FY112" s="9">
        <v>111.55</v>
      </c>
      <c r="FZ112" s="9">
        <v>105.44</v>
      </c>
      <c r="GA112" s="9">
        <v>97.13</v>
      </c>
      <c r="GB112" s="9">
        <v>87.04</v>
      </c>
    </row>
    <row r="113" spans="1:184" x14ac:dyDescent="0.25">
      <c r="A113" s="6">
        <f t="shared" si="23"/>
        <v>44708</v>
      </c>
      <c r="B113" s="13">
        <f t="shared" si="17"/>
        <v>5</v>
      </c>
      <c r="C113" s="13">
        <f t="shared" si="18"/>
        <v>2022</v>
      </c>
      <c r="D113">
        <f t="shared" si="19"/>
        <v>202205</v>
      </c>
      <c r="E113">
        <f t="shared" si="20"/>
        <v>2</v>
      </c>
      <c r="F113">
        <f t="shared" si="21"/>
        <v>202202</v>
      </c>
      <c r="G113" t="s">
        <v>299</v>
      </c>
      <c r="H113" s="9">
        <v>1</v>
      </c>
      <c r="I113" s="9">
        <v>0.93830000000000002</v>
      </c>
      <c r="J113" s="10">
        <v>1.1671733</v>
      </c>
      <c r="K113" s="10">
        <v>1.3662303</v>
      </c>
      <c r="L113" s="10">
        <v>1.5607869999999999</v>
      </c>
      <c r="M113" s="10">
        <v>1.7429121000000001</v>
      </c>
      <c r="N113" s="10">
        <v>1.9063273999999999</v>
      </c>
      <c r="O113" s="10">
        <v>2.0479853000000001</v>
      </c>
      <c r="P113" s="10">
        <v>2.1668118999999999</v>
      </c>
      <c r="Q113" s="10">
        <v>2.2638305999999999</v>
      </c>
      <c r="R113" s="10">
        <v>2.3415051</v>
      </c>
      <c r="S113" s="10">
        <v>2.4024516</v>
      </c>
      <c r="T113" s="10">
        <v>2.4484987999999999</v>
      </c>
      <c r="U113" s="10">
        <v>2.4811426000000001</v>
      </c>
      <c r="V113" s="10">
        <v>2.5020373</v>
      </c>
      <c r="W113" s="10">
        <v>2.5126515</v>
      </c>
      <c r="X113" s="10">
        <v>2.5143703999999998</v>
      </c>
      <c r="Y113" s="10">
        <v>2.5085793999999999</v>
      </c>
      <c r="Z113" s="10">
        <v>2.4966634999999999</v>
      </c>
      <c r="AA113" s="10">
        <v>2.4800081</v>
      </c>
      <c r="AB113" s="10">
        <v>2.4599053999999998</v>
      </c>
      <c r="AC113" s="10">
        <v>2.4372162999999998</v>
      </c>
      <c r="AD113" s="10">
        <v>2.412677</v>
      </c>
      <c r="AE113" s="10">
        <v>2.3870233999999999</v>
      </c>
      <c r="AF113" s="10">
        <v>2.3609916000000002</v>
      </c>
      <c r="AG113" s="10">
        <v>2.3353177000000001</v>
      </c>
      <c r="AH113" s="10">
        <v>2.3106322000000001</v>
      </c>
      <c r="AI113" s="10">
        <v>2.2870518999999998</v>
      </c>
      <c r="AJ113" s="10">
        <v>2.2645371000000001</v>
      </c>
      <c r="AK113" s="10">
        <v>2.2430482</v>
      </c>
      <c r="AL113" s="10">
        <v>2.2225456000000001</v>
      </c>
      <c r="AM113" s="10">
        <v>2.2029895000000002</v>
      </c>
      <c r="AN113" s="10">
        <v>2.1843403000000001</v>
      </c>
      <c r="AO113" s="10">
        <v>2.1665584</v>
      </c>
      <c r="AP113" s="10">
        <v>2.1496040000000001</v>
      </c>
      <c r="AQ113" s="10">
        <v>2.1334374999999999</v>
      </c>
      <c r="AR113" s="10">
        <v>2.1180192999999998</v>
      </c>
      <c r="AS113" s="10">
        <v>2.1033097000000001</v>
      </c>
      <c r="AT113" s="10">
        <v>2.0892681999999998</v>
      </c>
      <c r="AU113" s="10">
        <v>2.0758508999999998</v>
      </c>
      <c r="AV113" s="10">
        <v>2.0630128000000001</v>
      </c>
      <c r="AW113" s="10">
        <v>2.0507089999999999</v>
      </c>
      <c r="AX113" s="10">
        <v>2.0388947000000002</v>
      </c>
      <c r="AY113" s="10">
        <v>2.0275248000000001</v>
      </c>
      <c r="AZ113" s="10">
        <v>2.0165544999999998</v>
      </c>
      <c r="BA113" s="10">
        <v>2.0059388</v>
      </c>
      <c r="BB113" s="10">
        <v>1.9956328999999999</v>
      </c>
      <c r="BC113" s="10">
        <v>1.9855917000000001</v>
      </c>
      <c r="BD113" s="10">
        <v>1.9757704</v>
      </c>
      <c r="BE113" s="10">
        <v>1.966124</v>
      </c>
      <c r="BF113" s="10">
        <v>1.9566162</v>
      </c>
      <c r="BG113" s="10">
        <v>1.9472487999999999</v>
      </c>
      <c r="BH113" s="10">
        <v>1.9380339</v>
      </c>
      <c r="BI113" s="10">
        <v>1.9289837000000001</v>
      </c>
      <c r="BJ113" s="10">
        <v>1.9201104</v>
      </c>
      <c r="BK113" s="10">
        <v>1.9114262</v>
      </c>
      <c r="BL113" s="10">
        <v>1.9029433</v>
      </c>
      <c r="BM113" s="10">
        <v>1.8946738000000001</v>
      </c>
      <c r="BN113" s="10">
        <v>1.88663</v>
      </c>
      <c r="BO113" s="10">
        <v>1.878824</v>
      </c>
      <c r="BP113" s="10">
        <v>1.8712681</v>
      </c>
      <c r="BQ113" s="10">
        <v>1.8639744</v>
      </c>
      <c r="BR113" s="10">
        <v>1.8261786</v>
      </c>
      <c r="BS113" s="10">
        <v>1.799544</v>
      </c>
      <c r="BU113" s="9">
        <v>153.36000000000001</v>
      </c>
      <c r="BV113" s="9">
        <v>171.61</v>
      </c>
      <c r="BW113" s="9">
        <v>191.51</v>
      </c>
      <c r="BX113" s="9">
        <v>216.34</v>
      </c>
      <c r="BY113" s="9">
        <v>221.29</v>
      </c>
      <c r="BZ113" s="9">
        <v>248.23</v>
      </c>
      <c r="CA113" s="9">
        <v>257.17</v>
      </c>
      <c r="CB113" s="9">
        <v>256.79000000000002</v>
      </c>
      <c r="CC113" s="9">
        <v>255.61</v>
      </c>
      <c r="CD113" s="9">
        <v>235.11</v>
      </c>
      <c r="CE113" s="9">
        <v>199.1</v>
      </c>
      <c r="CF113" s="9">
        <v>171.98</v>
      </c>
      <c r="CG113" s="9">
        <v>163.34</v>
      </c>
      <c r="CH113" s="9">
        <v>164.69</v>
      </c>
      <c r="CI113" s="9">
        <v>170.35</v>
      </c>
      <c r="CJ113" s="9">
        <v>175.93</v>
      </c>
      <c r="CK113" s="9">
        <v>184.53</v>
      </c>
      <c r="CL113" s="9">
        <v>191.39</v>
      </c>
      <c r="CM113" s="9">
        <v>186.86</v>
      </c>
      <c r="CN113" s="9">
        <v>186.82</v>
      </c>
      <c r="CO113" s="9">
        <v>185.32</v>
      </c>
      <c r="CP113" s="9">
        <v>176.13</v>
      </c>
      <c r="CQ113" s="9">
        <v>153.68</v>
      </c>
      <c r="CR113" s="9">
        <v>138.52000000000001</v>
      </c>
      <c r="CS113" s="9">
        <v>136.01</v>
      </c>
      <c r="CT113" s="9">
        <v>132.94</v>
      </c>
      <c r="CU113" s="9">
        <v>127.84</v>
      </c>
      <c r="CV113" s="9">
        <v>131.84</v>
      </c>
      <c r="CW113" s="9">
        <v>133.53</v>
      </c>
      <c r="CX113" s="9">
        <v>140.38999999999999</v>
      </c>
      <c r="CY113" s="9">
        <v>144.01</v>
      </c>
      <c r="CZ113" s="9">
        <v>138.11000000000001</v>
      </c>
      <c r="DA113" s="9">
        <v>137.04</v>
      </c>
      <c r="DB113" s="9">
        <v>130.63</v>
      </c>
      <c r="DC113" s="9">
        <v>113.46</v>
      </c>
      <c r="DD113" s="9">
        <v>107.47</v>
      </c>
      <c r="DE113" s="9">
        <v>101.47</v>
      </c>
      <c r="DF113" s="9">
        <v>100.47</v>
      </c>
      <c r="DG113" s="9">
        <v>98.47</v>
      </c>
      <c r="DH113" s="9">
        <v>102.82</v>
      </c>
      <c r="DI113" s="9">
        <v>117.45</v>
      </c>
      <c r="DJ113" s="9">
        <v>118.93</v>
      </c>
      <c r="DK113" s="9">
        <v>117.56</v>
      </c>
      <c r="DL113" s="9">
        <v>108.54</v>
      </c>
      <c r="DM113" s="9">
        <v>107.69</v>
      </c>
      <c r="DN113" s="9">
        <v>102.79</v>
      </c>
      <c r="DO113" s="9">
        <v>88.59</v>
      </c>
      <c r="DP113" s="9">
        <v>83.53</v>
      </c>
      <c r="DR113" s="9">
        <v>165.61</v>
      </c>
      <c r="DS113" s="9">
        <v>178.94</v>
      </c>
      <c r="DT113" s="9">
        <v>187.54</v>
      </c>
      <c r="DU113" s="9">
        <v>221.31</v>
      </c>
      <c r="DV113" s="9">
        <v>219.13</v>
      </c>
      <c r="DW113" s="9">
        <v>259.43</v>
      </c>
      <c r="DX113" s="9">
        <v>260.7</v>
      </c>
      <c r="DY113" s="9">
        <v>245.24</v>
      </c>
      <c r="DZ113" s="9">
        <v>245.21</v>
      </c>
      <c r="EA113" s="9">
        <v>244.31</v>
      </c>
      <c r="EB113" s="9">
        <v>162.96</v>
      </c>
      <c r="EC113" s="9">
        <v>166.37</v>
      </c>
      <c r="ED113" s="9">
        <v>165.63</v>
      </c>
      <c r="EE113" s="9">
        <v>161.56</v>
      </c>
      <c r="EF113" s="9">
        <v>162.44</v>
      </c>
      <c r="EG113" s="9">
        <v>162.01</v>
      </c>
      <c r="EH113" s="9">
        <v>179.41</v>
      </c>
      <c r="EI113" s="9">
        <v>182.75</v>
      </c>
      <c r="EJ113" s="9">
        <v>183.21</v>
      </c>
      <c r="EK113" s="9">
        <v>182.5</v>
      </c>
      <c r="EL113" s="9">
        <v>182.49</v>
      </c>
      <c r="EM113" s="9">
        <v>179.22</v>
      </c>
      <c r="EN113" s="9">
        <v>138.93</v>
      </c>
      <c r="EO113" s="9">
        <v>138.44999999999999</v>
      </c>
      <c r="EP113" s="9">
        <v>138.24</v>
      </c>
      <c r="EQ113" s="9">
        <v>137.93</v>
      </c>
      <c r="ER113" s="9">
        <v>139.25</v>
      </c>
      <c r="ES113" s="9">
        <v>139.97</v>
      </c>
      <c r="ET113" s="9">
        <v>146.36000000000001</v>
      </c>
      <c r="EU113" s="9">
        <v>148.63</v>
      </c>
      <c r="EV113" s="9">
        <v>149.26</v>
      </c>
      <c r="EW113" s="9">
        <v>150.38999999999999</v>
      </c>
      <c r="EX113" s="9">
        <v>150.07</v>
      </c>
      <c r="EY113" s="9">
        <v>151.58000000000001</v>
      </c>
      <c r="EZ113" s="9">
        <v>109.22</v>
      </c>
      <c r="FA113" s="9">
        <v>108.73</v>
      </c>
      <c r="FB113" s="9">
        <v>108.47</v>
      </c>
      <c r="FC113" s="9">
        <v>108.44</v>
      </c>
      <c r="FD113" s="9">
        <v>109.85</v>
      </c>
      <c r="FE113" s="9">
        <v>111.98</v>
      </c>
      <c r="FF113" s="9">
        <v>124.09</v>
      </c>
      <c r="FG113" s="9">
        <v>126.91</v>
      </c>
      <c r="FH113" s="9">
        <v>129.01</v>
      </c>
      <c r="FI113" s="9">
        <v>129.80000000000001</v>
      </c>
      <c r="FJ113" s="9">
        <v>129.09</v>
      </c>
      <c r="FK113" s="9">
        <v>127.29</v>
      </c>
      <c r="FL113" s="9">
        <v>107.77</v>
      </c>
      <c r="FM113" s="9">
        <v>107.38</v>
      </c>
      <c r="FO113" s="9">
        <v>80.052999999999997</v>
      </c>
      <c r="FP113" s="7">
        <v>121.19</v>
      </c>
      <c r="FQ113" s="9">
        <v>1.2615000000000001</v>
      </c>
      <c r="FR113" s="7">
        <f t="shared" si="22"/>
        <v>96.068172810146649</v>
      </c>
      <c r="FT113" s="7">
        <v>1.43</v>
      </c>
      <c r="FU113" s="7">
        <v>1.92</v>
      </c>
      <c r="FV113" s="9">
        <v>80.388400000000004</v>
      </c>
      <c r="FX113" s="9">
        <v>119.43</v>
      </c>
      <c r="FY113" s="9">
        <v>112.7</v>
      </c>
      <c r="FZ113" s="9">
        <v>106.2</v>
      </c>
      <c r="GA113" s="9">
        <v>97.67</v>
      </c>
      <c r="GB113" s="9">
        <v>87.26</v>
      </c>
    </row>
    <row r="114" spans="1:184" x14ac:dyDescent="0.25">
      <c r="A114" s="6">
        <f t="shared" si="23"/>
        <v>44711</v>
      </c>
      <c r="B114" s="13">
        <f t="shared" si="17"/>
        <v>5</v>
      </c>
      <c r="C114" s="13">
        <f t="shared" si="18"/>
        <v>2022</v>
      </c>
      <c r="D114">
        <f t="shared" si="19"/>
        <v>202205</v>
      </c>
      <c r="E114">
        <f t="shared" si="20"/>
        <v>2</v>
      </c>
      <c r="F114">
        <f t="shared" si="21"/>
        <v>202202</v>
      </c>
      <c r="G114" t="s">
        <v>300</v>
      </c>
      <c r="H114" s="9">
        <v>1</v>
      </c>
      <c r="I114" s="9">
        <v>0.93840000000000001</v>
      </c>
      <c r="J114" s="10">
        <v>1.2218334</v>
      </c>
      <c r="K114" s="10">
        <v>1.4041014999999999</v>
      </c>
      <c r="L114" s="10">
        <v>1.6057604000000001</v>
      </c>
      <c r="M114" s="10">
        <v>1.7965974</v>
      </c>
      <c r="N114" s="10">
        <v>1.9654067</v>
      </c>
      <c r="O114" s="10">
        <v>2.1105461999999999</v>
      </c>
      <c r="P114" s="10">
        <v>2.2321336999999999</v>
      </c>
      <c r="Q114" s="10">
        <v>2.3327694999999999</v>
      </c>
      <c r="R114" s="10">
        <v>2.4153969000000002</v>
      </c>
      <c r="S114" s="10">
        <v>2.4820071000000001</v>
      </c>
      <c r="T114" s="10">
        <v>2.533534</v>
      </c>
      <c r="U114" s="10">
        <v>2.5709954000000002</v>
      </c>
      <c r="V114" s="10">
        <v>2.5957753000000001</v>
      </c>
      <c r="W114" s="10">
        <v>2.6093023999999998</v>
      </c>
      <c r="X114" s="10">
        <v>2.6129931000000002</v>
      </c>
      <c r="Y114" s="10">
        <v>2.6082635000000001</v>
      </c>
      <c r="Z114" s="10">
        <v>2.5965299000000002</v>
      </c>
      <c r="AA114" s="10">
        <v>2.5792085</v>
      </c>
      <c r="AB114" s="10">
        <v>2.5576346999999999</v>
      </c>
      <c r="AC114" s="10">
        <v>2.5327692000000002</v>
      </c>
      <c r="AD114" s="10">
        <v>2.5054637</v>
      </c>
      <c r="AE114" s="10">
        <v>2.4765703999999999</v>
      </c>
      <c r="AF114" s="10">
        <v>2.4469409999999998</v>
      </c>
      <c r="AG114" s="10">
        <v>2.4174275999999999</v>
      </c>
      <c r="AH114" s="10">
        <v>2.388754</v>
      </c>
      <c r="AI114" s="10">
        <v>2.3610779000000002</v>
      </c>
      <c r="AJ114" s="10">
        <v>2.3344011</v>
      </c>
      <c r="AK114" s="10">
        <v>2.3087254000000001</v>
      </c>
      <c r="AL114" s="10">
        <v>2.2840524000000002</v>
      </c>
      <c r="AM114" s="10">
        <v>2.2603840000000002</v>
      </c>
      <c r="AN114" s="10">
        <v>2.2377216999999998</v>
      </c>
      <c r="AO114" s="10">
        <v>2.2160674</v>
      </c>
      <c r="AP114" s="10">
        <v>2.1954227999999998</v>
      </c>
      <c r="AQ114" s="10">
        <v>2.1757895999999999</v>
      </c>
      <c r="AR114" s="10">
        <v>2.1571695000000002</v>
      </c>
      <c r="AS114" s="10">
        <v>2.1395643</v>
      </c>
      <c r="AT114" s="10">
        <v>2.1229665999999998</v>
      </c>
      <c r="AU114" s="10">
        <v>2.1073284999999999</v>
      </c>
      <c r="AV114" s="10">
        <v>2.0925913</v>
      </c>
      <c r="AW114" s="10">
        <v>2.0786959999999999</v>
      </c>
      <c r="AX114" s="10">
        <v>2.0655836999999999</v>
      </c>
      <c r="AY114" s="10">
        <v>2.0531956</v>
      </c>
      <c r="AZ114" s="10">
        <v>2.0414728000000002</v>
      </c>
      <c r="BA114" s="10">
        <v>2.0303562999999998</v>
      </c>
      <c r="BB114" s="10">
        <v>2.0197873999999998</v>
      </c>
      <c r="BC114" s="10">
        <v>2.0097070000000001</v>
      </c>
      <c r="BD114" s="10">
        <v>2.0000564000000001</v>
      </c>
      <c r="BE114" s="10">
        <v>1.9907767000000001</v>
      </c>
      <c r="BF114" s="10">
        <v>1.9818157000000001</v>
      </c>
      <c r="BG114" s="10">
        <v>1.9731588</v>
      </c>
      <c r="BH114" s="10">
        <v>1.9648032</v>
      </c>
      <c r="BI114" s="10">
        <v>1.9567466</v>
      </c>
      <c r="BJ114" s="10">
        <v>1.9489863999999999</v>
      </c>
      <c r="BK114" s="10">
        <v>1.9415203000000001</v>
      </c>
      <c r="BL114" s="10">
        <v>1.9343456000000001</v>
      </c>
      <c r="BM114" s="10">
        <v>1.92746</v>
      </c>
      <c r="BN114" s="10">
        <v>1.9208609000000001</v>
      </c>
      <c r="BO114" s="10">
        <v>1.9145458</v>
      </c>
      <c r="BP114" s="10">
        <v>1.9085124</v>
      </c>
      <c r="BQ114" s="10">
        <v>1.9027579999999999</v>
      </c>
      <c r="BR114" s="10">
        <v>1.8740441999999999</v>
      </c>
      <c r="BS114" s="10">
        <v>1.8553143999999999</v>
      </c>
      <c r="BU114" s="9">
        <v>165.91</v>
      </c>
      <c r="BV114" s="9">
        <v>181.13</v>
      </c>
      <c r="BW114" s="9">
        <v>198.74</v>
      </c>
      <c r="BX114" s="9">
        <v>223.18</v>
      </c>
      <c r="BY114" s="9">
        <v>223.68</v>
      </c>
      <c r="BZ114" s="9">
        <v>249.18</v>
      </c>
      <c r="CA114" s="9">
        <v>258.43</v>
      </c>
      <c r="CB114" s="9">
        <v>258.23</v>
      </c>
      <c r="CC114" s="9">
        <v>257.61</v>
      </c>
      <c r="CD114" s="9">
        <v>236.31</v>
      </c>
      <c r="CE114" s="9">
        <v>201.81</v>
      </c>
      <c r="CF114" s="9">
        <v>176.31</v>
      </c>
      <c r="CG114" s="9">
        <v>167.31</v>
      </c>
      <c r="CH114" s="9">
        <v>167.54</v>
      </c>
      <c r="CI114" s="9">
        <v>172.27</v>
      </c>
      <c r="CJ114" s="9">
        <v>177.27</v>
      </c>
      <c r="CK114" s="9">
        <v>185.9</v>
      </c>
      <c r="CL114" s="9">
        <v>192.7</v>
      </c>
      <c r="CM114" s="9">
        <v>188.14</v>
      </c>
      <c r="CN114" s="9">
        <v>187.33</v>
      </c>
      <c r="CO114" s="9">
        <v>185.81</v>
      </c>
      <c r="CP114" s="9">
        <v>176.61</v>
      </c>
      <c r="CQ114" s="9">
        <v>154.03</v>
      </c>
      <c r="CR114" s="9">
        <v>138.85</v>
      </c>
      <c r="CS114" s="9">
        <v>136.32</v>
      </c>
      <c r="CT114" s="9">
        <v>133.32</v>
      </c>
      <c r="CU114" s="9">
        <v>128.21</v>
      </c>
      <c r="CV114" s="9">
        <v>132.19</v>
      </c>
      <c r="CW114" s="9">
        <v>134.09</v>
      </c>
      <c r="CX114" s="9">
        <v>140.91999999999999</v>
      </c>
      <c r="CY114" s="9">
        <v>144.5</v>
      </c>
      <c r="CZ114" s="9">
        <v>138.52000000000001</v>
      </c>
      <c r="DA114" s="9">
        <v>137.36000000000001</v>
      </c>
      <c r="DB114" s="9">
        <v>130.86000000000001</v>
      </c>
      <c r="DC114" s="9">
        <v>113.93</v>
      </c>
      <c r="DD114" s="9">
        <v>107.94</v>
      </c>
      <c r="DE114" s="9">
        <v>101.94</v>
      </c>
      <c r="DF114" s="9">
        <v>100.94</v>
      </c>
      <c r="DG114" s="9">
        <v>98.94</v>
      </c>
      <c r="DH114" s="9">
        <v>103.29</v>
      </c>
      <c r="DI114" s="9">
        <v>117.92</v>
      </c>
      <c r="DJ114" s="9">
        <v>119.4</v>
      </c>
      <c r="DK114" s="9">
        <v>118.03</v>
      </c>
      <c r="DL114" s="9">
        <v>109.01</v>
      </c>
      <c r="DM114" s="9">
        <v>108.16</v>
      </c>
      <c r="DN114" s="9">
        <v>103.26</v>
      </c>
      <c r="DO114" s="9">
        <v>89.06</v>
      </c>
      <c r="DP114" s="9">
        <v>84</v>
      </c>
      <c r="DR114" s="9">
        <v>170.69</v>
      </c>
      <c r="DS114" s="9">
        <v>182.98</v>
      </c>
      <c r="DT114" s="9">
        <v>188.41</v>
      </c>
      <c r="DU114" s="9">
        <v>223.99</v>
      </c>
      <c r="DV114" s="9">
        <v>218.88</v>
      </c>
      <c r="DW114" s="9">
        <v>259.99</v>
      </c>
      <c r="DX114" s="9">
        <v>261.26</v>
      </c>
      <c r="DY114" s="9">
        <v>245.07</v>
      </c>
      <c r="DZ114" s="9">
        <v>245.04</v>
      </c>
      <c r="EA114" s="9">
        <v>244.14</v>
      </c>
      <c r="EB114" s="9">
        <v>163.24</v>
      </c>
      <c r="EC114" s="9">
        <v>166.65</v>
      </c>
      <c r="ED114" s="9">
        <v>165.91</v>
      </c>
      <c r="EE114" s="9">
        <v>161.69999999999999</v>
      </c>
      <c r="EF114" s="9">
        <v>162.58000000000001</v>
      </c>
      <c r="EG114" s="9">
        <v>162.15</v>
      </c>
      <c r="EH114" s="9">
        <v>180.05</v>
      </c>
      <c r="EI114" s="9">
        <v>183.39</v>
      </c>
      <c r="EJ114" s="9">
        <v>183.85</v>
      </c>
      <c r="EK114" s="9">
        <v>183.14</v>
      </c>
      <c r="EL114" s="9">
        <v>183.13</v>
      </c>
      <c r="EM114" s="9">
        <v>179.86</v>
      </c>
      <c r="EN114" s="9">
        <v>137.57</v>
      </c>
      <c r="EO114" s="9">
        <v>137.09</v>
      </c>
      <c r="EP114" s="9">
        <v>136.88</v>
      </c>
      <c r="EQ114" s="9">
        <v>136.57</v>
      </c>
      <c r="ER114" s="9">
        <v>137.88999999999999</v>
      </c>
      <c r="ES114" s="9">
        <v>138.61000000000001</v>
      </c>
      <c r="ET114" s="9">
        <v>143.22</v>
      </c>
      <c r="EU114" s="9">
        <v>145.49</v>
      </c>
      <c r="EV114" s="9">
        <v>146.12</v>
      </c>
      <c r="EW114" s="9">
        <v>147.25</v>
      </c>
      <c r="EX114" s="9">
        <v>146.93</v>
      </c>
      <c r="EY114" s="9">
        <v>148.44</v>
      </c>
      <c r="EZ114" s="9">
        <v>108.61</v>
      </c>
      <c r="FA114" s="9">
        <v>108.12</v>
      </c>
      <c r="FB114" s="9">
        <v>107.86</v>
      </c>
      <c r="FC114" s="9">
        <v>107.83</v>
      </c>
      <c r="FD114" s="9">
        <v>109.24</v>
      </c>
      <c r="FE114" s="9">
        <v>111.37</v>
      </c>
      <c r="FF114" s="9">
        <v>120.95</v>
      </c>
      <c r="FG114" s="9">
        <v>123.77</v>
      </c>
      <c r="FH114" s="9">
        <v>125.87</v>
      </c>
      <c r="FI114" s="9">
        <v>126.66</v>
      </c>
      <c r="FJ114" s="9">
        <v>125.95</v>
      </c>
      <c r="FK114" s="9">
        <v>124.15</v>
      </c>
      <c r="FL114" s="9">
        <v>107.16</v>
      </c>
      <c r="FM114" s="9">
        <v>106.77</v>
      </c>
      <c r="FO114" s="9">
        <v>79.897099999999995</v>
      </c>
      <c r="FP114" s="7">
        <v>123.01</v>
      </c>
      <c r="FQ114" s="9">
        <v>1.2647999999999999</v>
      </c>
      <c r="FR114" s="7">
        <f t="shared" si="22"/>
        <v>97.256483238456681</v>
      </c>
      <c r="FT114" s="7">
        <v>1.49</v>
      </c>
      <c r="FU114" s="7">
        <v>1.99</v>
      </c>
      <c r="FV114" s="9">
        <v>80.251400000000004</v>
      </c>
      <c r="FX114" s="9">
        <v>121.67</v>
      </c>
      <c r="FY114" s="9">
        <v>114.51</v>
      </c>
      <c r="FZ114" s="9">
        <v>107.46</v>
      </c>
      <c r="GA114" s="9">
        <v>98.47</v>
      </c>
      <c r="GB114" s="9">
        <v>87.52</v>
      </c>
    </row>
    <row r="115" spans="1:184" x14ac:dyDescent="0.25">
      <c r="A115" s="6">
        <f t="shared" si="23"/>
        <v>44712</v>
      </c>
      <c r="B115" s="13">
        <f t="shared" si="17"/>
        <v>5</v>
      </c>
      <c r="C115" s="13">
        <f t="shared" si="18"/>
        <v>2022</v>
      </c>
      <c r="D115">
        <f t="shared" si="19"/>
        <v>202205</v>
      </c>
      <c r="E115">
        <f t="shared" si="20"/>
        <v>2</v>
      </c>
      <c r="F115">
        <f t="shared" si="21"/>
        <v>202202</v>
      </c>
      <c r="G115" t="s">
        <v>301</v>
      </c>
      <c r="H115" s="9">
        <v>1</v>
      </c>
      <c r="I115" s="9">
        <v>0.94099999999999995</v>
      </c>
      <c r="J115" s="10">
        <v>1.2197183</v>
      </c>
      <c r="K115" s="10">
        <v>1.4003319999999999</v>
      </c>
      <c r="L115" s="10">
        <v>1.6048249999999999</v>
      </c>
      <c r="M115" s="10">
        <v>1.8003302999999999</v>
      </c>
      <c r="N115" s="10">
        <v>1.9765839999999999</v>
      </c>
      <c r="O115" s="10">
        <v>2.1328931999999998</v>
      </c>
      <c r="P115" s="10">
        <v>2.2683194000000002</v>
      </c>
      <c r="Q115" s="10">
        <v>2.3827753</v>
      </c>
      <c r="R115" s="10">
        <v>2.4757661</v>
      </c>
      <c r="S115" s="10">
        <v>2.5497198000000001</v>
      </c>
      <c r="T115" s="10">
        <v>2.6066410000000002</v>
      </c>
      <c r="U115" s="10">
        <v>2.6485059</v>
      </c>
      <c r="V115" s="10">
        <v>2.6774296</v>
      </c>
      <c r="W115" s="10">
        <v>2.6949652999999998</v>
      </c>
      <c r="X115" s="10">
        <v>2.7025103000000001</v>
      </c>
      <c r="Y115" s="10">
        <v>2.7014616999999999</v>
      </c>
      <c r="Z115" s="10">
        <v>2.6932168999999999</v>
      </c>
      <c r="AA115" s="10">
        <v>2.6791730999999999</v>
      </c>
      <c r="AB115" s="10">
        <v>2.6606380000000001</v>
      </c>
      <c r="AC115" s="10">
        <v>2.6385434999999999</v>
      </c>
      <c r="AD115" s="10">
        <v>2.6137226</v>
      </c>
      <c r="AE115" s="10">
        <v>2.5870084000000002</v>
      </c>
      <c r="AF115" s="10">
        <v>2.5592339000000002</v>
      </c>
      <c r="AG115" s="10">
        <v>2.5312323000000001</v>
      </c>
      <c r="AH115" s="10">
        <v>2.5037159</v>
      </c>
      <c r="AI115" s="10">
        <v>2.4768645</v>
      </c>
      <c r="AJ115" s="10">
        <v>2.4507107000000001</v>
      </c>
      <c r="AK115" s="10">
        <v>2.4252872000000001</v>
      </c>
      <c r="AL115" s="10">
        <v>2.4006270000000001</v>
      </c>
      <c r="AM115" s="10">
        <v>2.3767624999999999</v>
      </c>
      <c r="AN115" s="10">
        <v>2.3537267000000002</v>
      </c>
      <c r="AO115" s="10">
        <v>2.3315522</v>
      </c>
      <c r="AP115" s="10">
        <v>2.3102716999999999</v>
      </c>
      <c r="AQ115" s="10">
        <v>2.2899181</v>
      </c>
      <c r="AR115" s="10">
        <v>2.2705239000000002</v>
      </c>
      <c r="AS115" s="10">
        <v>2.252122</v>
      </c>
      <c r="AT115" s="10">
        <v>2.2347345000000001</v>
      </c>
      <c r="AU115" s="10">
        <v>2.2183266000000001</v>
      </c>
      <c r="AV115" s="10">
        <v>2.2028446000000002</v>
      </c>
      <c r="AW115" s="10">
        <v>2.1882345000000001</v>
      </c>
      <c r="AX115" s="10">
        <v>2.1744425999999999</v>
      </c>
      <c r="AY115" s="10">
        <v>2.1614149</v>
      </c>
      <c r="AZ115" s="10">
        <v>2.1490977</v>
      </c>
      <c r="BA115" s="10">
        <v>2.1374369999999998</v>
      </c>
      <c r="BB115" s="10">
        <v>2.126379</v>
      </c>
      <c r="BC115" s="10">
        <v>2.1158698999999999</v>
      </c>
      <c r="BD115" s="10">
        <v>2.1058558999999999</v>
      </c>
      <c r="BE115" s="10">
        <v>2.0962830000000001</v>
      </c>
      <c r="BF115" s="10">
        <v>2.0871040000000001</v>
      </c>
      <c r="BG115" s="10">
        <v>2.0783035999999999</v>
      </c>
      <c r="BH115" s="10">
        <v>2.0698764000000001</v>
      </c>
      <c r="BI115" s="10">
        <v>2.0618167000000001</v>
      </c>
      <c r="BJ115" s="10">
        <v>2.0541192000000001</v>
      </c>
      <c r="BK115" s="10">
        <v>2.0467781999999999</v>
      </c>
      <c r="BL115" s="10">
        <v>2.0397883000000001</v>
      </c>
      <c r="BM115" s="10">
        <v>2.0331440000000001</v>
      </c>
      <c r="BN115" s="10">
        <v>2.0268397999999999</v>
      </c>
      <c r="BO115" s="10">
        <v>2.0208699999999999</v>
      </c>
      <c r="BP115" s="10">
        <v>2.0152293000000001</v>
      </c>
      <c r="BQ115" s="10">
        <v>2.0099121000000002</v>
      </c>
      <c r="BR115" s="10">
        <v>1.9845855999999999</v>
      </c>
      <c r="BS115" s="10">
        <v>1.9700777</v>
      </c>
      <c r="BU115" s="9">
        <v>183.71</v>
      </c>
      <c r="BV115" s="9">
        <v>203.04</v>
      </c>
      <c r="BW115" s="9">
        <v>228.25</v>
      </c>
      <c r="BX115" s="9">
        <v>228.65</v>
      </c>
      <c r="BY115" s="9">
        <v>253.66</v>
      </c>
      <c r="BZ115" s="9">
        <v>262.60000000000002</v>
      </c>
      <c r="CA115" s="9">
        <v>262.19</v>
      </c>
      <c r="CB115" s="9">
        <v>260.19</v>
      </c>
      <c r="CC115" s="9">
        <v>239.69</v>
      </c>
      <c r="CD115" s="9">
        <v>205.36</v>
      </c>
      <c r="CE115" s="9">
        <v>182.3</v>
      </c>
      <c r="CF115" s="9">
        <v>174.18</v>
      </c>
      <c r="CG115" s="9">
        <v>174.42</v>
      </c>
      <c r="CH115" s="9">
        <v>179.06</v>
      </c>
      <c r="CI115" s="9">
        <v>183.65</v>
      </c>
      <c r="CJ115" s="9">
        <v>192.2</v>
      </c>
      <c r="CK115" s="9">
        <v>199.01</v>
      </c>
      <c r="CL115" s="9">
        <v>194.45</v>
      </c>
      <c r="CM115" s="9">
        <v>193.62</v>
      </c>
      <c r="CN115" s="9">
        <v>192.42</v>
      </c>
      <c r="CO115" s="9">
        <v>183.82</v>
      </c>
      <c r="CP115" s="9">
        <v>159.44</v>
      </c>
      <c r="CQ115" s="9">
        <v>146.01</v>
      </c>
      <c r="CR115" s="9">
        <v>142.1</v>
      </c>
      <c r="CS115" s="9">
        <v>139.38</v>
      </c>
      <c r="CT115" s="9">
        <v>134.27000000000001</v>
      </c>
      <c r="CU115" s="9">
        <v>138.25</v>
      </c>
      <c r="CV115" s="9">
        <v>139.32</v>
      </c>
      <c r="CW115" s="9">
        <v>146.18</v>
      </c>
      <c r="CX115" s="9">
        <v>149.78</v>
      </c>
      <c r="CY115" s="9">
        <v>143.82</v>
      </c>
      <c r="CZ115" s="9">
        <v>142.68</v>
      </c>
      <c r="DA115" s="9">
        <v>136.22</v>
      </c>
      <c r="DB115" s="9">
        <v>119.94</v>
      </c>
      <c r="DC115" s="9">
        <v>113.95</v>
      </c>
      <c r="DD115" s="9">
        <v>107.95</v>
      </c>
      <c r="DE115" s="9">
        <v>106.95</v>
      </c>
      <c r="DF115" s="9">
        <v>104.95</v>
      </c>
      <c r="DG115" s="9">
        <v>109.3</v>
      </c>
      <c r="DH115" s="9">
        <v>121.94</v>
      </c>
      <c r="DI115" s="9">
        <v>123.42</v>
      </c>
      <c r="DJ115" s="9">
        <v>122.05</v>
      </c>
      <c r="DK115" s="9">
        <v>113.03</v>
      </c>
      <c r="DL115" s="9">
        <v>112.17</v>
      </c>
      <c r="DM115" s="9">
        <v>107.28</v>
      </c>
      <c r="DN115" s="9">
        <v>92.67</v>
      </c>
      <c r="DO115" s="9">
        <v>87.61</v>
      </c>
      <c r="DP115" s="9">
        <v>85.96</v>
      </c>
      <c r="DR115" s="9">
        <v>184.73</v>
      </c>
      <c r="DS115" s="9">
        <v>189.65</v>
      </c>
      <c r="DT115" s="9">
        <v>225.66</v>
      </c>
      <c r="DU115" s="9">
        <v>220.87</v>
      </c>
      <c r="DV115" s="9">
        <v>262.76</v>
      </c>
      <c r="DW115" s="9">
        <v>264.02999999999997</v>
      </c>
      <c r="DX115" s="9">
        <v>248.27</v>
      </c>
      <c r="DY115" s="9">
        <v>248.24</v>
      </c>
      <c r="DZ115" s="9">
        <v>247.34</v>
      </c>
      <c r="EA115" s="9">
        <v>167.98</v>
      </c>
      <c r="EB115" s="9">
        <v>171.39</v>
      </c>
      <c r="EC115" s="9">
        <v>170.65</v>
      </c>
      <c r="ED115" s="9">
        <v>166.34</v>
      </c>
      <c r="EE115" s="9">
        <v>167.22</v>
      </c>
      <c r="EF115" s="9">
        <v>166.79</v>
      </c>
      <c r="EG115" s="9">
        <v>184.62</v>
      </c>
      <c r="EH115" s="9">
        <v>187.96</v>
      </c>
      <c r="EI115" s="9">
        <v>188.42</v>
      </c>
      <c r="EJ115" s="9">
        <v>187.71</v>
      </c>
      <c r="EK115" s="9">
        <v>187.7</v>
      </c>
      <c r="EL115" s="9">
        <v>184.43</v>
      </c>
      <c r="EM115" s="9">
        <v>140.78</v>
      </c>
      <c r="EN115" s="9">
        <v>140.30000000000001</v>
      </c>
      <c r="EO115" s="9">
        <v>140.09</v>
      </c>
      <c r="EP115" s="9">
        <v>139.78</v>
      </c>
      <c r="EQ115" s="9">
        <v>141.1</v>
      </c>
      <c r="ER115" s="9">
        <v>141.82</v>
      </c>
      <c r="ES115" s="9">
        <v>145.66999999999999</v>
      </c>
      <c r="ET115" s="9">
        <v>147.94</v>
      </c>
      <c r="EU115" s="9">
        <v>148.57</v>
      </c>
      <c r="EV115" s="9">
        <v>149.69999999999999</v>
      </c>
      <c r="EW115" s="9">
        <v>149.38</v>
      </c>
      <c r="EX115" s="9">
        <v>150.88999999999999</v>
      </c>
      <c r="EY115" s="9">
        <v>112.16</v>
      </c>
      <c r="EZ115" s="9">
        <v>111.67</v>
      </c>
      <c r="FA115" s="9">
        <v>111.41</v>
      </c>
      <c r="FB115" s="9">
        <v>111.38</v>
      </c>
      <c r="FC115" s="9">
        <v>112.79</v>
      </c>
      <c r="FD115" s="9">
        <v>114.92</v>
      </c>
      <c r="FE115" s="9">
        <v>123.4</v>
      </c>
      <c r="FF115" s="9">
        <v>126.22</v>
      </c>
      <c r="FG115" s="9">
        <v>128.32</v>
      </c>
      <c r="FH115" s="9">
        <v>129.11000000000001</v>
      </c>
      <c r="FI115" s="9">
        <v>128.4</v>
      </c>
      <c r="FJ115" s="9">
        <v>126.6</v>
      </c>
      <c r="FK115" s="9">
        <v>110.71</v>
      </c>
      <c r="FL115" s="9">
        <v>110.32</v>
      </c>
      <c r="FM115" s="9">
        <v>110.06</v>
      </c>
      <c r="FO115" s="9">
        <v>79.859800000000007</v>
      </c>
      <c r="FP115" s="7">
        <v>125.53</v>
      </c>
      <c r="FQ115" s="9">
        <v>1.2601</v>
      </c>
      <c r="FR115" s="7">
        <f t="shared" si="22"/>
        <v>99.619077850964217</v>
      </c>
      <c r="FT115" s="7">
        <v>1.59</v>
      </c>
      <c r="FU115" s="7">
        <v>2.1</v>
      </c>
      <c r="FV115" s="9">
        <v>80.227500000000006</v>
      </c>
      <c r="FX115" s="9">
        <v>122.84</v>
      </c>
      <c r="FY115" s="9">
        <v>112.58</v>
      </c>
      <c r="FZ115" s="9">
        <v>105.67</v>
      </c>
      <c r="GA115" s="9">
        <v>97</v>
      </c>
      <c r="GB115" s="9">
        <v>86.6</v>
      </c>
    </row>
    <row r="116" spans="1:184" x14ac:dyDescent="0.25">
      <c r="A116" s="6">
        <f t="shared" si="23"/>
        <v>44713</v>
      </c>
      <c r="B116" s="13">
        <f t="shared" si="17"/>
        <v>6</v>
      </c>
      <c r="C116" s="13">
        <f t="shared" si="18"/>
        <v>2022</v>
      </c>
      <c r="D116">
        <f t="shared" si="19"/>
        <v>202206</v>
      </c>
      <c r="E116">
        <f t="shared" si="20"/>
        <v>2</v>
      </c>
      <c r="F116">
        <f t="shared" si="21"/>
        <v>202202</v>
      </c>
      <c r="G116" t="s">
        <v>302</v>
      </c>
      <c r="H116" s="9">
        <v>1</v>
      </c>
      <c r="I116" s="9">
        <v>0.93889999999999996</v>
      </c>
      <c r="J116" s="10">
        <v>1.2318121</v>
      </c>
      <c r="K116" s="10">
        <v>1.4023848999999999</v>
      </c>
      <c r="L116" s="10">
        <v>1.6083482</v>
      </c>
      <c r="M116" s="10">
        <v>1.8152552</v>
      </c>
      <c r="N116" s="10">
        <v>2.0083226999999999</v>
      </c>
      <c r="O116" s="10">
        <v>2.1831957000000002</v>
      </c>
      <c r="P116" s="10">
        <v>2.3362595000000002</v>
      </c>
      <c r="Q116" s="10">
        <v>2.4669137000000001</v>
      </c>
      <c r="R116" s="10">
        <v>2.5749327000000002</v>
      </c>
      <c r="S116" s="10">
        <v>2.6618029999999999</v>
      </c>
      <c r="T116" s="10">
        <v>2.7294434000000001</v>
      </c>
      <c r="U116" s="10">
        <v>2.7793831</v>
      </c>
      <c r="V116" s="10">
        <v>2.8143221999999999</v>
      </c>
      <c r="W116" s="10">
        <v>2.8361762000000001</v>
      </c>
      <c r="X116" s="10">
        <v>2.8465520999999998</v>
      </c>
      <c r="Y116" s="10">
        <v>2.8470569999999999</v>
      </c>
      <c r="Z116" s="10">
        <v>2.8392979999999999</v>
      </c>
      <c r="AA116" s="10">
        <v>2.8248821999999998</v>
      </c>
      <c r="AB116" s="10">
        <v>2.8053097999999999</v>
      </c>
      <c r="AC116" s="10">
        <v>2.7816317000000002</v>
      </c>
      <c r="AD116" s="10">
        <v>2.7547806000000001</v>
      </c>
      <c r="AE116" s="10">
        <v>2.7256895000000001</v>
      </c>
      <c r="AF116" s="10">
        <v>2.6952912000000002</v>
      </c>
      <c r="AG116" s="10">
        <v>2.6645184999999998</v>
      </c>
      <c r="AH116" s="10">
        <v>2.6341950000000001</v>
      </c>
      <c r="AI116" s="10">
        <v>2.6045552999999999</v>
      </c>
      <c r="AJ116" s="10">
        <v>2.5756364</v>
      </c>
      <c r="AK116" s="10">
        <v>2.5474755999999998</v>
      </c>
      <c r="AL116" s="10">
        <v>2.5201096999999999</v>
      </c>
      <c r="AM116" s="10">
        <v>2.4935757999999999</v>
      </c>
      <c r="AN116" s="10">
        <v>2.467911</v>
      </c>
      <c r="AO116" s="10">
        <v>2.4431522999999999</v>
      </c>
      <c r="AP116" s="10">
        <v>2.4193367000000001</v>
      </c>
      <c r="AQ116" s="10">
        <v>2.3965011999999999</v>
      </c>
      <c r="AR116" s="10">
        <v>2.3746830000000001</v>
      </c>
      <c r="AS116" s="10">
        <v>2.3539189</v>
      </c>
      <c r="AT116" s="10">
        <v>2.3342329999999998</v>
      </c>
      <c r="AU116" s="10">
        <v>2.3155850999999998</v>
      </c>
      <c r="AV116" s="10">
        <v>2.2979159999999998</v>
      </c>
      <c r="AW116" s="10">
        <v>2.2811659999999998</v>
      </c>
      <c r="AX116" s="10">
        <v>2.2652758</v>
      </c>
      <c r="AY116" s="10">
        <v>2.2501858000000001</v>
      </c>
      <c r="AZ116" s="10">
        <v>2.2358365999999998</v>
      </c>
      <c r="BA116" s="10">
        <v>2.2221687000000001</v>
      </c>
      <c r="BB116" s="10">
        <v>2.2091227</v>
      </c>
      <c r="BC116" s="10">
        <v>2.1966391000000001</v>
      </c>
      <c r="BD116" s="10">
        <v>2.1846584999999998</v>
      </c>
      <c r="BE116" s="10">
        <v>2.1731213</v>
      </c>
      <c r="BF116" s="10">
        <v>2.1619761999999998</v>
      </c>
      <c r="BG116" s="10">
        <v>2.1512082000000001</v>
      </c>
      <c r="BH116" s="10">
        <v>2.1408119000000001</v>
      </c>
      <c r="BI116" s="10">
        <v>2.1307820999999998</v>
      </c>
      <c r="BJ116" s="10">
        <v>2.1211134999999999</v>
      </c>
      <c r="BK116" s="10">
        <v>2.1118009</v>
      </c>
      <c r="BL116" s="10">
        <v>2.1028392</v>
      </c>
      <c r="BM116" s="10">
        <v>2.0942229000000001</v>
      </c>
      <c r="BN116" s="10">
        <v>2.085947</v>
      </c>
      <c r="BO116" s="10">
        <v>2.0780061000000001</v>
      </c>
      <c r="BP116" s="10">
        <v>2.070395</v>
      </c>
      <c r="BQ116" s="10">
        <v>2.0631084999999998</v>
      </c>
      <c r="BR116" s="10">
        <v>2.0260619000000002</v>
      </c>
      <c r="BS116" s="10">
        <v>2.0002895000000001</v>
      </c>
      <c r="BU116" s="9">
        <v>159.84</v>
      </c>
      <c r="BV116" s="9">
        <v>180.61</v>
      </c>
      <c r="BW116" s="9">
        <v>209.61</v>
      </c>
      <c r="BX116" s="9">
        <v>213.91</v>
      </c>
      <c r="BY116" s="9">
        <v>241.91</v>
      </c>
      <c r="BZ116" s="9">
        <v>251.09</v>
      </c>
      <c r="CA116" s="9">
        <v>252.5</v>
      </c>
      <c r="CB116" s="9">
        <v>253.51</v>
      </c>
      <c r="CC116" s="9">
        <v>237.26</v>
      </c>
      <c r="CD116" s="9">
        <v>205.03</v>
      </c>
      <c r="CE116" s="9">
        <v>181.03</v>
      </c>
      <c r="CF116" s="9">
        <v>173.03</v>
      </c>
      <c r="CG116" s="9">
        <v>173.25</v>
      </c>
      <c r="CH116" s="9">
        <v>177.84</v>
      </c>
      <c r="CI116" s="9">
        <v>182.27</v>
      </c>
      <c r="CJ116" s="9">
        <v>192.92</v>
      </c>
      <c r="CK116" s="9">
        <v>200.17</v>
      </c>
      <c r="CL116" s="9">
        <v>195.65</v>
      </c>
      <c r="CM116" s="9">
        <v>194.88</v>
      </c>
      <c r="CN116" s="9">
        <v>191.79</v>
      </c>
      <c r="CO116" s="9">
        <v>181.57</v>
      </c>
      <c r="CP116" s="9">
        <v>158.88999999999999</v>
      </c>
      <c r="CQ116" s="9">
        <v>145.24</v>
      </c>
      <c r="CR116" s="9">
        <v>141.27000000000001</v>
      </c>
      <c r="CS116" s="9">
        <v>138.69</v>
      </c>
      <c r="CT116" s="9">
        <v>133.49</v>
      </c>
      <c r="CU116" s="9">
        <v>137.35</v>
      </c>
      <c r="CV116" s="9">
        <v>139.12</v>
      </c>
      <c r="CW116" s="9">
        <v>145.97</v>
      </c>
      <c r="CX116" s="9">
        <v>149.59</v>
      </c>
      <c r="CY116" s="9">
        <v>144.05000000000001</v>
      </c>
      <c r="CZ116" s="9">
        <v>142.91</v>
      </c>
      <c r="DA116" s="9">
        <v>136.44999999999999</v>
      </c>
      <c r="DB116" s="9">
        <v>119.75</v>
      </c>
      <c r="DC116" s="9">
        <v>113.76</v>
      </c>
      <c r="DD116" s="9">
        <v>107.76</v>
      </c>
      <c r="DE116" s="9">
        <v>106.76</v>
      </c>
      <c r="DF116" s="9">
        <v>104.76</v>
      </c>
      <c r="DG116" s="9">
        <v>109.1</v>
      </c>
      <c r="DH116" s="9">
        <v>121.55</v>
      </c>
      <c r="DI116" s="9">
        <v>122.85</v>
      </c>
      <c r="DJ116" s="9">
        <v>121.34</v>
      </c>
      <c r="DK116" s="9">
        <v>112.2</v>
      </c>
      <c r="DL116" s="9">
        <v>111.22</v>
      </c>
      <c r="DM116" s="9">
        <v>106.22</v>
      </c>
      <c r="DN116" s="9">
        <v>92.57</v>
      </c>
      <c r="DO116" s="9">
        <v>87.51</v>
      </c>
      <c r="DP116" s="9">
        <v>85.86</v>
      </c>
      <c r="DR116" s="9">
        <v>168</v>
      </c>
      <c r="DS116" s="9">
        <v>177.86</v>
      </c>
      <c r="DT116" s="9">
        <v>215.05</v>
      </c>
      <c r="DU116" s="9">
        <v>213.85</v>
      </c>
      <c r="DV116" s="9">
        <v>255.99</v>
      </c>
      <c r="DW116" s="9">
        <v>258.08</v>
      </c>
      <c r="DX116" s="9">
        <v>243.62</v>
      </c>
      <c r="DY116" s="9">
        <v>243.59</v>
      </c>
      <c r="DZ116" s="9">
        <v>242.69</v>
      </c>
      <c r="EA116" s="9">
        <v>166.99</v>
      </c>
      <c r="EB116" s="9">
        <v>170.4</v>
      </c>
      <c r="EC116" s="9">
        <v>169.66</v>
      </c>
      <c r="ED116" s="9">
        <v>165.38</v>
      </c>
      <c r="EE116" s="9">
        <v>166.26</v>
      </c>
      <c r="EF116" s="9">
        <v>165.83</v>
      </c>
      <c r="EG116" s="9">
        <v>185.1</v>
      </c>
      <c r="EH116" s="9">
        <v>188.44</v>
      </c>
      <c r="EI116" s="9">
        <v>188.9</v>
      </c>
      <c r="EJ116" s="9">
        <v>188.19</v>
      </c>
      <c r="EK116" s="9">
        <v>188.18</v>
      </c>
      <c r="EL116" s="9">
        <v>184.91</v>
      </c>
      <c r="EM116" s="9">
        <v>141.5</v>
      </c>
      <c r="EN116" s="9">
        <v>141.02000000000001</v>
      </c>
      <c r="EO116" s="9">
        <v>140.81</v>
      </c>
      <c r="EP116" s="9">
        <v>140.5</v>
      </c>
      <c r="EQ116" s="9">
        <v>141.82</v>
      </c>
      <c r="ER116" s="9">
        <v>142.54</v>
      </c>
      <c r="ES116" s="9">
        <v>146.52000000000001</v>
      </c>
      <c r="ET116" s="9">
        <v>148.79</v>
      </c>
      <c r="EU116" s="9">
        <v>149.41999999999999</v>
      </c>
      <c r="EV116" s="9">
        <v>150.55000000000001</v>
      </c>
      <c r="EW116" s="9">
        <v>150.22999999999999</v>
      </c>
      <c r="EX116" s="9">
        <v>151.74</v>
      </c>
      <c r="EY116" s="9">
        <v>113.02</v>
      </c>
      <c r="EZ116" s="9">
        <v>112.53</v>
      </c>
      <c r="FA116" s="9">
        <v>112.27</v>
      </c>
      <c r="FB116" s="9">
        <v>112.24</v>
      </c>
      <c r="FC116" s="9">
        <v>113.65</v>
      </c>
      <c r="FD116" s="9">
        <v>115.78</v>
      </c>
      <c r="FE116" s="9">
        <v>124.25</v>
      </c>
      <c r="FF116" s="9">
        <v>127.07</v>
      </c>
      <c r="FG116" s="9">
        <v>129.16999999999999</v>
      </c>
      <c r="FH116" s="9">
        <v>129.96</v>
      </c>
      <c r="FI116" s="9">
        <v>129.25</v>
      </c>
      <c r="FJ116" s="9">
        <v>127.45</v>
      </c>
      <c r="FK116" s="9">
        <v>111.57</v>
      </c>
      <c r="FL116" s="9">
        <v>111.18</v>
      </c>
      <c r="FM116" s="9">
        <v>110.92</v>
      </c>
      <c r="FO116" s="9">
        <v>79.459100000000007</v>
      </c>
      <c r="FP116" s="7">
        <v>122.2</v>
      </c>
      <c r="FQ116" s="9">
        <v>1.2496</v>
      </c>
      <c r="FR116" s="7">
        <f t="shared" si="22"/>
        <v>97.791293213828425</v>
      </c>
      <c r="FT116" s="7">
        <v>1.67</v>
      </c>
      <c r="FU116" s="7">
        <v>2.16</v>
      </c>
      <c r="FV116" s="9">
        <v>79.8125</v>
      </c>
      <c r="FX116" s="9">
        <v>116.29</v>
      </c>
      <c r="FY116" s="9">
        <v>111.03</v>
      </c>
      <c r="FZ116" s="9">
        <v>104.92</v>
      </c>
      <c r="GA116" s="9">
        <v>96.77</v>
      </c>
      <c r="GB116" s="9">
        <v>86.42</v>
      </c>
    </row>
    <row r="117" spans="1:184" x14ac:dyDescent="0.25">
      <c r="A117" s="6">
        <f t="shared" si="23"/>
        <v>44714</v>
      </c>
      <c r="B117" s="13">
        <f t="shared" si="17"/>
        <v>6</v>
      </c>
      <c r="C117" s="13">
        <f t="shared" si="18"/>
        <v>2022</v>
      </c>
      <c r="D117">
        <f t="shared" si="19"/>
        <v>202206</v>
      </c>
      <c r="E117">
        <f t="shared" si="20"/>
        <v>2</v>
      </c>
      <c r="F117">
        <f t="shared" si="21"/>
        <v>202202</v>
      </c>
      <c r="G117" t="s">
        <v>303</v>
      </c>
      <c r="H117" s="9">
        <v>1</v>
      </c>
      <c r="I117" s="9" t="e">
        <v>#N/A</v>
      </c>
      <c r="J117" s="10" t="e">
        <v>#N/A</v>
      </c>
      <c r="K117" s="10" t="e">
        <v>#N/A</v>
      </c>
      <c r="L117" s="10" t="e">
        <v>#N/A</v>
      </c>
      <c r="M117" s="10" t="e">
        <v>#N/A</v>
      </c>
      <c r="N117" s="10" t="e">
        <v>#N/A</v>
      </c>
      <c r="O117" s="10" t="e">
        <v>#N/A</v>
      </c>
      <c r="P117" s="10" t="e">
        <v>#N/A</v>
      </c>
      <c r="Q117" s="10" t="e">
        <v>#N/A</v>
      </c>
      <c r="R117" s="10" t="e">
        <v>#N/A</v>
      </c>
      <c r="S117" s="10" t="e">
        <v>#N/A</v>
      </c>
      <c r="T117" s="10" t="e">
        <v>#N/A</v>
      </c>
      <c r="U117" s="10" t="e">
        <v>#N/A</v>
      </c>
      <c r="V117" s="10" t="e">
        <v>#N/A</v>
      </c>
      <c r="W117" s="10" t="e">
        <v>#N/A</v>
      </c>
      <c r="X117" s="10" t="e">
        <v>#N/A</v>
      </c>
      <c r="Y117" s="10" t="e">
        <v>#N/A</v>
      </c>
      <c r="Z117" s="10" t="e">
        <v>#N/A</v>
      </c>
      <c r="AA117" s="10" t="e">
        <v>#N/A</v>
      </c>
      <c r="AB117" s="10" t="e">
        <v>#N/A</v>
      </c>
      <c r="AC117" s="10" t="e">
        <v>#N/A</v>
      </c>
      <c r="AD117" s="10" t="e">
        <v>#N/A</v>
      </c>
      <c r="AE117" s="10" t="e">
        <v>#N/A</v>
      </c>
      <c r="AF117" s="10" t="e">
        <v>#N/A</v>
      </c>
      <c r="AG117" s="10" t="e">
        <v>#N/A</v>
      </c>
      <c r="AH117" s="10" t="e">
        <v>#N/A</v>
      </c>
      <c r="AI117" s="10" t="e">
        <v>#N/A</v>
      </c>
      <c r="AJ117" s="10" t="e">
        <v>#N/A</v>
      </c>
      <c r="AK117" s="10" t="e">
        <v>#N/A</v>
      </c>
      <c r="AL117" s="10" t="e">
        <v>#N/A</v>
      </c>
      <c r="AM117" s="10" t="e">
        <v>#N/A</v>
      </c>
      <c r="AN117" s="10" t="e">
        <v>#N/A</v>
      </c>
      <c r="AO117" s="10" t="e">
        <v>#N/A</v>
      </c>
      <c r="AP117" s="10" t="e">
        <v>#N/A</v>
      </c>
      <c r="AQ117" s="10" t="e">
        <v>#N/A</v>
      </c>
      <c r="AR117" s="10" t="e">
        <v>#N/A</v>
      </c>
      <c r="AS117" s="10" t="e">
        <v>#N/A</v>
      </c>
      <c r="AT117" s="10" t="e">
        <v>#N/A</v>
      </c>
      <c r="AU117" s="10" t="e">
        <v>#N/A</v>
      </c>
      <c r="AV117" s="10" t="e">
        <v>#N/A</v>
      </c>
      <c r="AW117" s="10" t="e">
        <v>#N/A</v>
      </c>
      <c r="AX117" s="10" t="e">
        <v>#N/A</v>
      </c>
      <c r="AY117" s="10" t="e">
        <v>#N/A</v>
      </c>
      <c r="AZ117" s="10" t="e">
        <v>#N/A</v>
      </c>
      <c r="BA117" s="10" t="e">
        <v>#N/A</v>
      </c>
      <c r="BB117" s="10" t="e">
        <v>#N/A</v>
      </c>
      <c r="BC117" s="10" t="e">
        <v>#N/A</v>
      </c>
      <c r="BD117" s="10" t="e">
        <v>#N/A</v>
      </c>
      <c r="BE117" s="10" t="e">
        <v>#N/A</v>
      </c>
      <c r="BF117" s="10" t="e">
        <v>#N/A</v>
      </c>
      <c r="BG117" s="10" t="e">
        <v>#N/A</v>
      </c>
      <c r="BH117" s="10" t="e">
        <v>#N/A</v>
      </c>
      <c r="BI117" s="10" t="e">
        <v>#N/A</v>
      </c>
      <c r="BJ117" s="10" t="e">
        <v>#N/A</v>
      </c>
      <c r="BK117" s="10" t="e">
        <v>#N/A</v>
      </c>
      <c r="BL117" s="10" t="e">
        <v>#N/A</v>
      </c>
      <c r="BM117" s="10" t="e">
        <v>#N/A</v>
      </c>
      <c r="BN117" s="10" t="e">
        <v>#N/A</v>
      </c>
      <c r="BO117" s="10" t="e">
        <v>#N/A</v>
      </c>
      <c r="BP117" s="10" t="e">
        <v>#N/A</v>
      </c>
      <c r="BQ117" s="10" t="e">
        <v>#N/A</v>
      </c>
      <c r="BR117" s="10" t="e">
        <v>#N/A</v>
      </c>
      <c r="BS117" s="10" t="e">
        <v>#N/A</v>
      </c>
      <c r="BU117" s="9">
        <v>159.84</v>
      </c>
      <c r="BV117" s="9">
        <v>180.61</v>
      </c>
      <c r="BW117" s="9">
        <v>209.61</v>
      </c>
      <c r="BX117" s="9">
        <v>213.91</v>
      </c>
      <c r="BY117" s="9">
        <v>241.91</v>
      </c>
      <c r="BZ117" s="9">
        <v>251.09</v>
      </c>
      <c r="CA117" s="9">
        <v>252.5</v>
      </c>
      <c r="CB117" s="9">
        <v>253.51</v>
      </c>
      <c r="CC117" s="9">
        <v>237.26</v>
      </c>
      <c r="CD117" s="9">
        <v>205.03</v>
      </c>
      <c r="CE117" s="9">
        <v>181.03</v>
      </c>
      <c r="CF117" s="9">
        <v>173.03</v>
      </c>
      <c r="CG117" s="9">
        <v>173.25</v>
      </c>
      <c r="CH117" s="9">
        <v>177.84</v>
      </c>
      <c r="CI117" s="9">
        <v>182.27</v>
      </c>
      <c r="CJ117" s="9">
        <v>192.92</v>
      </c>
      <c r="CK117" s="9">
        <v>200.17</v>
      </c>
      <c r="CL117" s="9">
        <v>195.65</v>
      </c>
      <c r="CM117" s="9">
        <v>194.88</v>
      </c>
      <c r="CN117" s="9">
        <v>191.79</v>
      </c>
      <c r="CO117" s="9">
        <v>181.57</v>
      </c>
      <c r="CP117" s="9">
        <v>158.88999999999999</v>
      </c>
      <c r="CQ117" s="9">
        <v>145.24</v>
      </c>
      <c r="CR117" s="9">
        <v>141.27000000000001</v>
      </c>
      <c r="CS117" s="9">
        <v>138.69</v>
      </c>
      <c r="CT117" s="9">
        <v>133.49</v>
      </c>
      <c r="CU117" s="9">
        <v>137.35</v>
      </c>
      <c r="CV117" s="9">
        <v>139.12</v>
      </c>
      <c r="CW117" s="9">
        <v>145.97</v>
      </c>
      <c r="CX117" s="9">
        <v>149.59</v>
      </c>
      <c r="CY117" s="9">
        <v>144.05000000000001</v>
      </c>
      <c r="CZ117" s="9">
        <v>142.91</v>
      </c>
      <c r="DA117" s="9">
        <v>136.44999999999999</v>
      </c>
      <c r="DB117" s="9">
        <v>119.75</v>
      </c>
      <c r="DC117" s="9">
        <v>113.76</v>
      </c>
      <c r="DD117" s="9">
        <v>107.76</v>
      </c>
      <c r="DE117" s="9">
        <v>106.76</v>
      </c>
      <c r="DF117" s="9">
        <v>104.76</v>
      </c>
      <c r="DG117" s="9">
        <v>109.1</v>
      </c>
      <c r="DH117" s="9">
        <v>121.55</v>
      </c>
      <c r="DI117" s="9">
        <v>122.85</v>
      </c>
      <c r="DJ117" s="9">
        <v>121.34</v>
      </c>
      <c r="DK117" s="9">
        <v>112.2</v>
      </c>
      <c r="DL117" s="9">
        <v>111.22</v>
      </c>
      <c r="DM117" s="9">
        <v>106.22</v>
      </c>
      <c r="DN117" s="9">
        <v>92.57</v>
      </c>
      <c r="DO117" s="9">
        <v>87.51</v>
      </c>
      <c r="DP117" s="9">
        <v>85.86</v>
      </c>
      <c r="DR117" s="9">
        <v>168</v>
      </c>
      <c r="DS117" s="9">
        <v>177.86</v>
      </c>
      <c r="DT117" s="9">
        <v>215.05</v>
      </c>
      <c r="DU117" s="9">
        <v>213.85</v>
      </c>
      <c r="DV117" s="9">
        <v>255.99</v>
      </c>
      <c r="DW117" s="9">
        <v>258.08</v>
      </c>
      <c r="DX117" s="9">
        <v>243.62</v>
      </c>
      <c r="DY117" s="9">
        <v>243.59</v>
      </c>
      <c r="DZ117" s="9">
        <v>242.69</v>
      </c>
      <c r="EA117" s="9">
        <v>166.99</v>
      </c>
      <c r="EB117" s="9">
        <v>170.4</v>
      </c>
      <c r="EC117" s="9">
        <v>169.66</v>
      </c>
      <c r="ED117" s="9">
        <v>165.38</v>
      </c>
      <c r="EE117" s="9">
        <v>166.26</v>
      </c>
      <c r="EF117" s="9">
        <v>165.83</v>
      </c>
      <c r="EG117" s="9">
        <v>185.1</v>
      </c>
      <c r="EH117" s="9">
        <v>188.44</v>
      </c>
      <c r="EI117" s="9">
        <v>188.9</v>
      </c>
      <c r="EJ117" s="9">
        <v>188.19</v>
      </c>
      <c r="EK117" s="9">
        <v>188.18</v>
      </c>
      <c r="EL117" s="9">
        <v>184.91</v>
      </c>
      <c r="EM117" s="9">
        <v>141.5</v>
      </c>
      <c r="EN117" s="9">
        <v>141.02000000000001</v>
      </c>
      <c r="EO117" s="9">
        <v>140.81</v>
      </c>
      <c r="EP117" s="9">
        <v>140.5</v>
      </c>
      <c r="EQ117" s="9">
        <v>141.82</v>
      </c>
      <c r="ER117" s="9">
        <v>142.54</v>
      </c>
      <c r="ES117" s="9">
        <v>146.52000000000001</v>
      </c>
      <c r="ET117" s="9">
        <v>148.79</v>
      </c>
      <c r="EU117" s="9">
        <v>149.41999999999999</v>
      </c>
      <c r="EV117" s="9">
        <v>150.55000000000001</v>
      </c>
      <c r="EW117" s="9">
        <v>150.22999999999999</v>
      </c>
      <c r="EX117" s="9">
        <v>151.74</v>
      </c>
      <c r="EY117" s="9">
        <v>113.02</v>
      </c>
      <c r="EZ117" s="9">
        <v>112.53</v>
      </c>
      <c r="FA117" s="9">
        <v>112.27</v>
      </c>
      <c r="FB117" s="9">
        <v>112.24</v>
      </c>
      <c r="FC117" s="9">
        <v>113.65</v>
      </c>
      <c r="FD117" s="9">
        <v>115.78</v>
      </c>
      <c r="FE117" s="9">
        <v>124.25</v>
      </c>
      <c r="FF117" s="9">
        <v>127.07</v>
      </c>
      <c r="FG117" s="9">
        <v>129.16999999999999</v>
      </c>
      <c r="FH117" s="9">
        <v>129.96</v>
      </c>
      <c r="FI117" s="9">
        <v>129.25</v>
      </c>
      <c r="FJ117" s="9">
        <v>127.45</v>
      </c>
      <c r="FK117" s="9">
        <v>111.57</v>
      </c>
      <c r="FL117" s="9">
        <v>111.18</v>
      </c>
      <c r="FM117" s="9">
        <v>110.92</v>
      </c>
      <c r="FO117" s="9" t="e">
        <v>#N/A</v>
      </c>
      <c r="FP117" s="7" t="e">
        <v>#N/A</v>
      </c>
      <c r="FQ117" s="9" t="e">
        <v>#N/A</v>
      </c>
      <c r="FR117" s="7" t="e">
        <f t="shared" si="22"/>
        <v>#N/A</v>
      </c>
      <c r="FT117" s="7">
        <v>1.65</v>
      </c>
      <c r="FU117" s="7">
        <v>2.15</v>
      </c>
      <c r="FV117" s="9" t="e">
        <v>#N/A</v>
      </c>
      <c r="FX117" s="9">
        <v>117.61</v>
      </c>
      <c r="FY117" s="9">
        <v>112.55</v>
      </c>
      <c r="FZ117" s="9">
        <v>106.51</v>
      </c>
      <c r="GA117" s="9">
        <v>98.18</v>
      </c>
      <c r="GB117" s="9">
        <v>87.45</v>
      </c>
    </row>
    <row r="118" spans="1:184" x14ac:dyDescent="0.25">
      <c r="A118" s="6">
        <f t="shared" si="23"/>
        <v>44715</v>
      </c>
      <c r="B118" s="13">
        <f t="shared" si="17"/>
        <v>6</v>
      </c>
      <c r="C118" s="13">
        <f t="shared" si="18"/>
        <v>2022</v>
      </c>
      <c r="D118">
        <f t="shared" si="19"/>
        <v>202206</v>
      </c>
      <c r="E118">
        <f t="shared" si="20"/>
        <v>2</v>
      </c>
      <c r="F118">
        <f t="shared" si="21"/>
        <v>202202</v>
      </c>
      <c r="G118" t="s">
        <v>304</v>
      </c>
      <c r="H118" s="9">
        <v>1</v>
      </c>
      <c r="I118" s="9" t="e">
        <v>#N/A</v>
      </c>
      <c r="J118" s="10" t="e">
        <v>#N/A</v>
      </c>
      <c r="K118" s="10" t="e">
        <v>#N/A</v>
      </c>
      <c r="L118" s="10" t="e">
        <v>#N/A</v>
      </c>
      <c r="M118" s="10" t="e">
        <v>#N/A</v>
      </c>
      <c r="N118" s="10" t="e">
        <v>#N/A</v>
      </c>
      <c r="O118" s="10" t="e">
        <v>#N/A</v>
      </c>
      <c r="P118" s="10" t="e">
        <v>#N/A</v>
      </c>
      <c r="Q118" s="10" t="e">
        <v>#N/A</v>
      </c>
      <c r="R118" s="10" t="e">
        <v>#N/A</v>
      </c>
      <c r="S118" s="10" t="e">
        <v>#N/A</v>
      </c>
      <c r="T118" s="10" t="e">
        <v>#N/A</v>
      </c>
      <c r="U118" s="10" t="e">
        <v>#N/A</v>
      </c>
      <c r="V118" s="10" t="e">
        <v>#N/A</v>
      </c>
      <c r="W118" s="10" t="e">
        <v>#N/A</v>
      </c>
      <c r="X118" s="10" t="e">
        <v>#N/A</v>
      </c>
      <c r="Y118" s="10" t="e">
        <v>#N/A</v>
      </c>
      <c r="Z118" s="10" t="e">
        <v>#N/A</v>
      </c>
      <c r="AA118" s="10" t="e">
        <v>#N/A</v>
      </c>
      <c r="AB118" s="10" t="e">
        <v>#N/A</v>
      </c>
      <c r="AC118" s="10" t="e">
        <v>#N/A</v>
      </c>
      <c r="AD118" s="10" t="e">
        <v>#N/A</v>
      </c>
      <c r="AE118" s="10" t="e">
        <v>#N/A</v>
      </c>
      <c r="AF118" s="10" t="e">
        <v>#N/A</v>
      </c>
      <c r="AG118" s="10" t="e">
        <v>#N/A</v>
      </c>
      <c r="AH118" s="10" t="e">
        <v>#N/A</v>
      </c>
      <c r="AI118" s="10" t="e">
        <v>#N/A</v>
      </c>
      <c r="AJ118" s="10" t="e">
        <v>#N/A</v>
      </c>
      <c r="AK118" s="10" t="e">
        <v>#N/A</v>
      </c>
      <c r="AL118" s="10" t="e">
        <v>#N/A</v>
      </c>
      <c r="AM118" s="10" t="e">
        <v>#N/A</v>
      </c>
      <c r="AN118" s="10" t="e">
        <v>#N/A</v>
      </c>
      <c r="AO118" s="10" t="e">
        <v>#N/A</v>
      </c>
      <c r="AP118" s="10" t="e">
        <v>#N/A</v>
      </c>
      <c r="AQ118" s="10" t="e">
        <v>#N/A</v>
      </c>
      <c r="AR118" s="10" t="e">
        <v>#N/A</v>
      </c>
      <c r="AS118" s="10" t="e">
        <v>#N/A</v>
      </c>
      <c r="AT118" s="10" t="e">
        <v>#N/A</v>
      </c>
      <c r="AU118" s="10" t="e">
        <v>#N/A</v>
      </c>
      <c r="AV118" s="10" t="e">
        <v>#N/A</v>
      </c>
      <c r="AW118" s="10" t="e">
        <v>#N/A</v>
      </c>
      <c r="AX118" s="10" t="e">
        <v>#N/A</v>
      </c>
      <c r="AY118" s="10" t="e">
        <v>#N/A</v>
      </c>
      <c r="AZ118" s="10" t="e">
        <v>#N/A</v>
      </c>
      <c r="BA118" s="10" t="e">
        <v>#N/A</v>
      </c>
      <c r="BB118" s="10" t="e">
        <v>#N/A</v>
      </c>
      <c r="BC118" s="10" t="e">
        <v>#N/A</v>
      </c>
      <c r="BD118" s="10" t="e">
        <v>#N/A</v>
      </c>
      <c r="BE118" s="10" t="e">
        <v>#N/A</v>
      </c>
      <c r="BF118" s="10" t="e">
        <v>#N/A</v>
      </c>
      <c r="BG118" s="10" t="e">
        <v>#N/A</v>
      </c>
      <c r="BH118" s="10" t="e">
        <v>#N/A</v>
      </c>
      <c r="BI118" s="10" t="e">
        <v>#N/A</v>
      </c>
      <c r="BJ118" s="10" t="e">
        <v>#N/A</v>
      </c>
      <c r="BK118" s="10" t="e">
        <v>#N/A</v>
      </c>
      <c r="BL118" s="10" t="e">
        <v>#N/A</v>
      </c>
      <c r="BM118" s="10" t="e">
        <v>#N/A</v>
      </c>
      <c r="BN118" s="10" t="e">
        <v>#N/A</v>
      </c>
      <c r="BO118" s="10" t="e">
        <v>#N/A</v>
      </c>
      <c r="BP118" s="10" t="e">
        <v>#N/A</v>
      </c>
      <c r="BQ118" s="10" t="e">
        <v>#N/A</v>
      </c>
      <c r="BR118" s="10" t="e">
        <v>#N/A</v>
      </c>
      <c r="BS118" s="10" t="e">
        <v>#N/A</v>
      </c>
      <c r="BU118" s="9">
        <v>159.84</v>
      </c>
      <c r="BV118" s="9">
        <v>180.61</v>
      </c>
      <c r="BW118" s="9">
        <v>209.61</v>
      </c>
      <c r="BX118" s="9">
        <v>213.91</v>
      </c>
      <c r="BY118" s="9">
        <v>241.91</v>
      </c>
      <c r="BZ118" s="9">
        <v>251.09</v>
      </c>
      <c r="CA118" s="9">
        <v>252.5</v>
      </c>
      <c r="CB118" s="9">
        <v>253.51</v>
      </c>
      <c r="CC118" s="9">
        <v>237.26</v>
      </c>
      <c r="CD118" s="9">
        <v>205.03</v>
      </c>
      <c r="CE118" s="9">
        <v>181.03</v>
      </c>
      <c r="CF118" s="9">
        <v>173.03</v>
      </c>
      <c r="CG118" s="9">
        <v>173.25</v>
      </c>
      <c r="CH118" s="9">
        <v>177.84</v>
      </c>
      <c r="CI118" s="9">
        <v>182.27</v>
      </c>
      <c r="CJ118" s="9">
        <v>192.92</v>
      </c>
      <c r="CK118" s="9">
        <v>200.17</v>
      </c>
      <c r="CL118" s="9">
        <v>195.65</v>
      </c>
      <c r="CM118" s="9">
        <v>194.88</v>
      </c>
      <c r="CN118" s="9">
        <v>191.79</v>
      </c>
      <c r="CO118" s="9">
        <v>181.57</v>
      </c>
      <c r="CP118" s="9">
        <v>158.88999999999999</v>
      </c>
      <c r="CQ118" s="9">
        <v>145.24</v>
      </c>
      <c r="CR118" s="9">
        <v>141.27000000000001</v>
      </c>
      <c r="CS118" s="9">
        <v>138.69</v>
      </c>
      <c r="CT118" s="9">
        <v>133.49</v>
      </c>
      <c r="CU118" s="9">
        <v>137.35</v>
      </c>
      <c r="CV118" s="9">
        <v>139.12</v>
      </c>
      <c r="CW118" s="9">
        <v>145.97</v>
      </c>
      <c r="CX118" s="9">
        <v>149.59</v>
      </c>
      <c r="CY118" s="9">
        <v>144.05000000000001</v>
      </c>
      <c r="CZ118" s="9">
        <v>142.91</v>
      </c>
      <c r="DA118" s="9">
        <v>136.44999999999999</v>
      </c>
      <c r="DB118" s="9">
        <v>119.75</v>
      </c>
      <c r="DC118" s="9">
        <v>113.76</v>
      </c>
      <c r="DD118" s="9">
        <v>107.76</v>
      </c>
      <c r="DE118" s="9">
        <v>106.76</v>
      </c>
      <c r="DF118" s="9">
        <v>104.76</v>
      </c>
      <c r="DG118" s="9">
        <v>109.1</v>
      </c>
      <c r="DH118" s="9">
        <v>121.55</v>
      </c>
      <c r="DI118" s="9">
        <v>122.85</v>
      </c>
      <c r="DJ118" s="9">
        <v>121.34</v>
      </c>
      <c r="DK118" s="9">
        <v>112.2</v>
      </c>
      <c r="DL118" s="9">
        <v>111.22</v>
      </c>
      <c r="DM118" s="9">
        <v>106.22</v>
      </c>
      <c r="DN118" s="9">
        <v>92.57</v>
      </c>
      <c r="DO118" s="9">
        <v>87.51</v>
      </c>
      <c r="DP118" s="9">
        <v>85.86</v>
      </c>
      <c r="DR118" s="9">
        <v>168</v>
      </c>
      <c r="DS118" s="9">
        <v>177.86</v>
      </c>
      <c r="DT118" s="9">
        <v>215.05</v>
      </c>
      <c r="DU118" s="9">
        <v>213.85</v>
      </c>
      <c r="DV118" s="9">
        <v>255.99</v>
      </c>
      <c r="DW118" s="9">
        <v>258.08</v>
      </c>
      <c r="DX118" s="9">
        <v>243.62</v>
      </c>
      <c r="DY118" s="9">
        <v>243.59</v>
      </c>
      <c r="DZ118" s="9">
        <v>242.69</v>
      </c>
      <c r="EA118" s="9">
        <v>166.99</v>
      </c>
      <c r="EB118" s="9">
        <v>170.4</v>
      </c>
      <c r="EC118" s="9">
        <v>169.66</v>
      </c>
      <c r="ED118" s="9">
        <v>165.38</v>
      </c>
      <c r="EE118" s="9">
        <v>166.26</v>
      </c>
      <c r="EF118" s="9">
        <v>165.83</v>
      </c>
      <c r="EG118" s="9">
        <v>185.1</v>
      </c>
      <c r="EH118" s="9">
        <v>188.44</v>
      </c>
      <c r="EI118" s="9">
        <v>188.9</v>
      </c>
      <c r="EJ118" s="9">
        <v>188.19</v>
      </c>
      <c r="EK118" s="9">
        <v>188.18</v>
      </c>
      <c r="EL118" s="9">
        <v>184.91</v>
      </c>
      <c r="EM118" s="9">
        <v>141.5</v>
      </c>
      <c r="EN118" s="9">
        <v>141.02000000000001</v>
      </c>
      <c r="EO118" s="9">
        <v>140.81</v>
      </c>
      <c r="EP118" s="9">
        <v>140.5</v>
      </c>
      <c r="EQ118" s="9">
        <v>141.82</v>
      </c>
      <c r="ER118" s="9">
        <v>142.54</v>
      </c>
      <c r="ES118" s="9">
        <v>146.52000000000001</v>
      </c>
      <c r="ET118" s="9">
        <v>148.79</v>
      </c>
      <c r="EU118" s="9">
        <v>149.41999999999999</v>
      </c>
      <c r="EV118" s="9">
        <v>150.55000000000001</v>
      </c>
      <c r="EW118" s="9">
        <v>150.22999999999999</v>
      </c>
      <c r="EX118" s="9">
        <v>151.74</v>
      </c>
      <c r="EY118" s="9">
        <v>113.02</v>
      </c>
      <c r="EZ118" s="9">
        <v>112.53</v>
      </c>
      <c r="FA118" s="9">
        <v>112.27</v>
      </c>
      <c r="FB118" s="9">
        <v>112.24</v>
      </c>
      <c r="FC118" s="9">
        <v>113.65</v>
      </c>
      <c r="FD118" s="9">
        <v>115.78</v>
      </c>
      <c r="FE118" s="9">
        <v>124.25</v>
      </c>
      <c r="FF118" s="9">
        <v>127.07</v>
      </c>
      <c r="FG118" s="9">
        <v>129.16999999999999</v>
      </c>
      <c r="FH118" s="9">
        <v>129.96</v>
      </c>
      <c r="FI118" s="9">
        <v>129.25</v>
      </c>
      <c r="FJ118" s="9">
        <v>127.45</v>
      </c>
      <c r="FK118" s="9">
        <v>111.57</v>
      </c>
      <c r="FL118" s="9">
        <v>111.18</v>
      </c>
      <c r="FM118" s="9">
        <v>110.92</v>
      </c>
      <c r="FO118" s="9" t="e">
        <v>#N/A</v>
      </c>
      <c r="FP118" s="7">
        <v>125.68</v>
      </c>
      <c r="FQ118" s="9" t="e">
        <v>#N/A</v>
      </c>
      <c r="FR118" s="7" t="e">
        <f t="shared" si="22"/>
        <v>#N/A</v>
      </c>
      <c r="FT118" s="7">
        <v>1.65</v>
      </c>
      <c r="FU118" s="7">
        <v>2.15</v>
      </c>
      <c r="FV118" s="9" t="e">
        <v>#N/A</v>
      </c>
      <c r="FX118" s="9">
        <v>119.72</v>
      </c>
      <c r="FY118" s="9">
        <v>114.43</v>
      </c>
      <c r="FZ118" s="9">
        <v>108.21</v>
      </c>
      <c r="GA118" s="9">
        <v>99.37</v>
      </c>
      <c r="GB118" s="9">
        <v>87.96</v>
      </c>
    </row>
    <row r="119" spans="1:184" x14ac:dyDescent="0.25">
      <c r="A119" s="6">
        <f t="shared" si="23"/>
        <v>44718</v>
      </c>
      <c r="B119" s="13">
        <f t="shared" si="17"/>
        <v>6</v>
      </c>
      <c r="C119" s="13">
        <f t="shared" si="18"/>
        <v>2022</v>
      </c>
      <c r="D119">
        <f t="shared" si="19"/>
        <v>202206</v>
      </c>
      <c r="E119">
        <f t="shared" si="20"/>
        <v>2</v>
      </c>
      <c r="F119">
        <f t="shared" si="21"/>
        <v>202202</v>
      </c>
      <c r="G119" t="s">
        <v>305</v>
      </c>
      <c r="H119" s="9">
        <v>1</v>
      </c>
      <c r="I119" s="9">
        <v>0.93940000000000001</v>
      </c>
      <c r="J119" s="10">
        <v>1.2446245</v>
      </c>
      <c r="K119" s="10">
        <v>1.4281523</v>
      </c>
      <c r="L119" s="10">
        <v>1.6485151</v>
      </c>
      <c r="M119" s="10">
        <v>1.8703102</v>
      </c>
      <c r="N119" s="10">
        <v>2.0765178999999998</v>
      </c>
      <c r="O119" s="10">
        <v>2.2617213</v>
      </c>
      <c r="P119" s="10">
        <v>2.4220046000000002</v>
      </c>
      <c r="Q119" s="10">
        <v>2.5566388999999998</v>
      </c>
      <c r="R119" s="10">
        <v>2.666385</v>
      </c>
      <c r="S119" s="10">
        <v>2.7539468</v>
      </c>
      <c r="T119" s="10">
        <v>2.8215854999999999</v>
      </c>
      <c r="U119" s="10">
        <v>2.8719771000000001</v>
      </c>
      <c r="V119" s="10">
        <v>2.9081294999999998</v>
      </c>
      <c r="W119" s="10">
        <v>2.9318884000000001</v>
      </c>
      <c r="X119" s="10">
        <v>2.9447719000000001</v>
      </c>
      <c r="Y119" s="10">
        <v>2.9482982999999998</v>
      </c>
      <c r="Z119" s="10">
        <v>2.9439858000000001</v>
      </c>
      <c r="AA119" s="10">
        <v>2.9333524999999998</v>
      </c>
      <c r="AB119" s="10">
        <v>2.9177985</v>
      </c>
      <c r="AC119" s="10">
        <v>2.8982277000000001</v>
      </c>
      <c r="AD119" s="10">
        <v>2.8754135999999999</v>
      </c>
      <c r="AE119" s="10">
        <v>2.8501295999999998</v>
      </c>
      <c r="AF119" s="10">
        <v>2.8231494000000001</v>
      </c>
      <c r="AG119" s="10">
        <v>2.7952463000000001</v>
      </c>
      <c r="AH119" s="10">
        <v>2.7670895</v>
      </c>
      <c r="AI119" s="10">
        <v>2.7388878000000001</v>
      </c>
      <c r="AJ119" s="10">
        <v>2.7107225000000001</v>
      </c>
      <c r="AK119" s="10">
        <v>2.6826751999999998</v>
      </c>
      <c r="AL119" s="10">
        <v>2.6548273999999998</v>
      </c>
      <c r="AM119" s="10">
        <v>2.6272606999999999</v>
      </c>
      <c r="AN119" s="10">
        <v>2.6000565</v>
      </c>
      <c r="AO119" s="10">
        <v>2.5732963999999998</v>
      </c>
      <c r="AP119" s="10">
        <v>2.5470619000000001</v>
      </c>
      <c r="AQ119" s="10">
        <v>2.5214346000000001</v>
      </c>
      <c r="AR119" s="10">
        <v>2.4964959000000002</v>
      </c>
      <c r="AS119" s="10">
        <v>2.4723272999999999</v>
      </c>
      <c r="AT119" s="10">
        <v>2.4489958999999999</v>
      </c>
      <c r="AU119" s="10">
        <v>2.4265042000000001</v>
      </c>
      <c r="AV119" s="10">
        <v>2.4048368999999998</v>
      </c>
      <c r="AW119" s="10">
        <v>2.3839788</v>
      </c>
      <c r="AX119" s="10">
        <v>2.3639147999999999</v>
      </c>
      <c r="AY119" s="10">
        <v>2.3446297</v>
      </c>
      <c r="AZ119" s="10">
        <v>2.3261082000000002</v>
      </c>
      <c r="BA119" s="10">
        <v>2.3083352000000001</v>
      </c>
      <c r="BB119" s="10">
        <v>2.2912952999999998</v>
      </c>
      <c r="BC119" s="10">
        <v>2.2749735000000002</v>
      </c>
      <c r="BD119" s="10">
        <v>2.2593546</v>
      </c>
      <c r="BE119" s="10">
        <v>2.2444232</v>
      </c>
      <c r="BF119" s="10">
        <v>2.2301647</v>
      </c>
      <c r="BG119" s="10">
        <v>2.2165664999999999</v>
      </c>
      <c r="BH119" s="10">
        <v>2.2036167</v>
      </c>
      <c r="BI119" s="10">
        <v>2.1913035999999999</v>
      </c>
      <c r="BJ119" s="10">
        <v>2.1796153999999999</v>
      </c>
      <c r="BK119" s="10">
        <v>2.1685403000000001</v>
      </c>
      <c r="BL119" s="10">
        <v>2.1580664000000001</v>
      </c>
      <c r="BM119" s="10">
        <v>2.1481819999999998</v>
      </c>
      <c r="BN119" s="10">
        <v>2.1388753</v>
      </c>
      <c r="BO119" s="10">
        <v>2.1301344000000002</v>
      </c>
      <c r="BP119" s="10">
        <v>2.1219475000000001</v>
      </c>
      <c r="BQ119" s="10">
        <v>2.114303</v>
      </c>
      <c r="BR119" s="10">
        <v>2.0790269000000001</v>
      </c>
      <c r="BS119" s="10">
        <v>2.0594695999999999</v>
      </c>
      <c r="BU119" s="9">
        <v>150.66999999999999</v>
      </c>
      <c r="BV119" s="9">
        <v>174.21</v>
      </c>
      <c r="BW119" s="9">
        <v>206.35</v>
      </c>
      <c r="BX119" s="9">
        <v>211.36</v>
      </c>
      <c r="BY119" s="9">
        <v>239.36</v>
      </c>
      <c r="BZ119" s="9">
        <v>249.86</v>
      </c>
      <c r="CA119" s="9">
        <v>251.91</v>
      </c>
      <c r="CB119" s="9">
        <v>252.54</v>
      </c>
      <c r="CC119" s="9">
        <v>232.6</v>
      </c>
      <c r="CD119" s="9">
        <v>206.93</v>
      </c>
      <c r="CE119" s="9">
        <v>188</v>
      </c>
      <c r="CF119" s="9">
        <v>180.01</v>
      </c>
      <c r="CG119" s="9">
        <v>179.94</v>
      </c>
      <c r="CH119" s="9">
        <v>184.53</v>
      </c>
      <c r="CI119" s="9">
        <v>188.96</v>
      </c>
      <c r="CJ119" s="9">
        <v>199.08</v>
      </c>
      <c r="CK119" s="9">
        <v>206.3</v>
      </c>
      <c r="CL119" s="9">
        <v>202.04</v>
      </c>
      <c r="CM119" s="9">
        <v>202.05</v>
      </c>
      <c r="CN119" s="9">
        <v>199.6</v>
      </c>
      <c r="CO119" s="9">
        <v>189.38</v>
      </c>
      <c r="CP119" s="9">
        <v>166.39</v>
      </c>
      <c r="CQ119" s="9">
        <v>152.25</v>
      </c>
      <c r="CR119" s="9">
        <v>148.28</v>
      </c>
      <c r="CS119" s="9">
        <v>145.69999999999999</v>
      </c>
      <c r="CT119" s="9">
        <v>140.5</v>
      </c>
      <c r="CU119" s="9">
        <v>144.36000000000001</v>
      </c>
      <c r="CV119" s="9">
        <v>146.13</v>
      </c>
      <c r="CW119" s="9">
        <v>152.97999999999999</v>
      </c>
      <c r="CX119" s="9">
        <v>156.6</v>
      </c>
      <c r="CY119" s="9">
        <v>151.06</v>
      </c>
      <c r="CZ119" s="9">
        <v>149.91999999999999</v>
      </c>
      <c r="DA119" s="9">
        <v>143.46</v>
      </c>
      <c r="DB119" s="9">
        <v>125.81</v>
      </c>
      <c r="DC119" s="9">
        <v>119.82</v>
      </c>
      <c r="DD119" s="9">
        <v>113.82</v>
      </c>
      <c r="DE119" s="9">
        <v>112.82</v>
      </c>
      <c r="DF119" s="9">
        <v>110.82</v>
      </c>
      <c r="DG119" s="9">
        <v>115.16</v>
      </c>
      <c r="DH119" s="9">
        <v>127.61</v>
      </c>
      <c r="DI119" s="9">
        <v>128.91</v>
      </c>
      <c r="DJ119" s="9">
        <v>127.4</v>
      </c>
      <c r="DK119" s="9">
        <v>118.26</v>
      </c>
      <c r="DL119" s="9">
        <v>117.28</v>
      </c>
      <c r="DM119" s="9">
        <v>111.24</v>
      </c>
      <c r="DN119" s="9">
        <v>97.59</v>
      </c>
      <c r="DO119" s="9">
        <v>92.53</v>
      </c>
      <c r="DP119" s="9">
        <v>90.88</v>
      </c>
      <c r="DR119" s="9">
        <v>164.64</v>
      </c>
      <c r="DS119" s="9">
        <v>173.6</v>
      </c>
      <c r="DT119" s="9">
        <v>211.69</v>
      </c>
      <c r="DU119" s="9">
        <v>211.9</v>
      </c>
      <c r="DV119" s="9">
        <v>254.2</v>
      </c>
      <c r="DW119" s="9">
        <v>257.14</v>
      </c>
      <c r="DX119" s="9">
        <v>243.4</v>
      </c>
      <c r="DY119" s="9">
        <v>243.37</v>
      </c>
      <c r="DZ119" s="9">
        <v>242.47</v>
      </c>
      <c r="EA119" s="9">
        <v>171.35</v>
      </c>
      <c r="EB119" s="9">
        <v>174.76</v>
      </c>
      <c r="EC119" s="9">
        <v>174.02</v>
      </c>
      <c r="ED119" s="9">
        <v>169.77</v>
      </c>
      <c r="EE119" s="9">
        <v>170.65</v>
      </c>
      <c r="EF119" s="9">
        <v>170.22</v>
      </c>
      <c r="EG119" s="9">
        <v>188.43</v>
      </c>
      <c r="EH119" s="9">
        <v>191.77</v>
      </c>
      <c r="EI119" s="9">
        <v>192.23</v>
      </c>
      <c r="EJ119" s="9">
        <v>191.52</v>
      </c>
      <c r="EK119" s="9">
        <v>191.51</v>
      </c>
      <c r="EL119" s="9">
        <v>188.24</v>
      </c>
      <c r="EM119" s="9">
        <v>144.43</v>
      </c>
      <c r="EN119" s="9">
        <v>143.94999999999999</v>
      </c>
      <c r="EO119" s="9">
        <v>143.74</v>
      </c>
      <c r="EP119" s="9">
        <v>143.43</v>
      </c>
      <c r="EQ119" s="9">
        <v>144.75</v>
      </c>
      <c r="ER119" s="9">
        <v>145.47</v>
      </c>
      <c r="ES119" s="9">
        <v>150</v>
      </c>
      <c r="ET119" s="9">
        <v>152.27000000000001</v>
      </c>
      <c r="EU119" s="9">
        <v>152.9</v>
      </c>
      <c r="EV119" s="9">
        <v>154.03</v>
      </c>
      <c r="EW119" s="9">
        <v>153.71</v>
      </c>
      <c r="EX119" s="9">
        <v>155.22</v>
      </c>
      <c r="EY119" s="9">
        <v>116.22</v>
      </c>
      <c r="EZ119" s="9">
        <v>115.73</v>
      </c>
      <c r="FA119" s="9">
        <v>115.47</v>
      </c>
      <c r="FB119" s="9">
        <v>115.44</v>
      </c>
      <c r="FC119" s="9">
        <v>116.85</v>
      </c>
      <c r="FD119" s="9">
        <v>118.98</v>
      </c>
      <c r="FE119" s="9">
        <v>127.73</v>
      </c>
      <c r="FF119" s="9">
        <v>130.55000000000001</v>
      </c>
      <c r="FG119" s="9">
        <v>132.65</v>
      </c>
      <c r="FH119" s="9">
        <v>133.44</v>
      </c>
      <c r="FI119" s="9">
        <v>132.72999999999999</v>
      </c>
      <c r="FJ119" s="9">
        <v>130.93</v>
      </c>
      <c r="FK119" s="9">
        <v>114.77</v>
      </c>
      <c r="FL119" s="9">
        <v>114.38</v>
      </c>
      <c r="FM119" s="9">
        <v>114.12</v>
      </c>
      <c r="FO119" s="9">
        <v>79.597999999999999</v>
      </c>
      <c r="FP119" s="7">
        <v>124.99</v>
      </c>
      <c r="FQ119" s="9">
        <v>1.2557</v>
      </c>
      <c r="FR119" s="7">
        <f t="shared" si="22"/>
        <v>99.538106235565806</v>
      </c>
      <c r="FT119" s="7">
        <v>1.77</v>
      </c>
      <c r="FU119" s="7">
        <v>2.2599999999999998</v>
      </c>
      <c r="FV119" s="9">
        <v>79.979500000000002</v>
      </c>
      <c r="FX119" s="9">
        <v>119.51</v>
      </c>
      <c r="FY119" s="9">
        <v>114.45</v>
      </c>
      <c r="FZ119" s="9">
        <v>108.33</v>
      </c>
      <c r="GA119" s="9">
        <v>99.38</v>
      </c>
      <c r="GB119" s="9">
        <v>87.78</v>
      </c>
    </row>
    <row r="120" spans="1:184" x14ac:dyDescent="0.25">
      <c r="A120" s="6">
        <f t="shared" si="23"/>
        <v>44719</v>
      </c>
      <c r="B120" s="13">
        <f t="shared" si="17"/>
        <v>6</v>
      </c>
      <c r="C120" s="13">
        <f t="shared" si="18"/>
        <v>2022</v>
      </c>
      <c r="D120">
        <f t="shared" si="19"/>
        <v>202206</v>
      </c>
      <c r="E120">
        <f t="shared" si="20"/>
        <v>2</v>
      </c>
      <c r="F120">
        <f t="shared" si="21"/>
        <v>202202</v>
      </c>
      <c r="G120" t="s">
        <v>306</v>
      </c>
      <c r="H120" s="9">
        <v>1</v>
      </c>
      <c r="I120" s="9">
        <v>0.94030000000000002</v>
      </c>
      <c r="J120" s="10">
        <v>1.2378530000000001</v>
      </c>
      <c r="K120" s="10">
        <v>1.4272937999999999</v>
      </c>
      <c r="L120" s="10">
        <v>1.652123</v>
      </c>
      <c r="M120" s="10">
        <v>1.8770456</v>
      </c>
      <c r="N120" s="10">
        <v>2.0854476000000002</v>
      </c>
      <c r="O120" s="10">
        <v>2.2718384</v>
      </c>
      <c r="P120" s="10">
        <v>2.4318409000000001</v>
      </c>
      <c r="Q120" s="10">
        <v>2.5651138000000002</v>
      </c>
      <c r="R120" s="10">
        <v>2.6726431000000002</v>
      </c>
      <c r="S120" s="10">
        <v>2.7574233000000001</v>
      </c>
      <c r="T120" s="10">
        <v>2.8223870999999998</v>
      </c>
      <c r="U120" s="10">
        <v>2.8698383999999999</v>
      </c>
      <c r="V120" s="10">
        <v>2.9029606999999999</v>
      </c>
      <c r="W120" s="10">
        <v>2.923705</v>
      </c>
      <c r="X120" s="10">
        <v>2.9336093000000001</v>
      </c>
      <c r="Y120" s="10">
        <v>2.9342115999999998</v>
      </c>
      <c r="Z120" s="10">
        <v>2.9270497999999998</v>
      </c>
      <c r="AA120" s="10">
        <v>2.9136619000000001</v>
      </c>
      <c r="AB120" s="10">
        <v>2.8954656999999999</v>
      </c>
      <c r="AC120" s="10">
        <v>2.8733743999999999</v>
      </c>
      <c r="AD120" s="10">
        <v>2.848169</v>
      </c>
      <c r="AE120" s="10">
        <v>2.82063</v>
      </c>
      <c r="AF120" s="10">
        <v>2.7915383</v>
      </c>
      <c r="AG120" s="10">
        <v>2.7616746999999999</v>
      </c>
      <c r="AH120" s="10">
        <v>2.7317152</v>
      </c>
      <c r="AI120" s="10">
        <v>2.7018748000000001</v>
      </c>
      <c r="AJ120" s="10">
        <v>2.6722408</v>
      </c>
      <c r="AK120" s="10">
        <v>2.6429005000000001</v>
      </c>
      <c r="AL120" s="10">
        <v>2.6139415000000001</v>
      </c>
      <c r="AM120" s="10">
        <v>2.5854510999999998</v>
      </c>
      <c r="AN120" s="10">
        <v>2.5575168000000001</v>
      </c>
      <c r="AO120" s="10">
        <v>2.5302258000000002</v>
      </c>
      <c r="AP120" s="10">
        <v>2.5036657999999998</v>
      </c>
      <c r="AQ120" s="10">
        <v>2.4779239999999998</v>
      </c>
      <c r="AR120" s="10">
        <v>2.4530878999999999</v>
      </c>
      <c r="AS120" s="10">
        <v>2.4292449</v>
      </c>
      <c r="AT120" s="10">
        <v>2.4064665000000001</v>
      </c>
      <c r="AU120" s="10">
        <v>2.3847390000000002</v>
      </c>
      <c r="AV120" s="10">
        <v>2.3640200999999998</v>
      </c>
      <c r="AW120" s="10">
        <v>2.3442672999999998</v>
      </c>
      <c r="AX120" s="10">
        <v>2.3254383000000001</v>
      </c>
      <c r="AY120" s="10">
        <v>2.3074906999999998</v>
      </c>
      <c r="AZ120" s="10">
        <v>2.2903821</v>
      </c>
      <c r="BA120" s="10">
        <v>2.2740702000000002</v>
      </c>
      <c r="BB120" s="10">
        <v>2.2585125000000001</v>
      </c>
      <c r="BC120" s="10">
        <v>2.2436666000000001</v>
      </c>
      <c r="BD120" s="10">
        <v>2.2294903000000001</v>
      </c>
      <c r="BE120" s="10">
        <v>2.2159409999999999</v>
      </c>
      <c r="BF120" s="10">
        <v>2.2029801999999998</v>
      </c>
      <c r="BG120" s="10">
        <v>2.1905866999999999</v>
      </c>
      <c r="BH120" s="10">
        <v>2.1787451999999998</v>
      </c>
      <c r="BI120" s="10">
        <v>2.1674400999999999</v>
      </c>
      <c r="BJ120" s="10">
        <v>2.1566559000000001</v>
      </c>
      <c r="BK120" s="10">
        <v>2.1463770000000002</v>
      </c>
      <c r="BL120" s="10">
        <v>2.1365880000000002</v>
      </c>
      <c r="BM120" s="10">
        <v>2.1272733000000001</v>
      </c>
      <c r="BN120" s="10">
        <v>2.1184175000000001</v>
      </c>
      <c r="BO120" s="10">
        <v>2.1100048999999999</v>
      </c>
      <c r="BP120" s="10">
        <v>2.1020200999999998</v>
      </c>
      <c r="BQ120" s="10">
        <v>2.0944474999999998</v>
      </c>
      <c r="BR120" s="10">
        <v>2.0570813999999999</v>
      </c>
      <c r="BS120" s="10">
        <v>2.0323508000000001</v>
      </c>
      <c r="BU120" s="9">
        <v>136.29</v>
      </c>
      <c r="BV120" s="9">
        <v>165.85</v>
      </c>
      <c r="BW120" s="9">
        <v>198.85</v>
      </c>
      <c r="BX120" s="9">
        <v>206.33</v>
      </c>
      <c r="BY120" s="9">
        <v>234.37</v>
      </c>
      <c r="BZ120" s="9">
        <v>247.22</v>
      </c>
      <c r="CA120" s="9">
        <v>248.28</v>
      </c>
      <c r="CB120" s="9">
        <v>248.43</v>
      </c>
      <c r="CC120" s="9">
        <v>228.03</v>
      </c>
      <c r="CD120" s="9">
        <v>204</v>
      </c>
      <c r="CE120" s="9">
        <v>184.57</v>
      </c>
      <c r="CF120" s="9">
        <v>175.99</v>
      </c>
      <c r="CG120" s="9">
        <v>176.4</v>
      </c>
      <c r="CH120" s="9">
        <v>180.14</v>
      </c>
      <c r="CI120" s="9">
        <v>184.23</v>
      </c>
      <c r="CJ120" s="9">
        <v>194.05</v>
      </c>
      <c r="CK120" s="9">
        <v>200.12</v>
      </c>
      <c r="CL120" s="9">
        <v>196.7</v>
      </c>
      <c r="CM120" s="9">
        <v>197.15</v>
      </c>
      <c r="CN120" s="9">
        <v>195.27</v>
      </c>
      <c r="CO120" s="9">
        <v>185.1</v>
      </c>
      <c r="CP120" s="9">
        <v>163.61000000000001</v>
      </c>
      <c r="CQ120" s="9">
        <v>149.72999999999999</v>
      </c>
      <c r="CR120" s="9">
        <v>145.26</v>
      </c>
      <c r="CS120" s="9">
        <v>141.94</v>
      </c>
      <c r="CT120" s="9">
        <v>136.74</v>
      </c>
      <c r="CU120" s="9">
        <v>140.99</v>
      </c>
      <c r="CV120" s="9">
        <v>143.59</v>
      </c>
      <c r="CW120" s="9">
        <v>149.94999999999999</v>
      </c>
      <c r="CX120" s="9">
        <v>153.57</v>
      </c>
      <c r="CY120" s="9">
        <v>149.03</v>
      </c>
      <c r="CZ120" s="9">
        <v>147.88999999999999</v>
      </c>
      <c r="DA120" s="9">
        <v>141.43</v>
      </c>
      <c r="DB120" s="9">
        <v>124.01</v>
      </c>
      <c r="DC120" s="9">
        <v>118.02</v>
      </c>
      <c r="DD120" s="9">
        <v>112.02</v>
      </c>
      <c r="DE120" s="9">
        <v>111.02</v>
      </c>
      <c r="DF120" s="9">
        <v>109.02</v>
      </c>
      <c r="DG120" s="9">
        <v>113.36</v>
      </c>
      <c r="DH120" s="9">
        <v>125.81</v>
      </c>
      <c r="DI120" s="9">
        <v>127.11</v>
      </c>
      <c r="DJ120" s="9">
        <v>125.6</v>
      </c>
      <c r="DK120" s="9">
        <v>116.63</v>
      </c>
      <c r="DL120" s="9">
        <v>115.65</v>
      </c>
      <c r="DM120" s="9">
        <v>109.61</v>
      </c>
      <c r="DN120" s="9">
        <v>96.93</v>
      </c>
      <c r="DO120" s="9">
        <v>91.87</v>
      </c>
      <c r="DP120" s="9">
        <v>90.22</v>
      </c>
      <c r="DR120" s="9">
        <v>154.66</v>
      </c>
      <c r="DS120" s="9">
        <v>166.6</v>
      </c>
      <c r="DT120" s="9">
        <v>206.26</v>
      </c>
      <c r="DU120" s="9">
        <v>206.93</v>
      </c>
      <c r="DV120" s="9">
        <v>250.32</v>
      </c>
      <c r="DW120" s="9">
        <v>254.06</v>
      </c>
      <c r="DX120" s="9">
        <v>239.69</v>
      </c>
      <c r="DY120" s="9">
        <v>239.66</v>
      </c>
      <c r="DZ120" s="9">
        <v>238.76</v>
      </c>
      <c r="EA120" s="9">
        <v>169.27</v>
      </c>
      <c r="EB120" s="9">
        <v>172.68</v>
      </c>
      <c r="EC120" s="9">
        <v>171.94</v>
      </c>
      <c r="ED120" s="9">
        <v>167.61</v>
      </c>
      <c r="EE120" s="9">
        <v>168.49</v>
      </c>
      <c r="EF120" s="9">
        <v>168.06</v>
      </c>
      <c r="EG120" s="9">
        <v>185.25</v>
      </c>
      <c r="EH120" s="9">
        <v>188.59</v>
      </c>
      <c r="EI120" s="9">
        <v>189.05</v>
      </c>
      <c r="EJ120" s="9">
        <v>188.34</v>
      </c>
      <c r="EK120" s="9">
        <v>188.33</v>
      </c>
      <c r="EL120" s="9">
        <v>185.06</v>
      </c>
      <c r="EM120" s="9">
        <v>142.79</v>
      </c>
      <c r="EN120" s="9">
        <v>142.31</v>
      </c>
      <c r="EO120" s="9">
        <v>142.1</v>
      </c>
      <c r="EP120" s="9">
        <v>141.79</v>
      </c>
      <c r="EQ120" s="9">
        <v>143.11000000000001</v>
      </c>
      <c r="ER120" s="9">
        <v>143.83000000000001</v>
      </c>
      <c r="ES120" s="9">
        <v>150.04</v>
      </c>
      <c r="ET120" s="9">
        <v>152.31</v>
      </c>
      <c r="EU120" s="9">
        <v>152.94</v>
      </c>
      <c r="EV120" s="9">
        <v>154.07</v>
      </c>
      <c r="EW120" s="9">
        <v>153.75</v>
      </c>
      <c r="EX120" s="9">
        <v>155.26</v>
      </c>
      <c r="EY120" s="9">
        <v>114.73</v>
      </c>
      <c r="EZ120" s="9">
        <v>114.24</v>
      </c>
      <c r="FA120" s="9">
        <v>113.98</v>
      </c>
      <c r="FB120" s="9">
        <v>113.95</v>
      </c>
      <c r="FC120" s="9">
        <v>115.36</v>
      </c>
      <c r="FD120" s="9">
        <v>117.49</v>
      </c>
      <c r="FE120" s="9">
        <v>127.77</v>
      </c>
      <c r="FF120" s="9">
        <v>130.59</v>
      </c>
      <c r="FG120" s="9">
        <v>132.69</v>
      </c>
      <c r="FH120" s="9">
        <v>133.47999999999999</v>
      </c>
      <c r="FI120" s="9">
        <v>132.77000000000001</v>
      </c>
      <c r="FJ120" s="9">
        <v>130.97</v>
      </c>
      <c r="FK120" s="9">
        <v>113.28</v>
      </c>
      <c r="FL120" s="9">
        <v>112.89</v>
      </c>
      <c r="FM120" s="9">
        <v>112.63</v>
      </c>
      <c r="FO120" s="9">
        <v>79.890199999999993</v>
      </c>
      <c r="FP120" s="7">
        <v>126.89</v>
      </c>
      <c r="FQ120" s="9">
        <v>1.258</v>
      </c>
      <c r="FR120" s="7">
        <f t="shared" si="22"/>
        <v>100.8664546899841</v>
      </c>
      <c r="FT120" s="7">
        <v>1.75</v>
      </c>
      <c r="FU120" s="7">
        <v>2.2200000000000002</v>
      </c>
      <c r="FV120" s="9">
        <v>80.267300000000006</v>
      </c>
      <c r="FX120" s="9">
        <v>120.57</v>
      </c>
      <c r="FY120" s="9">
        <v>115.8</v>
      </c>
      <c r="FZ120" s="9">
        <v>110</v>
      </c>
      <c r="GA120" s="9">
        <v>101.25</v>
      </c>
      <c r="GB120" s="9">
        <v>89.56</v>
      </c>
    </row>
    <row r="121" spans="1:184" x14ac:dyDescent="0.25">
      <c r="A121" s="6">
        <f t="shared" si="23"/>
        <v>44720</v>
      </c>
      <c r="B121" s="13">
        <f t="shared" si="17"/>
        <v>6</v>
      </c>
      <c r="C121" s="13">
        <f t="shared" si="18"/>
        <v>2022</v>
      </c>
      <c r="D121">
        <f t="shared" si="19"/>
        <v>202206</v>
      </c>
      <c r="E121">
        <f t="shared" si="20"/>
        <v>2</v>
      </c>
      <c r="F121">
        <f t="shared" si="21"/>
        <v>202202</v>
      </c>
      <c r="G121" t="s">
        <v>307</v>
      </c>
      <c r="H121" s="9">
        <v>1</v>
      </c>
      <c r="I121" s="9">
        <v>0.94020000000000004</v>
      </c>
      <c r="J121" s="10">
        <v>1.2573688000000001</v>
      </c>
      <c r="K121" s="10">
        <v>1.4597937999999999</v>
      </c>
      <c r="L121" s="10">
        <v>1.6951206000000001</v>
      </c>
      <c r="M121" s="10">
        <v>1.9265737000000001</v>
      </c>
      <c r="N121" s="10">
        <v>2.1371815000000001</v>
      </c>
      <c r="O121" s="10">
        <v>2.3235348</v>
      </c>
      <c r="P121" s="10">
        <v>2.4828744</v>
      </c>
      <c r="Q121" s="10">
        <v>2.6155491999999998</v>
      </c>
      <c r="R121" s="10">
        <v>2.7230636000000001</v>
      </c>
      <c r="S121" s="10">
        <v>2.8082433</v>
      </c>
      <c r="T121" s="10">
        <v>2.8741218000000002</v>
      </c>
      <c r="U121" s="10">
        <v>2.9224386999999998</v>
      </c>
      <c r="V121" s="10">
        <v>2.9562629999999999</v>
      </c>
      <c r="W121" s="10">
        <v>2.9775334</v>
      </c>
      <c r="X121" s="10">
        <v>2.9877646000000002</v>
      </c>
      <c r="Y121" s="10">
        <v>2.9884710999999999</v>
      </c>
      <c r="Z121" s="10">
        <v>2.9811676</v>
      </c>
      <c r="AA121" s="10">
        <v>2.9673683999999998</v>
      </c>
      <c r="AB121" s="10">
        <v>2.9484840000000001</v>
      </c>
      <c r="AC121" s="10">
        <v>2.9254863000000002</v>
      </c>
      <c r="AD121" s="10">
        <v>2.8992319000000002</v>
      </c>
      <c r="AE121" s="10">
        <v>2.8705778</v>
      </c>
      <c r="AF121" s="10">
        <v>2.8403806999999999</v>
      </c>
      <c r="AG121" s="10">
        <v>2.8094975</v>
      </c>
      <c r="AH121" s="10">
        <v>2.7786886000000002</v>
      </c>
      <c r="AI121" s="10">
        <v>2.7481966</v>
      </c>
      <c r="AJ121" s="10">
        <v>2.7180900000000001</v>
      </c>
      <c r="AK121" s="10">
        <v>2.6884374000000002</v>
      </c>
      <c r="AL121" s="10">
        <v>2.6593073999999999</v>
      </c>
      <c r="AM121" s="10">
        <v>2.6307684999999998</v>
      </c>
      <c r="AN121" s="10">
        <v>2.6028893000000002</v>
      </c>
      <c r="AO121" s="10">
        <v>2.5757382999999998</v>
      </c>
      <c r="AP121" s="10">
        <v>2.5493841000000002</v>
      </c>
      <c r="AQ121" s="10">
        <v>2.5238952000000001</v>
      </c>
      <c r="AR121" s="10">
        <v>2.4993401999999998</v>
      </c>
      <c r="AS121" s="10">
        <v>2.4757875</v>
      </c>
      <c r="AT121" s="10">
        <v>2.4532900999999998</v>
      </c>
      <c r="AU121" s="10">
        <v>2.4318236</v>
      </c>
      <c r="AV121" s="10">
        <v>2.4113405000000001</v>
      </c>
      <c r="AW121" s="10">
        <v>2.3917929999999998</v>
      </c>
      <c r="AX121" s="10">
        <v>2.3731336000000001</v>
      </c>
      <c r="AY121" s="10">
        <v>2.3553145</v>
      </c>
      <c r="AZ121" s="10">
        <v>2.3382882</v>
      </c>
      <c r="BA121" s="10">
        <v>2.3220068999999999</v>
      </c>
      <c r="BB121" s="10">
        <v>2.3064230999999999</v>
      </c>
      <c r="BC121" s="10">
        <v>2.2914891000000002</v>
      </c>
      <c r="BD121" s="10">
        <v>2.2771572</v>
      </c>
      <c r="BE121" s="10">
        <v>2.2633798000000001</v>
      </c>
      <c r="BF121" s="10">
        <v>2.2501150999999999</v>
      </c>
      <c r="BG121" s="10">
        <v>2.2373466999999998</v>
      </c>
      <c r="BH121" s="10">
        <v>2.2250652999999998</v>
      </c>
      <c r="BI121" s="10">
        <v>2.2132616999999999</v>
      </c>
      <c r="BJ121" s="10">
        <v>2.2019266000000002</v>
      </c>
      <c r="BK121" s="10">
        <v>2.1910508000000002</v>
      </c>
      <c r="BL121" s="10">
        <v>2.1806249000000002</v>
      </c>
      <c r="BM121" s="10">
        <v>2.1706397000000002</v>
      </c>
      <c r="BN121" s="10">
        <v>2.1610858999999998</v>
      </c>
      <c r="BO121" s="10">
        <v>2.1519542999999999</v>
      </c>
      <c r="BP121" s="10">
        <v>2.1432354999999998</v>
      </c>
      <c r="BQ121" s="10">
        <v>2.1349203000000001</v>
      </c>
      <c r="BR121" s="10">
        <v>2.0931346999999998</v>
      </c>
      <c r="BS121" s="10">
        <v>2.0644448999999998</v>
      </c>
      <c r="BU121" s="9">
        <v>129.88999999999999</v>
      </c>
      <c r="BV121" s="9">
        <v>160.88999999999999</v>
      </c>
      <c r="BW121" s="9">
        <v>191.63</v>
      </c>
      <c r="BX121" s="9">
        <v>205.17</v>
      </c>
      <c r="BY121" s="9">
        <v>233.07</v>
      </c>
      <c r="BZ121" s="9">
        <v>246.34</v>
      </c>
      <c r="CA121" s="9">
        <v>248.38</v>
      </c>
      <c r="CB121" s="9">
        <v>249.17</v>
      </c>
      <c r="CC121" s="9">
        <v>229.14</v>
      </c>
      <c r="CD121" s="9">
        <v>203.05</v>
      </c>
      <c r="CE121" s="9">
        <v>182.9</v>
      </c>
      <c r="CF121" s="9">
        <v>173.87</v>
      </c>
      <c r="CG121" s="9">
        <v>174.2</v>
      </c>
      <c r="CH121" s="9">
        <v>178.39</v>
      </c>
      <c r="CI121" s="9">
        <v>182.61</v>
      </c>
      <c r="CJ121" s="9">
        <v>192.63</v>
      </c>
      <c r="CK121" s="9">
        <v>198.83</v>
      </c>
      <c r="CL121" s="9">
        <v>196.09</v>
      </c>
      <c r="CM121" s="9">
        <v>197.27</v>
      </c>
      <c r="CN121" s="9">
        <v>195.41</v>
      </c>
      <c r="CO121" s="9">
        <v>185.26</v>
      </c>
      <c r="CP121" s="9">
        <v>165.36</v>
      </c>
      <c r="CQ121" s="9">
        <v>151.47999999999999</v>
      </c>
      <c r="CR121" s="9">
        <v>147.01</v>
      </c>
      <c r="CS121" s="9">
        <v>143.69</v>
      </c>
      <c r="CT121" s="9">
        <v>138.49</v>
      </c>
      <c r="CU121" s="9">
        <v>142.93</v>
      </c>
      <c r="CV121" s="9">
        <v>145.72</v>
      </c>
      <c r="CW121" s="9">
        <v>152.19</v>
      </c>
      <c r="CX121" s="9">
        <v>155.81</v>
      </c>
      <c r="CY121" s="9">
        <v>151.27000000000001</v>
      </c>
      <c r="CZ121" s="9">
        <v>150.13</v>
      </c>
      <c r="DA121" s="9">
        <v>143.66999999999999</v>
      </c>
      <c r="DB121" s="9">
        <v>125.72</v>
      </c>
      <c r="DC121" s="9">
        <v>118.67</v>
      </c>
      <c r="DD121" s="9">
        <v>112.67</v>
      </c>
      <c r="DE121" s="9">
        <v>111.67</v>
      </c>
      <c r="DF121" s="9">
        <v>109.67</v>
      </c>
      <c r="DG121" s="9">
        <v>114.01</v>
      </c>
      <c r="DH121" s="9">
        <v>126.46</v>
      </c>
      <c r="DI121" s="9">
        <v>127.76</v>
      </c>
      <c r="DJ121" s="9">
        <v>126.25</v>
      </c>
      <c r="DK121" s="9">
        <v>117.28</v>
      </c>
      <c r="DL121" s="9">
        <v>116.3</v>
      </c>
      <c r="DM121" s="9">
        <v>110.26</v>
      </c>
      <c r="DN121" s="9">
        <v>97.58</v>
      </c>
      <c r="DO121" s="9">
        <v>92.52</v>
      </c>
      <c r="DP121" s="9">
        <v>90.87</v>
      </c>
      <c r="DR121" s="9">
        <v>152.4</v>
      </c>
      <c r="DS121" s="9">
        <v>163.29</v>
      </c>
      <c r="DT121" s="9">
        <v>205.24</v>
      </c>
      <c r="DU121" s="9">
        <v>205.27</v>
      </c>
      <c r="DV121" s="9">
        <v>248.29</v>
      </c>
      <c r="DW121" s="9">
        <v>253.47</v>
      </c>
      <c r="DX121" s="9">
        <v>239.54</v>
      </c>
      <c r="DY121" s="9">
        <v>239.51</v>
      </c>
      <c r="DZ121" s="9">
        <v>238.61</v>
      </c>
      <c r="EA121" s="9">
        <v>168.76</v>
      </c>
      <c r="EB121" s="9">
        <v>172.17</v>
      </c>
      <c r="EC121" s="9">
        <v>171.43</v>
      </c>
      <c r="ED121" s="9">
        <v>167.13</v>
      </c>
      <c r="EE121" s="9">
        <v>168.01</v>
      </c>
      <c r="EF121" s="9">
        <v>167.58</v>
      </c>
      <c r="EG121" s="9">
        <v>185.07</v>
      </c>
      <c r="EH121" s="9">
        <v>188.41</v>
      </c>
      <c r="EI121" s="9">
        <v>188.87</v>
      </c>
      <c r="EJ121" s="9">
        <v>188.16</v>
      </c>
      <c r="EK121" s="9">
        <v>188.15</v>
      </c>
      <c r="EL121" s="9">
        <v>184.88</v>
      </c>
      <c r="EM121" s="9">
        <v>142.94</v>
      </c>
      <c r="EN121" s="9">
        <v>142.46</v>
      </c>
      <c r="EO121" s="9">
        <v>142.25</v>
      </c>
      <c r="EP121" s="9">
        <v>141.94</v>
      </c>
      <c r="EQ121" s="9">
        <v>143.26</v>
      </c>
      <c r="ER121" s="9">
        <v>143.97999999999999</v>
      </c>
      <c r="ES121" s="9">
        <v>150.19999999999999</v>
      </c>
      <c r="ET121" s="9">
        <v>152.47</v>
      </c>
      <c r="EU121" s="9">
        <v>153.1</v>
      </c>
      <c r="EV121" s="9">
        <v>154.22999999999999</v>
      </c>
      <c r="EW121" s="9">
        <v>153.91</v>
      </c>
      <c r="EX121" s="9">
        <v>155.41999999999999</v>
      </c>
      <c r="EY121" s="9">
        <v>114.88</v>
      </c>
      <c r="EZ121" s="9">
        <v>114.39</v>
      </c>
      <c r="FA121" s="9">
        <v>114.13</v>
      </c>
      <c r="FB121" s="9">
        <v>114.1</v>
      </c>
      <c r="FC121" s="9">
        <v>115.51</v>
      </c>
      <c r="FD121" s="9">
        <v>117.64</v>
      </c>
      <c r="FE121" s="9">
        <v>127.93</v>
      </c>
      <c r="FF121" s="9">
        <v>130.75</v>
      </c>
      <c r="FG121" s="9">
        <v>132.85</v>
      </c>
      <c r="FH121" s="9">
        <v>133.63999999999999</v>
      </c>
      <c r="FI121" s="9">
        <v>132.93</v>
      </c>
      <c r="FJ121" s="9">
        <v>131.13</v>
      </c>
      <c r="FK121" s="9">
        <v>113.43</v>
      </c>
      <c r="FL121" s="9">
        <v>113.04</v>
      </c>
      <c r="FM121" s="9">
        <v>112.78</v>
      </c>
      <c r="FO121" s="9">
        <v>79.685199999999995</v>
      </c>
      <c r="FP121" s="7">
        <v>129.19999999999999</v>
      </c>
      <c r="FQ121" s="9">
        <v>1.2548999999999999</v>
      </c>
      <c r="FR121" s="7">
        <f t="shared" si="22"/>
        <v>102.95641086939199</v>
      </c>
      <c r="FT121" s="7">
        <v>1.78</v>
      </c>
      <c r="FU121" s="7">
        <v>2.25</v>
      </c>
      <c r="FV121" s="9">
        <v>80.063500000000005</v>
      </c>
      <c r="FX121" s="9">
        <v>123.58</v>
      </c>
      <c r="FY121" s="9">
        <v>118.36</v>
      </c>
      <c r="FZ121" s="9">
        <v>112.29</v>
      </c>
      <c r="GA121" s="9">
        <v>103.26</v>
      </c>
      <c r="GB121" s="9">
        <v>90.98</v>
      </c>
    </row>
    <row r="122" spans="1:184" x14ac:dyDescent="0.25">
      <c r="A122" s="6">
        <f t="shared" si="23"/>
        <v>44721</v>
      </c>
      <c r="B122" s="13">
        <f t="shared" si="17"/>
        <v>6</v>
      </c>
      <c r="C122" s="13">
        <f t="shared" si="18"/>
        <v>2022</v>
      </c>
      <c r="D122">
        <f t="shared" si="19"/>
        <v>202206</v>
      </c>
      <c r="E122">
        <f t="shared" si="20"/>
        <v>2</v>
      </c>
      <c r="F122">
        <f t="shared" si="21"/>
        <v>202202</v>
      </c>
      <c r="G122" t="s">
        <v>308</v>
      </c>
      <c r="H122" s="9">
        <v>1</v>
      </c>
      <c r="I122" s="9">
        <v>0.94069999999999998</v>
      </c>
      <c r="J122" s="10">
        <v>1.2865069</v>
      </c>
      <c r="K122" s="10">
        <v>1.5171319000000001</v>
      </c>
      <c r="L122" s="10">
        <v>1.778179</v>
      </c>
      <c r="M122" s="10">
        <v>2.0306380000000002</v>
      </c>
      <c r="N122" s="10">
        <v>2.2567558000000001</v>
      </c>
      <c r="O122" s="10">
        <v>2.4538069</v>
      </c>
      <c r="P122" s="10">
        <v>2.6201131000000002</v>
      </c>
      <c r="Q122" s="10">
        <v>2.7573069000000001</v>
      </c>
      <c r="R122" s="10">
        <v>2.8677538999999999</v>
      </c>
      <c r="S122" s="10">
        <v>2.9546191999999998</v>
      </c>
      <c r="T122" s="10">
        <v>3.0207709</v>
      </c>
      <c r="U122" s="10">
        <v>3.0682556999999999</v>
      </c>
      <c r="V122" s="10">
        <v>3.1002242</v>
      </c>
      <c r="W122" s="10">
        <v>3.1188292999999998</v>
      </c>
      <c r="X122" s="10">
        <v>3.1258672999999999</v>
      </c>
      <c r="Y122" s="10">
        <v>3.1231341000000001</v>
      </c>
      <c r="Z122" s="10">
        <v>3.1124260000000001</v>
      </c>
      <c r="AA122" s="10">
        <v>3.0955387999999999</v>
      </c>
      <c r="AB122" s="10">
        <v>3.0741366999999999</v>
      </c>
      <c r="AC122" s="10">
        <v>3.0492066000000002</v>
      </c>
      <c r="AD122" s="10">
        <v>3.0215193999999999</v>
      </c>
      <c r="AE122" s="10">
        <v>2.9918456999999998</v>
      </c>
      <c r="AF122" s="10">
        <v>2.9609562999999999</v>
      </c>
      <c r="AG122" s="10">
        <v>2.9296218999999999</v>
      </c>
      <c r="AH122" s="10">
        <v>2.8985145999999999</v>
      </c>
      <c r="AI122" s="10">
        <v>2.8678257999999999</v>
      </c>
      <c r="AJ122" s="10">
        <v>2.8376003000000001</v>
      </c>
      <c r="AK122" s="10">
        <v>2.8078832</v>
      </c>
      <c r="AL122" s="10">
        <v>2.7787194</v>
      </c>
      <c r="AM122" s="10">
        <v>2.7501540000000002</v>
      </c>
      <c r="AN122" s="10">
        <v>2.7222319000000001</v>
      </c>
      <c r="AO122" s="10">
        <v>2.694998</v>
      </c>
      <c r="AP122" s="10">
        <v>2.6684974000000001</v>
      </c>
      <c r="AQ122" s="10">
        <v>2.6427749999999999</v>
      </c>
      <c r="AR122" s="10">
        <v>2.6178758000000002</v>
      </c>
      <c r="AS122" s="10">
        <v>2.5938447999999998</v>
      </c>
      <c r="AT122" s="10">
        <v>2.5707151000000001</v>
      </c>
      <c r="AU122" s="10">
        <v>2.5484678999999999</v>
      </c>
      <c r="AV122" s="10">
        <v>2.5270703000000001</v>
      </c>
      <c r="AW122" s="10">
        <v>2.5064888999999999</v>
      </c>
      <c r="AX122" s="10">
        <v>2.4866907</v>
      </c>
      <c r="AY122" s="10">
        <v>2.4676426</v>
      </c>
      <c r="AZ122" s="10">
        <v>2.4493114</v>
      </c>
      <c r="BA122" s="10">
        <v>2.431664</v>
      </c>
      <c r="BB122" s="10">
        <v>2.4146673000000001</v>
      </c>
      <c r="BC122" s="10">
        <v>2.3982880999999998</v>
      </c>
      <c r="BD122" s="10">
        <v>2.3824933000000001</v>
      </c>
      <c r="BE122" s="10">
        <v>2.3672498000000002</v>
      </c>
      <c r="BF122" s="10">
        <v>2.3525284000000002</v>
      </c>
      <c r="BG122" s="10">
        <v>2.3383178999999998</v>
      </c>
      <c r="BH122" s="10">
        <v>2.3246118</v>
      </c>
      <c r="BI122" s="10">
        <v>2.3114037999999999</v>
      </c>
      <c r="BJ122" s="10">
        <v>2.2986873000000001</v>
      </c>
      <c r="BK122" s="10">
        <v>2.2864559999999998</v>
      </c>
      <c r="BL122" s="10">
        <v>2.2747033999999999</v>
      </c>
      <c r="BM122" s="10">
        <v>2.2634230999999998</v>
      </c>
      <c r="BN122" s="10">
        <v>2.2526088</v>
      </c>
      <c r="BO122" s="10">
        <v>2.2422539000000001</v>
      </c>
      <c r="BP122" s="10">
        <v>2.2323521</v>
      </c>
      <c r="BQ122" s="10">
        <v>2.2228968999999998</v>
      </c>
      <c r="BR122" s="10">
        <v>2.1751977999999998</v>
      </c>
      <c r="BS122" s="10">
        <v>2.1420328</v>
      </c>
      <c r="BU122" s="9">
        <v>150.61000000000001</v>
      </c>
      <c r="BV122" s="9">
        <v>177.93</v>
      </c>
      <c r="BW122" s="9">
        <v>204.47</v>
      </c>
      <c r="BX122" s="9">
        <v>213</v>
      </c>
      <c r="BY122" s="9">
        <v>240.5</v>
      </c>
      <c r="BZ122" s="9">
        <v>253.56</v>
      </c>
      <c r="CA122" s="9">
        <v>253.86</v>
      </c>
      <c r="CB122" s="9">
        <v>255.01</v>
      </c>
      <c r="CC122" s="9">
        <v>235.83</v>
      </c>
      <c r="CD122" s="9">
        <v>204.73</v>
      </c>
      <c r="CE122" s="9">
        <v>182.1</v>
      </c>
      <c r="CF122" s="9">
        <v>172.99</v>
      </c>
      <c r="CG122" s="9">
        <v>173.74</v>
      </c>
      <c r="CH122" s="9">
        <v>177.74</v>
      </c>
      <c r="CI122" s="9">
        <v>181.74</v>
      </c>
      <c r="CJ122" s="9">
        <v>192.42</v>
      </c>
      <c r="CK122" s="9">
        <v>198.75</v>
      </c>
      <c r="CL122" s="9">
        <v>196.32</v>
      </c>
      <c r="CM122" s="9">
        <v>197.81</v>
      </c>
      <c r="CN122" s="9">
        <v>195.94</v>
      </c>
      <c r="CO122" s="9">
        <v>185.79</v>
      </c>
      <c r="CP122" s="9">
        <v>166.46</v>
      </c>
      <c r="CQ122" s="9">
        <v>152.58000000000001</v>
      </c>
      <c r="CR122" s="9">
        <v>148.11000000000001</v>
      </c>
      <c r="CS122" s="9">
        <v>144.79</v>
      </c>
      <c r="CT122" s="9">
        <v>139.59</v>
      </c>
      <c r="CU122" s="9">
        <v>144.03</v>
      </c>
      <c r="CV122" s="9">
        <v>147.19</v>
      </c>
      <c r="CW122" s="9">
        <v>153.66</v>
      </c>
      <c r="CX122" s="9">
        <v>157.28</v>
      </c>
      <c r="CY122" s="9">
        <v>151.29</v>
      </c>
      <c r="CZ122" s="9">
        <v>150.15</v>
      </c>
      <c r="DA122" s="9">
        <v>143.69</v>
      </c>
      <c r="DB122" s="9">
        <v>125.9</v>
      </c>
      <c r="DC122" s="9">
        <v>118.85</v>
      </c>
      <c r="DD122" s="9">
        <v>112.85</v>
      </c>
      <c r="DE122" s="9">
        <v>111.85</v>
      </c>
      <c r="DF122" s="9">
        <v>109.85</v>
      </c>
      <c r="DG122" s="9">
        <v>114.19</v>
      </c>
      <c r="DH122" s="9">
        <v>126.72</v>
      </c>
      <c r="DI122" s="9">
        <v>128.02000000000001</v>
      </c>
      <c r="DJ122" s="9">
        <v>126.51</v>
      </c>
      <c r="DK122" s="9">
        <v>117.54</v>
      </c>
      <c r="DL122" s="9">
        <v>116.15</v>
      </c>
      <c r="DM122" s="9">
        <v>109.85</v>
      </c>
      <c r="DN122" s="9">
        <v>96.85</v>
      </c>
      <c r="DO122" s="9">
        <v>89.85</v>
      </c>
      <c r="DP122" s="9">
        <v>87.85</v>
      </c>
      <c r="DR122" s="9">
        <v>161.69999999999999</v>
      </c>
      <c r="DS122" s="9">
        <v>171.01</v>
      </c>
      <c r="DT122" s="9">
        <v>213.44</v>
      </c>
      <c r="DU122" s="9">
        <v>211.23</v>
      </c>
      <c r="DV122" s="9">
        <v>253.9</v>
      </c>
      <c r="DW122" s="9">
        <v>260.27999999999997</v>
      </c>
      <c r="DX122" s="9">
        <v>245.95</v>
      </c>
      <c r="DY122" s="9">
        <v>245.92</v>
      </c>
      <c r="DZ122" s="9">
        <v>245.02</v>
      </c>
      <c r="EA122" s="9">
        <v>168.05</v>
      </c>
      <c r="EB122" s="9">
        <v>171.46</v>
      </c>
      <c r="EC122" s="9">
        <v>170.72</v>
      </c>
      <c r="ED122" s="9">
        <v>166.41</v>
      </c>
      <c r="EE122" s="9">
        <v>167.29</v>
      </c>
      <c r="EF122" s="9">
        <v>166.86</v>
      </c>
      <c r="EG122" s="9">
        <v>185.92</v>
      </c>
      <c r="EH122" s="9">
        <v>189.26</v>
      </c>
      <c r="EI122" s="9">
        <v>189.72</v>
      </c>
      <c r="EJ122" s="9">
        <v>189.01</v>
      </c>
      <c r="EK122" s="9">
        <v>189</v>
      </c>
      <c r="EL122" s="9">
        <v>185.73</v>
      </c>
      <c r="EM122" s="9">
        <v>144.31</v>
      </c>
      <c r="EN122" s="9">
        <v>143.83000000000001</v>
      </c>
      <c r="EO122" s="9">
        <v>143.62</v>
      </c>
      <c r="EP122" s="9">
        <v>143.31</v>
      </c>
      <c r="EQ122" s="9">
        <v>144.63</v>
      </c>
      <c r="ER122" s="9">
        <v>145.35</v>
      </c>
      <c r="ES122" s="9">
        <v>150.88999999999999</v>
      </c>
      <c r="ET122" s="9">
        <v>153.16</v>
      </c>
      <c r="EU122" s="9">
        <v>153.79</v>
      </c>
      <c r="EV122" s="9">
        <v>154.91999999999999</v>
      </c>
      <c r="EW122" s="9">
        <v>154.6</v>
      </c>
      <c r="EX122" s="9">
        <v>156.11000000000001</v>
      </c>
      <c r="EY122" s="9">
        <v>115.57</v>
      </c>
      <c r="EZ122" s="9">
        <v>115.08</v>
      </c>
      <c r="FA122" s="9">
        <v>114.82</v>
      </c>
      <c r="FB122" s="9">
        <v>114.79</v>
      </c>
      <c r="FC122" s="9">
        <v>116.2</v>
      </c>
      <c r="FD122" s="9">
        <v>118.33</v>
      </c>
      <c r="FE122" s="9">
        <v>128.62</v>
      </c>
      <c r="FF122" s="9">
        <v>131.44</v>
      </c>
      <c r="FG122" s="9">
        <v>133.54</v>
      </c>
      <c r="FH122" s="9">
        <v>134.33000000000001</v>
      </c>
      <c r="FI122" s="9">
        <v>133.62</v>
      </c>
      <c r="FJ122" s="9">
        <v>131.82</v>
      </c>
      <c r="FK122" s="9">
        <v>114.12</v>
      </c>
      <c r="FL122" s="9">
        <v>113.73</v>
      </c>
      <c r="FM122" s="9">
        <v>113.47</v>
      </c>
      <c r="FO122" s="9">
        <v>79.987399999999994</v>
      </c>
      <c r="FP122" s="7">
        <v>128.47</v>
      </c>
      <c r="FQ122" s="9">
        <v>1.254</v>
      </c>
      <c r="FR122" s="7">
        <f t="shared" si="22"/>
        <v>102.4481658692185</v>
      </c>
      <c r="FT122" s="7">
        <v>1.86</v>
      </c>
      <c r="FU122" s="7">
        <v>2.34</v>
      </c>
      <c r="FV122" s="9">
        <v>80.386600000000001</v>
      </c>
      <c r="FX122" s="9">
        <v>123.07</v>
      </c>
      <c r="FY122" s="9">
        <v>117.82</v>
      </c>
      <c r="FZ122" s="9">
        <v>111.96</v>
      </c>
      <c r="GA122" s="9">
        <v>103.57</v>
      </c>
      <c r="GB122" s="9">
        <v>91.48</v>
      </c>
    </row>
    <row r="123" spans="1:184" x14ac:dyDescent="0.25">
      <c r="A123" s="6">
        <f t="shared" si="23"/>
        <v>44722</v>
      </c>
      <c r="B123" s="13">
        <f t="shared" si="17"/>
        <v>6</v>
      </c>
      <c r="C123" s="13">
        <f t="shared" si="18"/>
        <v>2022</v>
      </c>
      <c r="D123">
        <f t="shared" si="19"/>
        <v>202206</v>
      </c>
      <c r="E123">
        <f t="shared" si="20"/>
        <v>2</v>
      </c>
      <c r="F123">
        <f t="shared" si="21"/>
        <v>202202</v>
      </c>
      <c r="G123" t="s">
        <v>309</v>
      </c>
      <c r="H123" s="9">
        <v>1</v>
      </c>
      <c r="I123" s="9">
        <v>0.94020000000000004</v>
      </c>
      <c r="J123" s="10">
        <v>1.3282643999999999</v>
      </c>
      <c r="K123" s="10">
        <v>1.5717858</v>
      </c>
      <c r="L123" s="10">
        <v>1.8508545999999999</v>
      </c>
      <c r="M123" s="10">
        <v>2.1234839000000001</v>
      </c>
      <c r="N123" s="10">
        <v>2.3712420000000001</v>
      </c>
      <c r="O123" s="10">
        <v>2.5904503000000001</v>
      </c>
      <c r="P123" s="10">
        <v>2.7780716999999999</v>
      </c>
      <c r="Q123" s="10">
        <v>2.9320501999999999</v>
      </c>
      <c r="R123" s="10">
        <v>3.0534656</v>
      </c>
      <c r="S123" s="10">
        <v>3.1460868</v>
      </c>
      <c r="T123" s="10">
        <v>3.2138480999999999</v>
      </c>
      <c r="U123" s="10">
        <v>3.2608467000000001</v>
      </c>
      <c r="V123" s="10">
        <v>3.2925586999999998</v>
      </c>
      <c r="W123" s="10">
        <v>3.3117198999999999</v>
      </c>
      <c r="X123" s="10">
        <v>3.3200793000000002</v>
      </c>
      <c r="Y123" s="10">
        <v>3.3193857000000002</v>
      </c>
      <c r="Z123" s="10">
        <v>3.3113879000000002</v>
      </c>
      <c r="AA123" s="10">
        <v>3.2978345999999998</v>
      </c>
      <c r="AB123" s="10">
        <v>3.2802927</v>
      </c>
      <c r="AC123" s="10">
        <v>3.2594856000000001</v>
      </c>
      <c r="AD123" s="10">
        <v>3.2358918999999999</v>
      </c>
      <c r="AE123" s="10">
        <v>3.2099905999999998</v>
      </c>
      <c r="AF123" s="10">
        <v>3.1822604000000001</v>
      </c>
      <c r="AG123" s="10">
        <v>3.1531801000000002</v>
      </c>
      <c r="AH123" s="10">
        <v>3.1231765</v>
      </c>
      <c r="AI123" s="10">
        <v>3.0924472000000001</v>
      </c>
      <c r="AJ123" s="10">
        <v>3.0611267</v>
      </c>
      <c r="AK123" s="10">
        <v>3.0293492</v>
      </c>
      <c r="AL123" s="10">
        <v>2.9972492000000002</v>
      </c>
      <c r="AM123" s="10">
        <v>2.9649608999999999</v>
      </c>
      <c r="AN123" s="10">
        <v>2.9326186999999999</v>
      </c>
      <c r="AO123" s="10">
        <v>2.9003570000000001</v>
      </c>
      <c r="AP123" s="10">
        <v>2.8683101999999998</v>
      </c>
      <c r="AQ123" s="10">
        <v>2.8366126</v>
      </c>
      <c r="AR123" s="10">
        <v>2.8053984999999999</v>
      </c>
      <c r="AS123" s="10">
        <v>2.7748024</v>
      </c>
      <c r="AT123" s="10">
        <v>2.7449403999999999</v>
      </c>
      <c r="AU123" s="10">
        <v>2.7158495</v>
      </c>
      <c r="AV123" s="10">
        <v>2.6875442</v>
      </c>
      <c r="AW123" s="10">
        <v>2.6600393000000002</v>
      </c>
      <c r="AX123" s="10">
        <v>2.6333495999999998</v>
      </c>
      <c r="AY123" s="10">
        <v>2.6074899</v>
      </c>
      <c r="AZ123" s="10">
        <v>2.5824748</v>
      </c>
      <c r="BA123" s="10">
        <v>2.5583190999999998</v>
      </c>
      <c r="BB123" s="10">
        <v>2.5350375999999999</v>
      </c>
      <c r="BC123" s="10">
        <v>2.512645</v>
      </c>
      <c r="BD123" s="10">
        <v>2.4911560000000001</v>
      </c>
      <c r="BE123" s="10">
        <v>2.4705854</v>
      </c>
      <c r="BF123" s="10">
        <v>2.4509427000000001</v>
      </c>
      <c r="BG123" s="10">
        <v>2.4322148000000001</v>
      </c>
      <c r="BH123" s="10">
        <v>2.4143819</v>
      </c>
      <c r="BI123" s="10">
        <v>2.3974245000000001</v>
      </c>
      <c r="BJ123" s="10">
        <v>2.3813230000000001</v>
      </c>
      <c r="BK123" s="10">
        <v>2.3660578000000001</v>
      </c>
      <c r="BL123" s="10">
        <v>2.3516094000000001</v>
      </c>
      <c r="BM123" s="10">
        <v>2.3379580999999998</v>
      </c>
      <c r="BN123" s="10">
        <v>2.3250844000000002</v>
      </c>
      <c r="BO123" s="10">
        <v>2.3129686</v>
      </c>
      <c r="BP123" s="10">
        <v>2.3015911999999998</v>
      </c>
      <c r="BQ123" s="10">
        <v>2.2909326999999999</v>
      </c>
      <c r="BR123" s="10">
        <v>2.2408486999999999</v>
      </c>
      <c r="BS123" s="10">
        <v>2.2109146000000002</v>
      </c>
      <c r="BU123" s="9">
        <v>146.24</v>
      </c>
      <c r="BV123" s="9">
        <v>179.51</v>
      </c>
      <c r="BW123" s="9">
        <v>206</v>
      </c>
      <c r="BX123" s="9">
        <v>214.23</v>
      </c>
      <c r="BY123" s="9">
        <v>240.02</v>
      </c>
      <c r="BZ123" s="9">
        <v>253.42</v>
      </c>
      <c r="CA123" s="9">
        <v>252.2</v>
      </c>
      <c r="CB123" s="9">
        <v>253.23</v>
      </c>
      <c r="CC123" s="9">
        <v>234.44</v>
      </c>
      <c r="CD123" s="9">
        <v>205.14</v>
      </c>
      <c r="CE123" s="9">
        <v>183.41</v>
      </c>
      <c r="CF123" s="9">
        <v>174.53</v>
      </c>
      <c r="CG123" s="9">
        <v>174.89</v>
      </c>
      <c r="CH123" s="9">
        <v>178.76</v>
      </c>
      <c r="CI123" s="9">
        <v>182.61</v>
      </c>
      <c r="CJ123" s="9">
        <v>192.36</v>
      </c>
      <c r="CK123" s="9">
        <v>198.69</v>
      </c>
      <c r="CL123" s="9">
        <v>196.69</v>
      </c>
      <c r="CM123" s="9">
        <v>198.08</v>
      </c>
      <c r="CN123" s="9">
        <v>196.01</v>
      </c>
      <c r="CO123" s="9">
        <v>185.5</v>
      </c>
      <c r="CP123" s="9">
        <v>165.86</v>
      </c>
      <c r="CQ123" s="9">
        <v>152.03</v>
      </c>
      <c r="CR123" s="9">
        <v>147.61000000000001</v>
      </c>
      <c r="CS123" s="9">
        <v>144.35</v>
      </c>
      <c r="CT123" s="9">
        <v>139.22999999999999</v>
      </c>
      <c r="CU123" s="9">
        <v>144.05000000000001</v>
      </c>
      <c r="CV123" s="9">
        <v>147.53</v>
      </c>
      <c r="CW123" s="9">
        <v>154</v>
      </c>
      <c r="CX123" s="9">
        <v>157.62</v>
      </c>
      <c r="CY123" s="9">
        <v>151.63999999999999</v>
      </c>
      <c r="CZ123" s="9">
        <v>150.5</v>
      </c>
      <c r="DA123" s="9">
        <v>144.04</v>
      </c>
      <c r="DB123" s="9">
        <v>126.23</v>
      </c>
      <c r="DC123" s="9">
        <v>119.18</v>
      </c>
      <c r="DD123" s="9">
        <v>113.18</v>
      </c>
      <c r="DE123" s="9">
        <v>112.18</v>
      </c>
      <c r="DF123" s="9">
        <v>110.18</v>
      </c>
      <c r="DG123" s="9">
        <v>114.52</v>
      </c>
      <c r="DH123" s="9">
        <v>127.37</v>
      </c>
      <c r="DI123" s="9">
        <v>128.66</v>
      </c>
      <c r="DJ123" s="9">
        <v>127.16</v>
      </c>
      <c r="DK123" s="9">
        <v>118.19</v>
      </c>
      <c r="DL123" s="9">
        <v>116.8</v>
      </c>
      <c r="DM123" s="9">
        <v>110.5</v>
      </c>
      <c r="DN123" s="9">
        <v>97.5</v>
      </c>
      <c r="DO123" s="9">
        <v>90.5</v>
      </c>
      <c r="DP123" s="9">
        <v>88.5</v>
      </c>
      <c r="DR123" s="9">
        <v>159.13</v>
      </c>
      <c r="DS123" s="9">
        <v>170.14</v>
      </c>
      <c r="DT123" s="9">
        <v>212.76</v>
      </c>
      <c r="DU123" s="9">
        <v>212</v>
      </c>
      <c r="DV123" s="9">
        <v>253.64</v>
      </c>
      <c r="DW123" s="9">
        <v>260.89999999999998</v>
      </c>
      <c r="DX123" s="9">
        <v>245.93</v>
      </c>
      <c r="DY123" s="9">
        <v>245.9</v>
      </c>
      <c r="DZ123" s="9">
        <v>245</v>
      </c>
      <c r="EA123" s="9">
        <v>168.25</v>
      </c>
      <c r="EB123" s="9">
        <v>171.66</v>
      </c>
      <c r="EC123" s="9">
        <v>170.92</v>
      </c>
      <c r="ED123" s="9">
        <v>166.58</v>
      </c>
      <c r="EE123" s="9">
        <v>167.46</v>
      </c>
      <c r="EF123" s="9">
        <v>167.03</v>
      </c>
      <c r="EG123" s="9">
        <v>186.85</v>
      </c>
      <c r="EH123" s="9">
        <v>190.19</v>
      </c>
      <c r="EI123" s="9">
        <v>190.65</v>
      </c>
      <c r="EJ123" s="9">
        <v>189.94</v>
      </c>
      <c r="EK123" s="9">
        <v>189.93</v>
      </c>
      <c r="EL123" s="9">
        <v>186.66</v>
      </c>
      <c r="EM123" s="9">
        <v>144.35</v>
      </c>
      <c r="EN123" s="9">
        <v>143.87</v>
      </c>
      <c r="EO123" s="9">
        <v>143.66</v>
      </c>
      <c r="EP123" s="9">
        <v>143.34</v>
      </c>
      <c r="EQ123" s="9">
        <v>144.66</v>
      </c>
      <c r="ER123" s="9">
        <v>145.38</v>
      </c>
      <c r="ES123" s="9">
        <v>151.19999999999999</v>
      </c>
      <c r="ET123" s="9">
        <v>153.47</v>
      </c>
      <c r="EU123" s="9">
        <v>154.1</v>
      </c>
      <c r="EV123" s="9">
        <v>155.22999999999999</v>
      </c>
      <c r="EW123" s="9">
        <v>154.91</v>
      </c>
      <c r="EX123" s="9">
        <v>156.41999999999999</v>
      </c>
      <c r="EY123" s="9">
        <v>115.81</v>
      </c>
      <c r="EZ123" s="9">
        <v>115.32</v>
      </c>
      <c r="FA123" s="9">
        <v>115.06</v>
      </c>
      <c r="FB123" s="9">
        <v>115.03</v>
      </c>
      <c r="FC123" s="9">
        <v>116.44</v>
      </c>
      <c r="FD123" s="9">
        <v>118.57</v>
      </c>
      <c r="FE123" s="9">
        <v>128.93</v>
      </c>
      <c r="FF123" s="9">
        <v>131.75</v>
      </c>
      <c r="FG123" s="9">
        <v>133.85</v>
      </c>
      <c r="FH123" s="9">
        <v>134.63999999999999</v>
      </c>
      <c r="FI123" s="9">
        <v>133.93</v>
      </c>
      <c r="FJ123" s="9">
        <v>132.13</v>
      </c>
      <c r="FK123" s="9">
        <v>114.36</v>
      </c>
      <c r="FL123" s="9">
        <v>113.97</v>
      </c>
      <c r="FM123" s="9">
        <v>113.71</v>
      </c>
      <c r="FO123" s="9">
        <v>79.228800000000007</v>
      </c>
      <c r="FP123" s="7">
        <v>127.44</v>
      </c>
      <c r="FQ123" s="9">
        <v>1.2342</v>
      </c>
      <c r="FR123" s="7">
        <f t="shared" si="22"/>
        <v>103.25717063684978</v>
      </c>
      <c r="FT123" s="7">
        <v>2.0499999999999998</v>
      </c>
      <c r="FU123" s="7">
        <v>2.4300000000000002</v>
      </c>
      <c r="FV123" s="9">
        <v>79.617800000000003</v>
      </c>
      <c r="FX123" s="9">
        <v>122.01</v>
      </c>
      <c r="FY123" s="9">
        <v>116.37</v>
      </c>
      <c r="FZ123" s="9">
        <v>110.44</v>
      </c>
      <c r="GA123" s="9">
        <v>102.34</v>
      </c>
      <c r="GB123" s="9">
        <v>90.69</v>
      </c>
    </row>
    <row r="124" spans="1:184" x14ac:dyDescent="0.25">
      <c r="A124" s="6">
        <f t="shared" si="23"/>
        <v>44725</v>
      </c>
      <c r="B124" s="13">
        <f t="shared" si="17"/>
        <v>6</v>
      </c>
      <c r="C124" s="13">
        <f t="shared" si="18"/>
        <v>2022</v>
      </c>
      <c r="D124">
        <f t="shared" si="19"/>
        <v>202206</v>
      </c>
      <c r="E124">
        <f t="shared" si="20"/>
        <v>2</v>
      </c>
      <c r="F124">
        <f t="shared" si="21"/>
        <v>202202</v>
      </c>
      <c r="G124" t="s">
        <v>310</v>
      </c>
      <c r="H124" s="9">
        <v>1</v>
      </c>
      <c r="I124" s="9">
        <v>0.93959999999999999</v>
      </c>
      <c r="J124" s="10">
        <v>1.3121659000000001</v>
      </c>
      <c r="K124" s="10">
        <v>1.5672048999999999</v>
      </c>
      <c r="L124" s="10">
        <v>1.852908</v>
      </c>
      <c r="M124" s="10">
        <v>2.1401493999999999</v>
      </c>
      <c r="N124" s="10">
        <v>2.4083383999999999</v>
      </c>
      <c r="O124" s="10">
        <v>2.6501362999999998</v>
      </c>
      <c r="P124" s="10">
        <v>2.8597323000000001</v>
      </c>
      <c r="Q124" s="10">
        <v>3.0352853</v>
      </c>
      <c r="R124" s="10">
        <v>3.1778843999999999</v>
      </c>
      <c r="S124" s="10">
        <v>3.2911250999999999</v>
      </c>
      <c r="T124" s="10">
        <v>3.3777398999999999</v>
      </c>
      <c r="U124" s="10">
        <v>3.4411892000000002</v>
      </c>
      <c r="V124" s="10">
        <v>3.4857149000000001</v>
      </c>
      <c r="W124" s="10">
        <v>3.5138948000000001</v>
      </c>
      <c r="X124" s="10">
        <v>3.5278160000000001</v>
      </c>
      <c r="Y124" s="10">
        <v>3.5295656000000002</v>
      </c>
      <c r="Z124" s="10">
        <v>3.5212305000000002</v>
      </c>
      <c r="AA124" s="10">
        <v>3.5048978000000002</v>
      </c>
      <c r="AB124" s="10">
        <v>3.4824703000000001</v>
      </c>
      <c r="AC124" s="10">
        <v>3.4550763999999998</v>
      </c>
      <c r="AD124" s="10">
        <v>3.4236409999999999</v>
      </c>
      <c r="AE124" s="10">
        <v>3.3890891999999999</v>
      </c>
      <c r="AF124" s="10">
        <v>3.3523459999999998</v>
      </c>
      <c r="AG124" s="10">
        <v>3.3143364000000002</v>
      </c>
      <c r="AH124" s="10">
        <v>3.2758649000000002</v>
      </c>
      <c r="AI124" s="10">
        <v>3.2372038000000001</v>
      </c>
      <c r="AJ124" s="10">
        <v>3.1984786999999999</v>
      </c>
      <c r="AK124" s="10">
        <v>3.1598149000000002</v>
      </c>
      <c r="AL124" s="10">
        <v>3.1213381</v>
      </c>
      <c r="AM124" s="10">
        <v>3.0831737000000001</v>
      </c>
      <c r="AN124" s="10">
        <v>3.0454471000000001</v>
      </c>
      <c r="AO124" s="10">
        <v>3.0082840000000002</v>
      </c>
      <c r="AP124" s="10">
        <v>2.9718098999999998</v>
      </c>
      <c r="AQ124" s="10">
        <v>2.9361500999999999</v>
      </c>
      <c r="AR124" s="10">
        <v>2.9014302000000001</v>
      </c>
      <c r="AS124" s="10">
        <v>2.8677758</v>
      </c>
      <c r="AT124" s="10">
        <v>2.8352902000000002</v>
      </c>
      <c r="AU124" s="10">
        <v>2.8039797000000002</v>
      </c>
      <c r="AV124" s="10">
        <v>2.7738235000000002</v>
      </c>
      <c r="AW124" s="10">
        <v>2.7448011000000001</v>
      </c>
      <c r="AX124" s="10">
        <v>2.7168915999999999</v>
      </c>
      <c r="AY124" s="10">
        <v>2.6900746</v>
      </c>
      <c r="AZ124" s="10">
        <v>2.6643292000000001</v>
      </c>
      <c r="BA124" s="10">
        <v>2.6396348000000001</v>
      </c>
      <c r="BB124" s="10">
        <v>2.6159707999999999</v>
      </c>
      <c r="BC124" s="10">
        <v>2.5933164</v>
      </c>
      <c r="BD124" s="10">
        <v>2.5716510000000001</v>
      </c>
      <c r="BE124" s="10">
        <v>2.5509539000000001</v>
      </c>
      <c r="BF124" s="10">
        <v>2.5312043000000002</v>
      </c>
      <c r="BG124" s="10">
        <v>2.5123799999999998</v>
      </c>
      <c r="BH124" s="10">
        <v>2.4944586000000002</v>
      </c>
      <c r="BI124" s="10">
        <v>2.4774175000000001</v>
      </c>
      <c r="BJ124" s="10">
        <v>2.4612343000000001</v>
      </c>
      <c r="BK124" s="10">
        <v>2.4458864999999999</v>
      </c>
      <c r="BL124" s="10">
        <v>2.4313514999999999</v>
      </c>
      <c r="BM124" s="10">
        <v>2.4176069999999998</v>
      </c>
      <c r="BN124" s="10">
        <v>2.4046303999999998</v>
      </c>
      <c r="BO124" s="10">
        <v>2.3923991999999998</v>
      </c>
      <c r="BP124" s="10">
        <v>2.3808910000000001</v>
      </c>
      <c r="BQ124" s="10">
        <v>2.3700831999999998</v>
      </c>
      <c r="BR124" s="10">
        <v>2.3186526999999999</v>
      </c>
      <c r="BS124" s="10">
        <v>2.2865635000000002</v>
      </c>
      <c r="BU124" s="9">
        <v>153.71</v>
      </c>
      <c r="BV124" s="9">
        <v>181.71</v>
      </c>
      <c r="BW124" s="9">
        <v>207.51</v>
      </c>
      <c r="BX124" s="9">
        <v>215.21</v>
      </c>
      <c r="BY124" s="9">
        <v>242.19</v>
      </c>
      <c r="BZ124" s="9">
        <v>253.21</v>
      </c>
      <c r="CA124" s="9">
        <v>253.93</v>
      </c>
      <c r="CB124" s="9">
        <v>255.03</v>
      </c>
      <c r="CC124" s="9">
        <v>235.16</v>
      </c>
      <c r="CD124" s="9">
        <v>206.78</v>
      </c>
      <c r="CE124" s="9">
        <v>185.42</v>
      </c>
      <c r="CF124" s="9">
        <v>176.2</v>
      </c>
      <c r="CG124" s="9">
        <v>177.05</v>
      </c>
      <c r="CH124" s="9">
        <v>180.67</v>
      </c>
      <c r="CI124" s="9">
        <v>184.26</v>
      </c>
      <c r="CJ124" s="9">
        <v>194.51</v>
      </c>
      <c r="CK124" s="9">
        <v>200.88</v>
      </c>
      <c r="CL124" s="9">
        <v>198.92</v>
      </c>
      <c r="CM124" s="9">
        <v>200.32</v>
      </c>
      <c r="CN124" s="9">
        <v>198.28</v>
      </c>
      <c r="CO124" s="9">
        <v>187.82</v>
      </c>
      <c r="CP124" s="9">
        <v>168.36</v>
      </c>
      <c r="CQ124" s="9">
        <v>154.53</v>
      </c>
      <c r="CR124" s="9">
        <v>150.15</v>
      </c>
      <c r="CS124" s="9">
        <v>146.01</v>
      </c>
      <c r="CT124" s="9">
        <v>140.91999999999999</v>
      </c>
      <c r="CU124" s="9">
        <v>145.77000000000001</v>
      </c>
      <c r="CV124" s="9">
        <v>149.88999999999999</v>
      </c>
      <c r="CW124" s="9">
        <v>155.94</v>
      </c>
      <c r="CX124" s="9">
        <v>159.69</v>
      </c>
      <c r="CY124" s="9">
        <v>154.11000000000001</v>
      </c>
      <c r="CZ124" s="9">
        <v>152.97</v>
      </c>
      <c r="DA124" s="9">
        <v>146.52000000000001</v>
      </c>
      <c r="DB124" s="9">
        <v>124.88</v>
      </c>
      <c r="DC124" s="9">
        <v>117.83</v>
      </c>
      <c r="DD124" s="9">
        <v>111.83</v>
      </c>
      <c r="DE124" s="9">
        <v>112.67</v>
      </c>
      <c r="DF124" s="9">
        <v>110.68</v>
      </c>
      <c r="DG124" s="9">
        <v>115.03</v>
      </c>
      <c r="DH124" s="9">
        <v>128.76</v>
      </c>
      <c r="DI124" s="9">
        <v>130.05000000000001</v>
      </c>
      <c r="DJ124" s="9">
        <v>128.55000000000001</v>
      </c>
      <c r="DK124" s="9">
        <v>117.5</v>
      </c>
      <c r="DL124" s="9">
        <v>116.11</v>
      </c>
      <c r="DM124" s="9">
        <v>109.82</v>
      </c>
      <c r="DN124" s="9">
        <v>96.99</v>
      </c>
      <c r="DO124" s="9">
        <v>89.99</v>
      </c>
      <c r="DP124" s="9">
        <v>88.02</v>
      </c>
      <c r="DR124" s="9">
        <v>162.62</v>
      </c>
      <c r="DS124" s="9">
        <v>172.73</v>
      </c>
      <c r="DT124" s="9">
        <v>214.86</v>
      </c>
      <c r="DU124" s="9">
        <v>213.34</v>
      </c>
      <c r="DV124" s="9">
        <v>254.24</v>
      </c>
      <c r="DW124" s="9">
        <v>262.18</v>
      </c>
      <c r="DX124" s="9">
        <v>245.41</v>
      </c>
      <c r="DY124" s="9">
        <v>245.38</v>
      </c>
      <c r="DZ124" s="9">
        <v>244.48</v>
      </c>
      <c r="EA124" s="9">
        <v>169.34</v>
      </c>
      <c r="EB124" s="9">
        <v>172.75</v>
      </c>
      <c r="EC124" s="9">
        <v>172.01</v>
      </c>
      <c r="ED124" s="9">
        <v>167.56</v>
      </c>
      <c r="EE124" s="9">
        <v>168.44</v>
      </c>
      <c r="EF124" s="9">
        <v>168.01</v>
      </c>
      <c r="EG124" s="9">
        <v>186.14</v>
      </c>
      <c r="EH124" s="9">
        <v>189.48</v>
      </c>
      <c r="EI124" s="9">
        <v>189.94</v>
      </c>
      <c r="EJ124" s="9">
        <v>189.23</v>
      </c>
      <c r="EK124" s="9">
        <v>189.22</v>
      </c>
      <c r="EL124" s="9">
        <v>185.95</v>
      </c>
      <c r="EM124" s="9">
        <v>145.37</v>
      </c>
      <c r="EN124" s="9">
        <v>144.88999999999999</v>
      </c>
      <c r="EO124" s="9">
        <v>144.68</v>
      </c>
      <c r="EP124" s="9">
        <v>144.36000000000001</v>
      </c>
      <c r="EQ124" s="9">
        <v>145.68</v>
      </c>
      <c r="ER124" s="9">
        <v>146.4</v>
      </c>
      <c r="ES124" s="9">
        <v>152.88999999999999</v>
      </c>
      <c r="ET124" s="9">
        <v>155.16</v>
      </c>
      <c r="EU124" s="9">
        <v>155.79</v>
      </c>
      <c r="EV124" s="9">
        <v>156.91999999999999</v>
      </c>
      <c r="EW124" s="9">
        <v>156.6</v>
      </c>
      <c r="EX124" s="9">
        <v>158.11000000000001</v>
      </c>
      <c r="EY124" s="9">
        <v>115.29</v>
      </c>
      <c r="EZ124" s="9">
        <v>114.8</v>
      </c>
      <c r="FA124" s="9">
        <v>114.54</v>
      </c>
      <c r="FB124" s="9">
        <v>114.51</v>
      </c>
      <c r="FC124" s="9">
        <v>115.92</v>
      </c>
      <c r="FD124" s="9">
        <v>118.05</v>
      </c>
      <c r="FE124" s="9">
        <v>130.62</v>
      </c>
      <c r="FF124" s="9">
        <v>133.44</v>
      </c>
      <c r="FG124" s="9">
        <v>135.54</v>
      </c>
      <c r="FH124" s="9">
        <v>136.33000000000001</v>
      </c>
      <c r="FI124" s="9">
        <v>135.62</v>
      </c>
      <c r="FJ124" s="9">
        <v>133.82</v>
      </c>
      <c r="FK124" s="9">
        <v>113.84</v>
      </c>
      <c r="FL124" s="9">
        <v>113.45</v>
      </c>
      <c r="FM124" s="9">
        <v>113.19</v>
      </c>
      <c r="FO124" s="9">
        <v>78.462299999999999</v>
      </c>
      <c r="FP124" s="7">
        <v>128.44</v>
      </c>
      <c r="FQ124" s="9">
        <v>1.2131000000000001</v>
      </c>
      <c r="FR124" s="7">
        <f t="shared" si="22"/>
        <v>105.87750391558815</v>
      </c>
      <c r="FT124" s="7">
        <v>2.13</v>
      </c>
      <c r="FU124" s="7">
        <v>2.52</v>
      </c>
      <c r="FV124" s="9">
        <v>78.847099999999998</v>
      </c>
      <c r="FX124" s="9">
        <v>122.27</v>
      </c>
      <c r="FY124" s="9">
        <v>116.35</v>
      </c>
      <c r="FZ124" s="9">
        <v>110.33</v>
      </c>
      <c r="GA124" s="9">
        <v>102.53</v>
      </c>
      <c r="GB124" s="9">
        <v>91.35</v>
      </c>
    </row>
    <row r="125" spans="1:184" x14ac:dyDescent="0.25">
      <c r="A125" s="6">
        <f t="shared" si="23"/>
        <v>44726</v>
      </c>
      <c r="B125" s="13">
        <f t="shared" si="17"/>
        <v>6</v>
      </c>
      <c r="C125" s="13">
        <f t="shared" si="18"/>
        <v>2022</v>
      </c>
      <c r="D125">
        <f t="shared" si="19"/>
        <v>202206</v>
      </c>
      <c r="E125">
        <f t="shared" si="20"/>
        <v>2</v>
      </c>
      <c r="F125">
        <f t="shared" si="21"/>
        <v>202202</v>
      </c>
      <c r="G125" t="s">
        <v>311</v>
      </c>
      <c r="H125" s="9">
        <v>1</v>
      </c>
      <c r="I125" s="9">
        <v>0.93979999999999997</v>
      </c>
      <c r="J125" s="10">
        <v>1.3239704999999999</v>
      </c>
      <c r="K125" s="10">
        <v>1.6076611999999999</v>
      </c>
      <c r="L125" s="10">
        <v>1.9149638</v>
      </c>
      <c r="M125" s="10">
        <v>2.2111230000000002</v>
      </c>
      <c r="N125" s="10">
        <v>2.4764295000000001</v>
      </c>
      <c r="O125" s="10">
        <v>2.7077749</v>
      </c>
      <c r="P125" s="10">
        <v>2.9037991000000001</v>
      </c>
      <c r="Q125" s="10">
        <v>3.0665643999999999</v>
      </c>
      <c r="R125" s="10">
        <v>3.1985098000000001</v>
      </c>
      <c r="S125" s="10">
        <v>3.3033861999999998</v>
      </c>
      <c r="T125" s="10">
        <v>3.3834368000000001</v>
      </c>
      <c r="U125" s="10">
        <v>3.4412305999999999</v>
      </c>
      <c r="V125" s="10">
        <v>3.4799983999999999</v>
      </c>
      <c r="W125" s="10">
        <v>3.5021927000000002</v>
      </c>
      <c r="X125" s="10">
        <v>3.5100232999999998</v>
      </c>
      <c r="Y125" s="10">
        <v>3.5057002000000002</v>
      </c>
      <c r="Z125" s="10">
        <v>3.4914331999999999</v>
      </c>
      <c r="AA125" s="10">
        <v>3.4694322999999998</v>
      </c>
      <c r="AB125" s="10">
        <v>3.4417200000000001</v>
      </c>
      <c r="AC125" s="10">
        <v>3.4095311000000001</v>
      </c>
      <c r="AD125" s="10">
        <v>3.3738937</v>
      </c>
      <c r="AE125" s="10">
        <v>3.3358359000000002</v>
      </c>
      <c r="AF125" s="10">
        <v>3.2963855</v>
      </c>
      <c r="AG125" s="10">
        <v>3.2565708</v>
      </c>
      <c r="AH125" s="10">
        <v>3.2172730999999999</v>
      </c>
      <c r="AI125" s="10">
        <v>3.1787272</v>
      </c>
      <c r="AJ125" s="10">
        <v>3.1409891000000001</v>
      </c>
      <c r="AK125" s="10">
        <v>3.1041151</v>
      </c>
      <c r="AL125" s="10">
        <v>3.0681614000000001</v>
      </c>
      <c r="AM125" s="10">
        <v>3.0331839999999999</v>
      </c>
      <c r="AN125" s="10">
        <v>2.9992393000000002</v>
      </c>
      <c r="AO125" s="10">
        <v>2.9663832999999999</v>
      </c>
      <c r="AP125" s="10">
        <v>2.9346722999999999</v>
      </c>
      <c r="AQ125" s="10">
        <v>2.9041624000000001</v>
      </c>
      <c r="AR125" s="10">
        <v>2.8749098000000002</v>
      </c>
      <c r="AS125" s="10">
        <v>2.8469706000000001</v>
      </c>
      <c r="AT125" s="10">
        <v>2.8203874999999998</v>
      </c>
      <c r="AU125" s="10">
        <v>2.7951302999999998</v>
      </c>
      <c r="AV125" s="10">
        <v>2.7711440000000001</v>
      </c>
      <c r="AW125" s="10">
        <v>2.7483740000000001</v>
      </c>
      <c r="AX125" s="10">
        <v>2.7267655</v>
      </c>
      <c r="AY125" s="10">
        <v>2.7062637</v>
      </c>
      <c r="AZ125" s="10">
        <v>2.6868139000000002</v>
      </c>
      <c r="BA125" s="10">
        <v>2.6683612000000001</v>
      </c>
      <c r="BB125" s="10">
        <v>2.6508509</v>
      </c>
      <c r="BC125" s="10">
        <v>2.6342281999999999</v>
      </c>
      <c r="BD125" s="10">
        <v>2.6184383000000002</v>
      </c>
      <c r="BE125" s="10">
        <v>2.6034266000000001</v>
      </c>
      <c r="BF125" s="10">
        <v>2.5891429000000001</v>
      </c>
      <c r="BG125" s="10">
        <v>2.5755607</v>
      </c>
      <c r="BH125" s="10">
        <v>2.5626608000000002</v>
      </c>
      <c r="BI125" s="10">
        <v>2.5504235999999998</v>
      </c>
      <c r="BJ125" s="10">
        <v>2.5388299000000001</v>
      </c>
      <c r="BK125" s="10">
        <v>2.5278600999999998</v>
      </c>
      <c r="BL125" s="10">
        <v>2.5174948000000001</v>
      </c>
      <c r="BM125" s="10">
        <v>2.5077148</v>
      </c>
      <c r="BN125" s="10">
        <v>2.4985005999999998</v>
      </c>
      <c r="BO125" s="10">
        <v>2.4898327999999998</v>
      </c>
      <c r="BP125" s="10">
        <v>2.4816919999999998</v>
      </c>
      <c r="BQ125" s="10">
        <v>2.4740587999999999</v>
      </c>
      <c r="BR125" s="10">
        <v>2.4379797999999999</v>
      </c>
      <c r="BS125" s="10">
        <v>2.4161747999999998</v>
      </c>
      <c r="BU125" s="9">
        <v>196.55</v>
      </c>
      <c r="BV125" s="9">
        <v>221.35</v>
      </c>
      <c r="BW125" s="9">
        <v>243.6</v>
      </c>
      <c r="BX125" s="9">
        <v>247.66</v>
      </c>
      <c r="BY125" s="9">
        <v>271.56</v>
      </c>
      <c r="BZ125" s="9">
        <v>282.29000000000002</v>
      </c>
      <c r="CA125" s="9">
        <v>281.52</v>
      </c>
      <c r="CB125" s="9">
        <v>281.11</v>
      </c>
      <c r="CC125" s="9">
        <v>262.20999999999998</v>
      </c>
      <c r="CD125" s="9">
        <v>217.66</v>
      </c>
      <c r="CE125" s="9">
        <v>191.86</v>
      </c>
      <c r="CF125" s="9">
        <v>182.67</v>
      </c>
      <c r="CG125" s="9">
        <v>180.28</v>
      </c>
      <c r="CH125" s="9">
        <v>183.8</v>
      </c>
      <c r="CI125" s="9">
        <v>186.88</v>
      </c>
      <c r="CJ125" s="9">
        <v>198.59</v>
      </c>
      <c r="CK125" s="9">
        <v>204.4</v>
      </c>
      <c r="CL125" s="9">
        <v>202.43</v>
      </c>
      <c r="CM125" s="9">
        <v>203.43</v>
      </c>
      <c r="CN125" s="9">
        <v>201.37</v>
      </c>
      <c r="CO125" s="9">
        <v>190.86</v>
      </c>
      <c r="CP125" s="9">
        <v>171.39</v>
      </c>
      <c r="CQ125" s="9">
        <v>157.56</v>
      </c>
      <c r="CR125" s="9">
        <v>153.13999999999999</v>
      </c>
      <c r="CS125" s="9">
        <v>148.56</v>
      </c>
      <c r="CT125" s="9">
        <v>143.44</v>
      </c>
      <c r="CU125" s="9">
        <v>148.26</v>
      </c>
      <c r="CV125" s="9">
        <v>152.85</v>
      </c>
      <c r="CW125" s="9">
        <v>159.05000000000001</v>
      </c>
      <c r="CX125" s="9">
        <v>162.83000000000001</v>
      </c>
      <c r="CY125" s="9">
        <v>155.97</v>
      </c>
      <c r="CZ125" s="9">
        <v>154.83000000000001</v>
      </c>
      <c r="DA125" s="9">
        <v>148.37</v>
      </c>
      <c r="DB125" s="9">
        <v>126.22</v>
      </c>
      <c r="DC125" s="9">
        <v>119.17</v>
      </c>
      <c r="DD125" s="9">
        <v>113.17</v>
      </c>
      <c r="DE125" s="9">
        <v>114.01</v>
      </c>
      <c r="DF125" s="9">
        <v>112.01</v>
      </c>
      <c r="DG125" s="9">
        <v>116.36</v>
      </c>
      <c r="DH125" s="9">
        <v>129.80000000000001</v>
      </c>
      <c r="DI125" s="9">
        <v>131.09</v>
      </c>
      <c r="DJ125" s="9">
        <v>129.59</v>
      </c>
      <c r="DK125" s="9">
        <v>118.54</v>
      </c>
      <c r="DL125" s="9">
        <v>117.15</v>
      </c>
      <c r="DM125" s="9">
        <v>110.85</v>
      </c>
      <c r="DN125" s="9">
        <v>96.91</v>
      </c>
      <c r="DO125" s="9">
        <v>89.91</v>
      </c>
      <c r="DP125" s="9">
        <v>87.92</v>
      </c>
      <c r="DR125" s="9">
        <v>190.44</v>
      </c>
      <c r="DS125" s="9">
        <v>199.56</v>
      </c>
      <c r="DT125" s="9">
        <v>238.69</v>
      </c>
      <c r="DU125" s="9">
        <v>231.34</v>
      </c>
      <c r="DV125" s="9">
        <v>271.49</v>
      </c>
      <c r="DW125" s="9">
        <v>280</v>
      </c>
      <c r="DX125" s="9">
        <v>263.67</v>
      </c>
      <c r="DY125" s="9">
        <v>263.64</v>
      </c>
      <c r="DZ125" s="9">
        <v>262.74</v>
      </c>
      <c r="EA125" s="9">
        <v>171.65</v>
      </c>
      <c r="EB125" s="9">
        <v>175.06</v>
      </c>
      <c r="EC125" s="9">
        <v>174.32</v>
      </c>
      <c r="ED125" s="9">
        <v>169.78</v>
      </c>
      <c r="EE125" s="9">
        <v>170.66</v>
      </c>
      <c r="EF125" s="9">
        <v>170.23</v>
      </c>
      <c r="EG125" s="9">
        <v>189.56</v>
      </c>
      <c r="EH125" s="9">
        <v>192.9</v>
      </c>
      <c r="EI125" s="9">
        <v>193.36</v>
      </c>
      <c r="EJ125" s="9">
        <v>192.65</v>
      </c>
      <c r="EK125" s="9">
        <v>192.64</v>
      </c>
      <c r="EL125" s="9">
        <v>189.37</v>
      </c>
      <c r="EM125" s="9">
        <v>146.07</v>
      </c>
      <c r="EN125" s="9">
        <v>145.59</v>
      </c>
      <c r="EO125" s="9">
        <v>145.38</v>
      </c>
      <c r="EP125" s="9">
        <v>145.06</v>
      </c>
      <c r="EQ125" s="9">
        <v>146.38</v>
      </c>
      <c r="ER125" s="9">
        <v>147.1</v>
      </c>
      <c r="ES125" s="9">
        <v>154.02000000000001</v>
      </c>
      <c r="ET125" s="9">
        <v>156.29</v>
      </c>
      <c r="EU125" s="9">
        <v>156.91999999999999</v>
      </c>
      <c r="EV125" s="9">
        <v>158.05000000000001</v>
      </c>
      <c r="EW125" s="9">
        <v>157.72999999999999</v>
      </c>
      <c r="EX125" s="9">
        <v>159.24</v>
      </c>
      <c r="EY125" s="9">
        <v>116.06</v>
      </c>
      <c r="EZ125" s="9">
        <v>115.33</v>
      </c>
      <c r="FA125" s="9">
        <v>115.34</v>
      </c>
      <c r="FB125" s="9">
        <v>115.31</v>
      </c>
      <c r="FC125" s="9">
        <v>116.72</v>
      </c>
      <c r="FD125" s="9">
        <v>118.81</v>
      </c>
      <c r="FE125" s="9">
        <v>131.75</v>
      </c>
      <c r="FF125" s="9">
        <v>134.57</v>
      </c>
      <c r="FG125" s="9">
        <v>136.66999999999999</v>
      </c>
      <c r="FH125" s="9">
        <v>137.46</v>
      </c>
      <c r="FI125" s="9">
        <v>136.75</v>
      </c>
      <c r="FJ125" s="9">
        <v>134.94999999999999</v>
      </c>
      <c r="FK125" s="9">
        <v>114.61</v>
      </c>
      <c r="FL125" s="9">
        <v>113.98</v>
      </c>
      <c r="FM125" s="9">
        <v>113.99</v>
      </c>
      <c r="FO125" s="9">
        <v>77.706000000000003</v>
      </c>
      <c r="FP125" s="7">
        <v>127.02</v>
      </c>
      <c r="FQ125" s="9">
        <v>1.2000999999999999</v>
      </c>
      <c r="FR125" s="7">
        <f t="shared" si="22"/>
        <v>105.84117990167486</v>
      </c>
      <c r="FT125" s="7">
        <v>2.11</v>
      </c>
      <c r="FU125" s="7">
        <v>2.59</v>
      </c>
      <c r="FV125" s="9">
        <v>78.083399999999997</v>
      </c>
      <c r="FX125" s="9">
        <v>121.17</v>
      </c>
      <c r="FY125" s="9">
        <v>114.94</v>
      </c>
      <c r="FZ125" s="9">
        <v>108.9</v>
      </c>
      <c r="GA125" s="9">
        <v>101.1</v>
      </c>
      <c r="GB125" s="9">
        <v>90.31</v>
      </c>
    </row>
    <row r="126" spans="1:184" x14ac:dyDescent="0.25">
      <c r="A126" s="6">
        <f t="shared" si="23"/>
        <v>44727</v>
      </c>
      <c r="B126" s="13">
        <f t="shared" si="17"/>
        <v>6</v>
      </c>
      <c r="C126" s="13">
        <f t="shared" si="18"/>
        <v>2022</v>
      </c>
      <c r="D126">
        <f t="shared" si="19"/>
        <v>202206</v>
      </c>
      <c r="E126">
        <f t="shared" si="20"/>
        <v>2</v>
      </c>
      <c r="F126">
        <f t="shared" si="21"/>
        <v>202202</v>
      </c>
      <c r="G126" t="s">
        <v>312</v>
      </c>
      <c r="H126" s="9">
        <v>1</v>
      </c>
      <c r="I126" s="9">
        <v>0.93989999999999996</v>
      </c>
      <c r="J126" s="10">
        <v>1.3479688999999999</v>
      </c>
      <c r="K126" s="10">
        <v>1.6309811999999999</v>
      </c>
      <c r="L126" s="10">
        <v>1.9344148999999999</v>
      </c>
      <c r="M126" s="10">
        <v>2.2255440000000002</v>
      </c>
      <c r="N126" s="10">
        <v>2.4825164000000002</v>
      </c>
      <c r="O126" s="10">
        <v>2.7015927999999998</v>
      </c>
      <c r="P126" s="10">
        <v>2.8805893999999999</v>
      </c>
      <c r="Q126" s="10">
        <v>3.0214481000000002</v>
      </c>
      <c r="R126" s="10">
        <v>3.1281520999999999</v>
      </c>
      <c r="S126" s="10">
        <v>3.2060993</v>
      </c>
      <c r="T126" s="10">
        <v>3.2600011000000002</v>
      </c>
      <c r="U126" s="10">
        <v>3.2933694</v>
      </c>
      <c r="V126" s="10">
        <v>3.3109991000000001</v>
      </c>
      <c r="W126" s="10">
        <v>3.3154613999999998</v>
      </c>
      <c r="X126" s="10">
        <v>3.3086247000000002</v>
      </c>
      <c r="Y126" s="10">
        <v>3.2923575</v>
      </c>
      <c r="Z126" s="10">
        <v>3.2685284000000001</v>
      </c>
      <c r="AA126" s="10">
        <v>3.2390056999999999</v>
      </c>
      <c r="AB126" s="10">
        <v>3.2055094</v>
      </c>
      <c r="AC126" s="10">
        <v>3.1691348000000001</v>
      </c>
      <c r="AD126" s="10">
        <v>3.1308131000000001</v>
      </c>
      <c r="AE126" s="10">
        <v>3.0914755</v>
      </c>
      <c r="AF126" s="10">
        <v>3.0520532</v>
      </c>
      <c r="AG126" s="10">
        <v>3.0134777000000001</v>
      </c>
      <c r="AH126" s="10">
        <v>2.9765598999999998</v>
      </c>
      <c r="AI126" s="10">
        <v>2.9414647</v>
      </c>
      <c r="AJ126" s="10">
        <v>2.9081399999999999</v>
      </c>
      <c r="AK126" s="10">
        <v>2.8765334999999999</v>
      </c>
      <c r="AL126" s="10">
        <v>2.8465931000000002</v>
      </c>
      <c r="AM126" s="10">
        <v>2.8182665</v>
      </c>
      <c r="AN126" s="10">
        <v>2.7915016000000001</v>
      </c>
      <c r="AO126" s="10">
        <v>2.7662461</v>
      </c>
      <c r="AP126" s="10">
        <v>2.7424479000000002</v>
      </c>
      <c r="AQ126" s="10">
        <v>2.7200546999999999</v>
      </c>
      <c r="AR126" s="10">
        <v>2.6990143</v>
      </c>
      <c r="AS126" s="10">
        <v>2.6792745</v>
      </c>
      <c r="AT126" s="10">
        <v>2.6607794</v>
      </c>
      <c r="AU126" s="10">
        <v>2.6434549000000001</v>
      </c>
      <c r="AV126" s="10">
        <v>2.6272213999999998</v>
      </c>
      <c r="AW126" s="10">
        <v>2.6119992999999999</v>
      </c>
      <c r="AX126" s="10">
        <v>2.597709</v>
      </c>
      <c r="AY126" s="10">
        <v>2.5842708999999999</v>
      </c>
      <c r="AZ126" s="10">
        <v>2.5716052999999999</v>
      </c>
      <c r="BA126" s="10">
        <v>2.5596326999999999</v>
      </c>
      <c r="BB126" s="10">
        <v>2.5482735000000001</v>
      </c>
      <c r="BC126" s="10">
        <v>2.5374479999999999</v>
      </c>
      <c r="BD126" s="10">
        <v>2.5270766999999998</v>
      </c>
      <c r="BE126" s="10">
        <v>2.5170799000000001</v>
      </c>
      <c r="BF126" s="10">
        <v>2.5073903</v>
      </c>
      <c r="BG126" s="10">
        <v>2.4979941000000001</v>
      </c>
      <c r="BH126" s="10">
        <v>2.4888927999999999</v>
      </c>
      <c r="BI126" s="10">
        <v>2.4800873000000001</v>
      </c>
      <c r="BJ126" s="10">
        <v>2.4715791</v>
      </c>
      <c r="BK126" s="10">
        <v>2.4633693999999999</v>
      </c>
      <c r="BL126" s="10">
        <v>2.4554592999999998</v>
      </c>
      <c r="BM126" s="10">
        <v>2.4478501000000001</v>
      </c>
      <c r="BN126" s="10">
        <v>2.4405429999999999</v>
      </c>
      <c r="BO126" s="10">
        <v>2.4335393000000001</v>
      </c>
      <c r="BP126" s="10">
        <v>2.4268402</v>
      </c>
      <c r="BQ126" s="10">
        <v>2.4204469999999998</v>
      </c>
      <c r="BR126" s="10">
        <v>2.3884156999999999</v>
      </c>
      <c r="BS126" s="10">
        <v>2.3667161999999999</v>
      </c>
      <c r="BU126" s="9">
        <v>257.77999999999997</v>
      </c>
      <c r="BV126" s="9">
        <v>272.7</v>
      </c>
      <c r="BW126" s="9">
        <v>290.62</v>
      </c>
      <c r="BX126" s="9">
        <v>291.93</v>
      </c>
      <c r="BY126" s="9">
        <v>315.32</v>
      </c>
      <c r="BZ126" s="9">
        <v>324.77</v>
      </c>
      <c r="CA126" s="9">
        <v>323.02</v>
      </c>
      <c r="CB126" s="9">
        <v>321.61</v>
      </c>
      <c r="CC126" s="9">
        <v>298.19</v>
      </c>
      <c r="CD126" s="9">
        <v>231.31</v>
      </c>
      <c r="CE126" s="9">
        <v>205.68</v>
      </c>
      <c r="CF126" s="9">
        <v>195.91</v>
      </c>
      <c r="CG126" s="9">
        <v>189.69</v>
      </c>
      <c r="CH126" s="9">
        <v>191.66</v>
      </c>
      <c r="CI126" s="9">
        <v>194.69</v>
      </c>
      <c r="CJ126" s="9">
        <v>206.2</v>
      </c>
      <c r="CK126" s="9">
        <v>212.06</v>
      </c>
      <c r="CL126" s="9">
        <v>210.09</v>
      </c>
      <c r="CM126" s="9">
        <v>210.59</v>
      </c>
      <c r="CN126" s="9">
        <v>207.86</v>
      </c>
      <c r="CO126" s="9">
        <v>196.53</v>
      </c>
      <c r="CP126" s="9">
        <v>175.95</v>
      </c>
      <c r="CQ126" s="9">
        <v>161.94</v>
      </c>
      <c r="CR126" s="9">
        <v>156.99</v>
      </c>
      <c r="CS126" s="9">
        <v>152.76</v>
      </c>
      <c r="CT126" s="9">
        <v>146.79</v>
      </c>
      <c r="CU126" s="9">
        <v>150.83000000000001</v>
      </c>
      <c r="CV126" s="9">
        <v>154.68</v>
      </c>
      <c r="CW126" s="9">
        <v>160.91</v>
      </c>
      <c r="CX126" s="9">
        <v>164.72</v>
      </c>
      <c r="CY126" s="9">
        <v>158.61000000000001</v>
      </c>
      <c r="CZ126" s="9">
        <v>157.62</v>
      </c>
      <c r="DA126" s="9">
        <v>151.30000000000001</v>
      </c>
      <c r="DB126" s="9">
        <v>126.38</v>
      </c>
      <c r="DC126" s="9">
        <v>119.37</v>
      </c>
      <c r="DD126" s="9">
        <v>113.41</v>
      </c>
      <c r="DE126" s="9">
        <v>114.28</v>
      </c>
      <c r="DF126" s="9">
        <v>112.31</v>
      </c>
      <c r="DG126" s="9">
        <v>116.68</v>
      </c>
      <c r="DH126" s="9">
        <v>133.54</v>
      </c>
      <c r="DI126" s="9">
        <v>134.84</v>
      </c>
      <c r="DJ126" s="9">
        <v>133.34</v>
      </c>
      <c r="DK126" s="9">
        <v>123.42</v>
      </c>
      <c r="DL126" s="9">
        <v>122.03</v>
      </c>
      <c r="DM126" s="9">
        <v>115.73</v>
      </c>
      <c r="DN126" s="9">
        <v>101.79</v>
      </c>
      <c r="DO126" s="9">
        <v>94.79</v>
      </c>
      <c r="DP126" s="9">
        <v>92.81</v>
      </c>
      <c r="DR126" s="9">
        <v>223.96</v>
      </c>
      <c r="DS126" s="9">
        <v>230</v>
      </c>
      <c r="DT126" s="9">
        <v>262.58999999999997</v>
      </c>
      <c r="DU126" s="9">
        <v>257.7</v>
      </c>
      <c r="DV126" s="9">
        <v>296.57</v>
      </c>
      <c r="DW126" s="9">
        <v>305.83999999999997</v>
      </c>
      <c r="DX126" s="9">
        <v>288.72000000000003</v>
      </c>
      <c r="DY126" s="9">
        <v>288.69</v>
      </c>
      <c r="DZ126" s="9">
        <v>287.79000000000002</v>
      </c>
      <c r="EA126" s="9">
        <v>178.78</v>
      </c>
      <c r="EB126" s="9">
        <v>182.19</v>
      </c>
      <c r="EC126" s="9">
        <v>181.45</v>
      </c>
      <c r="ED126" s="9">
        <v>176.83</v>
      </c>
      <c r="EE126" s="9">
        <v>177.71</v>
      </c>
      <c r="EF126" s="9">
        <v>177.28</v>
      </c>
      <c r="EG126" s="9">
        <v>193.3</v>
      </c>
      <c r="EH126" s="9">
        <v>196.64</v>
      </c>
      <c r="EI126" s="9">
        <v>197.1</v>
      </c>
      <c r="EJ126" s="9">
        <v>196.39</v>
      </c>
      <c r="EK126" s="9">
        <v>196.38</v>
      </c>
      <c r="EL126" s="9">
        <v>193.11</v>
      </c>
      <c r="EM126" s="9">
        <v>148.22999999999999</v>
      </c>
      <c r="EN126" s="9">
        <v>147.75</v>
      </c>
      <c r="EO126" s="9">
        <v>147.54</v>
      </c>
      <c r="EP126" s="9">
        <v>147.22</v>
      </c>
      <c r="EQ126" s="9">
        <v>148.54</v>
      </c>
      <c r="ER126" s="9">
        <v>149.26</v>
      </c>
      <c r="ES126" s="9">
        <v>160.18</v>
      </c>
      <c r="ET126" s="9">
        <v>162.44999999999999</v>
      </c>
      <c r="EU126" s="9">
        <v>163.08000000000001</v>
      </c>
      <c r="EV126" s="9">
        <v>164.21</v>
      </c>
      <c r="EW126" s="9">
        <v>163.89</v>
      </c>
      <c r="EX126" s="9">
        <v>165.4</v>
      </c>
      <c r="EY126" s="9">
        <v>121.46</v>
      </c>
      <c r="EZ126" s="9">
        <v>120.73</v>
      </c>
      <c r="FA126" s="9">
        <v>120.74</v>
      </c>
      <c r="FB126" s="9">
        <v>120.71</v>
      </c>
      <c r="FC126" s="9">
        <v>122.12</v>
      </c>
      <c r="FD126" s="9">
        <v>124.21</v>
      </c>
      <c r="FE126" s="9">
        <v>137.91</v>
      </c>
      <c r="FF126" s="9">
        <v>140.72999999999999</v>
      </c>
      <c r="FG126" s="9">
        <v>142.83000000000001</v>
      </c>
      <c r="FH126" s="9">
        <v>143.62</v>
      </c>
      <c r="FI126" s="9">
        <v>142.91</v>
      </c>
      <c r="FJ126" s="9">
        <v>141.11000000000001</v>
      </c>
      <c r="FK126" s="9">
        <v>120.01</v>
      </c>
      <c r="FL126" s="9">
        <v>119.38</v>
      </c>
      <c r="FM126" s="9">
        <v>119.39</v>
      </c>
      <c r="FO126" s="9">
        <v>78.096500000000006</v>
      </c>
      <c r="FP126" s="7">
        <v>124.96</v>
      </c>
      <c r="FQ126" s="9">
        <v>1.2065999999999999</v>
      </c>
      <c r="FR126" s="7">
        <f t="shared" si="22"/>
        <v>103.56373280291729</v>
      </c>
      <c r="FT126" s="7">
        <v>1.97</v>
      </c>
      <c r="FU126" s="7">
        <v>2.4900000000000002</v>
      </c>
      <c r="FV126" s="9">
        <v>78.484999999999999</v>
      </c>
      <c r="FX126" s="9">
        <v>118.51</v>
      </c>
      <c r="FY126" s="9">
        <v>112.85</v>
      </c>
      <c r="FZ126" s="9">
        <v>107.19</v>
      </c>
      <c r="GA126" s="9">
        <v>99.77</v>
      </c>
      <c r="GB126" s="9">
        <v>89.55</v>
      </c>
    </row>
    <row r="127" spans="1:184" x14ac:dyDescent="0.25">
      <c r="A127" s="6">
        <f t="shared" si="23"/>
        <v>44728</v>
      </c>
      <c r="B127" s="13">
        <f t="shared" si="17"/>
        <v>6</v>
      </c>
      <c r="C127" s="13">
        <f t="shared" si="18"/>
        <v>2022</v>
      </c>
      <c r="D127">
        <f t="shared" si="19"/>
        <v>202206</v>
      </c>
      <c r="E127">
        <f t="shared" si="20"/>
        <v>2</v>
      </c>
      <c r="F127">
        <f t="shared" si="21"/>
        <v>202202</v>
      </c>
      <c r="G127" t="s">
        <v>313</v>
      </c>
      <c r="H127" s="9">
        <v>1.25</v>
      </c>
      <c r="I127" s="9">
        <v>1.1883999999999999</v>
      </c>
      <c r="J127" s="10">
        <v>1.2624812999999999</v>
      </c>
      <c r="K127" s="10">
        <v>1.6231443999999999</v>
      </c>
      <c r="L127" s="10">
        <v>1.9960359000000001</v>
      </c>
      <c r="M127" s="10">
        <v>2.3409705999999999</v>
      </c>
      <c r="N127" s="10">
        <v>2.6312107</v>
      </c>
      <c r="O127" s="10">
        <v>2.8640677000000001</v>
      </c>
      <c r="P127" s="10">
        <v>3.0421762999999999</v>
      </c>
      <c r="Q127" s="10">
        <v>3.1738762</v>
      </c>
      <c r="R127" s="10">
        <v>3.2680809000000002</v>
      </c>
      <c r="S127" s="10">
        <v>3.3332329000000001</v>
      </c>
      <c r="T127" s="10">
        <v>3.3750184000000001</v>
      </c>
      <c r="U127" s="10">
        <v>3.3975509000000002</v>
      </c>
      <c r="V127" s="10">
        <v>3.4051866999999998</v>
      </c>
      <c r="W127" s="10">
        <v>3.4003309000000002</v>
      </c>
      <c r="X127" s="10">
        <v>3.384833</v>
      </c>
      <c r="Y127" s="10">
        <v>3.3605429999999998</v>
      </c>
      <c r="Z127" s="10">
        <v>3.3293105000000001</v>
      </c>
      <c r="AA127" s="10">
        <v>3.2929852999999998</v>
      </c>
      <c r="AB127" s="10">
        <v>3.2532961999999999</v>
      </c>
      <c r="AC127" s="10">
        <v>3.2113532999999999</v>
      </c>
      <c r="AD127" s="10">
        <v>3.1680687999999999</v>
      </c>
      <c r="AE127" s="10">
        <v>3.124355</v>
      </c>
      <c r="AF127" s="10">
        <v>3.081124</v>
      </c>
      <c r="AG127" s="10">
        <v>3.0392880999999998</v>
      </c>
      <c r="AH127" s="10">
        <v>2.9996217000000001</v>
      </c>
      <c r="AI127" s="10">
        <v>2.9622286999999998</v>
      </c>
      <c r="AJ127" s="10">
        <v>2.9270087</v>
      </c>
      <c r="AK127" s="10">
        <v>2.8938611999999999</v>
      </c>
      <c r="AL127" s="10">
        <v>2.8626857999999999</v>
      </c>
      <c r="AM127" s="10">
        <v>2.8333822</v>
      </c>
      <c r="AN127" s="10">
        <v>2.8058497999999998</v>
      </c>
      <c r="AO127" s="10">
        <v>2.7799882</v>
      </c>
      <c r="AP127" s="10">
        <v>2.7556970999999999</v>
      </c>
      <c r="AQ127" s="10">
        <v>2.7328760999999999</v>
      </c>
      <c r="AR127" s="10">
        <v>2.7114245000000001</v>
      </c>
      <c r="AS127" s="10">
        <v>2.6912422</v>
      </c>
      <c r="AT127" s="10">
        <v>2.6722315999999999</v>
      </c>
      <c r="AU127" s="10">
        <v>2.6543084000000001</v>
      </c>
      <c r="AV127" s="10">
        <v>2.6373918999999999</v>
      </c>
      <c r="AW127" s="10">
        <v>2.6214013999999999</v>
      </c>
      <c r="AX127" s="10">
        <v>2.6062563000000001</v>
      </c>
      <c r="AY127" s="10">
        <v>2.5918758</v>
      </c>
      <c r="AZ127" s="10">
        <v>2.5781793999999998</v>
      </c>
      <c r="BA127" s="10">
        <v>2.5650862000000001</v>
      </c>
      <c r="BB127" s="10">
        <v>2.5525156999999998</v>
      </c>
      <c r="BC127" s="10">
        <v>2.540387</v>
      </c>
      <c r="BD127" s="10">
        <v>2.5286197000000001</v>
      </c>
      <c r="BE127" s="10">
        <v>2.5171328000000002</v>
      </c>
      <c r="BF127" s="10">
        <v>2.5058593999999998</v>
      </c>
      <c r="BG127" s="10">
        <v>2.4947919000000001</v>
      </c>
      <c r="BH127" s="10">
        <v>2.4839394000000001</v>
      </c>
      <c r="BI127" s="10">
        <v>2.4733108000000001</v>
      </c>
      <c r="BJ127" s="10">
        <v>2.4629151</v>
      </c>
      <c r="BK127" s="10">
        <v>2.4527614</v>
      </c>
      <c r="BL127" s="10">
        <v>2.4428588000000002</v>
      </c>
      <c r="BM127" s="10">
        <v>2.4332159999999998</v>
      </c>
      <c r="BN127" s="10">
        <v>2.4238423</v>
      </c>
      <c r="BO127" s="10">
        <v>2.4147466</v>
      </c>
      <c r="BP127" s="10">
        <v>2.4059379999999999</v>
      </c>
      <c r="BQ127" s="10">
        <v>2.3974253000000001</v>
      </c>
      <c r="BR127" s="10">
        <v>2.3528595000000001</v>
      </c>
      <c r="BS127" s="10">
        <v>2.3199421999999998</v>
      </c>
      <c r="BU127" s="9">
        <v>233.62</v>
      </c>
      <c r="BV127" s="9">
        <v>268.52999999999997</v>
      </c>
      <c r="BW127" s="9">
        <v>296.39</v>
      </c>
      <c r="BX127" s="9">
        <v>300.95999999999998</v>
      </c>
      <c r="BY127" s="9">
        <v>317.64</v>
      </c>
      <c r="BZ127" s="9">
        <v>325.89999999999998</v>
      </c>
      <c r="CA127" s="9">
        <v>324.37</v>
      </c>
      <c r="CB127" s="9">
        <v>318.18</v>
      </c>
      <c r="CC127" s="9">
        <v>298.89999999999998</v>
      </c>
      <c r="CD127" s="9">
        <v>241.19</v>
      </c>
      <c r="CE127" s="9">
        <v>210.35</v>
      </c>
      <c r="CF127" s="9">
        <v>197.72</v>
      </c>
      <c r="CG127" s="9">
        <v>189.81</v>
      </c>
      <c r="CH127" s="9">
        <v>191.95</v>
      </c>
      <c r="CI127" s="9">
        <v>197.68</v>
      </c>
      <c r="CJ127" s="9">
        <v>204.34</v>
      </c>
      <c r="CK127" s="9">
        <v>211.92</v>
      </c>
      <c r="CL127" s="9">
        <v>212.61</v>
      </c>
      <c r="CM127" s="9">
        <v>213.8</v>
      </c>
      <c r="CN127" s="9">
        <v>211.21</v>
      </c>
      <c r="CO127" s="9">
        <v>199.1</v>
      </c>
      <c r="CP127" s="9">
        <v>173.98</v>
      </c>
      <c r="CQ127" s="9">
        <v>159.12</v>
      </c>
      <c r="CR127" s="9">
        <v>154.29</v>
      </c>
      <c r="CS127" s="9">
        <v>150.16</v>
      </c>
      <c r="CT127" s="9">
        <v>144.32</v>
      </c>
      <c r="CU127" s="9">
        <v>148.52000000000001</v>
      </c>
      <c r="CV127" s="9">
        <v>152.1</v>
      </c>
      <c r="CW127" s="9">
        <v>157.93</v>
      </c>
      <c r="CX127" s="9">
        <v>161.41999999999999</v>
      </c>
      <c r="CY127" s="9">
        <v>154.91</v>
      </c>
      <c r="CZ127" s="9">
        <v>153.63</v>
      </c>
      <c r="DA127" s="9">
        <v>147.02000000000001</v>
      </c>
      <c r="DB127" s="9">
        <v>124.7</v>
      </c>
      <c r="DC127" s="9">
        <v>117.65</v>
      </c>
      <c r="DD127" s="9">
        <v>111.65</v>
      </c>
      <c r="DE127" s="9">
        <v>113.22</v>
      </c>
      <c r="DF127" s="9">
        <v>111.32</v>
      </c>
      <c r="DG127" s="9">
        <v>115.73</v>
      </c>
      <c r="DH127" s="9">
        <v>132.59</v>
      </c>
      <c r="DI127" s="9">
        <v>133.88</v>
      </c>
      <c r="DJ127" s="9">
        <v>132.38</v>
      </c>
      <c r="DK127" s="9">
        <v>122.48</v>
      </c>
      <c r="DL127" s="9">
        <v>121.09</v>
      </c>
      <c r="DM127" s="9">
        <v>114.79</v>
      </c>
      <c r="DN127" s="9">
        <v>100.85</v>
      </c>
      <c r="DO127" s="9">
        <v>93.96</v>
      </c>
      <c r="DP127" s="9">
        <v>92.05</v>
      </c>
      <c r="DR127" s="9">
        <v>209.59</v>
      </c>
      <c r="DS127" s="9">
        <v>222.9</v>
      </c>
      <c r="DT127" s="9">
        <v>265.52</v>
      </c>
      <c r="DU127" s="9">
        <v>263.7</v>
      </c>
      <c r="DV127" s="9">
        <v>294.93</v>
      </c>
      <c r="DW127" s="9">
        <v>304.89999999999998</v>
      </c>
      <c r="DX127" s="9">
        <v>285.52999999999997</v>
      </c>
      <c r="DY127" s="9">
        <v>285.5</v>
      </c>
      <c r="DZ127" s="9">
        <v>284.60000000000002</v>
      </c>
      <c r="EA127" s="9">
        <v>178.87</v>
      </c>
      <c r="EB127" s="9">
        <v>182.28</v>
      </c>
      <c r="EC127" s="9">
        <v>181.54</v>
      </c>
      <c r="ED127" s="9">
        <v>176.52</v>
      </c>
      <c r="EE127" s="9">
        <v>177.4</v>
      </c>
      <c r="EF127" s="9">
        <v>176.97</v>
      </c>
      <c r="EG127" s="9">
        <v>192.69</v>
      </c>
      <c r="EH127" s="9">
        <v>196.03</v>
      </c>
      <c r="EI127" s="9">
        <v>196.49</v>
      </c>
      <c r="EJ127" s="9">
        <v>195.78</v>
      </c>
      <c r="EK127" s="9">
        <v>195.77</v>
      </c>
      <c r="EL127" s="9">
        <v>192.5</v>
      </c>
      <c r="EM127" s="9">
        <v>148.83000000000001</v>
      </c>
      <c r="EN127" s="9">
        <v>148.35</v>
      </c>
      <c r="EO127" s="9">
        <v>148.13999999999999</v>
      </c>
      <c r="EP127" s="9">
        <v>147.82</v>
      </c>
      <c r="EQ127" s="9">
        <v>149.13999999999999</v>
      </c>
      <c r="ER127" s="9">
        <v>149.86000000000001</v>
      </c>
      <c r="ES127" s="9">
        <v>155.16999999999999</v>
      </c>
      <c r="ET127" s="9">
        <v>157.44</v>
      </c>
      <c r="EU127" s="9">
        <v>158.07</v>
      </c>
      <c r="EV127" s="9">
        <v>159.19999999999999</v>
      </c>
      <c r="EW127" s="9">
        <v>158.88</v>
      </c>
      <c r="EX127" s="9">
        <v>160.38999999999999</v>
      </c>
      <c r="EY127" s="9">
        <v>117.86</v>
      </c>
      <c r="EZ127" s="9">
        <v>117.13</v>
      </c>
      <c r="FA127" s="9">
        <v>117.14</v>
      </c>
      <c r="FB127" s="9">
        <v>117.11</v>
      </c>
      <c r="FC127" s="9">
        <v>118.52</v>
      </c>
      <c r="FD127" s="9">
        <v>120.61</v>
      </c>
      <c r="FE127" s="9">
        <v>132.9</v>
      </c>
      <c r="FF127" s="9">
        <v>135.72</v>
      </c>
      <c r="FG127" s="9">
        <v>137.82</v>
      </c>
      <c r="FH127" s="9">
        <v>138.61000000000001</v>
      </c>
      <c r="FI127" s="9">
        <v>137.9</v>
      </c>
      <c r="FJ127" s="9">
        <v>136.1</v>
      </c>
      <c r="FK127" s="9">
        <v>116.41</v>
      </c>
      <c r="FL127" s="9">
        <v>115.78</v>
      </c>
      <c r="FM127" s="9">
        <v>115.79</v>
      </c>
      <c r="FO127" s="9">
        <v>79.052899999999994</v>
      </c>
      <c r="FP127" s="7">
        <v>125.78</v>
      </c>
      <c r="FQ127" s="9">
        <v>1.2274</v>
      </c>
      <c r="FR127" s="7">
        <f t="shared" si="22"/>
        <v>102.47678018575851</v>
      </c>
      <c r="FT127" s="7">
        <v>2.12</v>
      </c>
      <c r="FU127" s="7">
        <v>2.52</v>
      </c>
      <c r="FV127" s="9">
        <v>79.430000000000007</v>
      </c>
      <c r="FX127" s="9">
        <v>119.81</v>
      </c>
      <c r="FY127" s="9">
        <v>114.4</v>
      </c>
      <c r="FZ127" s="9">
        <v>108.63</v>
      </c>
      <c r="GA127" s="9">
        <v>100.92</v>
      </c>
      <c r="GB127" s="9">
        <v>90.7</v>
      </c>
    </row>
    <row r="128" spans="1:184" x14ac:dyDescent="0.25">
      <c r="A128" s="6">
        <f t="shared" si="23"/>
        <v>44729</v>
      </c>
      <c r="B128" s="13">
        <f t="shared" si="17"/>
        <v>6</v>
      </c>
      <c r="C128" s="13">
        <f t="shared" si="18"/>
        <v>2022</v>
      </c>
      <c r="D128">
        <f t="shared" si="19"/>
        <v>202206</v>
      </c>
      <c r="E128">
        <f t="shared" si="20"/>
        <v>2</v>
      </c>
      <c r="F128">
        <f t="shared" si="21"/>
        <v>202202</v>
      </c>
      <c r="G128" t="s">
        <v>314</v>
      </c>
      <c r="H128" s="9">
        <v>1.25</v>
      </c>
      <c r="I128" s="9">
        <v>1.1895</v>
      </c>
      <c r="J128" s="10">
        <v>1.2642405999999999</v>
      </c>
      <c r="K128" s="10">
        <v>1.6181306</v>
      </c>
      <c r="L128" s="10">
        <v>1.9898765</v>
      </c>
      <c r="M128" s="10">
        <v>2.3412405999999999</v>
      </c>
      <c r="N128" s="10">
        <v>2.6434905</v>
      </c>
      <c r="O128" s="10">
        <v>2.8890924999999998</v>
      </c>
      <c r="P128" s="10">
        <v>3.0809167</v>
      </c>
      <c r="Q128" s="10">
        <v>3.2260415</v>
      </c>
      <c r="R128" s="10">
        <v>3.3330514999999998</v>
      </c>
      <c r="S128" s="10">
        <v>3.4096041000000001</v>
      </c>
      <c r="T128" s="10">
        <v>3.4603670000000002</v>
      </c>
      <c r="U128" s="10">
        <v>3.4895619</v>
      </c>
      <c r="V128" s="10">
        <v>3.5019548</v>
      </c>
      <c r="W128" s="10">
        <v>3.5002672000000001</v>
      </c>
      <c r="X128" s="10">
        <v>3.4865249999999999</v>
      </c>
      <c r="Y128" s="10">
        <v>3.4627536000000001</v>
      </c>
      <c r="Z128" s="10">
        <v>3.4309786999999998</v>
      </c>
      <c r="AA128" s="10">
        <v>3.3932258000000002</v>
      </c>
      <c r="AB128" s="10">
        <v>3.3513692000000002</v>
      </c>
      <c r="AC128" s="10">
        <v>3.3065812999999999</v>
      </c>
      <c r="AD128" s="10">
        <v>3.2598310000000001</v>
      </c>
      <c r="AE128" s="10">
        <v>3.2120872999999999</v>
      </c>
      <c r="AF128" s="10">
        <v>3.1643192</v>
      </c>
      <c r="AG128" s="10">
        <v>3.1174955999999998</v>
      </c>
      <c r="AH128" s="10">
        <v>3.0724331</v>
      </c>
      <c r="AI128" s="10">
        <v>3.0292761000000001</v>
      </c>
      <c r="AJ128" s="10">
        <v>2.9879831000000001</v>
      </c>
      <c r="AK128" s="10">
        <v>2.9485127000000002</v>
      </c>
      <c r="AL128" s="10">
        <v>2.9108238000000002</v>
      </c>
      <c r="AM128" s="10">
        <v>2.8748749</v>
      </c>
      <c r="AN128" s="10">
        <v>2.8406246999999998</v>
      </c>
      <c r="AO128" s="10">
        <v>2.8080318000000002</v>
      </c>
      <c r="AP128" s="10">
        <v>2.7770551000000001</v>
      </c>
      <c r="AQ128" s="10">
        <v>2.7476530000000001</v>
      </c>
      <c r="AR128" s="10">
        <v>2.7197843000000002</v>
      </c>
      <c r="AS128" s="10">
        <v>2.6934076999999998</v>
      </c>
      <c r="AT128" s="10">
        <v>2.6684755</v>
      </c>
      <c r="AU128" s="10">
        <v>2.6449123000000001</v>
      </c>
      <c r="AV128" s="10">
        <v>2.6226351000000001</v>
      </c>
      <c r="AW128" s="10">
        <v>2.6015608000000001</v>
      </c>
      <c r="AX128" s="10">
        <v>2.5816062999999998</v>
      </c>
      <c r="AY128" s="10">
        <v>2.5626885000000001</v>
      </c>
      <c r="AZ128" s="10">
        <v>2.5447244000000002</v>
      </c>
      <c r="BA128" s="10">
        <v>2.5276309000000001</v>
      </c>
      <c r="BB128" s="10">
        <v>2.5113249999999998</v>
      </c>
      <c r="BC128" s="10">
        <v>2.4957235999999998</v>
      </c>
      <c r="BD128" s="10">
        <v>2.4807435</v>
      </c>
      <c r="BE128" s="10">
        <v>2.4663018999999999</v>
      </c>
      <c r="BF128" s="10">
        <v>2.4523272999999999</v>
      </c>
      <c r="BG128" s="10">
        <v>2.4388014</v>
      </c>
      <c r="BH128" s="10">
        <v>2.4257198</v>
      </c>
      <c r="BI128" s="10">
        <v>2.4130786</v>
      </c>
      <c r="BJ128" s="10">
        <v>2.4008734999999999</v>
      </c>
      <c r="BK128" s="10">
        <v>2.3891005000000001</v>
      </c>
      <c r="BL128" s="10">
        <v>2.3777553999999999</v>
      </c>
      <c r="BM128" s="10">
        <v>2.3668341000000002</v>
      </c>
      <c r="BN128" s="10">
        <v>2.3563325000000002</v>
      </c>
      <c r="BO128" s="10">
        <v>2.3462464000000001</v>
      </c>
      <c r="BP128" s="10">
        <v>2.3365718000000002</v>
      </c>
      <c r="BQ128" s="10">
        <v>2.3273044999999999</v>
      </c>
      <c r="BR128" s="10">
        <v>2.2801087999999998</v>
      </c>
      <c r="BS128" s="10">
        <v>2.2470582000000001</v>
      </c>
      <c r="BU128" s="9">
        <v>201.8</v>
      </c>
      <c r="BV128" s="9">
        <v>241.5</v>
      </c>
      <c r="BW128" s="9">
        <v>275.22000000000003</v>
      </c>
      <c r="BX128" s="9">
        <v>278.07</v>
      </c>
      <c r="BY128" s="9">
        <v>294.07</v>
      </c>
      <c r="BZ128" s="9">
        <v>303.07</v>
      </c>
      <c r="CA128" s="9">
        <v>301.49</v>
      </c>
      <c r="CB128" s="9">
        <v>296.49</v>
      </c>
      <c r="CC128" s="9">
        <v>267.39999999999998</v>
      </c>
      <c r="CD128" s="9">
        <v>228.9</v>
      </c>
      <c r="CE128" s="9">
        <v>197.9</v>
      </c>
      <c r="CF128" s="9">
        <v>187.82</v>
      </c>
      <c r="CG128" s="9">
        <v>183.63</v>
      </c>
      <c r="CH128" s="9">
        <v>185.77</v>
      </c>
      <c r="CI128" s="9">
        <v>190.87</v>
      </c>
      <c r="CJ128" s="9">
        <v>196.9</v>
      </c>
      <c r="CK128" s="9">
        <v>204.53</v>
      </c>
      <c r="CL128" s="9">
        <v>205.92</v>
      </c>
      <c r="CM128" s="9">
        <v>206.7</v>
      </c>
      <c r="CN128" s="9">
        <v>203.98</v>
      </c>
      <c r="CO128" s="9">
        <v>192.03</v>
      </c>
      <c r="CP128" s="9">
        <v>167.03</v>
      </c>
      <c r="CQ128" s="9">
        <v>152.06</v>
      </c>
      <c r="CR128" s="9">
        <v>147.08000000000001</v>
      </c>
      <c r="CS128" s="9">
        <v>142.83000000000001</v>
      </c>
      <c r="CT128" s="9">
        <v>136.82</v>
      </c>
      <c r="CU128" s="9">
        <v>141.07</v>
      </c>
      <c r="CV128" s="9">
        <v>145.46</v>
      </c>
      <c r="CW128" s="9">
        <v>151.29</v>
      </c>
      <c r="CX128" s="9">
        <v>154.78</v>
      </c>
      <c r="CY128" s="9">
        <v>148.05000000000001</v>
      </c>
      <c r="CZ128" s="9">
        <v>146.77000000000001</v>
      </c>
      <c r="DA128" s="9">
        <v>140.16</v>
      </c>
      <c r="DB128" s="9">
        <v>122.88</v>
      </c>
      <c r="DC128" s="9">
        <v>115.84</v>
      </c>
      <c r="DD128" s="9">
        <v>109.85</v>
      </c>
      <c r="DE128" s="9">
        <v>109.97</v>
      </c>
      <c r="DF128" s="9">
        <v>108.07</v>
      </c>
      <c r="DG128" s="9">
        <v>112.48</v>
      </c>
      <c r="DH128" s="9">
        <v>141.08000000000001</v>
      </c>
      <c r="DI128" s="9">
        <v>142.37</v>
      </c>
      <c r="DJ128" s="9">
        <v>140.87</v>
      </c>
      <c r="DK128" s="9">
        <v>127.04</v>
      </c>
      <c r="DL128" s="9">
        <v>125.65</v>
      </c>
      <c r="DM128" s="9">
        <v>119.35</v>
      </c>
      <c r="DN128" s="9">
        <v>105.54</v>
      </c>
      <c r="DO128" s="9">
        <v>98.65</v>
      </c>
      <c r="DP128" s="9">
        <v>96.74</v>
      </c>
      <c r="DR128" s="9">
        <v>198.4</v>
      </c>
      <c r="DS128" s="9">
        <v>217.59</v>
      </c>
      <c r="DT128" s="9">
        <v>261.67</v>
      </c>
      <c r="DU128" s="9">
        <v>257.48</v>
      </c>
      <c r="DV128" s="9">
        <v>288.02999999999997</v>
      </c>
      <c r="DW128" s="9">
        <v>297.79000000000002</v>
      </c>
      <c r="DX128" s="9">
        <v>277.83</v>
      </c>
      <c r="DY128" s="9">
        <v>277.8</v>
      </c>
      <c r="DZ128" s="9">
        <v>276.89999999999998</v>
      </c>
      <c r="EA128" s="9">
        <v>174.4</v>
      </c>
      <c r="EB128" s="9">
        <v>177.81</v>
      </c>
      <c r="EC128" s="9">
        <v>177.07</v>
      </c>
      <c r="ED128" s="9">
        <v>171.86</v>
      </c>
      <c r="EE128" s="9">
        <v>172.74</v>
      </c>
      <c r="EF128" s="9">
        <v>172.31</v>
      </c>
      <c r="EG128" s="9">
        <v>189.54</v>
      </c>
      <c r="EH128" s="9">
        <v>192.88</v>
      </c>
      <c r="EI128" s="9">
        <v>193.34</v>
      </c>
      <c r="EJ128" s="9">
        <v>192.63</v>
      </c>
      <c r="EK128" s="9">
        <v>192.62</v>
      </c>
      <c r="EL128" s="9">
        <v>189.35</v>
      </c>
      <c r="EM128" s="9">
        <v>145.77000000000001</v>
      </c>
      <c r="EN128" s="9">
        <v>145.29</v>
      </c>
      <c r="EO128" s="9">
        <v>145.08000000000001</v>
      </c>
      <c r="EP128" s="9">
        <v>144.76</v>
      </c>
      <c r="EQ128" s="9">
        <v>146.08000000000001</v>
      </c>
      <c r="ER128" s="9">
        <v>146.80000000000001</v>
      </c>
      <c r="ES128" s="9">
        <v>151.75</v>
      </c>
      <c r="ET128" s="9">
        <v>154.02000000000001</v>
      </c>
      <c r="EU128" s="9">
        <v>154.65</v>
      </c>
      <c r="EV128" s="9">
        <v>155.78</v>
      </c>
      <c r="EW128" s="9">
        <v>155.46</v>
      </c>
      <c r="EX128" s="9">
        <v>156.97</v>
      </c>
      <c r="EY128" s="9">
        <v>111.65</v>
      </c>
      <c r="EZ128" s="9">
        <v>110.92</v>
      </c>
      <c r="FA128" s="9">
        <v>110.93</v>
      </c>
      <c r="FB128" s="9">
        <v>110.9</v>
      </c>
      <c r="FC128" s="9">
        <v>112.31</v>
      </c>
      <c r="FD128" s="9">
        <v>114.4</v>
      </c>
      <c r="FE128" s="9">
        <v>125.89</v>
      </c>
      <c r="FF128" s="9">
        <v>128.71</v>
      </c>
      <c r="FG128" s="9">
        <v>130.81</v>
      </c>
      <c r="FH128" s="9">
        <v>131.6</v>
      </c>
      <c r="FI128" s="9">
        <v>130.88999999999999</v>
      </c>
      <c r="FJ128" s="9">
        <v>129.09</v>
      </c>
      <c r="FK128" s="9">
        <v>109.4</v>
      </c>
      <c r="FL128" s="9">
        <v>108.77</v>
      </c>
      <c r="FM128" s="9">
        <v>108.78</v>
      </c>
      <c r="FO128" s="9">
        <v>78.61</v>
      </c>
      <c r="FP128" s="7">
        <v>119.22</v>
      </c>
      <c r="FQ128" s="9">
        <v>1.2181999999999999</v>
      </c>
      <c r="FR128" s="7">
        <f t="shared" si="22"/>
        <v>97.865703496962738</v>
      </c>
      <c r="FT128" s="7">
        <v>2.21</v>
      </c>
      <c r="FU128" s="7">
        <v>2.4900000000000002</v>
      </c>
      <c r="FV128" s="9">
        <v>78.994100000000003</v>
      </c>
      <c r="FX128" s="9">
        <v>113.12</v>
      </c>
      <c r="FY128" s="9">
        <v>107.92</v>
      </c>
      <c r="FZ128" s="9">
        <v>102.65</v>
      </c>
      <c r="GA128" s="9">
        <v>96.19</v>
      </c>
      <c r="GB128" s="9">
        <v>87.63</v>
      </c>
    </row>
    <row r="129" spans="1:184" x14ac:dyDescent="0.25">
      <c r="A129" s="6">
        <f t="shared" si="23"/>
        <v>44732</v>
      </c>
      <c r="B129" s="13">
        <f t="shared" si="17"/>
        <v>6</v>
      </c>
      <c r="C129" s="13">
        <f t="shared" si="18"/>
        <v>2022</v>
      </c>
      <c r="D129">
        <f t="shared" si="19"/>
        <v>202206</v>
      </c>
      <c r="E129">
        <f t="shared" si="20"/>
        <v>2</v>
      </c>
      <c r="F129">
        <f t="shared" si="21"/>
        <v>202202</v>
      </c>
      <c r="G129" t="s">
        <v>315</v>
      </c>
      <c r="H129" s="9">
        <v>1.25</v>
      </c>
      <c r="I129" s="9">
        <v>1.1896</v>
      </c>
      <c r="J129" s="10">
        <v>1.2869813000000001</v>
      </c>
      <c r="K129" s="10">
        <v>1.6538645000000001</v>
      </c>
      <c r="L129" s="10">
        <v>2.0259624000000001</v>
      </c>
      <c r="M129" s="10">
        <v>2.3770058999999999</v>
      </c>
      <c r="N129" s="10">
        <v>2.6833330000000002</v>
      </c>
      <c r="O129" s="10">
        <v>2.9369203000000002</v>
      </c>
      <c r="P129" s="10">
        <v>3.13693</v>
      </c>
      <c r="Q129" s="10">
        <v>3.2892386</v>
      </c>
      <c r="R129" s="10">
        <v>3.4015724999999999</v>
      </c>
      <c r="S129" s="10">
        <v>3.4823175000000002</v>
      </c>
      <c r="T129" s="10">
        <v>3.5369036</v>
      </c>
      <c r="U129" s="10">
        <v>3.5700365000000001</v>
      </c>
      <c r="V129" s="10">
        <v>3.5862937000000001</v>
      </c>
      <c r="W129" s="10">
        <v>3.5882377000000001</v>
      </c>
      <c r="X129" s="10">
        <v>3.5778975000000002</v>
      </c>
      <c r="Y129" s="10">
        <v>3.5573022999999999</v>
      </c>
      <c r="Z129" s="10">
        <v>3.5284811999999999</v>
      </c>
      <c r="AA129" s="10">
        <v>3.4934634</v>
      </c>
      <c r="AB129" s="10">
        <v>3.4541094000000001</v>
      </c>
      <c r="AC129" s="10">
        <v>3.4115717999999999</v>
      </c>
      <c r="AD129" s="10">
        <v>3.3668170000000002</v>
      </c>
      <c r="AE129" s="10">
        <v>3.3208112999999999</v>
      </c>
      <c r="AF129" s="10">
        <v>3.2745213</v>
      </c>
      <c r="AG129" s="10">
        <v>3.2289134000000002</v>
      </c>
      <c r="AH129" s="10">
        <v>3.1848052</v>
      </c>
      <c r="AI129" s="10">
        <v>3.1423576999999998</v>
      </c>
      <c r="AJ129" s="10">
        <v>3.1015508999999999</v>
      </c>
      <c r="AK129" s="10">
        <v>3.0623645000000002</v>
      </c>
      <c r="AL129" s="10">
        <v>3.0247782999999999</v>
      </c>
      <c r="AM129" s="10">
        <v>2.9887720999999998</v>
      </c>
      <c r="AN129" s="10">
        <v>2.9543259000000002</v>
      </c>
      <c r="AO129" s="10">
        <v>2.9214194</v>
      </c>
      <c r="AP129" s="10">
        <v>2.8900323999999999</v>
      </c>
      <c r="AQ129" s="10">
        <v>2.8601447000000002</v>
      </c>
      <c r="AR129" s="10">
        <v>2.8317363000000002</v>
      </c>
      <c r="AS129" s="10">
        <v>2.8047868</v>
      </c>
      <c r="AT129" s="10">
        <v>2.7792686999999998</v>
      </c>
      <c r="AU129" s="10">
        <v>2.7551215999999998</v>
      </c>
      <c r="AV129" s="10">
        <v>2.7322758</v>
      </c>
      <c r="AW129" s="10">
        <v>2.7106618999999998</v>
      </c>
      <c r="AX129" s="10">
        <v>2.6902102999999999</v>
      </c>
      <c r="AY129" s="10">
        <v>2.6708514000000001</v>
      </c>
      <c r="AZ129" s="10">
        <v>2.6525158000000002</v>
      </c>
      <c r="BA129" s="10">
        <v>2.6351339</v>
      </c>
      <c r="BB129" s="10">
        <v>2.6186360999999998</v>
      </c>
      <c r="BC129" s="10">
        <v>2.6029529999999999</v>
      </c>
      <c r="BD129" s="10">
        <v>2.588015</v>
      </c>
      <c r="BE129" s="10">
        <v>2.5737524999999999</v>
      </c>
      <c r="BF129" s="10">
        <v>2.5601031999999999</v>
      </c>
      <c r="BG129" s="10">
        <v>2.5470435999999999</v>
      </c>
      <c r="BH129" s="10">
        <v>2.5345631000000002</v>
      </c>
      <c r="BI129" s="10">
        <v>2.5226511999999999</v>
      </c>
      <c r="BJ129" s="10">
        <v>2.5112975</v>
      </c>
      <c r="BK129" s="10">
        <v>2.5004911999999999</v>
      </c>
      <c r="BL129" s="10">
        <v>2.4902221</v>
      </c>
      <c r="BM129" s="10">
        <v>2.4804794000000001</v>
      </c>
      <c r="BN129" s="10">
        <v>2.4712527</v>
      </c>
      <c r="BO129" s="10">
        <v>2.4625314999999999</v>
      </c>
      <c r="BP129" s="10">
        <v>2.4543051999999999</v>
      </c>
      <c r="BQ129" s="10">
        <v>2.4465633000000002</v>
      </c>
      <c r="BR129" s="10">
        <v>2.4096682999999999</v>
      </c>
      <c r="BS129" s="10">
        <v>2.3873961000000001</v>
      </c>
      <c r="BU129" s="9">
        <v>200.84</v>
      </c>
      <c r="BV129" s="9">
        <v>238.69</v>
      </c>
      <c r="BW129" s="9">
        <v>281.56</v>
      </c>
      <c r="BX129" s="9">
        <v>289.70999999999998</v>
      </c>
      <c r="BY129" s="9">
        <v>305.3</v>
      </c>
      <c r="BZ129" s="9">
        <v>311.20999999999998</v>
      </c>
      <c r="CA129" s="9">
        <v>308.29000000000002</v>
      </c>
      <c r="CB129" s="9">
        <v>302.89999999999998</v>
      </c>
      <c r="CC129" s="9">
        <v>274.69</v>
      </c>
      <c r="CD129" s="9">
        <v>231.71</v>
      </c>
      <c r="CE129" s="9">
        <v>201.44</v>
      </c>
      <c r="CF129" s="9">
        <v>190.12</v>
      </c>
      <c r="CG129" s="9">
        <v>182.07</v>
      </c>
      <c r="CH129" s="9">
        <v>184.16</v>
      </c>
      <c r="CI129" s="9">
        <v>189.4</v>
      </c>
      <c r="CJ129" s="9">
        <v>197.2</v>
      </c>
      <c r="CK129" s="9">
        <v>205.79</v>
      </c>
      <c r="CL129" s="9">
        <v>207.18</v>
      </c>
      <c r="CM129" s="9">
        <v>207.84</v>
      </c>
      <c r="CN129" s="9">
        <v>205.1</v>
      </c>
      <c r="CO129" s="9">
        <v>189.93</v>
      </c>
      <c r="CP129" s="9">
        <v>162.85</v>
      </c>
      <c r="CQ129" s="9">
        <v>147.97</v>
      </c>
      <c r="CR129" s="9">
        <v>143.1</v>
      </c>
      <c r="CS129" s="9">
        <v>138.91</v>
      </c>
      <c r="CT129" s="9">
        <v>132.97</v>
      </c>
      <c r="CU129" s="9">
        <v>137.28</v>
      </c>
      <c r="CV129" s="9">
        <v>144.5</v>
      </c>
      <c r="CW129" s="9">
        <v>150.34</v>
      </c>
      <c r="CX129" s="9">
        <v>153.83000000000001</v>
      </c>
      <c r="CY129" s="9">
        <v>147.24</v>
      </c>
      <c r="CZ129" s="9">
        <v>146.38999999999999</v>
      </c>
      <c r="DA129" s="9">
        <v>139.66999999999999</v>
      </c>
      <c r="DB129" s="9">
        <v>123.25</v>
      </c>
      <c r="DC129" s="9">
        <v>115.85</v>
      </c>
      <c r="DD129" s="9">
        <v>109.53</v>
      </c>
      <c r="DE129" s="9">
        <v>109.38</v>
      </c>
      <c r="DF129" s="9">
        <v>107.44</v>
      </c>
      <c r="DG129" s="9">
        <v>111.83</v>
      </c>
      <c r="DH129" s="9">
        <v>131.49</v>
      </c>
      <c r="DI129" s="9">
        <v>130.49</v>
      </c>
      <c r="DJ129" s="9">
        <v>129.36000000000001</v>
      </c>
      <c r="DK129" s="9">
        <v>115.93</v>
      </c>
      <c r="DL129" s="9">
        <v>114.54</v>
      </c>
      <c r="DM129" s="9">
        <v>108.24</v>
      </c>
      <c r="DN129" s="9">
        <v>96.25</v>
      </c>
      <c r="DO129" s="9">
        <v>89.36</v>
      </c>
      <c r="DP129" s="9">
        <v>87.45</v>
      </c>
      <c r="DR129" s="9">
        <v>203.06</v>
      </c>
      <c r="DS129" s="9">
        <v>217.58</v>
      </c>
      <c r="DT129" s="9">
        <v>264.02</v>
      </c>
      <c r="DU129" s="9">
        <v>262.72000000000003</v>
      </c>
      <c r="DV129" s="9">
        <v>293.2</v>
      </c>
      <c r="DW129" s="9">
        <v>302.7</v>
      </c>
      <c r="DX129" s="9">
        <v>280.58999999999997</v>
      </c>
      <c r="DY129" s="9">
        <v>280.56</v>
      </c>
      <c r="DZ129" s="9">
        <v>279.66000000000003</v>
      </c>
      <c r="EA129" s="9">
        <v>175.47</v>
      </c>
      <c r="EB129" s="9">
        <v>178.88</v>
      </c>
      <c r="EC129" s="9">
        <v>178.14</v>
      </c>
      <c r="ED129" s="9">
        <v>172.8</v>
      </c>
      <c r="EE129" s="9">
        <v>173.68</v>
      </c>
      <c r="EF129" s="9">
        <v>173.25</v>
      </c>
      <c r="EG129" s="9">
        <v>188.78</v>
      </c>
      <c r="EH129" s="9">
        <v>192.12</v>
      </c>
      <c r="EI129" s="9">
        <v>192.58</v>
      </c>
      <c r="EJ129" s="9">
        <v>191.87</v>
      </c>
      <c r="EK129" s="9">
        <v>191.86</v>
      </c>
      <c r="EL129" s="9">
        <v>188.59</v>
      </c>
      <c r="EM129" s="9">
        <v>145.61000000000001</v>
      </c>
      <c r="EN129" s="9">
        <v>145.13</v>
      </c>
      <c r="EO129" s="9">
        <v>144.91999999999999</v>
      </c>
      <c r="EP129" s="9">
        <v>144.6</v>
      </c>
      <c r="EQ129" s="9">
        <v>145.91999999999999</v>
      </c>
      <c r="ER129" s="9">
        <v>146.63999999999999</v>
      </c>
      <c r="ES129" s="9">
        <v>152.65</v>
      </c>
      <c r="ET129" s="9">
        <v>154.91999999999999</v>
      </c>
      <c r="EU129" s="9">
        <v>155.55000000000001</v>
      </c>
      <c r="EV129" s="9">
        <v>156.68</v>
      </c>
      <c r="EW129" s="9">
        <v>156.36000000000001</v>
      </c>
      <c r="EX129" s="9">
        <v>157.87</v>
      </c>
      <c r="EY129" s="9">
        <v>113</v>
      </c>
      <c r="EZ129" s="9">
        <v>112.27</v>
      </c>
      <c r="FA129" s="9">
        <v>112.28</v>
      </c>
      <c r="FB129" s="9">
        <v>112.25</v>
      </c>
      <c r="FC129" s="9">
        <v>113.66</v>
      </c>
      <c r="FD129" s="9">
        <v>115.75</v>
      </c>
      <c r="FE129" s="9">
        <v>126.79</v>
      </c>
      <c r="FF129" s="9">
        <v>129.61000000000001</v>
      </c>
      <c r="FG129" s="9">
        <v>131.71</v>
      </c>
      <c r="FH129" s="9">
        <v>132.5</v>
      </c>
      <c r="FI129" s="9">
        <v>131.79</v>
      </c>
      <c r="FJ129" s="9">
        <v>129.99</v>
      </c>
      <c r="FK129" s="9">
        <v>110.75</v>
      </c>
      <c r="FL129" s="9">
        <v>110.12</v>
      </c>
      <c r="FM129" s="9">
        <v>110.13</v>
      </c>
      <c r="FO129" s="9">
        <v>78.713499999999996</v>
      </c>
      <c r="FP129" s="7">
        <v>118.25</v>
      </c>
      <c r="FQ129" s="9">
        <v>1.2255</v>
      </c>
      <c r="FR129" s="7">
        <f t="shared" si="22"/>
        <v>96.491228070175438</v>
      </c>
      <c r="FT129" s="7">
        <v>2.29</v>
      </c>
      <c r="FU129" s="7">
        <v>2.61</v>
      </c>
      <c r="FV129" s="9">
        <v>79.098100000000002</v>
      </c>
      <c r="FX129" s="9">
        <v>114.13</v>
      </c>
      <c r="FY129" s="9">
        <v>108.88</v>
      </c>
      <c r="FZ129" s="9">
        <v>103.49</v>
      </c>
      <c r="GA129" s="9">
        <v>96.96</v>
      </c>
      <c r="GB129" s="9">
        <v>88.13</v>
      </c>
    </row>
    <row r="130" spans="1:184" x14ac:dyDescent="0.25">
      <c r="A130" s="6">
        <f t="shared" si="23"/>
        <v>44733</v>
      </c>
      <c r="B130" s="13">
        <f t="shared" si="17"/>
        <v>6</v>
      </c>
      <c r="C130" s="13">
        <f t="shared" si="18"/>
        <v>2022</v>
      </c>
      <c r="D130">
        <f t="shared" si="19"/>
        <v>202206</v>
      </c>
      <c r="E130">
        <f t="shared" si="20"/>
        <v>2</v>
      </c>
      <c r="F130">
        <f t="shared" si="21"/>
        <v>202202</v>
      </c>
      <c r="G130" t="s">
        <v>316</v>
      </c>
      <c r="H130" s="9">
        <v>1.25</v>
      </c>
      <c r="I130" s="9">
        <v>1.1892</v>
      </c>
      <c r="J130" s="10">
        <v>1.295895</v>
      </c>
      <c r="K130" s="10">
        <v>1.6719695000000001</v>
      </c>
      <c r="L130" s="10">
        <v>2.0445503</v>
      </c>
      <c r="M130" s="10">
        <v>2.3873397000000001</v>
      </c>
      <c r="N130" s="10">
        <v>2.6808982000000001</v>
      </c>
      <c r="O130" s="10">
        <v>2.9214774999999999</v>
      </c>
      <c r="P130" s="10">
        <v>3.1106588999999998</v>
      </c>
      <c r="Q130" s="10">
        <v>3.2554348000000002</v>
      </c>
      <c r="R130" s="10">
        <v>3.3625316999999999</v>
      </c>
      <c r="S130" s="10">
        <v>3.4394903999999999</v>
      </c>
      <c r="T130" s="10">
        <v>3.4913088999999999</v>
      </c>
      <c r="U130" s="10">
        <v>3.5225430000000002</v>
      </c>
      <c r="V130" s="10">
        <v>3.5381665</v>
      </c>
      <c r="W130" s="10">
        <v>3.5406946000000001</v>
      </c>
      <c r="X130" s="10">
        <v>3.5319573000000002</v>
      </c>
      <c r="Y130" s="10">
        <v>3.5137841000000001</v>
      </c>
      <c r="Z130" s="10">
        <v>3.4880049</v>
      </c>
      <c r="AA130" s="10">
        <v>3.4564493999999999</v>
      </c>
      <c r="AB130" s="10">
        <v>3.4207993000000001</v>
      </c>
      <c r="AC130" s="10">
        <v>3.3821143999999999</v>
      </c>
      <c r="AD130" s="10">
        <v>3.3412910999999998</v>
      </c>
      <c r="AE130" s="10">
        <v>3.2992257999999999</v>
      </c>
      <c r="AF130" s="10">
        <v>3.2568149000000002</v>
      </c>
      <c r="AG130" s="10">
        <v>3.2149548000000001</v>
      </c>
      <c r="AH130" s="10">
        <v>3.1744069000000001</v>
      </c>
      <c r="AI130" s="10">
        <v>3.1353373000000002</v>
      </c>
      <c r="AJ130" s="10">
        <v>3.0977473999999998</v>
      </c>
      <c r="AK130" s="10">
        <v>3.0616387999999999</v>
      </c>
      <c r="AL130" s="10">
        <v>3.0270131</v>
      </c>
      <c r="AM130" s="10">
        <v>2.9938717000000001</v>
      </c>
      <c r="AN130" s="10">
        <v>2.9622164</v>
      </c>
      <c r="AO130" s="10">
        <v>2.9320485000000001</v>
      </c>
      <c r="AP130" s="10">
        <v>2.9033698000000001</v>
      </c>
      <c r="AQ130" s="10">
        <v>2.8761815999999998</v>
      </c>
      <c r="AR130" s="10">
        <v>2.8504857000000001</v>
      </c>
      <c r="AS130" s="10">
        <v>2.8262835000000002</v>
      </c>
      <c r="AT130" s="10">
        <v>2.8035665000000001</v>
      </c>
      <c r="AU130" s="10">
        <v>2.7822718000000002</v>
      </c>
      <c r="AV130" s="10">
        <v>2.7623182000000002</v>
      </c>
      <c r="AW130" s="10">
        <v>2.7436246</v>
      </c>
      <c r="AX130" s="10">
        <v>2.7261098000000001</v>
      </c>
      <c r="AY130" s="10">
        <v>2.7096925000000001</v>
      </c>
      <c r="AZ130" s="10">
        <v>2.6942917999999998</v>
      </c>
      <c r="BA130" s="10">
        <v>2.6798263000000002</v>
      </c>
      <c r="BB130" s="10">
        <v>2.6662148999999999</v>
      </c>
      <c r="BC130" s="10">
        <v>2.6533764999999998</v>
      </c>
      <c r="BD130" s="10">
        <v>2.6412298000000001</v>
      </c>
      <c r="BE130" s="10">
        <v>2.6296938000000001</v>
      </c>
      <c r="BF130" s="10">
        <v>2.6186962999999999</v>
      </c>
      <c r="BG130" s="10">
        <v>2.6082101</v>
      </c>
      <c r="BH130" s="10">
        <v>2.5982215000000002</v>
      </c>
      <c r="BI130" s="10">
        <v>2.5887167</v>
      </c>
      <c r="BJ130" s="10">
        <v>2.579682</v>
      </c>
      <c r="BK130" s="10">
        <v>2.5711037999999999</v>
      </c>
      <c r="BL130" s="10">
        <v>2.5629681</v>
      </c>
      <c r="BM130" s="10">
        <v>2.5552614999999999</v>
      </c>
      <c r="BN130" s="10">
        <v>2.5479699999999998</v>
      </c>
      <c r="BO130" s="10">
        <v>2.5410800999999998</v>
      </c>
      <c r="BP130" s="10">
        <v>2.5345778999999999</v>
      </c>
      <c r="BQ130" s="10">
        <v>2.5284498000000002</v>
      </c>
      <c r="BR130" s="10">
        <v>2.4990177</v>
      </c>
      <c r="BS130" s="10">
        <v>2.4811095999999999</v>
      </c>
      <c r="BU130" s="9">
        <v>205.86</v>
      </c>
      <c r="BV130" s="9">
        <v>250.54</v>
      </c>
      <c r="BW130" s="9">
        <v>294.04000000000002</v>
      </c>
      <c r="BX130" s="9">
        <v>302.19</v>
      </c>
      <c r="BY130" s="9">
        <v>319.66000000000003</v>
      </c>
      <c r="BZ130" s="9">
        <v>324.68</v>
      </c>
      <c r="CA130" s="9">
        <v>321.68</v>
      </c>
      <c r="CB130" s="9">
        <v>316.33999999999997</v>
      </c>
      <c r="CC130" s="9">
        <v>288.12</v>
      </c>
      <c r="CD130" s="9">
        <v>240.42</v>
      </c>
      <c r="CE130" s="9">
        <v>209.81</v>
      </c>
      <c r="CF130" s="9">
        <v>198.56</v>
      </c>
      <c r="CG130" s="9">
        <v>190.9</v>
      </c>
      <c r="CH130" s="9">
        <v>192.95</v>
      </c>
      <c r="CI130" s="9">
        <v>198.08</v>
      </c>
      <c r="CJ130" s="9">
        <v>203.39</v>
      </c>
      <c r="CK130" s="9">
        <v>210.36</v>
      </c>
      <c r="CL130" s="9">
        <v>211.18</v>
      </c>
      <c r="CM130" s="9">
        <v>213.29</v>
      </c>
      <c r="CN130" s="9">
        <v>211.4</v>
      </c>
      <c r="CO130" s="9">
        <v>196.22</v>
      </c>
      <c r="CP130" s="9">
        <v>168.46</v>
      </c>
      <c r="CQ130" s="9">
        <v>153.79</v>
      </c>
      <c r="CR130" s="9">
        <v>149.09</v>
      </c>
      <c r="CS130" s="9">
        <v>145.1</v>
      </c>
      <c r="CT130" s="9">
        <v>139.25</v>
      </c>
      <c r="CU130" s="9">
        <v>143.62</v>
      </c>
      <c r="CV130" s="9">
        <v>149.78</v>
      </c>
      <c r="CW130" s="9">
        <v>155.61000000000001</v>
      </c>
      <c r="CX130" s="9">
        <v>159.1</v>
      </c>
      <c r="CY130" s="9">
        <v>152.16</v>
      </c>
      <c r="CZ130" s="9">
        <v>151.31</v>
      </c>
      <c r="DA130" s="9">
        <v>144.59</v>
      </c>
      <c r="DB130" s="9">
        <v>125.73</v>
      </c>
      <c r="DC130" s="9">
        <v>118.44</v>
      </c>
      <c r="DD130" s="9">
        <v>112.24</v>
      </c>
      <c r="DE130" s="9">
        <v>112.24</v>
      </c>
      <c r="DF130" s="9">
        <v>110.3</v>
      </c>
      <c r="DG130" s="9">
        <v>114.69</v>
      </c>
      <c r="DH130" s="9">
        <v>134.16</v>
      </c>
      <c r="DI130" s="9">
        <v>133.16</v>
      </c>
      <c r="DJ130" s="9">
        <v>132.03</v>
      </c>
      <c r="DK130" s="9">
        <v>118.6</v>
      </c>
      <c r="DL130" s="9">
        <v>117.22</v>
      </c>
      <c r="DM130" s="9">
        <v>110.91</v>
      </c>
      <c r="DN130" s="9">
        <v>103.17</v>
      </c>
      <c r="DO130" s="9">
        <v>96.29</v>
      </c>
      <c r="DP130" s="9">
        <v>94.39</v>
      </c>
      <c r="DR130" s="9">
        <v>207.42</v>
      </c>
      <c r="DS130" s="9">
        <v>223.21</v>
      </c>
      <c r="DT130" s="9">
        <v>273.61</v>
      </c>
      <c r="DU130" s="9">
        <v>273.87</v>
      </c>
      <c r="DV130" s="9">
        <v>304.01</v>
      </c>
      <c r="DW130" s="9">
        <v>313.29000000000002</v>
      </c>
      <c r="DX130" s="9">
        <v>290.22000000000003</v>
      </c>
      <c r="DY130" s="9">
        <v>290.19</v>
      </c>
      <c r="DZ130" s="9">
        <v>289.29000000000002</v>
      </c>
      <c r="EA130" s="9">
        <v>181.18</v>
      </c>
      <c r="EB130" s="9">
        <v>184.59</v>
      </c>
      <c r="EC130" s="9">
        <v>183.85</v>
      </c>
      <c r="ED130" s="9">
        <v>178.41</v>
      </c>
      <c r="EE130" s="9">
        <v>179.29</v>
      </c>
      <c r="EF130" s="9">
        <v>178.86</v>
      </c>
      <c r="EG130" s="9">
        <v>193.8</v>
      </c>
      <c r="EH130" s="9">
        <v>197.14</v>
      </c>
      <c r="EI130" s="9">
        <v>197.6</v>
      </c>
      <c r="EJ130" s="9">
        <v>196.89</v>
      </c>
      <c r="EK130" s="9">
        <v>196.88</v>
      </c>
      <c r="EL130" s="9">
        <v>193.61</v>
      </c>
      <c r="EM130" s="9">
        <v>146.25</v>
      </c>
      <c r="EN130" s="9">
        <v>145.77000000000001</v>
      </c>
      <c r="EO130" s="9">
        <v>145.56</v>
      </c>
      <c r="EP130" s="9">
        <v>145.24</v>
      </c>
      <c r="EQ130" s="9">
        <v>146.56</v>
      </c>
      <c r="ER130" s="9">
        <v>147.28</v>
      </c>
      <c r="ES130" s="9">
        <v>154.1</v>
      </c>
      <c r="ET130" s="9">
        <v>156.37</v>
      </c>
      <c r="EU130" s="9">
        <v>157</v>
      </c>
      <c r="EV130" s="9">
        <v>158.13</v>
      </c>
      <c r="EW130" s="9">
        <v>157.81</v>
      </c>
      <c r="EX130" s="9">
        <v>159.32</v>
      </c>
      <c r="EY130" s="9">
        <v>116.74</v>
      </c>
      <c r="EZ130" s="9">
        <v>116.01</v>
      </c>
      <c r="FA130" s="9">
        <v>116.02</v>
      </c>
      <c r="FB130" s="9">
        <v>115.99</v>
      </c>
      <c r="FC130" s="9">
        <v>117.4</v>
      </c>
      <c r="FD130" s="9">
        <v>119.49</v>
      </c>
      <c r="FE130" s="9">
        <v>128.24</v>
      </c>
      <c r="FF130" s="9">
        <v>131.06</v>
      </c>
      <c r="FG130" s="9">
        <v>133.16</v>
      </c>
      <c r="FH130" s="9">
        <v>133.94999999999999</v>
      </c>
      <c r="FI130" s="9">
        <v>133.24</v>
      </c>
      <c r="FJ130" s="9">
        <v>131.44</v>
      </c>
      <c r="FK130" s="9">
        <v>114.49</v>
      </c>
      <c r="FL130" s="9">
        <v>113.86</v>
      </c>
      <c r="FM130" s="9">
        <v>113.87</v>
      </c>
      <c r="FO130" s="9">
        <v>78.780699999999996</v>
      </c>
      <c r="FP130" s="7">
        <v>118.51</v>
      </c>
      <c r="FQ130" s="9">
        <v>1.2282</v>
      </c>
      <c r="FR130" s="7">
        <f t="shared" si="22"/>
        <v>96.490799544048201</v>
      </c>
      <c r="FT130" s="7">
        <v>2.3199999999999998</v>
      </c>
      <c r="FU130" s="7">
        <v>2.65</v>
      </c>
      <c r="FV130" s="9">
        <v>79.183499999999995</v>
      </c>
      <c r="FX130" s="9">
        <v>114.65</v>
      </c>
      <c r="FY130" s="9">
        <v>109.19</v>
      </c>
      <c r="FZ130" s="9">
        <v>103.54</v>
      </c>
      <c r="GA130" s="9">
        <v>96.68</v>
      </c>
      <c r="GB130" s="9">
        <v>87.52</v>
      </c>
    </row>
    <row r="131" spans="1:184" x14ac:dyDescent="0.25">
      <c r="A131" s="6">
        <f t="shared" si="23"/>
        <v>44734</v>
      </c>
      <c r="B131" s="13">
        <f t="shared" si="17"/>
        <v>6</v>
      </c>
      <c r="C131" s="13">
        <f t="shared" si="18"/>
        <v>2022</v>
      </c>
      <c r="D131">
        <f t="shared" si="19"/>
        <v>202206</v>
      </c>
      <c r="E131">
        <f t="shared" si="20"/>
        <v>2</v>
      </c>
      <c r="F131">
        <f t="shared" si="21"/>
        <v>202202</v>
      </c>
      <c r="G131" t="s">
        <v>317</v>
      </c>
      <c r="H131" s="9">
        <v>1.25</v>
      </c>
      <c r="I131" s="9">
        <v>1.1882999999999999</v>
      </c>
      <c r="J131" s="10">
        <v>1.2893212000000001</v>
      </c>
      <c r="K131" s="10">
        <v>1.6428938</v>
      </c>
      <c r="L131" s="10">
        <v>1.9912665000000001</v>
      </c>
      <c r="M131" s="10">
        <v>2.3153082</v>
      </c>
      <c r="N131" s="10">
        <v>2.5941328000000001</v>
      </c>
      <c r="O131" s="10">
        <v>2.8206031</v>
      </c>
      <c r="P131" s="10">
        <v>2.9935567000000001</v>
      </c>
      <c r="Q131" s="10">
        <v>3.1195395000000001</v>
      </c>
      <c r="R131" s="10">
        <v>3.2070346999999999</v>
      </c>
      <c r="S131" s="10">
        <v>3.2649822999999998</v>
      </c>
      <c r="T131" s="10">
        <v>3.3000954999999998</v>
      </c>
      <c r="U131" s="10">
        <v>3.3167993999999998</v>
      </c>
      <c r="V131" s="10">
        <v>3.3198553</v>
      </c>
      <c r="W131" s="10">
        <v>3.3116938999999999</v>
      </c>
      <c r="X131" s="10">
        <v>3.2940632999999999</v>
      </c>
      <c r="Y131" s="10">
        <v>3.2687116999999999</v>
      </c>
      <c r="Z131" s="10">
        <v>3.2373873999999998</v>
      </c>
      <c r="AA131" s="10">
        <v>3.2018382999999999</v>
      </c>
      <c r="AB131" s="10">
        <v>3.1636593999999998</v>
      </c>
      <c r="AC131" s="10">
        <v>3.1238003999999999</v>
      </c>
      <c r="AD131" s="10">
        <v>3.0830419</v>
      </c>
      <c r="AE131" s="10">
        <v>3.0421645000000002</v>
      </c>
      <c r="AF131" s="10">
        <v>3.0019486</v>
      </c>
      <c r="AG131" s="10">
        <v>2.9631748</v>
      </c>
      <c r="AH131" s="10">
        <v>2.9265167000000001</v>
      </c>
      <c r="AI131" s="10">
        <v>2.8920710000000001</v>
      </c>
      <c r="AJ131" s="10">
        <v>2.8597416</v>
      </c>
      <c r="AK131" s="10">
        <v>2.8294320000000002</v>
      </c>
      <c r="AL131" s="10">
        <v>2.8010454999999999</v>
      </c>
      <c r="AM131" s="10">
        <v>2.7744859000000002</v>
      </c>
      <c r="AN131" s="10">
        <v>2.7496565999999998</v>
      </c>
      <c r="AO131" s="10">
        <v>2.7264610999999999</v>
      </c>
      <c r="AP131" s="10">
        <v>2.7048030000000001</v>
      </c>
      <c r="AQ131" s="10">
        <v>2.6845857999999998</v>
      </c>
      <c r="AR131" s="10">
        <v>2.6657130000000002</v>
      </c>
      <c r="AS131" s="10">
        <v>2.6480882000000001</v>
      </c>
      <c r="AT131" s="10">
        <v>2.6316171000000002</v>
      </c>
      <c r="AU131" s="10">
        <v>2.6162165000000002</v>
      </c>
      <c r="AV131" s="10">
        <v>2.6018064999999999</v>
      </c>
      <c r="AW131" s="10">
        <v>2.5883071000000002</v>
      </c>
      <c r="AX131" s="10">
        <v>2.5756386</v>
      </c>
      <c r="AY131" s="10">
        <v>2.5637210000000001</v>
      </c>
      <c r="AZ131" s="10">
        <v>2.5524743000000001</v>
      </c>
      <c r="BA131" s="10">
        <v>2.5418186999999999</v>
      </c>
      <c r="BB131" s="10">
        <v>2.5316743000000002</v>
      </c>
      <c r="BC131" s="10">
        <v>2.5219611</v>
      </c>
      <c r="BD131" s="10">
        <v>2.5125994</v>
      </c>
      <c r="BE131" s="10">
        <v>2.5035091</v>
      </c>
      <c r="BF131" s="10">
        <v>2.4946233000000002</v>
      </c>
      <c r="BG131" s="10">
        <v>2.4859322000000001</v>
      </c>
      <c r="BH131" s="10">
        <v>2.4774417</v>
      </c>
      <c r="BI131" s="10">
        <v>2.4691576999999998</v>
      </c>
      <c r="BJ131" s="10">
        <v>2.4610859999999999</v>
      </c>
      <c r="BK131" s="10">
        <v>2.4532327</v>
      </c>
      <c r="BL131" s="10">
        <v>2.4456036999999999</v>
      </c>
      <c r="BM131" s="10">
        <v>2.4382047999999998</v>
      </c>
      <c r="BN131" s="10">
        <v>2.4310418999999999</v>
      </c>
      <c r="BO131" s="10">
        <v>2.4241210999999998</v>
      </c>
      <c r="BP131" s="10">
        <v>2.4174481000000001</v>
      </c>
      <c r="BQ131" s="10">
        <v>2.4110288999999998</v>
      </c>
      <c r="BR131" s="10">
        <v>2.3780524000000001</v>
      </c>
      <c r="BS131" s="10">
        <v>2.3549597000000002</v>
      </c>
      <c r="BU131" s="9">
        <v>183.62</v>
      </c>
      <c r="BV131" s="9">
        <v>236.84</v>
      </c>
      <c r="BW131" s="9">
        <v>289.42</v>
      </c>
      <c r="BX131" s="9">
        <v>306.66000000000003</v>
      </c>
      <c r="BY131" s="9">
        <v>332</v>
      </c>
      <c r="BZ131" s="9">
        <v>338</v>
      </c>
      <c r="CA131" s="9">
        <v>335</v>
      </c>
      <c r="CB131" s="9">
        <v>331.86</v>
      </c>
      <c r="CC131" s="9">
        <v>303.93</v>
      </c>
      <c r="CD131" s="9">
        <v>241.28</v>
      </c>
      <c r="CE131" s="9">
        <v>207.18</v>
      </c>
      <c r="CF131" s="9">
        <v>196.08</v>
      </c>
      <c r="CG131" s="9">
        <v>189.81</v>
      </c>
      <c r="CH131" s="9">
        <v>192.29</v>
      </c>
      <c r="CI131" s="9">
        <v>197.84</v>
      </c>
      <c r="CJ131" s="9">
        <v>204.02</v>
      </c>
      <c r="CK131" s="9">
        <v>210.99</v>
      </c>
      <c r="CL131" s="9">
        <v>211.39</v>
      </c>
      <c r="CM131" s="9">
        <v>211.64</v>
      </c>
      <c r="CN131" s="9">
        <v>209.52</v>
      </c>
      <c r="CO131" s="9">
        <v>194.44</v>
      </c>
      <c r="CP131" s="9">
        <v>166.98</v>
      </c>
      <c r="CQ131" s="9">
        <v>152.88</v>
      </c>
      <c r="CR131" s="9">
        <v>148.13999999999999</v>
      </c>
      <c r="CS131" s="9">
        <v>144.12</v>
      </c>
      <c r="CT131" s="9">
        <v>138.25</v>
      </c>
      <c r="CU131" s="9">
        <v>144.22999999999999</v>
      </c>
      <c r="CV131" s="9">
        <v>149.79</v>
      </c>
      <c r="CW131" s="9">
        <v>154.61000000000001</v>
      </c>
      <c r="CX131" s="9">
        <v>158.09</v>
      </c>
      <c r="CY131" s="9">
        <v>151.15</v>
      </c>
      <c r="CZ131" s="9">
        <v>150.29</v>
      </c>
      <c r="DA131" s="9">
        <v>143.58000000000001</v>
      </c>
      <c r="DB131" s="9">
        <v>125.97</v>
      </c>
      <c r="DC131" s="9">
        <v>118.69</v>
      </c>
      <c r="DD131" s="9">
        <v>112.5</v>
      </c>
      <c r="DE131" s="9">
        <v>112.36</v>
      </c>
      <c r="DF131" s="9">
        <v>110.42</v>
      </c>
      <c r="DG131" s="9">
        <v>114.81</v>
      </c>
      <c r="DH131" s="9">
        <v>131.81</v>
      </c>
      <c r="DI131" s="9">
        <v>130.81</v>
      </c>
      <c r="DJ131" s="9">
        <v>129.66999999999999</v>
      </c>
      <c r="DK131" s="9">
        <v>116.24</v>
      </c>
      <c r="DL131" s="9">
        <v>114.86</v>
      </c>
      <c r="DM131" s="9">
        <v>108.55</v>
      </c>
      <c r="DN131" s="9">
        <v>101.63</v>
      </c>
      <c r="DO131" s="9">
        <v>94.75</v>
      </c>
      <c r="DP131" s="9">
        <v>92.85</v>
      </c>
      <c r="DR131" s="9">
        <v>198.68</v>
      </c>
      <c r="DS131" s="9">
        <v>216.56</v>
      </c>
      <c r="DT131" s="9">
        <v>270.29000000000002</v>
      </c>
      <c r="DU131" s="9">
        <v>279.02</v>
      </c>
      <c r="DV131" s="9">
        <v>313.22000000000003</v>
      </c>
      <c r="DW131" s="9">
        <v>321.43</v>
      </c>
      <c r="DX131" s="9">
        <v>298.58</v>
      </c>
      <c r="DY131" s="9">
        <v>298.55</v>
      </c>
      <c r="DZ131" s="9">
        <v>297.64999999999998</v>
      </c>
      <c r="EA131" s="9">
        <v>182.78</v>
      </c>
      <c r="EB131" s="9">
        <v>186.19</v>
      </c>
      <c r="EC131" s="9">
        <v>185.45</v>
      </c>
      <c r="ED131" s="9">
        <v>179.93</v>
      </c>
      <c r="EE131" s="9">
        <v>180.81</v>
      </c>
      <c r="EF131" s="9">
        <v>180.38</v>
      </c>
      <c r="EG131" s="9">
        <v>193.05</v>
      </c>
      <c r="EH131" s="9">
        <v>196.39</v>
      </c>
      <c r="EI131" s="9">
        <v>196.85</v>
      </c>
      <c r="EJ131" s="9">
        <v>196.14</v>
      </c>
      <c r="EK131" s="9">
        <v>196.13</v>
      </c>
      <c r="EL131" s="9">
        <v>192.86</v>
      </c>
      <c r="EM131" s="9">
        <v>146.32</v>
      </c>
      <c r="EN131" s="9">
        <v>145.84</v>
      </c>
      <c r="EO131" s="9">
        <v>145.63</v>
      </c>
      <c r="EP131" s="9">
        <v>145.31</v>
      </c>
      <c r="EQ131" s="9">
        <v>146.63</v>
      </c>
      <c r="ER131" s="9">
        <v>147.35</v>
      </c>
      <c r="ES131" s="9">
        <v>153.38999999999999</v>
      </c>
      <c r="ET131" s="9">
        <v>155.66</v>
      </c>
      <c r="EU131" s="9">
        <v>156.29</v>
      </c>
      <c r="EV131" s="9">
        <v>157.41999999999999</v>
      </c>
      <c r="EW131" s="9">
        <v>157.1</v>
      </c>
      <c r="EX131" s="9">
        <v>158.61000000000001</v>
      </c>
      <c r="EY131" s="9">
        <v>116.26</v>
      </c>
      <c r="EZ131" s="9">
        <v>115.53</v>
      </c>
      <c r="FA131" s="9">
        <v>115.54</v>
      </c>
      <c r="FB131" s="9">
        <v>115.51</v>
      </c>
      <c r="FC131" s="9">
        <v>116.92</v>
      </c>
      <c r="FD131" s="9">
        <v>119.01</v>
      </c>
      <c r="FE131" s="9">
        <v>127.53</v>
      </c>
      <c r="FF131" s="9">
        <v>130.35</v>
      </c>
      <c r="FG131" s="9">
        <v>132.44999999999999</v>
      </c>
      <c r="FH131" s="9">
        <v>133.24</v>
      </c>
      <c r="FI131" s="9">
        <v>132.53</v>
      </c>
      <c r="FJ131" s="9">
        <v>130.72999999999999</v>
      </c>
      <c r="FK131" s="9">
        <v>114.01</v>
      </c>
      <c r="FL131" s="9">
        <v>113.38</v>
      </c>
      <c r="FM131" s="9">
        <v>113.39</v>
      </c>
      <c r="FO131" s="9">
        <v>78.967100000000002</v>
      </c>
      <c r="FP131" s="7">
        <v>115.54</v>
      </c>
      <c r="FQ131" s="9">
        <v>1.2254</v>
      </c>
      <c r="FR131" s="7">
        <f t="shared" si="22"/>
        <v>94.287579565856049</v>
      </c>
      <c r="FT131" s="7">
        <v>2.15</v>
      </c>
      <c r="FU131" s="7">
        <v>2.4900000000000002</v>
      </c>
      <c r="FV131" s="9">
        <v>79.378100000000003</v>
      </c>
      <c r="FX131" s="9">
        <v>111.74</v>
      </c>
      <c r="FY131" s="9">
        <v>106.15</v>
      </c>
      <c r="FZ131" s="9">
        <v>100.85</v>
      </c>
      <c r="GA131" s="9">
        <v>94.57</v>
      </c>
      <c r="GB131" s="9">
        <v>86</v>
      </c>
    </row>
    <row r="132" spans="1:184" x14ac:dyDescent="0.25">
      <c r="A132" s="6">
        <f t="shared" si="23"/>
        <v>44735</v>
      </c>
      <c r="B132" s="13">
        <f t="shared" si="17"/>
        <v>6</v>
      </c>
      <c r="C132" s="13">
        <f t="shared" si="18"/>
        <v>2022</v>
      </c>
      <c r="D132">
        <f t="shared" si="19"/>
        <v>202206</v>
      </c>
      <c r="E132">
        <f t="shared" si="20"/>
        <v>2</v>
      </c>
      <c r="F132">
        <f t="shared" si="21"/>
        <v>202202</v>
      </c>
      <c r="G132" t="s">
        <v>318</v>
      </c>
      <c r="H132" s="9">
        <v>1.25</v>
      </c>
      <c r="I132" s="9">
        <v>1.1884999999999999</v>
      </c>
      <c r="J132" s="10">
        <v>1.285544</v>
      </c>
      <c r="K132" s="10">
        <v>1.6350773000000001</v>
      </c>
      <c r="L132" s="10">
        <v>1.9702999000000001</v>
      </c>
      <c r="M132" s="10">
        <v>2.2725499</v>
      </c>
      <c r="N132" s="10">
        <v>2.5236803999999999</v>
      </c>
      <c r="O132" s="10">
        <v>2.7186827</v>
      </c>
      <c r="P132" s="10">
        <v>2.8586345999999998</v>
      </c>
      <c r="Q132" s="10">
        <v>2.9515593</v>
      </c>
      <c r="R132" s="10">
        <v>3.0070613000000002</v>
      </c>
      <c r="S132" s="10">
        <v>3.0351332000000002</v>
      </c>
      <c r="T132" s="10">
        <v>3.0431805000000001</v>
      </c>
      <c r="U132" s="10">
        <v>3.0367795000000002</v>
      </c>
      <c r="V132" s="10">
        <v>3.0218448000000002</v>
      </c>
      <c r="W132" s="10">
        <v>3.0005426000000002</v>
      </c>
      <c r="X132" s="10">
        <v>2.9739928</v>
      </c>
      <c r="Y132" s="10">
        <v>2.9433153000000001</v>
      </c>
      <c r="Z132" s="10">
        <v>2.9096296000000001</v>
      </c>
      <c r="AA132" s="10">
        <v>2.8740557999999998</v>
      </c>
      <c r="AB132" s="10">
        <v>2.8376459000000001</v>
      </c>
      <c r="AC132" s="10">
        <v>2.8010286</v>
      </c>
      <c r="AD132" s="10">
        <v>2.7646685</v>
      </c>
      <c r="AE132" s="10">
        <v>2.7290299999999998</v>
      </c>
      <c r="AF132" s="10">
        <v>2.6945773000000002</v>
      </c>
      <c r="AG132" s="10">
        <v>2.6617747999999999</v>
      </c>
      <c r="AH132" s="10">
        <v>2.6310093999999999</v>
      </c>
      <c r="AI132" s="10">
        <v>2.6022910000000001</v>
      </c>
      <c r="AJ132" s="10">
        <v>2.5755143999999999</v>
      </c>
      <c r="AK132" s="10">
        <v>2.5505746</v>
      </c>
      <c r="AL132" s="10">
        <v>2.5273667</v>
      </c>
      <c r="AM132" s="10">
        <v>2.5057855</v>
      </c>
      <c r="AN132" s="10">
        <v>2.4857258999999998</v>
      </c>
      <c r="AO132" s="10">
        <v>2.4670830000000001</v>
      </c>
      <c r="AP132" s="10">
        <v>2.4497518</v>
      </c>
      <c r="AQ132" s="10">
        <v>2.433627</v>
      </c>
      <c r="AR132" s="10">
        <v>2.4186038000000001</v>
      </c>
      <c r="AS132" s="10">
        <v>2.4045770000000002</v>
      </c>
      <c r="AT132" s="10">
        <v>2.3914474000000001</v>
      </c>
      <c r="AU132" s="10">
        <v>2.3791410000000002</v>
      </c>
      <c r="AV132" s="10">
        <v>2.3675909000000002</v>
      </c>
      <c r="AW132" s="10">
        <v>2.3567301</v>
      </c>
      <c r="AX132" s="10">
        <v>2.3464915999999998</v>
      </c>
      <c r="AY132" s="10">
        <v>2.3368085000000001</v>
      </c>
      <c r="AZ132" s="10">
        <v>2.3276138999999998</v>
      </c>
      <c r="BA132" s="10">
        <v>2.3188407</v>
      </c>
      <c r="BB132" s="10">
        <v>2.3104220999999998</v>
      </c>
      <c r="BC132" s="10">
        <v>2.3022911000000001</v>
      </c>
      <c r="BD132" s="10">
        <v>2.2943807000000001</v>
      </c>
      <c r="BE132" s="10">
        <v>2.2866240000000002</v>
      </c>
      <c r="BF132" s="10">
        <v>2.278966</v>
      </c>
      <c r="BG132" s="10">
        <v>2.2714045</v>
      </c>
      <c r="BH132" s="10">
        <v>2.2639521</v>
      </c>
      <c r="BI132" s="10">
        <v>2.2566210999999998</v>
      </c>
      <c r="BJ132" s="10">
        <v>2.2494239999999999</v>
      </c>
      <c r="BK132" s="10">
        <v>2.2423733000000001</v>
      </c>
      <c r="BL132" s="10">
        <v>2.2354813</v>
      </c>
      <c r="BM132" s="10">
        <v>2.2287606000000002</v>
      </c>
      <c r="BN132" s="10">
        <v>2.2222236</v>
      </c>
      <c r="BO132" s="10">
        <v>2.2158828000000002</v>
      </c>
      <c r="BP132" s="10">
        <v>2.2097505000000002</v>
      </c>
      <c r="BQ132" s="10">
        <v>2.2038392</v>
      </c>
      <c r="BR132" s="10">
        <v>2.1734548</v>
      </c>
      <c r="BS132" s="10">
        <v>2.1526136999999999</v>
      </c>
      <c r="BU132" s="9">
        <v>186.84</v>
      </c>
      <c r="BV132" s="9">
        <v>252.79</v>
      </c>
      <c r="BW132" s="9">
        <v>306.75</v>
      </c>
      <c r="BX132" s="9">
        <v>321.45999999999998</v>
      </c>
      <c r="BY132" s="9">
        <v>349.93</v>
      </c>
      <c r="BZ132" s="9">
        <v>354.81</v>
      </c>
      <c r="CA132" s="9">
        <v>352.34</v>
      </c>
      <c r="CB132" s="9">
        <v>348.84</v>
      </c>
      <c r="CC132" s="9">
        <v>320.33</v>
      </c>
      <c r="CD132" s="9">
        <v>255.34</v>
      </c>
      <c r="CE132" s="9">
        <v>219.12</v>
      </c>
      <c r="CF132" s="9">
        <v>207.08</v>
      </c>
      <c r="CG132" s="9">
        <v>198.97</v>
      </c>
      <c r="CH132" s="9">
        <v>201.44</v>
      </c>
      <c r="CI132" s="9">
        <v>206.99</v>
      </c>
      <c r="CJ132" s="9">
        <v>212.88</v>
      </c>
      <c r="CK132" s="9">
        <v>219.87</v>
      </c>
      <c r="CL132" s="9">
        <v>220.26</v>
      </c>
      <c r="CM132" s="9">
        <v>220.46</v>
      </c>
      <c r="CN132" s="9">
        <v>218.97</v>
      </c>
      <c r="CO132" s="9">
        <v>203.89</v>
      </c>
      <c r="CP132" s="9">
        <v>172.08</v>
      </c>
      <c r="CQ132" s="9">
        <v>157.97999999999999</v>
      </c>
      <c r="CR132" s="9">
        <v>153.24</v>
      </c>
      <c r="CS132" s="9">
        <v>149.22</v>
      </c>
      <c r="CT132" s="9">
        <v>143.35</v>
      </c>
      <c r="CU132" s="9">
        <v>148.94</v>
      </c>
      <c r="CV132" s="9">
        <v>150.88</v>
      </c>
      <c r="CW132" s="9">
        <v>155.25</v>
      </c>
      <c r="CX132" s="9">
        <v>158.72999999999999</v>
      </c>
      <c r="CY132" s="9">
        <v>152.33000000000001</v>
      </c>
      <c r="CZ132" s="9">
        <v>151.47</v>
      </c>
      <c r="DA132" s="9">
        <v>144.76</v>
      </c>
      <c r="DB132" s="9">
        <v>128.43</v>
      </c>
      <c r="DC132" s="9">
        <v>121.16</v>
      </c>
      <c r="DD132" s="9">
        <v>114.97</v>
      </c>
      <c r="DE132" s="9">
        <v>113.63</v>
      </c>
      <c r="DF132" s="9">
        <v>111.68</v>
      </c>
      <c r="DG132" s="9">
        <v>116.08</v>
      </c>
      <c r="DH132" s="9">
        <v>131.69</v>
      </c>
      <c r="DI132" s="9">
        <v>130.69</v>
      </c>
      <c r="DJ132" s="9">
        <v>129.53</v>
      </c>
      <c r="DK132" s="9">
        <v>116.12</v>
      </c>
      <c r="DL132" s="9">
        <v>114.74</v>
      </c>
      <c r="DM132" s="9">
        <v>108.41</v>
      </c>
      <c r="DN132" s="9">
        <v>101.51</v>
      </c>
      <c r="DO132" s="9">
        <v>94.63</v>
      </c>
      <c r="DP132" s="9">
        <v>92.73</v>
      </c>
      <c r="DR132" s="9">
        <v>207</v>
      </c>
      <c r="DS132" s="9">
        <v>230.32</v>
      </c>
      <c r="DT132" s="9">
        <v>281.89</v>
      </c>
      <c r="DU132" s="9">
        <v>292.37</v>
      </c>
      <c r="DV132" s="9">
        <v>327.78</v>
      </c>
      <c r="DW132" s="9">
        <v>335.39</v>
      </c>
      <c r="DX132" s="9">
        <v>310.37</v>
      </c>
      <c r="DY132" s="9">
        <v>310.33999999999997</v>
      </c>
      <c r="DZ132" s="9">
        <v>309.44</v>
      </c>
      <c r="EA132" s="9">
        <v>187.6</v>
      </c>
      <c r="EB132" s="9">
        <v>191.01</v>
      </c>
      <c r="EC132" s="9">
        <v>190.27</v>
      </c>
      <c r="ED132" s="9">
        <v>184.67</v>
      </c>
      <c r="EE132" s="9">
        <v>185.55</v>
      </c>
      <c r="EF132" s="9">
        <v>185.12</v>
      </c>
      <c r="EG132" s="9">
        <v>196.38</v>
      </c>
      <c r="EH132" s="9">
        <v>199.72</v>
      </c>
      <c r="EI132" s="9">
        <v>200.18</v>
      </c>
      <c r="EJ132" s="9">
        <v>199.47</v>
      </c>
      <c r="EK132" s="9">
        <v>199.46</v>
      </c>
      <c r="EL132" s="9">
        <v>196.19</v>
      </c>
      <c r="EM132" s="9">
        <v>146.41</v>
      </c>
      <c r="EN132" s="9">
        <v>145.93</v>
      </c>
      <c r="EO132" s="9">
        <v>145.72</v>
      </c>
      <c r="EP132" s="9">
        <v>145.4</v>
      </c>
      <c r="EQ132" s="9">
        <v>146.72</v>
      </c>
      <c r="ER132" s="9">
        <v>147.44</v>
      </c>
      <c r="ES132" s="9">
        <v>153.18</v>
      </c>
      <c r="ET132" s="9">
        <v>155.44999999999999</v>
      </c>
      <c r="EU132" s="9">
        <v>156.08000000000001</v>
      </c>
      <c r="EV132" s="9">
        <v>157.21</v>
      </c>
      <c r="EW132" s="9">
        <v>156.88999999999999</v>
      </c>
      <c r="EX132" s="9">
        <v>158.4</v>
      </c>
      <c r="EY132" s="9">
        <v>114.89</v>
      </c>
      <c r="EZ132" s="9">
        <v>114.16</v>
      </c>
      <c r="FA132" s="9">
        <v>114.17</v>
      </c>
      <c r="FB132" s="9">
        <v>114.14</v>
      </c>
      <c r="FC132" s="9">
        <v>115.55</v>
      </c>
      <c r="FD132" s="9">
        <v>117.64</v>
      </c>
      <c r="FE132" s="9">
        <v>127.32</v>
      </c>
      <c r="FF132" s="9">
        <v>130.13999999999999</v>
      </c>
      <c r="FG132" s="9">
        <v>132.24</v>
      </c>
      <c r="FH132" s="9">
        <v>133.03</v>
      </c>
      <c r="FI132" s="9">
        <v>132.32</v>
      </c>
      <c r="FJ132" s="9">
        <v>130.52000000000001</v>
      </c>
      <c r="FK132" s="9">
        <v>112.64</v>
      </c>
      <c r="FL132" s="9">
        <v>112.01</v>
      </c>
      <c r="FM132" s="9">
        <v>112.02</v>
      </c>
      <c r="FO132" s="9">
        <v>78.676000000000002</v>
      </c>
      <c r="FP132" s="7">
        <v>114.5</v>
      </c>
      <c r="FQ132" s="9">
        <v>1.2242</v>
      </c>
      <c r="FR132" s="7">
        <f t="shared" si="22"/>
        <v>93.530468877634377</v>
      </c>
      <c r="FT132" s="7">
        <v>1.94</v>
      </c>
      <c r="FU132" s="7">
        <v>2.2999999999999998</v>
      </c>
      <c r="FV132" s="9">
        <v>79.060400000000001</v>
      </c>
      <c r="FX132" s="9">
        <v>110.05</v>
      </c>
      <c r="FY132" s="9">
        <v>103.69</v>
      </c>
      <c r="FZ132" s="9">
        <v>97.85</v>
      </c>
      <c r="GA132" s="9">
        <v>91.37</v>
      </c>
      <c r="GB132" s="9">
        <v>83.14</v>
      </c>
    </row>
    <row r="133" spans="1:184" x14ac:dyDescent="0.25">
      <c r="A133" s="6">
        <f t="shared" si="23"/>
        <v>44736</v>
      </c>
      <c r="B133" s="13">
        <f t="shared" si="17"/>
        <v>6</v>
      </c>
      <c r="C133" s="13">
        <f t="shared" si="18"/>
        <v>2022</v>
      </c>
      <c r="D133">
        <f t="shared" si="19"/>
        <v>202206</v>
      </c>
      <c r="E133">
        <f t="shared" si="20"/>
        <v>2</v>
      </c>
      <c r="F133">
        <f t="shared" si="21"/>
        <v>202202</v>
      </c>
      <c r="G133" t="s">
        <v>319</v>
      </c>
      <c r="H133" s="9">
        <v>1.25</v>
      </c>
      <c r="I133" s="9">
        <v>1.1884999999999999</v>
      </c>
      <c r="J133" s="10">
        <v>1.2952324</v>
      </c>
      <c r="K133" s="10">
        <v>1.6351880999999999</v>
      </c>
      <c r="L133" s="10">
        <v>1.9589863000000001</v>
      </c>
      <c r="M133" s="10">
        <v>2.2537137999999999</v>
      </c>
      <c r="N133" s="10">
        <v>2.5060921999999999</v>
      </c>
      <c r="O133" s="10">
        <v>2.7079564999999999</v>
      </c>
      <c r="P133" s="10">
        <v>2.8586597999999999</v>
      </c>
      <c r="Q133" s="10">
        <v>2.9611512000000002</v>
      </c>
      <c r="R133" s="10">
        <v>3.0232378</v>
      </c>
      <c r="S133" s="10">
        <v>3.0544403</v>
      </c>
      <c r="T133" s="10">
        <v>3.0621664000000002</v>
      </c>
      <c r="U133" s="10">
        <v>3.0530674000000002</v>
      </c>
      <c r="V133" s="10">
        <v>3.0344034</v>
      </c>
      <c r="W133" s="10">
        <v>3.0090631000000001</v>
      </c>
      <c r="X133" s="10">
        <v>2.9784788</v>
      </c>
      <c r="Y133" s="10">
        <v>2.9440821000000001</v>
      </c>
      <c r="Z133" s="10">
        <v>2.907305</v>
      </c>
      <c r="AA133" s="10">
        <v>2.8695792999999998</v>
      </c>
      <c r="AB133" s="10">
        <v>2.832198</v>
      </c>
      <c r="AC133" s="10">
        <v>2.7956680999999999</v>
      </c>
      <c r="AD133" s="10">
        <v>2.7602201000000002</v>
      </c>
      <c r="AE133" s="10">
        <v>2.7260840000000002</v>
      </c>
      <c r="AF133" s="10">
        <v>2.6934901999999998</v>
      </c>
      <c r="AG133" s="10">
        <v>2.6626688000000001</v>
      </c>
      <c r="AH133" s="10">
        <v>2.6337989999999998</v>
      </c>
      <c r="AI133" s="10">
        <v>2.6068357999999998</v>
      </c>
      <c r="AJ133" s="10">
        <v>2.5816718999999999</v>
      </c>
      <c r="AK133" s="10">
        <v>2.5582004</v>
      </c>
      <c r="AL133" s="10">
        <v>2.5363139000000001</v>
      </c>
      <c r="AM133" s="10">
        <v>2.5159053999999998</v>
      </c>
      <c r="AN133" s="10">
        <v>2.4968678</v>
      </c>
      <c r="AO133" s="10">
        <v>2.4790939000000001</v>
      </c>
      <c r="AP133" s="10">
        <v>2.4624766</v>
      </c>
      <c r="AQ133" s="10">
        <v>2.4469088000000001</v>
      </c>
      <c r="AR133" s="10">
        <v>2.4322834000000002</v>
      </c>
      <c r="AS133" s="10">
        <v>2.4184931000000001</v>
      </c>
      <c r="AT133" s="10">
        <v>2.4054392999999998</v>
      </c>
      <c r="AU133" s="10">
        <v>2.3930604</v>
      </c>
      <c r="AV133" s="10">
        <v>2.3813048999999999</v>
      </c>
      <c r="AW133" s="10">
        <v>2.3701215000000002</v>
      </c>
      <c r="AX133" s="10">
        <v>2.3594588000000001</v>
      </c>
      <c r="AY133" s="10">
        <v>2.3492655</v>
      </c>
      <c r="AZ133" s="10">
        <v>2.3394900999999999</v>
      </c>
      <c r="BA133" s="10">
        <v>2.3300812</v>
      </c>
      <c r="BB133" s="10">
        <v>2.3209875000000002</v>
      </c>
      <c r="BC133" s="10">
        <v>2.3121575999999999</v>
      </c>
      <c r="BD133" s="10">
        <v>2.3035401000000002</v>
      </c>
      <c r="BE133" s="10">
        <v>2.2950835999999999</v>
      </c>
      <c r="BF133" s="10">
        <v>2.2867464000000002</v>
      </c>
      <c r="BG133" s="10">
        <v>2.2785289999999998</v>
      </c>
      <c r="BH133" s="10">
        <v>2.2704439000000001</v>
      </c>
      <c r="BI133" s="10">
        <v>2.2625033999999999</v>
      </c>
      <c r="BJ133" s="10">
        <v>2.2547199</v>
      </c>
      <c r="BK133" s="10">
        <v>2.2471057999999999</v>
      </c>
      <c r="BL133" s="10">
        <v>2.2396733000000002</v>
      </c>
      <c r="BM133" s="10">
        <v>2.2324348999999999</v>
      </c>
      <c r="BN133" s="10">
        <v>2.225403</v>
      </c>
      <c r="BO133" s="10">
        <v>2.2185898000000002</v>
      </c>
      <c r="BP133" s="10">
        <v>2.2120079000000001</v>
      </c>
      <c r="BQ133" s="10">
        <v>2.2056694000000001</v>
      </c>
      <c r="BR133" s="10">
        <v>2.1731932999999999</v>
      </c>
      <c r="BS133" s="10">
        <v>2.1510745</v>
      </c>
      <c r="BU133" s="9">
        <v>169.74</v>
      </c>
      <c r="BV133" s="9">
        <v>231.21</v>
      </c>
      <c r="BW133" s="9">
        <v>297.27</v>
      </c>
      <c r="BX133" s="9">
        <v>311.85000000000002</v>
      </c>
      <c r="BY133" s="9">
        <v>339.29</v>
      </c>
      <c r="BZ133" s="9">
        <v>346.24</v>
      </c>
      <c r="CA133" s="9">
        <v>345.03</v>
      </c>
      <c r="CB133" s="9">
        <v>341.28</v>
      </c>
      <c r="CC133" s="9">
        <v>314.02999999999997</v>
      </c>
      <c r="CD133" s="9">
        <v>246.57</v>
      </c>
      <c r="CE133" s="9">
        <v>210.79</v>
      </c>
      <c r="CF133" s="9">
        <v>199.27</v>
      </c>
      <c r="CG133" s="9">
        <v>192.1</v>
      </c>
      <c r="CH133" s="9">
        <v>194.95</v>
      </c>
      <c r="CI133" s="9">
        <v>200.5</v>
      </c>
      <c r="CJ133" s="9">
        <v>207.68</v>
      </c>
      <c r="CK133" s="9">
        <v>214.67</v>
      </c>
      <c r="CL133" s="9">
        <v>215.06</v>
      </c>
      <c r="CM133" s="9">
        <v>216.24</v>
      </c>
      <c r="CN133" s="9">
        <v>214.75</v>
      </c>
      <c r="CO133" s="9">
        <v>199.75</v>
      </c>
      <c r="CP133" s="9">
        <v>162.16999999999999</v>
      </c>
      <c r="CQ133" s="9">
        <v>148.30000000000001</v>
      </c>
      <c r="CR133" s="9">
        <v>143.56</v>
      </c>
      <c r="CS133" s="9">
        <v>139.54</v>
      </c>
      <c r="CT133" s="9">
        <v>133.66999999999999</v>
      </c>
      <c r="CU133" s="9">
        <v>139.26</v>
      </c>
      <c r="CV133" s="9">
        <v>141.66</v>
      </c>
      <c r="CW133" s="9">
        <v>146.03</v>
      </c>
      <c r="CX133" s="9">
        <v>149.51</v>
      </c>
      <c r="CY133" s="9">
        <v>145.94</v>
      </c>
      <c r="CZ133" s="9">
        <v>145.08000000000001</v>
      </c>
      <c r="DA133" s="9">
        <v>138.37</v>
      </c>
      <c r="DB133" s="9">
        <v>122.22</v>
      </c>
      <c r="DC133" s="9">
        <v>114.95</v>
      </c>
      <c r="DD133" s="9">
        <v>108.76</v>
      </c>
      <c r="DE133" s="9">
        <v>107.42</v>
      </c>
      <c r="DF133" s="9">
        <v>105.47</v>
      </c>
      <c r="DG133" s="9">
        <v>109.87</v>
      </c>
      <c r="DH133" s="9">
        <v>122.85</v>
      </c>
      <c r="DI133" s="9">
        <v>121.85</v>
      </c>
      <c r="DJ133" s="9">
        <v>120.69</v>
      </c>
      <c r="DK133" s="9">
        <v>114.54</v>
      </c>
      <c r="DL133" s="9">
        <v>113.16</v>
      </c>
      <c r="DM133" s="9">
        <v>106.83</v>
      </c>
      <c r="DN133" s="9">
        <v>100.09</v>
      </c>
      <c r="DO133" s="9">
        <v>93.21</v>
      </c>
      <c r="DP133" s="9">
        <v>91.31</v>
      </c>
      <c r="DR133" s="9">
        <v>192.57</v>
      </c>
      <c r="DS133" s="9">
        <v>216.33</v>
      </c>
      <c r="DT133" s="9">
        <v>272.7</v>
      </c>
      <c r="DU133" s="9">
        <v>289.20999999999998</v>
      </c>
      <c r="DV133" s="9">
        <v>325.43</v>
      </c>
      <c r="DW133" s="9">
        <v>332.72</v>
      </c>
      <c r="DX133" s="9">
        <v>308.57</v>
      </c>
      <c r="DY133" s="9">
        <v>308.54000000000002</v>
      </c>
      <c r="DZ133" s="9">
        <v>307.64</v>
      </c>
      <c r="EA133" s="9">
        <v>183.83</v>
      </c>
      <c r="EB133" s="9">
        <v>187.24</v>
      </c>
      <c r="EC133" s="9">
        <v>186.5</v>
      </c>
      <c r="ED133" s="9">
        <v>180.2</v>
      </c>
      <c r="EE133" s="9">
        <v>181.08</v>
      </c>
      <c r="EF133" s="9">
        <v>180.65</v>
      </c>
      <c r="EG133" s="9">
        <v>195.02</v>
      </c>
      <c r="EH133" s="9">
        <v>198.36</v>
      </c>
      <c r="EI133" s="9">
        <v>198.82</v>
      </c>
      <c r="EJ133" s="9">
        <v>198.11</v>
      </c>
      <c r="EK133" s="9">
        <v>198.1</v>
      </c>
      <c r="EL133" s="9">
        <v>194.83</v>
      </c>
      <c r="EM133" s="9">
        <v>145.19</v>
      </c>
      <c r="EN133" s="9">
        <v>144.71</v>
      </c>
      <c r="EO133" s="9">
        <v>144.5</v>
      </c>
      <c r="EP133" s="9">
        <v>144.18</v>
      </c>
      <c r="EQ133" s="9">
        <v>145.5</v>
      </c>
      <c r="ER133" s="9">
        <v>146.22</v>
      </c>
      <c r="ES133" s="9">
        <v>152.63</v>
      </c>
      <c r="ET133" s="9">
        <v>154.9</v>
      </c>
      <c r="EU133" s="9">
        <v>155.53</v>
      </c>
      <c r="EV133" s="9">
        <v>156.66</v>
      </c>
      <c r="EW133" s="9">
        <v>156.34</v>
      </c>
      <c r="EX133" s="9">
        <v>157.85</v>
      </c>
      <c r="EY133" s="9">
        <v>113.75</v>
      </c>
      <c r="EZ133" s="9">
        <v>113.02</v>
      </c>
      <c r="FA133" s="9">
        <v>113.03</v>
      </c>
      <c r="FB133" s="9">
        <v>113</v>
      </c>
      <c r="FC133" s="9">
        <v>114.41</v>
      </c>
      <c r="FD133" s="9">
        <v>116.5</v>
      </c>
      <c r="FE133" s="9">
        <v>126.77</v>
      </c>
      <c r="FF133" s="9">
        <v>129.59</v>
      </c>
      <c r="FG133" s="9">
        <v>131.69</v>
      </c>
      <c r="FH133" s="9">
        <v>132.47999999999999</v>
      </c>
      <c r="FI133" s="9">
        <v>131.77000000000001</v>
      </c>
      <c r="FJ133" s="9">
        <v>129.97</v>
      </c>
      <c r="FK133" s="9">
        <v>111.5</v>
      </c>
      <c r="FL133" s="9">
        <v>110.87</v>
      </c>
      <c r="FM133" s="9">
        <v>110.88</v>
      </c>
      <c r="FO133" s="9">
        <v>78.912300000000002</v>
      </c>
      <c r="FP133" s="7">
        <v>117.36</v>
      </c>
      <c r="FQ133" s="9">
        <v>1.2287999999999999</v>
      </c>
      <c r="FR133" s="7">
        <f t="shared" si="22"/>
        <v>95.507812500000014</v>
      </c>
      <c r="FT133" s="7">
        <v>1.93</v>
      </c>
      <c r="FU133" s="7">
        <v>2.2999999999999998</v>
      </c>
      <c r="FV133" s="9">
        <v>79.3095</v>
      </c>
      <c r="FX133" s="9">
        <v>113.12</v>
      </c>
      <c r="FY133" s="9">
        <v>106.09</v>
      </c>
      <c r="FZ133" s="9">
        <v>99.74</v>
      </c>
      <c r="GA133" s="9">
        <v>93.16</v>
      </c>
      <c r="GB133" s="9">
        <v>85.17</v>
      </c>
    </row>
    <row r="134" spans="1:184" x14ac:dyDescent="0.25">
      <c r="A134" s="6">
        <f t="shared" si="23"/>
        <v>44739</v>
      </c>
      <c r="B134" s="13">
        <f t="shared" si="17"/>
        <v>6</v>
      </c>
      <c r="C134" s="13">
        <f t="shared" si="18"/>
        <v>2022</v>
      </c>
      <c r="D134">
        <f t="shared" si="19"/>
        <v>202206</v>
      </c>
      <c r="E134">
        <f t="shared" si="20"/>
        <v>2</v>
      </c>
      <c r="F134">
        <f t="shared" si="21"/>
        <v>202202</v>
      </c>
      <c r="G134" t="s">
        <v>320</v>
      </c>
      <c r="H134" s="9">
        <v>1.25</v>
      </c>
      <c r="I134" s="9">
        <v>1.1883999999999999</v>
      </c>
      <c r="J134" s="10">
        <v>1.3219177</v>
      </c>
      <c r="K134" s="10">
        <v>1.6853993</v>
      </c>
      <c r="L134" s="10">
        <v>2.0153501</v>
      </c>
      <c r="M134" s="10">
        <v>2.3084125000000002</v>
      </c>
      <c r="N134" s="10">
        <v>2.5596160000000001</v>
      </c>
      <c r="O134" s="10">
        <v>2.7636622000000002</v>
      </c>
      <c r="P134" s="10">
        <v>2.9191329000000001</v>
      </c>
      <c r="Q134" s="10">
        <v>3.0291009999999998</v>
      </c>
      <c r="R134" s="10">
        <v>3.0997322</v>
      </c>
      <c r="S134" s="10">
        <v>3.1395422000000002</v>
      </c>
      <c r="T134" s="10">
        <v>3.1553716999999999</v>
      </c>
      <c r="U134" s="10">
        <v>3.1539375999999999</v>
      </c>
      <c r="V134" s="10">
        <v>3.1426859</v>
      </c>
      <c r="W134" s="10">
        <v>3.1243612999999999</v>
      </c>
      <c r="X134" s="10">
        <v>3.1003704000000001</v>
      </c>
      <c r="Y134" s="10">
        <v>3.0721196000000002</v>
      </c>
      <c r="Z134" s="10">
        <v>3.0410157999999998</v>
      </c>
      <c r="AA134" s="10">
        <v>3.0084653000000001</v>
      </c>
      <c r="AB134" s="10">
        <v>2.9756828</v>
      </c>
      <c r="AC134" s="10">
        <v>2.9430757999999999</v>
      </c>
      <c r="AD134" s="10">
        <v>2.9108401000000002</v>
      </c>
      <c r="AE134" s="10">
        <v>2.8791712</v>
      </c>
      <c r="AF134" s="10">
        <v>2.8482647000000001</v>
      </c>
      <c r="AG134" s="10">
        <v>2.8183164000000001</v>
      </c>
      <c r="AH134" s="10">
        <v>2.7894880999999998</v>
      </c>
      <c r="AI134" s="10">
        <v>2.7617924999999999</v>
      </c>
      <c r="AJ134" s="10">
        <v>2.735201</v>
      </c>
      <c r="AK134" s="10">
        <v>2.7096852</v>
      </c>
      <c r="AL134" s="10">
        <v>2.6852166</v>
      </c>
      <c r="AM134" s="10">
        <v>2.6617666</v>
      </c>
      <c r="AN134" s="10">
        <v>2.6393068999999998</v>
      </c>
      <c r="AO134" s="10">
        <v>2.6178088000000002</v>
      </c>
      <c r="AP134" s="10">
        <v>2.5972439999999999</v>
      </c>
      <c r="AQ134" s="10">
        <v>2.5775839</v>
      </c>
      <c r="AR134" s="10">
        <v>2.5588000000000002</v>
      </c>
      <c r="AS134" s="10">
        <v>2.5408639000000002</v>
      </c>
      <c r="AT134" s="10">
        <v>2.523746</v>
      </c>
      <c r="AU134" s="10">
        <v>2.5074128999999998</v>
      </c>
      <c r="AV134" s="10">
        <v>2.4918296999999998</v>
      </c>
      <c r="AW134" s="10">
        <v>2.4769616000000001</v>
      </c>
      <c r="AX134" s="10">
        <v>2.462774</v>
      </c>
      <c r="AY134" s="10">
        <v>2.4492319</v>
      </c>
      <c r="AZ134" s="10">
        <v>2.4363008000000002</v>
      </c>
      <c r="BA134" s="10">
        <v>2.4239457999999998</v>
      </c>
      <c r="BB134" s="10">
        <v>2.4121321</v>
      </c>
      <c r="BC134" s="10">
        <v>2.4008251</v>
      </c>
      <c r="BD134" s="10">
        <v>2.3899897999999999</v>
      </c>
      <c r="BE134" s="10">
        <v>2.3795917000000002</v>
      </c>
      <c r="BF134" s="10">
        <v>2.3696000000000002</v>
      </c>
      <c r="BG134" s="10">
        <v>2.3600061000000001</v>
      </c>
      <c r="BH134" s="10">
        <v>2.3508089999999999</v>
      </c>
      <c r="BI134" s="10">
        <v>2.3420074999999998</v>
      </c>
      <c r="BJ134" s="10">
        <v>2.3336005000000002</v>
      </c>
      <c r="BK134" s="10">
        <v>2.3255868999999998</v>
      </c>
      <c r="BL134" s="10">
        <v>2.3179656</v>
      </c>
      <c r="BM134" s="10">
        <v>2.3107353000000002</v>
      </c>
      <c r="BN134" s="10">
        <v>2.3038951999999999</v>
      </c>
      <c r="BO134" s="10">
        <v>2.2974437999999999</v>
      </c>
      <c r="BP134" s="10">
        <v>2.2913803000000001</v>
      </c>
      <c r="BQ134" s="10">
        <v>2.2857034000000001</v>
      </c>
      <c r="BR134" s="10">
        <v>2.2595247999999999</v>
      </c>
      <c r="BS134" s="10">
        <v>2.2459153000000001</v>
      </c>
      <c r="BU134" s="9">
        <v>171.91</v>
      </c>
      <c r="BV134" s="9">
        <v>223.91</v>
      </c>
      <c r="BW134" s="9">
        <v>292.41000000000003</v>
      </c>
      <c r="BX134" s="9">
        <v>311.91000000000003</v>
      </c>
      <c r="BY134" s="9">
        <v>344.59</v>
      </c>
      <c r="BZ134" s="9">
        <v>352.48</v>
      </c>
      <c r="CA134" s="9">
        <v>348.88</v>
      </c>
      <c r="CB134" s="9">
        <v>344.88</v>
      </c>
      <c r="CC134" s="9">
        <v>315.75</v>
      </c>
      <c r="CD134" s="9">
        <v>254.29</v>
      </c>
      <c r="CE134" s="9">
        <v>210.79</v>
      </c>
      <c r="CF134" s="9">
        <v>198.79</v>
      </c>
      <c r="CG134" s="9">
        <v>189.41</v>
      </c>
      <c r="CH134" s="9">
        <v>192.26</v>
      </c>
      <c r="CI134" s="9">
        <v>197.81</v>
      </c>
      <c r="CJ134" s="9">
        <v>205.07</v>
      </c>
      <c r="CK134" s="9">
        <v>212.06</v>
      </c>
      <c r="CL134" s="9">
        <v>212.45</v>
      </c>
      <c r="CM134" s="9">
        <v>214.59</v>
      </c>
      <c r="CN134" s="9">
        <v>212.5</v>
      </c>
      <c r="CO134" s="9">
        <v>199.46</v>
      </c>
      <c r="CP134" s="9">
        <v>160.27000000000001</v>
      </c>
      <c r="CQ134" s="9">
        <v>143.93</v>
      </c>
      <c r="CR134" s="9">
        <v>137.94999999999999</v>
      </c>
      <c r="CS134" s="9">
        <v>133.55000000000001</v>
      </c>
      <c r="CT134" s="9">
        <v>127.87</v>
      </c>
      <c r="CU134" s="9">
        <v>133.66999999999999</v>
      </c>
      <c r="CV134" s="9">
        <v>135.54</v>
      </c>
      <c r="CW134" s="9">
        <v>140.34</v>
      </c>
      <c r="CX134" s="9">
        <v>144.06</v>
      </c>
      <c r="CY134" s="9">
        <v>141.38</v>
      </c>
      <c r="CZ134" s="9">
        <v>140.09</v>
      </c>
      <c r="DA134" s="9">
        <v>133.43</v>
      </c>
      <c r="DB134" s="9">
        <v>117.61</v>
      </c>
      <c r="DC134" s="9">
        <v>110.46</v>
      </c>
      <c r="DD134" s="9">
        <v>104.27</v>
      </c>
      <c r="DE134" s="9">
        <v>102.93</v>
      </c>
      <c r="DF134" s="9">
        <v>100.98</v>
      </c>
      <c r="DG134" s="9">
        <v>105.48</v>
      </c>
      <c r="DH134" s="9">
        <v>118.46</v>
      </c>
      <c r="DI134" s="9">
        <v>117.46</v>
      </c>
      <c r="DJ134" s="9">
        <v>116.3</v>
      </c>
      <c r="DK134" s="9">
        <v>110.63</v>
      </c>
      <c r="DL134" s="9">
        <v>109.25</v>
      </c>
      <c r="DM134" s="9">
        <v>102.92</v>
      </c>
      <c r="DN134" s="9">
        <v>96.22</v>
      </c>
      <c r="DO134" s="9">
        <v>90.22</v>
      </c>
      <c r="DP134" s="9">
        <v>88.32</v>
      </c>
      <c r="DR134" s="9">
        <v>195.16</v>
      </c>
      <c r="DS134" s="9">
        <v>212.75</v>
      </c>
      <c r="DT134" s="9">
        <v>272.83</v>
      </c>
      <c r="DU134" s="9">
        <v>290.47000000000003</v>
      </c>
      <c r="DV134" s="9">
        <v>329.65</v>
      </c>
      <c r="DW134" s="9">
        <v>336.41</v>
      </c>
      <c r="DX134" s="9">
        <v>310.43</v>
      </c>
      <c r="DY134" s="9">
        <v>310.39999999999998</v>
      </c>
      <c r="DZ134" s="9">
        <v>309.5</v>
      </c>
      <c r="EA134" s="9">
        <v>184.26</v>
      </c>
      <c r="EB134" s="9">
        <v>187.67</v>
      </c>
      <c r="EC134" s="9">
        <v>186.93</v>
      </c>
      <c r="ED134" s="9">
        <v>179.92</v>
      </c>
      <c r="EE134" s="9">
        <v>180.8</v>
      </c>
      <c r="EF134" s="9">
        <v>180.37</v>
      </c>
      <c r="EG134" s="9">
        <v>194.43</v>
      </c>
      <c r="EH134" s="9">
        <v>197.77</v>
      </c>
      <c r="EI134" s="9">
        <v>198.23</v>
      </c>
      <c r="EJ134" s="9">
        <v>197.52</v>
      </c>
      <c r="EK134" s="9">
        <v>197.51</v>
      </c>
      <c r="EL134" s="9">
        <v>194.24</v>
      </c>
      <c r="EM134" s="9">
        <v>142.82</v>
      </c>
      <c r="EN134" s="9">
        <v>142.34</v>
      </c>
      <c r="EO134" s="9">
        <v>142.13</v>
      </c>
      <c r="EP134" s="9">
        <v>141.81</v>
      </c>
      <c r="EQ134" s="9">
        <v>143.13</v>
      </c>
      <c r="ER134" s="9">
        <v>143.85</v>
      </c>
      <c r="ES134" s="9">
        <v>149.33000000000001</v>
      </c>
      <c r="ET134" s="9">
        <v>151.6</v>
      </c>
      <c r="EU134" s="9">
        <v>152.22999999999999</v>
      </c>
      <c r="EV134" s="9">
        <v>153.36000000000001</v>
      </c>
      <c r="EW134" s="9">
        <v>153.04</v>
      </c>
      <c r="EX134" s="9">
        <v>154.55000000000001</v>
      </c>
      <c r="EY134" s="9">
        <v>108.31</v>
      </c>
      <c r="EZ134" s="9">
        <v>107.58</v>
      </c>
      <c r="FA134" s="9">
        <v>107.59</v>
      </c>
      <c r="FB134" s="9">
        <v>107.56</v>
      </c>
      <c r="FC134" s="9">
        <v>108.97</v>
      </c>
      <c r="FD134" s="9">
        <v>111.06</v>
      </c>
      <c r="FE134" s="9">
        <v>123.47</v>
      </c>
      <c r="FF134" s="9">
        <v>126.29</v>
      </c>
      <c r="FG134" s="9">
        <v>128.38999999999999</v>
      </c>
      <c r="FH134" s="9">
        <v>129.18</v>
      </c>
      <c r="FI134" s="9">
        <v>128.47</v>
      </c>
      <c r="FJ134" s="9">
        <v>126.67</v>
      </c>
      <c r="FK134" s="9">
        <v>106.06</v>
      </c>
      <c r="FL134" s="9">
        <v>105.43</v>
      </c>
      <c r="FM134" s="9">
        <v>105.44</v>
      </c>
      <c r="FO134" s="9">
        <v>78.725899999999996</v>
      </c>
      <c r="FP134" s="7">
        <v>119.69</v>
      </c>
      <c r="FQ134" s="9">
        <v>1.2302999999999999</v>
      </c>
      <c r="FR134" s="7">
        <f t="shared" si="22"/>
        <v>97.285214988214264</v>
      </c>
      <c r="FT134" s="7">
        <v>2.0099999999999998</v>
      </c>
      <c r="FU134" s="7">
        <v>2.4</v>
      </c>
      <c r="FV134" s="9">
        <v>79.110200000000006</v>
      </c>
      <c r="FX134" s="9">
        <v>115.09</v>
      </c>
      <c r="FY134" s="9">
        <v>107.88</v>
      </c>
      <c r="FZ134" s="9">
        <v>101.28</v>
      </c>
      <c r="GA134" s="9">
        <v>94.57</v>
      </c>
      <c r="GB134" s="9">
        <v>86.49</v>
      </c>
    </row>
    <row r="135" spans="1:184" x14ac:dyDescent="0.25">
      <c r="A135" s="6">
        <f t="shared" si="23"/>
        <v>44740</v>
      </c>
      <c r="B135" s="13">
        <f t="shared" si="17"/>
        <v>6</v>
      </c>
      <c r="C135" s="13">
        <f t="shared" si="18"/>
        <v>2022</v>
      </c>
      <c r="D135">
        <f t="shared" si="19"/>
        <v>202206</v>
      </c>
      <c r="E135">
        <f t="shared" si="20"/>
        <v>2</v>
      </c>
      <c r="F135">
        <f t="shared" si="21"/>
        <v>202202</v>
      </c>
      <c r="G135" t="s">
        <v>321</v>
      </c>
      <c r="H135" s="9">
        <v>1.25</v>
      </c>
      <c r="I135" s="9">
        <v>1.1877</v>
      </c>
      <c r="J135" s="10">
        <v>1.3355463000000001</v>
      </c>
      <c r="K135" s="10">
        <v>1.7117996</v>
      </c>
      <c r="L135" s="10">
        <v>2.0454370000000002</v>
      </c>
      <c r="M135" s="10">
        <v>2.3415927000000001</v>
      </c>
      <c r="N135" s="10">
        <v>2.6000763999999998</v>
      </c>
      <c r="O135" s="10">
        <v>2.8163838999999999</v>
      </c>
      <c r="P135" s="10">
        <v>2.9874686000000001</v>
      </c>
      <c r="Q135" s="10">
        <v>3.1159161000000002</v>
      </c>
      <c r="R135" s="10">
        <v>3.2060738999999998</v>
      </c>
      <c r="S135" s="10">
        <v>3.265469</v>
      </c>
      <c r="T135" s="10">
        <v>3.2999765999999999</v>
      </c>
      <c r="U135" s="10">
        <v>3.3151931000000001</v>
      </c>
      <c r="V135" s="10">
        <v>3.3168905999999998</v>
      </c>
      <c r="W135" s="10">
        <v>3.3077803000000001</v>
      </c>
      <c r="X135" s="10">
        <v>3.2897384999999999</v>
      </c>
      <c r="Y135" s="10">
        <v>3.2646418000000001</v>
      </c>
      <c r="Z135" s="10">
        <v>3.2343668000000001</v>
      </c>
      <c r="AA135" s="10">
        <v>3.2007897999999999</v>
      </c>
      <c r="AB135" s="10">
        <v>3.1655600000000002</v>
      </c>
      <c r="AC135" s="10">
        <v>3.1293707999999998</v>
      </c>
      <c r="AD135" s="10">
        <v>3.0926646</v>
      </c>
      <c r="AE135" s="10">
        <v>3.0558838000000002</v>
      </c>
      <c r="AF135" s="10">
        <v>3.0194709</v>
      </c>
      <c r="AG135" s="10">
        <v>2.9838684</v>
      </c>
      <c r="AH135" s="10">
        <v>2.9494501</v>
      </c>
      <c r="AI135" s="10">
        <v>2.9162880000000002</v>
      </c>
      <c r="AJ135" s="10">
        <v>2.8843708000000001</v>
      </c>
      <c r="AK135" s="10">
        <v>2.8536871000000001</v>
      </c>
      <c r="AL135" s="10">
        <v>2.8242253000000002</v>
      </c>
      <c r="AM135" s="10">
        <v>2.7959741999999999</v>
      </c>
      <c r="AN135" s="10">
        <v>2.7689222999999998</v>
      </c>
      <c r="AO135" s="10">
        <v>2.7430582000000001</v>
      </c>
      <c r="AP135" s="10">
        <v>2.7183704999999998</v>
      </c>
      <c r="AQ135" s="10">
        <v>2.6948479000000001</v>
      </c>
      <c r="AR135" s="10">
        <v>2.6724787999999999</v>
      </c>
      <c r="AS135" s="10">
        <v>2.6512519000000001</v>
      </c>
      <c r="AT135" s="10">
        <v>2.631151</v>
      </c>
      <c r="AU135" s="10">
        <v>2.6121338000000001</v>
      </c>
      <c r="AV135" s="10">
        <v>2.5941494999999999</v>
      </c>
      <c r="AW135" s="10">
        <v>2.5771472000000002</v>
      </c>
      <c r="AX135" s="10">
        <v>2.5610759000000001</v>
      </c>
      <c r="AY135" s="10">
        <v>2.5458848000000001</v>
      </c>
      <c r="AZ135" s="10">
        <v>2.5315229000000001</v>
      </c>
      <c r="BA135" s="10">
        <v>2.5179393000000001</v>
      </c>
      <c r="BB135" s="10">
        <v>2.5050830999999998</v>
      </c>
      <c r="BC135" s="10">
        <v>2.4929033999999999</v>
      </c>
      <c r="BD135" s="10">
        <v>2.4813493000000002</v>
      </c>
      <c r="BE135" s="10">
        <v>2.4703697999999998</v>
      </c>
      <c r="BF135" s="10">
        <v>2.4599191999999999</v>
      </c>
      <c r="BG135" s="10">
        <v>2.4499759000000001</v>
      </c>
      <c r="BH135" s="10">
        <v>2.4405260000000002</v>
      </c>
      <c r="BI135" s="10">
        <v>2.4315554000000001</v>
      </c>
      <c r="BJ135" s="10">
        <v>2.4230501000000002</v>
      </c>
      <c r="BK135" s="10">
        <v>2.4149962</v>
      </c>
      <c r="BL135" s="10">
        <v>2.4073796999999999</v>
      </c>
      <c r="BM135" s="10">
        <v>2.4001864999999998</v>
      </c>
      <c r="BN135" s="10">
        <v>2.3934027000000002</v>
      </c>
      <c r="BO135" s="10">
        <v>2.3870143000000001</v>
      </c>
      <c r="BP135" s="10">
        <v>2.3810072</v>
      </c>
      <c r="BQ135" s="10">
        <v>2.3753674999999999</v>
      </c>
      <c r="BR135" s="10">
        <v>2.3487274999999999</v>
      </c>
      <c r="BS135" s="10">
        <v>2.3334063999999999</v>
      </c>
      <c r="BU135" s="9">
        <v>166.75</v>
      </c>
      <c r="BV135" s="9">
        <v>228.75</v>
      </c>
      <c r="BW135" s="9">
        <v>296.33999999999997</v>
      </c>
      <c r="BX135" s="9">
        <v>313.47000000000003</v>
      </c>
      <c r="BY135" s="9">
        <v>346.25</v>
      </c>
      <c r="BZ135" s="9">
        <v>351.75</v>
      </c>
      <c r="CA135" s="9">
        <v>349.74</v>
      </c>
      <c r="CB135" s="9">
        <v>345.49</v>
      </c>
      <c r="CC135" s="9">
        <v>316.74</v>
      </c>
      <c r="CD135" s="9">
        <v>253.43</v>
      </c>
      <c r="CE135" s="9">
        <v>210.28</v>
      </c>
      <c r="CF135" s="9">
        <v>200.01</v>
      </c>
      <c r="CG135" s="9">
        <v>190.8</v>
      </c>
      <c r="CH135" s="9">
        <v>193.65</v>
      </c>
      <c r="CI135" s="9">
        <v>198.97</v>
      </c>
      <c r="CJ135" s="9">
        <v>207.52</v>
      </c>
      <c r="CK135" s="9">
        <v>214.51</v>
      </c>
      <c r="CL135" s="9">
        <v>214.9</v>
      </c>
      <c r="CM135" s="9">
        <v>216.81</v>
      </c>
      <c r="CN135" s="9">
        <v>214.72</v>
      </c>
      <c r="CO135" s="9">
        <v>202.27</v>
      </c>
      <c r="CP135" s="9">
        <v>164.23</v>
      </c>
      <c r="CQ135" s="9">
        <v>144.61000000000001</v>
      </c>
      <c r="CR135" s="9">
        <v>138.87</v>
      </c>
      <c r="CS135" s="9">
        <v>134.72999999999999</v>
      </c>
      <c r="CT135" s="9">
        <v>129.01</v>
      </c>
      <c r="CU135" s="9">
        <v>135.03</v>
      </c>
      <c r="CV135" s="9">
        <v>136.72999999999999</v>
      </c>
      <c r="CW135" s="9">
        <v>141.78</v>
      </c>
      <c r="CX135" s="9">
        <v>145.49</v>
      </c>
      <c r="CY135" s="9">
        <v>142.80000000000001</v>
      </c>
      <c r="CZ135" s="9">
        <v>141.5</v>
      </c>
      <c r="DA135" s="9">
        <v>134.83000000000001</v>
      </c>
      <c r="DB135" s="9">
        <v>118.66</v>
      </c>
      <c r="DC135" s="9">
        <v>111.51</v>
      </c>
      <c r="DD135" s="9">
        <v>105.31</v>
      </c>
      <c r="DE135" s="9">
        <v>103.96</v>
      </c>
      <c r="DF135" s="9">
        <v>101.99</v>
      </c>
      <c r="DG135" s="9">
        <v>106.48</v>
      </c>
      <c r="DH135" s="9">
        <v>119.42</v>
      </c>
      <c r="DI135" s="9">
        <v>118.42</v>
      </c>
      <c r="DJ135" s="9">
        <v>117.26</v>
      </c>
      <c r="DK135" s="9">
        <v>111.59</v>
      </c>
      <c r="DL135" s="9">
        <v>110.21</v>
      </c>
      <c r="DM135" s="9">
        <v>103.88</v>
      </c>
      <c r="DN135" s="9">
        <v>97.18</v>
      </c>
      <c r="DO135" s="9">
        <v>91.18</v>
      </c>
      <c r="DP135" s="9">
        <v>89.28</v>
      </c>
      <c r="DR135" s="9">
        <v>202.75</v>
      </c>
      <c r="DS135" s="9">
        <v>221.72</v>
      </c>
      <c r="DT135" s="9">
        <v>277.33999999999997</v>
      </c>
      <c r="DU135" s="9">
        <v>291.37</v>
      </c>
      <c r="DV135" s="9">
        <v>332.15</v>
      </c>
      <c r="DW135" s="9">
        <v>338.31</v>
      </c>
      <c r="DX135" s="9">
        <v>310.60000000000002</v>
      </c>
      <c r="DY135" s="9">
        <v>310.57</v>
      </c>
      <c r="DZ135" s="9">
        <v>309.67</v>
      </c>
      <c r="EA135" s="9">
        <v>185.07</v>
      </c>
      <c r="EB135" s="9">
        <v>188.48</v>
      </c>
      <c r="EC135" s="9">
        <v>187.74</v>
      </c>
      <c r="ED135" s="9">
        <v>180.39</v>
      </c>
      <c r="EE135" s="9">
        <v>181.27</v>
      </c>
      <c r="EF135" s="9">
        <v>180.84</v>
      </c>
      <c r="EG135" s="9">
        <v>194.35</v>
      </c>
      <c r="EH135" s="9">
        <v>197.69</v>
      </c>
      <c r="EI135" s="9">
        <v>198.15</v>
      </c>
      <c r="EJ135" s="9">
        <v>197.44</v>
      </c>
      <c r="EK135" s="9">
        <v>197.43</v>
      </c>
      <c r="EL135" s="9">
        <v>194.16</v>
      </c>
      <c r="EM135" s="9">
        <v>142.86000000000001</v>
      </c>
      <c r="EN135" s="9">
        <v>142.38</v>
      </c>
      <c r="EO135" s="9">
        <v>142.16999999999999</v>
      </c>
      <c r="EP135" s="9">
        <v>141.85</v>
      </c>
      <c r="EQ135" s="9">
        <v>143.16999999999999</v>
      </c>
      <c r="ER135" s="9">
        <v>143.88999999999999</v>
      </c>
      <c r="ES135" s="9">
        <v>151.5</v>
      </c>
      <c r="ET135" s="9">
        <v>153.77000000000001</v>
      </c>
      <c r="EU135" s="9">
        <v>154.4</v>
      </c>
      <c r="EV135" s="9">
        <v>155.53</v>
      </c>
      <c r="EW135" s="9">
        <v>155.21</v>
      </c>
      <c r="EX135" s="9">
        <v>156.72</v>
      </c>
      <c r="EY135" s="9">
        <v>108.25</v>
      </c>
      <c r="EZ135" s="9">
        <v>107.52</v>
      </c>
      <c r="FA135" s="9">
        <v>107.53</v>
      </c>
      <c r="FB135" s="9">
        <v>107.5</v>
      </c>
      <c r="FC135" s="9">
        <v>108.91</v>
      </c>
      <c r="FD135" s="9">
        <v>111</v>
      </c>
      <c r="FE135" s="9">
        <v>125.64</v>
      </c>
      <c r="FF135" s="9">
        <v>128.46</v>
      </c>
      <c r="FG135" s="9">
        <v>130.56</v>
      </c>
      <c r="FH135" s="9">
        <v>131.35</v>
      </c>
      <c r="FI135" s="9">
        <v>130.63999999999999</v>
      </c>
      <c r="FJ135" s="9">
        <v>128.84</v>
      </c>
      <c r="FK135" s="9">
        <v>106</v>
      </c>
      <c r="FL135" s="9">
        <v>105.37</v>
      </c>
      <c r="FM135" s="9">
        <v>105.38</v>
      </c>
      <c r="FO135" s="9">
        <v>78.383899999999997</v>
      </c>
      <c r="FP135" s="7">
        <v>122.21</v>
      </c>
      <c r="FQ135" s="9">
        <v>1.2201</v>
      </c>
      <c r="FR135" s="7">
        <f t="shared" si="22"/>
        <v>100.16392099008277</v>
      </c>
      <c r="FT135" s="7">
        <v>2.12</v>
      </c>
      <c r="FU135" s="7">
        <v>2.4700000000000002</v>
      </c>
      <c r="FV135" s="9">
        <v>78.786299999999997</v>
      </c>
      <c r="FX135" s="9">
        <v>117.98</v>
      </c>
      <c r="FY135" s="9">
        <v>110.78</v>
      </c>
      <c r="FZ135" s="9">
        <v>104.15</v>
      </c>
      <c r="GA135" s="9">
        <v>97.13</v>
      </c>
      <c r="GB135" s="9">
        <v>88.84</v>
      </c>
    </row>
    <row r="136" spans="1:184" x14ac:dyDescent="0.25">
      <c r="A136" s="6">
        <f t="shared" si="23"/>
        <v>44741</v>
      </c>
      <c r="B136" s="13">
        <f t="shared" si="17"/>
        <v>6</v>
      </c>
      <c r="C136" s="13">
        <f t="shared" si="18"/>
        <v>2022</v>
      </c>
      <c r="D136">
        <f t="shared" si="19"/>
        <v>202206</v>
      </c>
      <c r="E136">
        <f t="shared" si="20"/>
        <v>2</v>
      </c>
      <c r="F136">
        <f t="shared" si="21"/>
        <v>202202</v>
      </c>
      <c r="G136" t="s">
        <v>322</v>
      </c>
      <c r="H136" s="9">
        <v>1.25</v>
      </c>
      <c r="I136" s="9">
        <v>1.1887000000000001</v>
      </c>
      <c r="J136" s="10">
        <v>1.3315961999999999</v>
      </c>
      <c r="K136" s="10">
        <v>1.6928577</v>
      </c>
      <c r="L136" s="10">
        <v>2.0116067000000002</v>
      </c>
      <c r="M136" s="10">
        <v>2.2964357</v>
      </c>
      <c r="N136" s="10">
        <v>2.5460780999999999</v>
      </c>
      <c r="O136" s="10">
        <v>2.7554287999999998</v>
      </c>
      <c r="P136" s="10">
        <v>2.9214701999999999</v>
      </c>
      <c r="Q136" s="10">
        <v>3.0468361000000002</v>
      </c>
      <c r="R136" s="10">
        <v>3.1358842</v>
      </c>
      <c r="S136" s="10">
        <v>3.1946954999999999</v>
      </c>
      <c r="T136" s="10">
        <v>3.2288492999999998</v>
      </c>
      <c r="U136" s="10">
        <v>3.2422287000000001</v>
      </c>
      <c r="V136" s="10">
        <v>3.2409810999999999</v>
      </c>
      <c r="W136" s="10">
        <v>3.2282809000000001</v>
      </c>
      <c r="X136" s="10">
        <v>3.2062917</v>
      </c>
      <c r="Y136" s="10">
        <v>3.1771769000000001</v>
      </c>
      <c r="Z136" s="10">
        <v>3.1431002000000001</v>
      </c>
      <c r="AA136" s="10">
        <v>3.1062248000000001</v>
      </c>
      <c r="AB136" s="10">
        <v>3.0684364999999998</v>
      </c>
      <c r="AC136" s="10">
        <v>3.0304527000000001</v>
      </c>
      <c r="AD136" s="10">
        <v>2.9926841</v>
      </c>
      <c r="AE136" s="10">
        <v>2.9555416000000001</v>
      </c>
      <c r="AF136" s="10">
        <v>2.9194358</v>
      </c>
      <c r="AG136" s="10">
        <v>2.8847776000000001</v>
      </c>
      <c r="AH136" s="10">
        <v>2.8519171000000001</v>
      </c>
      <c r="AI136" s="10">
        <v>2.8208780999999998</v>
      </c>
      <c r="AJ136" s="10">
        <v>2.7915751000000002</v>
      </c>
      <c r="AK136" s="10">
        <v>2.7639225000000001</v>
      </c>
      <c r="AL136" s="10">
        <v>2.7378345999999998</v>
      </c>
      <c r="AM136" s="10">
        <v>2.7132258</v>
      </c>
      <c r="AN136" s="10">
        <v>2.6900105999999999</v>
      </c>
      <c r="AO136" s="10">
        <v>2.6681031000000002</v>
      </c>
      <c r="AP136" s="10">
        <v>2.647418</v>
      </c>
      <c r="AQ136" s="10">
        <v>2.6278693999999998</v>
      </c>
      <c r="AR136" s="10">
        <v>2.6093719000000002</v>
      </c>
      <c r="AS136" s="10">
        <v>2.5918397</v>
      </c>
      <c r="AT136" s="10">
        <v>2.5751921000000002</v>
      </c>
      <c r="AU136" s="10">
        <v>2.5593721</v>
      </c>
      <c r="AV136" s="10">
        <v>2.5443299000000001</v>
      </c>
      <c r="AW136" s="10">
        <v>2.5300156999999999</v>
      </c>
      <c r="AX136" s="10">
        <v>2.5163796999999999</v>
      </c>
      <c r="AY136" s="10">
        <v>2.5033720000000002</v>
      </c>
      <c r="AZ136" s="10">
        <v>2.4909428</v>
      </c>
      <c r="BA136" s="10">
        <v>2.4790424999999998</v>
      </c>
      <c r="BB136" s="10">
        <v>2.4676209999999998</v>
      </c>
      <c r="BC136" s="10">
        <v>2.4566287</v>
      </c>
      <c r="BD136" s="10">
        <v>2.4460158000000001</v>
      </c>
      <c r="BE136" s="10">
        <v>2.4357323000000002</v>
      </c>
      <c r="BF136" s="10">
        <v>2.4257365000000002</v>
      </c>
      <c r="BG136" s="10">
        <v>2.4160211</v>
      </c>
      <c r="BH136" s="10">
        <v>2.4065884999999998</v>
      </c>
      <c r="BI136" s="10">
        <v>2.3974411999999998</v>
      </c>
      <c r="BJ136" s="10">
        <v>2.3885814999999999</v>
      </c>
      <c r="BK136" s="10">
        <v>2.3800119</v>
      </c>
      <c r="BL136" s="10">
        <v>2.3717348</v>
      </c>
      <c r="BM136" s="10">
        <v>2.3637526000000002</v>
      </c>
      <c r="BN136" s="10">
        <v>2.3560677000000001</v>
      </c>
      <c r="BO136" s="10">
        <v>2.3486824999999998</v>
      </c>
      <c r="BP136" s="10">
        <v>2.3415994000000002</v>
      </c>
      <c r="BQ136" s="10">
        <v>2.3348209999999998</v>
      </c>
      <c r="BR136" s="10">
        <v>2.3006435999999999</v>
      </c>
      <c r="BS136" s="10">
        <v>2.2778136</v>
      </c>
      <c r="BU136" s="9">
        <v>174.12</v>
      </c>
      <c r="BV136" s="9">
        <v>244.82</v>
      </c>
      <c r="BW136" s="9">
        <v>313.32</v>
      </c>
      <c r="BX136" s="9">
        <v>335.59</v>
      </c>
      <c r="BY136" s="9">
        <v>368.32</v>
      </c>
      <c r="BZ136" s="9">
        <v>374.32</v>
      </c>
      <c r="CA136" s="9">
        <v>373.48</v>
      </c>
      <c r="CB136" s="9">
        <v>368.98</v>
      </c>
      <c r="CC136" s="9">
        <v>334.23</v>
      </c>
      <c r="CD136" s="9">
        <v>268.89</v>
      </c>
      <c r="CE136" s="9">
        <v>222.37</v>
      </c>
      <c r="CF136" s="9">
        <v>210.04</v>
      </c>
      <c r="CG136" s="9">
        <v>196.97</v>
      </c>
      <c r="CH136" s="9">
        <v>203.14</v>
      </c>
      <c r="CI136" s="9">
        <v>209.64</v>
      </c>
      <c r="CJ136" s="9">
        <v>219.63</v>
      </c>
      <c r="CK136" s="9">
        <v>227.65</v>
      </c>
      <c r="CL136" s="9">
        <v>228.06</v>
      </c>
      <c r="CM136" s="9">
        <v>229.17</v>
      </c>
      <c r="CN136" s="9">
        <v>226.95</v>
      </c>
      <c r="CO136" s="9">
        <v>213.44</v>
      </c>
      <c r="CP136" s="9">
        <v>172.25</v>
      </c>
      <c r="CQ136" s="9">
        <v>151.76</v>
      </c>
      <c r="CR136" s="9">
        <v>145.43</v>
      </c>
      <c r="CS136" s="9">
        <v>140.5</v>
      </c>
      <c r="CT136" s="9">
        <v>134.13999999999999</v>
      </c>
      <c r="CU136" s="9">
        <v>139.26</v>
      </c>
      <c r="CV136" s="9">
        <v>142.12</v>
      </c>
      <c r="CW136" s="9">
        <v>146.72999999999999</v>
      </c>
      <c r="CX136" s="9">
        <v>150.04</v>
      </c>
      <c r="CY136" s="9">
        <v>147.85</v>
      </c>
      <c r="CZ136" s="9">
        <v>146.28</v>
      </c>
      <c r="DA136" s="9">
        <v>138.61000000000001</v>
      </c>
      <c r="DB136" s="9">
        <v>119.9</v>
      </c>
      <c r="DC136" s="9">
        <v>112.02</v>
      </c>
      <c r="DD136" s="9">
        <v>105.63</v>
      </c>
      <c r="DE136" s="9">
        <v>104.08</v>
      </c>
      <c r="DF136" s="9">
        <v>102.12</v>
      </c>
      <c r="DG136" s="9">
        <v>106.62</v>
      </c>
      <c r="DH136" s="9">
        <v>119.68</v>
      </c>
      <c r="DI136" s="9">
        <v>118.96</v>
      </c>
      <c r="DJ136" s="9">
        <v>117.81</v>
      </c>
      <c r="DK136" s="9">
        <v>112.15</v>
      </c>
      <c r="DL136" s="9">
        <v>110.78</v>
      </c>
      <c r="DM136" s="9">
        <v>104.47</v>
      </c>
      <c r="DN136" s="9">
        <v>100.63</v>
      </c>
      <c r="DO136" s="9">
        <v>94.63</v>
      </c>
      <c r="DP136" s="9">
        <v>92.73</v>
      </c>
      <c r="DR136" s="9">
        <v>211.33</v>
      </c>
      <c r="DS136" s="9">
        <v>231.81</v>
      </c>
      <c r="DT136" s="9">
        <v>291.44</v>
      </c>
      <c r="DU136" s="9">
        <v>304.94</v>
      </c>
      <c r="DV136" s="9">
        <v>348.4</v>
      </c>
      <c r="DW136" s="9">
        <v>354.16</v>
      </c>
      <c r="DX136" s="9">
        <v>326.17</v>
      </c>
      <c r="DY136" s="9">
        <v>326.14</v>
      </c>
      <c r="DZ136" s="9">
        <v>325.24</v>
      </c>
      <c r="EA136" s="9">
        <v>193.51</v>
      </c>
      <c r="EB136" s="9">
        <v>196.92</v>
      </c>
      <c r="EC136" s="9">
        <v>196.18</v>
      </c>
      <c r="ED136" s="9">
        <v>188.4</v>
      </c>
      <c r="EE136" s="9">
        <v>189.28</v>
      </c>
      <c r="EF136" s="9">
        <v>188.85</v>
      </c>
      <c r="EG136" s="9">
        <v>201.59</v>
      </c>
      <c r="EH136" s="9">
        <v>204.93</v>
      </c>
      <c r="EI136" s="9">
        <v>205.39</v>
      </c>
      <c r="EJ136" s="9">
        <v>204.68</v>
      </c>
      <c r="EK136" s="9">
        <v>204.67</v>
      </c>
      <c r="EL136" s="9">
        <v>201.4</v>
      </c>
      <c r="EM136" s="9">
        <v>143.06</v>
      </c>
      <c r="EN136" s="9">
        <v>142.58000000000001</v>
      </c>
      <c r="EO136" s="9">
        <v>142.37</v>
      </c>
      <c r="EP136" s="9">
        <v>142.05000000000001</v>
      </c>
      <c r="EQ136" s="9">
        <v>143.37</v>
      </c>
      <c r="ER136" s="9">
        <v>144.09</v>
      </c>
      <c r="ES136" s="9">
        <v>156.97999999999999</v>
      </c>
      <c r="ET136" s="9">
        <v>159.25</v>
      </c>
      <c r="EU136" s="9">
        <v>159.88</v>
      </c>
      <c r="EV136" s="9">
        <v>161.01</v>
      </c>
      <c r="EW136" s="9">
        <v>160.69</v>
      </c>
      <c r="EX136" s="9">
        <v>162.19999999999999</v>
      </c>
      <c r="EY136" s="9">
        <v>117.36</v>
      </c>
      <c r="EZ136" s="9">
        <v>116.63</v>
      </c>
      <c r="FA136" s="9">
        <v>116.64</v>
      </c>
      <c r="FB136" s="9">
        <v>116.61</v>
      </c>
      <c r="FC136" s="9">
        <v>118.02</v>
      </c>
      <c r="FD136" s="9">
        <v>120.11</v>
      </c>
      <c r="FE136" s="9">
        <v>132.93</v>
      </c>
      <c r="FF136" s="9">
        <v>135.75</v>
      </c>
      <c r="FG136" s="9">
        <v>137.85</v>
      </c>
      <c r="FH136" s="9">
        <v>138.63999999999999</v>
      </c>
      <c r="FI136" s="9">
        <v>137.93</v>
      </c>
      <c r="FJ136" s="9">
        <v>136.13</v>
      </c>
      <c r="FK136" s="9">
        <v>113.29</v>
      </c>
      <c r="FL136" s="9">
        <v>112.66</v>
      </c>
      <c r="FM136" s="9">
        <v>112.67</v>
      </c>
      <c r="FO136" s="9">
        <v>78.041600000000003</v>
      </c>
      <c r="FP136" s="7">
        <v>120.8</v>
      </c>
      <c r="FQ136" s="9">
        <v>1.2121</v>
      </c>
      <c r="FR136" s="7">
        <f t="shared" si="22"/>
        <v>99.661744080521416</v>
      </c>
      <c r="FT136" s="7">
        <v>2.04</v>
      </c>
      <c r="FU136" s="7">
        <v>2.39</v>
      </c>
      <c r="FV136" s="9">
        <v>78.4495</v>
      </c>
      <c r="FX136" s="9">
        <v>116.26</v>
      </c>
      <c r="FY136" s="9">
        <v>109.26</v>
      </c>
      <c r="FZ136" s="9">
        <v>102.36</v>
      </c>
      <c r="GA136" s="9">
        <v>95.57</v>
      </c>
      <c r="GB136" s="9">
        <v>87.73</v>
      </c>
    </row>
    <row r="137" spans="1:184" x14ac:dyDescent="0.25">
      <c r="A137" s="6">
        <f t="shared" si="23"/>
        <v>44742</v>
      </c>
      <c r="B137" s="13">
        <f t="shared" si="17"/>
        <v>6</v>
      </c>
      <c r="C137" s="13">
        <f t="shared" si="18"/>
        <v>2022</v>
      </c>
      <c r="D137">
        <f t="shared" si="19"/>
        <v>202206</v>
      </c>
      <c r="E137">
        <f t="shared" si="20"/>
        <v>2</v>
      </c>
      <c r="F137">
        <f t="shared" si="21"/>
        <v>202202</v>
      </c>
      <c r="G137" t="s">
        <v>323</v>
      </c>
      <c r="H137" s="9">
        <v>1.25</v>
      </c>
      <c r="I137" s="9">
        <v>1.1874</v>
      </c>
      <c r="J137" s="10">
        <v>1.3326808000000001</v>
      </c>
      <c r="K137" s="10">
        <v>1.6975701999999999</v>
      </c>
      <c r="L137" s="10">
        <v>2.0078450000000001</v>
      </c>
      <c r="M137" s="10">
        <v>2.2760973999999998</v>
      </c>
      <c r="N137" s="10">
        <v>2.5060424000000001</v>
      </c>
      <c r="O137" s="10">
        <v>2.6923876</v>
      </c>
      <c r="P137" s="10">
        <v>2.8308566000000002</v>
      </c>
      <c r="Q137" s="10">
        <v>2.9202846999999998</v>
      </c>
      <c r="R137" s="10">
        <v>2.9685823</v>
      </c>
      <c r="S137" s="10">
        <v>2.9860551000000002</v>
      </c>
      <c r="T137" s="10">
        <v>2.981487</v>
      </c>
      <c r="U137" s="10">
        <v>2.961881</v>
      </c>
      <c r="V137" s="10">
        <v>2.9358871</v>
      </c>
      <c r="W137" s="10">
        <v>2.9062657000000001</v>
      </c>
      <c r="X137" s="10">
        <v>2.8740348999999998</v>
      </c>
      <c r="Y137" s="10">
        <v>2.8402128000000002</v>
      </c>
      <c r="Z137" s="10">
        <v>2.8058174999999999</v>
      </c>
      <c r="AA137" s="10">
        <v>2.7718671000000001</v>
      </c>
      <c r="AB137" s="10">
        <v>2.7392620000000001</v>
      </c>
      <c r="AC137" s="10">
        <v>2.7082350000000002</v>
      </c>
      <c r="AD137" s="10">
        <v>2.6787842999999998</v>
      </c>
      <c r="AE137" s="10">
        <v>2.6509078000000001</v>
      </c>
      <c r="AF137" s="10">
        <v>2.6246033999999998</v>
      </c>
      <c r="AG137" s="10">
        <v>2.5998689000000001</v>
      </c>
      <c r="AH137" s="10">
        <v>2.5766900000000001</v>
      </c>
      <c r="AI137" s="10">
        <v>2.5549917</v>
      </c>
      <c r="AJ137" s="10">
        <v>2.5346807</v>
      </c>
      <c r="AK137" s="10">
        <v>2.5156637000000002</v>
      </c>
      <c r="AL137" s="10">
        <v>2.4978473000000001</v>
      </c>
      <c r="AM137" s="10">
        <v>2.4811383</v>
      </c>
      <c r="AN137" s="10">
        <v>2.4654433999999998</v>
      </c>
      <c r="AO137" s="10">
        <v>2.4506692000000001</v>
      </c>
      <c r="AP137" s="10">
        <v>2.4367225000000001</v>
      </c>
      <c r="AQ137" s="10">
        <v>2.4235099</v>
      </c>
      <c r="AR137" s="10">
        <v>2.4109381999999999</v>
      </c>
      <c r="AS137" s="10">
        <v>2.3989139000000002</v>
      </c>
      <c r="AT137" s="10">
        <v>2.3873530999999999</v>
      </c>
      <c r="AU137" s="10">
        <v>2.3762121</v>
      </c>
      <c r="AV137" s="10">
        <v>2.3654584000000001</v>
      </c>
      <c r="AW137" s="10">
        <v>2.3550596000000001</v>
      </c>
      <c r="AX137" s="10">
        <v>2.3449833999999998</v>
      </c>
      <c r="AY137" s="10">
        <v>2.3351972999999999</v>
      </c>
      <c r="AZ137" s="10">
        <v>2.3256689000000001</v>
      </c>
      <c r="BA137" s="10">
        <v>2.3163657999999998</v>
      </c>
      <c r="BB137" s="10">
        <v>2.3072555000000001</v>
      </c>
      <c r="BC137" s="10">
        <v>2.2983055999999999</v>
      </c>
      <c r="BD137" s="10">
        <v>2.2894838000000002</v>
      </c>
      <c r="BE137" s="10">
        <v>2.2807575</v>
      </c>
      <c r="BF137" s="10">
        <v>2.2721019999999998</v>
      </c>
      <c r="BG137" s="10">
        <v>2.2635265000000002</v>
      </c>
      <c r="BH137" s="10">
        <v>2.2550493</v>
      </c>
      <c r="BI137" s="10">
        <v>2.2466889000000001</v>
      </c>
      <c r="BJ137" s="10">
        <v>2.2384637999999999</v>
      </c>
      <c r="BK137" s="10">
        <v>2.2303923000000001</v>
      </c>
      <c r="BL137" s="10">
        <v>2.2224929000000002</v>
      </c>
      <c r="BM137" s="10">
        <v>2.2147839999999999</v>
      </c>
      <c r="BN137" s="10">
        <v>2.2072840999999999</v>
      </c>
      <c r="BO137" s="10">
        <v>2.2000115999999998</v>
      </c>
      <c r="BP137" s="10">
        <v>2.1929848999999999</v>
      </c>
      <c r="BQ137" s="10">
        <v>2.1862225</v>
      </c>
      <c r="BR137" s="10">
        <v>2.1517434999999998</v>
      </c>
      <c r="BS137" s="10">
        <v>2.1284725999999998</v>
      </c>
      <c r="BU137" s="9">
        <v>248.3</v>
      </c>
      <c r="BV137" s="9">
        <v>316.77999999999997</v>
      </c>
      <c r="BW137" s="9">
        <v>348.54</v>
      </c>
      <c r="BX137" s="9">
        <v>385.01</v>
      </c>
      <c r="BY137" s="9">
        <v>391.53</v>
      </c>
      <c r="BZ137" s="9">
        <v>388.04</v>
      </c>
      <c r="CA137" s="9">
        <v>381.73</v>
      </c>
      <c r="CB137" s="9">
        <v>346.19</v>
      </c>
      <c r="CC137" s="9">
        <v>284.19</v>
      </c>
      <c r="CD137" s="9">
        <v>234.19</v>
      </c>
      <c r="CE137" s="9">
        <v>223.32</v>
      </c>
      <c r="CF137" s="9">
        <v>203.48</v>
      </c>
      <c r="CG137" s="9">
        <v>208.57</v>
      </c>
      <c r="CH137" s="9">
        <v>215.28</v>
      </c>
      <c r="CI137" s="9">
        <v>226.7</v>
      </c>
      <c r="CJ137" s="9">
        <v>235.92</v>
      </c>
      <c r="CK137" s="9">
        <v>236.32</v>
      </c>
      <c r="CL137" s="9">
        <v>236.68</v>
      </c>
      <c r="CM137" s="9">
        <v>234.15</v>
      </c>
      <c r="CN137" s="9">
        <v>219.11</v>
      </c>
      <c r="CO137" s="9">
        <v>175.75</v>
      </c>
      <c r="CP137" s="9">
        <v>154.43</v>
      </c>
      <c r="CQ137" s="9">
        <v>147.80000000000001</v>
      </c>
      <c r="CR137" s="9">
        <v>142.87</v>
      </c>
      <c r="CS137" s="9">
        <v>136.51</v>
      </c>
      <c r="CT137" s="9">
        <v>141.77000000000001</v>
      </c>
      <c r="CU137" s="9">
        <v>145.52000000000001</v>
      </c>
      <c r="CV137" s="9">
        <v>150.22999999999999</v>
      </c>
      <c r="CW137" s="9">
        <v>153.54</v>
      </c>
      <c r="CX137" s="9">
        <v>151.35</v>
      </c>
      <c r="CY137" s="9">
        <v>149.78</v>
      </c>
      <c r="CZ137" s="9">
        <v>142.11000000000001</v>
      </c>
      <c r="DA137" s="9">
        <v>120.99</v>
      </c>
      <c r="DB137" s="9">
        <v>113.11</v>
      </c>
      <c r="DC137" s="9">
        <v>106.72</v>
      </c>
      <c r="DD137" s="9">
        <v>107.1</v>
      </c>
      <c r="DE137" s="9">
        <v>105.13</v>
      </c>
      <c r="DF137" s="9">
        <v>109.63</v>
      </c>
      <c r="DG137" s="9">
        <v>122.7</v>
      </c>
      <c r="DH137" s="9">
        <v>121.98</v>
      </c>
      <c r="DI137" s="9">
        <v>120.83</v>
      </c>
      <c r="DJ137" s="9">
        <v>115.17</v>
      </c>
      <c r="DK137" s="9">
        <v>113.8</v>
      </c>
      <c r="DL137" s="9">
        <v>107.49</v>
      </c>
      <c r="DM137" s="9">
        <v>103.65</v>
      </c>
      <c r="DN137" s="9">
        <v>97.65</v>
      </c>
      <c r="DO137" s="9">
        <v>95.76</v>
      </c>
      <c r="DP137" s="9">
        <v>94.36</v>
      </c>
      <c r="DR137" s="9">
        <v>236.5</v>
      </c>
      <c r="DS137" s="9">
        <v>297.49</v>
      </c>
      <c r="DT137" s="9">
        <v>314.58999999999997</v>
      </c>
      <c r="DU137" s="9">
        <v>360.78</v>
      </c>
      <c r="DV137" s="9">
        <v>367.32</v>
      </c>
      <c r="DW137" s="9">
        <v>337.66</v>
      </c>
      <c r="DX137" s="9">
        <v>337.63</v>
      </c>
      <c r="DY137" s="9">
        <v>336.73</v>
      </c>
      <c r="DZ137" s="9">
        <v>199.57</v>
      </c>
      <c r="EA137" s="9">
        <v>202.98</v>
      </c>
      <c r="EB137" s="9">
        <v>202.24</v>
      </c>
      <c r="EC137" s="9">
        <v>194.1</v>
      </c>
      <c r="ED137" s="9">
        <v>194.98</v>
      </c>
      <c r="EE137" s="9">
        <v>194.55</v>
      </c>
      <c r="EF137" s="9">
        <v>208.59</v>
      </c>
      <c r="EG137" s="9">
        <v>211.93</v>
      </c>
      <c r="EH137" s="9">
        <v>212.39</v>
      </c>
      <c r="EI137" s="9">
        <v>211.68</v>
      </c>
      <c r="EJ137" s="9">
        <v>211.67</v>
      </c>
      <c r="EK137" s="9">
        <v>208.4</v>
      </c>
      <c r="EL137" s="9">
        <v>144.91</v>
      </c>
      <c r="EM137" s="9">
        <v>144.43</v>
      </c>
      <c r="EN137" s="9">
        <v>144.22</v>
      </c>
      <c r="EO137" s="9">
        <v>143.9</v>
      </c>
      <c r="EP137" s="9">
        <v>145.22</v>
      </c>
      <c r="EQ137" s="9">
        <v>145.94</v>
      </c>
      <c r="ER137" s="9">
        <v>166.37</v>
      </c>
      <c r="ES137" s="9">
        <v>168.64</v>
      </c>
      <c r="ET137" s="9">
        <v>169.27</v>
      </c>
      <c r="EU137" s="9">
        <v>170.4</v>
      </c>
      <c r="EV137" s="9">
        <v>170.08</v>
      </c>
      <c r="EW137" s="9">
        <v>171.59</v>
      </c>
      <c r="EX137" s="9">
        <v>119.76</v>
      </c>
      <c r="EY137" s="9">
        <v>119.03</v>
      </c>
      <c r="EZ137" s="9">
        <v>119.04</v>
      </c>
      <c r="FA137" s="9">
        <v>119.01</v>
      </c>
      <c r="FB137" s="9">
        <v>120.42</v>
      </c>
      <c r="FC137" s="9">
        <v>122.51</v>
      </c>
      <c r="FD137" s="9">
        <v>138.83000000000001</v>
      </c>
      <c r="FE137" s="9">
        <v>141.65</v>
      </c>
      <c r="FF137" s="9">
        <v>143.75</v>
      </c>
      <c r="FG137" s="9">
        <v>144.54</v>
      </c>
      <c r="FH137" s="9">
        <v>143.83000000000001</v>
      </c>
      <c r="FI137" s="9">
        <v>142.03</v>
      </c>
      <c r="FJ137" s="9">
        <v>119.19</v>
      </c>
      <c r="FK137" s="9">
        <v>118.56</v>
      </c>
      <c r="FL137" s="9">
        <v>118.57</v>
      </c>
      <c r="FM137" s="9">
        <v>118.54</v>
      </c>
      <c r="FO137" s="9">
        <v>78.319900000000004</v>
      </c>
      <c r="FP137" s="7">
        <v>119.78</v>
      </c>
      <c r="FQ137" s="9">
        <v>1.2142999999999999</v>
      </c>
      <c r="FR137" s="7">
        <f t="shared" si="22"/>
        <v>98.641192456559338</v>
      </c>
      <c r="FT137" s="7">
        <v>1.85</v>
      </c>
      <c r="FU137" s="7">
        <v>2.2200000000000002</v>
      </c>
      <c r="FV137" s="9">
        <v>78.703900000000004</v>
      </c>
      <c r="FX137" s="9">
        <v>114.81</v>
      </c>
      <c r="FY137" s="9">
        <v>105.59</v>
      </c>
      <c r="FZ137" s="9">
        <v>98.6</v>
      </c>
      <c r="GA137" s="9">
        <v>92.07</v>
      </c>
      <c r="GB137" s="9">
        <v>84.65</v>
      </c>
    </row>
    <row r="138" spans="1:184" x14ac:dyDescent="0.25">
      <c r="A138" s="6">
        <f t="shared" si="23"/>
        <v>44743</v>
      </c>
      <c r="B138" s="13">
        <f t="shared" ref="B138:B201" si="24">MONTH(A138)</f>
        <v>7</v>
      </c>
      <c r="C138" s="13">
        <f t="shared" ref="C138:C201" si="25">YEAR(A138)</f>
        <v>2022</v>
      </c>
      <c r="D138">
        <f t="shared" ref="D138:D201" si="26">C138*100+B138</f>
        <v>202207</v>
      </c>
      <c r="E138">
        <f t="shared" ref="E138:E201" si="27">IF(B138&lt;4,1,IF(B138&lt;7,2,IF(B138&lt;10,3,4)))</f>
        <v>3</v>
      </c>
      <c r="F138">
        <f t="shared" ref="F138:F201" si="28">C138*100+E138</f>
        <v>202203</v>
      </c>
      <c r="G138" t="s">
        <v>324</v>
      </c>
      <c r="H138" s="9">
        <v>1.25</v>
      </c>
      <c r="I138" s="9">
        <v>1.1907000000000001</v>
      </c>
      <c r="J138" s="10">
        <v>1.3357469</v>
      </c>
      <c r="K138" s="10">
        <v>1.6961416</v>
      </c>
      <c r="L138" s="10">
        <v>2.0050466</v>
      </c>
      <c r="M138" s="10">
        <v>2.2682383000000002</v>
      </c>
      <c r="N138" s="10">
        <v>2.4871146999999998</v>
      </c>
      <c r="O138" s="10">
        <v>2.6565546000000002</v>
      </c>
      <c r="P138" s="10">
        <v>2.7763322000000001</v>
      </c>
      <c r="Q138" s="10">
        <v>2.848576</v>
      </c>
      <c r="R138" s="10">
        <v>2.8816278999999998</v>
      </c>
      <c r="S138" s="10">
        <v>2.8842626999999998</v>
      </c>
      <c r="T138" s="10">
        <v>2.8656516999999999</v>
      </c>
      <c r="U138" s="10">
        <v>2.8331919999999999</v>
      </c>
      <c r="V138" s="10">
        <v>2.7954116</v>
      </c>
      <c r="W138" s="10">
        <v>2.7553017999999998</v>
      </c>
      <c r="X138" s="10">
        <v>2.7139101000000001</v>
      </c>
      <c r="Y138" s="10">
        <v>2.6722834</v>
      </c>
      <c r="Z138" s="10">
        <v>2.6314685999999998</v>
      </c>
      <c r="AA138" s="10">
        <v>2.5925126999999999</v>
      </c>
      <c r="AB138" s="10">
        <v>2.5563007999999998</v>
      </c>
      <c r="AC138" s="10">
        <v>2.5228885999999999</v>
      </c>
      <c r="AD138" s="10">
        <v>2.4920667000000001</v>
      </c>
      <c r="AE138" s="10">
        <v>2.4636255999999999</v>
      </c>
      <c r="AF138" s="10">
        <v>2.4373559999999999</v>
      </c>
      <c r="AG138" s="10">
        <v>2.4130484000000001</v>
      </c>
      <c r="AH138" s="10">
        <v>2.3905080000000001</v>
      </c>
      <c r="AI138" s="10">
        <v>2.3696041000000001</v>
      </c>
      <c r="AJ138" s="10">
        <v>2.3502241000000001</v>
      </c>
      <c r="AK138" s="10">
        <v>2.3322550999999998</v>
      </c>
      <c r="AL138" s="10">
        <v>2.3155844000000001</v>
      </c>
      <c r="AM138" s="10">
        <v>2.3000991000000002</v>
      </c>
      <c r="AN138" s="10">
        <v>2.2856863999999999</v>
      </c>
      <c r="AO138" s="10">
        <v>2.2722335999999999</v>
      </c>
      <c r="AP138" s="10">
        <v>2.2596278000000001</v>
      </c>
      <c r="AQ138" s="10">
        <v>2.2477562999999998</v>
      </c>
      <c r="AR138" s="10">
        <v>2.2365062999999998</v>
      </c>
      <c r="AS138" s="10">
        <v>2.2257649000000002</v>
      </c>
      <c r="AT138" s="10">
        <v>2.2154329000000001</v>
      </c>
      <c r="AU138" s="10">
        <v>2.2054703999999998</v>
      </c>
      <c r="AV138" s="10">
        <v>2.1958538999999999</v>
      </c>
      <c r="AW138" s="10">
        <v>2.1865598999999998</v>
      </c>
      <c r="AX138" s="10">
        <v>2.177565</v>
      </c>
      <c r="AY138" s="10">
        <v>2.1688456999999999</v>
      </c>
      <c r="AZ138" s="10">
        <v>2.1603786</v>
      </c>
      <c r="BA138" s="10">
        <v>2.1521401999999998</v>
      </c>
      <c r="BB138" s="10">
        <v>2.144107</v>
      </c>
      <c r="BC138" s="10">
        <v>2.1362554999999999</v>
      </c>
      <c r="BD138" s="10">
        <v>2.1285623</v>
      </c>
      <c r="BE138" s="10">
        <v>2.1210040000000001</v>
      </c>
      <c r="BF138" s="10">
        <v>2.1135625999999998</v>
      </c>
      <c r="BG138" s="10">
        <v>2.1062455</v>
      </c>
      <c r="BH138" s="10">
        <v>2.0990668000000001</v>
      </c>
      <c r="BI138" s="10">
        <v>2.0920405999999998</v>
      </c>
      <c r="BJ138" s="10">
        <v>2.085181</v>
      </c>
      <c r="BK138" s="10">
        <v>2.0785021000000001</v>
      </c>
      <c r="BL138" s="10">
        <v>2.0720181000000002</v>
      </c>
      <c r="BM138" s="10">
        <v>2.0657431000000002</v>
      </c>
      <c r="BN138" s="10">
        <v>2.0596912000000001</v>
      </c>
      <c r="BO138" s="10">
        <v>2.0538766000000002</v>
      </c>
      <c r="BP138" s="10">
        <v>2.0483132999999998</v>
      </c>
      <c r="BQ138" s="10">
        <v>2.0430155000000001</v>
      </c>
      <c r="BR138" s="10">
        <v>2.0172056999999999</v>
      </c>
      <c r="BS138" s="10">
        <v>2.0021513</v>
      </c>
      <c r="BU138" s="9">
        <v>240.94</v>
      </c>
      <c r="BV138" s="9">
        <v>322</v>
      </c>
      <c r="BW138" s="9">
        <v>352</v>
      </c>
      <c r="BX138" s="9">
        <v>391.34</v>
      </c>
      <c r="BY138" s="9">
        <v>397.36</v>
      </c>
      <c r="BZ138" s="9">
        <v>392.26</v>
      </c>
      <c r="CA138" s="9">
        <v>389.76</v>
      </c>
      <c r="CB138" s="9">
        <v>352.76</v>
      </c>
      <c r="CC138" s="9">
        <v>290.76</v>
      </c>
      <c r="CD138" s="9">
        <v>236.49</v>
      </c>
      <c r="CE138" s="9">
        <v>224.31</v>
      </c>
      <c r="CF138" s="9">
        <v>204.46</v>
      </c>
      <c r="CG138" s="9">
        <v>210.18</v>
      </c>
      <c r="CH138" s="9">
        <v>217.64</v>
      </c>
      <c r="CI138" s="9">
        <v>225.89</v>
      </c>
      <c r="CJ138" s="9">
        <v>234.02</v>
      </c>
      <c r="CK138" s="9">
        <v>235.34</v>
      </c>
      <c r="CL138" s="9">
        <v>236.53</v>
      </c>
      <c r="CM138" s="9">
        <v>234.39</v>
      </c>
      <c r="CN138" s="9">
        <v>219.33</v>
      </c>
      <c r="CO138" s="9">
        <v>174.86</v>
      </c>
      <c r="CP138" s="9">
        <v>152.63</v>
      </c>
      <c r="CQ138" s="9">
        <v>146</v>
      </c>
      <c r="CR138" s="9">
        <v>141.07</v>
      </c>
      <c r="CS138" s="9">
        <v>134.71</v>
      </c>
      <c r="CT138" s="9">
        <v>141.28</v>
      </c>
      <c r="CU138" s="9">
        <v>144.86000000000001</v>
      </c>
      <c r="CV138" s="9">
        <v>149.57</v>
      </c>
      <c r="CW138" s="9">
        <v>153.12</v>
      </c>
      <c r="CX138" s="9">
        <v>150.08000000000001</v>
      </c>
      <c r="CY138" s="9">
        <v>148.51</v>
      </c>
      <c r="CZ138" s="9">
        <v>140.84</v>
      </c>
      <c r="DA138" s="9">
        <v>117.05</v>
      </c>
      <c r="DB138" s="9">
        <v>108.3</v>
      </c>
      <c r="DC138" s="9">
        <v>101.91</v>
      </c>
      <c r="DD138" s="9">
        <v>102.29</v>
      </c>
      <c r="DE138" s="9">
        <v>100.32</v>
      </c>
      <c r="DF138" s="9">
        <v>104.82</v>
      </c>
      <c r="DG138" s="9">
        <v>118.38</v>
      </c>
      <c r="DH138" s="9">
        <v>117.66</v>
      </c>
      <c r="DI138" s="9">
        <v>116.51</v>
      </c>
      <c r="DJ138" s="9">
        <v>110.85</v>
      </c>
      <c r="DK138" s="9">
        <v>109.48</v>
      </c>
      <c r="DL138" s="9">
        <v>103.89</v>
      </c>
      <c r="DM138" s="9">
        <v>102.23</v>
      </c>
      <c r="DN138" s="9">
        <v>96.23</v>
      </c>
      <c r="DO138" s="9">
        <v>94.34</v>
      </c>
      <c r="DP138" s="9">
        <v>92.94</v>
      </c>
      <c r="DR138" s="9">
        <v>232.53</v>
      </c>
      <c r="DS138" s="9">
        <v>301.39999999999998</v>
      </c>
      <c r="DT138" s="9">
        <v>319.64999999999998</v>
      </c>
      <c r="DU138" s="9">
        <v>370.36</v>
      </c>
      <c r="DV138" s="9">
        <v>376.66</v>
      </c>
      <c r="DW138" s="9">
        <v>344.81</v>
      </c>
      <c r="DX138" s="9">
        <v>344.78</v>
      </c>
      <c r="DY138" s="9">
        <v>343.88</v>
      </c>
      <c r="DZ138" s="9">
        <v>206.5</v>
      </c>
      <c r="EA138" s="9">
        <v>209.91</v>
      </c>
      <c r="EB138" s="9">
        <v>209.17</v>
      </c>
      <c r="EC138" s="9">
        <v>200.44</v>
      </c>
      <c r="ED138" s="9">
        <v>201.32</v>
      </c>
      <c r="EE138" s="9">
        <v>200.89</v>
      </c>
      <c r="EF138" s="9">
        <v>208.96</v>
      </c>
      <c r="EG138" s="9">
        <v>212.3</v>
      </c>
      <c r="EH138" s="9">
        <v>212.76</v>
      </c>
      <c r="EI138" s="9">
        <v>212.05</v>
      </c>
      <c r="EJ138" s="9">
        <v>212.04</v>
      </c>
      <c r="EK138" s="9">
        <v>208.77</v>
      </c>
      <c r="EL138" s="9">
        <v>145.19999999999999</v>
      </c>
      <c r="EM138" s="9">
        <v>144.72</v>
      </c>
      <c r="EN138" s="9">
        <v>144.51</v>
      </c>
      <c r="EO138" s="9">
        <v>144.19</v>
      </c>
      <c r="EP138" s="9">
        <v>145.51</v>
      </c>
      <c r="EQ138" s="9">
        <v>146.22999999999999</v>
      </c>
      <c r="ER138" s="9">
        <v>166.57</v>
      </c>
      <c r="ES138" s="9">
        <v>168.84</v>
      </c>
      <c r="ET138" s="9">
        <v>169.47</v>
      </c>
      <c r="EU138" s="9">
        <v>170.6</v>
      </c>
      <c r="EV138" s="9">
        <v>170.28</v>
      </c>
      <c r="EW138" s="9">
        <v>171.79</v>
      </c>
      <c r="EX138" s="9">
        <v>120.05</v>
      </c>
      <c r="EY138" s="9">
        <v>119.32</v>
      </c>
      <c r="EZ138" s="9">
        <v>119.33</v>
      </c>
      <c r="FA138" s="9">
        <v>119.3</v>
      </c>
      <c r="FB138" s="9">
        <v>120.71</v>
      </c>
      <c r="FC138" s="9">
        <v>122.8</v>
      </c>
      <c r="FD138" s="9">
        <v>139.03</v>
      </c>
      <c r="FE138" s="9">
        <v>141.85</v>
      </c>
      <c r="FF138" s="9">
        <v>143.94999999999999</v>
      </c>
      <c r="FG138" s="9">
        <v>144.74</v>
      </c>
      <c r="FH138" s="9">
        <v>144.03</v>
      </c>
      <c r="FI138" s="9">
        <v>142.22999999999999</v>
      </c>
      <c r="FJ138" s="9">
        <v>119.48</v>
      </c>
      <c r="FK138" s="9">
        <v>118.85</v>
      </c>
      <c r="FL138" s="9">
        <v>118.86</v>
      </c>
      <c r="FM138" s="9">
        <v>118.83</v>
      </c>
      <c r="FO138" s="9">
        <v>77.697900000000004</v>
      </c>
      <c r="FP138" s="7">
        <v>119.21</v>
      </c>
      <c r="FQ138" s="9">
        <v>1.2004999999999999</v>
      </c>
      <c r="FR138" s="7">
        <f t="shared" ref="FR138:FR201" si="29">FP138/FQ138</f>
        <v>99.300291545189509</v>
      </c>
      <c r="FT138" s="7">
        <v>1.7</v>
      </c>
      <c r="FU138" s="7">
        <v>2.1</v>
      </c>
      <c r="FV138" s="9">
        <v>78.065299999999993</v>
      </c>
      <c r="FX138" s="9">
        <v>111.63</v>
      </c>
      <c r="FY138" s="9">
        <v>104.65</v>
      </c>
      <c r="FZ138" s="9">
        <v>98.25</v>
      </c>
      <c r="GA138" s="9">
        <v>92.19</v>
      </c>
      <c r="GB138" s="9">
        <v>84.32</v>
      </c>
    </row>
    <row r="139" spans="1:184" x14ac:dyDescent="0.25">
      <c r="A139" s="6">
        <f t="shared" si="23"/>
        <v>44746</v>
      </c>
      <c r="B139" s="13">
        <f t="shared" si="24"/>
        <v>7</v>
      </c>
      <c r="C139" s="13">
        <f t="shared" si="25"/>
        <v>2022</v>
      </c>
      <c r="D139">
        <f t="shared" si="26"/>
        <v>202207</v>
      </c>
      <c r="E139">
        <f t="shared" si="27"/>
        <v>3</v>
      </c>
      <c r="F139">
        <f t="shared" si="28"/>
        <v>202203</v>
      </c>
      <c r="G139" t="s">
        <v>325</v>
      </c>
      <c r="H139" s="9">
        <v>1.25</v>
      </c>
      <c r="I139" s="9">
        <v>1.1901999999999999</v>
      </c>
      <c r="J139" s="10">
        <v>1.3613289</v>
      </c>
      <c r="K139" s="10">
        <v>1.7531779999999999</v>
      </c>
      <c r="L139" s="10">
        <v>2.0719542999999998</v>
      </c>
      <c r="M139" s="10">
        <v>2.3368731999999999</v>
      </c>
      <c r="N139" s="10">
        <v>2.5583225999999999</v>
      </c>
      <c r="O139" s="10">
        <v>2.7334113000000002</v>
      </c>
      <c r="P139" s="10">
        <v>2.8598199000000002</v>
      </c>
      <c r="Q139" s="10">
        <v>2.9415019</v>
      </c>
      <c r="R139" s="10">
        <v>2.9837920000000002</v>
      </c>
      <c r="S139" s="10">
        <v>2.9962373000000002</v>
      </c>
      <c r="T139" s="10">
        <v>2.9860720999999999</v>
      </c>
      <c r="U139" s="10">
        <v>2.9606264000000002</v>
      </c>
      <c r="V139" s="10">
        <v>2.9282129000000001</v>
      </c>
      <c r="W139" s="10">
        <v>2.8916607000000001</v>
      </c>
      <c r="X139" s="10">
        <v>2.8522582000000001</v>
      </c>
      <c r="Y139" s="10">
        <v>2.8112938000000001</v>
      </c>
      <c r="Z139" s="10">
        <v>2.7700559999999999</v>
      </c>
      <c r="AA139" s="10">
        <v>2.7298331999999998</v>
      </c>
      <c r="AB139" s="10">
        <v>2.6917198999999998</v>
      </c>
      <c r="AC139" s="10">
        <v>2.6559115000000002</v>
      </c>
      <c r="AD139" s="10">
        <v>2.6223429</v>
      </c>
      <c r="AE139" s="10">
        <v>2.5909487000000002</v>
      </c>
      <c r="AF139" s="10">
        <v>2.5616637</v>
      </c>
      <c r="AG139" s="10">
        <v>2.5344226999999999</v>
      </c>
      <c r="AH139" s="10">
        <v>2.5091524999999999</v>
      </c>
      <c r="AI139" s="10">
        <v>2.4857447000000001</v>
      </c>
      <c r="AJ139" s="10">
        <v>2.4640811</v>
      </c>
      <c r="AK139" s="10">
        <v>2.4440439</v>
      </c>
      <c r="AL139" s="10">
        <v>2.4255148000000002</v>
      </c>
      <c r="AM139" s="10">
        <v>2.4083758</v>
      </c>
      <c r="AN139" s="10">
        <v>2.3925087999999999</v>
      </c>
      <c r="AO139" s="10">
        <v>2.3777957999999999</v>
      </c>
      <c r="AP139" s="10">
        <v>2.3641187000000001</v>
      </c>
      <c r="AQ139" s="10">
        <v>2.3513595</v>
      </c>
      <c r="AR139" s="10">
        <v>2.3393999999999999</v>
      </c>
      <c r="AS139" s="10">
        <v>2.3281222000000001</v>
      </c>
      <c r="AT139" s="10">
        <v>2.3174201999999999</v>
      </c>
      <c r="AU139" s="10">
        <v>2.3072423</v>
      </c>
      <c r="AV139" s="10">
        <v>2.2975515999999998</v>
      </c>
      <c r="AW139" s="10">
        <v>2.2883111999999999</v>
      </c>
      <c r="AX139" s="10">
        <v>2.2794843</v>
      </c>
      <c r="AY139" s="10">
        <v>2.2710338999999999</v>
      </c>
      <c r="AZ139" s="10">
        <v>2.2629231999999999</v>
      </c>
      <c r="BA139" s="10">
        <v>2.2551152999999999</v>
      </c>
      <c r="BB139" s="10">
        <v>2.2475733</v>
      </c>
      <c r="BC139" s="10">
        <v>2.2402603000000001</v>
      </c>
      <c r="BD139" s="10">
        <v>2.2331395999999999</v>
      </c>
      <c r="BE139" s="10">
        <v>2.2261741000000002</v>
      </c>
      <c r="BF139" s="10">
        <v>2.2193328999999999</v>
      </c>
      <c r="BG139" s="10">
        <v>2.2126166999999999</v>
      </c>
      <c r="BH139" s="10">
        <v>2.2060369</v>
      </c>
      <c r="BI139" s="10">
        <v>2.1996047999999999</v>
      </c>
      <c r="BJ139" s="10">
        <v>2.1933316999999999</v>
      </c>
      <c r="BK139" s="10">
        <v>2.1872289999999999</v>
      </c>
      <c r="BL139" s="10">
        <v>2.1813080999999999</v>
      </c>
      <c r="BM139" s="10">
        <v>2.1755802000000002</v>
      </c>
      <c r="BN139" s="10">
        <v>2.1700566999999999</v>
      </c>
      <c r="BO139" s="10">
        <v>2.164749</v>
      </c>
      <c r="BP139" s="10">
        <v>2.1596685</v>
      </c>
      <c r="BQ139" s="10">
        <v>2.1548264000000001</v>
      </c>
      <c r="BR139" s="10">
        <v>2.1311325000000001</v>
      </c>
      <c r="BS139" s="10">
        <v>2.1171384</v>
      </c>
      <c r="BU139" s="9">
        <v>282.24</v>
      </c>
      <c r="BV139" s="9">
        <v>362.23</v>
      </c>
      <c r="BW139" s="9">
        <v>381.73</v>
      </c>
      <c r="BX139" s="9">
        <v>421.28</v>
      </c>
      <c r="BY139" s="9">
        <v>427.23</v>
      </c>
      <c r="BZ139" s="9">
        <v>427.47</v>
      </c>
      <c r="CA139" s="9">
        <v>424.98</v>
      </c>
      <c r="CB139" s="9">
        <v>386.87</v>
      </c>
      <c r="CC139" s="9">
        <v>320.39</v>
      </c>
      <c r="CD139" s="9">
        <v>262.49</v>
      </c>
      <c r="CE139" s="9">
        <v>246.79</v>
      </c>
      <c r="CF139" s="9">
        <v>227.94</v>
      </c>
      <c r="CG139" s="9">
        <v>233.73</v>
      </c>
      <c r="CH139" s="9">
        <v>241.13</v>
      </c>
      <c r="CI139" s="9">
        <v>249.51</v>
      </c>
      <c r="CJ139" s="9">
        <v>257.76</v>
      </c>
      <c r="CK139" s="9">
        <v>259.26</v>
      </c>
      <c r="CL139" s="9">
        <v>260.7</v>
      </c>
      <c r="CM139" s="9">
        <v>258.3</v>
      </c>
      <c r="CN139" s="9">
        <v>245.93</v>
      </c>
      <c r="CO139" s="9">
        <v>195.11</v>
      </c>
      <c r="CP139" s="9">
        <v>170.39</v>
      </c>
      <c r="CQ139" s="9">
        <v>163.76</v>
      </c>
      <c r="CR139" s="9">
        <v>159.08000000000001</v>
      </c>
      <c r="CS139" s="9">
        <v>153.46</v>
      </c>
      <c r="CT139" s="9">
        <v>159.52000000000001</v>
      </c>
      <c r="CU139" s="9">
        <v>163.4</v>
      </c>
      <c r="CV139" s="9">
        <v>166.63</v>
      </c>
      <c r="CW139" s="9">
        <v>170.47</v>
      </c>
      <c r="CX139" s="9">
        <v>168.67</v>
      </c>
      <c r="CY139" s="9">
        <v>167.02</v>
      </c>
      <c r="CZ139" s="9">
        <v>158.04</v>
      </c>
      <c r="DA139" s="9">
        <v>126.96</v>
      </c>
      <c r="DB139" s="9">
        <v>118.21</v>
      </c>
      <c r="DC139" s="9">
        <v>111.62</v>
      </c>
      <c r="DD139" s="9">
        <v>111.71</v>
      </c>
      <c r="DE139" s="9">
        <v>109.39</v>
      </c>
      <c r="DF139" s="9">
        <v>113.55</v>
      </c>
      <c r="DG139" s="9">
        <v>126.29</v>
      </c>
      <c r="DH139" s="9">
        <v>124.85</v>
      </c>
      <c r="DI139" s="9">
        <v>122.48</v>
      </c>
      <c r="DJ139" s="9">
        <v>120.36</v>
      </c>
      <c r="DK139" s="9">
        <v>118.99</v>
      </c>
      <c r="DL139" s="9">
        <v>113.4</v>
      </c>
      <c r="DM139" s="9">
        <v>111.74</v>
      </c>
      <c r="DN139" s="9">
        <v>105.74</v>
      </c>
      <c r="DO139" s="9">
        <v>103.44</v>
      </c>
      <c r="DP139" s="9">
        <v>101.74</v>
      </c>
      <c r="DR139" s="9">
        <v>262.55</v>
      </c>
      <c r="DS139" s="9">
        <v>329.13</v>
      </c>
      <c r="DT139" s="9">
        <v>341.83</v>
      </c>
      <c r="DU139" s="9">
        <v>397.13</v>
      </c>
      <c r="DV139" s="9">
        <v>406.59</v>
      </c>
      <c r="DW139" s="9">
        <v>370.76</v>
      </c>
      <c r="DX139" s="9">
        <v>370.73</v>
      </c>
      <c r="DY139" s="9">
        <v>369.83</v>
      </c>
      <c r="DZ139" s="9">
        <v>222.85</v>
      </c>
      <c r="EA139" s="9">
        <v>226.26</v>
      </c>
      <c r="EB139" s="9">
        <v>225.52</v>
      </c>
      <c r="EC139" s="9">
        <v>214.57</v>
      </c>
      <c r="ED139" s="9">
        <v>215.45</v>
      </c>
      <c r="EE139" s="9">
        <v>215.02</v>
      </c>
      <c r="EF139" s="9">
        <v>224.71</v>
      </c>
      <c r="EG139" s="9">
        <v>228.05</v>
      </c>
      <c r="EH139" s="9">
        <v>228.51</v>
      </c>
      <c r="EI139" s="9">
        <v>227.87</v>
      </c>
      <c r="EJ139" s="9">
        <v>227.86</v>
      </c>
      <c r="EK139" s="9">
        <v>224.59</v>
      </c>
      <c r="EL139" s="9">
        <v>153.13999999999999</v>
      </c>
      <c r="EM139" s="9">
        <v>152.66</v>
      </c>
      <c r="EN139" s="9">
        <v>152.44999999999999</v>
      </c>
      <c r="EO139" s="9">
        <v>152.13</v>
      </c>
      <c r="EP139" s="9">
        <v>153.44999999999999</v>
      </c>
      <c r="EQ139" s="9">
        <v>154.16999999999999</v>
      </c>
      <c r="ER139" s="9">
        <v>176.64</v>
      </c>
      <c r="ES139" s="9">
        <v>178.91</v>
      </c>
      <c r="ET139" s="9">
        <v>179.54</v>
      </c>
      <c r="EU139" s="9">
        <v>180.67</v>
      </c>
      <c r="EV139" s="9">
        <v>180.35</v>
      </c>
      <c r="EW139" s="9">
        <v>181.86</v>
      </c>
      <c r="EX139" s="9">
        <v>129.94</v>
      </c>
      <c r="EY139" s="9">
        <v>129.21</v>
      </c>
      <c r="EZ139" s="9">
        <v>129.22</v>
      </c>
      <c r="FA139" s="9">
        <v>129.19</v>
      </c>
      <c r="FB139" s="9">
        <v>130.6</v>
      </c>
      <c r="FC139" s="9">
        <v>132.69</v>
      </c>
      <c r="FD139" s="9">
        <v>142.47</v>
      </c>
      <c r="FE139" s="9">
        <v>145.29</v>
      </c>
      <c r="FF139" s="9">
        <v>147.38999999999999</v>
      </c>
      <c r="FG139" s="9">
        <v>148.18</v>
      </c>
      <c r="FH139" s="9">
        <v>147.47</v>
      </c>
      <c r="FI139" s="9">
        <v>145.66999999999999</v>
      </c>
      <c r="FJ139" s="9">
        <v>129.37</v>
      </c>
      <c r="FK139" s="9">
        <v>128.74</v>
      </c>
      <c r="FL139" s="9">
        <v>128.75</v>
      </c>
      <c r="FM139" s="9">
        <v>128.72</v>
      </c>
      <c r="FO139" s="9">
        <v>78.302400000000006</v>
      </c>
      <c r="FP139" s="7">
        <v>121.8</v>
      </c>
      <c r="FQ139" s="9">
        <v>1.2117</v>
      </c>
      <c r="FR139" s="7">
        <f t="shared" si="29"/>
        <v>100.51993067590988</v>
      </c>
      <c r="FT139" s="7">
        <v>1.81</v>
      </c>
      <c r="FU139" s="7">
        <v>2.19</v>
      </c>
      <c r="FV139" s="9">
        <v>78.667500000000004</v>
      </c>
      <c r="FX139" s="9">
        <v>113.5</v>
      </c>
      <c r="FY139" s="9">
        <v>106.11</v>
      </c>
      <c r="FZ139" s="9">
        <v>99.43</v>
      </c>
      <c r="GA139" s="9">
        <v>93.46</v>
      </c>
      <c r="GB139" s="9">
        <v>85.71</v>
      </c>
    </row>
    <row r="140" spans="1:184" x14ac:dyDescent="0.25">
      <c r="A140" s="6">
        <f t="shared" si="23"/>
        <v>44747</v>
      </c>
      <c r="B140" s="13">
        <f t="shared" si="24"/>
        <v>7</v>
      </c>
      <c r="C140" s="13">
        <f t="shared" si="25"/>
        <v>2022</v>
      </c>
      <c r="D140">
        <f t="shared" si="26"/>
        <v>202207</v>
      </c>
      <c r="E140">
        <f t="shared" si="27"/>
        <v>3</v>
      </c>
      <c r="F140">
        <f t="shared" si="28"/>
        <v>202203</v>
      </c>
      <c r="G140" t="s">
        <v>326</v>
      </c>
      <c r="H140" s="9">
        <v>1.25</v>
      </c>
      <c r="I140" s="9">
        <v>1.1907000000000001</v>
      </c>
      <c r="J140" s="10">
        <v>1.3765953</v>
      </c>
      <c r="K140" s="10">
        <v>1.7513799999999999</v>
      </c>
      <c r="L140" s="10">
        <v>2.0516279000000002</v>
      </c>
      <c r="M140" s="10">
        <v>2.2939428999999998</v>
      </c>
      <c r="N140" s="10">
        <v>2.4889245999999998</v>
      </c>
      <c r="O140" s="10">
        <v>2.6388338</v>
      </c>
      <c r="P140" s="10">
        <v>2.7451162</v>
      </c>
      <c r="Q140" s="10">
        <v>2.8131146999999999</v>
      </c>
      <c r="R140" s="10">
        <v>2.8491814</v>
      </c>
      <c r="S140" s="10">
        <v>2.8609836999999998</v>
      </c>
      <c r="T140" s="10">
        <v>2.853869</v>
      </c>
      <c r="U140" s="10">
        <v>2.8327816000000001</v>
      </c>
      <c r="V140" s="10">
        <v>2.8024441000000002</v>
      </c>
      <c r="W140" s="10">
        <v>2.765212</v>
      </c>
      <c r="X140" s="10">
        <v>2.7228279</v>
      </c>
      <c r="Y140" s="10">
        <v>2.6770347999999999</v>
      </c>
      <c r="Z140" s="10">
        <v>2.6295753999999998</v>
      </c>
      <c r="AA140" s="10">
        <v>2.5821925000000001</v>
      </c>
      <c r="AB140" s="10">
        <v>2.5364129000000002</v>
      </c>
      <c r="AC140" s="10">
        <v>2.4927622999999999</v>
      </c>
      <c r="AD140" s="10">
        <v>2.4514762999999999</v>
      </c>
      <c r="AE140" s="10">
        <v>2.4127904</v>
      </c>
      <c r="AF140" s="10">
        <v>2.3769399</v>
      </c>
      <c r="AG140" s="10">
        <v>2.3441603999999998</v>
      </c>
      <c r="AH140" s="10">
        <v>2.3146176000000001</v>
      </c>
      <c r="AI140" s="10">
        <v>2.2881689000000001</v>
      </c>
      <c r="AJ140" s="10">
        <v>2.2645865000000001</v>
      </c>
      <c r="AK140" s="10">
        <v>2.2436430000000001</v>
      </c>
      <c r="AL140" s="10">
        <v>2.2251105</v>
      </c>
      <c r="AM140" s="10">
        <v>2.2087615</v>
      </c>
      <c r="AN140" s="10">
        <v>2.1943682</v>
      </c>
      <c r="AO140" s="10">
        <v>2.1817031999999998</v>
      </c>
      <c r="AP140" s="10">
        <v>2.1705386</v>
      </c>
      <c r="AQ140" s="10">
        <v>2.1606469000000001</v>
      </c>
      <c r="AR140" s="10">
        <v>2.1518003999999999</v>
      </c>
      <c r="AS140" s="10">
        <v>2.1437713999999999</v>
      </c>
      <c r="AT140" s="10">
        <v>2.1363536999999999</v>
      </c>
      <c r="AU140" s="10">
        <v>2.1294559999999998</v>
      </c>
      <c r="AV140" s="10">
        <v>2.1230256999999999</v>
      </c>
      <c r="AW140" s="10">
        <v>2.1170100000000001</v>
      </c>
      <c r="AX140" s="10">
        <v>2.1113564</v>
      </c>
      <c r="AY140" s="10">
        <v>2.1060121999999999</v>
      </c>
      <c r="AZ140" s="10">
        <v>2.1009248</v>
      </c>
      <c r="BA140" s="10">
        <v>2.0960413999999998</v>
      </c>
      <c r="BB140" s="10">
        <v>2.0913096000000002</v>
      </c>
      <c r="BC140" s="10">
        <v>2.0866764999999998</v>
      </c>
      <c r="BD140" s="10">
        <v>2.0820894999999999</v>
      </c>
      <c r="BE140" s="10">
        <v>2.0774960999999998</v>
      </c>
      <c r="BF140" s="10">
        <v>2.0728534000000001</v>
      </c>
      <c r="BG140" s="10">
        <v>2.0681664</v>
      </c>
      <c r="BH140" s="10">
        <v>2.0634549</v>
      </c>
      <c r="BI140" s="10">
        <v>2.0587384000000002</v>
      </c>
      <c r="BJ140" s="10">
        <v>2.0540365999999999</v>
      </c>
      <c r="BK140" s="10">
        <v>2.0493692000000001</v>
      </c>
      <c r="BL140" s="10">
        <v>2.0447557999999999</v>
      </c>
      <c r="BM140" s="10">
        <v>2.0402160999999999</v>
      </c>
      <c r="BN140" s="10">
        <v>2.0357696000000001</v>
      </c>
      <c r="BO140" s="10">
        <v>2.0314361999999999</v>
      </c>
      <c r="BP140" s="10">
        <v>2.0272353999999999</v>
      </c>
      <c r="BQ140" s="10">
        <v>2.0231868999999998</v>
      </c>
      <c r="BR140" s="10">
        <v>2.0027029000000001</v>
      </c>
      <c r="BS140" s="10">
        <v>1.9896745</v>
      </c>
      <c r="BU140" s="9">
        <v>290.43</v>
      </c>
      <c r="BV140" s="9">
        <v>363.64</v>
      </c>
      <c r="BW140" s="9">
        <v>383.5</v>
      </c>
      <c r="BX140" s="9">
        <v>428.73</v>
      </c>
      <c r="BY140" s="9">
        <v>436.72</v>
      </c>
      <c r="BZ140" s="9">
        <v>433.64</v>
      </c>
      <c r="CA140" s="9">
        <v>425.55</v>
      </c>
      <c r="CB140" s="9">
        <v>384.34</v>
      </c>
      <c r="CC140" s="9">
        <v>324.33999999999997</v>
      </c>
      <c r="CD140" s="9">
        <v>268.97000000000003</v>
      </c>
      <c r="CE140" s="9">
        <v>253.4</v>
      </c>
      <c r="CF140" s="9">
        <v>233.82</v>
      </c>
      <c r="CG140" s="9">
        <v>238.88</v>
      </c>
      <c r="CH140" s="9">
        <v>243.81</v>
      </c>
      <c r="CI140" s="9">
        <v>259.29000000000002</v>
      </c>
      <c r="CJ140" s="9">
        <v>267.54000000000002</v>
      </c>
      <c r="CK140" s="9">
        <v>269.02999999999997</v>
      </c>
      <c r="CL140" s="9">
        <v>270.12</v>
      </c>
      <c r="CM140" s="9">
        <v>267.72000000000003</v>
      </c>
      <c r="CN140" s="9">
        <v>254.93</v>
      </c>
      <c r="CO140" s="9">
        <v>199.75</v>
      </c>
      <c r="CP140" s="9">
        <v>174.75</v>
      </c>
      <c r="CQ140" s="9">
        <v>168.12</v>
      </c>
      <c r="CR140" s="9">
        <v>163.44</v>
      </c>
      <c r="CS140" s="9">
        <v>157.82</v>
      </c>
      <c r="CT140" s="9">
        <v>163.88</v>
      </c>
      <c r="CU140" s="9">
        <v>167.75</v>
      </c>
      <c r="CV140" s="9">
        <v>170.99</v>
      </c>
      <c r="CW140" s="9">
        <v>174.83</v>
      </c>
      <c r="CX140" s="9">
        <v>173.05</v>
      </c>
      <c r="CY140" s="9">
        <v>171.39</v>
      </c>
      <c r="CZ140" s="9">
        <v>162.41</v>
      </c>
      <c r="DA140" s="9">
        <v>125.41</v>
      </c>
      <c r="DB140" s="9">
        <v>116.66</v>
      </c>
      <c r="DC140" s="9">
        <v>110.07</v>
      </c>
      <c r="DD140" s="9">
        <v>110.16</v>
      </c>
      <c r="DE140" s="9">
        <v>107.84</v>
      </c>
      <c r="DF140" s="9">
        <v>112</v>
      </c>
      <c r="DG140" s="9">
        <v>125</v>
      </c>
      <c r="DH140" s="9">
        <v>123.56</v>
      </c>
      <c r="DI140" s="9">
        <v>121.19</v>
      </c>
      <c r="DJ140" s="9">
        <v>119.07</v>
      </c>
      <c r="DK140" s="9">
        <v>117.69</v>
      </c>
      <c r="DL140" s="9">
        <v>112.11</v>
      </c>
      <c r="DM140" s="9">
        <v>110.44</v>
      </c>
      <c r="DN140" s="9">
        <v>104.44</v>
      </c>
      <c r="DO140" s="9">
        <v>102.14</v>
      </c>
      <c r="DP140" s="9">
        <v>100.44</v>
      </c>
      <c r="DR140" s="9">
        <v>265.17</v>
      </c>
      <c r="DS140" s="9">
        <v>335.44</v>
      </c>
      <c r="DT140" s="9">
        <v>337.6</v>
      </c>
      <c r="DU140" s="9">
        <v>403.33</v>
      </c>
      <c r="DV140" s="9">
        <v>414.86</v>
      </c>
      <c r="DW140" s="9">
        <v>371.98</v>
      </c>
      <c r="DX140" s="9">
        <v>371.95</v>
      </c>
      <c r="DY140" s="9">
        <v>371.05</v>
      </c>
      <c r="DZ140" s="9">
        <v>226.26</v>
      </c>
      <c r="EA140" s="9">
        <v>229.67</v>
      </c>
      <c r="EB140" s="9">
        <v>228.93</v>
      </c>
      <c r="EC140" s="9">
        <v>217.88</v>
      </c>
      <c r="ED140" s="9">
        <v>218.76</v>
      </c>
      <c r="EE140" s="9">
        <v>218.33</v>
      </c>
      <c r="EF140" s="9">
        <v>234.49</v>
      </c>
      <c r="EG140" s="9">
        <v>237.83</v>
      </c>
      <c r="EH140" s="9">
        <v>238.29</v>
      </c>
      <c r="EI140" s="9">
        <v>237.71</v>
      </c>
      <c r="EJ140" s="9">
        <v>237.7</v>
      </c>
      <c r="EK140" s="9">
        <v>234.43</v>
      </c>
      <c r="EL140" s="9">
        <v>149.72999999999999</v>
      </c>
      <c r="EM140" s="9">
        <v>149.25</v>
      </c>
      <c r="EN140" s="9">
        <v>149.04</v>
      </c>
      <c r="EO140" s="9">
        <v>148.72</v>
      </c>
      <c r="EP140" s="9">
        <v>150.04</v>
      </c>
      <c r="EQ140" s="9">
        <v>150.76</v>
      </c>
      <c r="ER140" s="9">
        <v>167.56</v>
      </c>
      <c r="ES140" s="9">
        <v>169.83</v>
      </c>
      <c r="ET140" s="9">
        <v>170.46</v>
      </c>
      <c r="EU140" s="9">
        <v>171.59</v>
      </c>
      <c r="EV140" s="9">
        <v>171.27</v>
      </c>
      <c r="EW140" s="9">
        <v>172.78</v>
      </c>
      <c r="EX140" s="9">
        <v>121.1</v>
      </c>
      <c r="EY140" s="9">
        <v>120.37</v>
      </c>
      <c r="EZ140" s="9">
        <v>120.38</v>
      </c>
      <c r="FA140" s="9">
        <v>120.35</v>
      </c>
      <c r="FB140" s="9">
        <v>121.76</v>
      </c>
      <c r="FC140" s="9">
        <v>123.85</v>
      </c>
      <c r="FD140" s="9">
        <v>126.39</v>
      </c>
      <c r="FE140" s="9">
        <v>129.21</v>
      </c>
      <c r="FF140" s="9">
        <v>131.31</v>
      </c>
      <c r="FG140" s="9">
        <v>132.1</v>
      </c>
      <c r="FH140" s="9">
        <v>131.38999999999999</v>
      </c>
      <c r="FI140" s="9">
        <v>129.59</v>
      </c>
      <c r="FJ140" s="9">
        <v>119.86</v>
      </c>
      <c r="FK140" s="9">
        <v>119.23</v>
      </c>
      <c r="FL140" s="9">
        <v>119.24</v>
      </c>
      <c r="FM140" s="9">
        <v>119.21</v>
      </c>
      <c r="FO140" s="9">
        <v>77.873099999999994</v>
      </c>
      <c r="FP140" s="7">
        <v>110.49</v>
      </c>
      <c r="FQ140" s="9">
        <v>1.1916</v>
      </c>
      <c r="FR140" s="7">
        <f t="shared" si="29"/>
        <v>92.724068479355481</v>
      </c>
      <c r="FT140" s="7">
        <v>1.69</v>
      </c>
      <c r="FU140" s="7">
        <v>2.06</v>
      </c>
      <c r="FV140" s="9">
        <v>78.150000000000006</v>
      </c>
      <c r="FX140" s="9">
        <v>102.77</v>
      </c>
      <c r="FY140" s="9">
        <v>95.79</v>
      </c>
      <c r="FZ140" s="9">
        <v>89.58</v>
      </c>
      <c r="GA140" s="9">
        <v>84.76</v>
      </c>
      <c r="GB140" s="9">
        <v>79.010000000000005</v>
      </c>
    </row>
    <row r="141" spans="1:184" x14ac:dyDescent="0.25">
      <c r="A141" s="6">
        <f t="shared" si="23"/>
        <v>44748</v>
      </c>
      <c r="B141" s="13">
        <f t="shared" si="24"/>
        <v>7</v>
      </c>
      <c r="C141" s="13">
        <f t="shared" si="25"/>
        <v>2022</v>
      </c>
      <c r="D141">
        <f t="shared" si="26"/>
        <v>202207</v>
      </c>
      <c r="E141">
        <f t="shared" si="27"/>
        <v>3</v>
      </c>
      <c r="F141">
        <f t="shared" si="28"/>
        <v>202203</v>
      </c>
      <c r="G141" t="s">
        <v>327</v>
      </c>
      <c r="H141" s="9">
        <v>1.25</v>
      </c>
      <c r="I141" s="9">
        <v>1.1908000000000001</v>
      </c>
      <c r="J141" s="10">
        <v>1.3948434000000001</v>
      </c>
      <c r="K141" s="10">
        <v>1.7512061000000001</v>
      </c>
      <c r="L141" s="10">
        <v>2.0500113</v>
      </c>
      <c r="M141" s="10">
        <v>2.2986536000000002</v>
      </c>
      <c r="N141" s="10">
        <v>2.5008436000000001</v>
      </c>
      <c r="O141" s="10">
        <v>2.6560709999999998</v>
      </c>
      <c r="P141" s="10">
        <v>2.7659969000000002</v>
      </c>
      <c r="Q141" s="10">
        <v>2.8366535000000002</v>
      </c>
      <c r="R141" s="10">
        <v>2.8761461000000001</v>
      </c>
      <c r="S141" s="10">
        <v>2.8922260999999998</v>
      </c>
      <c r="T141" s="10">
        <v>2.8908716999999999</v>
      </c>
      <c r="U141" s="10">
        <v>2.8764411000000001</v>
      </c>
      <c r="V141" s="10">
        <v>2.8535306999999999</v>
      </c>
      <c r="W141" s="10">
        <v>2.8241741999999999</v>
      </c>
      <c r="X141" s="10">
        <v>2.7896695999999999</v>
      </c>
      <c r="Y141" s="10">
        <v>2.7513147999999998</v>
      </c>
      <c r="Z141" s="10">
        <v>2.7104075999999999</v>
      </c>
      <c r="AA141" s="10">
        <v>2.6682459999999999</v>
      </c>
      <c r="AB141" s="10">
        <v>2.6260346999999999</v>
      </c>
      <c r="AC141" s="10">
        <v>2.5844513</v>
      </c>
      <c r="AD141" s="10">
        <v>2.5439875000000001</v>
      </c>
      <c r="AE141" s="10">
        <v>2.5051350999999999</v>
      </c>
      <c r="AF141" s="10">
        <v>2.4683858999999999</v>
      </c>
      <c r="AG141" s="10">
        <v>2.4342315999999999</v>
      </c>
      <c r="AH141" s="10">
        <v>2.4030800000000001</v>
      </c>
      <c r="AI141" s="10">
        <v>2.3748868000000001</v>
      </c>
      <c r="AJ141" s="10">
        <v>2.3494560999999998</v>
      </c>
      <c r="AK141" s="10">
        <v>2.3265918999999999</v>
      </c>
      <c r="AL141" s="10">
        <v>2.3060982999999999</v>
      </c>
      <c r="AM141" s="10">
        <v>2.2877792000000001</v>
      </c>
      <c r="AN141" s="10">
        <v>2.2714387999999999</v>
      </c>
      <c r="AO141" s="10">
        <v>2.2568809999999999</v>
      </c>
      <c r="AP141" s="10">
        <v>2.2439098999999998</v>
      </c>
      <c r="AQ141" s="10">
        <v>2.2323295000000001</v>
      </c>
      <c r="AR141" s="10">
        <v>2.2219437000000002</v>
      </c>
      <c r="AS141" s="10">
        <v>2.2125568000000002</v>
      </c>
      <c r="AT141" s="10">
        <v>2.2039889000000001</v>
      </c>
      <c r="AU141" s="10">
        <v>2.1961396999999998</v>
      </c>
      <c r="AV141" s="10">
        <v>2.188933</v>
      </c>
      <c r="AW141" s="10">
        <v>2.1822927000000001</v>
      </c>
      <c r="AX141" s="10">
        <v>2.1761425999999999</v>
      </c>
      <c r="AY141" s="10">
        <v>2.1704064000000001</v>
      </c>
      <c r="AZ141" s="10">
        <v>2.1650081000000001</v>
      </c>
      <c r="BA141" s="10">
        <v>2.1598714999999999</v>
      </c>
      <c r="BB141" s="10">
        <v>2.1549201999999998</v>
      </c>
      <c r="BC141" s="10">
        <v>2.1500783000000001</v>
      </c>
      <c r="BD141" s="10">
        <v>2.1452694999999999</v>
      </c>
      <c r="BE141" s="10">
        <v>2.1404174999999999</v>
      </c>
      <c r="BF141" s="10">
        <v>2.1354612999999998</v>
      </c>
      <c r="BG141" s="10">
        <v>2.1304056999999998</v>
      </c>
      <c r="BH141" s="10">
        <v>2.1252737000000002</v>
      </c>
      <c r="BI141" s="10">
        <v>2.1200885999999999</v>
      </c>
      <c r="BJ141" s="10">
        <v>2.1148733000000002</v>
      </c>
      <c r="BK141" s="10">
        <v>2.1096509999999999</v>
      </c>
      <c r="BL141" s="10">
        <v>2.1044448999999998</v>
      </c>
      <c r="BM141" s="10">
        <v>2.0992779000000001</v>
      </c>
      <c r="BN141" s="10">
        <v>2.0941732000000002</v>
      </c>
      <c r="BO141" s="10">
        <v>2.0891540000000002</v>
      </c>
      <c r="BP141" s="10">
        <v>2.0842432999999998</v>
      </c>
      <c r="BQ141" s="10">
        <v>2.0794641999999999</v>
      </c>
      <c r="BR141" s="10">
        <v>2.0544191999999999</v>
      </c>
      <c r="BS141" s="10">
        <v>2.0373367999999998</v>
      </c>
      <c r="BU141" s="9">
        <v>276.37</v>
      </c>
      <c r="BV141" s="9">
        <v>357.84</v>
      </c>
      <c r="BW141" s="9">
        <v>387.88</v>
      </c>
      <c r="BX141" s="9">
        <v>432.83</v>
      </c>
      <c r="BY141" s="9">
        <v>442.08</v>
      </c>
      <c r="BZ141" s="9">
        <v>439.45</v>
      </c>
      <c r="CA141" s="9">
        <v>429.6</v>
      </c>
      <c r="CB141" s="9">
        <v>397.1</v>
      </c>
      <c r="CC141" s="9">
        <v>349.1</v>
      </c>
      <c r="CD141" s="9">
        <v>296.14999999999998</v>
      </c>
      <c r="CE141" s="9">
        <v>283.64999999999998</v>
      </c>
      <c r="CF141" s="9">
        <v>266.64999999999998</v>
      </c>
      <c r="CG141" s="9">
        <v>266.29000000000002</v>
      </c>
      <c r="CH141" s="9">
        <v>248.29</v>
      </c>
      <c r="CI141" s="9">
        <v>283.29000000000002</v>
      </c>
      <c r="CJ141" s="9">
        <v>291.7</v>
      </c>
      <c r="CK141" s="9">
        <v>290.51</v>
      </c>
      <c r="CL141" s="9">
        <v>291.58999999999997</v>
      </c>
      <c r="CM141" s="9">
        <v>289.19</v>
      </c>
      <c r="CN141" s="9">
        <v>275.14</v>
      </c>
      <c r="CO141" s="9">
        <v>202.63</v>
      </c>
      <c r="CP141" s="9">
        <v>177</v>
      </c>
      <c r="CQ141" s="9">
        <v>170.27</v>
      </c>
      <c r="CR141" s="9">
        <v>166.51</v>
      </c>
      <c r="CS141" s="9">
        <v>160.84</v>
      </c>
      <c r="CT141" s="9">
        <v>166.85</v>
      </c>
      <c r="CU141" s="9">
        <v>169.82</v>
      </c>
      <c r="CV141" s="9">
        <v>173.02</v>
      </c>
      <c r="CW141" s="9">
        <v>176.73</v>
      </c>
      <c r="CX141" s="9">
        <v>174.35</v>
      </c>
      <c r="CY141" s="9">
        <v>172.65</v>
      </c>
      <c r="CZ141" s="9">
        <v>163.62</v>
      </c>
      <c r="DA141" s="9">
        <v>128.36000000000001</v>
      </c>
      <c r="DB141" s="9">
        <v>119.61</v>
      </c>
      <c r="DC141" s="9">
        <v>113.01</v>
      </c>
      <c r="DD141" s="9">
        <v>109.01</v>
      </c>
      <c r="DE141" s="9">
        <v>106.69</v>
      </c>
      <c r="DF141" s="9">
        <v>110.85</v>
      </c>
      <c r="DG141" s="9">
        <v>119.97</v>
      </c>
      <c r="DH141" s="9">
        <v>118.53</v>
      </c>
      <c r="DI141" s="9">
        <v>116.16</v>
      </c>
      <c r="DJ141" s="9">
        <v>114.04</v>
      </c>
      <c r="DK141" s="9">
        <v>112.66</v>
      </c>
      <c r="DL141" s="9">
        <v>107.08</v>
      </c>
      <c r="DM141" s="9">
        <v>102.86</v>
      </c>
      <c r="DN141" s="9">
        <v>96.86</v>
      </c>
      <c r="DO141" s="9">
        <v>94.56</v>
      </c>
      <c r="DP141" s="9">
        <v>92.87</v>
      </c>
      <c r="DR141" s="9">
        <v>266.60000000000002</v>
      </c>
      <c r="DS141" s="9">
        <v>329.21</v>
      </c>
      <c r="DT141" s="9">
        <v>342.2</v>
      </c>
      <c r="DU141" s="9">
        <v>419.79</v>
      </c>
      <c r="DV141" s="9">
        <v>429.55</v>
      </c>
      <c r="DW141" s="9">
        <v>382.67</v>
      </c>
      <c r="DX141" s="9">
        <v>382.64</v>
      </c>
      <c r="DY141" s="9">
        <v>381.74</v>
      </c>
      <c r="DZ141" s="9">
        <v>244.68</v>
      </c>
      <c r="EA141" s="9">
        <v>248.09</v>
      </c>
      <c r="EB141" s="9">
        <v>247.35</v>
      </c>
      <c r="EC141" s="9">
        <v>235.44</v>
      </c>
      <c r="ED141" s="9">
        <v>236.32</v>
      </c>
      <c r="EE141" s="9">
        <v>235.89</v>
      </c>
      <c r="EF141" s="9">
        <v>247.29</v>
      </c>
      <c r="EG141" s="9">
        <v>250.63</v>
      </c>
      <c r="EH141" s="9">
        <v>251.09</v>
      </c>
      <c r="EI141" s="9">
        <v>250.55</v>
      </c>
      <c r="EJ141" s="9">
        <v>250.54</v>
      </c>
      <c r="EK141" s="9">
        <v>247.27</v>
      </c>
      <c r="EL141" s="9">
        <v>158.19999999999999</v>
      </c>
      <c r="EM141" s="9">
        <v>157.72</v>
      </c>
      <c r="EN141" s="9">
        <v>157.51</v>
      </c>
      <c r="EO141" s="9">
        <v>157.19</v>
      </c>
      <c r="EP141" s="9">
        <v>158.51</v>
      </c>
      <c r="EQ141" s="9">
        <v>159.22999999999999</v>
      </c>
      <c r="ER141" s="9">
        <v>169.11</v>
      </c>
      <c r="ES141" s="9">
        <v>171.38</v>
      </c>
      <c r="ET141" s="9">
        <v>172.01</v>
      </c>
      <c r="EU141" s="9">
        <v>173.14</v>
      </c>
      <c r="EV141" s="9">
        <v>172.82</v>
      </c>
      <c r="EW141" s="9">
        <v>174.33</v>
      </c>
      <c r="EX141" s="9">
        <v>126.33</v>
      </c>
      <c r="EY141" s="9">
        <v>125.6</v>
      </c>
      <c r="EZ141" s="9">
        <v>125.61</v>
      </c>
      <c r="FA141" s="9">
        <v>125.58</v>
      </c>
      <c r="FB141" s="9">
        <v>126.99</v>
      </c>
      <c r="FC141" s="9">
        <v>129.08000000000001</v>
      </c>
      <c r="FD141" s="9">
        <v>127.94</v>
      </c>
      <c r="FE141" s="9">
        <v>130.76</v>
      </c>
      <c r="FF141" s="9">
        <v>132.86000000000001</v>
      </c>
      <c r="FG141" s="9">
        <v>133.65</v>
      </c>
      <c r="FH141" s="9">
        <v>132.94</v>
      </c>
      <c r="FI141" s="9">
        <v>131.13999999999999</v>
      </c>
      <c r="FJ141" s="9">
        <v>125.09</v>
      </c>
      <c r="FK141" s="9">
        <v>124.46</v>
      </c>
      <c r="FL141" s="9">
        <v>124.47</v>
      </c>
      <c r="FM141" s="9">
        <v>124.44</v>
      </c>
      <c r="FO141" s="9">
        <v>78.036299999999997</v>
      </c>
      <c r="FP141" s="7">
        <v>108.54</v>
      </c>
      <c r="FQ141" s="9">
        <v>1.1912</v>
      </c>
      <c r="FR141" s="7">
        <f t="shared" si="29"/>
        <v>91.118200134318343</v>
      </c>
      <c r="FT141" s="7">
        <v>1.75</v>
      </c>
      <c r="FU141" s="7">
        <v>2.1</v>
      </c>
      <c r="FV141" s="9">
        <v>78.319500000000005</v>
      </c>
      <c r="FX141" s="9">
        <v>100.69</v>
      </c>
      <c r="FY141" s="9">
        <v>94.12</v>
      </c>
      <c r="FZ141" s="9">
        <v>88.52</v>
      </c>
      <c r="GA141" s="9">
        <v>84.22</v>
      </c>
      <c r="GB141" s="9">
        <v>79.11</v>
      </c>
    </row>
    <row r="142" spans="1:184" x14ac:dyDescent="0.25">
      <c r="A142" s="6">
        <f t="shared" si="23"/>
        <v>44749</v>
      </c>
      <c r="B142" s="13">
        <f t="shared" si="24"/>
        <v>7</v>
      </c>
      <c r="C142" s="13">
        <f t="shared" si="25"/>
        <v>2022</v>
      </c>
      <c r="D142">
        <f t="shared" si="26"/>
        <v>202207</v>
      </c>
      <c r="E142">
        <f t="shared" si="27"/>
        <v>3</v>
      </c>
      <c r="F142">
        <f t="shared" si="28"/>
        <v>202203</v>
      </c>
      <c r="G142" t="s">
        <v>328</v>
      </c>
      <c r="H142" s="9">
        <v>1.25</v>
      </c>
      <c r="I142" s="9">
        <v>1.1904999999999999</v>
      </c>
      <c r="J142" s="10">
        <v>1.415494</v>
      </c>
      <c r="K142" s="10">
        <v>1.7939098</v>
      </c>
      <c r="L142" s="10">
        <v>2.1113004000000002</v>
      </c>
      <c r="M142" s="10">
        <v>2.3721722000000001</v>
      </c>
      <c r="N142" s="10">
        <v>2.5821846000000002</v>
      </c>
      <c r="O142" s="10">
        <v>2.743274</v>
      </c>
      <c r="P142" s="10">
        <v>2.8610066000000001</v>
      </c>
      <c r="Q142" s="10">
        <v>2.9409272</v>
      </c>
      <c r="R142" s="10">
        <v>2.9906850999999999</v>
      </c>
      <c r="S142" s="10">
        <v>3.0156231999999998</v>
      </c>
      <c r="T142" s="10">
        <v>3.0215312000000001</v>
      </c>
      <c r="U142" s="10">
        <v>3.0125481999999999</v>
      </c>
      <c r="V142" s="10">
        <v>2.9937216000000002</v>
      </c>
      <c r="W142" s="10">
        <v>2.9673264000000001</v>
      </c>
      <c r="X142" s="10">
        <v>2.9347750000000001</v>
      </c>
      <c r="Y142" s="10">
        <v>2.8974799</v>
      </c>
      <c r="Z142" s="10">
        <v>2.8568536</v>
      </c>
      <c r="AA142" s="10">
        <v>2.8143087000000002</v>
      </c>
      <c r="AB142" s="10">
        <v>2.7711469000000002</v>
      </c>
      <c r="AC142" s="10">
        <v>2.7281029999999999</v>
      </c>
      <c r="AD142" s="10">
        <v>2.6857305999999999</v>
      </c>
      <c r="AE142" s="10">
        <v>2.6445835</v>
      </c>
      <c r="AF142" s="10">
        <v>2.6052152</v>
      </c>
      <c r="AG142" s="10">
        <v>2.5681791999999999</v>
      </c>
      <c r="AH142" s="10">
        <v>2.5339304999999999</v>
      </c>
      <c r="AI142" s="10">
        <v>2.5024429000000001</v>
      </c>
      <c r="AJ142" s="10">
        <v>2.4735436000000002</v>
      </c>
      <c r="AK142" s="10">
        <v>2.4470602000000001</v>
      </c>
      <c r="AL142" s="10">
        <v>2.4228200000000002</v>
      </c>
      <c r="AM142" s="10">
        <v>2.4006501999999998</v>
      </c>
      <c r="AN142" s="10">
        <v>2.3803784000000001</v>
      </c>
      <c r="AO142" s="10">
        <v>2.3618318</v>
      </c>
      <c r="AP142" s="10">
        <v>2.3448378000000001</v>
      </c>
      <c r="AQ142" s="10">
        <v>2.3292237999999998</v>
      </c>
      <c r="AR142" s="10">
        <v>2.3148171999999998</v>
      </c>
      <c r="AS142" s="10">
        <v>2.3014451999999999</v>
      </c>
      <c r="AT142" s="10">
        <v>2.2889503000000002</v>
      </c>
      <c r="AU142" s="10">
        <v>2.2772408</v>
      </c>
      <c r="AV142" s="10">
        <v>2.2662434</v>
      </c>
      <c r="AW142" s="10">
        <v>2.2558848999999999</v>
      </c>
      <c r="AX142" s="10">
        <v>2.2460919000000001</v>
      </c>
      <c r="AY142" s="10">
        <v>2.2367910000000002</v>
      </c>
      <c r="AZ142" s="10">
        <v>2.2279089000000001</v>
      </c>
      <c r="BA142" s="10">
        <v>2.2193722999999999</v>
      </c>
      <c r="BB142" s="10">
        <v>2.2111079</v>
      </c>
      <c r="BC142" s="10">
        <v>2.2030422999999999</v>
      </c>
      <c r="BD142" s="10">
        <v>2.1951022999999998</v>
      </c>
      <c r="BE142" s="10">
        <v>2.1872143999999998</v>
      </c>
      <c r="BF142" s="10">
        <v>2.1793200000000001</v>
      </c>
      <c r="BG142" s="10">
        <v>2.1714245999999999</v>
      </c>
      <c r="BH142" s="10">
        <v>2.1635515000000001</v>
      </c>
      <c r="BI142" s="10">
        <v>2.1557241</v>
      </c>
      <c r="BJ142" s="10">
        <v>2.1479658000000001</v>
      </c>
      <c r="BK142" s="10">
        <v>2.1402999</v>
      </c>
      <c r="BL142" s="10">
        <v>2.1327495999999999</v>
      </c>
      <c r="BM142" s="10">
        <v>2.1253384</v>
      </c>
      <c r="BN142" s="10">
        <v>2.1180895999999998</v>
      </c>
      <c r="BO142" s="10">
        <v>2.1110264999999999</v>
      </c>
      <c r="BP142" s="10">
        <v>2.1041724999999998</v>
      </c>
      <c r="BQ142" s="10">
        <v>2.0975508999999999</v>
      </c>
      <c r="BR142" s="10">
        <v>2.0634994999999998</v>
      </c>
      <c r="BS142" s="10">
        <v>2.0406078999999999</v>
      </c>
      <c r="BU142" s="9">
        <v>298.32</v>
      </c>
      <c r="BV142" s="9">
        <v>378.97</v>
      </c>
      <c r="BW142" s="9">
        <v>417.97</v>
      </c>
      <c r="BX142" s="9">
        <v>465.97</v>
      </c>
      <c r="BY142" s="9">
        <v>475.47</v>
      </c>
      <c r="BZ142" s="9">
        <v>472.97</v>
      </c>
      <c r="CA142" s="9">
        <v>463.47</v>
      </c>
      <c r="CB142" s="9">
        <v>428.21</v>
      </c>
      <c r="CC142" s="9">
        <v>377.95</v>
      </c>
      <c r="CD142" s="9">
        <v>325.95</v>
      </c>
      <c r="CE142" s="9">
        <v>306.63</v>
      </c>
      <c r="CF142" s="9">
        <v>288.02999999999997</v>
      </c>
      <c r="CG142" s="9">
        <v>283.7</v>
      </c>
      <c r="CH142" s="9">
        <v>281.16000000000003</v>
      </c>
      <c r="CI142" s="9">
        <v>306.41000000000003</v>
      </c>
      <c r="CJ142" s="9">
        <v>316.11</v>
      </c>
      <c r="CK142" s="9">
        <v>314.82</v>
      </c>
      <c r="CL142" s="9">
        <v>314.25</v>
      </c>
      <c r="CM142" s="9">
        <v>311.83999999999997</v>
      </c>
      <c r="CN142" s="9">
        <v>296.85000000000002</v>
      </c>
      <c r="CO142" s="9">
        <v>218.35</v>
      </c>
      <c r="CP142" s="9">
        <v>190.35</v>
      </c>
      <c r="CQ142" s="9">
        <v>181.33</v>
      </c>
      <c r="CR142" s="9">
        <v>178.04</v>
      </c>
      <c r="CS142" s="9">
        <v>174.22</v>
      </c>
      <c r="CT142" s="9">
        <v>181.56</v>
      </c>
      <c r="CU142" s="9">
        <v>183.37</v>
      </c>
      <c r="CV142" s="9">
        <v>188.42</v>
      </c>
      <c r="CW142" s="9">
        <v>192.69</v>
      </c>
      <c r="CX142" s="9">
        <v>190.31</v>
      </c>
      <c r="CY142" s="9">
        <v>188.6</v>
      </c>
      <c r="CZ142" s="9">
        <v>179.57</v>
      </c>
      <c r="DA142" s="9">
        <v>135.15</v>
      </c>
      <c r="DB142" s="9">
        <v>121.49</v>
      </c>
      <c r="DC142" s="9">
        <v>114.9</v>
      </c>
      <c r="DD142" s="9">
        <v>109.75</v>
      </c>
      <c r="DE142" s="9">
        <v>107.43</v>
      </c>
      <c r="DF142" s="9">
        <v>111.59</v>
      </c>
      <c r="DG142" s="9">
        <v>122.45</v>
      </c>
      <c r="DH142" s="9">
        <v>121.01</v>
      </c>
      <c r="DI142" s="9">
        <v>118.64</v>
      </c>
      <c r="DJ142" s="9">
        <v>116.51</v>
      </c>
      <c r="DK142" s="9">
        <v>115.13</v>
      </c>
      <c r="DL142" s="9">
        <v>109.55</v>
      </c>
      <c r="DM142" s="9">
        <v>98.65</v>
      </c>
      <c r="DN142" s="9">
        <v>92.66</v>
      </c>
      <c r="DO142" s="9">
        <v>90.36</v>
      </c>
      <c r="DP142" s="9">
        <v>88.67</v>
      </c>
      <c r="DR142" s="9">
        <v>298.54000000000002</v>
      </c>
      <c r="DS142" s="9">
        <v>351.47</v>
      </c>
      <c r="DT142" s="9">
        <v>368.44</v>
      </c>
      <c r="DU142" s="9">
        <v>453</v>
      </c>
      <c r="DV142" s="9">
        <v>460.22</v>
      </c>
      <c r="DW142" s="9">
        <v>406.85</v>
      </c>
      <c r="DX142" s="9">
        <v>406.82</v>
      </c>
      <c r="DY142" s="9">
        <v>405.92</v>
      </c>
      <c r="DZ142" s="9">
        <v>267.75</v>
      </c>
      <c r="EA142" s="9">
        <v>271.16000000000003</v>
      </c>
      <c r="EB142" s="9">
        <v>270.42</v>
      </c>
      <c r="EC142" s="9">
        <v>249.29</v>
      </c>
      <c r="ED142" s="9">
        <v>250.17</v>
      </c>
      <c r="EE142" s="9">
        <v>249.74</v>
      </c>
      <c r="EF142" s="9">
        <v>267.31</v>
      </c>
      <c r="EG142" s="9">
        <v>270.64999999999998</v>
      </c>
      <c r="EH142" s="9">
        <v>271.11</v>
      </c>
      <c r="EI142" s="9">
        <v>270.61</v>
      </c>
      <c r="EJ142" s="9">
        <v>270.60000000000002</v>
      </c>
      <c r="EK142" s="9">
        <v>267.33</v>
      </c>
      <c r="EL142" s="9">
        <v>169.65</v>
      </c>
      <c r="EM142" s="9">
        <v>169.17</v>
      </c>
      <c r="EN142" s="9">
        <v>168.96</v>
      </c>
      <c r="EO142" s="9">
        <v>168.64</v>
      </c>
      <c r="EP142" s="9">
        <v>169.96</v>
      </c>
      <c r="EQ142" s="9">
        <v>170.68</v>
      </c>
      <c r="ER142" s="9">
        <v>176.13</v>
      </c>
      <c r="ES142" s="9">
        <v>178.4</v>
      </c>
      <c r="ET142" s="9">
        <v>179.03</v>
      </c>
      <c r="EU142" s="9">
        <v>180.16</v>
      </c>
      <c r="EV142" s="9">
        <v>179.84</v>
      </c>
      <c r="EW142" s="9">
        <v>181.35</v>
      </c>
      <c r="EX142" s="9">
        <v>125.36</v>
      </c>
      <c r="EY142" s="9">
        <v>124.63</v>
      </c>
      <c r="EZ142" s="9">
        <v>124.64</v>
      </c>
      <c r="FA142" s="9">
        <v>124.61</v>
      </c>
      <c r="FB142" s="9">
        <v>126.02</v>
      </c>
      <c r="FC142" s="9">
        <v>128.11000000000001</v>
      </c>
      <c r="FD142" s="9">
        <v>130.63999999999999</v>
      </c>
      <c r="FE142" s="9">
        <v>133.46</v>
      </c>
      <c r="FF142" s="9">
        <v>135.56</v>
      </c>
      <c r="FG142" s="9">
        <v>136.35</v>
      </c>
      <c r="FH142" s="9">
        <v>135.63999999999999</v>
      </c>
      <c r="FI142" s="9">
        <v>133.84</v>
      </c>
      <c r="FJ142" s="9">
        <v>124.12</v>
      </c>
      <c r="FK142" s="9">
        <v>123.49</v>
      </c>
      <c r="FL142" s="9">
        <v>123.5</v>
      </c>
      <c r="FM142" s="9">
        <v>123.47</v>
      </c>
      <c r="FO142" s="9">
        <v>78.671199999999999</v>
      </c>
      <c r="FP142" s="7">
        <v>113.4</v>
      </c>
      <c r="FQ142" s="9">
        <v>1.2000999999999999</v>
      </c>
      <c r="FR142" s="7">
        <f t="shared" si="29"/>
        <v>94.492125656195327</v>
      </c>
      <c r="FT142" s="7">
        <v>1.84</v>
      </c>
      <c r="FU142" s="7">
        <v>2.13</v>
      </c>
      <c r="FV142" s="9">
        <v>78.976200000000006</v>
      </c>
      <c r="FX142" s="9">
        <v>104.65</v>
      </c>
      <c r="FY142" s="9">
        <v>97.99</v>
      </c>
      <c r="FZ142" s="9">
        <v>91.91</v>
      </c>
      <c r="GA142" s="9">
        <v>86.94</v>
      </c>
      <c r="GB142" s="9">
        <v>80.91</v>
      </c>
    </row>
    <row r="143" spans="1:184" x14ac:dyDescent="0.25">
      <c r="A143" s="6">
        <f t="shared" ref="A143:A206" si="30">+A138+7</f>
        <v>44750</v>
      </c>
      <c r="B143" s="13">
        <f t="shared" si="24"/>
        <v>7</v>
      </c>
      <c r="C143" s="13">
        <f t="shared" si="25"/>
        <v>2022</v>
      </c>
      <c r="D143">
        <f t="shared" si="26"/>
        <v>202207</v>
      </c>
      <c r="E143">
        <f t="shared" si="27"/>
        <v>3</v>
      </c>
      <c r="F143">
        <f t="shared" si="28"/>
        <v>202203</v>
      </c>
      <c r="G143" t="s">
        <v>329</v>
      </c>
      <c r="H143" s="9">
        <v>1.25</v>
      </c>
      <c r="I143" s="9">
        <v>1.1909000000000001</v>
      </c>
      <c r="J143" s="10">
        <v>1.4258514</v>
      </c>
      <c r="K143" s="10">
        <v>1.7994882000000001</v>
      </c>
      <c r="L143" s="10">
        <v>2.1133988000000001</v>
      </c>
      <c r="M143" s="10">
        <v>2.3761644</v>
      </c>
      <c r="N143" s="10">
        <v>2.5956372000000001</v>
      </c>
      <c r="O143" s="10">
        <v>2.7725133999999998</v>
      </c>
      <c r="P143" s="10">
        <v>2.9086865</v>
      </c>
      <c r="Q143" s="10">
        <v>3.0077235999999998</v>
      </c>
      <c r="R143" s="10">
        <v>3.0755335000000001</v>
      </c>
      <c r="S143" s="10">
        <v>3.1168923999999998</v>
      </c>
      <c r="T143" s="10">
        <v>3.1368364999999998</v>
      </c>
      <c r="U143" s="10">
        <v>3.1395046</v>
      </c>
      <c r="V143" s="10">
        <v>3.1295899999999999</v>
      </c>
      <c r="W143" s="10">
        <v>3.109683</v>
      </c>
      <c r="X143" s="10">
        <v>3.0816170000000001</v>
      </c>
      <c r="Y143" s="10">
        <v>3.0472252000000002</v>
      </c>
      <c r="Z143" s="10">
        <v>3.0083407000000002</v>
      </c>
      <c r="AA143" s="10">
        <v>2.9667967000000002</v>
      </c>
      <c r="AB143" s="10">
        <v>2.9242468000000001</v>
      </c>
      <c r="AC143" s="10">
        <v>2.8815107000000002</v>
      </c>
      <c r="AD143" s="10">
        <v>2.8391668999999999</v>
      </c>
      <c r="AE143" s="10">
        <v>2.7977935999999999</v>
      </c>
      <c r="AF143" s="10">
        <v>2.7579691999999998</v>
      </c>
      <c r="AG143" s="10">
        <v>2.7202719000000002</v>
      </c>
      <c r="AH143" s="10">
        <v>2.6851696999999999</v>
      </c>
      <c r="AI143" s="10">
        <v>2.6526423000000001</v>
      </c>
      <c r="AJ143" s="10">
        <v>2.6225352000000002</v>
      </c>
      <c r="AK143" s="10">
        <v>2.5946937000000001</v>
      </c>
      <c r="AL143" s="10">
        <v>2.5689630999999999</v>
      </c>
      <c r="AM143" s="10">
        <v>2.5451888</v>
      </c>
      <c r="AN143" s="10">
        <v>2.5232161999999998</v>
      </c>
      <c r="AO143" s="10">
        <v>2.5028904999999999</v>
      </c>
      <c r="AP143" s="10">
        <v>2.4840570999999998</v>
      </c>
      <c r="AQ143" s="10">
        <v>2.4665613999999998</v>
      </c>
      <c r="AR143" s="10">
        <v>2.4502486000000001</v>
      </c>
      <c r="AS143" s="10">
        <v>2.4349642999999999</v>
      </c>
      <c r="AT143" s="10">
        <v>2.4205670000000001</v>
      </c>
      <c r="AU143" s="10">
        <v>2.4069752000000002</v>
      </c>
      <c r="AV143" s="10">
        <v>2.3941233</v>
      </c>
      <c r="AW143" s="10">
        <v>2.3819461999999998</v>
      </c>
      <c r="AX143" s="10">
        <v>2.3703785000000002</v>
      </c>
      <c r="AY143" s="10">
        <v>2.3593546999999999</v>
      </c>
      <c r="AZ143" s="10">
        <v>2.3488096000000001</v>
      </c>
      <c r="BA143" s="10">
        <v>2.3386776999999999</v>
      </c>
      <c r="BB143" s="10">
        <v>2.3288937999999999</v>
      </c>
      <c r="BC143" s="10">
        <v>2.3193926</v>
      </c>
      <c r="BD143" s="10">
        <v>2.3101085000000001</v>
      </c>
      <c r="BE143" s="10">
        <v>2.3009764000000001</v>
      </c>
      <c r="BF143" s="10">
        <v>2.2919434000000001</v>
      </c>
      <c r="BG143" s="10">
        <v>2.2830121999999999</v>
      </c>
      <c r="BH143" s="10">
        <v>2.2742008</v>
      </c>
      <c r="BI143" s="10">
        <v>2.2655273999999999</v>
      </c>
      <c r="BJ143" s="10">
        <v>2.2570098000000001</v>
      </c>
      <c r="BK143" s="10">
        <v>2.2486660999999999</v>
      </c>
      <c r="BL143" s="10">
        <v>2.2405143999999999</v>
      </c>
      <c r="BM143" s="10">
        <v>2.2325726000000001</v>
      </c>
      <c r="BN143" s="10">
        <v>2.2248587</v>
      </c>
      <c r="BO143" s="10">
        <v>2.2173908999999998</v>
      </c>
      <c r="BP143" s="10">
        <v>2.2101871000000002</v>
      </c>
      <c r="BQ143" s="10">
        <v>2.2032653</v>
      </c>
      <c r="BR143" s="10">
        <v>2.1682885000000001</v>
      </c>
      <c r="BS143" s="10">
        <v>2.1457133000000002</v>
      </c>
      <c r="BU143" s="9">
        <v>255.52</v>
      </c>
      <c r="BV143" s="9">
        <v>351.06</v>
      </c>
      <c r="BW143" s="9">
        <v>395.93</v>
      </c>
      <c r="BX143" s="9">
        <v>447.02</v>
      </c>
      <c r="BY143" s="9">
        <v>455.94</v>
      </c>
      <c r="BZ143" s="9">
        <v>455.63</v>
      </c>
      <c r="CA143" s="9">
        <v>448.75</v>
      </c>
      <c r="CB143" s="9">
        <v>414.88</v>
      </c>
      <c r="CC143" s="9">
        <v>371.06</v>
      </c>
      <c r="CD143" s="9">
        <v>320.11</v>
      </c>
      <c r="CE143" s="9">
        <v>301.89999999999998</v>
      </c>
      <c r="CF143" s="9">
        <v>286.31</v>
      </c>
      <c r="CG143" s="9">
        <v>285.12</v>
      </c>
      <c r="CH143" s="9">
        <v>270.86</v>
      </c>
      <c r="CI143" s="9">
        <v>299.42</v>
      </c>
      <c r="CJ143" s="9">
        <v>309.91000000000003</v>
      </c>
      <c r="CK143" s="9">
        <v>311.49</v>
      </c>
      <c r="CL143" s="9">
        <v>311.2</v>
      </c>
      <c r="CM143" s="9">
        <v>310.87</v>
      </c>
      <c r="CN143" s="9">
        <v>279.61</v>
      </c>
      <c r="CO143" s="9">
        <v>216.13</v>
      </c>
      <c r="CP143" s="9">
        <v>188.14</v>
      </c>
      <c r="CQ143" s="9">
        <v>179.12</v>
      </c>
      <c r="CR143" s="9">
        <v>170.05</v>
      </c>
      <c r="CS143" s="9">
        <v>166.23</v>
      </c>
      <c r="CT143" s="9">
        <v>173.57</v>
      </c>
      <c r="CU143" s="9">
        <v>180.13</v>
      </c>
      <c r="CV143" s="9">
        <v>185.18</v>
      </c>
      <c r="CW143" s="9">
        <v>191.11</v>
      </c>
      <c r="CX143" s="9">
        <v>185.7</v>
      </c>
      <c r="CY143" s="9">
        <v>183.99</v>
      </c>
      <c r="CZ143" s="9">
        <v>174.96</v>
      </c>
      <c r="DA143" s="9">
        <v>133.34</v>
      </c>
      <c r="DB143" s="9">
        <v>119.68</v>
      </c>
      <c r="DC143" s="9">
        <v>113.09</v>
      </c>
      <c r="DD143" s="9">
        <v>107.94</v>
      </c>
      <c r="DE143" s="9">
        <v>105.62</v>
      </c>
      <c r="DF143" s="9">
        <v>109.78</v>
      </c>
      <c r="DG143" s="9">
        <v>119.83</v>
      </c>
      <c r="DH143" s="9">
        <v>118.39</v>
      </c>
      <c r="DI143" s="9">
        <v>117.08</v>
      </c>
      <c r="DJ143" s="9">
        <v>116.72</v>
      </c>
      <c r="DK143" s="9">
        <v>115.34</v>
      </c>
      <c r="DL143" s="9">
        <v>109.76</v>
      </c>
      <c r="DM143" s="9">
        <v>96.45</v>
      </c>
      <c r="DN143" s="9">
        <v>90.46</v>
      </c>
      <c r="DO143" s="9">
        <v>88.16</v>
      </c>
      <c r="DP143" s="9">
        <v>86.46</v>
      </c>
      <c r="DR143" s="9">
        <v>248.39</v>
      </c>
      <c r="DS143" s="9">
        <v>323.83999999999997</v>
      </c>
      <c r="DT143" s="9">
        <v>354.54</v>
      </c>
      <c r="DU143" s="9">
        <v>455.86</v>
      </c>
      <c r="DV143" s="9">
        <v>461.66</v>
      </c>
      <c r="DW143" s="9">
        <v>402.15</v>
      </c>
      <c r="DX143" s="9">
        <v>402.12</v>
      </c>
      <c r="DY143" s="9">
        <v>401.22</v>
      </c>
      <c r="DZ143" s="9">
        <v>257.97000000000003</v>
      </c>
      <c r="EA143" s="9">
        <v>261.38</v>
      </c>
      <c r="EB143" s="9">
        <v>260.64</v>
      </c>
      <c r="EC143" s="9">
        <v>245.62</v>
      </c>
      <c r="ED143" s="9">
        <v>246.5</v>
      </c>
      <c r="EE143" s="9">
        <v>246.07</v>
      </c>
      <c r="EF143" s="9">
        <v>264.24</v>
      </c>
      <c r="EG143" s="9">
        <v>267.58</v>
      </c>
      <c r="EH143" s="9">
        <v>268.04000000000002</v>
      </c>
      <c r="EI143" s="9">
        <v>267.57</v>
      </c>
      <c r="EJ143" s="9">
        <v>267.56</v>
      </c>
      <c r="EK143" s="9">
        <v>264.29000000000002</v>
      </c>
      <c r="EL143" s="9">
        <v>166.67</v>
      </c>
      <c r="EM143" s="9">
        <v>166.19</v>
      </c>
      <c r="EN143" s="9">
        <v>165.98</v>
      </c>
      <c r="EO143" s="9">
        <v>165.66</v>
      </c>
      <c r="EP143" s="9">
        <v>166.98</v>
      </c>
      <c r="EQ143" s="9">
        <v>167.7</v>
      </c>
      <c r="ER143" s="9">
        <v>169.2</v>
      </c>
      <c r="ES143" s="9">
        <v>171.47</v>
      </c>
      <c r="ET143" s="9">
        <v>172.1</v>
      </c>
      <c r="EU143" s="9">
        <v>173.23</v>
      </c>
      <c r="EV143" s="9">
        <v>172.91</v>
      </c>
      <c r="EW143" s="9">
        <v>174.42</v>
      </c>
      <c r="EX143" s="9">
        <v>121.59</v>
      </c>
      <c r="EY143" s="9">
        <v>120.86</v>
      </c>
      <c r="EZ143" s="9">
        <v>120.87</v>
      </c>
      <c r="FA143" s="9">
        <v>120.84</v>
      </c>
      <c r="FB143" s="9">
        <v>122.25</v>
      </c>
      <c r="FC143" s="9">
        <v>124.34</v>
      </c>
      <c r="FD143" s="9">
        <v>129.09</v>
      </c>
      <c r="FE143" s="9">
        <v>131.91</v>
      </c>
      <c r="FF143" s="9">
        <v>134.01</v>
      </c>
      <c r="FG143" s="9">
        <v>134.80000000000001</v>
      </c>
      <c r="FH143" s="9">
        <v>134.09</v>
      </c>
      <c r="FI143" s="9">
        <v>132.29</v>
      </c>
      <c r="FJ143" s="9">
        <v>124.35</v>
      </c>
      <c r="FK143" s="9">
        <v>123.72</v>
      </c>
      <c r="FL143" s="9">
        <v>123.73</v>
      </c>
      <c r="FM143" s="9">
        <v>123.7</v>
      </c>
      <c r="FO143" s="9">
        <v>78.831500000000005</v>
      </c>
      <c r="FP143" s="7">
        <v>113.95</v>
      </c>
      <c r="FQ143" s="9">
        <v>1.2024999999999999</v>
      </c>
      <c r="FR143" s="7">
        <f t="shared" si="29"/>
        <v>94.760914760914773</v>
      </c>
      <c r="FT143" s="7">
        <v>1.94</v>
      </c>
      <c r="FU143" s="7">
        <v>2.23</v>
      </c>
      <c r="FV143" s="9">
        <v>79.148099999999999</v>
      </c>
      <c r="FX143" s="9">
        <v>107.02</v>
      </c>
      <c r="FY143" s="9">
        <v>100.51</v>
      </c>
      <c r="FZ143" s="9">
        <v>94.39</v>
      </c>
      <c r="GA143" s="9">
        <v>89.02</v>
      </c>
      <c r="GB143" s="9">
        <v>82.14</v>
      </c>
    </row>
    <row r="144" spans="1:184" x14ac:dyDescent="0.25">
      <c r="A144" s="6">
        <f t="shared" si="30"/>
        <v>44753</v>
      </c>
      <c r="B144" s="13">
        <f t="shared" si="24"/>
        <v>7</v>
      </c>
      <c r="C144" s="13">
        <f t="shared" si="25"/>
        <v>2022</v>
      </c>
      <c r="D144">
        <f t="shared" si="26"/>
        <v>202207</v>
      </c>
      <c r="E144">
        <f t="shared" si="27"/>
        <v>3</v>
      </c>
      <c r="F144">
        <f t="shared" si="28"/>
        <v>202203</v>
      </c>
      <c r="G144" t="s">
        <v>330</v>
      </c>
      <c r="H144" s="9">
        <v>1.25</v>
      </c>
      <c r="I144" s="9">
        <v>1.1909000000000001</v>
      </c>
      <c r="J144" s="10">
        <v>1.4710093</v>
      </c>
      <c r="K144" s="10">
        <v>1.8203358999999999</v>
      </c>
      <c r="L144" s="10">
        <v>2.1155005</v>
      </c>
      <c r="M144" s="10">
        <v>2.3559302</v>
      </c>
      <c r="N144" s="10">
        <v>2.5493893000000001</v>
      </c>
      <c r="O144" s="10">
        <v>2.7000378999999999</v>
      </c>
      <c r="P144" s="10">
        <v>2.8116205999999999</v>
      </c>
      <c r="Q144" s="10">
        <v>2.8908885</v>
      </c>
      <c r="R144" s="10">
        <v>2.9432071</v>
      </c>
      <c r="S144" s="10">
        <v>2.9748413999999999</v>
      </c>
      <c r="T144" s="10">
        <v>2.9894923000000002</v>
      </c>
      <c r="U144" s="10">
        <v>2.9906866000000001</v>
      </c>
      <c r="V144" s="10">
        <v>2.9819827000000001</v>
      </c>
      <c r="W144" s="10">
        <v>2.9651592</v>
      </c>
      <c r="X144" s="10">
        <v>2.9415258</v>
      </c>
      <c r="Y144" s="10">
        <v>2.9123920999999999</v>
      </c>
      <c r="Z144" s="10">
        <v>2.8790678000000001</v>
      </c>
      <c r="AA144" s="10">
        <v>2.8428627</v>
      </c>
      <c r="AB144" s="10">
        <v>2.8049952</v>
      </c>
      <c r="AC144" s="10">
        <v>2.7662605999999998</v>
      </c>
      <c r="AD144" s="10">
        <v>2.7273318999999998</v>
      </c>
      <c r="AE144" s="10">
        <v>2.6888817</v>
      </c>
      <c r="AF144" s="10">
        <v>2.651583</v>
      </c>
      <c r="AG144" s="10">
        <v>2.6161083999999999</v>
      </c>
      <c r="AH144" s="10">
        <v>2.5830095000000002</v>
      </c>
      <c r="AI144" s="10">
        <v>2.5523023</v>
      </c>
      <c r="AJ144" s="10">
        <v>2.5238550000000002</v>
      </c>
      <c r="AK144" s="10">
        <v>2.4975360000000002</v>
      </c>
      <c r="AL144" s="10">
        <v>2.4732135</v>
      </c>
      <c r="AM144" s="10">
        <v>2.4507557000000002</v>
      </c>
      <c r="AN144" s="10">
        <v>2.4300309000000002</v>
      </c>
      <c r="AO144" s="10">
        <v>2.4109074000000001</v>
      </c>
      <c r="AP144" s="10">
        <v>2.3932533999999999</v>
      </c>
      <c r="AQ144" s="10">
        <v>2.3769372999999998</v>
      </c>
      <c r="AR144" s="10">
        <v>2.3618272</v>
      </c>
      <c r="AS144" s="10">
        <v>2.3477914000000002</v>
      </c>
      <c r="AT144" s="10">
        <v>2.3347074999999999</v>
      </c>
      <c r="AU144" s="10">
        <v>2.3224936999999999</v>
      </c>
      <c r="AV144" s="10">
        <v>2.3110795</v>
      </c>
      <c r="AW144" s="10">
        <v>2.3003944999999999</v>
      </c>
      <c r="AX144" s="10">
        <v>2.290368</v>
      </c>
      <c r="AY144" s="10">
        <v>2.2809298</v>
      </c>
      <c r="AZ144" s="10">
        <v>2.2720091999999998</v>
      </c>
      <c r="BA144" s="10">
        <v>2.2635358000000001</v>
      </c>
      <c r="BB144" s="10">
        <v>2.2554390999999998</v>
      </c>
      <c r="BC144" s="10">
        <v>2.2476486000000002</v>
      </c>
      <c r="BD144" s="10">
        <v>2.2400937999999999</v>
      </c>
      <c r="BE144" s="10">
        <v>2.2327043</v>
      </c>
      <c r="BF144" s="10">
        <v>2.2254200000000002</v>
      </c>
      <c r="BG144" s="10">
        <v>2.2182379999999999</v>
      </c>
      <c r="BH144" s="10">
        <v>2.2111740000000002</v>
      </c>
      <c r="BI144" s="10">
        <v>2.2042440999999999</v>
      </c>
      <c r="BJ144" s="10">
        <v>2.1974640999999999</v>
      </c>
      <c r="BK144" s="10">
        <v>2.1908500000000002</v>
      </c>
      <c r="BL144" s="10">
        <v>2.1844177</v>
      </c>
      <c r="BM144" s="10">
        <v>2.1781831</v>
      </c>
      <c r="BN144" s="10">
        <v>2.1721623000000001</v>
      </c>
      <c r="BO144" s="10">
        <v>2.1663709999999998</v>
      </c>
      <c r="BP144" s="10">
        <v>2.1608252000000001</v>
      </c>
      <c r="BQ144" s="10">
        <v>2.1555409000000001</v>
      </c>
      <c r="BR144" s="10">
        <v>2.1298024</v>
      </c>
      <c r="BS144" s="10">
        <v>2.1149437</v>
      </c>
      <c r="BU144" s="9">
        <v>222.24</v>
      </c>
      <c r="BV144" s="9">
        <v>328.48</v>
      </c>
      <c r="BW144" s="9">
        <v>370.93</v>
      </c>
      <c r="BX144" s="9">
        <v>424.58</v>
      </c>
      <c r="BY144" s="9">
        <v>434.48</v>
      </c>
      <c r="BZ144" s="9">
        <v>435.29</v>
      </c>
      <c r="CA144" s="9">
        <v>427.32</v>
      </c>
      <c r="CB144" s="9">
        <v>389.57</v>
      </c>
      <c r="CC144" s="9">
        <v>361.97</v>
      </c>
      <c r="CD144" s="9">
        <v>315.69</v>
      </c>
      <c r="CE144" s="9">
        <v>297.77</v>
      </c>
      <c r="CF144" s="9">
        <v>276.66000000000003</v>
      </c>
      <c r="CG144" s="9">
        <v>269.82</v>
      </c>
      <c r="CH144" s="9">
        <v>275.95</v>
      </c>
      <c r="CI144" s="9">
        <v>294.24</v>
      </c>
      <c r="CJ144" s="9">
        <v>304.48</v>
      </c>
      <c r="CK144" s="9">
        <v>306.67</v>
      </c>
      <c r="CL144" s="9">
        <v>306.02</v>
      </c>
      <c r="CM144" s="9">
        <v>305.7</v>
      </c>
      <c r="CN144" s="9">
        <v>274.2</v>
      </c>
      <c r="CO144" s="9">
        <v>215.3</v>
      </c>
      <c r="CP144" s="9">
        <v>187.9</v>
      </c>
      <c r="CQ144" s="9">
        <v>178.86</v>
      </c>
      <c r="CR144" s="9">
        <v>167.8</v>
      </c>
      <c r="CS144" s="9">
        <v>163.98</v>
      </c>
      <c r="CT144" s="9">
        <v>171.25</v>
      </c>
      <c r="CU144" s="9">
        <v>178.47</v>
      </c>
      <c r="CV144" s="9">
        <v>183.52</v>
      </c>
      <c r="CW144" s="9">
        <v>189.44</v>
      </c>
      <c r="CX144" s="9">
        <v>183.08</v>
      </c>
      <c r="CY144" s="9">
        <v>181.34</v>
      </c>
      <c r="CZ144" s="9">
        <v>169.28</v>
      </c>
      <c r="DA144" s="9">
        <v>129.29</v>
      </c>
      <c r="DB144" s="9">
        <v>115.49</v>
      </c>
      <c r="DC144" s="9">
        <v>108.76</v>
      </c>
      <c r="DD144" s="9">
        <v>103.1</v>
      </c>
      <c r="DE144" s="9">
        <v>100.76</v>
      </c>
      <c r="DF144" s="9">
        <v>104.87</v>
      </c>
      <c r="DG144" s="9">
        <v>117.21</v>
      </c>
      <c r="DH144" s="9">
        <v>115.78</v>
      </c>
      <c r="DI144" s="9">
        <v>114.45</v>
      </c>
      <c r="DJ144" s="9">
        <v>114.08</v>
      </c>
      <c r="DK144" s="9">
        <v>112.69</v>
      </c>
      <c r="DL144" s="9">
        <v>107.1</v>
      </c>
      <c r="DM144" s="9">
        <v>96.08</v>
      </c>
      <c r="DN144" s="9">
        <v>90.08</v>
      </c>
      <c r="DO144" s="9">
        <v>87.76</v>
      </c>
      <c r="DP144" s="9">
        <v>86.04</v>
      </c>
      <c r="DR144" s="9">
        <v>251.37</v>
      </c>
      <c r="DS144" s="9">
        <v>328.4</v>
      </c>
      <c r="DT144" s="9">
        <v>345.68</v>
      </c>
      <c r="DU144" s="9">
        <v>460.37</v>
      </c>
      <c r="DV144" s="9">
        <v>465.38</v>
      </c>
      <c r="DW144" s="9">
        <v>400.2</v>
      </c>
      <c r="DX144" s="9">
        <v>400.17</v>
      </c>
      <c r="DY144" s="9">
        <v>399.27</v>
      </c>
      <c r="DZ144" s="9">
        <v>256.11</v>
      </c>
      <c r="EA144" s="9">
        <v>259.52</v>
      </c>
      <c r="EB144" s="9">
        <v>258.77999999999997</v>
      </c>
      <c r="EC144" s="9">
        <v>241.09</v>
      </c>
      <c r="ED144" s="9">
        <v>241.97</v>
      </c>
      <c r="EE144" s="9">
        <v>241.54</v>
      </c>
      <c r="EF144" s="9">
        <v>260.85000000000002</v>
      </c>
      <c r="EG144" s="9">
        <v>264.19</v>
      </c>
      <c r="EH144" s="9">
        <v>264.64999999999998</v>
      </c>
      <c r="EI144" s="9">
        <v>264.20999999999998</v>
      </c>
      <c r="EJ144" s="9">
        <v>264.2</v>
      </c>
      <c r="EK144" s="9">
        <v>260.93</v>
      </c>
      <c r="EL144" s="9">
        <v>160.97</v>
      </c>
      <c r="EM144" s="9">
        <v>160.49</v>
      </c>
      <c r="EN144" s="9">
        <v>160.28</v>
      </c>
      <c r="EO144" s="9">
        <v>159.96</v>
      </c>
      <c r="EP144" s="9">
        <v>161.28</v>
      </c>
      <c r="EQ144" s="9">
        <v>162</v>
      </c>
      <c r="ER144" s="9">
        <v>166.98</v>
      </c>
      <c r="ES144" s="9">
        <v>169.25</v>
      </c>
      <c r="ET144" s="9">
        <v>169.88</v>
      </c>
      <c r="EU144" s="9">
        <v>171.01</v>
      </c>
      <c r="EV144" s="9">
        <v>170.69</v>
      </c>
      <c r="EW144" s="9">
        <v>172.2</v>
      </c>
      <c r="EX144" s="9">
        <v>121.2</v>
      </c>
      <c r="EY144" s="9">
        <v>120.47</v>
      </c>
      <c r="EZ144" s="9">
        <v>120.48</v>
      </c>
      <c r="FA144" s="9">
        <v>120.45</v>
      </c>
      <c r="FB144" s="9">
        <v>121.86</v>
      </c>
      <c r="FC144" s="9">
        <v>123.95</v>
      </c>
      <c r="FD144" s="9">
        <v>126.87</v>
      </c>
      <c r="FE144" s="9">
        <v>129.69</v>
      </c>
      <c r="FF144" s="9">
        <v>131.79</v>
      </c>
      <c r="FG144" s="9">
        <v>132.58000000000001</v>
      </c>
      <c r="FH144" s="9">
        <v>131.87</v>
      </c>
      <c r="FI144" s="9">
        <v>130.07</v>
      </c>
      <c r="FJ144" s="9">
        <v>123.96</v>
      </c>
      <c r="FK144" s="9">
        <v>123.33</v>
      </c>
      <c r="FL144" s="9">
        <v>123.34</v>
      </c>
      <c r="FM144" s="9">
        <v>123.31</v>
      </c>
      <c r="FO144" s="9">
        <v>78.337500000000006</v>
      </c>
      <c r="FP144" s="7">
        <v>114.85</v>
      </c>
      <c r="FQ144" s="9">
        <v>1.1884999999999999</v>
      </c>
      <c r="FR144" s="7">
        <f t="shared" si="29"/>
        <v>96.634413125788811</v>
      </c>
      <c r="FT144" s="7">
        <v>1.88</v>
      </c>
      <c r="FU144" s="7">
        <v>2.19</v>
      </c>
      <c r="FV144" s="9">
        <v>78.639499999999998</v>
      </c>
      <c r="FX144" s="9">
        <v>107.1</v>
      </c>
      <c r="FY144" s="9">
        <v>100.8</v>
      </c>
      <c r="FZ144" s="9">
        <v>95.04</v>
      </c>
      <c r="GA144" s="9">
        <v>90.15</v>
      </c>
      <c r="GB144" s="9">
        <v>83.73</v>
      </c>
    </row>
    <row r="145" spans="1:184" x14ac:dyDescent="0.25">
      <c r="A145" s="6">
        <f t="shared" si="30"/>
        <v>44754</v>
      </c>
      <c r="B145" s="13">
        <f t="shared" si="24"/>
        <v>7</v>
      </c>
      <c r="C145" s="13">
        <f t="shared" si="25"/>
        <v>2022</v>
      </c>
      <c r="D145">
        <f t="shared" si="26"/>
        <v>202207</v>
      </c>
      <c r="E145">
        <f t="shared" si="27"/>
        <v>3</v>
      </c>
      <c r="F145">
        <f t="shared" si="28"/>
        <v>202203</v>
      </c>
      <c r="G145" t="s">
        <v>331</v>
      </c>
      <c r="H145" s="9">
        <v>1.25</v>
      </c>
      <c r="I145" s="9">
        <v>1.1909000000000001</v>
      </c>
      <c r="J145" s="10">
        <v>1.4817454999999999</v>
      </c>
      <c r="K145" s="10">
        <v>1.8231351</v>
      </c>
      <c r="L145" s="10">
        <v>2.1115987999999999</v>
      </c>
      <c r="M145" s="10">
        <v>2.3414397</v>
      </c>
      <c r="N145" s="10">
        <v>2.5179064000000002</v>
      </c>
      <c r="O145" s="10">
        <v>2.6483034000000001</v>
      </c>
      <c r="P145" s="10">
        <v>2.7389443999999998</v>
      </c>
      <c r="Q145" s="10">
        <v>2.7982616999999999</v>
      </c>
      <c r="R145" s="10">
        <v>2.8334326999999999</v>
      </c>
      <c r="S145" s="10">
        <v>2.8508548</v>
      </c>
      <c r="T145" s="10">
        <v>2.8543850000000002</v>
      </c>
      <c r="U145" s="10">
        <v>2.8471877000000001</v>
      </c>
      <c r="V145" s="10">
        <v>2.8320666999999999</v>
      </c>
      <c r="W145" s="10">
        <v>2.8103834000000001</v>
      </c>
      <c r="X145" s="10">
        <v>2.7831383999999999</v>
      </c>
      <c r="Y145" s="10">
        <v>2.7513325000000002</v>
      </c>
      <c r="Z145" s="10">
        <v>2.7159662999999998</v>
      </c>
      <c r="AA145" s="10">
        <v>2.6780406000000001</v>
      </c>
      <c r="AB145" s="10">
        <v>2.6385193999999998</v>
      </c>
      <c r="AC145" s="10">
        <v>2.5981976000000002</v>
      </c>
      <c r="AD145" s="10">
        <v>2.5578207000000002</v>
      </c>
      <c r="AE145" s="10">
        <v>2.5181344000000001</v>
      </c>
      <c r="AF145" s="10">
        <v>2.4798841</v>
      </c>
      <c r="AG145" s="10">
        <v>2.4438156000000002</v>
      </c>
      <c r="AH145" s="10">
        <v>2.4105378000000002</v>
      </c>
      <c r="AI145" s="10">
        <v>2.3800566000000001</v>
      </c>
      <c r="AJ145" s="10">
        <v>2.3522115000000001</v>
      </c>
      <c r="AK145" s="10">
        <v>2.3268418</v>
      </c>
      <c r="AL145" s="10">
        <v>2.3037871999999999</v>
      </c>
      <c r="AM145" s="10">
        <v>2.2828870000000001</v>
      </c>
      <c r="AN145" s="10">
        <v>2.2639806999999998</v>
      </c>
      <c r="AO145" s="10">
        <v>2.2469077999999998</v>
      </c>
      <c r="AP145" s="10">
        <v>2.2315078000000002</v>
      </c>
      <c r="AQ145" s="10">
        <v>2.2176201999999998</v>
      </c>
      <c r="AR145" s="10">
        <v>2.2050843000000002</v>
      </c>
      <c r="AS145" s="10">
        <v>2.1937397000000001</v>
      </c>
      <c r="AT145" s="10">
        <v>2.1834346</v>
      </c>
      <c r="AU145" s="10">
        <v>2.1740651</v>
      </c>
      <c r="AV145" s="10">
        <v>2.1655429000000002</v>
      </c>
      <c r="AW145" s="10">
        <v>2.1577799</v>
      </c>
      <c r="AX145" s="10">
        <v>2.1506881</v>
      </c>
      <c r="AY145" s="10">
        <v>2.1441794000000001</v>
      </c>
      <c r="AZ145" s="10">
        <v>2.1381654999999999</v>
      </c>
      <c r="BA145" s="10">
        <v>2.1325584000000002</v>
      </c>
      <c r="BB145" s="10">
        <v>2.1272698999999999</v>
      </c>
      <c r="BC145" s="10">
        <v>2.1222121</v>
      </c>
      <c r="BD145" s="10">
        <v>2.1172966</v>
      </c>
      <c r="BE145" s="10">
        <v>2.1124355000000001</v>
      </c>
      <c r="BF145" s="10">
        <v>2.1075553999999999</v>
      </c>
      <c r="BG145" s="10">
        <v>2.1026547999999998</v>
      </c>
      <c r="BH145" s="10">
        <v>2.0977543999999999</v>
      </c>
      <c r="BI145" s="10">
        <v>2.0928745000000002</v>
      </c>
      <c r="BJ145" s="10">
        <v>2.0880358000000001</v>
      </c>
      <c r="BK145" s="10">
        <v>2.0832587</v>
      </c>
      <c r="BL145" s="10">
        <v>2.0785638</v>
      </c>
      <c r="BM145" s="10">
        <v>2.0739714999999999</v>
      </c>
      <c r="BN145" s="10">
        <v>2.0695024000000002</v>
      </c>
      <c r="BO145" s="10">
        <v>2.0651769999999998</v>
      </c>
      <c r="BP145" s="10">
        <v>2.0610157999999998</v>
      </c>
      <c r="BQ145" s="10">
        <v>2.0570393999999999</v>
      </c>
      <c r="BR145" s="10">
        <v>2.0378188000000002</v>
      </c>
      <c r="BS145" s="10">
        <v>2.0280537999999999</v>
      </c>
      <c r="BU145" s="9">
        <v>244.02</v>
      </c>
      <c r="BV145" s="9">
        <v>338.75</v>
      </c>
      <c r="BW145" s="9">
        <v>388.09</v>
      </c>
      <c r="BX145" s="9">
        <v>445.39</v>
      </c>
      <c r="BY145" s="9">
        <v>455.67</v>
      </c>
      <c r="BZ145" s="9">
        <v>455.62</v>
      </c>
      <c r="CA145" s="9">
        <v>449.12</v>
      </c>
      <c r="CB145" s="9">
        <v>409.02</v>
      </c>
      <c r="CC145" s="9">
        <v>369.03</v>
      </c>
      <c r="CD145" s="9">
        <v>317.83999999999997</v>
      </c>
      <c r="CE145" s="9">
        <v>303.87</v>
      </c>
      <c r="CF145" s="9">
        <v>282.37</v>
      </c>
      <c r="CG145" s="9">
        <v>275.58</v>
      </c>
      <c r="CH145" s="9">
        <v>282.61</v>
      </c>
      <c r="CI145" s="9">
        <v>301.19</v>
      </c>
      <c r="CJ145" s="9">
        <v>311.69</v>
      </c>
      <c r="CK145" s="9">
        <v>313.89999999999998</v>
      </c>
      <c r="CL145" s="9">
        <v>314.39999999999998</v>
      </c>
      <c r="CM145" s="9">
        <v>311.39999999999998</v>
      </c>
      <c r="CN145" s="9">
        <v>280.02999999999997</v>
      </c>
      <c r="CO145" s="9">
        <v>218.03</v>
      </c>
      <c r="CP145" s="9">
        <v>190.62</v>
      </c>
      <c r="CQ145" s="9">
        <v>181.58</v>
      </c>
      <c r="CR145" s="9">
        <v>169.28</v>
      </c>
      <c r="CS145" s="9">
        <v>165.46</v>
      </c>
      <c r="CT145" s="9">
        <v>172.73</v>
      </c>
      <c r="CU145" s="9">
        <v>184.13</v>
      </c>
      <c r="CV145" s="9">
        <v>189.18</v>
      </c>
      <c r="CW145" s="9">
        <v>196.27</v>
      </c>
      <c r="CX145" s="9">
        <v>191.52</v>
      </c>
      <c r="CY145" s="9">
        <v>190.17</v>
      </c>
      <c r="CZ145" s="9">
        <v>177.95</v>
      </c>
      <c r="DA145" s="9">
        <v>137.79</v>
      </c>
      <c r="DB145" s="9">
        <v>123.99</v>
      </c>
      <c r="DC145" s="9">
        <v>117.26</v>
      </c>
      <c r="DD145" s="9">
        <v>107.35</v>
      </c>
      <c r="DE145" s="9">
        <v>105.01</v>
      </c>
      <c r="DF145" s="9">
        <v>109.12</v>
      </c>
      <c r="DG145" s="9">
        <v>118.59</v>
      </c>
      <c r="DH145" s="9">
        <v>117.16</v>
      </c>
      <c r="DI145" s="9">
        <v>115.83</v>
      </c>
      <c r="DJ145" s="9">
        <v>113.82</v>
      </c>
      <c r="DK145" s="9">
        <v>112.43</v>
      </c>
      <c r="DL145" s="9">
        <v>106.84</v>
      </c>
      <c r="DM145" s="9">
        <v>95.69</v>
      </c>
      <c r="DN145" s="9">
        <v>89.69</v>
      </c>
      <c r="DO145" s="9">
        <v>87.37</v>
      </c>
      <c r="DP145" s="9">
        <v>85.65</v>
      </c>
      <c r="DR145" s="9">
        <v>261.51</v>
      </c>
      <c r="DS145" s="9">
        <v>328.84</v>
      </c>
      <c r="DT145" s="9">
        <v>360.13</v>
      </c>
      <c r="DU145" s="9">
        <v>485.28</v>
      </c>
      <c r="DV145" s="9">
        <v>490.07</v>
      </c>
      <c r="DW145" s="9">
        <v>418.21</v>
      </c>
      <c r="DX145" s="9">
        <v>418.18</v>
      </c>
      <c r="DY145" s="9">
        <v>417.28</v>
      </c>
      <c r="DZ145" s="9">
        <v>261.47000000000003</v>
      </c>
      <c r="EA145" s="9">
        <v>264.88</v>
      </c>
      <c r="EB145" s="9">
        <v>264.14</v>
      </c>
      <c r="EC145" s="9">
        <v>245.34</v>
      </c>
      <c r="ED145" s="9">
        <v>246.22</v>
      </c>
      <c r="EE145" s="9">
        <v>245.79</v>
      </c>
      <c r="EF145" s="9">
        <v>263.69</v>
      </c>
      <c r="EG145" s="9">
        <v>267.02999999999997</v>
      </c>
      <c r="EH145" s="9">
        <v>267.49</v>
      </c>
      <c r="EI145" s="9">
        <v>267.07</v>
      </c>
      <c r="EJ145" s="9">
        <v>267.06</v>
      </c>
      <c r="EK145" s="9">
        <v>263.79000000000002</v>
      </c>
      <c r="EL145" s="9">
        <v>164.64</v>
      </c>
      <c r="EM145" s="9">
        <v>164.16</v>
      </c>
      <c r="EN145" s="9">
        <v>163.95</v>
      </c>
      <c r="EO145" s="9">
        <v>163.63</v>
      </c>
      <c r="EP145" s="9">
        <v>164.95</v>
      </c>
      <c r="EQ145" s="9">
        <v>165.67</v>
      </c>
      <c r="ER145" s="9">
        <v>178.38</v>
      </c>
      <c r="ES145" s="9">
        <v>180.65</v>
      </c>
      <c r="ET145" s="9">
        <v>181.28</v>
      </c>
      <c r="EU145" s="9">
        <v>182.41</v>
      </c>
      <c r="EV145" s="9">
        <v>182.09</v>
      </c>
      <c r="EW145" s="9">
        <v>183.6</v>
      </c>
      <c r="EX145" s="9">
        <v>128.31</v>
      </c>
      <c r="EY145" s="9">
        <v>127.58</v>
      </c>
      <c r="EZ145" s="9">
        <v>127.59</v>
      </c>
      <c r="FA145" s="9">
        <v>127.56</v>
      </c>
      <c r="FB145" s="9">
        <v>128.97</v>
      </c>
      <c r="FC145" s="9">
        <v>131.06</v>
      </c>
      <c r="FD145" s="9">
        <v>138.27000000000001</v>
      </c>
      <c r="FE145" s="9">
        <v>141.09</v>
      </c>
      <c r="FF145" s="9">
        <v>143.19</v>
      </c>
      <c r="FG145" s="9">
        <v>143.97999999999999</v>
      </c>
      <c r="FH145" s="9">
        <v>143.27000000000001</v>
      </c>
      <c r="FI145" s="9">
        <v>141.47</v>
      </c>
      <c r="FJ145" s="9">
        <v>131.07</v>
      </c>
      <c r="FK145" s="9">
        <v>130.44</v>
      </c>
      <c r="FL145" s="9">
        <v>130.44999999999999</v>
      </c>
      <c r="FM145" s="9">
        <v>130.41999999999999</v>
      </c>
      <c r="FO145" s="9">
        <v>78.500100000000003</v>
      </c>
      <c r="FP145" s="7">
        <v>106.98</v>
      </c>
      <c r="FQ145" s="9">
        <v>1.1888000000000001</v>
      </c>
      <c r="FR145" s="7">
        <f t="shared" si="29"/>
        <v>89.98990578734859</v>
      </c>
      <c r="FT145" s="7">
        <v>1.79</v>
      </c>
      <c r="FU145" s="7">
        <v>2.0699999999999998</v>
      </c>
      <c r="FV145" s="9">
        <v>78.816000000000003</v>
      </c>
      <c r="FX145" s="9">
        <v>99.49</v>
      </c>
      <c r="FY145" s="9">
        <v>93.61</v>
      </c>
      <c r="FZ145" s="9">
        <v>88.87</v>
      </c>
      <c r="GA145" s="9">
        <v>85.06</v>
      </c>
      <c r="GB145" s="9">
        <v>80.03</v>
      </c>
    </row>
    <row r="146" spans="1:184" x14ac:dyDescent="0.25">
      <c r="A146" s="6">
        <f t="shared" si="30"/>
        <v>44755</v>
      </c>
      <c r="B146" s="13">
        <f t="shared" si="24"/>
        <v>7</v>
      </c>
      <c r="C146" s="13">
        <f t="shared" si="25"/>
        <v>2022</v>
      </c>
      <c r="D146">
        <f t="shared" si="26"/>
        <v>202207</v>
      </c>
      <c r="E146">
        <f t="shared" si="27"/>
        <v>3</v>
      </c>
      <c r="F146">
        <f t="shared" si="28"/>
        <v>202203</v>
      </c>
      <c r="G146" t="s">
        <v>332</v>
      </c>
      <c r="H146" s="9">
        <v>1.25</v>
      </c>
      <c r="I146" s="9">
        <v>1.1912</v>
      </c>
      <c r="J146" s="10">
        <v>1.5279019</v>
      </c>
      <c r="K146" s="10">
        <v>1.8925628999999999</v>
      </c>
      <c r="L146" s="10">
        <v>2.2102718000000001</v>
      </c>
      <c r="M146" s="10">
        <v>2.4647104999999998</v>
      </c>
      <c r="N146" s="10">
        <v>2.6558719000000002</v>
      </c>
      <c r="O146" s="10">
        <v>2.7916473000000002</v>
      </c>
      <c r="P146" s="10">
        <v>2.8815631000000002</v>
      </c>
      <c r="Q146" s="10">
        <v>2.9372443000000001</v>
      </c>
      <c r="R146" s="10">
        <v>2.9688104000000002</v>
      </c>
      <c r="S146" s="10">
        <v>2.9831804000000002</v>
      </c>
      <c r="T146" s="10">
        <v>2.9843194</v>
      </c>
      <c r="U146" s="10">
        <v>2.9741857</v>
      </c>
      <c r="V146" s="10">
        <v>2.9535271999999999</v>
      </c>
      <c r="W146" s="10">
        <v>2.9237517999999998</v>
      </c>
      <c r="X146" s="10">
        <v>2.8865039000000001</v>
      </c>
      <c r="Y146" s="10">
        <v>2.8434276000000001</v>
      </c>
      <c r="Z146" s="10">
        <v>2.7961672000000002</v>
      </c>
      <c r="AA146" s="10">
        <v>2.7463668999999999</v>
      </c>
      <c r="AB146" s="10">
        <v>2.6955732000000001</v>
      </c>
      <c r="AC146" s="10">
        <v>2.6447783</v>
      </c>
      <c r="AD146" s="10">
        <v>2.5947798999999998</v>
      </c>
      <c r="AE146" s="10">
        <v>2.5463754999999999</v>
      </c>
      <c r="AF146" s="10">
        <v>2.5003622000000001</v>
      </c>
      <c r="AG146" s="10">
        <v>2.4575376000000002</v>
      </c>
      <c r="AH146" s="10">
        <v>2.4185698000000002</v>
      </c>
      <c r="AI146" s="10">
        <v>2.3834312999999998</v>
      </c>
      <c r="AJ146" s="10">
        <v>2.3518612000000001</v>
      </c>
      <c r="AK146" s="10">
        <v>2.3235986</v>
      </c>
      <c r="AL146" s="10">
        <v>2.2983826000000001</v>
      </c>
      <c r="AM146" s="10">
        <v>2.2759523000000002</v>
      </c>
      <c r="AN146" s="10">
        <v>2.2560467000000002</v>
      </c>
      <c r="AO146" s="10">
        <v>2.2384048999999999</v>
      </c>
      <c r="AP146" s="10">
        <v>2.2227659000000002</v>
      </c>
      <c r="AQ146" s="10">
        <v>2.2088687</v>
      </c>
      <c r="AR146" s="10">
        <v>2.1964524999999999</v>
      </c>
      <c r="AS146" s="10">
        <v>2.1852562999999998</v>
      </c>
      <c r="AT146" s="10">
        <v>2.1750425999999998</v>
      </c>
      <c r="AU146" s="10">
        <v>2.1656884000000001</v>
      </c>
      <c r="AV146" s="10">
        <v>2.1571056</v>
      </c>
      <c r="AW146" s="10">
        <v>2.1492059000000001</v>
      </c>
      <c r="AX146" s="10">
        <v>2.1419011999999999</v>
      </c>
      <c r="AY146" s="10">
        <v>2.1351032000000001</v>
      </c>
      <c r="AZ146" s="10">
        <v>2.1287237999999999</v>
      </c>
      <c r="BA146" s="10">
        <v>2.1226748999999998</v>
      </c>
      <c r="BB146" s="10">
        <v>2.1168681</v>
      </c>
      <c r="BC146" s="10">
        <v>2.1112153999999999</v>
      </c>
      <c r="BD146" s="10">
        <v>2.1056286000000002</v>
      </c>
      <c r="BE146" s="10">
        <v>2.1000193999999999</v>
      </c>
      <c r="BF146" s="10">
        <v>2.0943168000000001</v>
      </c>
      <c r="BG146" s="10">
        <v>2.0885248999999999</v>
      </c>
      <c r="BH146" s="10">
        <v>2.0826685</v>
      </c>
      <c r="BI146" s="10">
        <v>2.0767726</v>
      </c>
      <c r="BJ146" s="10">
        <v>2.0708620999999998</v>
      </c>
      <c r="BK146" s="10">
        <v>2.0649617999999998</v>
      </c>
      <c r="BL146" s="10">
        <v>2.0590967</v>
      </c>
      <c r="BM146" s="10">
        <v>2.0532916999999999</v>
      </c>
      <c r="BN146" s="10">
        <v>2.0475715999999999</v>
      </c>
      <c r="BO146" s="10">
        <v>2.0419613000000001</v>
      </c>
      <c r="BP146" s="10">
        <v>2.0364859000000002</v>
      </c>
      <c r="BQ146" s="10">
        <v>2.0311699999999999</v>
      </c>
      <c r="BR146" s="10">
        <v>2.0035460999999999</v>
      </c>
      <c r="BS146" s="10">
        <v>1.9850568</v>
      </c>
      <c r="BU146" s="9">
        <v>269.73</v>
      </c>
      <c r="BV146" s="9">
        <v>357.68</v>
      </c>
      <c r="BW146" s="9">
        <v>405.68</v>
      </c>
      <c r="BX146" s="9">
        <v>462.14</v>
      </c>
      <c r="BY146" s="9">
        <v>473.14</v>
      </c>
      <c r="BZ146" s="9">
        <v>471.04</v>
      </c>
      <c r="CA146" s="9">
        <v>463.98</v>
      </c>
      <c r="CB146" s="9">
        <v>424.38</v>
      </c>
      <c r="CC146" s="9">
        <v>374.52</v>
      </c>
      <c r="CD146" s="9">
        <v>319.27</v>
      </c>
      <c r="CE146" s="9">
        <v>304.27</v>
      </c>
      <c r="CF146" s="9">
        <v>286.52</v>
      </c>
      <c r="CG146" s="9">
        <v>272.47000000000003</v>
      </c>
      <c r="CH146" s="9">
        <v>279.33</v>
      </c>
      <c r="CI146" s="9">
        <v>305.58</v>
      </c>
      <c r="CJ146" s="9">
        <v>316.39999999999998</v>
      </c>
      <c r="CK146" s="9">
        <v>318.32</v>
      </c>
      <c r="CL146" s="9">
        <v>323.22000000000003</v>
      </c>
      <c r="CM146" s="9">
        <v>314.27</v>
      </c>
      <c r="CN146" s="9">
        <v>282.56</v>
      </c>
      <c r="CO146" s="9">
        <v>222.36</v>
      </c>
      <c r="CP146" s="9">
        <v>194.42</v>
      </c>
      <c r="CQ146" s="9">
        <v>185.37</v>
      </c>
      <c r="CR146" s="9">
        <v>173.07</v>
      </c>
      <c r="CS146" s="9">
        <v>169.25</v>
      </c>
      <c r="CT146" s="9">
        <v>176.15</v>
      </c>
      <c r="CU146" s="9">
        <v>186.65</v>
      </c>
      <c r="CV146" s="9">
        <v>191.7</v>
      </c>
      <c r="CW146" s="9">
        <v>198.79</v>
      </c>
      <c r="CX146" s="9">
        <v>194.02</v>
      </c>
      <c r="CY146" s="9">
        <v>192.66</v>
      </c>
      <c r="CZ146" s="9">
        <v>180.45</v>
      </c>
      <c r="DA146" s="9">
        <v>137.75</v>
      </c>
      <c r="DB146" s="9">
        <v>122.29</v>
      </c>
      <c r="DC146" s="9">
        <v>115.81</v>
      </c>
      <c r="DD146" s="9">
        <v>106.06</v>
      </c>
      <c r="DE146" s="9">
        <v>103.72</v>
      </c>
      <c r="DF146" s="9">
        <v>107.83</v>
      </c>
      <c r="DG146" s="9">
        <v>117.37</v>
      </c>
      <c r="DH146" s="9">
        <v>115.93</v>
      </c>
      <c r="DI146" s="9">
        <v>114.98</v>
      </c>
      <c r="DJ146" s="9">
        <v>114.46</v>
      </c>
      <c r="DK146" s="9">
        <v>113.07</v>
      </c>
      <c r="DL146" s="9">
        <v>107.23</v>
      </c>
      <c r="DM146" s="9">
        <v>95.24</v>
      </c>
      <c r="DN146" s="9">
        <v>87.92</v>
      </c>
      <c r="DO146" s="9">
        <v>85.01</v>
      </c>
      <c r="DP146" s="9">
        <v>82.75</v>
      </c>
      <c r="DR146" s="9">
        <v>273.33</v>
      </c>
      <c r="DS146" s="9">
        <v>339.93</v>
      </c>
      <c r="DT146" s="9">
        <v>368.79</v>
      </c>
      <c r="DU146" s="9">
        <v>504.99</v>
      </c>
      <c r="DV146" s="9">
        <v>510.48</v>
      </c>
      <c r="DW146" s="9">
        <v>436.96</v>
      </c>
      <c r="DX146" s="9">
        <v>436.93</v>
      </c>
      <c r="DY146" s="9">
        <v>436.03</v>
      </c>
      <c r="DZ146" s="9">
        <v>264.37</v>
      </c>
      <c r="EA146" s="9">
        <v>267.77999999999997</v>
      </c>
      <c r="EB146" s="9">
        <v>267.04000000000002</v>
      </c>
      <c r="EC146" s="9">
        <v>247.81</v>
      </c>
      <c r="ED146" s="9">
        <v>248.69</v>
      </c>
      <c r="EE146" s="9">
        <v>248.26</v>
      </c>
      <c r="EF146" s="9">
        <v>269.38</v>
      </c>
      <c r="EG146" s="9">
        <v>272.72000000000003</v>
      </c>
      <c r="EH146" s="9">
        <v>273.18</v>
      </c>
      <c r="EI146" s="9">
        <v>272.77999999999997</v>
      </c>
      <c r="EJ146" s="9">
        <v>272.77</v>
      </c>
      <c r="EK146" s="9">
        <v>269.5</v>
      </c>
      <c r="EL146" s="9">
        <v>167.72</v>
      </c>
      <c r="EM146" s="9">
        <v>167.24</v>
      </c>
      <c r="EN146" s="9">
        <v>167.03</v>
      </c>
      <c r="EO146" s="9">
        <v>166.71</v>
      </c>
      <c r="EP146" s="9">
        <v>168.03</v>
      </c>
      <c r="EQ146" s="9">
        <v>168.75</v>
      </c>
      <c r="ER146" s="9">
        <v>180.48</v>
      </c>
      <c r="ES146" s="9">
        <v>182.75</v>
      </c>
      <c r="ET146" s="9">
        <v>183.38</v>
      </c>
      <c r="EU146" s="9">
        <v>184.51</v>
      </c>
      <c r="EV146" s="9">
        <v>184.19</v>
      </c>
      <c r="EW146" s="9">
        <v>185.7</v>
      </c>
      <c r="EX146" s="9">
        <v>128.78</v>
      </c>
      <c r="EY146" s="9">
        <v>128.05000000000001</v>
      </c>
      <c r="EZ146" s="9">
        <v>128.06</v>
      </c>
      <c r="FA146" s="9">
        <v>128.03</v>
      </c>
      <c r="FB146" s="9">
        <v>129.44</v>
      </c>
      <c r="FC146" s="9">
        <v>131.53</v>
      </c>
      <c r="FD146" s="9">
        <v>140.37</v>
      </c>
      <c r="FE146" s="9">
        <v>143.19</v>
      </c>
      <c r="FF146" s="9">
        <v>145.29</v>
      </c>
      <c r="FG146" s="9">
        <v>146.08000000000001</v>
      </c>
      <c r="FH146" s="9">
        <v>145.37</v>
      </c>
      <c r="FI146" s="9">
        <v>143.57</v>
      </c>
      <c r="FJ146" s="9">
        <v>131.54</v>
      </c>
      <c r="FK146" s="9">
        <v>130.91</v>
      </c>
      <c r="FL146" s="9">
        <v>130.91999999999999</v>
      </c>
      <c r="FM146" s="9">
        <v>130.88999999999999</v>
      </c>
      <c r="FO146" s="9">
        <v>78.637</v>
      </c>
      <c r="FP146" s="7">
        <v>107.17</v>
      </c>
      <c r="FQ146" s="9">
        <v>1.1954</v>
      </c>
      <c r="FR146" s="7">
        <f t="shared" si="29"/>
        <v>89.65199933076795</v>
      </c>
      <c r="FT146" s="7">
        <v>1.8</v>
      </c>
      <c r="FU146" s="7">
        <v>2.0499999999999998</v>
      </c>
      <c r="FV146" s="9">
        <v>78.965299999999999</v>
      </c>
      <c r="FX146" s="9">
        <v>99.57</v>
      </c>
      <c r="FY146" s="9">
        <v>93.97</v>
      </c>
      <c r="FZ146" s="9">
        <v>89.46</v>
      </c>
      <c r="GA146" s="9">
        <v>85.67</v>
      </c>
      <c r="GB146" s="9">
        <v>80.650000000000006</v>
      </c>
    </row>
    <row r="147" spans="1:184" x14ac:dyDescent="0.25">
      <c r="A147" s="6">
        <f t="shared" si="30"/>
        <v>44756</v>
      </c>
      <c r="B147" s="13">
        <f t="shared" si="24"/>
        <v>7</v>
      </c>
      <c r="C147" s="13">
        <f t="shared" si="25"/>
        <v>2022</v>
      </c>
      <c r="D147">
        <f t="shared" si="26"/>
        <v>202207</v>
      </c>
      <c r="E147">
        <f t="shared" si="27"/>
        <v>3</v>
      </c>
      <c r="F147">
        <f t="shared" si="28"/>
        <v>202203</v>
      </c>
      <c r="G147" t="s">
        <v>333</v>
      </c>
      <c r="H147" s="9">
        <v>1.25</v>
      </c>
      <c r="I147" s="9">
        <v>1.1911</v>
      </c>
      <c r="J147" s="10">
        <v>1.5655494000000001</v>
      </c>
      <c r="K147" s="10">
        <v>1.9447227</v>
      </c>
      <c r="L147" s="10">
        <v>2.2774211000000002</v>
      </c>
      <c r="M147" s="10">
        <v>2.5507521</v>
      </c>
      <c r="N147" s="10">
        <v>2.7634566</v>
      </c>
      <c r="O147" s="10">
        <v>2.9160026999999999</v>
      </c>
      <c r="P147" s="10">
        <v>3.0144058999999999</v>
      </c>
      <c r="Q147" s="10">
        <v>3.0679400000000001</v>
      </c>
      <c r="R147" s="10">
        <v>3.0896678</v>
      </c>
      <c r="S147" s="10">
        <v>3.0903524</v>
      </c>
      <c r="T147" s="10">
        <v>3.0771405999999999</v>
      </c>
      <c r="U147" s="10">
        <v>3.0547770000000001</v>
      </c>
      <c r="V147" s="10">
        <v>3.0272694000000002</v>
      </c>
      <c r="W147" s="10">
        <v>2.9958059000000001</v>
      </c>
      <c r="X147" s="10">
        <v>2.9608359000000002</v>
      </c>
      <c r="Y147" s="10">
        <v>2.922809</v>
      </c>
      <c r="Z147" s="10">
        <v>2.8821748</v>
      </c>
      <c r="AA147" s="10">
        <v>2.8393826</v>
      </c>
      <c r="AB147" s="10">
        <v>2.7949226</v>
      </c>
      <c r="AC147" s="10">
        <v>2.7494920999999999</v>
      </c>
      <c r="AD147" s="10">
        <v>2.7038547999999998</v>
      </c>
      <c r="AE147" s="10">
        <v>2.6587741999999999</v>
      </c>
      <c r="AF147" s="10">
        <v>2.6150139999999999</v>
      </c>
      <c r="AG147" s="10">
        <v>2.5733380000000001</v>
      </c>
      <c r="AH147" s="10">
        <v>2.5343879</v>
      </c>
      <c r="AI147" s="10">
        <v>2.4982122000000002</v>
      </c>
      <c r="AJ147" s="10">
        <v>2.4646788000000002</v>
      </c>
      <c r="AK147" s="10">
        <v>2.4336555</v>
      </c>
      <c r="AL147" s="10">
        <v>2.4050102</v>
      </c>
      <c r="AM147" s="10">
        <v>2.3786106999999999</v>
      </c>
      <c r="AN147" s="10">
        <v>2.3543248000000001</v>
      </c>
      <c r="AO147" s="10">
        <v>2.3320202999999999</v>
      </c>
      <c r="AP147" s="10">
        <v>2.3115651000000002</v>
      </c>
      <c r="AQ147" s="10">
        <v>2.2928269999999999</v>
      </c>
      <c r="AR147" s="10">
        <v>2.2756737999999999</v>
      </c>
      <c r="AS147" s="10">
        <v>2.2599733999999998</v>
      </c>
      <c r="AT147" s="10">
        <v>2.2455978000000001</v>
      </c>
      <c r="AU147" s="10">
        <v>2.2324378</v>
      </c>
      <c r="AV147" s="10">
        <v>2.2203894000000002</v>
      </c>
      <c r="AW147" s="10">
        <v>2.2093484999999999</v>
      </c>
      <c r="AX147" s="10">
        <v>2.1992110999999999</v>
      </c>
      <c r="AY147" s="10">
        <v>2.1898730999999998</v>
      </c>
      <c r="AZ147" s="10">
        <v>2.1812304999999999</v>
      </c>
      <c r="BA147" s="10">
        <v>2.1731793000000001</v>
      </c>
      <c r="BB147" s="10">
        <v>2.1656152999999998</v>
      </c>
      <c r="BC147" s="10">
        <v>2.1584346000000001</v>
      </c>
      <c r="BD147" s="10">
        <v>2.1515330000000001</v>
      </c>
      <c r="BE147" s="10">
        <v>2.1448065999999999</v>
      </c>
      <c r="BF147" s="10">
        <v>2.1381690999999998</v>
      </c>
      <c r="BG147" s="10">
        <v>2.1316126999999998</v>
      </c>
      <c r="BH147" s="10">
        <v>2.1251511999999999</v>
      </c>
      <c r="BI147" s="10">
        <v>2.1187985</v>
      </c>
      <c r="BJ147" s="10">
        <v>2.1125685000000001</v>
      </c>
      <c r="BK147" s="10">
        <v>2.1064750000000001</v>
      </c>
      <c r="BL147" s="10">
        <v>2.1005319</v>
      </c>
      <c r="BM147" s="10">
        <v>2.0947531000000001</v>
      </c>
      <c r="BN147" s="10">
        <v>2.0891524000000001</v>
      </c>
      <c r="BO147" s="10">
        <v>2.0837436999999999</v>
      </c>
      <c r="BP147" s="10">
        <v>2.0785409000000001</v>
      </c>
      <c r="BQ147" s="10">
        <v>2.0735576999999998</v>
      </c>
      <c r="BR147" s="10">
        <v>2.0487807999999998</v>
      </c>
      <c r="BS147" s="10">
        <v>2.0337798</v>
      </c>
      <c r="BU147" s="9">
        <v>236.82</v>
      </c>
      <c r="BV147" s="9">
        <v>331.23</v>
      </c>
      <c r="BW147" s="9">
        <v>388.5</v>
      </c>
      <c r="BX147" s="9">
        <v>448.23</v>
      </c>
      <c r="BY147" s="9">
        <v>463.5</v>
      </c>
      <c r="BZ147" s="9">
        <v>461.25</v>
      </c>
      <c r="CA147" s="9">
        <v>452.49</v>
      </c>
      <c r="CB147" s="9">
        <v>409.64</v>
      </c>
      <c r="CC147" s="9">
        <v>365.21</v>
      </c>
      <c r="CD147" s="9">
        <v>308.35000000000002</v>
      </c>
      <c r="CE147" s="9">
        <v>293.85000000000002</v>
      </c>
      <c r="CF147" s="9">
        <v>275.85000000000002</v>
      </c>
      <c r="CG147" s="9">
        <v>261.32</v>
      </c>
      <c r="CH147" s="9">
        <v>268.18</v>
      </c>
      <c r="CI147" s="9">
        <v>296.77</v>
      </c>
      <c r="CJ147" s="9">
        <v>307.99</v>
      </c>
      <c r="CK147" s="9">
        <v>309.92</v>
      </c>
      <c r="CL147" s="9">
        <v>315.60000000000002</v>
      </c>
      <c r="CM147" s="9">
        <v>306.66000000000003</v>
      </c>
      <c r="CN147" s="9">
        <v>275.58999999999997</v>
      </c>
      <c r="CO147" s="9">
        <v>218.6</v>
      </c>
      <c r="CP147" s="9">
        <v>190.66</v>
      </c>
      <c r="CQ147" s="9">
        <v>181.86</v>
      </c>
      <c r="CR147" s="9">
        <v>169.56</v>
      </c>
      <c r="CS147" s="9">
        <v>165.75</v>
      </c>
      <c r="CT147" s="9">
        <v>172.65</v>
      </c>
      <c r="CU147" s="9">
        <v>185</v>
      </c>
      <c r="CV147" s="9">
        <v>190.05</v>
      </c>
      <c r="CW147" s="9">
        <v>197.14</v>
      </c>
      <c r="CX147" s="9">
        <v>192.92</v>
      </c>
      <c r="CY147" s="9">
        <v>191.56</v>
      </c>
      <c r="CZ147" s="9">
        <v>179.35</v>
      </c>
      <c r="DA147" s="9">
        <v>139.47</v>
      </c>
      <c r="DB147" s="9">
        <v>124.01</v>
      </c>
      <c r="DC147" s="9">
        <v>117.53</v>
      </c>
      <c r="DD147" s="9">
        <v>107.78</v>
      </c>
      <c r="DE147" s="9">
        <v>105.44</v>
      </c>
      <c r="DF147" s="9">
        <v>109.55</v>
      </c>
      <c r="DG147" s="9">
        <v>120.16</v>
      </c>
      <c r="DH147" s="9">
        <v>118.72</v>
      </c>
      <c r="DI147" s="9">
        <v>117.77</v>
      </c>
      <c r="DJ147" s="9">
        <v>115.89</v>
      </c>
      <c r="DK147" s="9">
        <v>114.5</v>
      </c>
      <c r="DL147" s="9">
        <v>108.66</v>
      </c>
      <c r="DM147" s="9">
        <v>100.79</v>
      </c>
      <c r="DN147" s="9">
        <v>93.47</v>
      </c>
      <c r="DO147" s="9">
        <v>90.56</v>
      </c>
      <c r="DP147" s="9">
        <v>88.3</v>
      </c>
      <c r="DR147" s="9">
        <v>255.5</v>
      </c>
      <c r="DS147" s="9">
        <v>322.77999999999997</v>
      </c>
      <c r="DT147" s="9">
        <v>357.78</v>
      </c>
      <c r="DU147" s="9">
        <v>506.62</v>
      </c>
      <c r="DV147" s="9">
        <v>510.73</v>
      </c>
      <c r="DW147" s="9">
        <v>431.42</v>
      </c>
      <c r="DX147" s="9">
        <v>431.39</v>
      </c>
      <c r="DY147" s="9">
        <v>430.49</v>
      </c>
      <c r="DZ147" s="9">
        <v>255.51</v>
      </c>
      <c r="EA147" s="9">
        <v>258.92</v>
      </c>
      <c r="EB147" s="9">
        <v>258.18</v>
      </c>
      <c r="EC147" s="9">
        <v>238.84</v>
      </c>
      <c r="ED147" s="9">
        <v>239.72</v>
      </c>
      <c r="EE147" s="9">
        <v>239.29</v>
      </c>
      <c r="EF147" s="9">
        <v>262.77</v>
      </c>
      <c r="EG147" s="9">
        <v>266.11</v>
      </c>
      <c r="EH147" s="9">
        <v>266.57</v>
      </c>
      <c r="EI147" s="9">
        <v>266.19</v>
      </c>
      <c r="EJ147" s="9">
        <v>266.18</v>
      </c>
      <c r="EK147" s="9">
        <v>262.91000000000003</v>
      </c>
      <c r="EL147" s="9">
        <v>167.87</v>
      </c>
      <c r="EM147" s="9">
        <v>167.39</v>
      </c>
      <c r="EN147" s="9">
        <v>167.18</v>
      </c>
      <c r="EO147" s="9">
        <v>166.86</v>
      </c>
      <c r="EP147" s="9">
        <v>168.18</v>
      </c>
      <c r="EQ147" s="9">
        <v>168.9</v>
      </c>
      <c r="ER147" s="9">
        <v>179.26</v>
      </c>
      <c r="ES147" s="9">
        <v>181.53</v>
      </c>
      <c r="ET147" s="9">
        <v>182.16</v>
      </c>
      <c r="EU147" s="9">
        <v>183.29</v>
      </c>
      <c r="EV147" s="9">
        <v>182.97</v>
      </c>
      <c r="EW147" s="9">
        <v>184.48</v>
      </c>
      <c r="EX147" s="9">
        <v>125.1</v>
      </c>
      <c r="EY147" s="9">
        <v>124.37</v>
      </c>
      <c r="EZ147" s="9">
        <v>124.38</v>
      </c>
      <c r="FA147" s="9">
        <v>124.35</v>
      </c>
      <c r="FB147" s="9">
        <v>125.76</v>
      </c>
      <c r="FC147" s="9">
        <v>127.85</v>
      </c>
      <c r="FD147" s="9">
        <v>139.15</v>
      </c>
      <c r="FE147" s="9">
        <v>141.97</v>
      </c>
      <c r="FF147" s="9">
        <v>144.07</v>
      </c>
      <c r="FG147" s="9">
        <v>144.86000000000001</v>
      </c>
      <c r="FH147" s="9">
        <v>144.15</v>
      </c>
      <c r="FI147" s="9">
        <v>142.35</v>
      </c>
      <c r="FJ147" s="9">
        <v>127.86</v>
      </c>
      <c r="FK147" s="9">
        <v>127.23</v>
      </c>
      <c r="FL147" s="9">
        <v>127.24</v>
      </c>
      <c r="FM147" s="9">
        <v>127.21</v>
      </c>
      <c r="FO147" s="9">
        <v>78.124099999999999</v>
      </c>
      <c r="FP147" s="7">
        <v>107.74</v>
      </c>
      <c r="FQ147" s="9">
        <v>1.1785000000000001</v>
      </c>
      <c r="FR147" s="7">
        <f t="shared" si="29"/>
        <v>91.42129826050062</v>
      </c>
      <c r="FT147" s="7">
        <v>1.96</v>
      </c>
      <c r="FU147" s="7">
        <v>2.09</v>
      </c>
      <c r="FV147" s="9">
        <v>78.453599999999994</v>
      </c>
      <c r="FX147" s="9">
        <v>99.1</v>
      </c>
      <c r="FY147" s="9">
        <v>92.82</v>
      </c>
      <c r="FZ147" s="9">
        <v>88.15</v>
      </c>
      <c r="GA147" s="9">
        <v>84.19</v>
      </c>
      <c r="GB147" s="9">
        <v>79.09</v>
      </c>
    </row>
    <row r="148" spans="1:184" x14ac:dyDescent="0.25">
      <c r="A148" s="6">
        <f t="shared" si="30"/>
        <v>44757</v>
      </c>
      <c r="B148" s="13">
        <f t="shared" si="24"/>
        <v>7</v>
      </c>
      <c r="C148" s="13">
        <f t="shared" si="25"/>
        <v>2022</v>
      </c>
      <c r="D148">
        <f t="shared" si="26"/>
        <v>202207</v>
      </c>
      <c r="E148">
        <f t="shared" si="27"/>
        <v>3</v>
      </c>
      <c r="F148">
        <f t="shared" si="28"/>
        <v>202203</v>
      </c>
      <c r="G148" t="s">
        <v>334</v>
      </c>
      <c r="H148" s="9">
        <v>1.25</v>
      </c>
      <c r="I148" s="9">
        <v>1.1908000000000001</v>
      </c>
      <c r="J148" s="10">
        <v>1.5708742</v>
      </c>
      <c r="K148" s="10">
        <v>1.934277</v>
      </c>
      <c r="L148" s="10">
        <v>2.2660024000000001</v>
      </c>
      <c r="M148" s="10">
        <v>2.5445916</v>
      </c>
      <c r="N148" s="10">
        <v>2.7624890999999998</v>
      </c>
      <c r="O148" s="10">
        <v>2.9180405999999999</v>
      </c>
      <c r="P148" s="10">
        <v>3.0158711</v>
      </c>
      <c r="Q148" s="10">
        <v>3.0668494000000002</v>
      </c>
      <c r="R148" s="10">
        <v>3.0853917000000002</v>
      </c>
      <c r="S148" s="10">
        <v>3.0825282000000001</v>
      </c>
      <c r="T148" s="10">
        <v>3.0659255999999999</v>
      </c>
      <c r="U148" s="10">
        <v>3.0400738</v>
      </c>
      <c r="V148" s="10">
        <v>3.0076787999999999</v>
      </c>
      <c r="W148" s="10">
        <v>2.9700902999999998</v>
      </c>
      <c r="X148" s="10">
        <v>2.9283217000000001</v>
      </c>
      <c r="Y148" s="10">
        <v>2.8833867</v>
      </c>
      <c r="Z148" s="10">
        <v>2.8362987999999998</v>
      </c>
      <c r="AA148" s="10">
        <v>2.7880714000000002</v>
      </c>
      <c r="AB148" s="10">
        <v>2.7396569999999998</v>
      </c>
      <c r="AC148" s="10">
        <v>2.6917246000000001</v>
      </c>
      <c r="AD148" s="10">
        <v>2.6448611999999998</v>
      </c>
      <c r="AE148" s="10">
        <v>2.5996535999999999</v>
      </c>
      <c r="AF148" s="10">
        <v>2.5566887999999999</v>
      </c>
      <c r="AG148" s="10">
        <v>2.5165535000000001</v>
      </c>
      <c r="AH148" s="10">
        <v>2.4797153999999999</v>
      </c>
      <c r="AI148" s="10">
        <v>2.4461146999999999</v>
      </c>
      <c r="AJ148" s="10">
        <v>2.4155465</v>
      </c>
      <c r="AK148" s="10">
        <v>2.3878054999999998</v>
      </c>
      <c r="AL148" s="10">
        <v>2.3626868999999999</v>
      </c>
      <c r="AM148" s="10">
        <v>2.3399854000000002</v>
      </c>
      <c r="AN148" s="10">
        <v>2.319496</v>
      </c>
      <c r="AO148" s="10">
        <v>2.3010136999999999</v>
      </c>
      <c r="AP148" s="10">
        <v>2.2843334</v>
      </c>
      <c r="AQ148" s="10">
        <v>2.2692499000000002</v>
      </c>
      <c r="AR148" s="10">
        <v>2.2555583000000001</v>
      </c>
      <c r="AS148" s="10">
        <v>2.2430534</v>
      </c>
      <c r="AT148" s="10">
        <v>2.2315482000000002</v>
      </c>
      <c r="AU148" s="10">
        <v>2.2209357000000001</v>
      </c>
      <c r="AV148" s="10">
        <v>2.2111304999999999</v>
      </c>
      <c r="AW148" s="10">
        <v>2.2020474999999999</v>
      </c>
      <c r="AX148" s="10">
        <v>2.1936015000000002</v>
      </c>
      <c r="AY148" s="10">
        <v>2.1857074000000001</v>
      </c>
      <c r="AZ148" s="10">
        <v>2.1782799000000002</v>
      </c>
      <c r="BA148" s="10">
        <v>2.1712340000000001</v>
      </c>
      <c r="BB148" s="10">
        <v>2.1644844000000001</v>
      </c>
      <c r="BC148" s="10">
        <v>2.1579459000000001</v>
      </c>
      <c r="BD148" s="10">
        <v>2.1515333999999999</v>
      </c>
      <c r="BE148" s="10">
        <v>2.1451615999999998</v>
      </c>
      <c r="BF148" s="10">
        <v>2.1387616</v>
      </c>
      <c r="BG148" s="10">
        <v>2.1323354000000001</v>
      </c>
      <c r="BH148" s="10">
        <v>2.1259044999999999</v>
      </c>
      <c r="BI148" s="10">
        <v>2.1194907000000001</v>
      </c>
      <c r="BJ148" s="10">
        <v>2.1131155000000001</v>
      </c>
      <c r="BK148" s="10">
        <v>2.1068006000000001</v>
      </c>
      <c r="BL148" s="10">
        <v>2.1005677</v>
      </c>
      <c r="BM148" s="10">
        <v>2.0944384</v>
      </c>
      <c r="BN148" s="10">
        <v>2.0884342999999999</v>
      </c>
      <c r="BO148" s="10">
        <v>2.0825770000000001</v>
      </c>
      <c r="BP148" s="10">
        <v>2.0768882999999998</v>
      </c>
      <c r="BQ148" s="10">
        <v>2.0713897000000001</v>
      </c>
      <c r="BR148" s="10">
        <v>2.043234</v>
      </c>
      <c r="BS148" s="10">
        <v>2.0251369000000001</v>
      </c>
      <c r="BU148" s="9">
        <v>200.29</v>
      </c>
      <c r="BV148" s="9">
        <v>296.14</v>
      </c>
      <c r="BW148" s="9">
        <v>351.84</v>
      </c>
      <c r="BX148" s="9">
        <v>413.29</v>
      </c>
      <c r="BY148" s="9">
        <v>428.67</v>
      </c>
      <c r="BZ148" s="9">
        <v>426.32</v>
      </c>
      <c r="CA148" s="9">
        <v>417.6</v>
      </c>
      <c r="CB148" s="9">
        <v>379.04</v>
      </c>
      <c r="CC148" s="9">
        <v>331.44</v>
      </c>
      <c r="CD148" s="9">
        <v>283.75</v>
      </c>
      <c r="CE148" s="9">
        <v>271.52</v>
      </c>
      <c r="CF148" s="9">
        <v>257.33</v>
      </c>
      <c r="CG148" s="9">
        <v>242.06</v>
      </c>
      <c r="CH148" s="9">
        <v>248.83</v>
      </c>
      <c r="CI148" s="9">
        <v>277.13</v>
      </c>
      <c r="CJ148" s="9">
        <v>287.69</v>
      </c>
      <c r="CK148" s="9">
        <v>290.3</v>
      </c>
      <c r="CL148" s="9">
        <v>294.22000000000003</v>
      </c>
      <c r="CM148" s="9">
        <v>285.27999999999997</v>
      </c>
      <c r="CN148" s="9">
        <v>254.21</v>
      </c>
      <c r="CO148" s="9">
        <v>209.74</v>
      </c>
      <c r="CP148" s="9">
        <v>183.31</v>
      </c>
      <c r="CQ148" s="9">
        <v>174.51</v>
      </c>
      <c r="CR148" s="9">
        <v>161.96</v>
      </c>
      <c r="CS148" s="9">
        <v>158.15</v>
      </c>
      <c r="CT148" s="9">
        <v>165.05</v>
      </c>
      <c r="CU148" s="9">
        <v>177.36</v>
      </c>
      <c r="CV148" s="9">
        <v>182.41</v>
      </c>
      <c r="CW148" s="9">
        <v>189.5</v>
      </c>
      <c r="CX148" s="9">
        <v>185.29</v>
      </c>
      <c r="CY148" s="9">
        <v>183.89</v>
      </c>
      <c r="CZ148" s="9">
        <v>171.68</v>
      </c>
      <c r="DA148" s="9">
        <v>136.02000000000001</v>
      </c>
      <c r="DB148" s="9">
        <v>122.66</v>
      </c>
      <c r="DC148" s="9">
        <v>116.18</v>
      </c>
      <c r="DD148" s="9">
        <v>106.43</v>
      </c>
      <c r="DE148" s="9">
        <v>104.09</v>
      </c>
      <c r="DF148" s="9">
        <v>108.2</v>
      </c>
      <c r="DG148" s="9">
        <v>121.75</v>
      </c>
      <c r="DH148" s="9">
        <v>120.31</v>
      </c>
      <c r="DI148" s="9">
        <v>119.36</v>
      </c>
      <c r="DJ148" s="9">
        <v>116.87</v>
      </c>
      <c r="DK148" s="9">
        <v>115.48</v>
      </c>
      <c r="DL148" s="9">
        <v>109.64</v>
      </c>
      <c r="DM148" s="9">
        <v>104.77</v>
      </c>
      <c r="DN148" s="9">
        <v>97.45</v>
      </c>
      <c r="DO148" s="9">
        <v>94.54</v>
      </c>
      <c r="DP148" s="9">
        <v>92.28</v>
      </c>
      <c r="DR148" s="9">
        <v>227.7</v>
      </c>
      <c r="DS148" s="9">
        <v>303.52999999999997</v>
      </c>
      <c r="DT148" s="9">
        <v>333.75</v>
      </c>
      <c r="DU148" s="9">
        <v>504.66</v>
      </c>
      <c r="DV148" s="9">
        <v>508.34</v>
      </c>
      <c r="DW148" s="9">
        <v>408.61</v>
      </c>
      <c r="DX148" s="9">
        <v>408.58</v>
      </c>
      <c r="DY148" s="9">
        <v>407.68</v>
      </c>
      <c r="DZ148" s="9">
        <v>241.18</v>
      </c>
      <c r="EA148" s="9">
        <v>244.59</v>
      </c>
      <c r="EB148" s="9">
        <v>243.85</v>
      </c>
      <c r="EC148" s="9">
        <v>224.8</v>
      </c>
      <c r="ED148" s="9">
        <v>225.68</v>
      </c>
      <c r="EE148" s="9">
        <v>225.25</v>
      </c>
      <c r="EF148" s="9">
        <v>250.51</v>
      </c>
      <c r="EG148" s="9">
        <v>253.85</v>
      </c>
      <c r="EH148" s="9">
        <v>254.31</v>
      </c>
      <c r="EI148" s="9">
        <v>253.94</v>
      </c>
      <c r="EJ148" s="9">
        <v>253.93</v>
      </c>
      <c r="EK148" s="9">
        <v>250.66</v>
      </c>
      <c r="EL148" s="9">
        <v>162.91</v>
      </c>
      <c r="EM148" s="9">
        <v>162.43</v>
      </c>
      <c r="EN148" s="9">
        <v>162.22</v>
      </c>
      <c r="EO148" s="9">
        <v>161.9</v>
      </c>
      <c r="EP148" s="9">
        <v>163.22</v>
      </c>
      <c r="EQ148" s="9">
        <v>163.94</v>
      </c>
      <c r="ER148" s="9">
        <v>178.37</v>
      </c>
      <c r="ES148" s="9">
        <v>180.64</v>
      </c>
      <c r="ET148" s="9">
        <v>181.27</v>
      </c>
      <c r="EU148" s="9">
        <v>182.4</v>
      </c>
      <c r="EV148" s="9">
        <v>182.08</v>
      </c>
      <c r="EW148" s="9">
        <v>183.59</v>
      </c>
      <c r="EX148" s="9">
        <v>118.34</v>
      </c>
      <c r="EY148" s="9">
        <v>117.61</v>
      </c>
      <c r="EZ148" s="9">
        <v>117.62</v>
      </c>
      <c r="FA148" s="9">
        <v>117.59</v>
      </c>
      <c r="FB148" s="9">
        <v>119</v>
      </c>
      <c r="FC148" s="9">
        <v>121.09</v>
      </c>
      <c r="FD148" s="9">
        <v>130.26</v>
      </c>
      <c r="FE148" s="9">
        <v>133.08000000000001</v>
      </c>
      <c r="FF148" s="9">
        <v>135.18</v>
      </c>
      <c r="FG148" s="9">
        <v>135.97</v>
      </c>
      <c r="FH148" s="9">
        <v>135.26</v>
      </c>
      <c r="FI148" s="9">
        <v>133.46</v>
      </c>
      <c r="FJ148" s="9">
        <v>112.86</v>
      </c>
      <c r="FK148" s="9">
        <v>112.23</v>
      </c>
      <c r="FL148" s="9">
        <v>112.24</v>
      </c>
      <c r="FM148" s="9">
        <v>112.21</v>
      </c>
      <c r="FO148" s="9">
        <v>78.182500000000005</v>
      </c>
      <c r="FP148" s="7">
        <v>112.26</v>
      </c>
      <c r="FQ148" s="9">
        <v>1.1855</v>
      </c>
      <c r="FR148" s="7">
        <f t="shared" si="29"/>
        <v>94.694221847321813</v>
      </c>
      <c r="FT148" s="7">
        <v>1.93</v>
      </c>
      <c r="FU148" s="7">
        <v>2.09</v>
      </c>
      <c r="FV148" s="9">
        <v>78.526399999999995</v>
      </c>
      <c r="FX148" s="9">
        <v>101.16</v>
      </c>
      <c r="FY148" s="9">
        <v>94.54</v>
      </c>
      <c r="FZ148" s="9">
        <v>89.54</v>
      </c>
      <c r="GA148" s="9">
        <v>85.34</v>
      </c>
      <c r="GB148" s="9">
        <v>80.180000000000007</v>
      </c>
    </row>
    <row r="149" spans="1:184" x14ac:dyDescent="0.25">
      <c r="A149" s="6">
        <f t="shared" si="30"/>
        <v>44760</v>
      </c>
      <c r="B149" s="13">
        <f t="shared" si="24"/>
        <v>7</v>
      </c>
      <c r="C149" s="13">
        <f t="shared" si="25"/>
        <v>2022</v>
      </c>
      <c r="D149">
        <f t="shared" si="26"/>
        <v>202207</v>
      </c>
      <c r="E149">
        <f t="shared" si="27"/>
        <v>3</v>
      </c>
      <c r="F149">
        <f t="shared" si="28"/>
        <v>202203</v>
      </c>
      <c r="G149" t="s">
        <v>335</v>
      </c>
      <c r="H149" s="9">
        <v>1.25</v>
      </c>
      <c r="I149" s="9">
        <v>1.1912</v>
      </c>
      <c r="J149" s="10">
        <v>1.6379174999999999</v>
      </c>
      <c r="K149" s="10">
        <v>1.9550421</v>
      </c>
      <c r="L149" s="10">
        <v>2.2789410000000001</v>
      </c>
      <c r="M149" s="10">
        <v>2.5673219</v>
      </c>
      <c r="N149" s="10">
        <v>2.7954805</v>
      </c>
      <c r="O149" s="10">
        <v>2.9578003000000002</v>
      </c>
      <c r="P149" s="10">
        <v>3.0588644</v>
      </c>
      <c r="Q149" s="10">
        <v>3.1125631999999999</v>
      </c>
      <c r="R149" s="10">
        <v>3.1323021999999998</v>
      </c>
      <c r="S149" s="10">
        <v>3.1306764999999999</v>
      </c>
      <c r="T149" s="10">
        <v>3.1150006000000001</v>
      </c>
      <c r="U149" s="10">
        <v>3.0901209999999999</v>
      </c>
      <c r="V149" s="10">
        <v>3.0593664999999999</v>
      </c>
      <c r="W149" s="10">
        <v>3.0240092999999999</v>
      </c>
      <c r="X149" s="10">
        <v>2.9848688999999999</v>
      </c>
      <c r="Y149" s="10">
        <v>2.9427648999999998</v>
      </c>
      <c r="Z149" s="10">
        <v>2.8985164999999999</v>
      </c>
      <c r="AA149" s="10">
        <v>2.8529434</v>
      </c>
      <c r="AB149" s="10">
        <v>2.8068303999999999</v>
      </c>
      <c r="AC149" s="10">
        <v>2.7608022000000001</v>
      </c>
      <c r="AD149" s="10">
        <v>2.7154368</v>
      </c>
      <c r="AE149" s="10">
        <v>2.6713124000000001</v>
      </c>
      <c r="AF149" s="10">
        <v>2.6290072000000002</v>
      </c>
      <c r="AG149" s="10">
        <v>2.5890993</v>
      </c>
      <c r="AH149" s="10">
        <v>2.5520556000000001</v>
      </c>
      <c r="AI149" s="10">
        <v>2.517852</v>
      </c>
      <c r="AJ149" s="10">
        <v>2.4863286000000002</v>
      </c>
      <c r="AK149" s="10">
        <v>2.4573258999999998</v>
      </c>
      <c r="AL149" s="10">
        <v>2.4306839999999998</v>
      </c>
      <c r="AM149" s="10">
        <v>2.4062432999999999</v>
      </c>
      <c r="AN149" s="10">
        <v>2.3838441000000001</v>
      </c>
      <c r="AO149" s="10">
        <v>2.3633267</v>
      </c>
      <c r="AP149" s="10">
        <v>2.3445312999999999</v>
      </c>
      <c r="AQ149" s="10">
        <v>2.3272982999999998</v>
      </c>
      <c r="AR149" s="10">
        <v>2.3114678999999998</v>
      </c>
      <c r="AS149" s="10">
        <v>2.2968804999999999</v>
      </c>
      <c r="AT149" s="10">
        <v>2.2833877</v>
      </c>
      <c r="AU149" s="10">
        <v>2.2708913000000002</v>
      </c>
      <c r="AV149" s="10">
        <v>2.2593070000000002</v>
      </c>
      <c r="AW149" s="10">
        <v>2.2485506000000002</v>
      </c>
      <c r="AX149" s="10">
        <v>2.2385375999999999</v>
      </c>
      <c r="AY149" s="10">
        <v>2.2291839000000002</v>
      </c>
      <c r="AZ149" s="10">
        <v>2.220405</v>
      </c>
      <c r="BA149" s="10">
        <v>2.2121167000000002</v>
      </c>
      <c r="BB149" s="10">
        <v>2.2042345999999999</v>
      </c>
      <c r="BC149" s="10">
        <v>2.1966746000000001</v>
      </c>
      <c r="BD149" s="10">
        <v>2.1893520999999998</v>
      </c>
      <c r="BE149" s="10">
        <v>2.1821830000000002</v>
      </c>
      <c r="BF149" s="10">
        <v>2.1750948999999999</v>
      </c>
      <c r="BG149" s="10">
        <v>2.1680809999999999</v>
      </c>
      <c r="BH149" s="10">
        <v>2.1611558</v>
      </c>
      <c r="BI149" s="10">
        <v>2.1543340999999998</v>
      </c>
      <c r="BJ149" s="10">
        <v>2.1476308</v>
      </c>
      <c r="BK149" s="10">
        <v>2.1410607000000001</v>
      </c>
      <c r="BL149" s="10">
        <v>2.1346384</v>
      </c>
      <c r="BM149" s="10">
        <v>2.1283788000000001</v>
      </c>
      <c r="BN149" s="10">
        <v>2.1222967000000001</v>
      </c>
      <c r="BO149" s="10">
        <v>2.1164068</v>
      </c>
      <c r="BP149" s="10">
        <v>2.1107239</v>
      </c>
      <c r="BQ149" s="10">
        <v>2.1052628000000002</v>
      </c>
      <c r="BR149" s="10">
        <v>2.0777342999999999</v>
      </c>
      <c r="BS149" s="10">
        <v>2.0604013000000001</v>
      </c>
      <c r="BU149" s="9">
        <v>193.68</v>
      </c>
      <c r="BV149" s="9">
        <v>285.68</v>
      </c>
      <c r="BW149" s="9">
        <v>342.68</v>
      </c>
      <c r="BX149" s="9">
        <v>406.68</v>
      </c>
      <c r="BY149" s="9">
        <v>422.62</v>
      </c>
      <c r="BZ149" s="9">
        <v>419.62</v>
      </c>
      <c r="CA149" s="9">
        <v>409.62</v>
      </c>
      <c r="CB149" s="9">
        <v>371.62</v>
      </c>
      <c r="CC149" s="9">
        <v>327.52</v>
      </c>
      <c r="CD149" s="9">
        <v>277.45999999999998</v>
      </c>
      <c r="CE149" s="9">
        <v>263.20999999999998</v>
      </c>
      <c r="CF149" s="9">
        <v>249.62</v>
      </c>
      <c r="CG149" s="9">
        <v>236.32</v>
      </c>
      <c r="CH149" s="9">
        <v>243.11</v>
      </c>
      <c r="CI149" s="9">
        <v>270.22000000000003</v>
      </c>
      <c r="CJ149" s="9">
        <v>282.08999999999997</v>
      </c>
      <c r="CK149" s="9">
        <v>283.33</v>
      </c>
      <c r="CL149" s="9">
        <v>287.87</v>
      </c>
      <c r="CM149" s="9">
        <v>278.93</v>
      </c>
      <c r="CN149" s="9">
        <v>251.09</v>
      </c>
      <c r="CO149" s="9">
        <v>207.28</v>
      </c>
      <c r="CP149" s="9">
        <v>178.92</v>
      </c>
      <c r="CQ149" s="9">
        <v>170.12</v>
      </c>
      <c r="CR149" s="9">
        <v>157.57</v>
      </c>
      <c r="CS149" s="9">
        <v>153.75</v>
      </c>
      <c r="CT149" s="9">
        <v>160.63999999999999</v>
      </c>
      <c r="CU149" s="9">
        <v>172.96</v>
      </c>
      <c r="CV149" s="9">
        <v>178.01</v>
      </c>
      <c r="CW149" s="9">
        <v>185.1</v>
      </c>
      <c r="CX149" s="9">
        <v>180.89</v>
      </c>
      <c r="CY149" s="9">
        <v>179.49</v>
      </c>
      <c r="CZ149" s="9">
        <v>167.27</v>
      </c>
      <c r="DA149" s="9">
        <v>132.51</v>
      </c>
      <c r="DB149" s="9">
        <v>119.15</v>
      </c>
      <c r="DC149" s="9">
        <v>112.67</v>
      </c>
      <c r="DD149" s="9">
        <v>102.92</v>
      </c>
      <c r="DE149" s="9">
        <v>100.58</v>
      </c>
      <c r="DF149" s="9">
        <v>104.69</v>
      </c>
      <c r="DG149" s="9">
        <v>121.52</v>
      </c>
      <c r="DH149" s="9">
        <v>120.08</v>
      </c>
      <c r="DI149" s="9">
        <v>119.13</v>
      </c>
      <c r="DJ149" s="9">
        <v>116.64</v>
      </c>
      <c r="DK149" s="9">
        <v>115.25</v>
      </c>
      <c r="DL149" s="9">
        <v>109.41</v>
      </c>
      <c r="DM149" s="9">
        <v>104.54</v>
      </c>
      <c r="DN149" s="9">
        <v>97.22</v>
      </c>
      <c r="DO149" s="9">
        <v>94.31</v>
      </c>
      <c r="DP149" s="9">
        <v>92.05</v>
      </c>
      <c r="DR149" s="9">
        <v>226.03</v>
      </c>
      <c r="DS149" s="9">
        <v>299.54000000000002</v>
      </c>
      <c r="DT149" s="9">
        <v>340.68</v>
      </c>
      <c r="DU149" s="9">
        <v>528.41</v>
      </c>
      <c r="DV149" s="9">
        <v>546.99</v>
      </c>
      <c r="DW149" s="9">
        <v>436.47</v>
      </c>
      <c r="DX149" s="9">
        <v>436.44</v>
      </c>
      <c r="DY149" s="9">
        <v>435.54</v>
      </c>
      <c r="DZ149" s="9">
        <v>240.92</v>
      </c>
      <c r="EA149" s="9">
        <v>244.33</v>
      </c>
      <c r="EB149" s="9">
        <v>243.59</v>
      </c>
      <c r="EC149" s="9">
        <v>225.71</v>
      </c>
      <c r="ED149" s="9">
        <v>226.59</v>
      </c>
      <c r="EE149" s="9">
        <v>226.16</v>
      </c>
      <c r="EF149" s="9">
        <v>253.76</v>
      </c>
      <c r="EG149" s="9">
        <v>257.10000000000002</v>
      </c>
      <c r="EH149" s="9">
        <v>257.56</v>
      </c>
      <c r="EI149" s="9">
        <v>257.2</v>
      </c>
      <c r="EJ149" s="9">
        <v>257.19</v>
      </c>
      <c r="EK149" s="9">
        <v>253.92</v>
      </c>
      <c r="EL149" s="9">
        <v>165.65</v>
      </c>
      <c r="EM149" s="9">
        <v>165.17</v>
      </c>
      <c r="EN149" s="9">
        <v>164.96</v>
      </c>
      <c r="EO149" s="9">
        <v>164.64</v>
      </c>
      <c r="EP149" s="9">
        <v>165.96</v>
      </c>
      <c r="EQ149" s="9">
        <v>166.68</v>
      </c>
      <c r="ER149" s="9">
        <v>177.7</v>
      </c>
      <c r="ES149" s="9">
        <v>179.97</v>
      </c>
      <c r="ET149" s="9">
        <v>180.6</v>
      </c>
      <c r="EU149" s="9">
        <v>181.74</v>
      </c>
      <c r="EV149" s="9">
        <v>181.42</v>
      </c>
      <c r="EW149" s="9">
        <v>182.93</v>
      </c>
      <c r="EX149" s="9">
        <v>117.59</v>
      </c>
      <c r="EY149" s="9">
        <v>116.86</v>
      </c>
      <c r="EZ149" s="9">
        <v>116.87</v>
      </c>
      <c r="FA149" s="9">
        <v>116.84</v>
      </c>
      <c r="FB149" s="9">
        <v>118.25</v>
      </c>
      <c r="FC149" s="9">
        <v>120.34</v>
      </c>
      <c r="FD149" s="9">
        <v>125.48</v>
      </c>
      <c r="FE149" s="9">
        <v>128.30000000000001</v>
      </c>
      <c r="FF149" s="9">
        <v>130.4</v>
      </c>
      <c r="FG149" s="9">
        <v>131.19</v>
      </c>
      <c r="FH149" s="9">
        <v>130.47999999999999</v>
      </c>
      <c r="FI149" s="9">
        <v>128.68</v>
      </c>
      <c r="FJ149" s="9">
        <v>104.86</v>
      </c>
      <c r="FK149" s="9">
        <v>104.23</v>
      </c>
      <c r="FL149" s="9">
        <v>104.24</v>
      </c>
      <c r="FM149" s="9">
        <v>104.21</v>
      </c>
      <c r="FO149" s="9">
        <v>78.808300000000003</v>
      </c>
      <c r="FP149" s="7">
        <v>117.27</v>
      </c>
      <c r="FQ149" s="9">
        <v>1.2025999999999999</v>
      </c>
      <c r="FR149" s="7">
        <f t="shared" si="29"/>
        <v>97.513720272742404</v>
      </c>
      <c r="FT149" s="7">
        <v>1.99</v>
      </c>
      <c r="FU149" s="7">
        <v>2.14</v>
      </c>
      <c r="FV149" s="9">
        <v>79.146600000000007</v>
      </c>
      <c r="FX149" s="9">
        <v>106.27</v>
      </c>
      <c r="FY149" s="9">
        <v>98.95</v>
      </c>
      <c r="FZ149" s="9">
        <v>93.46</v>
      </c>
      <c r="GA149" s="9">
        <v>88.79</v>
      </c>
      <c r="GB149" s="9">
        <v>83.07</v>
      </c>
    </row>
    <row r="150" spans="1:184" x14ac:dyDescent="0.25">
      <c r="A150" s="6">
        <f t="shared" si="30"/>
        <v>44761</v>
      </c>
      <c r="B150" s="13">
        <f t="shared" si="24"/>
        <v>7</v>
      </c>
      <c r="C150" s="13">
        <f t="shared" si="25"/>
        <v>2022</v>
      </c>
      <c r="D150">
        <f t="shared" si="26"/>
        <v>202207</v>
      </c>
      <c r="E150">
        <f t="shared" si="27"/>
        <v>3</v>
      </c>
      <c r="F150">
        <f t="shared" si="28"/>
        <v>202203</v>
      </c>
      <c r="G150" t="s">
        <v>336</v>
      </c>
      <c r="H150" s="9">
        <v>1.25</v>
      </c>
      <c r="I150" s="9">
        <v>1.1909000000000001</v>
      </c>
      <c r="J150" s="10">
        <v>1.6499436999999999</v>
      </c>
      <c r="K150" s="10">
        <v>1.9463528999999999</v>
      </c>
      <c r="L150" s="10">
        <v>2.2621373999999999</v>
      </c>
      <c r="M150" s="10">
        <v>2.5522160999999999</v>
      </c>
      <c r="N150" s="10">
        <v>2.7875644999999998</v>
      </c>
      <c r="O150" s="10">
        <v>2.9608186000000001</v>
      </c>
      <c r="P150" s="10">
        <v>3.0746541000000001</v>
      </c>
      <c r="Q150" s="10">
        <v>3.1416002000000001</v>
      </c>
      <c r="R150" s="10">
        <v>3.1755852</v>
      </c>
      <c r="S150" s="10">
        <v>3.1885959000000001</v>
      </c>
      <c r="T150" s="10">
        <v>3.1873141</v>
      </c>
      <c r="U150" s="10">
        <v>3.1755892999999999</v>
      </c>
      <c r="V150" s="10">
        <v>3.1550117000000002</v>
      </c>
      <c r="W150" s="10">
        <v>3.1267604000000002</v>
      </c>
      <c r="X150" s="10">
        <v>3.0920437999999999</v>
      </c>
      <c r="Y150" s="10">
        <v>3.0520700999999999</v>
      </c>
      <c r="Z150" s="10">
        <v>3.0080477000000001</v>
      </c>
      <c r="AA150" s="10">
        <v>2.9611847999999998</v>
      </c>
      <c r="AB150" s="10">
        <v>2.9126310000000002</v>
      </c>
      <c r="AC150" s="10">
        <v>2.8632643</v>
      </c>
      <c r="AD150" s="10">
        <v>2.8138833999999999</v>
      </c>
      <c r="AE150" s="10">
        <v>2.7652874999999999</v>
      </c>
      <c r="AF150" s="10">
        <v>2.7182754</v>
      </c>
      <c r="AG150" s="10">
        <v>2.6736461</v>
      </c>
      <c r="AH150" s="10">
        <v>2.6320545000000002</v>
      </c>
      <c r="AI150" s="10">
        <v>2.5935193999999999</v>
      </c>
      <c r="AJ150" s="10">
        <v>2.5578839000000002</v>
      </c>
      <c r="AK150" s="10">
        <v>2.5249912000000001</v>
      </c>
      <c r="AL150" s="10">
        <v>2.4946847000000001</v>
      </c>
      <c r="AM150" s="10">
        <v>2.4668074</v>
      </c>
      <c r="AN150" s="10">
        <v>2.4412026999999998</v>
      </c>
      <c r="AO150" s="10">
        <v>2.4177138</v>
      </c>
      <c r="AP150" s="10">
        <v>2.3961838000000002</v>
      </c>
      <c r="AQ150" s="10">
        <v>2.3764560000000001</v>
      </c>
      <c r="AR150" s="10">
        <v>2.3583736000000002</v>
      </c>
      <c r="AS150" s="10">
        <v>2.3417799000000001</v>
      </c>
      <c r="AT150" s="10">
        <v>2.3265253000000001</v>
      </c>
      <c r="AU150" s="10">
        <v>2.3125</v>
      </c>
      <c r="AV150" s="10">
        <v>2.2996072999999999</v>
      </c>
      <c r="AW150" s="10">
        <v>2.2877505</v>
      </c>
      <c r="AX150" s="10">
        <v>2.2768329999999999</v>
      </c>
      <c r="AY150" s="10">
        <v>2.2667579999999998</v>
      </c>
      <c r="AZ150" s="10">
        <v>2.2574290000000001</v>
      </c>
      <c r="BA150" s="10">
        <v>2.2487491999999998</v>
      </c>
      <c r="BB150" s="10">
        <v>2.2406220000000001</v>
      </c>
      <c r="BC150" s="10">
        <v>2.2329507</v>
      </c>
      <c r="BD150" s="10">
        <v>2.2256385999999999</v>
      </c>
      <c r="BE150" s="10">
        <v>2.2185891</v>
      </c>
      <c r="BF150" s="10">
        <v>2.2117192999999999</v>
      </c>
      <c r="BG150" s="10">
        <v>2.2050139</v>
      </c>
      <c r="BH150" s="10">
        <v>2.1984778999999999</v>
      </c>
      <c r="BI150" s="10">
        <v>2.1921164000000002</v>
      </c>
      <c r="BJ150" s="10">
        <v>2.1859345000000001</v>
      </c>
      <c r="BK150" s="10">
        <v>2.1799374999999999</v>
      </c>
      <c r="BL150" s="10">
        <v>2.1741302999999998</v>
      </c>
      <c r="BM150" s="10">
        <v>2.1685180000000002</v>
      </c>
      <c r="BN150" s="10">
        <v>2.1631059000000001</v>
      </c>
      <c r="BO150" s="10">
        <v>2.1578989000000002</v>
      </c>
      <c r="BP150" s="10">
        <v>2.1529023</v>
      </c>
      <c r="BQ150" s="10">
        <v>2.1481210000000002</v>
      </c>
      <c r="BR150" s="10">
        <v>2.1242695999999999</v>
      </c>
      <c r="BS150" s="10">
        <v>2.1096200000000001</v>
      </c>
      <c r="BU150" s="9">
        <v>216.53</v>
      </c>
      <c r="BV150" s="9">
        <v>297.44</v>
      </c>
      <c r="BW150" s="9">
        <v>343.46</v>
      </c>
      <c r="BX150" s="9">
        <v>399.35</v>
      </c>
      <c r="BY150" s="9">
        <v>419.17</v>
      </c>
      <c r="BZ150" s="9">
        <v>416.67</v>
      </c>
      <c r="CA150" s="9">
        <v>408.44</v>
      </c>
      <c r="CB150" s="9">
        <v>366.74</v>
      </c>
      <c r="CC150" s="9">
        <v>326.87</v>
      </c>
      <c r="CD150" s="9">
        <v>276.87</v>
      </c>
      <c r="CE150" s="9">
        <v>263.18</v>
      </c>
      <c r="CF150" s="9">
        <v>253.66</v>
      </c>
      <c r="CG150" s="9">
        <v>241.36</v>
      </c>
      <c r="CH150" s="9">
        <v>248.17</v>
      </c>
      <c r="CI150" s="9">
        <v>269.83</v>
      </c>
      <c r="CJ150" s="9">
        <v>280.52999999999997</v>
      </c>
      <c r="CK150" s="9">
        <v>283.16000000000003</v>
      </c>
      <c r="CL150" s="9">
        <v>288.93</v>
      </c>
      <c r="CM150" s="9">
        <v>279.63</v>
      </c>
      <c r="CN150" s="9">
        <v>249.4</v>
      </c>
      <c r="CO150" s="9">
        <v>207.34</v>
      </c>
      <c r="CP150" s="9">
        <v>178.97</v>
      </c>
      <c r="CQ150" s="9">
        <v>170.18</v>
      </c>
      <c r="CR150" s="9">
        <v>157.63</v>
      </c>
      <c r="CS150" s="9">
        <v>153.80000000000001</v>
      </c>
      <c r="CT150" s="9">
        <v>160.69</v>
      </c>
      <c r="CU150" s="9">
        <v>173.01</v>
      </c>
      <c r="CV150" s="9">
        <v>178.06</v>
      </c>
      <c r="CW150" s="9">
        <v>185.15</v>
      </c>
      <c r="CX150" s="9">
        <v>180.94</v>
      </c>
      <c r="CY150" s="9">
        <v>179.54</v>
      </c>
      <c r="CZ150" s="9">
        <v>167.32</v>
      </c>
      <c r="DA150" s="9">
        <v>133.32</v>
      </c>
      <c r="DB150" s="9">
        <v>119.36</v>
      </c>
      <c r="DC150" s="9">
        <v>112.72</v>
      </c>
      <c r="DD150" s="9">
        <v>102.82</v>
      </c>
      <c r="DE150" s="9">
        <v>100.4</v>
      </c>
      <c r="DF150" s="9">
        <v>104.45</v>
      </c>
      <c r="DG150" s="9">
        <v>122.27</v>
      </c>
      <c r="DH150" s="9">
        <v>120.75</v>
      </c>
      <c r="DI150" s="9">
        <v>119.66</v>
      </c>
      <c r="DJ150" s="9">
        <v>116.79</v>
      </c>
      <c r="DK150" s="9">
        <v>114.9</v>
      </c>
      <c r="DL150" s="9">
        <v>108.12</v>
      </c>
      <c r="DM150" s="9">
        <v>104.94</v>
      </c>
      <c r="DN150" s="9">
        <v>97.62</v>
      </c>
      <c r="DO150" s="9">
        <v>94.71</v>
      </c>
      <c r="DP150" s="9">
        <v>92.45</v>
      </c>
      <c r="DR150" s="9">
        <v>241.66</v>
      </c>
      <c r="DS150" s="9">
        <v>310.41000000000003</v>
      </c>
      <c r="DT150" s="9">
        <v>342.29</v>
      </c>
      <c r="DU150" s="9">
        <v>535.17999999999995</v>
      </c>
      <c r="DV150" s="9">
        <v>549.48</v>
      </c>
      <c r="DW150" s="9">
        <v>436.78</v>
      </c>
      <c r="DX150" s="9">
        <v>436.75</v>
      </c>
      <c r="DY150" s="9">
        <v>435.85</v>
      </c>
      <c r="DZ150" s="9">
        <v>242.55</v>
      </c>
      <c r="EA150" s="9">
        <v>245.96</v>
      </c>
      <c r="EB150" s="9">
        <v>245.22</v>
      </c>
      <c r="EC150" s="9">
        <v>232</v>
      </c>
      <c r="ED150" s="9">
        <v>232.88</v>
      </c>
      <c r="EE150" s="9">
        <v>232.45</v>
      </c>
      <c r="EF150" s="9">
        <v>254.44</v>
      </c>
      <c r="EG150" s="9">
        <v>257.77999999999997</v>
      </c>
      <c r="EH150" s="9">
        <v>258.24</v>
      </c>
      <c r="EI150" s="9">
        <v>257.89</v>
      </c>
      <c r="EJ150" s="9">
        <v>257.88</v>
      </c>
      <c r="EK150" s="9">
        <v>254.61</v>
      </c>
      <c r="EL150" s="9">
        <v>180.01</v>
      </c>
      <c r="EM150" s="9">
        <v>179.52</v>
      </c>
      <c r="EN150" s="9">
        <v>179.29</v>
      </c>
      <c r="EO150" s="9">
        <v>178.97</v>
      </c>
      <c r="EP150" s="9">
        <v>180.26</v>
      </c>
      <c r="EQ150" s="9">
        <v>180.98</v>
      </c>
      <c r="ER150" s="9">
        <v>182.28</v>
      </c>
      <c r="ES150" s="9">
        <v>184.55</v>
      </c>
      <c r="ET150" s="9">
        <v>185.18</v>
      </c>
      <c r="EU150" s="9">
        <v>186.32</v>
      </c>
      <c r="EV150" s="9">
        <v>186</v>
      </c>
      <c r="EW150" s="9">
        <v>187.51</v>
      </c>
      <c r="EX150" s="9">
        <v>124.28</v>
      </c>
      <c r="EY150" s="9">
        <v>123.55</v>
      </c>
      <c r="EZ150" s="9">
        <v>123.56</v>
      </c>
      <c r="FA150" s="9">
        <v>123.53</v>
      </c>
      <c r="FB150" s="9">
        <v>124.94</v>
      </c>
      <c r="FC150" s="9">
        <v>127.03</v>
      </c>
      <c r="FD150" s="9">
        <v>120.68</v>
      </c>
      <c r="FE150" s="9">
        <v>123.5</v>
      </c>
      <c r="FF150" s="9">
        <v>125.6</v>
      </c>
      <c r="FG150" s="9">
        <v>126.39</v>
      </c>
      <c r="FH150" s="9">
        <v>125.68</v>
      </c>
      <c r="FI150" s="9">
        <v>123.88</v>
      </c>
      <c r="FJ150" s="9">
        <v>103.86</v>
      </c>
      <c r="FK150" s="9">
        <v>103.23</v>
      </c>
      <c r="FL150" s="9">
        <v>103.24</v>
      </c>
      <c r="FM150" s="9">
        <v>103.21</v>
      </c>
      <c r="FO150" s="9">
        <v>78.588200000000001</v>
      </c>
      <c r="FP150" s="7">
        <v>114.96</v>
      </c>
      <c r="FQ150" s="9">
        <v>1.2027000000000001</v>
      </c>
      <c r="FR150" s="7">
        <f t="shared" si="29"/>
        <v>95.584933898727854</v>
      </c>
      <c r="FT150" s="7">
        <v>2.04</v>
      </c>
      <c r="FU150" s="7">
        <v>2.1800000000000002</v>
      </c>
      <c r="FV150" s="9">
        <v>78.936099999999996</v>
      </c>
      <c r="FX150" s="9">
        <v>107.35</v>
      </c>
      <c r="FY150" s="9">
        <v>99.84</v>
      </c>
      <c r="FZ150" s="9">
        <v>94.07</v>
      </c>
      <c r="GA150" s="9">
        <v>89.23</v>
      </c>
      <c r="GB150" s="9">
        <v>83.36</v>
      </c>
    </row>
    <row r="151" spans="1:184" x14ac:dyDescent="0.25">
      <c r="A151" s="6">
        <f t="shared" si="30"/>
        <v>44762</v>
      </c>
      <c r="B151" s="13">
        <f t="shared" si="24"/>
        <v>7</v>
      </c>
      <c r="C151" s="13">
        <f t="shared" si="25"/>
        <v>2022</v>
      </c>
      <c r="D151">
        <f t="shared" si="26"/>
        <v>202207</v>
      </c>
      <c r="E151">
        <f t="shared" si="27"/>
        <v>3</v>
      </c>
      <c r="F151">
        <f t="shared" si="28"/>
        <v>202203</v>
      </c>
      <c r="G151" t="s">
        <v>337</v>
      </c>
      <c r="H151" s="9">
        <v>1.25</v>
      </c>
      <c r="I151" s="9">
        <v>1.1906000000000001</v>
      </c>
      <c r="J151" s="10">
        <v>1.6460653999999999</v>
      </c>
      <c r="K151" s="10">
        <v>1.9330107000000001</v>
      </c>
      <c r="L151" s="10">
        <v>2.2478074000000001</v>
      </c>
      <c r="M151" s="10">
        <v>2.5392033999999999</v>
      </c>
      <c r="N151" s="10">
        <v>2.7745000000000002</v>
      </c>
      <c r="O151" s="10">
        <v>2.9449670999999999</v>
      </c>
      <c r="P151" s="10">
        <v>3.0531210999999998</v>
      </c>
      <c r="Q151" s="10">
        <v>3.1109445999999998</v>
      </c>
      <c r="R151" s="10">
        <v>3.1333929</v>
      </c>
      <c r="S151" s="10">
        <v>3.1327562000000002</v>
      </c>
      <c r="T151" s="10">
        <v>3.1172127000000001</v>
      </c>
      <c r="U151" s="10">
        <v>3.0916855000000001</v>
      </c>
      <c r="V151" s="10">
        <v>3.0601527000000002</v>
      </c>
      <c r="W151" s="10">
        <v>3.0240566000000002</v>
      </c>
      <c r="X151" s="10">
        <v>2.9841731</v>
      </c>
      <c r="Y151" s="10">
        <v>2.9412777999999999</v>
      </c>
      <c r="Z151" s="10">
        <v>2.8961464000000001</v>
      </c>
      <c r="AA151" s="10">
        <v>2.8495545999999998</v>
      </c>
      <c r="AB151" s="10">
        <v>2.8022637000000001</v>
      </c>
      <c r="AC151" s="10">
        <v>2.7549527999999999</v>
      </c>
      <c r="AD151" s="10">
        <v>2.7082719000000002</v>
      </c>
      <c r="AE151" s="10">
        <v>2.6628712999999999</v>
      </c>
      <c r="AF151" s="10">
        <v>2.6194011000000001</v>
      </c>
      <c r="AG151" s="10">
        <v>2.5785114</v>
      </c>
      <c r="AH151" s="10">
        <v>2.5407510000000002</v>
      </c>
      <c r="AI151" s="10">
        <v>2.5061228999999998</v>
      </c>
      <c r="AJ151" s="10">
        <v>2.4744470000000001</v>
      </c>
      <c r="AK151" s="10">
        <v>2.4455431000000001</v>
      </c>
      <c r="AL151" s="10">
        <v>2.4192309999999999</v>
      </c>
      <c r="AM151" s="10">
        <v>2.3953307000000001</v>
      </c>
      <c r="AN151" s="10">
        <v>2.3736617999999998</v>
      </c>
      <c r="AO151" s="10">
        <v>2.3540443999999998</v>
      </c>
      <c r="AP151" s="10">
        <v>2.3362981</v>
      </c>
      <c r="AQ151" s="10">
        <v>2.3202427999999999</v>
      </c>
      <c r="AR151" s="10">
        <v>2.3056983</v>
      </c>
      <c r="AS151" s="10">
        <v>2.2924845</v>
      </c>
      <c r="AT151" s="10">
        <v>2.2804319999999998</v>
      </c>
      <c r="AU151" s="10">
        <v>2.2694242999999998</v>
      </c>
      <c r="AV151" s="10">
        <v>2.2593607000000002</v>
      </c>
      <c r="AW151" s="10">
        <v>2.2501408000000001</v>
      </c>
      <c r="AX151" s="10">
        <v>2.2416638999999998</v>
      </c>
      <c r="AY151" s="10">
        <v>2.2338296999999998</v>
      </c>
      <c r="AZ151" s="10">
        <v>2.2265374000000002</v>
      </c>
      <c r="BA151" s="10">
        <v>2.2196867</v>
      </c>
      <c r="BB151" s="10">
        <v>2.2131767999999998</v>
      </c>
      <c r="BC151" s="10">
        <v>2.2069074</v>
      </c>
      <c r="BD151" s="10">
        <v>2.2007778999999998</v>
      </c>
      <c r="BE151" s="10">
        <v>2.1946876999999998</v>
      </c>
      <c r="BF151" s="10">
        <v>2.1885544000000001</v>
      </c>
      <c r="BG151" s="10">
        <v>2.1823760000000001</v>
      </c>
      <c r="BH151" s="10">
        <v>2.1761724</v>
      </c>
      <c r="BI151" s="10">
        <v>2.1699635000000002</v>
      </c>
      <c r="BJ151" s="10">
        <v>2.1637694999999999</v>
      </c>
      <c r="BK151" s="10">
        <v>2.1576102000000001</v>
      </c>
      <c r="BL151" s="10">
        <v>2.1515057</v>
      </c>
      <c r="BM151" s="10">
        <v>2.1454759000000001</v>
      </c>
      <c r="BN151" s="10">
        <v>2.1395409000000001</v>
      </c>
      <c r="BO151" s="10">
        <v>2.1337206000000002</v>
      </c>
      <c r="BP151" s="10">
        <v>2.1280350000000001</v>
      </c>
      <c r="BQ151" s="10">
        <v>2.1225041</v>
      </c>
      <c r="BR151" s="10">
        <v>2.0934064999999999</v>
      </c>
      <c r="BS151" s="10">
        <v>2.0732138</v>
      </c>
      <c r="BU151" s="9">
        <v>268.32</v>
      </c>
      <c r="BV151" s="9">
        <v>328.88</v>
      </c>
      <c r="BW151" s="9">
        <v>354.29</v>
      </c>
      <c r="BX151" s="9">
        <v>402.26</v>
      </c>
      <c r="BY151" s="9">
        <v>418.45</v>
      </c>
      <c r="BZ151" s="9">
        <v>416</v>
      </c>
      <c r="CA151" s="9">
        <v>409</v>
      </c>
      <c r="CB151" s="9">
        <v>371</v>
      </c>
      <c r="CC151" s="9">
        <v>334</v>
      </c>
      <c r="CD151" s="9">
        <v>289.39999999999998</v>
      </c>
      <c r="CE151" s="9">
        <v>276.92</v>
      </c>
      <c r="CF151" s="9">
        <v>263.92</v>
      </c>
      <c r="CG151" s="9">
        <v>251.62</v>
      </c>
      <c r="CH151" s="9">
        <v>257.62</v>
      </c>
      <c r="CI151" s="9">
        <v>281.62</v>
      </c>
      <c r="CJ151" s="9">
        <v>291.75</v>
      </c>
      <c r="CK151" s="9">
        <v>294.99</v>
      </c>
      <c r="CL151" s="9">
        <v>300.88</v>
      </c>
      <c r="CM151" s="9">
        <v>291.58</v>
      </c>
      <c r="CN151" s="9">
        <v>261.35000000000002</v>
      </c>
      <c r="CO151" s="9">
        <v>216.6</v>
      </c>
      <c r="CP151" s="9">
        <v>183.69</v>
      </c>
      <c r="CQ151" s="9">
        <v>174.9</v>
      </c>
      <c r="CR151" s="9">
        <v>162.81</v>
      </c>
      <c r="CS151" s="9">
        <v>158.97999999999999</v>
      </c>
      <c r="CT151" s="9">
        <v>165.87</v>
      </c>
      <c r="CU151" s="9">
        <v>177.95</v>
      </c>
      <c r="CV151" s="9">
        <v>183</v>
      </c>
      <c r="CW151" s="9">
        <v>190.09</v>
      </c>
      <c r="CX151" s="9">
        <v>185.88</v>
      </c>
      <c r="CY151" s="9">
        <v>184.48</v>
      </c>
      <c r="CZ151" s="9">
        <v>172.26</v>
      </c>
      <c r="DA151" s="9">
        <v>136.32</v>
      </c>
      <c r="DB151" s="9">
        <v>122.33</v>
      </c>
      <c r="DC151" s="9">
        <v>115.65</v>
      </c>
      <c r="DD151" s="9">
        <v>105.71</v>
      </c>
      <c r="DE151" s="9">
        <v>103.22</v>
      </c>
      <c r="DF151" s="9">
        <v>107.13</v>
      </c>
      <c r="DG151" s="9">
        <v>123.3</v>
      </c>
      <c r="DH151" s="9">
        <v>121.78</v>
      </c>
      <c r="DI151" s="9">
        <v>120.69</v>
      </c>
      <c r="DJ151" s="9">
        <v>118.66</v>
      </c>
      <c r="DK151" s="9">
        <v>116.77</v>
      </c>
      <c r="DL151" s="9">
        <v>109.99</v>
      </c>
      <c r="DM151" s="9">
        <v>107.58</v>
      </c>
      <c r="DN151" s="9">
        <v>98.83</v>
      </c>
      <c r="DO151" s="9">
        <v>95.92</v>
      </c>
      <c r="DP151" s="9">
        <v>93.66</v>
      </c>
      <c r="DR151" s="9">
        <v>263.42</v>
      </c>
      <c r="DS151" s="9">
        <v>331.71</v>
      </c>
      <c r="DT151" s="9">
        <v>349.84</v>
      </c>
      <c r="DU151" s="9">
        <v>540</v>
      </c>
      <c r="DV151" s="9">
        <v>558.17999999999995</v>
      </c>
      <c r="DW151" s="9">
        <v>443.06</v>
      </c>
      <c r="DX151" s="9">
        <v>443.03</v>
      </c>
      <c r="DY151" s="9">
        <v>442.13</v>
      </c>
      <c r="DZ151" s="9">
        <v>247.09</v>
      </c>
      <c r="EA151" s="9">
        <v>250.5</v>
      </c>
      <c r="EB151" s="9">
        <v>249.76</v>
      </c>
      <c r="EC151" s="9">
        <v>237.38</v>
      </c>
      <c r="ED151" s="9">
        <v>238.26</v>
      </c>
      <c r="EE151" s="9">
        <v>237.83</v>
      </c>
      <c r="EF151" s="9">
        <v>260.56</v>
      </c>
      <c r="EG151" s="9">
        <v>263.89999999999998</v>
      </c>
      <c r="EH151" s="9">
        <v>264.36</v>
      </c>
      <c r="EI151" s="9">
        <v>264.01</v>
      </c>
      <c r="EJ151" s="9">
        <v>264</v>
      </c>
      <c r="EK151" s="9">
        <v>260.73</v>
      </c>
      <c r="EL151" s="9">
        <v>176.32</v>
      </c>
      <c r="EM151" s="9">
        <v>175.83</v>
      </c>
      <c r="EN151" s="9">
        <v>175.6</v>
      </c>
      <c r="EO151" s="9">
        <v>175.28</v>
      </c>
      <c r="EP151" s="9">
        <v>176.57</v>
      </c>
      <c r="EQ151" s="9">
        <v>177.29</v>
      </c>
      <c r="ER151" s="9">
        <v>183.44</v>
      </c>
      <c r="ES151" s="9">
        <v>185.71</v>
      </c>
      <c r="ET151" s="9">
        <v>186.34</v>
      </c>
      <c r="EU151" s="9">
        <v>187.48</v>
      </c>
      <c r="EV151" s="9">
        <v>187.16</v>
      </c>
      <c r="EW151" s="9">
        <v>188.67</v>
      </c>
      <c r="EX151" s="9">
        <v>126.99</v>
      </c>
      <c r="EY151" s="9">
        <v>126.26</v>
      </c>
      <c r="EZ151" s="9">
        <v>126.27</v>
      </c>
      <c r="FA151" s="9">
        <v>126.24</v>
      </c>
      <c r="FB151" s="9">
        <v>127.65</v>
      </c>
      <c r="FC151" s="9">
        <v>129.74</v>
      </c>
      <c r="FD151" s="9">
        <v>121.84</v>
      </c>
      <c r="FE151" s="9">
        <v>124.66</v>
      </c>
      <c r="FF151" s="9">
        <v>126.76</v>
      </c>
      <c r="FG151" s="9">
        <v>127.55</v>
      </c>
      <c r="FH151" s="9">
        <v>126.84</v>
      </c>
      <c r="FI151" s="9">
        <v>125.04</v>
      </c>
      <c r="FJ151" s="9">
        <v>106.57</v>
      </c>
      <c r="FK151" s="9">
        <v>105.94</v>
      </c>
      <c r="FL151" s="9">
        <v>105.95</v>
      </c>
      <c r="FM151" s="9">
        <v>105.92</v>
      </c>
      <c r="FO151" s="9">
        <v>78.518699999999995</v>
      </c>
      <c r="FP151" s="7">
        <v>115.86</v>
      </c>
      <c r="FQ151" s="9">
        <v>1.1998</v>
      </c>
      <c r="FR151" s="7">
        <f t="shared" si="29"/>
        <v>96.566094349058176</v>
      </c>
      <c r="FT151" s="7">
        <v>2.06</v>
      </c>
      <c r="FU151" s="7">
        <v>2.14</v>
      </c>
      <c r="FV151" s="9">
        <v>78.874799999999993</v>
      </c>
      <c r="FX151" s="9">
        <v>106.92</v>
      </c>
      <c r="FY151" s="9">
        <v>99.51</v>
      </c>
      <c r="FZ151" s="9">
        <v>94.19</v>
      </c>
      <c r="GA151" s="9">
        <v>89.34</v>
      </c>
      <c r="GB151" s="9">
        <v>83.19</v>
      </c>
    </row>
    <row r="152" spans="1:184" x14ac:dyDescent="0.25">
      <c r="A152" s="6">
        <f t="shared" si="30"/>
        <v>44763</v>
      </c>
      <c r="B152" s="13">
        <f t="shared" si="24"/>
        <v>7</v>
      </c>
      <c r="C152" s="13">
        <f t="shared" si="25"/>
        <v>2022</v>
      </c>
      <c r="D152">
        <f t="shared" si="26"/>
        <v>202207</v>
      </c>
      <c r="E152">
        <f t="shared" si="27"/>
        <v>3</v>
      </c>
      <c r="F152">
        <f t="shared" si="28"/>
        <v>202203</v>
      </c>
      <c r="G152" t="s">
        <v>338</v>
      </c>
      <c r="H152" s="9">
        <v>1.25</v>
      </c>
      <c r="I152" s="9">
        <v>1.1900999999999999</v>
      </c>
      <c r="J152" s="10">
        <v>1.6804561</v>
      </c>
      <c r="K152" s="10">
        <v>1.9365482000000001</v>
      </c>
      <c r="L152" s="10">
        <v>2.2293487999999999</v>
      </c>
      <c r="M152" s="10">
        <v>2.5072627000000001</v>
      </c>
      <c r="N152" s="10">
        <v>2.7355249000000001</v>
      </c>
      <c r="O152" s="10">
        <v>2.9015559</v>
      </c>
      <c r="P152" s="10">
        <v>3.0077748</v>
      </c>
      <c r="Q152" s="10">
        <v>3.0630746000000002</v>
      </c>
      <c r="R152" s="10">
        <v>3.0820615999999998</v>
      </c>
      <c r="S152" s="10">
        <v>3.0771755000000001</v>
      </c>
      <c r="T152" s="10">
        <v>3.0569231000000001</v>
      </c>
      <c r="U152" s="10">
        <v>3.0271745999999999</v>
      </c>
      <c r="V152" s="10">
        <v>2.9930623000000001</v>
      </c>
      <c r="W152" s="10">
        <v>2.9560564</v>
      </c>
      <c r="X152" s="10">
        <v>2.9166584000000002</v>
      </c>
      <c r="Y152" s="10">
        <v>2.8753696</v>
      </c>
      <c r="Z152" s="10">
        <v>2.8326915000000001</v>
      </c>
      <c r="AA152" s="10">
        <v>2.7891254999999999</v>
      </c>
      <c r="AB152" s="10">
        <v>2.7451699000000001</v>
      </c>
      <c r="AC152" s="10">
        <v>2.7013061999999999</v>
      </c>
      <c r="AD152" s="10">
        <v>2.6580108999999998</v>
      </c>
      <c r="AE152" s="10">
        <v>2.6157602</v>
      </c>
      <c r="AF152" s="10">
        <v>2.5750305</v>
      </c>
      <c r="AG152" s="10">
        <v>2.5362981000000002</v>
      </c>
      <c r="AH152" s="10">
        <v>2.4999601999999999</v>
      </c>
      <c r="AI152" s="10">
        <v>2.4660275</v>
      </c>
      <c r="AJ152" s="10">
        <v>2.4343933</v>
      </c>
      <c r="AK152" s="10">
        <v>2.4049510000000001</v>
      </c>
      <c r="AL152" s="10">
        <v>2.3775938000000001</v>
      </c>
      <c r="AM152" s="10">
        <v>2.3522150000000002</v>
      </c>
      <c r="AN152" s="10">
        <v>2.3287079999999998</v>
      </c>
      <c r="AO152" s="10">
        <v>2.3069658999999998</v>
      </c>
      <c r="AP152" s="10">
        <v>2.2868819999999999</v>
      </c>
      <c r="AQ152" s="10">
        <v>2.2683496999999999</v>
      </c>
      <c r="AR152" s="10">
        <v>2.2512623</v>
      </c>
      <c r="AS152" s="10">
        <v>2.2355128999999998</v>
      </c>
      <c r="AT152" s="10">
        <v>2.2209967000000002</v>
      </c>
      <c r="AU152" s="10">
        <v>2.2076159</v>
      </c>
      <c r="AV152" s="10">
        <v>2.1952750000000001</v>
      </c>
      <c r="AW152" s="10">
        <v>2.1838784000000002</v>
      </c>
      <c r="AX152" s="10">
        <v>2.1733305000000001</v>
      </c>
      <c r="AY152" s="10">
        <v>2.1635358999999998</v>
      </c>
      <c r="AZ152" s="10">
        <v>2.1543988000000001</v>
      </c>
      <c r="BA152" s="10">
        <v>2.1458238000000001</v>
      </c>
      <c r="BB152" s="10">
        <v>2.1377152000000001</v>
      </c>
      <c r="BC152" s="10">
        <v>2.1299774999999999</v>
      </c>
      <c r="BD152" s="10">
        <v>2.1225151000000002</v>
      </c>
      <c r="BE152" s="10">
        <v>2.1152324999999998</v>
      </c>
      <c r="BF152" s="10">
        <v>2.1080497</v>
      </c>
      <c r="BG152" s="10">
        <v>2.1009562000000002</v>
      </c>
      <c r="BH152" s="10">
        <v>2.0939603999999998</v>
      </c>
      <c r="BI152" s="10">
        <v>2.0870709000000001</v>
      </c>
      <c r="BJ152" s="10">
        <v>2.0802961999999998</v>
      </c>
      <c r="BK152" s="10">
        <v>2.0736447999999998</v>
      </c>
      <c r="BL152" s="10">
        <v>2.0671251000000002</v>
      </c>
      <c r="BM152" s="10">
        <v>2.0607457999999998</v>
      </c>
      <c r="BN152" s="10">
        <v>2.0545152</v>
      </c>
      <c r="BO152" s="10">
        <v>2.0484420000000001</v>
      </c>
      <c r="BP152" s="10">
        <v>2.0425346000000002</v>
      </c>
      <c r="BQ152" s="10">
        <v>2.0368015000000002</v>
      </c>
      <c r="BR152" s="10">
        <v>2.0066250000000001</v>
      </c>
      <c r="BS152" s="10">
        <v>1.9853821</v>
      </c>
      <c r="BU152" s="9">
        <v>296.13</v>
      </c>
      <c r="BV152" s="9">
        <v>334.75</v>
      </c>
      <c r="BW152" s="9">
        <v>357.59</v>
      </c>
      <c r="BX152" s="9">
        <v>398.24</v>
      </c>
      <c r="BY152" s="9">
        <v>413.24</v>
      </c>
      <c r="BZ152" s="9">
        <v>412.16</v>
      </c>
      <c r="CA152" s="9">
        <v>403.18</v>
      </c>
      <c r="CB152" s="9">
        <v>370.39</v>
      </c>
      <c r="CC152" s="9">
        <v>335.83</v>
      </c>
      <c r="CD152" s="9">
        <v>291.83</v>
      </c>
      <c r="CE152" s="9">
        <v>278.52999999999997</v>
      </c>
      <c r="CF152" s="9">
        <v>264.49</v>
      </c>
      <c r="CG152" s="9">
        <v>252.19</v>
      </c>
      <c r="CH152" s="9">
        <v>258.2</v>
      </c>
      <c r="CI152" s="9">
        <v>283.63</v>
      </c>
      <c r="CJ152" s="9">
        <v>294.5</v>
      </c>
      <c r="CK152" s="9">
        <v>298.5</v>
      </c>
      <c r="CL152" s="9">
        <v>303.5</v>
      </c>
      <c r="CM152" s="9">
        <v>293.13</v>
      </c>
      <c r="CN152" s="9">
        <v>262.44</v>
      </c>
      <c r="CO152" s="9">
        <v>218.23</v>
      </c>
      <c r="CP152" s="9">
        <v>185.54</v>
      </c>
      <c r="CQ152" s="9">
        <v>176.95</v>
      </c>
      <c r="CR152" s="9">
        <v>165.02</v>
      </c>
      <c r="CS152" s="9">
        <v>161.19</v>
      </c>
      <c r="CT152" s="9">
        <v>168.08</v>
      </c>
      <c r="CU152" s="9">
        <v>177.05</v>
      </c>
      <c r="CV152" s="9">
        <v>181.05</v>
      </c>
      <c r="CW152" s="9">
        <v>188.14</v>
      </c>
      <c r="CX152" s="9">
        <v>183.97</v>
      </c>
      <c r="CY152" s="9">
        <v>182.56</v>
      </c>
      <c r="CZ152" s="9">
        <v>170.35</v>
      </c>
      <c r="DA152" s="9">
        <v>134.35</v>
      </c>
      <c r="DB152" s="9">
        <v>120.37</v>
      </c>
      <c r="DC152" s="9">
        <v>113.69</v>
      </c>
      <c r="DD152" s="9">
        <v>103.75</v>
      </c>
      <c r="DE152" s="9">
        <v>101.26</v>
      </c>
      <c r="DF152" s="9">
        <v>105.17</v>
      </c>
      <c r="DG152" s="9">
        <v>121.06</v>
      </c>
      <c r="DH152" s="9">
        <v>119.54</v>
      </c>
      <c r="DI152" s="9">
        <v>118.45</v>
      </c>
      <c r="DJ152" s="9">
        <v>116.42</v>
      </c>
      <c r="DK152" s="9">
        <v>114.52</v>
      </c>
      <c r="DL152" s="9">
        <v>107.74</v>
      </c>
      <c r="DM152" s="9">
        <v>106.83</v>
      </c>
      <c r="DN152" s="9">
        <v>98.09</v>
      </c>
      <c r="DO152" s="9">
        <v>95.18</v>
      </c>
      <c r="DP152" s="9">
        <v>92.92</v>
      </c>
      <c r="DR152" s="9">
        <v>284.2</v>
      </c>
      <c r="DS152" s="9">
        <v>335.03</v>
      </c>
      <c r="DT152" s="9">
        <v>344.4</v>
      </c>
      <c r="DU152" s="9">
        <v>510.24</v>
      </c>
      <c r="DV152" s="9">
        <v>541.87</v>
      </c>
      <c r="DW152" s="9">
        <v>437.76</v>
      </c>
      <c r="DX152" s="9">
        <v>437.73</v>
      </c>
      <c r="DY152" s="9">
        <v>436.83</v>
      </c>
      <c r="DZ152" s="9">
        <v>243.72</v>
      </c>
      <c r="EA152" s="9">
        <v>247.13</v>
      </c>
      <c r="EB152" s="9">
        <v>246.39</v>
      </c>
      <c r="EC152" s="9">
        <v>237.46</v>
      </c>
      <c r="ED152" s="9">
        <v>238.34</v>
      </c>
      <c r="EE152" s="9">
        <v>237.91</v>
      </c>
      <c r="EF152" s="9">
        <v>264.13</v>
      </c>
      <c r="EG152" s="9">
        <v>267.47000000000003</v>
      </c>
      <c r="EH152" s="9">
        <v>267.93</v>
      </c>
      <c r="EI152" s="9">
        <v>267.58</v>
      </c>
      <c r="EJ152" s="9">
        <v>267.57</v>
      </c>
      <c r="EK152" s="9">
        <v>264.3</v>
      </c>
      <c r="EL152" s="9">
        <v>176.83</v>
      </c>
      <c r="EM152" s="9">
        <v>176.34</v>
      </c>
      <c r="EN152" s="9">
        <v>176.11</v>
      </c>
      <c r="EO152" s="9">
        <v>175.79</v>
      </c>
      <c r="EP152" s="9">
        <v>177.08</v>
      </c>
      <c r="EQ152" s="9">
        <v>177.8</v>
      </c>
      <c r="ER152" s="9">
        <v>182.2</v>
      </c>
      <c r="ES152" s="9">
        <v>184.47</v>
      </c>
      <c r="ET152" s="9">
        <v>185.1</v>
      </c>
      <c r="EU152" s="9">
        <v>186.24</v>
      </c>
      <c r="EV152" s="9">
        <v>185.92</v>
      </c>
      <c r="EW152" s="9">
        <v>187.43</v>
      </c>
      <c r="EX152" s="9">
        <v>127.13</v>
      </c>
      <c r="EY152" s="9">
        <v>126.4</v>
      </c>
      <c r="EZ152" s="9">
        <v>126.41</v>
      </c>
      <c r="FA152" s="9">
        <v>126.38</v>
      </c>
      <c r="FB152" s="9">
        <v>127.79</v>
      </c>
      <c r="FC152" s="9">
        <v>130</v>
      </c>
      <c r="FD152" s="9">
        <v>121.99</v>
      </c>
      <c r="FE152" s="9">
        <v>124.81</v>
      </c>
      <c r="FF152" s="9">
        <v>126.91</v>
      </c>
      <c r="FG152" s="9">
        <v>127.7</v>
      </c>
      <c r="FH152" s="9">
        <v>126.99</v>
      </c>
      <c r="FI152" s="9">
        <v>125.19</v>
      </c>
      <c r="FJ152" s="9">
        <v>106.71</v>
      </c>
      <c r="FK152" s="9">
        <v>106.08</v>
      </c>
      <c r="FL152" s="9">
        <v>106.09</v>
      </c>
      <c r="FM152" s="9">
        <v>106.06</v>
      </c>
      <c r="FO152" s="9">
        <v>78.3065</v>
      </c>
      <c r="FP152" s="7">
        <v>112.81</v>
      </c>
      <c r="FQ152" s="9">
        <v>1.1947000000000001</v>
      </c>
      <c r="FR152" s="7">
        <f t="shared" si="29"/>
        <v>94.425378756173089</v>
      </c>
      <c r="FT152" s="7">
        <v>2</v>
      </c>
      <c r="FU152" s="7">
        <v>2.04</v>
      </c>
      <c r="FV152" s="9">
        <v>78.642099999999999</v>
      </c>
      <c r="FX152" s="9">
        <v>103.86</v>
      </c>
      <c r="FY152" s="9">
        <v>96.97</v>
      </c>
      <c r="FZ152" s="9">
        <v>92.24</v>
      </c>
      <c r="GA152" s="9">
        <v>87.76</v>
      </c>
      <c r="GB152" s="9">
        <v>81.900000000000006</v>
      </c>
    </row>
    <row r="153" spans="1:184" x14ac:dyDescent="0.25">
      <c r="A153" s="6">
        <f t="shared" si="30"/>
        <v>44764</v>
      </c>
      <c r="B153" s="13">
        <f t="shared" si="24"/>
        <v>7</v>
      </c>
      <c r="C153" s="13">
        <f t="shared" si="25"/>
        <v>2022</v>
      </c>
      <c r="D153">
        <f t="shared" si="26"/>
        <v>202207</v>
      </c>
      <c r="E153">
        <f t="shared" si="27"/>
        <v>3</v>
      </c>
      <c r="F153">
        <f t="shared" si="28"/>
        <v>202203</v>
      </c>
      <c r="G153" t="s">
        <v>339</v>
      </c>
      <c r="H153" s="9">
        <v>1.25</v>
      </c>
      <c r="I153" s="9">
        <v>1.1904999999999999</v>
      </c>
      <c r="J153" s="10">
        <v>1.668234</v>
      </c>
      <c r="K153" s="10">
        <v>1.9097685</v>
      </c>
      <c r="L153" s="10">
        <v>2.1836527000000001</v>
      </c>
      <c r="M153" s="10">
        <v>2.4377634000000001</v>
      </c>
      <c r="N153" s="10">
        <v>2.6376670999999998</v>
      </c>
      <c r="O153" s="10">
        <v>2.7752840000000001</v>
      </c>
      <c r="P153" s="10">
        <v>2.8561855999999999</v>
      </c>
      <c r="Q153" s="10">
        <v>2.8928264000000001</v>
      </c>
      <c r="R153" s="10">
        <v>2.9004812000000002</v>
      </c>
      <c r="S153" s="10">
        <v>2.8902743000000002</v>
      </c>
      <c r="T153" s="10">
        <v>2.8694888000000001</v>
      </c>
      <c r="U153" s="10">
        <v>2.8420956999999998</v>
      </c>
      <c r="V153" s="10">
        <v>2.8102871999999999</v>
      </c>
      <c r="W153" s="10">
        <v>2.7750518999999998</v>
      </c>
      <c r="X153" s="10">
        <v>2.7370903000000002</v>
      </c>
      <c r="Y153" s="10">
        <v>2.6971026999999999</v>
      </c>
      <c r="Z153" s="10">
        <v>2.6557898</v>
      </c>
      <c r="AA153" s="10">
        <v>2.6138520999999999</v>
      </c>
      <c r="AB153" s="10">
        <v>2.5719501999999999</v>
      </c>
      <c r="AC153" s="10">
        <v>2.5305607000000001</v>
      </c>
      <c r="AD153" s="10">
        <v>2.4901065999999998</v>
      </c>
      <c r="AE153" s="10">
        <v>2.4510109999999998</v>
      </c>
      <c r="AF153" s="10">
        <v>2.4136970999999998</v>
      </c>
      <c r="AG153" s="10">
        <v>2.3785878</v>
      </c>
      <c r="AH153" s="10">
        <v>2.3460201999999999</v>
      </c>
      <c r="AI153" s="10">
        <v>2.3159510000000001</v>
      </c>
      <c r="AJ153" s="10">
        <v>2.2882321000000001</v>
      </c>
      <c r="AK153" s="10">
        <v>2.2627153999999998</v>
      </c>
      <c r="AL153" s="10">
        <v>2.2392528</v>
      </c>
      <c r="AM153" s="10">
        <v>2.2176961999999998</v>
      </c>
      <c r="AN153" s="10">
        <v>2.1978974</v>
      </c>
      <c r="AO153" s="10">
        <v>2.1797084</v>
      </c>
      <c r="AP153" s="10">
        <v>2.1629809999999998</v>
      </c>
      <c r="AQ153" s="10">
        <v>2.1475672000000001</v>
      </c>
      <c r="AR153" s="10">
        <v>2.1333188000000001</v>
      </c>
      <c r="AS153" s="10">
        <v>2.1200876000000002</v>
      </c>
      <c r="AT153" s="10">
        <v>2.1077382999999998</v>
      </c>
      <c r="AU153" s="10">
        <v>2.0961908</v>
      </c>
      <c r="AV153" s="10">
        <v>2.0853807</v>
      </c>
      <c r="AW153" s="10">
        <v>2.0752432999999999</v>
      </c>
      <c r="AX153" s="10">
        <v>2.0657141999999999</v>
      </c>
      <c r="AY153" s="10">
        <v>2.0567286999999999</v>
      </c>
      <c r="AZ153" s="10">
        <v>2.0482222999999999</v>
      </c>
      <c r="BA153" s="10">
        <v>2.0401303999999998</v>
      </c>
      <c r="BB153" s="10">
        <v>2.0323883999999999</v>
      </c>
      <c r="BC153" s="10">
        <v>2.0249318999999999</v>
      </c>
      <c r="BD153" s="10">
        <v>2.0176962999999999</v>
      </c>
      <c r="BE153" s="10">
        <v>2.0106169</v>
      </c>
      <c r="BF153" s="10">
        <v>2.0036412000000001</v>
      </c>
      <c r="BG153" s="10">
        <v>1.9967687999999999</v>
      </c>
      <c r="BH153" s="10">
        <v>1.9900138999999999</v>
      </c>
      <c r="BI153" s="10">
        <v>1.9833907</v>
      </c>
      <c r="BJ153" s="10">
        <v>1.9769133999999999</v>
      </c>
      <c r="BK153" s="10">
        <v>1.9705961000000001</v>
      </c>
      <c r="BL153" s="10">
        <v>1.9644531000000001</v>
      </c>
      <c r="BM153" s="10">
        <v>1.9584984999999999</v>
      </c>
      <c r="BN153" s="10">
        <v>1.9527464999999999</v>
      </c>
      <c r="BO153" s="10">
        <v>1.9472113</v>
      </c>
      <c r="BP153" s="10">
        <v>1.9419071000000001</v>
      </c>
      <c r="BQ153" s="10">
        <v>1.9368479999999999</v>
      </c>
      <c r="BR153" s="10">
        <v>1.9121779999999999</v>
      </c>
      <c r="BS153" s="10">
        <v>1.8983418999999999</v>
      </c>
      <c r="BU153" s="9">
        <v>312.18</v>
      </c>
      <c r="BV153" s="9">
        <v>344.41</v>
      </c>
      <c r="BW153" s="9">
        <v>369.6</v>
      </c>
      <c r="BX153" s="9">
        <v>410.35</v>
      </c>
      <c r="BY153" s="9">
        <v>421.85</v>
      </c>
      <c r="BZ153" s="9">
        <v>418.35</v>
      </c>
      <c r="CA153" s="9">
        <v>408.85</v>
      </c>
      <c r="CB153" s="9">
        <v>372.19</v>
      </c>
      <c r="CC153" s="9">
        <v>337.37</v>
      </c>
      <c r="CD153" s="9">
        <v>301.97000000000003</v>
      </c>
      <c r="CE153" s="9">
        <v>289.01</v>
      </c>
      <c r="CF153" s="9">
        <v>273.76</v>
      </c>
      <c r="CG153" s="9">
        <v>266.41000000000003</v>
      </c>
      <c r="CH153" s="9">
        <v>272.39</v>
      </c>
      <c r="CI153" s="9">
        <v>291</v>
      </c>
      <c r="CJ153" s="9">
        <v>301.56</v>
      </c>
      <c r="CK153" s="9">
        <v>305.41000000000003</v>
      </c>
      <c r="CL153" s="9">
        <v>310.45</v>
      </c>
      <c r="CM153" s="9">
        <v>300.02999999999997</v>
      </c>
      <c r="CN153" s="9">
        <v>267.99</v>
      </c>
      <c r="CO153" s="9">
        <v>223.02</v>
      </c>
      <c r="CP153" s="9">
        <v>189.02</v>
      </c>
      <c r="CQ153" s="9">
        <v>180.02</v>
      </c>
      <c r="CR153" s="9">
        <v>167.92</v>
      </c>
      <c r="CS153" s="9">
        <v>164.08</v>
      </c>
      <c r="CT153" s="9">
        <v>171.08</v>
      </c>
      <c r="CU153" s="9">
        <v>180.59</v>
      </c>
      <c r="CV153" s="9">
        <v>185.02</v>
      </c>
      <c r="CW153" s="9">
        <v>192.11</v>
      </c>
      <c r="CX153" s="9">
        <v>187.94</v>
      </c>
      <c r="CY153" s="9">
        <v>186.53</v>
      </c>
      <c r="CZ153" s="9">
        <v>174.32</v>
      </c>
      <c r="DA153" s="9">
        <v>137.11000000000001</v>
      </c>
      <c r="DB153" s="9">
        <v>123.13</v>
      </c>
      <c r="DC153" s="9">
        <v>116.45</v>
      </c>
      <c r="DD153" s="9">
        <v>106.53</v>
      </c>
      <c r="DE153" s="9">
        <v>104.05</v>
      </c>
      <c r="DF153" s="9">
        <v>107.96</v>
      </c>
      <c r="DG153" s="9">
        <v>123.85</v>
      </c>
      <c r="DH153" s="9">
        <v>122.33</v>
      </c>
      <c r="DI153" s="9">
        <v>121.24</v>
      </c>
      <c r="DJ153" s="9">
        <v>119.21</v>
      </c>
      <c r="DK153" s="9">
        <v>117.31</v>
      </c>
      <c r="DL153" s="9">
        <v>110.53</v>
      </c>
      <c r="DM153" s="9">
        <v>109.62</v>
      </c>
      <c r="DN153" s="9">
        <v>100.88</v>
      </c>
      <c r="DO153" s="9">
        <v>97.97</v>
      </c>
      <c r="DP153" s="9">
        <v>95.71</v>
      </c>
      <c r="DR153" s="9">
        <v>286.63</v>
      </c>
      <c r="DS153" s="9">
        <v>334.47</v>
      </c>
      <c r="DT153" s="9">
        <v>349.3</v>
      </c>
      <c r="DU153" s="9">
        <v>513.91999999999996</v>
      </c>
      <c r="DV153" s="9">
        <v>546.77</v>
      </c>
      <c r="DW153" s="9">
        <v>446.59</v>
      </c>
      <c r="DX153" s="9">
        <v>446.56</v>
      </c>
      <c r="DY153" s="9">
        <v>445.66</v>
      </c>
      <c r="DZ153" s="9">
        <v>249.56</v>
      </c>
      <c r="EA153" s="9">
        <v>252.97</v>
      </c>
      <c r="EB153" s="9">
        <v>252.23</v>
      </c>
      <c r="EC153" s="9">
        <v>241.97</v>
      </c>
      <c r="ED153" s="9">
        <v>242.85</v>
      </c>
      <c r="EE153" s="9">
        <v>242.42</v>
      </c>
      <c r="EF153" s="9">
        <v>265.91000000000003</v>
      </c>
      <c r="EG153" s="9">
        <v>269.25</v>
      </c>
      <c r="EH153" s="9">
        <v>269.70999999999998</v>
      </c>
      <c r="EI153" s="9">
        <v>269.36</v>
      </c>
      <c r="EJ153" s="9">
        <v>269.35000000000002</v>
      </c>
      <c r="EK153" s="9">
        <v>266.08</v>
      </c>
      <c r="EL153" s="9">
        <v>179.11</v>
      </c>
      <c r="EM153" s="9">
        <v>178.62</v>
      </c>
      <c r="EN153" s="9">
        <v>178.39</v>
      </c>
      <c r="EO153" s="9">
        <v>178.07</v>
      </c>
      <c r="EP153" s="9">
        <v>179.36</v>
      </c>
      <c r="EQ153" s="9">
        <v>180.08</v>
      </c>
      <c r="ER153" s="9">
        <v>187.4</v>
      </c>
      <c r="ES153" s="9">
        <v>189.67</v>
      </c>
      <c r="ET153" s="9">
        <v>190.3</v>
      </c>
      <c r="EU153" s="9">
        <v>191.44</v>
      </c>
      <c r="EV153" s="9">
        <v>191.12</v>
      </c>
      <c r="EW153" s="9">
        <v>192.63</v>
      </c>
      <c r="EX153" s="9">
        <v>132.16</v>
      </c>
      <c r="EY153" s="9">
        <v>131.43</v>
      </c>
      <c r="EZ153" s="9">
        <v>131.44</v>
      </c>
      <c r="FA153" s="9">
        <v>131.41</v>
      </c>
      <c r="FB153" s="9">
        <v>132.82</v>
      </c>
      <c r="FC153" s="9">
        <v>133.66</v>
      </c>
      <c r="FD153" s="9">
        <v>127.19</v>
      </c>
      <c r="FE153" s="9">
        <v>130.01</v>
      </c>
      <c r="FF153" s="9">
        <v>132.11000000000001</v>
      </c>
      <c r="FG153" s="9">
        <v>132.9</v>
      </c>
      <c r="FH153" s="9">
        <v>132.19</v>
      </c>
      <c r="FI153" s="9">
        <v>130.38999999999999</v>
      </c>
      <c r="FJ153" s="9">
        <v>111.74</v>
      </c>
      <c r="FK153" s="9">
        <v>111.11</v>
      </c>
      <c r="FL153" s="9">
        <v>111.12</v>
      </c>
      <c r="FM153" s="9">
        <v>111.09</v>
      </c>
      <c r="FO153" s="9">
        <v>78.707899999999995</v>
      </c>
      <c r="FP153" s="7">
        <v>106.77</v>
      </c>
      <c r="FQ153" s="9">
        <v>1.204</v>
      </c>
      <c r="FR153" s="7">
        <f t="shared" si="29"/>
        <v>88.679401993355484</v>
      </c>
      <c r="FT153" s="7">
        <v>1.85</v>
      </c>
      <c r="FU153" s="7">
        <v>1.93</v>
      </c>
      <c r="FV153" s="9">
        <v>79.0398</v>
      </c>
      <c r="FX153" s="9">
        <v>103.2</v>
      </c>
      <c r="FY153" s="9">
        <v>95.93</v>
      </c>
      <c r="FZ153" s="9">
        <v>91.26</v>
      </c>
      <c r="GA153" s="9">
        <v>86.88</v>
      </c>
      <c r="GB153" s="9">
        <v>81.39</v>
      </c>
    </row>
    <row r="154" spans="1:184" x14ac:dyDescent="0.25">
      <c r="A154" s="6">
        <f t="shared" si="30"/>
        <v>44767</v>
      </c>
      <c r="B154" s="13">
        <f t="shared" si="24"/>
        <v>7</v>
      </c>
      <c r="C154" s="13">
        <f t="shared" si="25"/>
        <v>2022</v>
      </c>
      <c r="D154">
        <f t="shared" si="26"/>
        <v>202207</v>
      </c>
      <c r="E154">
        <f t="shared" si="27"/>
        <v>3</v>
      </c>
      <c r="F154">
        <f t="shared" si="28"/>
        <v>202203</v>
      </c>
      <c r="G154" t="s">
        <v>340</v>
      </c>
      <c r="H154" s="9">
        <v>1.25</v>
      </c>
      <c r="I154" s="9">
        <v>1.1910000000000001</v>
      </c>
      <c r="J154" s="10">
        <v>1.6950445999999999</v>
      </c>
      <c r="K154" s="10">
        <v>1.9470715999999999</v>
      </c>
      <c r="L154" s="10">
        <v>2.2141964000000001</v>
      </c>
      <c r="M154" s="10">
        <v>2.4545626999999999</v>
      </c>
      <c r="N154" s="10">
        <v>2.6399341000000001</v>
      </c>
      <c r="O154" s="10">
        <v>2.7641087</v>
      </c>
      <c r="P154" s="10">
        <v>2.8351098000000001</v>
      </c>
      <c r="Q154" s="10">
        <v>2.8669932</v>
      </c>
      <c r="R154" s="10">
        <v>2.8729749</v>
      </c>
      <c r="S154" s="10">
        <v>2.8641896999999998</v>
      </c>
      <c r="T154" s="10">
        <v>2.8464366999999999</v>
      </c>
      <c r="U154" s="10">
        <v>2.8227191</v>
      </c>
      <c r="V154" s="10">
        <v>2.7940092999999999</v>
      </c>
      <c r="W154" s="10">
        <v>2.7609762999999998</v>
      </c>
      <c r="X154" s="10">
        <v>2.7243434999999998</v>
      </c>
      <c r="Y154" s="10">
        <v>2.6848340999999998</v>
      </c>
      <c r="Z154" s="10">
        <v>2.6431711999999998</v>
      </c>
      <c r="AA154" s="10">
        <v>2.6000781000000002</v>
      </c>
      <c r="AB154" s="10">
        <v>2.5562648000000001</v>
      </c>
      <c r="AC154" s="10">
        <v>2.5123802</v>
      </c>
      <c r="AD154" s="10">
        <v>2.4690553</v>
      </c>
      <c r="AE154" s="10">
        <v>2.4269211999999998</v>
      </c>
      <c r="AF154" s="10">
        <v>2.3866090999999998</v>
      </c>
      <c r="AG154" s="10">
        <v>2.3487499999999999</v>
      </c>
      <c r="AH154" s="10">
        <v>2.3138534000000002</v>
      </c>
      <c r="AI154" s="10">
        <v>2.2818915999999998</v>
      </c>
      <c r="AJ154" s="10">
        <v>2.2526888999999999</v>
      </c>
      <c r="AK154" s="10">
        <v>2.2260694000000001</v>
      </c>
      <c r="AL154" s="10">
        <v>2.2018572999999999</v>
      </c>
      <c r="AM154" s="10">
        <v>2.1798768000000002</v>
      </c>
      <c r="AN154" s="10">
        <v>2.1599520000000001</v>
      </c>
      <c r="AO154" s="10">
        <v>2.1419071999999999</v>
      </c>
      <c r="AP154" s="10">
        <v>2.1255665000000001</v>
      </c>
      <c r="AQ154" s="10">
        <v>2.1107540999999999</v>
      </c>
      <c r="AR154" s="10">
        <v>2.0972941999999999</v>
      </c>
      <c r="AS154" s="10">
        <v>2.0850110000000002</v>
      </c>
      <c r="AT154" s="10">
        <v>2.0737431000000002</v>
      </c>
      <c r="AU154" s="10">
        <v>2.0633925999999998</v>
      </c>
      <c r="AV154" s="10">
        <v>2.0538794</v>
      </c>
      <c r="AW154" s="10">
        <v>2.0451231999999999</v>
      </c>
      <c r="AX154" s="10">
        <v>2.0370436999999999</v>
      </c>
      <c r="AY154" s="10">
        <v>2.0295608000000001</v>
      </c>
      <c r="AZ154" s="10">
        <v>2.0225941000000001</v>
      </c>
      <c r="BA154" s="10">
        <v>2.0160635</v>
      </c>
      <c r="BB154" s="10">
        <v>2.0098886</v>
      </c>
      <c r="BC154" s="10">
        <v>2.0039894</v>
      </c>
      <c r="BD154" s="10">
        <v>1.9982854000000001</v>
      </c>
      <c r="BE154" s="10">
        <v>1.9926965000000001</v>
      </c>
      <c r="BF154" s="10">
        <v>1.9871542</v>
      </c>
      <c r="BG154" s="10">
        <v>1.9816537999999999</v>
      </c>
      <c r="BH154" s="10">
        <v>1.9762116999999999</v>
      </c>
      <c r="BI154" s="10">
        <v>1.9708443</v>
      </c>
      <c r="BJ154" s="10">
        <v>1.9655682999999999</v>
      </c>
      <c r="BK154" s="10">
        <v>1.9604001</v>
      </c>
      <c r="BL154" s="10">
        <v>1.9553560999999999</v>
      </c>
      <c r="BM154" s="10">
        <v>1.950453</v>
      </c>
      <c r="BN154" s="10">
        <v>1.9457073</v>
      </c>
      <c r="BO154" s="10">
        <v>1.9411353</v>
      </c>
      <c r="BP154" s="10">
        <v>1.9367536999999999</v>
      </c>
      <c r="BQ154" s="10">
        <v>1.9325789</v>
      </c>
      <c r="BR154" s="10">
        <v>1.9124785</v>
      </c>
      <c r="BS154" s="10">
        <v>1.9020258000000001</v>
      </c>
      <c r="BU154" s="9">
        <v>320.47000000000003</v>
      </c>
      <c r="BV154" s="9">
        <v>370.44</v>
      </c>
      <c r="BW154" s="9">
        <v>400.8</v>
      </c>
      <c r="BX154" s="9">
        <v>439.99</v>
      </c>
      <c r="BY154" s="9">
        <v>451.49</v>
      </c>
      <c r="BZ154" s="9">
        <v>447.99</v>
      </c>
      <c r="CA154" s="9">
        <v>438.99</v>
      </c>
      <c r="CB154" s="9">
        <v>400.04</v>
      </c>
      <c r="CC154" s="9">
        <v>354.54</v>
      </c>
      <c r="CD154" s="9">
        <v>313.7</v>
      </c>
      <c r="CE154" s="9">
        <v>300.64999999999998</v>
      </c>
      <c r="CF154" s="9">
        <v>283.64999999999998</v>
      </c>
      <c r="CG154" s="9">
        <v>274.95</v>
      </c>
      <c r="CH154" s="9">
        <v>279.61</v>
      </c>
      <c r="CI154" s="9">
        <v>296.61</v>
      </c>
      <c r="CJ154" s="9">
        <v>307.11</v>
      </c>
      <c r="CK154" s="9">
        <v>306.72000000000003</v>
      </c>
      <c r="CL154" s="9">
        <v>311.67</v>
      </c>
      <c r="CM154" s="9">
        <v>300.81</v>
      </c>
      <c r="CN154" s="9">
        <v>268.99</v>
      </c>
      <c r="CO154" s="9">
        <v>224.49</v>
      </c>
      <c r="CP154" s="9">
        <v>190.74</v>
      </c>
      <c r="CQ154" s="9">
        <v>181.74</v>
      </c>
      <c r="CR154" s="9">
        <v>169.64</v>
      </c>
      <c r="CS154" s="9">
        <v>165.8</v>
      </c>
      <c r="CT154" s="9">
        <v>172.8</v>
      </c>
      <c r="CU154" s="9">
        <v>181.22</v>
      </c>
      <c r="CV154" s="9">
        <v>185.66</v>
      </c>
      <c r="CW154" s="9">
        <v>192.75</v>
      </c>
      <c r="CX154" s="9">
        <v>188.66</v>
      </c>
      <c r="CY154" s="9">
        <v>187.25</v>
      </c>
      <c r="CZ154" s="9">
        <v>175.04</v>
      </c>
      <c r="DA154" s="9">
        <v>135.22999999999999</v>
      </c>
      <c r="DB154" s="9">
        <v>123.23</v>
      </c>
      <c r="DC154" s="9">
        <v>116.55</v>
      </c>
      <c r="DD154" s="9">
        <v>106.63</v>
      </c>
      <c r="DE154" s="9">
        <v>104.15</v>
      </c>
      <c r="DF154" s="9">
        <v>108.07</v>
      </c>
      <c r="DG154" s="9">
        <v>124.12</v>
      </c>
      <c r="DH154" s="9">
        <v>122.61</v>
      </c>
      <c r="DI154" s="9">
        <v>121.52</v>
      </c>
      <c r="DJ154" s="9">
        <v>121.07</v>
      </c>
      <c r="DK154" s="9">
        <v>119.17</v>
      </c>
      <c r="DL154" s="9">
        <v>112.37</v>
      </c>
      <c r="DM154" s="9">
        <v>111.15</v>
      </c>
      <c r="DN154" s="9">
        <v>102.41</v>
      </c>
      <c r="DO154" s="9">
        <v>99.5</v>
      </c>
      <c r="DP154" s="9">
        <v>97.24</v>
      </c>
      <c r="DR154" s="9">
        <v>286.7</v>
      </c>
      <c r="DS154" s="9">
        <v>342.79</v>
      </c>
      <c r="DT154" s="9">
        <v>373.76</v>
      </c>
      <c r="DU154" s="9">
        <v>540.61</v>
      </c>
      <c r="DV154" s="9">
        <v>574.55999999999995</v>
      </c>
      <c r="DW154" s="9">
        <v>474.21</v>
      </c>
      <c r="DX154" s="9">
        <v>474.18</v>
      </c>
      <c r="DY154" s="9">
        <v>473.28</v>
      </c>
      <c r="DZ154" s="9">
        <v>258.58</v>
      </c>
      <c r="EA154" s="9">
        <v>261.99</v>
      </c>
      <c r="EB154" s="9">
        <v>261.25</v>
      </c>
      <c r="EC154" s="9">
        <v>250.19</v>
      </c>
      <c r="ED154" s="9">
        <v>251.07</v>
      </c>
      <c r="EE154" s="9">
        <v>250.64</v>
      </c>
      <c r="EF154" s="9">
        <v>272.81</v>
      </c>
      <c r="EG154" s="9">
        <v>276.14999999999998</v>
      </c>
      <c r="EH154" s="9">
        <v>276.61</v>
      </c>
      <c r="EI154" s="9">
        <v>276.33999999999997</v>
      </c>
      <c r="EJ154" s="9">
        <v>276.33</v>
      </c>
      <c r="EK154" s="9">
        <v>273.06</v>
      </c>
      <c r="EL154" s="9">
        <v>179.28</v>
      </c>
      <c r="EM154" s="9">
        <v>178.79</v>
      </c>
      <c r="EN154" s="9">
        <v>178.56</v>
      </c>
      <c r="EO154" s="9">
        <v>178.24</v>
      </c>
      <c r="EP154" s="9">
        <v>179.53</v>
      </c>
      <c r="EQ154" s="9">
        <v>180.25</v>
      </c>
      <c r="ER154" s="9">
        <v>186.76</v>
      </c>
      <c r="ES154" s="9">
        <v>189.03</v>
      </c>
      <c r="ET154" s="9">
        <v>189.66</v>
      </c>
      <c r="EU154" s="9">
        <v>190.8</v>
      </c>
      <c r="EV154" s="9">
        <v>190.48</v>
      </c>
      <c r="EW154" s="9">
        <v>191.99</v>
      </c>
      <c r="EX154" s="9">
        <v>132.33000000000001</v>
      </c>
      <c r="EY154" s="9">
        <v>131.6</v>
      </c>
      <c r="EZ154" s="9">
        <v>131.61000000000001</v>
      </c>
      <c r="FA154" s="9">
        <v>131.58000000000001</v>
      </c>
      <c r="FB154" s="9">
        <v>132.99</v>
      </c>
      <c r="FC154" s="9">
        <v>133.83000000000001</v>
      </c>
      <c r="FD154" s="9">
        <v>127.72</v>
      </c>
      <c r="FE154" s="9">
        <v>130.54</v>
      </c>
      <c r="FF154" s="9">
        <v>132.63999999999999</v>
      </c>
      <c r="FG154" s="9">
        <v>133.43</v>
      </c>
      <c r="FH154" s="9">
        <v>132.72</v>
      </c>
      <c r="FI154" s="9">
        <v>130.91999999999999</v>
      </c>
      <c r="FJ154" s="9">
        <v>111.91</v>
      </c>
      <c r="FK154" s="9">
        <v>111.28</v>
      </c>
      <c r="FL154" s="9">
        <v>111.29</v>
      </c>
      <c r="FM154" s="9">
        <v>111.26</v>
      </c>
      <c r="FO154" s="9">
        <v>78.7667</v>
      </c>
      <c r="FP154" s="7">
        <v>108.23</v>
      </c>
      <c r="FQ154" s="9">
        <v>1.2044999999999999</v>
      </c>
      <c r="FR154" s="7">
        <f t="shared" si="29"/>
        <v>89.854711498547132</v>
      </c>
      <c r="FT154" s="7">
        <v>1.82</v>
      </c>
      <c r="FU154" s="7">
        <v>1.94</v>
      </c>
      <c r="FV154" s="9">
        <v>79.110799999999998</v>
      </c>
      <c r="FX154" s="9">
        <v>105.15</v>
      </c>
      <c r="FY154" s="9">
        <v>97.8</v>
      </c>
      <c r="FZ154" s="9">
        <v>93.18</v>
      </c>
      <c r="GA154" s="9">
        <v>88.74</v>
      </c>
      <c r="GB154" s="9">
        <v>82.86</v>
      </c>
    </row>
    <row r="155" spans="1:184" x14ac:dyDescent="0.25">
      <c r="A155" s="6">
        <f t="shared" si="30"/>
        <v>44768</v>
      </c>
      <c r="B155" s="13">
        <f t="shared" si="24"/>
        <v>7</v>
      </c>
      <c r="C155" s="13">
        <f t="shared" si="25"/>
        <v>2022</v>
      </c>
      <c r="D155">
        <f t="shared" si="26"/>
        <v>202207</v>
      </c>
      <c r="E155">
        <f t="shared" si="27"/>
        <v>3</v>
      </c>
      <c r="F155">
        <f t="shared" si="28"/>
        <v>202203</v>
      </c>
      <c r="G155" t="s">
        <v>341</v>
      </c>
      <c r="H155" s="9">
        <v>1.25</v>
      </c>
      <c r="I155" s="9">
        <v>1.1909000000000001</v>
      </c>
      <c r="J155" s="10">
        <v>1.702655</v>
      </c>
      <c r="K155" s="10">
        <v>1.9640804999999999</v>
      </c>
      <c r="L155" s="10">
        <v>2.2376988999999998</v>
      </c>
      <c r="M155" s="10">
        <v>2.4828660999999999</v>
      </c>
      <c r="N155" s="10">
        <v>2.6707586999999999</v>
      </c>
      <c r="O155" s="10">
        <v>2.7966709999999999</v>
      </c>
      <c r="P155" s="10">
        <v>2.8686023</v>
      </c>
      <c r="Q155" s="10">
        <v>2.9006205999999999</v>
      </c>
      <c r="R155" s="10">
        <v>2.9066909999999999</v>
      </c>
      <c r="S155" s="10">
        <v>2.8977016</v>
      </c>
      <c r="T155" s="10">
        <v>2.8795158999999999</v>
      </c>
      <c r="U155" s="10">
        <v>2.8553259999999998</v>
      </c>
      <c r="V155" s="10">
        <v>2.8267402000000001</v>
      </c>
      <c r="W155" s="10">
        <v>2.7944247</v>
      </c>
      <c r="X155" s="10">
        <v>2.7588816999999999</v>
      </c>
      <c r="Y155" s="10">
        <v>2.7206131</v>
      </c>
      <c r="Z155" s="10">
        <v>2.6801211</v>
      </c>
      <c r="AA155" s="10">
        <v>2.6379077999999998</v>
      </c>
      <c r="AB155" s="10">
        <v>2.5944976</v>
      </c>
      <c r="AC155" s="10">
        <v>2.5505195000000001</v>
      </c>
      <c r="AD155" s="10">
        <v>2.5066324999999998</v>
      </c>
      <c r="AE155" s="10">
        <v>2.4634958999999998</v>
      </c>
      <c r="AF155" s="10">
        <v>2.4217685000000002</v>
      </c>
      <c r="AG155" s="10">
        <v>2.3821097</v>
      </c>
      <c r="AH155" s="10">
        <v>2.3450598</v>
      </c>
      <c r="AI155" s="10">
        <v>2.3106355999999999</v>
      </c>
      <c r="AJ155" s="10">
        <v>2.2787096</v>
      </c>
      <c r="AK155" s="10">
        <v>2.2491541000000002</v>
      </c>
      <c r="AL155" s="10">
        <v>2.2218414000000002</v>
      </c>
      <c r="AM155" s="10">
        <v>2.1966439000000002</v>
      </c>
      <c r="AN155" s="10">
        <v>2.1734339999999999</v>
      </c>
      <c r="AO155" s="10">
        <v>2.1520839</v>
      </c>
      <c r="AP155" s="10">
        <v>2.132466</v>
      </c>
      <c r="AQ155" s="10">
        <v>2.1144528</v>
      </c>
      <c r="AR155" s="10">
        <v>2.0979165000000002</v>
      </c>
      <c r="AS155" s="10">
        <v>2.0827293999999998</v>
      </c>
      <c r="AT155" s="10">
        <v>2.0687685</v>
      </c>
      <c r="AU155" s="10">
        <v>2.0559341</v>
      </c>
      <c r="AV155" s="10">
        <v>2.0441346999999999</v>
      </c>
      <c r="AW155" s="10">
        <v>2.0332788000000002</v>
      </c>
      <c r="AX155" s="10">
        <v>2.0232747999999998</v>
      </c>
      <c r="AY155" s="10">
        <v>2.0140313000000001</v>
      </c>
      <c r="AZ155" s="10">
        <v>2.0054566999999999</v>
      </c>
      <c r="BA155" s="10">
        <v>1.9974594000000001</v>
      </c>
      <c r="BB155" s="10">
        <v>1.9899480000000001</v>
      </c>
      <c r="BC155" s="10">
        <v>1.9828309</v>
      </c>
      <c r="BD155" s="10">
        <v>1.9760165000000001</v>
      </c>
      <c r="BE155" s="10">
        <v>1.9694134999999999</v>
      </c>
      <c r="BF155" s="10">
        <v>1.9629437000000001</v>
      </c>
      <c r="BG155" s="10">
        <v>1.956596</v>
      </c>
      <c r="BH155" s="10">
        <v>1.9503790999999999</v>
      </c>
      <c r="BI155" s="10">
        <v>1.9443018999999999</v>
      </c>
      <c r="BJ155" s="10">
        <v>1.9383732</v>
      </c>
      <c r="BK155" s="10">
        <v>1.9326019999999999</v>
      </c>
      <c r="BL155" s="10">
        <v>1.9269970999999999</v>
      </c>
      <c r="BM155" s="10">
        <v>1.9215674</v>
      </c>
      <c r="BN155" s="10">
        <v>1.9163216000000001</v>
      </c>
      <c r="BO155" s="10">
        <v>1.9112688</v>
      </c>
      <c r="BP155" s="10">
        <v>1.9064177</v>
      </c>
      <c r="BQ155" s="10">
        <v>1.9017771999999999</v>
      </c>
      <c r="BR155" s="10">
        <v>1.8788175</v>
      </c>
      <c r="BS155" s="10">
        <v>1.8654563</v>
      </c>
      <c r="BU155" s="9">
        <v>352.15</v>
      </c>
      <c r="BV155" s="9">
        <v>404.15</v>
      </c>
      <c r="BW155" s="9">
        <v>444.95</v>
      </c>
      <c r="BX155" s="9">
        <v>494.55</v>
      </c>
      <c r="BY155" s="9">
        <v>508.36</v>
      </c>
      <c r="BZ155" s="9">
        <v>503.51</v>
      </c>
      <c r="CA155" s="9">
        <v>492.25</v>
      </c>
      <c r="CB155" s="9">
        <v>449.75</v>
      </c>
      <c r="CC155" s="9">
        <v>390.75</v>
      </c>
      <c r="CD155" s="9">
        <v>337.75</v>
      </c>
      <c r="CE155" s="9">
        <v>323.73</v>
      </c>
      <c r="CF155" s="9">
        <v>307.19</v>
      </c>
      <c r="CG155" s="9">
        <v>297.17</v>
      </c>
      <c r="CH155" s="9">
        <v>301.99</v>
      </c>
      <c r="CI155" s="9">
        <v>317.91000000000003</v>
      </c>
      <c r="CJ155" s="9">
        <v>328.03</v>
      </c>
      <c r="CK155" s="9">
        <v>328.11</v>
      </c>
      <c r="CL155" s="9">
        <v>330.34</v>
      </c>
      <c r="CM155" s="9">
        <v>318.64</v>
      </c>
      <c r="CN155" s="9">
        <v>286.77999999999997</v>
      </c>
      <c r="CO155" s="9">
        <v>241.6</v>
      </c>
      <c r="CP155" s="9">
        <v>207.56</v>
      </c>
      <c r="CQ155" s="9">
        <v>198.57</v>
      </c>
      <c r="CR155" s="9">
        <v>184.91</v>
      </c>
      <c r="CS155" s="9">
        <v>181.08</v>
      </c>
      <c r="CT155" s="9">
        <v>188.26</v>
      </c>
      <c r="CU155" s="9">
        <v>198.39</v>
      </c>
      <c r="CV155" s="9">
        <v>203.41</v>
      </c>
      <c r="CW155" s="9">
        <v>211.57</v>
      </c>
      <c r="CX155" s="9">
        <v>204.79</v>
      </c>
      <c r="CY155" s="9">
        <v>202.53</v>
      </c>
      <c r="CZ155" s="9">
        <v>187.98</v>
      </c>
      <c r="DA155" s="9">
        <v>139.76</v>
      </c>
      <c r="DB155" s="9">
        <v>126.26</v>
      </c>
      <c r="DC155" s="9">
        <v>119.59</v>
      </c>
      <c r="DD155" s="9">
        <v>109.68</v>
      </c>
      <c r="DE155" s="9">
        <v>107.2</v>
      </c>
      <c r="DF155" s="9">
        <v>111.13</v>
      </c>
      <c r="DG155" s="9">
        <v>127.17</v>
      </c>
      <c r="DH155" s="9">
        <v>125.65</v>
      </c>
      <c r="DI155" s="9">
        <v>124.56</v>
      </c>
      <c r="DJ155" s="9">
        <v>124.12</v>
      </c>
      <c r="DK155" s="9">
        <v>122.22</v>
      </c>
      <c r="DL155" s="9">
        <v>115.43</v>
      </c>
      <c r="DM155" s="9">
        <v>111.96</v>
      </c>
      <c r="DN155" s="9">
        <v>103.22</v>
      </c>
      <c r="DO155" s="9">
        <v>100.31</v>
      </c>
      <c r="DP155" s="9">
        <v>98.05</v>
      </c>
      <c r="DR155" s="9">
        <v>311.25</v>
      </c>
      <c r="DS155" s="9">
        <v>372</v>
      </c>
      <c r="DT155" s="9">
        <v>413.66</v>
      </c>
      <c r="DU155" s="9">
        <v>595.5</v>
      </c>
      <c r="DV155" s="9">
        <v>631.35</v>
      </c>
      <c r="DW155" s="9">
        <v>512.24</v>
      </c>
      <c r="DX155" s="9">
        <v>512.21</v>
      </c>
      <c r="DY155" s="9">
        <v>511.31</v>
      </c>
      <c r="DZ155" s="9">
        <v>281.39</v>
      </c>
      <c r="EA155" s="9">
        <v>284.8</v>
      </c>
      <c r="EB155" s="9">
        <v>284.06</v>
      </c>
      <c r="EC155" s="9">
        <v>270.82</v>
      </c>
      <c r="ED155" s="9">
        <v>271.7</v>
      </c>
      <c r="EE155" s="9">
        <v>271.27</v>
      </c>
      <c r="EF155" s="9">
        <v>281.05</v>
      </c>
      <c r="EG155" s="9">
        <v>284.39</v>
      </c>
      <c r="EH155" s="9">
        <v>284.85000000000002</v>
      </c>
      <c r="EI155" s="9">
        <v>284.57</v>
      </c>
      <c r="EJ155" s="9">
        <v>284.56</v>
      </c>
      <c r="EK155" s="9">
        <v>281.29000000000002</v>
      </c>
      <c r="EL155" s="9">
        <v>189.75</v>
      </c>
      <c r="EM155" s="9">
        <v>189.26</v>
      </c>
      <c r="EN155" s="9">
        <v>189.03</v>
      </c>
      <c r="EO155" s="9">
        <v>188.71</v>
      </c>
      <c r="EP155" s="9">
        <v>190</v>
      </c>
      <c r="EQ155" s="9">
        <v>190.72</v>
      </c>
      <c r="ER155" s="9">
        <v>196.74</v>
      </c>
      <c r="ES155" s="9">
        <v>199.01</v>
      </c>
      <c r="ET155" s="9">
        <v>199.64</v>
      </c>
      <c r="EU155" s="9">
        <v>200.78</v>
      </c>
      <c r="EV155" s="9">
        <v>200.46</v>
      </c>
      <c r="EW155" s="9">
        <v>201.97</v>
      </c>
      <c r="EX155" s="9">
        <v>130.44999999999999</v>
      </c>
      <c r="EY155" s="9">
        <v>129.72</v>
      </c>
      <c r="EZ155" s="9">
        <v>129.72999999999999</v>
      </c>
      <c r="FA155" s="9">
        <v>129.69999999999999</v>
      </c>
      <c r="FB155" s="9">
        <v>131.11000000000001</v>
      </c>
      <c r="FC155" s="9">
        <v>131.94999999999999</v>
      </c>
      <c r="FD155" s="9">
        <v>139.34</v>
      </c>
      <c r="FE155" s="9">
        <v>142.16</v>
      </c>
      <c r="FF155" s="9">
        <v>144.26</v>
      </c>
      <c r="FG155" s="9">
        <v>145.05000000000001</v>
      </c>
      <c r="FH155" s="9">
        <v>144.34</v>
      </c>
      <c r="FI155" s="9">
        <v>142.54</v>
      </c>
      <c r="FJ155" s="9">
        <v>110.03</v>
      </c>
      <c r="FK155" s="9">
        <v>109.4</v>
      </c>
      <c r="FL155" s="9">
        <v>109.41</v>
      </c>
      <c r="FM155" s="9">
        <v>109.38</v>
      </c>
      <c r="FO155" s="9">
        <v>79.124700000000004</v>
      </c>
      <c r="FP155" s="7">
        <v>107.32</v>
      </c>
      <c r="FQ155" s="9">
        <v>1.2043999999999999</v>
      </c>
      <c r="FR155" s="7">
        <f t="shared" si="29"/>
        <v>89.106609099966789</v>
      </c>
      <c r="FT155" s="7">
        <v>1.81</v>
      </c>
      <c r="FU155" s="7">
        <v>1.92</v>
      </c>
      <c r="FV155" s="9">
        <v>79.454999999999998</v>
      </c>
      <c r="FX155" s="9">
        <v>104.4</v>
      </c>
      <c r="FY155" s="9">
        <v>97.14</v>
      </c>
      <c r="FZ155" s="9">
        <v>92.7</v>
      </c>
      <c r="GA155" s="9">
        <v>88.53</v>
      </c>
      <c r="GB155" s="9">
        <v>83.02</v>
      </c>
    </row>
    <row r="156" spans="1:184" x14ac:dyDescent="0.25">
      <c r="A156" s="6">
        <f t="shared" si="30"/>
        <v>44769</v>
      </c>
      <c r="B156" s="13">
        <f t="shared" si="24"/>
        <v>7</v>
      </c>
      <c r="C156" s="13">
        <f t="shared" si="25"/>
        <v>2022</v>
      </c>
      <c r="D156">
        <f t="shared" si="26"/>
        <v>202207</v>
      </c>
      <c r="E156">
        <f t="shared" si="27"/>
        <v>3</v>
      </c>
      <c r="F156">
        <f t="shared" si="28"/>
        <v>202203</v>
      </c>
      <c r="G156" t="s">
        <v>342</v>
      </c>
      <c r="H156" s="9">
        <v>1.25</v>
      </c>
      <c r="I156" s="9">
        <v>1.1909000000000001</v>
      </c>
      <c r="J156" s="10">
        <v>1.7139412999999999</v>
      </c>
      <c r="K156" s="10">
        <v>1.9843862000000001</v>
      </c>
      <c r="L156" s="10">
        <v>2.2588149</v>
      </c>
      <c r="M156" s="10">
        <v>2.5033344999999998</v>
      </c>
      <c r="N156" s="10">
        <v>2.6920956999999999</v>
      </c>
      <c r="O156" s="10">
        <v>2.8213029000000001</v>
      </c>
      <c r="P156" s="10">
        <v>2.8973650000000002</v>
      </c>
      <c r="Q156" s="10">
        <v>2.9331569000000002</v>
      </c>
      <c r="R156" s="10">
        <v>2.9424806999999999</v>
      </c>
      <c r="S156" s="10">
        <v>2.9354566000000002</v>
      </c>
      <c r="T156" s="10">
        <v>2.9183490999999999</v>
      </c>
      <c r="U156" s="10">
        <v>2.8943968999999998</v>
      </c>
      <c r="V156" s="10">
        <v>2.8660475999999999</v>
      </c>
      <c r="W156" s="10">
        <v>2.8341612999999999</v>
      </c>
      <c r="X156" s="10">
        <v>2.7991725000000001</v>
      </c>
      <c r="Y156" s="10">
        <v>2.7615156000000001</v>
      </c>
      <c r="Z156" s="10">
        <v>2.7216252999999999</v>
      </c>
      <c r="AA156" s="10">
        <v>2.6799358999999998</v>
      </c>
      <c r="AB156" s="10">
        <v>2.6369106000000002</v>
      </c>
      <c r="AC156" s="10">
        <v>2.5931742</v>
      </c>
      <c r="AD156" s="10">
        <v>2.5494083999999999</v>
      </c>
      <c r="AE156" s="10">
        <v>2.5062950000000002</v>
      </c>
      <c r="AF156" s="10">
        <v>2.4645157000000002</v>
      </c>
      <c r="AG156" s="10">
        <v>2.4247521999999999</v>
      </c>
      <c r="AH156" s="10">
        <v>2.3875874000000001</v>
      </c>
      <c r="AI156" s="10">
        <v>2.3530701999999999</v>
      </c>
      <c r="AJ156" s="10">
        <v>2.3210708000000002</v>
      </c>
      <c r="AK156" s="10">
        <v>2.2914595000000002</v>
      </c>
      <c r="AL156" s="10">
        <v>2.2641062000000001</v>
      </c>
      <c r="AM156" s="10">
        <v>2.2388810000000001</v>
      </c>
      <c r="AN156" s="10">
        <v>2.2156541000000001</v>
      </c>
      <c r="AO156" s="10">
        <v>2.1942955999999998</v>
      </c>
      <c r="AP156" s="10">
        <v>2.1746753999999999</v>
      </c>
      <c r="AQ156" s="10">
        <v>2.1566638</v>
      </c>
      <c r="AR156" s="10">
        <v>2.1401308999999999</v>
      </c>
      <c r="AS156" s="10">
        <v>2.1249465999999999</v>
      </c>
      <c r="AT156" s="10">
        <v>2.1109859000000002</v>
      </c>
      <c r="AU156" s="10">
        <v>2.0981467999999999</v>
      </c>
      <c r="AV156" s="10">
        <v>2.0863345999999998</v>
      </c>
      <c r="AW156" s="10">
        <v>2.0754545000000002</v>
      </c>
      <c r="AX156" s="10">
        <v>2.0654116</v>
      </c>
      <c r="AY156" s="10">
        <v>2.0561110999999999</v>
      </c>
      <c r="AZ156" s="10">
        <v>2.0474581999999999</v>
      </c>
      <c r="BA156" s="10">
        <v>2.0393580999999998</v>
      </c>
      <c r="BB156" s="10">
        <v>2.0317159999999999</v>
      </c>
      <c r="BC156" s="10">
        <v>2.0244369999999998</v>
      </c>
      <c r="BD156" s="10">
        <v>2.0174264000000002</v>
      </c>
      <c r="BE156" s="10">
        <v>2.0105892999999999</v>
      </c>
      <c r="BF156" s="10">
        <v>2.0038472000000001</v>
      </c>
      <c r="BG156" s="10">
        <v>1.997193</v>
      </c>
      <c r="BH156" s="10">
        <v>1.9906397</v>
      </c>
      <c r="BI156" s="10">
        <v>1.9842</v>
      </c>
      <c r="BJ156" s="10">
        <v>1.9778867</v>
      </c>
      <c r="BK156" s="10">
        <v>1.9717127000000001</v>
      </c>
      <c r="BL156" s="10">
        <v>1.9656909</v>
      </c>
      <c r="BM156" s="10">
        <v>1.9598339</v>
      </c>
      <c r="BN156" s="10">
        <v>1.9541546999999999</v>
      </c>
      <c r="BO156" s="10">
        <v>1.9486661000000001</v>
      </c>
      <c r="BP156" s="10">
        <v>1.9433807999999999</v>
      </c>
      <c r="BQ156" s="10">
        <v>1.9383117999999999</v>
      </c>
      <c r="BR156" s="10">
        <v>1.9130142999999999</v>
      </c>
      <c r="BS156" s="10">
        <v>1.8978733999999999</v>
      </c>
      <c r="BU156" s="9">
        <v>371.62</v>
      </c>
      <c r="BV156" s="9">
        <v>422.93</v>
      </c>
      <c r="BW156" s="9">
        <v>452.62</v>
      </c>
      <c r="BX156" s="9">
        <v>506.62</v>
      </c>
      <c r="BY156" s="9">
        <v>519.62</v>
      </c>
      <c r="BZ156" s="9">
        <v>513.62</v>
      </c>
      <c r="CA156" s="9">
        <v>501.74</v>
      </c>
      <c r="CB156" s="9">
        <v>455.74</v>
      </c>
      <c r="CC156" s="9">
        <v>390.74</v>
      </c>
      <c r="CD156" s="9">
        <v>331.74</v>
      </c>
      <c r="CE156" s="9">
        <v>316.14999999999998</v>
      </c>
      <c r="CF156" s="9">
        <v>299.14999999999998</v>
      </c>
      <c r="CG156" s="9">
        <v>289.2</v>
      </c>
      <c r="CH156" s="9">
        <v>294.05</v>
      </c>
      <c r="CI156" s="9">
        <v>310.5</v>
      </c>
      <c r="CJ156" s="9">
        <v>321.16000000000003</v>
      </c>
      <c r="CK156" s="9">
        <v>320.83999999999997</v>
      </c>
      <c r="CL156" s="9">
        <v>323.83999999999997</v>
      </c>
      <c r="CM156" s="9">
        <v>310.44</v>
      </c>
      <c r="CN156" s="9">
        <v>277.44</v>
      </c>
      <c r="CO156" s="9">
        <v>236.27</v>
      </c>
      <c r="CP156" s="9">
        <v>207.18</v>
      </c>
      <c r="CQ156" s="9">
        <v>198.4</v>
      </c>
      <c r="CR156" s="9">
        <v>184.98</v>
      </c>
      <c r="CS156" s="9">
        <v>181.19</v>
      </c>
      <c r="CT156" s="9">
        <v>188.33</v>
      </c>
      <c r="CU156" s="9">
        <v>199.34</v>
      </c>
      <c r="CV156" s="9">
        <v>204.7</v>
      </c>
      <c r="CW156" s="9">
        <v>212.95</v>
      </c>
      <c r="CX156" s="9">
        <v>206.34</v>
      </c>
      <c r="CY156" s="9">
        <v>204.08</v>
      </c>
      <c r="CZ156" s="9">
        <v>190.17</v>
      </c>
      <c r="DA156" s="9">
        <v>143.66999999999999</v>
      </c>
      <c r="DB156" s="9">
        <v>131.66999999999999</v>
      </c>
      <c r="DC156" s="9">
        <v>125</v>
      </c>
      <c r="DD156" s="9">
        <v>115.09</v>
      </c>
      <c r="DE156" s="9">
        <v>112.61</v>
      </c>
      <c r="DF156" s="9">
        <v>116.54</v>
      </c>
      <c r="DG156" s="9">
        <v>132.57</v>
      </c>
      <c r="DH156" s="9">
        <v>130.99</v>
      </c>
      <c r="DI156" s="9">
        <v>130.03</v>
      </c>
      <c r="DJ156" s="9">
        <v>129.71</v>
      </c>
      <c r="DK156" s="9">
        <v>127.81</v>
      </c>
      <c r="DL156" s="9">
        <v>121.02</v>
      </c>
      <c r="DM156" s="9">
        <v>116.41</v>
      </c>
      <c r="DN156" s="9">
        <v>107.67</v>
      </c>
      <c r="DO156" s="9">
        <v>104.76</v>
      </c>
      <c r="DP156" s="9">
        <v>102.5</v>
      </c>
      <c r="DR156" s="9">
        <v>328.39</v>
      </c>
      <c r="DS156" s="9">
        <v>383.53</v>
      </c>
      <c r="DT156" s="9">
        <v>421.82</v>
      </c>
      <c r="DU156" s="9">
        <v>607.16</v>
      </c>
      <c r="DV156" s="9">
        <v>643.62</v>
      </c>
      <c r="DW156" s="9">
        <v>523.94000000000005</v>
      </c>
      <c r="DX156" s="9">
        <v>523.91</v>
      </c>
      <c r="DY156" s="9">
        <v>523.01</v>
      </c>
      <c r="DZ156" s="9">
        <v>279.26</v>
      </c>
      <c r="EA156" s="9">
        <v>282.67</v>
      </c>
      <c r="EB156" s="9">
        <v>281.93</v>
      </c>
      <c r="EC156" s="9">
        <v>268.55</v>
      </c>
      <c r="ED156" s="9">
        <v>269.43</v>
      </c>
      <c r="EE156" s="9">
        <v>269</v>
      </c>
      <c r="EF156" s="9">
        <v>282.63</v>
      </c>
      <c r="EG156" s="9">
        <v>285.97000000000003</v>
      </c>
      <c r="EH156" s="9">
        <v>286.43</v>
      </c>
      <c r="EI156" s="9">
        <v>286.14999999999998</v>
      </c>
      <c r="EJ156" s="9">
        <v>286.14</v>
      </c>
      <c r="EK156" s="9">
        <v>282.87</v>
      </c>
      <c r="EL156" s="9">
        <v>192.58</v>
      </c>
      <c r="EM156" s="9">
        <v>192.09</v>
      </c>
      <c r="EN156" s="9">
        <v>191.86</v>
      </c>
      <c r="EO156" s="9">
        <v>191.54</v>
      </c>
      <c r="EP156" s="9">
        <v>192.83</v>
      </c>
      <c r="EQ156" s="9">
        <v>193.55</v>
      </c>
      <c r="ER156" s="9">
        <v>199.37</v>
      </c>
      <c r="ES156" s="9">
        <v>201.64</v>
      </c>
      <c r="ET156" s="9">
        <v>202.27</v>
      </c>
      <c r="EU156" s="9">
        <v>203.41</v>
      </c>
      <c r="EV156" s="9">
        <v>203.09</v>
      </c>
      <c r="EW156" s="9">
        <v>204.6</v>
      </c>
      <c r="EX156" s="9">
        <v>133.51</v>
      </c>
      <c r="EY156" s="9">
        <v>132.78</v>
      </c>
      <c r="EZ156" s="9">
        <v>132.79</v>
      </c>
      <c r="FA156" s="9">
        <v>132.76</v>
      </c>
      <c r="FB156" s="9">
        <v>134.16999999999999</v>
      </c>
      <c r="FC156" s="9">
        <v>135.01</v>
      </c>
      <c r="FD156" s="9">
        <v>139.88999999999999</v>
      </c>
      <c r="FE156" s="9">
        <v>142.71</v>
      </c>
      <c r="FF156" s="9">
        <v>144.81</v>
      </c>
      <c r="FG156" s="9">
        <v>145.6</v>
      </c>
      <c r="FH156" s="9">
        <v>144.88999999999999</v>
      </c>
      <c r="FI156" s="9">
        <v>143.09</v>
      </c>
      <c r="FJ156" s="9">
        <v>113.09</v>
      </c>
      <c r="FK156" s="9">
        <v>112.46</v>
      </c>
      <c r="FL156" s="9">
        <v>112.47</v>
      </c>
      <c r="FM156" s="9">
        <v>112.44</v>
      </c>
      <c r="FO156" s="9">
        <v>79.116600000000005</v>
      </c>
      <c r="FP156" s="7">
        <v>109.64</v>
      </c>
      <c r="FQ156" s="9">
        <v>1.2031000000000001</v>
      </c>
      <c r="FR156" s="7">
        <f t="shared" si="29"/>
        <v>91.131244285595542</v>
      </c>
      <c r="FT156" s="7">
        <v>1.88</v>
      </c>
      <c r="FU156" s="7">
        <v>1.96</v>
      </c>
      <c r="FV156" s="9">
        <v>79.444100000000006</v>
      </c>
      <c r="FX156" s="9">
        <v>106.62</v>
      </c>
      <c r="FY156" s="9">
        <v>99.44</v>
      </c>
      <c r="FZ156" s="9">
        <v>95.12</v>
      </c>
      <c r="GA156" s="9">
        <v>90.72</v>
      </c>
      <c r="GB156" s="9">
        <v>84.74</v>
      </c>
    </row>
    <row r="157" spans="1:184" x14ac:dyDescent="0.25">
      <c r="A157" s="6">
        <f t="shared" si="30"/>
        <v>44770</v>
      </c>
      <c r="B157" s="13">
        <f t="shared" si="24"/>
        <v>7</v>
      </c>
      <c r="C157" s="13">
        <f t="shared" si="25"/>
        <v>2022</v>
      </c>
      <c r="D157">
        <f t="shared" si="26"/>
        <v>202207</v>
      </c>
      <c r="E157">
        <f t="shared" si="27"/>
        <v>3</v>
      </c>
      <c r="F157">
        <f t="shared" si="28"/>
        <v>202203</v>
      </c>
      <c r="G157" t="s">
        <v>343</v>
      </c>
      <c r="H157" s="9">
        <v>1.25</v>
      </c>
      <c r="I157" s="9">
        <v>1.1909000000000001</v>
      </c>
      <c r="J157" s="10">
        <v>1.6850136</v>
      </c>
      <c r="K157" s="10">
        <v>1.9428814999999999</v>
      </c>
      <c r="L157" s="10">
        <v>2.1957548999999998</v>
      </c>
      <c r="M157" s="10">
        <v>2.4125318999999998</v>
      </c>
      <c r="N157" s="10">
        <v>2.5755553</v>
      </c>
      <c r="O157" s="10">
        <v>2.6862062</v>
      </c>
      <c r="P157" s="10">
        <v>2.7535842000000001</v>
      </c>
      <c r="Q157" s="10">
        <v>2.7875098999999999</v>
      </c>
      <c r="R157" s="10">
        <v>2.7991263000000002</v>
      </c>
      <c r="S157" s="10">
        <v>2.7963629999999999</v>
      </c>
      <c r="T157" s="10">
        <v>2.7839417000000002</v>
      </c>
      <c r="U157" s="10">
        <v>2.7644023999999998</v>
      </c>
      <c r="V157" s="10">
        <v>2.7395705000000001</v>
      </c>
      <c r="W157" s="10">
        <v>2.7102944</v>
      </c>
      <c r="X157" s="10">
        <v>2.6771759999999998</v>
      </c>
      <c r="Y157" s="10">
        <v>2.6408173000000001</v>
      </c>
      <c r="Z157" s="10">
        <v>2.6018200999999999</v>
      </c>
      <c r="AA157" s="10">
        <v>2.5607863000000002</v>
      </c>
      <c r="AB157" s="10">
        <v>2.5183309999999999</v>
      </c>
      <c r="AC157" s="10">
        <v>2.4751367000000002</v>
      </c>
      <c r="AD157" s="10">
        <v>2.4319071999999999</v>
      </c>
      <c r="AE157" s="10">
        <v>2.3893466000000001</v>
      </c>
      <c r="AF157" s="10">
        <v>2.3481586999999999</v>
      </c>
      <c r="AG157" s="10">
        <v>2.3090475000000001</v>
      </c>
      <c r="AH157" s="10">
        <v>2.2726027000000002</v>
      </c>
      <c r="AI157" s="10">
        <v>2.2388569999999999</v>
      </c>
      <c r="AJ157" s="10">
        <v>2.2076734999999998</v>
      </c>
      <c r="AK157" s="10">
        <v>2.1789155999999998</v>
      </c>
      <c r="AL157" s="10">
        <v>2.1524462999999998</v>
      </c>
      <c r="AM157" s="10">
        <v>2.1281289000000001</v>
      </c>
      <c r="AN157" s="10">
        <v>2.1058264000000002</v>
      </c>
      <c r="AO157" s="10">
        <v>2.0854021999999999</v>
      </c>
      <c r="AP157" s="10">
        <v>2.0667194000000002</v>
      </c>
      <c r="AQ157" s="10">
        <v>2.0496411000000001</v>
      </c>
      <c r="AR157" s="10">
        <v>2.0340305999999999</v>
      </c>
      <c r="AS157" s="10">
        <v>2.0197509999999999</v>
      </c>
      <c r="AT157" s="10">
        <v>2.0066725999999999</v>
      </c>
      <c r="AU157" s="10">
        <v>1.9946965999999999</v>
      </c>
      <c r="AV157" s="10">
        <v>1.9837331</v>
      </c>
      <c r="AW157" s="10">
        <v>1.9736918999999999</v>
      </c>
      <c r="AX157" s="10">
        <v>1.964483</v>
      </c>
      <c r="AY157" s="10">
        <v>1.9560162999999999</v>
      </c>
      <c r="AZ157" s="10">
        <v>1.9482016</v>
      </c>
      <c r="BA157" s="10">
        <v>1.940949</v>
      </c>
      <c r="BB157" s="10">
        <v>1.9341683999999999</v>
      </c>
      <c r="BC157" s="10">
        <v>1.9277696</v>
      </c>
      <c r="BD157" s="10">
        <v>1.9216626000000001</v>
      </c>
      <c r="BE157" s="10">
        <v>1.9157573000000001</v>
      </c>
      <c r="BF157" s="10">
        <v>1.9099786999999999</v>
      </c>
      <c r="BG157" s="10">
        <v>1.9043184</v>
      </c>
      <c r="BH157" s="10">
        <v>1.8987862</v>
      </c>
      <c r="BI157" s="10">
        <v>1.893392</v>
      </c>
      <c r="BJ157" s="10">
        <v>1.8881456999999999</v>
      </c>
      <c r="BK157" s="10">
        <v>1.8830572999999999</v>
      </c>
      <c r="BL157" s="10">
        <v>1.8781365000000001</v>
      </c>
      <c r="BM157" s="10">
        <v>1.8733934000000001</v>
      </c>
      <c r="BN157" s="10">
        <v>1.8688377</v>
      </c>
      <c r="BO157" s="10">
        <v>1.8644794</v>
      </c>
      <c r="BP157" s="10">
        <v>1.8603282999999999</v>
      </c>
      <c r="BQ157" s="10">
        <v>1.8563943999999999</v>
      </c>
      <c r="BR157" s="10">
        <v>1.8377691</v>
      </c>
      <c r="BS157" s="10">
        <v>1.8286278</v>
      </c>
      <c r="BU157" s="9">
        <v>317.58999999999997</v>
      </c>
      <c r="BV157" s="9">
        <v>373.85</v>
      </c>
      <c r="BW157" s="9">
        <v>423.85</v>
      </c>
      <c r="BX157" s="9">
        <v>484.04</v>
      </c>
      <c r="BY157" s="9">
        <v>500.2</v>
      </c>
      <c r="BZ157" s="9">
        <v>494.3</v>
      </c>
      <c r="CA157" s="9">
        <v>484.3</v>
      </c>
      <c r="CB157" s="9">
        <v>436.29</v>
      </c>
      <c r="CC157" s="9">
        <v>380.29</v>
      </c>
      <c r="CD157" s="9">
        <v>327.23</v>
      </c>
      <c r="CE157" s="9">
        <v>316.58</v>
      </c>
      <c r="CF157" s="9">
        <v>300.56</v>
      </c>
      <c r="CG157" s="9">
        <v>290.76</v>
      </c>
      <c r="CH157" s="9">
        <v>295.58999999999997</v>
      </c>
      <c r="CI157" s="9">
        <v>304.58</v>
      </c>
      <c r="CJ157" s="9">
        <v>315.23</v>
      </c>
      <c r="CK157" s="9">
        <v>318.22000000000003</v>
      </c>
      <c r="CL157" s="9">
        <v>322.60000000000002</v>
      </c>
      <c r="CM157" s="9">
        <v>314.58999999999997</v>
      </c>
      <c r="CN157" s="9">
        <v>287.57</v>
      </c>
      <c r="CO157" s="9">
        <v>238.53</v>
      </c>
      <c r="CP157" s="9">
        <v>205.39</v>
      </c>
      <c r="CQ157" s="9">
        <v>196.6</v>
      </c>
      <c r="CR157" s="9">
        <v>183.17</v>
      </c>
      <c r="CS157" s="9">
        <v>179.36</v>
      </c>
      <c r="CT157" s="9">
        <v>186.49</v>
      </c>
      <c r="CU157" s="9">
        <v>195.47</v>
      </c>
      <c r="CV157" s="9">
        <v>200.83</v>
      </c>
      <c r="CW157" s="9">
        <v>209.07</v>
      </c>
      <c r="CX157" s="9">
        <v>206.07</v>
      </c>
      <c r="CY157" s="9">
        <v>203.81</v>
      </c>
      <c r="CZ157" s="9">
        <v>189.9</v>
      </c>
      <c r="DA157" s="9">
        <v>141.9</v>
      </c>
      <c r="DB157" s="9">
        <v>129.9</v>
      </c>
      <c r="DC157" s="9">
        <v>123.23</v>
      </c>
      <c r="DD157" s="9">
        <v>113.32</v>
      </c>
      <c r="DE157" s="9">
        <v>110.84</v>
      </c>
      <c r="DF157" s="9">
        <v>114.77</v>
      </c>
      <c r="DG157" s="9">
        <v>130.38999999999999</v>
      </c>
      <c r="DH157" s="9">
        <v>128.81</v>
      </c>
      <c r="DI157" s="9">
        <v>127.83</v>
      </c>
      <c r="DJ157" s="9">
        <v>127.51</v>
      </c>
      <c r="DK157" s="9">
        <v>125.61</v>
      </c>
      <c r="DL157" s="9">
        <v>118.82</v>
      </c>
      <c r="DM157" s="9">
        <v>114.23</v>
      </c>
      <c r="DN157" s="9">
        <v>105.47</v>
      </c>
      <c r="DO157" s="9">
        <v>102.58</v>
      </c>
      <c r="DP157" s="9">
        <v>100.32</v>
      </c>
      <c r="DR157" s="9">
        <v>296.27999999999997</v>
      </c>
      <c r="DS157" s="9">
        <v>355.55</v>
      </c>
      <c r="DT157" s="9">
        <v>405.67</v>
      </c>
      <c r="DU157" s="9">
        <v>609.77</v>
      </c>
      <c r="DV157" s="9">
        <v>647.6</v>
      </c>
      <c r="DW157" s="9">
        <v>522.66</v>
      </c>
      <c r="DX157" s="9">
        <v>522.63</v>
      </c>
      <c r="DY157" s="9">
        <v>521.73</v>
      </c>
      <c r="DZ157" s="9">
        <v>276.87</v>
      </c>
      <c r="EA157" s="9">
        <v>280.27999999999997</v>
      </c>
      <c r="EB157" s="9">
        <v>279.54000000000002</v>
      </c>
      <c r="EC157" s="9">
        <v>266.82</v>
      </c>
      <c r="ED157" s="9">
        <v>267.7</v>
      </c>
      <c r="EE157" s="9">
        <v>267.27</v>
      </c>
      <c r="EF157" s="9">
        <v>285.07</v>
      </c>
      <c r="EG157" s="9">
        <v>288.41000000000003</v>
      </c>
      <c r="EH157" s="9">
        <v>288.87</v>
      </c>
      <c r="EI157" s="9">
        <v>288.58</v>
      </c>
      <c r="EJ157" s="9">
        <v>288.57</v>
      </c>
      <c r="EK157" s="9">
        <v>285.3</v>
      </c>
      <c r="EL157" s="9">
        <v>193.96</v>
      </c>
      <c r="EM157" s="9">
        <v>193.47</v>
      </c>
      <c r="EN157" s="9">
        <v>193.24</v>
      </c>
      <c r="EO157" s="9">
        <v>192.92</v>
      </c>
      <c r="EP157" s="9">
        <v>194.21</v>
      </c>
      <c r="EQ157" s="9">
        <v>194.93</v>
      </c>
      <c r="ER157" s="9">
        <v>204.23</v>
      </c>
      <c r="ES157" s="9">
        <v>206.5</v>
      </c>
      <c r="ET157" s="9">
        <v>207.13</v>
      </c>
      <c r="EU157" s="9">
        <v>208.27</v>
      </c>
      <c r="EV157" s="9">
        <v>207.95</v>
      </c>
      <c r="EW157" s="9">
        <v>209.46</v>
      </c>
      <c r="EX157" s="9">
        <v>137.55000000000001</v>
      </c>
      <c r="EY157" s="9">
        <v>136.82</v>
      </c>
      <c r="EZ157" s="9">
        <v>136.83000000000001</v>
      </c>
      <c r="FA157" s="9">
        <v>136.80000000000001</v>
      </c>
      <c r="FB157" s="9">
        <v>138.21</v>
      </c>
      <c r="FC157" s="9">
        <v>139.05000000000001</v>
      </c>
      <c r="FD157" s="9">
        <v>142.34</v>
      </c>
      <c r="FE157" s="9">
        <v>145.16</v>
      </c>
      <c r="FF157" s="9">
        <v>147.26</v>
      </c>
      <c r="FG157" s="9">
        <v>148.05000000000001</v>
      </c>
      <c r="FH157" s="9">
        <v>147.34</v>
      </c>
      <c r="FI157" s="9">
        <v>145.54</v>
      </c>
      <c r="FJ157" s="9">
        <v>117.13</v>
      </c>
      <c r="FK157" s="9">
        <v>116.5</v>
      </c>
      <c r="FL157" s="9">
        <v>116.51</v>
      </c>
      <c r="FM157" s="9">
        <v>116.48</v>
      </c>
      <c r="FO157" s="9">
        <v>79.536100000000005</v>
      </c>
      <c r="FP157" s="7">
        <v>109.68</v>
      </c>
      <c r="FQ157" s="9">
        <v>1.2114</v>
      </c>
      <c r="FR157" s="7">
        <f t="shared" si="29"/>
        <v>90.539871223377915</v>
      </c>
      <c r="FT157" s="7">
        <v>1.72</v>
      </c>
      <c r="FU157" s="7">
        <v>1.87</v>
      </c>
      <c r="FV157" s="9">
        <v>79.873199999999997</v>
      </c>
      <c r="FX157" s="9">
        <v>107.14</v>
      </c>
      <c r="FY157" s="9">
        <v>99.49</v>
      </c>
      <c r="FZ157" s="9">
        <v>94.95</v>
      </c>
      <c r="GA157" s="9">
        <v>90.29</v>
      </c>
      <c r="GB157" s="9">
        <v>83.98</v>
      </c>
    </row>
    <row r="158" spans="1:184" x14ac:dyDescent="0.25">
      <c r="A158" s="6">
        <f t="shared" si="30"/>
        <v>44771</v>
      </c>
      <c r="B158" s="13">
        <f t="shared" si="24"/>
        <v>7</v>
      </c>
      <c r="C158" s="13">
        <f t="shared" si="25"/>
        <v>2022</v>
      </c>
      <c r="D158">
        <f t="shared" si="26"/>
        <v>202207</v>
      </c>
      <c r="E158">
        <f t="shared" si="27"/>
        <v>3</v>
      </c>
      <c r="F158">
        <f t="shared" si="28"/>
        <v>202203</v>
      </c>
      <c r="G158" t="s">
        <v>344</v>
      </c>
      <c r="H158" s="9">
        <v>1.25</v>
      </c>
      <c r="I158" s="9">
        <v>1.1909000000000001</v>
      </c>
      <c r="J158" s="10">
        <v>1.6918108000000001</v>
      </c>
      <c r="K158" s="10">
        <v>1.9574472000000001</v>
      </c>
      <c r="L158" s="10">
        <v>2.2101772999999998</v>
      </c>
      <c r="M158" s="10">
        <v>2.4225004000000001</v>
      </c>
      <c r="N158" s="10">
        <v>2.5768162000000001</v>
      </c>
      <c r="O158" s="10">
        <v>2.6769661999999999</v>
      </c>
      <c r="P158" s="10">
        <v>2.7340217999999998</v>
      </c>
      <c r="Q158" s="10">
        <v>2.7597624999999999</v>
      </c>
      <c r="R158" s="10">
        <v>2.7655737</v>
      </c>
      <c r="S158" s="10">
        <v>2.7583188999999999</v>
      </c>
      <c r="T158" s="10">
        <v>2.7421039999999999</v>
      </c>
      <c r="U158" s="10">
        <v>2.7190096000000001</v>
      </c>
      <c r="V158" s="10">
        <v>2.6903568</v>
      </c>
      <c r="W158" s="10">
        <v>2.6570724999999999</v>
      </c>
      <c r="X158" s="10">
        <v>2.6199870000000001</v>
      </c>
      <c r="Y158" s="10">
        <v>2.5799300000000001</v>
      </c>
      <c r="Z158" s="10">
        <v>2.5377315</v>
      </c>
      <c r="AA158" s="10">
        <v>2.4942215000000001</v>
      </c>
      <c r="AB158" s="10">
        <v>2.4501965000000001</v>
      </c>
      <c r="AC158" s="10">
        <v>2.4062980999999999</v>
      </c>
      <c r="AD158" s="10">
        <v>2.3631229999999999</v>
      </c>
      <c r="AE158" s="10">
        <v>2.3212678000000002</v>
      </c>
      <c r="AF158" s="10">
        <v>2.2813292000000001</v>
      </c>
      <c r="AG158" s="10">
        <v>2.2439038</v>
      </c>
      <c r="AH158" s="10">
        <v>2.2094710000000002</v>
      </c>
      <c r="AI158" s="10">
        <v>2.1779915999999999</v>
      </c>
      <c r="AJ158" s="10">
        <v>2.1492835000000001</v>
      </c>
      <c r="AK158" s="10">
        <v>2.1231646</v>
      </c>
      <c r="AL158" s="10">
        <v>2.0994527000000001</v>
      </c>
      <c r="AM158" s="10">
        <v>2.0779657999999999</v>
      </c>
      <c r="AN158" s="10">
        <v>2.0585216000000002</v>
      </c>
      <c r="AO158" s="10">
        <v>2.0409381999999998</v>
      </c>
      <c r="AP158" s="10">
        <v>2.0250333</v>
      </c>
      <c r="AQ158" s="10">
        <v>2.0106248999999998</v>
      </c>
      <c r="AR158" s="10">
        <v>1.9975309000000001</v>
      </c>
      <c r="AS158" s="10">
        <v>1.9855689999999999</v>
      </c>
      <c r="AT158" s="10">
        <v>1.9745729999999999</v>
      </c>
      <c r="AU158" s="10">
        <v>1.9644461</v>
      </c>
      <c r="AV158" s="10">
        <v>1.9551109</v>
      </c>
      <c r="AW158" s="10">
        <v>1.9464897999999999</v>
      </c>
      <c r="AX158" s="10">
        <v>1.9385053999999999</v>
      </c>
      <c r="AY158" s="10">
        <v>1.9310801</v>
      </c>
      <c r="AZ158" s="10">
        <v>1.9241364999999999</v>
      </c>
      <c r="BA158" s="10">
        <v>1.917597</v>
      </c>
      <c r="BB158" s="10">
        <v>1.9113841</v>
      </c>
      <c r="BC158" s="10">
        <v>1.9054203999999999</v>
      </c>
      <c r="BD158" s="10">
        <v>1.8996283</v>
      </c>
      <c r="BE158" s="10">
        <v>1.8939303999999999</v>
      </c>
      <c r="BF158" s="10">
        <v>1.8882635000000001</v>
      </c>
      <c r="BG158" s="10">
        <v>1.8826285</v>
      </c>
      <c r="BH158" s="10">
        <v>1.8770437</v>
      </c>
      <c r="BI158" s="10">
        <v>1.8715274</v>
      </c>
      <c r="BJ158" s="10">
        <v>1.8660981000000001</v>
      </c>
      <c r="BK158" s="10">
        <v>1.8607741</v>
      </c>
      <c r="BL158" s="10">
        <v>1.8555736</v>
      </c>
      <c r="BM158" s="10">
        <v>1.8505152</v>
      </c>
      <c r="BN158" s="10">
        <v>1.8456170999999999</v>
      </c>
      <c r="BO158" s="10">
        <v>1.8408977</v>
      </c>
      <c r="BP158" s="10">
        <v>1.8363754000000001</v>
      </c>
      <c r="BQ158" s="10">
        <v>1.8320685000000001</v>
      </c>
      <c r="BR158" s="10">
        <v>1.8114323000000001</v>
      </c>
      <c r="BS158" s="10">
        <v>1.8010737999999999</v>
      </c>
      <c r="BU158" s="9">
        <v>351.92</v>
      </c>
      <c r="BV158" s="9">
        <v>399.83</v>
      </c>
      <c r="BW158" s="9">
        <v>461.83</v>
      </c>
      <c r="BX158" s="9">
        <v>483.07</v>
      </c>
      <c r="BY158" s="9">
        <v>478.6</v>
      </c>
      <c r="BZ158" s="9">
        <v>468.6</v>
      </c>
      <c r="CA158" s="9">
        <v>417.21</v>
      </c>
      <c r="CB158" s="9">
        <v>376.21</v>
      </c>
      <c r="CC158" s="9">
        <v>329.21</v>
      </c>
      <c r="CD158" s="9">
        <v>320.38</v>
      </c>
      <c r="CE158" s="9">
        <v>305.38</v>
      </c>
      <c r="CF158" s="9">
        <v>295.58</v>
      </c>
      <c r="CG158" s="9">
        <v>300.33</v>
      </c>
      <c r="CH158" s="9">
        <v>312.83</v>
      </c>
      <c r="CI158" s="9">
        <v>323.66000000000003</v>
      </c>
      <c r="CJ158" s="9">
        <v>326.64</v>
      </c>
      <c r="CK158" s="9">
        <v>329.64</v>
      </c>
      <c r="CL158" s="9">
        <v>321.14</v>
      </c>
      <c r="CM158" s="9">
        <v>294.68</v>
      </c>
      <c r="CN158" s="9">
        <v>244.47</v>
      </c>
      <c r="CO158" s="9">
        <v>211.47</v>
      </c>
      <c r="CP158" s="9">
        <v>201.97</v>
      </c>
      <c r="CQ158" s="9">
        <v>188.67</v>
      </c>
      <c r="CR158" s="9">
        <v>184.41</v>
      </c>
      <c r="CS158" s="9">
        <v>190.56</v>
      </c>
      <c r="CT158" s="9">
        <v>199.89</v>
      </c>
      <c r="CU158" s="9">
        <v>205.25</v>
      </c>
      <c r="CV158" s="9">
        <v>213.5</v>
      </c>
      <c r="CW158" s="9">
        <v>209.54</v>
      </c>
      <c r="CX158" s="9">
        <v>207.28</v>
      </c>
      <c r="CY158" s="9">
        <v>193.37</v>
      </c>
      <c r="CZ158" s="9">
        <v>144.87</v>
      </c>
      <c r="DA158" s="9">
        <v>131.87</v>
      </c>
      <c r="DB158" s="9">
        <v>125.2</v>
      </c>
      <c r="DC158" s="9">
        <v>115.29</v>
      </c>
      <c r="DD158" s="9">
        <v>112.81</v>
      </c>
      <c r="DE158" s="9">
        <v>116.74</v>
      </c>
      <c r="DF158" s="9">
        <v>132.36000000000001</v>
      </c>
      <c r="DG158" s="9">
        <v>130.77000000000001</v>
      </c>
      <c r="DH158" s="9">
        <v>129.79</v>
      </c>
      <c r="DI158" s="9">
        <v>129.47</v>
      </c>
      <c r="DJ158" s="9">
        <v>127.57</v>
      </c>
      <c r="DK158" s="9">
        <v>120.78</v>
      </c>
      <c r="DL158" s="9">
        <v>116.19</v>
      </c>
      <c r="DM158" s="9">
        <v>107.43</v>
      </c>
      <c r="DN158" s="9">
        <v>104.54</v>
      </c>
      <c r="DO158" s="9">
        <v>102.28</v>
      </c>
      <c r="DP158" s="9">
        <v>98.93</v>
      </c>
      <c r="DR158" s="9">
        <v>337.96</v>
      </c>
      <c r="DS158" s="9">
        <v>381.5</v>
      </c>
      <c r="DT158" s="9">
        <v>599.6</v>
      </c>
      <c r="DU158" s="9">
        <v>633.49</v>
      </c>
      <c r="DV158" s="9">
        <v>508.28</v>
      </c>
      <c r="DW158" s="9">
        <v>508.25</v>
      </c>
      <c r="DX158" s="9">
        <v>507.35</v>
      </c>
      <c r="DY158" s="9">
        <v>276.55</v>
      </c>
      <c r="DZ158" s="9">
        <v>281.14999999999998</v>
      </c>
      <c r="EA158" s="9">
        <v>280.41000000000003</v>
      </c>
      <c r="EB158" s="9">
        <v>268.98</v>
      </c>
      <c r="EC158" s="9">
        <v>269.86</v>
      </c>
      <c r="ED158" s="9">
        <v>269.43</v>
      </c>
      <c r="EE158" s="9">
        <v>287.62</v>
      </c>
      <c r="EF158" s="9">
        <v>290.86</v>
      </c>
      <c r="EG158" s="9">
        <v>291.32</v>
      </c>
      <c r="EH158" s="9">
        <v>291</v>
      </c>
      <c r="EI158" s="9">
        <v>291</v>
      </c>
      <c r="EJ158" s="9">
        <v>287.75</v>
      </c>
      <c r="EK158" s="9">
        <v>197.47</v>
      </c>
      <c r="EL158" s="9">
        <v>196.98</v>
      </c>
      <c r="EM158" s="9">
        <v>196.75</v>
      </c>
      <c r="EN158" s="9">
        <v>196.43</v>
      </c>
      <c r="EO158" s="9">
        <v>197.72</v>
      </c>
      <c r="EP158" s="9">
        <v>198.44</v>
      </c>
      <c r="EQ158" s="9">
        <v>206.13</v>
      </c>
      <c r="ER158" s="9">
        <v>208.4</v>
      </c>
      <c r="ES158" s="9">
        <v>209.03</v>
      </c>
      <c r="ET158" s="9">
        <v>210.17</v>
      </c>
      <c r="EU158" s="9">
        <v>209.85</v>
      </c>
      <c r="EV158" s="9">
        <v>211.36</v>
      </c>
      <c r="EW158" s="9">
        <v>137.36000000000001</v>
      </c>
      <c r="EX158" s="9">
        <v>136.63</v>
      </c>
      <c r="EY158" s="9">
        <v>136.63999999999999</v>
      </c>
      <c r="EZ158" s="9">
        <v>136.61000000000001</v>
      </c>
      <c r="FA158" s="9">
        <v>138.02000000000001</v>
      </c>
      <c r="FB158" s="9">
        <v>138.86000000000001</v>
      </c>
      <c r="FC158" s="9">
        <v>143.74</v>
      </c>
      <c r="FD158" s="9">
        <v>146.56</v>
      </c>
      <c r="FE158" s="9">
        <v>148.66</v>
      </c>
      <c r="FF158" s="9">
        <v>149.44999999999999</v>
      </c>
      <c r="FG158" s="9">
        <v>148.74</v>
      </c>
      <c r="FH158" s="9">
        <v>146.94</v>
      </c>
      <c r="FI158" s="9">
        <v>116.94</v>
      </c>
      <c r="FJ158" s="9">
        <v>116.31</v>
      </c>
      <c r="FK158" s="9">
        <v>116.32</v>
      </c>
      <c r="FL158" s="9">
        <v>116.29</v>
      </c>
      <c r="FM158" s="9">
        <v>117.69</v>
      </c>
      <c r="FO158" s="9">
        <v>79.539500000000004</v>
      </c>
      <c r="FP158" s="7">
        <v>111.51</v>
      </c>
      <c r="FQ158" s="9">
        <v>1.2161999999999999</v>
      </c>
      <c r="FR158" s="7">
        <f t="shared" si="29"/>
        <v>91.687222496299952</v>
      </c>
      <c r="FT158" s="7">
        <v>1.72</v>
      </c>
      <c r="FU158" s="7">
        <v>1.86</v>
      </c>
      <c r="FV158" s="9">
        <v>79.846800000000002</v>
      </c>
      <c r="FX158" s="9">
        <v>110.01</v>
      </c>
      <c r="FY158" s="9">
        <v>101.44</v>
      </c>
      <c r="FZ158" s="9">
        <v>96.74</v>
      </c>
      <c r="GA158" s="9">
        <v>91.87</v>
      </c>
      <c r="GB158" s="9">
        <v>85.21</v>
      </c>
    </row>
    <row r="159" spans="1:184" x14ac:dyDescent="0.25">
      <c r="A159" s="6">
        <f t="shared" si="30"/>
        <v>44774</v>
      </c>
      <c r="B159" s="13">
        <f t="shared" si="24"/>
        <v>8</v>
      </c>
      <c r="C159" s="13">
        <f t="shared" si="25"/>
        <v>2022</v>
      </c>
      <c r="D159">
        <f t="shared" si="26"/>
        <v>202208</v>
      </c>
      <c r="E159">
        <f t="shared" si="27"/>
        <v>3</v>
      </c>
      <c r="F159">
        <f t="shared" si="28"/>
        <v>202203</v>
      </c>
      <c r="G159" t="s">
        <v>345</v>
      </c>
      <c r="H159" s="9">
        <v>1.25</v>
      </c>
      <c r="I159" s="9">
        <v>1.1910000000000001</v>
      </c>
      <c r="J159" s="10">
        <v>1.7150909000000001</v>
      </c>
      <c r="K159" s="10">
        <v>1.979625</v>
      </c>
      <c r="L159" s="10">
        <v>2.2233361999999999</v>
      </c>
      <c r="M159" s="10">
        <v>2.4275524000000002</v>
      </c>
      <c r="N159" s="10">
        <v>2.5808200000000001</v>
      </c>
      <c r="O159" s="10">
        <v>2.6844109</v>
      </c>
      <c r="P159" s="10">
        <v>2.7467882000000001</v>
      </c>
      <c r="Q159" s="10">
        <v>2.7782789999999999</v>
      </c>
      <c r="R159" s="10">
        <v>2.7883103999999999</v>
      </c>
      <c r="S159" s="10">
        <v>2.7845038</v>
      </c>
      <c r="T159" s="10">
        <v>2.7708054</v>
      </c>
      <c r="U159" s="10">
        <v>2.7497422999999999</v>
      </c>
      <c r="V159" s="10">
        <v>2.7230474</v>
      </c>
      <c r="W159" s="10">
        <v>2.6916489000000001</v>
      </c>
      <c r="X159" s="10">
        <v>2.6563112000000002</v>
      </c>
      <c r="Y159" s="10">
        <v>2.6177988000000001</v>
      </c>
      <c r="Z159" s="10">
        <v>2.5768760999999998</v>
      </c>
      <c r="AA159" s="10">
        <v>2.5343073999999999</v>
      </c>
      <c r="AB159" s="10">
        <v>2.4908282000000002</v>
      </c>
      <c r="AC159" s="10">
        <v>2.4470398000000002</v>
      </c>
      <c r="AD159" s="10">
        <v>2.4035042999999998</v>
      </c>
      <c r="AE159" s="10">
        <v>2.3607841000000001</v>
      </c>
      <c r="AF159" s="10">
        <v>2.3194414000000001</v>
      </c>
      <c r="AG159" s="10">
        <v>2.2800384999999999</v>
      </c>
      <c r="AH159" s="10">
        <v>2.2430352999999998</v>
      </c>
      <c r="AI159" s="10">
        <v>2.2084400999999998</v>
      </c>
      <c r="AJ159" s="10">
        <v>2.1761366999999998</v>
      </c>
      <c r="AK159" s="10">
        <v>2.1460086</v>
      </c>
      <c r="AL159" s="10">
        <v>2.1179396000000001</v>
      </c>
      <c r="AM159" s="10">
        <v>2.0918133999999999</v>
      </c>
      <c r="AN159" s="10">
        <v>2.0675135</v>
      </c>
      <c r="AO159" s="10">
        <v>2.0449237999999998</v>
      </c>
      <c r="AP159" s="10">
        <v>2.0239278999999999</v>
      </c>
      <c r="AQ159" s="10">
        <v>2.0044095</v>
      </c>
      <c r="AR159" s="10">
        <v>1.9862522</v>
      </c>
      <c r="AS159" s="10">
        <v>1.9693396999999999</v>
      </c>
      <c r="AT159" s="10">
        <v>1.9535625999999999</v>
      </c>
      <c r="AU159" s="10">
        <v>1.9388418999999999</v>
      </c>
      <c r="AV159" s="10">
        <v>1.9251069999999999</v>
      </c>
      <c r="AW159" s="10">
        <v>1.9122873</v>
      </c>
      <c r="AX159" s="10">
        <v>1.9003123</v>
      </c>
      <c r="AY159" s="10">
        <v>1.8891112000000001</v>
      </c>
      <c r="AZ159" s="10">
        <v>1.8786136</v>
      </c>
      <c r="BA159" s="10">
        <v>1.8687488999999999</v>
      </c>
      <c r="BB159" s="10">
        <v>1.8594463000000001</v>
      </c>
      <c r="BC159" s="10">
        <v>1.8506354</v>
      </c>
      <c r="BD159" s="10">
        <v>1.8422456</v>
      </c>
      <c r="BE159" s="10">
        <v>1.8342061999999999</v>
      </c>
      <c r="BF159" s="10">
        <v>1.8264556000000001</v>
      </c>
      <c r="BG159" s="10">
        <v>1.8189804000000001</v>
      </c>
      <c r="BH159" s="10">
        <v>1.8117833000000001</v>
      </c>
      <c r="BI159" s="10">
        <v>1.804867</v>
      </c>
      <c r="BJ159" s="10">
        <v>1.7982343999999999</v>
      </c>
      <c r="BK159" s="10">
        <v>1.7918881</v>
      </c>
      <c r="BL159" s="10">
        <v>1.7858309000000001</v>
      </c>
      <c r="BM159" s="10">
        <v>1.7800655000000001</v>
      </c>
      <c r="BN159" s="10">
        <v>1.7745947</v>
      </c>
      <c r="BO159" s="10">
        <v>1.7694213000000001</v>
      </c>
      <c r="BP159" s="10">
        <v>1.764548</v>
      </c>
      <c r="BQ159" s="10">
        <v>1.7599773999999999</v>
      </c>
      <c r="BR159" s="10">
        <v>1.7389669000000001</v>
      </c>
      <c r="BS159" s="10">
        <v>1.7289338000000001</v>
      </c>
      <c r="BU159" s="9">
        <v>349.23</v>
      </c>
      <c r="BV159" s="9">
        <v>411.54</v>
      </c>
      <c r="BW159" s="9">
        <v>480.48</v>
      </c>
      <c r="BX159" s="9">
        <v>503.89</v>
      </c>
      <c r="BY159" s="9">
        <v>497.14</v>
      </c>
      <c r="BZ159" s="9">
        <v>487.14</v>
      </c>
      <c r="CA159" s="9">
        <v>443.46</v>
      </c>
      <c r="CB159" s="9">
        <v>386.79</v>
      </c>
      <c r="CC159" s="9">
        <v>338.84</v>
      </c>
      <c r="CD159" s="9">
        <v>328.19</v>
      </c>
      <c r="CE159" s="9">
        <v>316.26</v>
      </c>
      <c r="CF159" s="9">
        <v>306.45999999999998</v>
      </c>
      <c r="CG159" s="9">
        <v>310.7</v>
      </c>
      <c r="CH159" s="9">
        <v>322.88</v>
      </c>
      <c r="CI159" s="9">
        <v>333.98</v>
      </c>
      <c r="CJ159" s="9">
        <v>336.67</v>
      </c>
      <c r="CK159" s="9">
        <v>339.79</v>
      </c>
      <c r="CL159" s="9">
        <v>326.79000000000002</v>
      </c>
      <c r="CM159" s="9">
        <v>299.29000000000002</v>
      </c>
      <c r="CN159" s="9">
        <v>250.13</v>
      </c>
      <c r="CO159" s="9">
        <v>217.13</v>
      </c>
      <c r="CP159" s="9">
        <v>207.63</v>
      </c>
      <c r="CQ159" s="9">
        <v>195.72</v>
      </c>
      <c r="CR159" s="9">
        <v>191.46</v>
      </c>
      <c r="CS159" s="9">
        <v>201.29</v>
      </c>
      <c r="CT159" s="9">
        <v>210.5</v>
      </c>
      <c r="CU159" s="9">
        <v>215.86</v>
      </c>
      <c r="CV159" s="9">
        <v>224.11</v>
      </c>
      <c r="CW159" s="9">
        <v>218.53</v>
      </c>
      <c r="CX159" s="9">
        <v>216.27</v>
      </c>
      <c r="CY159" s="9">
        <v>201.73</v>
      </c>
      <c r="CZ159" s="9">
        <v>153.61000000000001</v>
      </c>
      <c r="DA159" s="9">
        <v>140.07</v>
      </c>
      <c r="DB159" s="9">
        <v>132.31</v>
      </c>
      <c r="DC159" s="9">
        <v>122.4</v>
      </c>
      <c r="DD159" s="9">
        <v>119.92</v>
      </c>
      <c r="DE159" s="9">
        <v>123.85</v>
      </c>
      <c r="DF159" s="9">
        <v>140.16999999999999</v>
      </c>
      <c r="DG159" s="9">
        <v>138.58000000000001</v>
      </c>
      <c r="DH159" s="9">
        <v>137.6</v>
      </c>
      <c r="DI159" s="9">
        <v>134.86000000000001</v>
      </c>
      <c r="DJ159" s="9">
        <v>132.80000000000001</v>
      </c>
      <c r="DK159" s="9">
        <v>126.01</v>
      </c>
      <c r="DL159" s="9">
        <v>120.16</v>
      </c>
      <c r="DM159" s="9">
        <v>111.4</v>
      </c>
      <c r="DN159" s="9">
        <v>108.51</v>
      </c>
      <c r="DO159" s="9">
        <v>106.25</v>
      </c>
      <c r="DP159" s="9">
        <v>102.9</v>
      </c>
      <c r="DR159" s="9">
        <v>338.59</v>
      </c>
      <c r="DS159" s="9">
        <v>389.7</v>
      </c>
      <c r="DT159" s="9">
        <v>609.54999999999995</v>
      </c>
      <c r="DU159" s="9">
        <v>645.51</v>
      </c>
      <c r="DV159" s="9">
        <v>521.62</v>
      </c>
      <c r="DW159" s="9">
        <v>521.59</v>
      </c>
      <c r="DX159" s="9">
        <v>520.69000000000005</v>
      </c>
      <c r="DY159" s="9">
        <v>283.95</v>
      </c>
      <c r="DZ159" s="9">
        <v>288.55</v>
      </c>
      <c r="EA159" s="9">
        <v>287.81</v>
      </c>
      <c r="EB159" s="9">
        <v>278.25</v>
      </c>
      <c r="EC159" s="9">
        <v>279.13</v>
      </c>
      <c r="ED159" s="9">
        <v>278.7</v>
      </c>
      <c r="EE159" s="9">
        <v>292.81</v>
      </c>
      <c r="EF159" s="9">
        <v>296.05</v>
      </c>
      <c r="EG159" s="9">
        <v>296.51</v>
      </c>
      <c r="EH159" s="9">
        <v>296.19</v>
      </c>
      <c r="EI159" s="9">
        <v>296.19</v>
      </c>
      <c r="EJ159" s="9">
        <v>292.94</v>
      </c>
      <c r="EK159" s="9">
        <v>207.49</v>
      </c>
      <c r="EL159" s="9">
        <v>207</v>
      </c>
      <c r="EM159" s="9">
        <v>206.77</v>
      </c>
      <c r="EN159" s="9">
        <v>206.45</v>
      </c>
      <c r="EO159" s="9">
        <v>207.74</v>
      </c>
      <c r="EP159" s="9">
        <v>208.46</v>
      </c>
      <c r="EQ159" s="9">
        <v>211.05</v>
      </c>
      <c r="ER159" s="9">
        <v>213.32</v>
      </c>
      <c r="ES159" s="9">
        <v>213.95</v>
      </c>
      <c r="ET159" s="9">
        <v>215.09</v>
      </c>
      <c r="EU159" s="9">
        <v>214.77</v>
      </c>
      <c r="EV159" s="9">
        <v>216.28</v>
      </c>
      <c r="EW159" s="9">
        <v>143.35</v>
      </c>
      <c r="EX159" s="9">
        <v>142.62</v>
      </c>
      <c r="EY159" s="9">
        <v>142.63</v>
      </c>
      <c r="EZ159" s="9">
        <v>142.6</v>
      </c>
      <c r="FA159" s="9">
        <v>144.01</v>
      </c>
      <c r="FB159" s="9">
        <v>144.85</v>
      </c>
      <c r="FC159" s="9">
        <v>148.66</v>
      </c>
      <c r="FD159" s="9">
        <v>151.47999999999999</v>
      </c>
      <c r="FE159" s="9">
        <v>153.58000000000001</v>
      </c>
      <c r="FF159" s="9">
        <v>154.37</v>
      </c>
      <c r="FG159" s="9">
        <v>153.66</v>
      </c>
      <c r="FH159" s="9">
        <v>151.86000000000001</v>
      </c>
      <c r="FI159" s="9">
        <v>122.93</v>
      </c>
      <c r="FJ159" s="9">
        <v>122.3</v>
      </c>
      <c r="FK159" s="9">
        <v>122.31</v>
      </c>
      <c r="FL159" s="9">
        <v>122.28</v>
      </c>
      <c r="FM159" s="9">
        <v>123.68</v>
      </c>
      <c r="FO159" s="9">
        <v>79.9465</v>
      </c>
      <c r="FP159" s="7">
        <v>106.09</v>
      </c>
      <c r="FQ159" s="9">
        <v>1.2282999999999999</v>
      </c>
      <c r="FR159" s="7">
        <f t="shared" si="29"/>
        <v>86.371407636570879</v>
      </c>
      <c r="FT159" s="7">
        <v>1.71</v>
      </c>
      <c r="FU159" s="7">
        <v>1.81</v>
      </c>
      <c r="FV159" s="9">
        <v>80.272000000000006</v>
      </c>
      <c r="FX159" s="9">
        <v>100.03</v>
      </c>
      <c r="FY159" s="9">
        <v>96.47</v>
      </c>
      <c r="FZ159" s="9">
        <v>93.17</v>
      </c>
      <c r="GA159" s="9">
        <v>89.08</v>
      </c>
      <c r="GB159" s="9">
        <v>83.15</v>
      </c>
    </row>
    <row r="160" spans="1:184" x14ac:dyDescent="0.25">
      <c r="A160" s="6">
        <f t="shared" si="30"/>
        <v>44775</v>
      </c>
      <c r="B160" s="13">
        <f t="shared" si="24"/>
        <v>8</v>
      </c>
      <c r="C160" s="13">
        <f t="shared" si="25"/>
        <v>2022</v>
      </c>
      <c r="D160">
        <f t="shared" si="26"/>
        <v>202208</v>
      </c>
      <c r="E160">
        <f t="shared" si="27"/>
        <v>3</v>
      </c>
      <c r="F160">
        <f t="shared" si="28"/>
        <v>202203</v>
      </c>
      <c r="G160" t="s">
        <v>346</v>
      </c>
      <c r="H160" s="9">
        <v>1.25</v>
      </c>
      <c r="I160" s="9">
        <v>1.1911</v>
      </c>
      <c r="J160" s="10">
        <v>1.7325915999999999</v>
      </c>
      <c r="K160" s="10">
        <v>2.0108598</v>
      </c>
      <c r="L160" s="10">
        <v>2.2689815000000002</v>
      </c>
      <c r="M160" s="10">
        <v>2.4853225000000001</v>
      </c>
      <c r="N160" s="10">
        <v>2.6453142000000001</v>
      </c>
      <c r="O160" s="10">
        <v>2.7518346</v>
      </c>
      <c r="P160" s="10">
        <v>2.8149608000000002</v>
      </c>
      <c r="Q160" s="10">
        <v>2.8473788999999998</v>
      </c>
      <c r="R160" s="10">
        <v>2.8603611999999998</v>
      </c>
      <c r="S160" s="10">
        <v>2.8616196999999999</v>
      </c>
      <c r="T160" s="10">
        <v>2.8549264999999999</v>
      </c>
      <c r="U160" s="10">
        <v>2.8417740999999999</v>
      </c>
      <c r="V160" s="10">
        <v>2.8218930000000002</v>
      </c>
      <c r="W160" s="10">
        <v>2.7958443000000002</v>
      </c>
      <c r="X160" s="10">
        <v>2.7645141999999998</v>
      </c>
      <c r="Y160" s="10">
        <v>2.7287889999999999</v>
      </c>
      <c r="Z160" s="10">
        <v>2.6895549999999999</v>
      </c>
      <c r="AA160" s="10">
        <v>2.6476985000000002</v>
      </c>
      <c r="AB160" s="10">
        <v>2.6040787000000001</v>
      </c>
      <c r="AC160" s="10">
        <v>2.5594286999999998</v>
      </c>
      <c r="AD160" s="10">
        <v>2.5144453000000002</v>
      </c>
      <c r="AE160" s="10">
        <v>2.4698253999999999</v>
      </c>
      <c r="AF160" s="10">
        <v>2.4262655999999998</v>
      </c>
      <c r="AG160" s="10">
        <v>2.3844626999999998</v>
      </c>
      <c r="AH160" s="10">
        <v>2.3449922000000001</v>
      </c>
      <c r="AI160" s="10">
        <v>2.3078946999999999</v>
      </c>
      <c r="AJ160" s="10">
        <v>2.2730627000000001</v>
      </c>
      <c r="AK160" s="10">
        <v>2.2403890999999998</v>
      </c>
      <c r="AL160" s="10">
        <v>2.2097666</v>
      </c>
      <c r="AM160" s="10">
        <v>2.1810881000000002</v>
      </c>
      <c r="AN160" s="10">
        <v>2.1542462000000002</v>
      </c>
      <c r="AO160" s="10">
        <v>2.1291338</v>
      </c>
      <c r="AP160" s="10">
        <v>2.1056434999999998</v>
      </c>
      <c r="AQ160" s="10">
        <v>2.0836682</v>
      </c>
      <c r="AR160" s="10">
        <v>2.0631005999999998</v>
      </c>
      <c r="AS160" s="10">
        <v>2.0438334</v>
      </c>
      <c r="AT160" s="10">
        <v>2.0257637000000002</v>
      </c>
      <c r="AU160" s="10">
        <v>2.0088105999999999</v>
      </c>
      <c r="AV160" s="10">
        <v>1.9929007999999999</v>
      </c>
      <c r="AW160" s="10">
        <v>1.9779610999999999</v>
      </c>
      <c r="AX160" s="10">
        <v>1.9639181000000001</v>
      </c>
      <c r="AY160" s="10">
        <v>1.9506988000000001</v>
      </c>
      <c r="AZ160" s="10">
        <v>1.9382296999999999</v>
      </c>
      <c r="BA160" s="10">
        <v>1.9264376000000001</v>
      </c>
      <c r="BB160" s="10">
        <v>1.9152492000000001</v>
      </c>
      <c r="BC160" s="10">
        <v>1.9045913000000001</v>
      </c>
      <c r="BD160" s="10">
        <v>1.8943905999999999</v>
      </c>
      <c r="BE160" s="10">
        <v>1.8845738000000001</v>
      </c>
      <c r="BF160" s="10">
        <v>1.8750777999999999</v>
      </c>
      <c r="BG160" s="10">
        <v>1.8658891</v>
      </c>
      <c r="BH160" s="10">
        <v>1.8570091</v>
      </c>
      <c r="BI160" s="10">
        <v>1.8484392999999999</v>
      </c>
      <c r="BJ160" s="10">
        <v>1.8401813</v>
      </c>
      <c r="BK160" s="10">
        <v>1.8322365</v>
      </c>
      <c r="BL160" s="10">
        <v>1.8246064</v>
      </c>
      <c r="BM160" s="10">
        <v>1.8172926</v>
      </c>
      <c r="BN160" s="10">
        <v>1.8102965</v>
      </c>
      <c r="BO160" s="10">
        <v>1.8036197</v>
      </c>
      <c r="BP160" s="10">
        <v>1.7972636</v>
      </c>
      <c r="BQ160" s="10">
        <v>1.7912298</v>
      </c>
      <c r="BR160" s="10">
        <v>1.7618988</v>
      </c>
      <c r="BS160" s="10">
        <v>1.7446747</v>
      </c>
      <c r="BU160" s="9">
        <v>361.48</v>
      </c>
      <c r="BV160" s="9">
        <v>418.49</v>
      </c>
      <c r="BW160" s="9">
        <v>487.7</v>
      </c>
      <c r="BX160" s="9">
        <v>511</v>
      </c>
      <c r="BY160" s="9">
        <v>505.47</v>
      </c>
      <c r="BZ160" s="9">
        <v>495.97</v>
      </c>
      <c r="CA160" s="9">
        <v>450.47</v>
      </c>
      <c r="CB160" s="9">
        <v>398</v>
      </c>
      <c r="CC160" s="9">
        <v>351.41</v>
      </c>
      <c r="CD160" s="9">
        <v>341.4</v>
      </c>
      <c r="CE160" s="9">
        <v>329.67</v>
      </c>
      <c r="CF160" s="9">
        <v>320.17</v>
      </c>
      <c r="CG160" s="9">
        <v>324.39999999999998</v>
      </c>
      <c r="CH160" s="9">
        <v>335.4</v>
      </c>
      <c r="CI160" s="9">
        <v>346.4</v>
      </c>
      <c r="CJ160" s="9">
        <v>349.09</v>
      </c>
      <c r="CK160" s="9">
        <v>352.01</v>
      </c>
      <c r="CL160" s="9">
        <v>339.01</v>
      </c>
      <c r="CM160" s="9">
        <v>310.54000000000002</v>
      </c>
      <c r="CN160" s="9">
        <v>259.54000000000002</v>
      </c>
      <c r="CO160" s="9">
        <v>225.54</v>
      </c>
      <c r="CP160" s="9">
        <v>214.44</v>
      </c>
      <c r="CQ160" s="9">
        <v>208.17</v>
      </c>
      <c r="CR160" s="9">
        <v>202.17</v>
      </c>
      <c r="CS160" s="9">
        <v>207.67</v>
      </c>
      <c r="CT160" s="9">
        <v>213.21</v>
      </c>
      <c r="CU160" s="9">
        <v>218.57</v>
      </c>
      <c r="CV160" s="9">
        <v>226.82</v>
      </c>
      <c r="CW160" s="9">
        <v>220.76</v>
      </c>
      <c r="CX160" s="9">
        <v>218.5</v>
      </c>
      <c r="CY160" s="9">
        <v>203.96</v>
      </c>
      <c r="CZ160" s="9">
        <v>159.96</v>
      </c>
      <c r="DA160" s="9">
        <v>146.41999999999999</v>
      </c>
      <c r="DB160" s="9">
        <v>138.66</v>
      </c>
      <c r="DC160" s="9">
        <v>128.75</v>
      </c>
      <c r="DD160" s="9">
        <v>126.27</v>
      </c>
      <c r="DE160" s="9">
        <v>132.27000000000001</v>
      </c>
      <c r="DF160" s="9">
        <v>144.27000000000001</v>
      </c>
      <c r="DG160" s="9">
        <v>142.68</v>
      </c>
      <c r="DH160" s="9">
        <v>141.57</v>
      </c>
      <c r="DI160" s="9">
        <v>137.58000000000001</v>
      </c>
      <c r="DJ160" s="9">
        <v>135.52000000000001</v>
      </c>
      <c r="DK160" s="9">
        <v>128.72999999999999</v>
      </c>
      <c r="DL160" s="9">
        <v>126.73</v>
      </c>
      <c r="DM160" s="9">
        <v>117.97</v>
      </c>
      <c r="DN160" s="9">
        <v>115.08</v>
      </c>
      <c r="DO160" s="9">
        <v>112.82</v>
      </c>
      <c r="DP160" s="9">
        <v>109.47</v>
      </c>
      <c r="DR160" s="9">
        <v>351.99</v>
      </c>
      <c r="DS160" s="9">
        <v>402</v>
      </c>
      <c r="DT160" s="9">
        <v>631.85</v>
      </c>
      <c r="DU160" s="9">
        <v>653.32000000000005</v>
      </c>
      <c r="DV160" s="9">
        <v>538.21</v>
      </c>
      <c r="DW160" s="9">
        <v>538.17999999999995</v>
      </c>
      <c r="DX160" s="9">
        <v>537.28</v>
      </c>
      <c r="DY160" s="9">
        <v>293.11</v>
      </c>
      <c r="DZ160" s="9">
        <v>297.70999999999998</v>
      </c>
      <c r="EA160" s="9">
        <v>296.97000000000003</v>
      </c>
      <c r="EB160" s="9">
        <v>288.87</v>
      </c>
      <c r="EC160" s="9">
        <v>289.75</v>
      </c>
      <c r="ED160" s="9">
        <v>289.32</v>
      </c>
      <c r="EE160" s="9">
        <v>302</v>
      </c>
      <c r="EF160" s="9">
        <v>305.24</v>
      </c>
      <c r="EG160" s="9">
        <v>305.7</v>
      </c>
      <c r="EH160" s="9">
        <v>305.38</v>
      </c>
      <c r="EI160" s="9">
        <v>305.38</v>
      </c>
      <c r="EJ160" s="9">
        <v>302.13</v>
      </c>
      <c r="EK160" s="9">
        <v>209.56</v>
      </c>
      <c r="EL160" s="9">
        <v>209.07</v>
      </c>
      <c r="EM160" s="9">
        <v>208.84</v>
      </c>
      <c r="EN160" s="9">
        <v>208.52</v>
      </c>
      <c r="EO160" s="9">
        <v>209.81</v>
      </c>
      <c r="EP160" s="9">
        <v>210.53</v>
      </c>
      <c r="EQ160" s="9">
        <v>217.14</v>
      </c>
      <c r="ER160" s="9">
        <v>219.41</v>
      </c>
      <c r="ES160" s="9">
        <v>220.04</v>
      </c>
      <c r="ET160" s="9">
        <v>221.18</v>
      </c>
      <c r="EU160" s="9">
        <v>220.86</v>
      </c>
      <c r="EV160" s="9">
        <v>222.37</v>
      </c>
      <c r="EW160" s="9">
        <v>139.88</v>
      </c>
      <c r="EX160" s="9">
        <v>139.15</v>
      </c>
      <c r="EY160" s="9">
        <v>139.16</v>
      </c>
      <c r="EZ160" s="9">
        <v>139.13</v>
      </c>
      <c r="FA160" s="9">
        <v>140.54</v>
      </c>
      <c r="FB160" s="9">
        <v>141.38</v>
      </c>
      <c r="FC160" s="9">
        <v>154.75</v>
      </c>
      <c r="FD160" s="9">
        <v>157.57</v>
      </c>
      <c r="FE160" s="9">
        <v>159.66999999999999</v>
      </c>
      <c r="FF160" s="9">
        <v>160.46</v>
      </c>
      <c r="FG160" s="9">
        <v>159.75</v>
      </c>
      <c r="FH160" s="9">
        <v>157.94999999999999</v>
      </c>
      <c r="FI160" s="9">
        <v>119.46</v>
      </c>
      <c r="FJ160" s="9">
        <v>118.83</v>
      </c>
      <c r="FK160" s="9">
        <v>118.84</v>
      </c>
      <c r="FL160" s="9">
        <v>118.81</v>
      </c>
      <c r="FM160" s="9">
        <v>120.21</v>
      </c>
      <c r="FO160" s="9">
        <v>79.833200000000005</v>
      </c>
      <c r="FP160" s="7">
        <v>106.51</v>
      </c>
      <c r="FQ160" s="9">
        <v>1.2218</v>
      </c>
      <c r="FR160" s="7">
        <f t="shared" si="29"/>
        <v>87.174660337207399</v>
      </c>
      <c r="FT160" s="7">
        <v>1.79</v>
      </c>
      <c r="FU160" s="7">
        <v>1.86</v>
      </c>
      <c r="FV160" s="9">
        <v>80.175399999999996</v>
      </c>
      <c r="FX160" s="9">
        <v>100.54</v>
      </c>
      <c r="FY160" s="9">
        <v>97.28</v>
      </c>
      <c r="FZ160" s="9">
        <v>94.27</v>
      </c>
      <c r="GA160" s="9">
        <v>90.28</v>
      </c>
      <c r="GB160" s="9">
        <v>84.51</v>
      </c>
    </row>
    <row r="161" spans="1:184" x14ac:dyDescent="0.25">
      <c r="A161" s="6">
        <f t="shared" si="30"/>
        <v>44776</v>
      </c>
      <c r="B161" s="13">
        <f t="shared" si="24"/>
        <v>8</v>
      </c>
      <c r="C161" s="13">
        <f t="shared" si="25"/>
        <v>2022</v>
      </c>
      <c r="D161">
        <f t="shared" si="26"/>
        <v>202208</v>
      </c>
      <c r="E161">
        <f t="shared" si="27"/>
        <v>3</v>
      </c>
      <c r="F161">
        <f t="shared" si="28"/>
        <v>202203</v>
      </c>
      <c r="G161" t="s">
        <v>347</v>
      </c>
      <c r="H161" s="9">
        <v>1.25</v>
      </c>
      <c r="I161" s="9">
        <v>1.1911</v>
      </c>
      <c r="J161" s="10">
        <v>1.7297445</v>
      </c>
      <c r="K161" s="10">
        <v>2.0266400999999998</v>
      </c>
      <c r="L161" s="10">
        <v>2.2995258000000001</v>
      </c>
      <c r="M161" s="10">
        <v>2.5279620999999999</v>
      </c>
      <c r="N161" s="10">
        <v>2.6957469000000001</v>
      </c>
      <c r="O161" s="10">
        <v>2.8085849000000001</v>
      </c>
      <c r="P161" s="10">
        <v>2.8777624999999998</v>
      </c>
      <c r="Q161" s="10">
        <v>2.9165051000000002</v>
      </c>
      <c r="R161" s="10">
        <v>2.9362821000000001</v>
      </c>
      <c r="S161" s="10">
        <v>2.9442423</v>
      </c>
      <c r="T161" s="10">
        <v>2.9438566000000002</v>
      </c>
      <c r="U161" s="10">
        <v>2.9357793000000001</v>
      </c>
      <c r="V161" s="10">
        <v>2.9186627999999999</v>
      </c>
      <c r="W161" s="10">
        <v>2.8931917</v>
      </c>
      <c r="X161" s="10">
        <v>2.8606853999999999</v>
      </c>
      <c r="Y161" s="10">
        <v>2.8224629999999999</v>
      </c>
      <c r="Z161" s="10">
        <v>2.7798436</v>
      </c>
      <c r="AA161" s="10">
        <v>2.7341465</v>
      </c>
      <c r="AB161" s="10">
        <v>2.6866265</v>
      </c>
      <c r="AC161" s="10">
        <v>2.6381733999999999</v>
      </c>
      <c r="AD161" s="10">
        <v>2.5895488000000002</v>
      </c>
      <c r="AE161" s="10">
        <v>2.5415139999999998</v>
      </c>
      <c r="AF161" s="10">
        <v>2.4948305</v>
      </c>
      <c r="AG161" s="10">
        <v>2.4502595999999999</v>
      </c>
      <c r="AH161" s="10">
        <v>2.4084506000000001</v>
      </c>
      <c r="AI161" s="10">
        <v>2.3694483000000002</v>
      </c>
      <c r="AJ161" s="10">
        <v>2.3330948999999999</v>
      </c>
      <c r="AK161" s="10">
        <v>2.2992325999999998</v>
      </c>
      <c r="AL161" s="10">
        <v>2.2677033</v>
      </c>
      <c r="AM161" s="10">
        <v>2.2383492</v>
      </c>
      <c r="AN161" s="10">
        <v>2.2110124</v>
      </c>
      <c r="AO161" s="10">
        <v>2.1855349999999998</v>
      </c>
      <c r="AP161" s="10">
        <v>2.1617590999999998</v>
      </c>
      <c r="AQ161" s="10">
        <v>2.1395266999999998</v>
      </c>
      <c r="AR161" s="10">
        <v>2.1186799000000001</v>
      </c>
      <c r="AS161" s="10">
        <v>2.0990609</v>
      </c>
      <c r="AT161" s="10">
        <v>2.0805240999999999</v>
      </c>
      <c r="AU161" s="10">
        <v>2.0629845000000002</v>
      </c>
      <c r="AV161" s="10">
        <v>2.0463751999999999</v>
      </c>
      <c r="AW161" s="10">
        <v>2.0306296000000001</v>
      </c>
      <c r="AX161" s="10">
        <v>2.0156809999999998</v>
      </c>
      <c r="AY161" s="10">
        <v>2.0014626</v>
      </c>
      <c r="AZ161" s="10">
        <v>1.9879077000000001</v>
      </c>
      <c r="BA161" s="10">
        <v>1.9749496</v>
      </c>
      <c r="BB161" s="10">
        <v>1.9625216000000001</v>
      </c>
      <c r="BC161" s="10">
        <v>1.9505570000000001</v>
      </c>
      <c r="BD161" s="10">
        <v>1.9389890999999999</v>
      </c>
      <c r="BE161" s="10">
        <v>1.927751</v>
      </c>
      <c r="BF161" s="10">
        <v>1.9167875000000001</v>
      </c>
      <c r="BG161" s="10">
        <v>1.9060931000000001</v>
      </c>
      <c r="BH161" s="10">
        <v>1.8956759000000001</v>
      </c>
      <c r="BI161" s="10">
        <v>1.8855445</v>
      </c>
      <c r="BJ161" s="10">
        <v>1.8757069</v>
      </c>
      <c r="BK161" s="10">
        <v>1.8661715999999999</v>
      </c>
      <c r="BL161" s="10">
        <v>1.8569469000000001</v>
      </c>
      <c r="BM161" s="10">
        <v>1.8480409</v>
      </c>
      <c r="BN161" s="10">
        <v>1.8394621</v>
      </c>
      <c r="BO161" s="10">
        <v>1.8312188</v>
      </c>
      <c r="BP161" s="10">
        <v>1.8233192</v>
      </c>
      <c r="BQ161" s="10">
        <v>1.8157715999999999</v>
      </c>
      <c r="BR161" s="10">
        <v>1.778127</v>
      </c>
      <c r="BS161" s="10">
        <v>1.7539340000000001</v>
      </c>
      <c r="BU161" s="9">
        <v>370.2</v>
      </c>
      <c r="BV161" s="9">
        <v>416.43</v>
      </c>
      <c r="BW161" s="9">
        <v>475.66</v>
      </c>
      <c r="BX161" s="9">
        <v>500.41</v>
      </c>
      <c r="BY161" s="9">
        <v>497.48</v>
      </c>
      <c r="BZ161" s="9">
        <v>488.63</v>
      </c>
      <c r="CA161" s="9">
        <v>445.33</v>
      </c>
      <c r="CB161" s="9">
        <v>401.16</v>
      </c>
      <c r="CC161" s="9">
        <v>361.58</v>
      </c>
      <c r="CD161" s="9">
        <v>354.63</v>
      </c>
      <c r="CE161" s="9">
        <v>344.83</v>
      </c>
      <c r="CF161" s="9">
        <v>336.58</v>
      </c>
      <c r="CG161" s="9">
        <v>340.47</v>
      </c>
      <c r="CH161" s="9">
        <v>347.71</v>
      </c>
      <c r="CI161" s="9">
        <v>357.54</v>
      </c>
      <c r="CJ161" s="9">
        <v>360.11</v>
      </c>
      <c r="CK161" s="9">
        <v>363.63</v>
      </c>
      <c r="CL161" s="9">
        <v>350.05</v>
      </c>
      <c r="CM161" s="9">
        <v>321.14999999999998</v>
      </c>
      <c r="CN161" s="9">
        <v>268.72000000000003</v>
      </c>
      <c r="CO161" s="9">
        <v>233.72</v>
      </c>
      <c r="CP161" s="9">
        <v>222.37</v>
      </c>
      <c r="CQ161" s="9">
        <v>212.51</v>
      </c>
      <c r="CR161" s="9">
        <v>206.51</v>
      </c>
      <c r="CS161" s="9">
        <v>212.01</v>
      </c>
      <c r="CT161" s="9">
        <v>218.27</v>
      </c>
      <c r="CU161" s="9">
        <v>224.34</v>
      </c>
      <c r="CV161" s="9">
        <v>232.6</v>
      </c>
      <c r="CW161" s="9">
        <v>224.93</v>
      </c>
      <c r="CX161" s="9">
        <v>222.54</v>
      </c>
      <c r="CY161" s="9">
        <v>207.84</v>
      </c>
      <c r="CZ161" s="9">
        <v>162.32</v>
      </c>
      <c r="DA161" s="9">
        <v>148.78</v>
      </c>
      <c r="DB161" s="9">
        <v>141.02000000000001</v>
      </c>
      <c r="DC161" s="9">
        <v>131.11000000000001</v>
      </c>
      <c r="DD161" s="9">
        <v>128.63</v>
      </c>
      <c r="DE161" s="9">
        <v>134.63</v>
      </c>
      <c r="DF161" s="9">
        <v>146.37</v>
      </c>
      <c r="DG161" s="9">
        <v>144.78</v>
      </c>
      <c r="DH161" s="9">
        <v>143.66999999999999</v>
      </c>
      <c r="DI161" s="9">
        <v>139.68</v>
      </c>
      <c r="DJ161" s="9">
        <v>137.62</v>
      </c>
      <c r="DK161" s="9">
        <v>130.83000000000001</v>
      </c>
      <c r="DL161" s="9">
        <v>128.83000000000001</v>
      </c>
      <c r="DM161" s="9">
        <v>120.07</v>
      </c>
      <c r="DN161" s="9">
        <v>117.18</v>
      </c>
      <c r="DO161" s="9">
        <v>114.92</v>
      </c>
      <c r="DP161" s="9">
        <v>111.57</v>
      </c>
      <c r="DR161" s="9">
        <v>353.16</v>
      </c>
      <c r="DS161" s="9">
        <v>406.95</v>
      </c>
      <c r="DT161" s="9">
        <v>631.97</v>
      </c>
      <c r="DU161" s="9">
        <v>643.79999999999995</v>
      </c>
      <c r="DV161" s="9">
        <v>534.05999999999995</v>
      </c>
      <c r="DW161" s="9">
        <v>534.03</v>
      </c>
      <c r="DX161" s="9">
        <v>533.13</v>
      </c>
      <c r="DY161" s="9">
        <v>296.81</v>
      </c>
      <c r="DZ161" s="9">
        <v>301.41000000000003</v>
      </c>
      <c r="EA161" s="9">
        <v>300.67</v>
      </c>
      <c r="EB161" s="9">
        <v>296.43</v>
      </c>
      <c r="EC161" s="9">
        <v>297.31</v>
      </c>
      <c r="ED161" s="9">
        <v>296.88</v>
      </c>
      <c r="EE161" s="9">
        <v>307.63</v>
      </c>
      <c r="EF161" s="9">
        <v>310.87</v>
      </c>
      <c r="EG161" s="9">
        <v>311.33</v>
      </c>
      <c r="EH161" s="9">
        <v>311.01</v>
      </c>
      <c r="EI161" s="9">
        <v>311.01</v>
      </c>
      <c r="EJ161" s="9">
        <v>307.76</v>
      </c>
      <c r="EK161" s="9">
        <v>211.78</v>
      </c>
      <c r="EL161" s="9">
        <v>211.29</v>
      </c>
      <c r="EM161" s="9">
        <v>211.06</v>
      </c>
      <c r="EN161" s="9">
        <v>210.74</v>
      </c>
      <c r="EO161" s="9">
        <v>212.03</v>
      </c>
      <c r="EP161" s="9">
        <v>212.75</v>
      </c>
      <c r="EQ161" s="9">
        <v>220.34</v>
      </c>
      <c r="ER161" s="9">
        <v>222.61</v>
      </c>
      <c r="ES161" s="9">
        <v>223.24</v>
      </c>
      <c r="ET161" s="9">
        <v>224.38</v>
      </c>
      <c r="EU161" s="9">
        <v>224.06</v>
      </c>
      <c r="EV161" s="9">
        <v>225.57</v>
      </c>
      <c r="EW161" s="9">
        <v>142.06</v>
      </c>
      <c r="EX161" s="9">
        <v>141.33000000000001</v>
      </c>
      <c r="EY161" s="9">
        <v>141.34</v>
      </c>
      <c r="EZ161" s="9">
        <v>141.31</v>
      </c>
      <c r="FA161" s="9">
        <v>142.72</v>
      </c>
      <c r="FB161" s="9">
        <v>143.56</v>
      </c>
      <c r="FC161" s="9">
        <v>149.88999999999999</v>
      </c>
      <c r="FD161" s="9">
        <v>152.71</v>
      </c>
      <c r="FE161" s="9">
        <v>154.81</v>
      </c>
      <c r="FF161" s="9">
        <v>155.6</v>
      </c>
      <c r="FG161" s="9">
        <v>154.88999999999999</v>
      </c>
      <c r="FH161" s="9">
        <v>153.09</v>
      </c>
      <c r="FI161" s="9">
        <v>121.64</v>
      </c>
      <c r="FJ161" s="9">
        <v>121.01</v>
      </c>
      <c r="FK161" s="9">
        <v>121.02</v>
      </c>
      <c r="FL161" s="9">
        <v>120.99</v>
      </c>
      <c r="FM161" s="9">
        <v>122.39</v>
      </c>
      <c r="FO161" s="9">
        <v>79.516099999999994</v>
      </c>
      <c r="FP161" s="7">
        <v>101.82</v>
      </c>
      <c r="FQ161" s="9">
        <v>1.2112000000000001</v>
      </c>
      <c r="FR161" s="7">
        <f t="shared" si="29"/>
        <v>84.065389696169078</v>
      </c>
      <c r="FT161" s="7">
        <v>1.84</v>
      </c>
      <c r="FU161" s="7">
        <v>1.91</v>
      </c>
      <c r="FV161" s="9">
        <v>79.845799999999997</v>
      </c>
      <c r="FX161" s="9">
        <v>96.78</v>
      </c>
      <c r="FY161" s="9">
        <v>94.06</v>
      </c>
      <c r="FZ161" s="9">
        <v>91.51</v>
      </c>
      <c r="GA161" s="9">
        <v>88.18</v>
      </c>
      <c r="GB161" s="9">
        <v>83.31</v>
      </c>
    </row>
    <row r="162" spans="1:184" x14ac:dyDescent="0.25">
      <c r="A162" s="6">
        <f t="shared" si="30"/>
        <v>44777</v>
      </c>
      <c r="B162" s="13">
        <f t="shared" si="24"/>
        <v>8</v>
      </c>
      <c r="C162" s="13">
        <f t="shared" si="25"/>
        <v>2022</v>
      </c>
      <c r="D162">
        <f t="shared" si="26"/>
        <v>202208</v>
      </c>
      <c r="E162">
        <f t="shared" si="27"/>
        <v>3</v>
      </c>
      <c r="F162">
        <f t="shared" si="28"/>
        <v>202203</v>
      </c>
      <c r="G162" t="s">
        <v>348</v>
      </c>
      <c r="H162" s="9">
        <v>1.75</v>
      </c>
      <c r="I162" s="9">
        <v>1.6886000000000001</v>
      </c>
      <c r="J162" s="10">
        <v>1.7819677</v>
      </c>
      <c r="K162" s="10">
        <v>2.0812404999999998</v>
      </c>
      <c r="L162" s="10">
        <v>2.3458700000000001</v>
      </c>
      <c r="M162" s="10">
        <v>2.5638516</v>
      </c>
      <c r="N162" s="10">
        <v>2.7233931999999998</v>
      </c>
      <c r="O162" s="10">
        <v>2.8281139</v>
      </c>
      <c r="P162" s="10">
        <v>2.8889681</v>
      </c>
      <c r="Q162" s="10">
        <v>2.9167353</v>
      </c>
      <c r="R162" s="10">
        <v>2.9231452999999998</v>
      </c>
      <c r="S162" s="10">
        <v>2.9160029999999999</v>
      </c>
      <c r="T162" s="10">
        <v>2.9001058</v>
      </c>
      <c r="U162" s="10">
        <v>2.8781172000000002</v>
      </c>
      <c r="V162" s="10">
        <v>2.8521968000000002</v>
      </c>
      <c r="W162" s="10">
        <v>2.8230198</v>
      </c>
      <c r="X162" s="10">
        <v>2.790867</v>
      </c>
      <c r="Y162" s="10">
        <v>2.7560191000000001</v>
      </c>
      <c r="Z162" s="10">
        <v>2.7187568999999998</v>
      </c>
      <c r="AA162" s="10">
        <v>2.6793610999999999</v>
      </c>
      <c r="AB162" s="10">
        <v>2.6381638999999999</v>
      </c>
      <c r="AC162" s="10">
        <v>2.5957621</v>
      </c>
      <c r="AD162" s="10">
        <v>2.5528366</v>
      </c>
      <c r="AE162" s="10">
        <v>2.5100685999999999</v>
      </c>
      <c r="AF162" s="10">
        <v>2.4681389999999999</v>
      </c>
      <c r="AG162" s="10">
        <v>2.4277291000000001</v>
      </c>
      <c r="AH162" s="10">
        <v>2.3894156</v>
      </c>
      <c r="AI162" s="10">
        <v>2.3532665000000001</v>
      </c>
      <c r="AJ162" s="10">
        <v>2.3191951999999998</v>
      </c>
      <c r="AK162" s="10">
        <v>2.2871152000000001</v>
      </c>
      <c r="AL162" s="10">
        <v>2.2569397000000002</v>
      </c>
      <c r="AM162" s="10">
        <v>2.2285821000000001</v>
      </c>
      <c r="AN162" s="10">
        <v>2.2019557000000001</v>
      </c>
      <c r="AO162" s="10">
        <v>2.1769739000000001</v>
      </c>
      <c r="AP162" s="10">
        <v>2.1535498999999998</v>
      </c>
      <c r="AQ162" s="10">
        <v>2.1315971999999999</v>
      </c>
      <c r="AR162" s="10">
        <v>2.1110291000000001</v>
      </c>
      <c r="AS162" s="10">
        <v>2.0917590000000001</v>
      </c>
      <c r="AT162" s="10">
        <v>2.0737005000000002</v>
      </c>
      <c r="AU162" s="10">
        <v>2.0567693999999999</v>
      </c>
      <c r="AV162" s="10">
        <v>2.0408819999999999</v>
      </c>
      <c r="AW162" s="10">
        <v>2.0259543999999998</v>
      </c>
      <c r="AX162" s="10">
        <v>2.0119028000000001</v>
      </c>
      <c r="AY162" s="10">
        <v>1.9986435</v>
      </c>
      <c r="AZ162" s="10">
        <v>1.9860928</v>
      </c>
      <c r="BA162" s="10">
        <v>1.9741667000000001</v>
      </c>
      <c r="BB162" s="10">
        <v>1.9627816</v>
      </c>
      <c r="BC162" s="10">
        <v>1.9518536</v>
      </c>
      <c r="BD162" s="10">
        <v>1.9412990000000001</v>
      </c>
      <c r="BE162" s="10">
        <v>1.9310339999999999</v>
      </c>
      <c r="BF162" s="10">
        <v>1.9209890999999999</v>
      </c>
      <c r="BG162" s="10">
        <v>1.9111575999999999</v>
      </c>
      <c r="BH162" s="10">
        <v>1.9015504999999999</v>
      </c>
      <c r="BI162" s="10">
        <v>1.8921783000000001</v>
      </c>
      <c r="BJ162" s="10">
        <v>1.8830518999999999</v>
      </c>
      <c r="BK162" s="10">
        <v>1.8741821000000001</v>
      </c>
      <c r="BL162" s="10">
        <v>1.8655796</v>
      </c>
      <c r="BM162" s="10">
        <v>1.8572552</v>
      </c>
      <c r="BN162" s="10">
        <v>1.8492196999999999</v>
      </c>
      <c r="BO162" s="10">
        <v>1.8414838</v>
      </c>
      <c r="BP162" s="10">
        <v>1.8340584</v>
      </c>
      <c r="BQ162" s="10">
        <v>1.8269541</v>
      </c>
      <c r="BR162" s="10">
        <v>1.7914424</v>
      </c>
      <c r="BS162" s="10">
        <v>1.7687885999999999</v>
      </c>
      <c r="BU162" s="9">
        <v>379.17</v>
      </c>
      <c r="BV162" s="9">
        <v>424.82</v>
      </c>
      <c r="BW162" s="9">
        <v>478.67</v>
      </c>
      <c r="BX162" s="9">
        <v>502.96</v>
      </c>
      <c r="BY162" s="9">
        <v>497.82</v>
      </c>
      <c r="BZ162" s="9">
        <v>489.61</v>
      </c>
      <c r="CA162" s="9">
        <v>451.8</v>
      </c>
      <c r="CB162" s="9">
        <v>409.67</v>
      </c>
      <c r="CC162" s="9">
        <v>368.55</v>
      </c>
      <c r="CD162" s="9">
        <v>360.8</v>
      </c>
      <c r="CE162" s="9">
        <v>352.8</v>
      </c>
      <c r="CF162" s="9">
        <v>341.71</v>
      </c>
      <c r="CG162" s="9">
        <v>343.5</v>
      </c>
      <c r="CH162" s="9">
        <v>351.2</v>
      </c>
      <c r="CI162" s="9">
        <v>366.7</v>
      </c>
      <c r="CJ162" s="9">
        <v>368.64</v>
      </c>
      <c r="CK162" s="9">
        <v>371.02</v>
      </c>
      <c r="CL162" s="9">
        <v>356.25</v>
      </c>
      <c r="CM162" s="9">
        <v>325.8</v>
      </c>
      <c r="CN162" s="9">
        <v>269.93</v>
      </c>
      <c r="CO162" s="9">
        <v>234.77</v>
      </c>
      <c r="CP162" s="9">
        <v>223.42</v>
      </c>
      <c r="CQ162" s="9">
        <v>213.56</v>
      </c>
      <c r="CR162" s="9">
        <v>207.56</v>
      </c>
      <c r="CS162" s="9">
        <v>213.06</v>
      </c>
      <c r="CT162" s="9">
        <v>221.5</v>
      </c>
      <c r="CU162" s="9">
        <v>227.57</v>
      </c>
      <c r="CV162" s="9">
        <v>235.83</v>
      </c>
      <c r="CW162" s="9">
        <v>227.19</v>
      </c>
      <c r="CX162" s="9">
        <v>224.8</v>
      </c>
      <c r="CY162" s="9">
        <v>210.1</v>
      </c>
      <c r="CZ162" s="9">
        <v>160.26</v>
      </c>
      <c r="DA162" s="9">
        <v>146.72999999999999</v>
      </c>
      <c r="DB162" s="9">
        <v>138.96</v>
      </c>
      <c r="DC162" s="9">
        <v>129.05000000000001</v>
      </c>
      <c r="DD162" s="9">
        <v>126.57</v>
      </c>
      <c r="DE162" s="9">
        <v>132.57</v>
      </c>
      <c r="DF162" s="9">
        <v>143.63</v>
      </c>
      <c r="DG162" s="9">
        <v>142.04</v>
      </c>
      <c r="DH162" s="9">
        <v>140.93</v>
      </c>
      <c r="DI162" s="9">
        <v>136.94</v>
      </c>
      <c r="DJ162" s="9">
        <v>134.88</v>
      </c>
      <c r="DK162" s="9">
        <v>128.61000000000001</v>
      </c>
      <c r="DL162" s="9">
        <v>127.67</v>
      </c>
      <c r="DM162" s="9">
        <v>121.05</v>
      </c>
      <c r="DN162" s="9">
        <v>118.16</v>
      </c>
      <c r="DO162" s="9">
        <v>115.9</v>
      </c>
      <c r="DP162" s="9">
        <v>112.55</v>
      </c>
      <c r="DR162" s="9">
        <v>360.71</v>
      </c>
      <c r="DS162" s="9">
        <v>428.45</v>
      </c>
      <c r="DT162" s="9">
        <v>673.87</v>
      </c>
      <c r="DU162" s="9">
        <v>679.31</v>
      </c>
      <c r="DV162" s="9">
        <v>563.61</v>
      </c>
      <c r="DW162" s="9">
        <v>563.58000000000004</v>
      </c>
      <c r="DX162" s="9">
        <v>562.67999999999995</v>
      </c>
      <c r="DY162" s="9">
        <v>307.10000000000002</v>
      </c>
      <c r="DZ162" s="9">
        <v>311.7</v>
      </c>
      <c r="EA162" s="9">
        <v>310.95999999999998</v>
      </c>
      <c r="EB162" s="9">
        <v>308.26</v>
      </c>
      <c r="EC162" s="9">
        <v>309.14</v>
      </c>
      <c r="ED162" s="9">
        <v>308.70999999999998</v>
      </c>
      <c r="EE162" s="9">
        <v>313.98</v>
      </c>
      <c r="EF162" s="9">
        <v>317.22000000000003</v>
      </c>
      <c r="EG162" s="9">
        <v>317.68</v>
      </c>
      <c r="EH162" s="9">
        <v>317.36</v>
      </c>
      <c r="EI162" s="9">
        <v>317.36</v>
      </c>
      <c r="EJ162" s="9">
        <v>314.39</v>
      </c>
      <c r="EK162" s="9">
        <v>220.98</v>
      </c>
      <c r="EL162" s="9">
        <v>220.49</v>
      </c>
      <c r="EM162" s="9">
        <v>220.26</v>
      </c>
      <c r="EN162" s="9">
        <v>219.94</v>
      </c>
      <c r="EO162" s="9">
        <v>221.23</v>
      </c>
      <c r="EP162" s="9">
        <v>221.95</v>
      </c>
      <c r="EQ162" s="9">
        <v>229.57</v>
      </c>
      <c r="ER162" s="9">
        <v>231.84</v>
      </c>
      <c r="ES162" s="9">
        <v>232.47</v>
      </c>
      <c r="ET162" s="9">
        <v>233.61</v>
      </c>
      <c r="EU162" s="9">
        <v>233.29</v>
      </c>
      <c r="EV162" s="9">
        <v>234.8</v>
      </c>
      <c r="EW162" s="9">
        <v>143.66999999999999</v>
      </c>
      <c r="EX162" s="9">
        <v>142.94</v>
      </c>
      <c r="EY162" s="9">
        <v>142.94999999999999</v>
      </c>
      <c r="EZ162" s="9">
        <v>142.91999999999999</v>
      </c>
      <c r="FA162" s="9">
        <v>144.33000000000001</v>
      </c>
      <c r="FB162" s="9">
        <v>145.16999999999999</v>
      </c>
      <c r="FC162" s="9">
        <v>159.12</v>
      </c>
      <c r="FD162" s="9">
        <v>161.94</v>
      </c>
      <c r="FE162" s="9">
        <v>164.04</v>
      </c>
      <c r="FF162" s="9">
        <v>164.83</v>
      </c>
      <c r="FG162" s="9">
        <v>164.12</v>
      </c>
      <c r="FH162" s="9">
        <v>162.32</v>
      </c>
      <c r="FI162" s="9">
        <v>123.25</v>
      </c>
      <c r="FJ162" s="9">
        <v>122.62</v>
      </c>
      <c r="FK162" s="9">
        <v>122.63</v>
      </c>
      <c r="FL162" s="9">
        <v>122.6</v>
      </c>
      <c r="FM162" s="9">
        <v>124</v>
      </c>
      <c r="FO162" s="9">
        <v>79.138199999999998</v>
      </c>
      <c r="FP162" s="7">
        <v>97.99</v>
      </c>
      <c r="FQ162" s="9">
        <v>1.2111000000000001</v>
      </c>
      <c r="FR162" s="7">
        <f t="shared" si="29"/>
        <v>80.909916604739479</v>
      </c>
      <c r="FT162" s="7">
        <v>1.86</v>
      </c>
      <c r="FU162" s="7">
        <v>1.9</v>
      </c>
      <c r="FV162" s="9">
        <v>79.471299999999999</v>
      </c>
      <c r="FX162" s="9">
        <v>94.12</v>
      </c>
      <c r="FY162" s="9">
        <v>91.31</v>
      </c>
      <c r="FZ162" s="9">
        <v>88.75</v>
      </c>
      <c r="GA162" s="9">
        <v>85.51</v>
      </c>
      <c r="GB162" s="9">
        <v>80.87</v>
      </c>
    </row>
    <row r="163" spans="1:184" x14ac:dyDescent="0.25">
      <c r="A163" s="6">
        <f t="shared" si="30"/>
        <v>44778</v>
      </c>
      <c r="B163" s="13">
        <f t="shared" si="24"/>
        <v>8</v>
      </c>
      <c r="C163" s="13">
        <f t="shared" si="25"/>
        <v>2022</v>
      </c>
      <c r="D163">
        <f t="shared" si="26"/>
        <v>202208</v>
      </c>
      <c r="E163">
        <f t="shared" si="27"/>
        <v>3</v>
      </c>
      <c r="F163">
        <f t="shared" si="28"/>
        <v>202203</v>
      </c>
      <c r="G163" t="s">
        <v>349</v>
      </c>
      <c r="H163" s="9">
        <v>1.75</v>
      </c>
      <c r="I163" s="9">
        <v>1.6902999999999999</v>
      </c>
      <c r="J163" s="10">
        <v>1.7930702000000001</v>
      </c>
      <c r="K163" s="10">
        <v>2.1036155000000001</v>
      </c>
      <c r="L163" s="10">
        <v>2.3925166</v>
      </c>
      <c r="M163" s="10">
        <v>2.6424946</v>
      </c>
      <c r="N163" s="10">
        <v>2.835019</v>
      </c>
      <c r="O163" s="10">
        <v>2.9674233999999999</v>
      </c>
      <c r="P163" s="10">
        <v>3.0477536000000001</v>
      </c>
      <c r="Q163" s="10">
        <v>3.0878763999999999</v>
      </c>
      <c r="R163" s="10">
        <v>3.1016178000000001</v>
      </c>
      <c r="S163" s="10">
        <v>3.0987646</v>
      </c>
      <c r="T163" s="10">
        <v>3.0850205000000002</v>
      </c>
      <c r="U163" s="10">
        <v>3.0634070000000002</v>
      </c>
      <c r="V163" s="10">
        <v>3.0351121000000001</v>
      </c>
      <c r="W163" s="10">
        <v>3.0011375999999998</v>
      </c>
      <c r="X163" s="10">
        <v>2.9625335000000002</v>
      </c>
      <c r="Y163" s="10">
        <v>2.9203497</v>
      </c>
      <c r="Z163" s="10">
        <v>2.8756358</v>
      </c>
      <c r="AA163" s="10">
        <v>2.8294419</v>
      </c>
      <c r="AB163" s="10">
        <v>2.7827383000000001</v>
      </c>
      <c r="AC163" s="10">
        <v>2.7361271999999999</v>
      </c>
      <c r="AD163" s="10">
        <v>2.6901039</v>
      </c>
      <c r="AE163" s="10">
        <v>2.6451636999999999</v>
      </c>
      <c r="AF163" s="10">
        <v>2.6018020000000002</v>
      </c>
      <c r="AG163" s="10">
        <v>2.5605142999999999</v>
      </c>
      <c r="AH163" s="10">
        <v>2.5217006</v>
      </c>
      <c r="AI163" s="10">
        <v>2.4853418999999999</v>
      </c>
      <c r="AJ163" s="10">
        <v>2.4513029</v>
      </c>
      <c r="AK163" s="10">
        <v>2.4194486999999998</v>
      </c>
      <c r="AL163" s="10">
        <v>2.3896440999999999</v>
      </c>
      <c r="AM163" s="10">
        <v>2.3617539999999999</v>
      </c>
      <c r="AN163" s="10">
        <v>2.3356433999999999</v>
      </c>
      <c r="AO163" s="10">
        <v>2.3111771999999999</v>
      </c>
      <c r="AP163" s="10">
        <v>2.2882202999999999</v>
      </c>
      <c r="AQ163" s="10">
        <v>2.2666377</v>
      </c>
      <c r="AR163" s="10">
        <v>2.2462941999999999</v>
      </c>
      <c r="AS163" s="10">
        <v>2.2270547999999999</v>
      </c>
      <c r="AT163" s="10">
        <v>2.2087965999999999</v>
      </c>
      <c r="AU163" s="10">
        <v>2.1914505000000002</v>
      </c>
      <c r="AV163" s="10">
        <v>2.1749622999999998</v>
      </c>
      <c r="AW163" s="10">
        <v>2.1592775999999998</v>
      </c>
      <c r="AX163" s="10">
        <v>2.1443422000000001</v>
      </c>
      <c r="AY163" s="10">
        <v>2.1301019000000001</v>
      </c>
      <c r="AZ163" s="10">
        <v>2.1165023999999999</v>
      </c>
      <c r="BA163" s="10">
        <v>2.1034894</v>
      </c>
      <c r="BB163" s="10">
        <v>2.0910087000000002</v>
      </c>
      <c r="BC163" s="10">
        <v>2.0790061</v>
      </c>
      <c r="BD163" s="10">
        <v>2.0674272</v>
      </c>
      <c r="BE163" s="10">
        <v>2.0562179</v>
      </c>
      <c r="BF163" s="10">
        <v>2.0453329</v>
      </c>
      <c r="BG163" s="10">
        <v>2.0347673999999998</v>
      </c>
      <c r="BH163" s="10">
        <v>2.0245275</v>
      </c>
      <c r="BI163" s="10">
        <v>2.0146194999999998</v>
      </c>
      <c r="BJ163" s="10">
        <v>2.0050496</v>
      </c>
      <c r="BK163" s="10">
        <v>1.995824</v>
      </c>
      <c r="BL163" s="10">
        <v>1.9869489</v>
      </c>
      <c r="BM163" s="10">
        <v>1.9784303999999999</v>
      </c>
      <c r="BN163" s="10">
        <v>1.9702748999999999</v>
      </c>
      <c r="BO163" s="10">
        <v>1.9624884</v>
      </c>
      <c r="BP163" s="10">
        <v>1.9550771</v>
      </c>
      <c r="BQ163" s="10">
        <v>1.9480474000000001</v>
      </c>
      <c r="BR163" s="10">
        <v>1.913975</v>
      </c>
      <c r="BS163" s="10">
        <v>1.8936671</v>
      </c>
      <c r="BU163" s="9">
        <v>373.63</v>
      </c>
      <c r="BV163" s="9">
        <v>421.6</v>
      </c>
      <c r="BW163" s="9">
        <v>477.71</v>
      </c>
      <c r="BX163" s="9">
        <v>502.73</v>
      </c>
      <c r="BY163" s="9">
        <v>498.25</v>
      </c>
      <c r="BZ163" s="9">
        <v>489.85</v>
      </c>
      <c r="CA163" s="9">
        <v>453.18</v>
      </c>
      <c r="CB163" s="9">
        <v>409.89</v>
      </c>
      <c r="CC163" s="9">
        <v>372.35</v>
      </c>
      <c r="CD163" s="9">
        <v>367.13</v>
      </c>
      <c r="CE163" s="9">
        <v>361.58</v>
      </c>
      <c r="CF163" s="9">
        <v>348.15</v>
      </c>
      <c r="CG163" s="9">
        <v>348.27</v>
      </c>
      <c r="CH163" s="9">
        <v>354.84</v>
      </c>
      <c r="CI163" s="9">
        <v>370.04</v>
      </c>
      <c r="CJ163" s="9">
        <v>372.16</v>
      </c>
      <c r="CK163" s="9">
        <v>376.17</v>
      </c>
      <c r="CL163" s="9">
        <v>360.71</v>
      </c>
      <c r="CM163" s="9">
        <v>330.53</v>
      </c>
      <c r="CN163" s="9">
        <v>277.48</v>
      </c>
      <c r="CO163" s="9">
        <v>241.96</v>
      </c>
      <c r="CP163" s="9">
        <v>230.33</v>
      </c>
      <c r="CQ163" s="9">
        <v>220.7</v>
      </c>
      <c r="CR163" s="9">
        <v>214.46</v>
      </c>
      <c r="CS163" s="9">
        <v>222.61</v>
      </c>
      <c r="CT163" s="9">
        <v>225.46</v>
      </c>
      <c r="CU163" s="9">
        <v>230.08</v>
      </c>
      <c r="CV163" s="9">
        <v>238.11</v>
      </c>
      <c r="CW163" s="9">
        <v>230.71</v>
      </c>
      <c r="CX163" s="9">
        <v>228.33</v>
      </c>
      <c r="CY163" s="9">
        <v>213.41</v>
      </c>
      <c r="CZ163" s="9">
        <v>162.9</v>
      </c>
      <c r="DA163" s="9">
        <v>149.9</v>
      </c>
      <c r="DB163" s="9">
        <v>142.13</v>
      </c>
      <c r="DC163" s="9">
        <v>132.22</v>
      </c>
      <c r="DD163" s="9">
        <v>129.74</v>
      </c>
      <c r="DE163" s="9">
        <v>135.74</v>
      </c>
      <c r="DF163" s="9">
        <v>146.25</v>
      </c>
      <c r="DG163" s="9">
        <v>144.66</v>
      </c>
      <c r="DH163" s="9">
        <v>143.55000000000001</v>
      </c>
      <c r="DI163" s="9">
        <v>138.13999999999999</v>
      </c>
      <c r="DJ163" s="9">
        <v>136.08000000000001</v>
      </c>
      <c r="DK163" s="9">
        <v>129.81</v>
      </c>
      <c r="DL163" s="9">
        <v>128.87</v>
      </c>
      <c r="DM163" s="9">
        <v>122.25</v>
      </c>
      <c r="DN163" s="9">
        <v>119.36</v>
      </c>
      <c r="DO163" s="9">
        <v>117.1</v>
      </c>
      <c r="DP163" s="9">
        <v>113.75</v>
      </c>
      <c r="DR163" s="9">
        <v>357.1</v>
      </c>
      <c r="DS163" s="9">
        <v>418.1</v>
      </c>
      <c r="DT163" s="9">
        <v>674.81</v>
      </c>
      <c r="DU163" s="9">
        <v>678.38</v>
      </c>
      <c r="DV163" s="9">
        <v>557.78</v>
      </c>
      <c r="DW163" s="9">
        <v>557.75</v>
      </c>
      <c r="DX163" s="9">
        <v>556.85</v>
      </c>
      <c r="DY163" s="9">
        <v>310.36</v>
      </c>
      <c r="DZ163" s="9">
        <v>314.95999999999998</v>
      </c>
      <c r="EA163" s="9">
        <v>314.22000000000003</v>
      </c>
      <c r="EB163" s="9">
        <v>312.62</v>
      </c>
      <c r="EC163" s="9">
        <v>313.5</v>
      </c>
      <c r="ED163" s="9">
        <v>313.07</v>
      </c>
      <c r="EE163" s="9">
        <v>318.77999999999997</v>
      </c>
      <c r="EF163" s="9">
        <v>322.02</v>
      </c>
      <c r="EG163" s="9">
        <v>322.48</v>
      </c>
      <c r="EH163" s="9">
        <v>322.14</v>
      </c>
      <c r="EI163" s="9">
        <v>322.14</v>
      </c>
      <c r="EJ163" s="9">
        <v>319.17</v>
      </c>
      <c r="EK163" s="9">
        <v>224.36</v>
      </c>
      <c r="EL163" s="9">
        <v>223.87</v>
      </c>
      <c r="EM163" s="9">
        <v>223.64</v>
      </c>
      <c r="EN163" s="9">
        <v>223.32</v>
      </c>
      <c r="EO163" s="9">
        <v>224.61</v>
      </c>
      <c r="EP163" s="9">
        <v>225.33</v>
      </c>
      <c r="EQ163" s="9">
        <v>228.77</v>
      </c>
      <c r="ER163" s="9">
        <v>231.04</v>
      </c>
      <c r="ES163" s="9">
        <v>231.67</v>
      </c>
      <c r="ET163" s="9">
        <v>232.81</v>
      </c>
      <c r="EU163" s="9">
        <v>232.49</v>
      </c>
      <c r="EV163" s="9">
        <v>234</v>
      </c>
      <c r="EW163" s="9">
        <v>143.22999999999999</v>
      </c>
      <c r="EX163" s="9">
        <v>142.5</v>
      </c>
      <c r="EY163" s="9">
        <v>142.51</v>
      </c>
      <c r="EZ163" s="9">
        <v>142.47999999999999</v>
      </c>
      <c r="FA163" s="9">
        <v>143.88999999999999</v>
      </c>
      <c r="FB163" s="9">
        <v>144.72999999999999</v>
      </c>
      <c r="FC163" s="9">
        <v>153.88999999999999</v>
      </c>
      <c r="FD163" s="9">
        <v>156.71</v>
      </c>
      <c r="FE163" s="9">
        <v>158.81</v>
      </c>
      <c r="FF163" s="9">
        <v>159.6</v>
      </c>
      <c r="FG163" s="9">
        <v>158.88999999999999</v>
      </c>
      <c r="FH163" s="9">
        <v>157.09</v>
      </c>
      <c r="FI163" s="9">
        <v>122.81</v>
      </c>
      <c r="FJ163" s="9">
        <v>122.18</v>
      </c>
      <c r="FK163" s="9">
        <v>122.19</v>
      </c>
      <c r="FL163" s="9">
        <v>122.16</v>
      </c>
      <c r="FM163" s="9">
        <v>123.56</v>
      </c>
      <c r="FO163" s="9">
        <v>79.007999999999996</v>
      </c>
      <c r="FP163" s="7">
        <v>100.31</v>
      </c>
      <c r="FQ163" s="9">
        <v>1.206</v>
      </c>
      <c r="FR163" s="7">
        <f t="shared" si="29"/>
        <v>83.175787728026535</v>
      </c>
      <c r="FT163" s="7">
        <v>1.97</v>
      </c>
      <c r="FU163" s="7">
        <v>2.04</v>
      </c>
      <c r="FV163" s="9">
        <v>79.3596</v>
      </c>
      <c r="FX163" s="9">
        <v>94.92</v>
      </c>
      <c r="FY163" s="9">
        <v>91.92</v>
      </c>
      <c r="FZ163" s="9">
        <v>89.18</v>
      </c>
      <c r="GA163" s="9">
        <v>85.8</v>
      </c>
      <c r="GB163" s="9">
        <v>80.92</v>
      </c>
    </row>
    <row r="164" spans="1:184" x14ac:dyDescent="0.25">
      <c r="A164" s="6">
        <f t="shared" si="30"/>
        <v>44781</v>
      </c>
      <c r="B164" s="13">
        <f t="shared" si="24"/>
        <v>8</v>
      </c>
      <c r="C164" s="13">
        <f t="shared" si="25"/>
        <v>2022</v>
      </c>
      <c r="D164">
        <f t="shared" si="26"/>
        <v>202208</v>
      </c>
      <c r="E164">
        <f t="shared" si="27"/>
        <v>3</v>
      </c>
      <c r="F164">
        <f t="shared" si="28"/>
        <v>202203</v>
      </c>
      <c r="G164" t="s">
        <v>350</v>
      </c>
      <c r="H164" s="9">
        <v>1.75</v>
      </c>
      <c r="I164" s="9">
        <v>1.69</v>
      </c>
      <c r="J164" s="10">
        <v>1.8029478999999999</v>
      </c>
      <c r="K164" s="10">
        <v>2.1189225</v>
      </c>
      <c r="L164" s="10">
        <v>2.3983886999999999</v>
      </c>
      <c r="M164" s="10">
        <v>2.6335077</v>
      </c>
      <c r="N164" s="10">
        <v>2.8132497000000001</v>
      </c>
      <c r="O164" s="10">
        <v>2.9372269000000002</v>
      </c>
      <c r="P164" s="10">
        <v>3.0131435999999998</v>
      </c>
      <c r="Q164" s="10">
        <v>3.0533006</v>
      </c>
      <c r="R164" s="10">
        <v>3.0692821000000001</v>
      </c>
      <c r="S164" s="10">
        <v>3.0702235999999998</v>
      </c>
      <c r="T164" s="10">
        <v>3.0608369999999998</v>
      </c>
      <c r="U164" s="10">
        <v>3.0434125999999999</v>
      </c>
      <c r="V164" s="10">
        <v>3.0183460000000002</v>
      </c>
      <c r="W164" s="10">
        <v>2.9864210999999998</v>
      </c>
      <c r="X164" s="10">
        <v>2.9486515</v>
      </c>
      <c r="Y164" s="10">
        <v>2.9060505999999999</v>
      </c>
      <c r="Z164" s="10">
        <v>2.8596316000000002</v>
      </c>
      <c r="AA164" s="10">
        <v>2.8104081999999999</v>
      </c>
      <c r="AB164" s="10">
        <v>2.7593621000000002</v>
      </c>
      <c r="AC164" s="10">
        <v>2.7073292000000002</v>
      </c>
      <c r="AD164" s="10">
        <v>2.655103</v>
      </c>
      <c r="AE164" s="10">
        <v>2.6034769</v>
      </c>
      <c r="AF164" s="10">
        <v>2.5532442999999998</v>
      </c>
      <c r="AG164" s="10">
        <v>2.5051988000000001</v>
      </c>
      <c r="AH164" s="10">
        <v>2.4599937999999999</v>
      </c>
      <c r="AI164" s="10">
        <v>2.4176644999999999</v>
      </c>
      <c r="AJ164" s="10">
        <v>2.3780758999999998</v>
      </c>
      <c r="AK164" s="10">
        <v>2.3410924999999998</v>
      </c>
      <c r="AL164" s="10">
        <v>2.3065793000000001</v>
      </c>
      <c r="AM164" s="10">
        <v>2.2744008999999998</v>
      </c>
      <c r="AN164" s="10">
        <v>2.2444221</v>
      </c>
      <c r="AO164" s="10">
        <v>2.2165077000000002</v>
      </c>
      <c r="AP164" s="10">
        <v>2.1905225000000002</v>
      </c>
      <c r="AQ164" s="10">
        <v>2.1663312000000001</v>
      </c>
      <c r="AR164" s="10">
        <v>2.1437986000000002</v>
      </c>
      <c r="AS164" s="10">
        <v>2.1227895000000001</v>
      </c>
      <c r="AT164" s="10">
        <v>2.1031757</v>
      </c>
      <c r="AU164" s="10">
        <v>2.0848599000000001</v>
      </c>
      <c r="AV164" s="10">
        <v>2.0677538000000002</v>
      </c>
      <c r="AW164" s="10">
        <v>2.0517688000000001</v>
      </c>
      <c r="AX164" s="10">
        <v>2.0368162999999999</v>
      </c>
      <c r="AY164" s="10">
        <v>2.0228077</v>
      </c>
      <c r="AZ164" s="10">
        <v>2.0096546000000002</v>
      </c>
      <c r="BA164" s="10">
        <v>1.9972684000000001</v>
      </c>
      <c r="BB164" s="10">
        <v>1.9855605000000001</v>
      </c>
      <c r="BC164" s="10">
        <v>1.9744424</v>
      </c>
      <c r="BD164" s="10">
        <v>1.9638256000000001</v>
      </c>
      <c r="BE164" s="10">
        <v>1.9536214999999999</v>
      </c>
      <c r="BF164" s="10">
        <v>1.9437525</v>
      </c>
      <c r="BG164" s="10">
        <v>1.9341997</v>
      </c>
      <c r="BH164" s="10">
        <v>1.9249641</v>
      </c>
      <c r="BI164" s="10">
        <v>1.9160466</v>
      </c>
      <c r="BJ164" s="10">
        <v>1.907448</v>
      </c>
      <c r="BK164" s="10">
        <v>1.8991693000000001</v>
      </c>
      <c r="BL164" s="10">
        <v>1.8912112999999999</v>
      </c>
      <c r="BM164" s="10">
        <v>1.883575</v>
      </c>
      <c r="BN164" s="10">
        <v>1.8762612000000001</v>
      </c>
      <c r="BO164" s="10">
        <v>1.8692709000000001</v>
      </c>
      <c r="BP164" s="10">
        <v>1.8626050000000001</v>
      </c>
      <c r="BQ164" s="10">
        <v>1.8562643000000001</v>
      </c>
      <c r="BR164" s="10">
        <v>1.8250892000000001</v>
      </c>
      <c r="BS164" s="10">
        <v>1.8057775</v>
      </c>
      <c r="BU164" s="9">
        <v>355.14</v>
      </c>
      <c r="BV164" s="9">
        <v>405.28</v>
      </c>
      <c r="BW164" s="9">
        <v>464.29</v>
      </c>
      <c r="BX164" s="9">
        <v>491.12</v>
      </c>
      <c r="BY164" s="9">
        <v>487.93</v>
      </c>
      <c r="BZ164" s="9">
        <v>480.93</v>
      </c>
      <c r="CA164" s="9">
        <v>446.38</v>
      </c>
      <c r="CB164" s="9">
        <v>409.91</v>
      </c>
      <c r="CC164" s="9">
        <v>377.31</v>
      </c>
      <c r="CD164" s="9">
        <v>372.84</v>
      </c>
      <c r="CE164" s="9">
        <v>365.73</v>
      </c>
      <c r="CF164" s="9">
        <v>350.8</v>
      </c>
      <c r="CG164" s="9">
        <v>351.83</v>
      </c>
      <c r="CH164" s="9">
        <v>357.74</v>
      </c>
      <c r="CI164" s="9">
        <v>373.4</v>
      </c>
      <c r="CJ164" s="9">
        <v>375.47</v>
      </c>
      <c r="CK164" s="9">
        <v>379.98</v>
      </c>
      <c r="CL164" s="9">
        <v>364.87</v>
      </c>
      <c r="CM164" s="9">
        <v>332.69</v>
      </c>
      <c r="CN164" s="9">
        <v>276.74</v>
      </c>
      <c r="CO164" s="9">
        <v>236.55</v>
      </c>
      <c r="CP164" s="9">
        <v>220.59</v>
      </c>
      <c r="CQ164" s="9">
        <v>216.69</v>
      </c>
      <c r="CR164" s="9">
        <v>211.99</v>
      </c>
      <c r="CS164" s="9">
        <v>220.24</v>
      </c>
      <c r="CT164" s="9">
        <v>224.48</v>
      </c>
      <c r="CU164" s="9">
        <v>229.58</v>
      </c>
      <c r="CV164" s="9">
        <v>237.61</v>
      </c>
      <c r="CW164" s="9">
        <v>230.19</v>
      </c>
      <c r="CX164" s="9">
        <v>227.81</v>
      </c>
      <c r="CY164" s="9">
        <v>212.89</v>
      </c>
      <c r="CZ164" s="9">
        <v>161.11000000000001</v>
      </c>
      <c r="DA164" s="9">
        <v>147.6</v>
      </c>
      <c r="DB164" s="9">
        <v>139.37</v>
      </c>
      <c r="DC164" s="9">
        <v>129.46</v>
      </c>
      <c r="DD164" s="9">
        <v>126.98</v>
      </c>
      <c r="DE164" s="9">
        <v>132.97999999999999</v>
      </c>
      <c r="DF164" s="9">
        <v>143.5</v>
      </c>
      <c r="DG164" s="9">
        <v>141.91</v>
      </c>
      <c r="DH164" s="9">
        <v>140.80000000000001</v>
      </c>
      <c r="DI164" s="9">
        <v>135.38999999999999</v>
      </c>
      <c r="DJ164" s="9">
        <v>133.33000000000001</v>
      </c>
      <c r="DK164" s="9">
        <v>127.06</v>
      </c>
      <c r="DL164" s="9">
        <v>126.12</v>
      </c>
      <c r="DM164" s="9">
        <v>119.5</v>
      </c>
      <c r="DN164" s="9">
        <v>116.61</v>
      </c>
      <c r="DO164" s="9">
        <v>114.35</v>
      </c>
      <c r="DP164" s="9">
        <v>111</v>
      </c>
      <c r="DR164" s="9">
        <v>339.47</v>
      </c>
      <c r="DS164" s="9">
        <v>399.63</v>
      </c>
      <c r="DT164" s="9">
        <v>672.62</v>
      </c>
      <c r="DU164" s="9">
        <v>671.5</v>
      </c>
      <c r="DV164" s="9">
        <v>557.75</v>
      </c>
      <c r="DW164" s="9">
        <v>557.72</v>
      </c>
      <c r="DX164" s="9">
        <v>556.82000000000005</v>
      </c>
      <c r="DY164" s="9">
        <v>311.36</v>
      </c>
      <c r="DZ164" s="9">
        <v>315.95999999999998</v>
      </c>
      <c r="EA164" s="9">
        <v>315.22000000000003</v>
      </c>
      <c r="EB164" s="9">
        <v>316.35000000000002</v>
      </c>
      <c r="EC164" s="9">
        <v>317.23</v>
      </c>
      <c r="ED164" s="9">
        <v>316.8</v>
      </c>
      <c r="EE164" s="9">
        <v>316.48</v>
      </c>
      <c r="EF164" s="9">
        <v>319.72000000000003</v>
      </c>
      <c r="EG164" s="9">
        <v>320.18</v>
      </c>
      <c r="EH164" s="9">
        <v>324.08</v>
      </c>
      <c r="EI164" s="9">
        <v>324.08</v>
      </c>
      <c r="EJ164" s="9">
        <v>321.11</v>
      </c>
      <c r="EK164" s="9">
        <v>226.68</v>
      </c>
      <c r="EL164" s="9">
        <v>226.19</v>
      </c>
      <c r="EM164" s="9">
        <v>225.96</v>
      </c>
      <c r="EN164" s="9">
        <v>225.64</v>
      </c>
      <c r="EO164" s="9">
        <v>226.93</v>
      </c>
      <c r="EP164" s="9">
        <v>227.65</v>
      </c>
      <c r="EQ164" s="9">
        <v>235.09</v>
      </c>
      <c r="ER164" s="9">
        <v>237.36</v>
      </c>
      <c r="ES164" s="9">
        <v>237.99</v>
      </c>
      <c r="ET164" s="9">
        <v>239.13</v>
      </c>
      <c r="EU164" s="9">
        <v>238.81</v>
      </c>
      <c r="EV164" s="9">
        <v>240.32</v>
      </c>
      <c r="EW164" s="9">
        <v>145.28</v>
      </c>
      <c r="EX164" s="9">
        <v>144.55000000000001</v>
      </c>
      <c r="EY164" s="9">
        <v>144.56</v>
      </c>
      <c r="EZ164" s="9">
        <v>144.53</v>
      </c>
      <c r="FA164" s="9">
        <v>145.94</v>
      </c>
      <c r="FB164" s="9">
        <v>146.78</v>
      </c>
      <c r="FC164" s="9">
        <v>152.80000000000001</v>
      </c>
      <c r="FD164" s="9">
        <v>155.62</v>
      </c>
      <c r="FE164" s="9">
        <v>157.72</v>
      </c>
      <c r="FF164" s="9">
        <v>158.51</v>
      </c>
      <c r="FG164" s="9">
        <v>157.80000000000001</v>
      </c>
      <c r="FH164" s="9">
        <v>156</v>
      </c>
      <c r="FI164" s="9">
        <v>124.86</v>
      </c>
      <c r="FJ164" s="9">
        <v>124.23</v>
      </c>
      <c r="FK164" s="9">
        <v>124.24</v>
      </c>
      <c r="FL164" s="9">
        <v>124.21</v>
      </c>
      <c r="FM164" s="9">
        <v>125.61</v>
      </c>
      <c r="FO164" s="9">
        <v>79.162099999999995</v>
      </c>
      <c r="FP164" s="7">
        <v>103.46</v>
      </c>
      <c r="FQ164" s="9">
        <v>1.2119</v>
      </c>
      <c r="FR164" s="7">
        <f t="shared" si="29"/>
        <v>85.370080039607231</v>
      </c>
      <c r="FT164" s="7">
        <v>1.91</v>
      </c>
      <c r="FU164" s="7">
        <v>1.95</v>
      </c>
      <c r="FV164" s="9">
        <v>79.513000000000005</v>
      </c>
      <c r="FX164" s="9">
        <v>96.65</v>
      </c>
      <c r="FY164" s="9">
        <v>93.9</v>
      </c>
      <c r="FZ164" s="9">
        <v>91.27</v>
      </c>
      <c r="GA164" s="9">
        <v>87.88</v>
      </c>
      <c r="GB164" s="9">
        <v>82.85</v>
      </c>
    </row>
    <row r="165" spans="1:184" x14ac:dyDescent="0.25">
      <c r="A165" s="6">
        <f t="shared" si="30"/>
        <v>44782</v>
      </c>
      <c r="B165" s="13">
        <f t="shared" si="24"/>
        <v>8</v>
      </c>
      <c r="C165" s="13">
        <f t="shared" si="25"/>
        <v>2022</v>
      </c>
      <c r="D165">
        <f t="shared" si="26"/>
        <v>202208</v>
      </c>
      <c r="E165">
        <f t="shared" si="27"/>
        <v>3</v>
      </c>
      <c r="F165">
        <f t="shared" si="28"/>
        <v>202203</v>
      </c>
      <c r="G165" t="s">
        <v>351</v>
      </c>
      <c r="H165" s="9">
        <v>1.75</v>
      </c>
      <c r="I165" s="9">
        <v>1.6904999999999999</v>
      </c>
      <c r="J165" s="10">
        <v>1.8134432</v>
      </c>
      <c r="K165" s="10">
        <v>2.1375294</v>
      </c>
      <c r="L165" s="10">
        <v>2.4242404999999998</v>
      </c>
      <c r="M165" s="10">
        <v>2.6689935999999999</v>
      </c>
      <c r="N165" s="10">
        <v>2.8597027000000002</v>
      </c>
      <c r="O165" s="10">
        <v>2.9942578000000002</v>
      </c>
      <c r="P165" s="10">
        <v>3.0790731999999998</v>
      </c>
      <c r="Q165" s="10">
        <v>3.1258976999999999</v>
      </c>
      <c r="R165" s="10">
        <v>3.1464679000000002</v>
      </c>
      <c r="S165" s="10">
        <v>3.1502650999999999</v>
      </c>
      <c r="T165" s="10">
        <v>3.1425097000000002</v>
      </c>
      <c r="U165" s="10">
        <v>3.1259803000000002</v>
      </c>
      <c r="V165" s="10">
        <v>3.1017633</v>
      </c>
      <c r="W165" s="10">
        <v>3.0708098000000001</v>
      </c>
      <c r="X165" s="10">
        <v>3.0341315</v>
      </c>
      <c r="Y165" s="10">
        <v>2.99274</v>
      </c>
      <c r="Z165" s="10">
        <v>2.9476467999999998</v>
      </c>
      <c r="AA165" s="10">
        <v>2.8998634999999999</v>
      </c>
      <c r="AB165" s="10">
        <v>2.8503566999999999</v>
      </c>
      <c r="AC165" s="10">
        <v>2.7998843</v>
      </c>
      <c r="AD165" s="10">
        <v>2.7491433999999999</v>
      </c>
      <c r="AE165" s="10">
        <v>2.6988314999999998</v>
      </c>
      <c r="AF165" s="10">
        <v>2.6496458999999999</v>
      </c>
      <c r="AG165" s="10">
        <v>2.6022837999999999</v>
      </c>
      <c r="AH165" s="10">
        <v>2.5573231999999999</v>
      </c>
      <c r="AI165" s="10">
        <v>2.5148139999999999</v>
      </c>
      <c r="AJ165" s="10">
        <v>2.4746610000000002</v>
      </c>
      <c r="AK165" s="10">
        <v>2.4367687</v>
      </c>
      <c r="AL165" s="10">
        <v>2.4010416000000001</v>
      </c>
      <c r="AM165" s="10">
        <v>2.3673844000000002</v>
      </c>
      <c r="AN165" s="10">
        <v>2.3357014999999999</v>
      </c>
      <c r="AO165" s="10">
        <v>2.3058974999999999</v>
      </c>
      <c r="AP165" s="10">
        <v>2.2778771</v>
      </c>
      <c r="AQ165" s="10">
        <v>2.2515447000000002</v>
      </c>
      <c r="AR165" s="10">
        <v>2.2268050000000001</v>
      </c>
      <c r="AS165" s="10">
        <v>2.2035624999999999</v>
      </c>
      <c r="AT165" s="10">
        <v>2.1817229999999999</v>
      </c>
      <c r="AU165" s="10">
        <v>2.1611984999999998</v>
      </c>
      <c r="AV165" s="10">
        <v>2.1419031999999998</v>
      </c>
      <c r="AW165" s="10">
        <v>2.1237514000000002</v>
      </c>
      <c r="AX165" s="10">
        <v>2.1066571000000001</v>
      </c>
      <c r="AY165" s="10">
        <v>2.0905347000000001</v>
      </c>
      <c r="AZ165" s="10">
        <v>2.0752983</v>
      </c>
      <c r="BA165" s="10">
        <v>2.0608621</v>
      </c>
      <c r="BB165" s="10">
        <v>2.0471403000000001</v>
      </c>
      <c r="BC165" s="10">
        <v>2.0340471</v>
      </c>
      <c r="BD165" s="10">
        <v>2.0214967000000001</v>
      </c>
      <c r="BE165" s="10">
        <v>2.0094031999999999</v>
      </c>
      <c r="BF165" s="10">
        <v>1.9976923</v>
      </c>
      <c r="BG165" s="10">
        <v>1.9863443000000001</v>
      </c>
      <c r="BH165" s="10">
        <v>1.9753563999999999</v>
      </c>
      <c r="BI165" s="10">
        <v>1.9647257</v>
      </c>
      <c r="BJ165" s="10">
        <v>1.9544495</v>
      </c>
      <c r="BK165" s="10">
        <v>1.9445250000000001</v>
      </c>
      <c r="BL165" s="10">
        <v>1.9349491999999999</v>
      </c>
      <c r="BM165" s="10">
        <v>1.9257195</v>
      </c>
      <c r="BN165" s="10">
        <v>1.9168329</v>
      </c>
      <c r="BO165" s="10">
        <v>1.9082866999999999</v>
      </c>
      <c r="BP165" s="10">
        <v>1.9000779999999999</v>
      </c>
      <c r="BQ165" s="10">
        <v>1.8922041000000001</v>
      </c>
      <c r="BR165" s="10">
        <v>1.852015</v>
      </c>
      <c r="BS165" s="10">
        <v>1.8242786</v>
      </c>
      <c r="BU165" s="9">
        <v>357.24</v>
      </c>
      <c r="BV165" s="9">
        <v>406.24</v>
      </c>
      <c r="BW165" s="9">
        <v>463.61</v>
      </c>
      <c r="BX165" s="9">
        <v>492.5</v>
      </c>
      <c r="BY165" s="9">
        <v>491.71</v>
      </c>
      <c r="BZ165" s="9">
        <v>485.7</v>
      </c>
      <c r="CA165" s="9">
        <v>455.38</v>
      </c>
      <c r="CB165" s="9">
        <v>420</v>
      </c>
      <c r="CC165" s="9">
        <v>391.24</v>
      </c>
      <c r="CD165" s="9">
        <v>387.18</v>
      </c>
      <c r="CE165" s="9">
        <v>380.24</v>
      </c>
      <c r="CF165" s="9">
        <v>367.32</v>
      </c>
      <c r="CG165" s="9">
        <v>368.97</v>
      </c>
      <c r="CH165" s="9">
        <v>374.84</v>
      </c>
      <c r="CI165" s="9">
        <v>390.75</v>
      </c>
      <c r="CJ165" s="9">
        <v>393.68</v>
      </c>
      <c r="CK165" s="9">
        <v>399.4</v>
      </c>
      <c r="CL165" s="9">
        <v>384.28</v>
      </c>
      <c r="CM165" s="9">
        <v>350.5</v>
      </c>
      <c r="CN165" s="9">
        <v>294.54000000000002</v>
      </c>
      <c r="CO165" s="9">
        <v>252.84</v>
      </c>
      <c r="CP165" s="9">
        <v>235.1</v>
      </c>
      <c r="CQ165" s="9">
        <v>230.94</v>
      </c>
      <c r="CR165" s="9">
        <v>225.88</v>
      </c>
      <c r="CS165" s="9">
        <v>232</v>
      </c>
      <c r="CT165" s="9">
        <v>235.32</v>
      </c>
      <c r="CU165" s="9">
        <v>239.72</v>
      </c>
      <c r="CV165" s="9">
        <v>248.42</v>
      </c>
      <c r="CW165" s="9">
        <v>242.51</v>
      </c>
      <c r="CX165" s="9">
        <v>240.2</v>
      </c>
      <c r="CY165" s="9">
        <v>225.28</v>
      </c>
      <c r="CZ165" s="9">
        <v>171.61</v>
      </c>
      <c r="DA165" s="9">
        <v>156.06</v>
      </c>
      <c r="DB165" s="9">
        <v>147.83000000000001</v>
      </c>
      <c r="DC165" s="9">
        <v>138.18</v>
      </c>
      <c r="DD165" s="9">
        <v>136.13999999999999</v>
      </c>
      <c r="DE165" s="9">
        <v>142.34</v>
      </c>
      <c r="DF165" s="9">
        <v>155.30000000000001</v>
      </c>
      <c r="DG165" s="9">
        <v>155.03</v>
      </c>
      <c r="DH165" s="9">
        <v>153.26</v>
      </c>
      <c r="DI165" s="9">
        <v>147.34</v>
      </c>
      <c r="DJ165" s="9">
        <v>145.28</v>
      </c>
      <c r="DK165" s="9">
        <v>139.01</v>
      </c>
      <c r="DL165" s="9">
        <v>138.07</v>
      </c>
      <c r="DM165" s="9">
        <v>131.44999999999999</v>
      </c>
      <c r="DN165" s="9">
        <v>128.56</v>
      </c>
      <c r="DO165" s="9">
        <v>126.3</v>
      </c>
      <c r="DP165" s="9">
        <v>122.95</v>
      </c>
      <c r="DR165" s="9">
        <v>339.35</v>
      </c>
      <c r="DS165" s="9">
        <v>403.39</v>
      </c>
      <c r="DT165" s="9">
        <v>664.53</v>
      </c>
      <c r="DU165" s="9">
        <v>661.16</v>
      </c>
      <c r="DV165" s="9">
        <v>555.20000000000005</v>
      </c>
      <c r="DW165" s="9">
        <v>555.16999999999996</v>
      </c>
      <c r="DX165" s="9">
        <v>554.27</v>
      </c>
      <c r="DY165" s="9">
        <v>318.56</v>
      </c>
      <c r="DZ165" s="9">
        <v>323.16000000000003</v>
      </c>
      <c r="EA165" s="9">
        <v>322.42</v>
      </c>
      <c r="EB165" s="9">
        <v>324.22000000000003</v>
      </c>
      <c r="EC165" s="9">
        <v>325.10000000000002</v>
      </c>
      <c r="ED165" s="9">
        <v>324.67</v>
      </c>
      <c r="EE165" s="9">
        <v>325.33</v>
      </c>
      <c r="EF165" s="9">
        <v>328.57</v>
      </c>
      <c r="EG165" s="9">
        <v>329.03</v>
      </c>
      <c r="EH165" s="9">
        <v>336.38</v>
      </c>
      <c r="EI165" s="9">
        <v>336.38</v>
      </c>
      <c r="EJ165" s="9">
        <v>333.41</v>
      </c>
      <c r="EK165" s="9">
        <v>237.73</v>
      </c>
      <c r="EL165" s="9">
        <v>237.24</v>
      </c>
      <c r="EM165" s="9">
        <v>237.01</v>
      </c>
      <c r="EN165" s="9">
        <v>236.69</v>
      </c>
      <c r="EO165" s="9">
        <v>237.98</v>
      </c>
      <c r="EP165" s="9">
        <v>238.7</v>
      </c>
      <c r="EQ165" s="9">
        <v>251.13</v>
      </c>
      <c r="ER165" s="9">
        <v>253.4</v>
      </c>
      <c r="ES165" s="9">
        <v>254.03</v>
      </c>
      <c r="ET165" s="9">
        <v>255.17</v>
      </c>
      <c r="EU165" s="9">
        <v>254.85</v>
      </c>
      <c r="EV165" s="9">
        <v>256.36</v>
      </c>
      <c r="EW165" s="9">
        <v>149.9</v>
      </c>
      <c r="EX165" s="9">
        <v>149.16999999999999</v>
      </c>
      <c r="EY165" s="9">
        <v>149.18</v>
      </c>
      <c r="EZ165" s="9">
        <v>149.15</v>
      </c>
      <c r="FA165" s="9">
        <v>150.56</v>
      </c>
      <c r="FB165" s="9">
        <v>151.4</v>
      </c>
      <c r="FC165" s="9">
        <v>160.29</v>
      </c>
      <c r="FD165" s="9">
        <v>163.11000000000001</v>
      </c>
      <c r="FE165" s="9">
        <v>165.21</v>
      </c>
      <c r="FF165" s="9">
        <v>166</v>
      </c>
      <c r="FG165" s="9">
        <v>165.29</v>
      </c>
      <c r="FH165" s="9">
        <v>163.49</v>
      </c>
      <c r="FI165" s="9">
        <v>127.17</v>
      </c>
      <c r="FJ165" s="9">
        <v>126.54</v>
      </c>
      <c r="FK165" s="9">
        <v>126.55</v>
      </c>
      <c r="FL165" s="9">
        <v>126.52</v>
      </c>
      <c r="FM165" s="9">
        <v>127.92</v>
      </c>
      <c r="FO165" s="9">
        <v>78.933599999999998</v>
      </c>
      <c r="FP165" s="7">
        <v>103.81</v>
      </c>
      <c r="FQ165" s="9">
        <v>1.2088000000000001</v>
      </c>
      <c r="FR165" s="7">
        <f t="shared" si="29"/>
        <v>85.878557246856388</v>
      </c>
      <c r="FT165" s="7">
        <v>1.92</v>
      </c>
      <c r="FU165" s="7">
        <v>1.98</v>
      </c>
      <c r="FV165" s="9">
        <v>79.281999999999996</v>
      </c>
      <c r="FX165" s="9">
        <v>96.31</v>
      </c>
      <c r="FY165" s="9">
        <v>93.64</v>
      </c>
      <c r="FZ165" s="9">
        <v>91.01</v>
      </c>
      <c r="GA165" s="9">
        <v>87.61</v>
      </c>
      <c r="GB165" s="9">
        <v>82.48</v>
      </c>
    </row>
    <row r="166" spans="1:184" x14ac:dyDescent="0.25">
      <c r="A166" s="6">
        <f t="shared" si="30"/>
        <v>44783</v>
      </c>
      <c r="B166" s="13">
        <f t="shared" si="24"/>
        <v>8</v>
      </c>
      <c r="C166" s="13">
        <f t="shared" si="25"/>
        <v>2022</v>
      </c>
      <c r="D166">
        <f t="shared" si="26"/>
        <v>202208</v>
      </c>
      <c r="E166">
        <f t="shared" si="27"/>
        <v>3</v>
      </c>
      <c r="F166">
        <f t="shared" si="28"/>
        <v>202203</v>
      </c>
      <c r="G166" t="s">
        <v>352</v>
      </c>
      <c r="H166" s="9">
        <v>1.75</v>
      </c>
      <c r="I166" s="9">
        <v>1.6898</v>
      </c>
      <c r="J166" s="10">
        <v>1.8179430000000001</v>
      </c>
      <c r="K166" s="10">
        <v>2.1477170999999999</v>
      </c>
      <c r="L166" s="10">
        <v>2.4242704000000002</v>
      </c>
      <c r="M166" s="10">
        <v>2.6527557000000002</v>
      </c>
      <c r="N166" s="10">
        <v>2.8289412999999999</v>
      </c>
      <c r="O166" s="10">
        <v>2.9541884999999999</v>
      </c>
      <c r="P166" s="10">
        <v>3.0336550999999998</v>
      </c>
      <c r="Q166" s="10">
        <v>3.0763748</v>
      </c>
      <c r="R166" s="10">
        <v>3.0921854999999998</v>
      </c>
      <c r="S166" s="10">
        <v>3.0894895999999998</v>
      </c>
      <c r="T166" s="10">
        <v>3.0741656000000002</v>
      </c>
      <c r="U166" s="10">
        <v>3.0496938999999998</v>
      </c>
      <c r="V166" s="10">
        <v>3.0192021000000002</v>
      </c>
      <c r="W166" s="10">
        <v>2.9839012</v>
      </c>
      <c r="X166" s="10">
        <v>2.9444743</v>
      </c>
      <c r="Y166" s="10">
        <v>2.9016041000000001</v>
      </c>
      <c r="Z166" s="10">
        <v>2.8559736</v>
      </c>
      <c r="AA166" s="10">
        <v>2.8082658</v>
      </c>
      <c r="AB166" s="10">
        <v>2.7591644</v>
      </c>
      <c r="AC166" s="10">
        <v>2.7093585</v>
      </c>
      <c r="AD166" s="10">
        <v>2.6595385999999999</v>
      </c>
      <c r="AE166" s="10">
        <v>2.6103955000000001</v>
      </c>
      <c r="AF166" s="10">
        <v>2.5626199999999999</v>
      </c>
      <c r="AG166" s="10">
        <v>2.5169028</v>
      </c>
      <c r="AH166" s="10">
        <v>2.4738353000000002</v>
      </c>
      <c r="AI166" s="10">
        <v>2.4334745</v>
      </c>
      <c r="AJ166" s="10">
        <v>2.3956984000000001</v>
      </c>
      <c r="AK166" s="10">
        <v>2.3603847</v>
      </c>
      <c r="AL166" s="10">
        <v>2.3274111</v>
      </c>
      <c r="AM166" s="10">
        <v>2.2966552999999998</v>
      </c>
      <c r="AN166" s="10">
        <v>2.2679950999999998</v>
      </c>
      <c r="AO166" s="10">
        <v>2.2413082000000002</v>
      </c>
      <c r="AP166" s="10">
        <v>2.2164723999999998</v>
      </c>
      <c r="AQ166" s="10">
        <v>2.1933653</v>
      </c>
      <c r="AR166" s="10">
        <v>2.1718647999999998</v>
      </c>
      <c r="AS166" s="10">
        <v>2.1518486000000001</v>
      </c>
      <c r="AT166" s="10">
        <v>2.1331975999999999</v>
      </c>
      <c r="AU166" s="10">
        <v>2.1158095000000001</v>
      </c>
      <c r="AV166" s="10">
        <v>2.0995864000000002</v>
      </c>
      <c r="AW166" s="10">
        <v>2.0844309000000001</v>
      </c>
      <c r="AX166" s="10">
        <v>2.0702451000000002</v>
      </c>
      <c r="AY166" s="10">
        <v>2.0569316</v>
      </c>
      <c r="AZ166" s="10">
        <v>2.0443926000000001</v>
      </c>
      <c r="BA166" s="10">
        <v>2.0325305</v>
      </c>
      <c r="BB166" s="10">
        <v>2.0212477999999998</v>
      </c>
      <c r="BC166" s="10">
        <v>2.0104467000000001</v>
      </c>
      <c r="BD166" s="10">
        <v>2.0000296</v>
      </c>
      <c r="BE166" s="10">
        <v>1.9898989</v>
      </c>
      <c r="BF166" s="10">
        <v>1.9799728000000001</v>
      </c>
      <c r="BG166" s="10">
        <v>1.9702398999999999</v>
      </c>
      <c r="BH166" s="10">
        <v>1.9607081</v>
      </c>
      <c r="BI166" s="10">
        <v>1.9513853000000001</v>
      </c>
      <c r="BJ166" s="10">
        <v>1.9422793</v>
      </c>
      <c r="BK166" s="10">
        <v>1.9333982000000001</v>
      </c>
      <c r="BL166" s="10">
        <v>1.9247495999999999</v>
      </c>
      <c r="BM166" s="10">
        <v>1.9163417</v>
      </c>
      <c r="BN166" s="10">
        <v>1.9081821999999999</v>
      </c>
      <c r="BO166" s="10">
        <v>1.9002791000000001</v>
      </c>
      <c r="BP166" s="10">
        <v>1.8926402</v>
      </c>
      <c r="BQ166" s="10">
        <v>1.8852735</v>
      </c>
      <c r="BR166" s="10">
        <v>1.8471624</v>
      </c>
      <c r="BS166" s="10">
        <v>1.8204239</v>
      </c>
      <c r="BU166" s="9">
        <v>389.82</v>
      </c>
      <c r="BV166" s="9">
        <v>437.75</v>
      </c>
      <c r="BW166" s="9">
        <v>497.17</v>
      </c>
      <c r="BX166" s="9">
        <v>527.16</v>
      </c>
      <c r="BY166" s="9">
        <v>527.84</v>
      </c>
      <c r="BZ166" s="9">
        <v>522.41</v>
      </c>
      <c r="CA166" s="9">
        <v>491.91</v>
      </c>
      <c r="CB166" s="9">
        <v>451.67</v>
      </c>
      <c r="CC166" s="9">
        <v>421.27</v>
      </c>
      <c r="CD166" s="9">
        <v>415.89</v>
      </c>
      <c r="CE166" s="9">
        <v>410.86</v>
      </c>
      <c r="CF166" s="9">
        <v>397.94</v>
      </c>
      <c r="CG166" s="9">
        <v>399.62</v>
      </c>
      <c r="CH166" s="9">
        <v>404.14</v>
      </c>
      <c r="CI166" s="9">
        <v>419.77</v>
      </c>
      <c r="CJ166" s="9">
        <v>422.7</v>
      </c>
      <c r="CK166" s="9">
        <v>429.26</v>
      </c>
      <c r="CL166" s="9">
        <v>412.69</v>
      </c>
      <c r="CM166" s="9">
        <v>379.54</v>
      </c>
      <c r="CN166" s="9">
        <v>321.17</v>
      </c>
      <c r="CO166" s="9">
        <v>279.12</v>
      </c>
      <c r="CP166" s="9">
        <v>261.38</v>
      </c>
      <c r="CQ166" s="9">
        <v>257.20999999999998</v>
      </c>
      <c r="CR166" s="9">
        <v>252.15</v>
      </c>
      <c r="CS166" s="9">
        <v>257.73</v>
      </c>
      <c r="CT166" s="9">
        <v>260.8</v>
      </c>
      <c r="CU166" s="9">
        <v>264.85000000000002</v>
      </c>
      <c r="CV166" s="9">
        <v>273.55</v>
      </c>
      <c r="CW166" s="9">
        <v>266.8</v>
      </c>
      <c r="CX166" s="9">
        <v>264.43</v>
      </c>
      <c r="CY166" s="9">
        <v>249.02</v>
      </c>
      <c r="CZ166" s="9">
        <v>186.91</v>
      </c>
      <c r="DA166" s="9">
        <v>167.06</v>
      </c>
      <c r="DB166" s="9">
        <v>157.78</v>
      </c>
      <c r="DC166" s="9">
        <v>148.13</v>
      </c>
      <c r="DD166" s="9">
        <v>146.09</v>
      </c>
      <c r="DE166" s="9">
        <v>152.75</v>
      </c>
      <c r="DF166" s="9">
        <v>165.91</v>
      </c>
      <c r="DG166" s="9">
        <v>166.95</v>
      </c>
      <c r="DH166" s="9">
        <v>165.18</v>
      </c>
      <c r="DI166" s="9">
        <v>156.30000000000001</v>
      </c>
      <c r="DJ166" s="9">
        <v>154.24</v>
      </c>
      <c r="DK166" s="9">
        <v>147.97</v>
      </c>
      <c r="DL166" s="9">
        <v>144.56</v>
      </c>
      <c r="DM166" s="9">
        <v>137.6</v>
      </c>
      <c r="DN166" s="9">
        <v>134.71</v>
      </c>
      <c r="DO166" s="9">
        <v>132.44999999999999</v>
      </c>
      <c r="DP166" s="9">
        <v>129.1</v>
      </c>
      <c r="DR166" s="9">
        <v>357.74</v>
      </c>
      <c r="DS166" s="9">
        <v>425.55</v>
      </c>
      <c r="DT166" s="9">
        <v>691.75</v>
      </c>
      <c r="DU166" s="9">
        <v>679.96</v>
      </c>
      <c r="DV166" s="9">
        <v>570.76</v>
      </c>
      <c r="DW166" s="9">
        <v>570.73</v>
      </c>
      <c r="DX166" s="9">
        <v>569.83000000000004</v>
      </c>
      <c r="DY166" s="9">
        <v>337.67</v>
      </c>
      <c r="DZ166" s="9">
        <v>342.27</v>
      </c>
      <c r="EA166" s="9">
        <v>341.53</v>
      </c>
      <c r="EB166" s="9">
        <v>344.41</v>
      </c>
      <c r="EC166" s="9">
        <v>345.29</v>
      </c>
      <c r="ED166" s="9">
        <v>344.86</v>
      </c>
      <c r="EE166" s="9">
        <v>344.56</v>
      </c>
      <c r="EF166" s="9">
        <v>347.8</v>
      </c>
      <c r="EG166" s="9">
        <v>348.26</v>
      </c>
      <c r="EH166" s="9">
        <v>359.92</v>
      </c>
      <c r="EI166" s="9">
        <v>359.92</v>
      </c>
      <c r="EJ166" s="9">
        <v>356.95</v>
      </c>
      <c r="EK166" s="9">
        <v>252.61</v>
      </c>
      <c r="EL166" s="9">
        <v>252.12</v>
      </c>
      <c r="EM166" s="9">
        <v>251.89</v>
      </c>
      <c r="EN166" s="9">
        <v>251.57</v>
      </c>
      <c r="EO166" s="9">
        <v>252.86</v>
      </c>
      <c r="EP166" s="9">
        <v>253.58</v>
      </c>
      <c r="EQ166" s="9">
        <v>267.63</v>
      </c>
      <c r="ER166" s="9">
        <v>269.89999999999998</v>
      </c>
      <c r="ES166" s="9">
        <v>270.52999999999997</v>
      </c>
      <c r="ET166" s="9">
        <v>271.67</v>
      </c>
      <c r="EU166" s="9">
        <v>271.35000000000002</v>
      </c>
      <c r="EV166" s="9">
        <v>272.86</v>
      </c>
      <c r="EW166" s="9">
        <v>156.22</v>
      </c>
      <c r="EX166" s="9">
        <v>155.49</v>
      </c>
      <c r="EY166" s="9">
        <v>155.5</v>
      </c>
      <c r="EZ166" s="9">
        <v>155.47</v>
      </c>
      <c r="FA166" s="9">
        <v>156.88</v>
      </c>
      <c r="FB166" s="9">
        <v>157.72</v>
      </c>
      <c r="FC166" s="9">
        <v>167.89</v>
      </c>
      <c r="FD166" s="9">
        <v>170.71</v>
      </c>
      <c r="FE166" s="9">
        <v>172.81</v>
      </c>
      <c r="FF166" s="9">
        <v>173.6</v>
      </c>
      <c r="FG166" s="9">
        <v>172.89</v>
      </c>
      <c r="FH166" s="9">
        <v>171.09</v>
      </c>
      <c r="FI166" s="9">
        <v>130.33000000000001</v>
      </c>
      <c r="FJ166" s="9">
        <v>129.69999999999999</v>
      </c>
      <c r="FK166" s="9">
        <v>129.71</v>
      </c>
      <c r="FL166" s="9">
        <v>129.68</v>
      </c>
      <c r="FM166" s="9">
        <v>131.08000000000001</v>
      </c>
      <c r="FO166" s="9">
        <v>79.411299999999997</v>
      </c>
      <c r="FP166" s="7">
        <v>105.06</v>
      </c>
      <c r="FQ166" s="9">
        <v>1.2259</v>
      </c>
      <c r="FR166" s="7">
        <f t="shared" si="29"/>
        <v>85.700301819071711</v>
      </c>
      <c r="FT166" s="7">
        <v>1.96</v>
      </c>
      <c r="FU166" s="7">
        <v>1.96</v>
      </c>
      <c r="FV166" s="9">
        <v>79.762200000000007</v>
      </c>
      <c r="FX166" s="9">
        <v>97.4</v>
      </c>
      <c r="FY166" s="9">
        <v>95.18</v>
      </c>
      <c r="FZ166" s="9">
        <v>92.58</v>
      </c>
      <c r="GA166" s="9">
        <v>89.13</v>
      </c>
      <c r="GB166" s="9">
        <v>83.88</v>
      </c>
    </row>
    <row r="167" spans="1:184" x14ac:dyDescent="0.25">
      <c r="A167" s="6">
        <f t="shared" si="30"/>
        <v>44784</v>
      </c>
      <c r="B167" s="13">
        <f t="shared" si="24"/>
        <v>8</v>
      </c>
      <c r="C167" s="13">
        <f t="shared" si="25"/>
        <v>2022</v>
      </c>
      <c r="D167">
        <f t="shared" si="26"/>
        <v>202208</v>
      </c>
      <c r="E167">
        <f t="shared" si="27"/>
        <v>3</v>
      </c>
      <c r="F167">
        <f t="shared" si="28"/>
        <v>202203</v>
      </c>
      <c r="G167" t="s">
        <v>353</v>
      </c>
      <c r="H167" s="9">
        <v>1.75</v>
      </c>
      <c r="I167" s="9">
        <v>1.6903999999999999</v>
      </c>
      <c r="J167" s="10">
        <v>1.8250743</v>
      </c>
      <c r="K167" s="10">
        <v>2.1591797000000001</v>
      </c>
      <c r="L167" s="10">
        <v>2.4407356999999998</v>
      </c>
      <c r="M167" s="10">
        <v>2.6763805000000001</v>
      </c>
      <c r="N167" s="10">
        <v>2.8617821999999999</v>
      </c>
      <c r="O167" s="10">
        <v>2.9962067000000001</v>
      </c>
      <c r="P167" s="10">
        <v>3.0853511</v>
      </c>
      <c r="Q167" s="10">
        <v>3.1356910999999998</v>
      </c>
      <c r="R167" s="10">
        <v>3.1570935000000002</v>
      </c>
      <c r="S167" s="10">
        <v>3.1575662000000002</v>
      </c>
      <c r="T167" s="10">
        <v>3.1432628</v>
      </c>
      <c r="U167" s="10">
        <v>3.1185239</v>
      </c>
      <c r="V167" s="10">
        <v>3.0875096000000002</v>
      </c>
      <c r="W167" s="10">
        <v>3.0517519000000002</v>
      </c>
      <c r="X167" s="10">
        <v>3.0120627</v>
      </c>
      <c r="Y167" s="10">
        <v>2.9692539</v>
      </c>
      <c r="Z167" s="10">
        <v>2.9241375000000001</v>
      </c>
      <c r="AA167" s="10">
        <v>2.8775254000000001</v>
      </c>
      <c r="AB167" s="10">
        <v>2.8301902000000001</v>
      </c>
      <c r="AC167" s="10">
        <v>2.7827027000000002</v>
      </c>
      <c r="AD167" s="10">
        <v>2.7355691000000002</v>
      </c>
      <c r="AE167" s="10">
        <v>2.6892955000000001</v>
      </c>
      <c r="AF167" s="10">
        <v>2.6443884</v>
      </c>
      <c r="AG167" s="10">
        <v>2.6013538</v>
      </c>
      <c r="AH167" s="10">
        <v>2.5606165000000001</v>
      </c>
      <c r="AI167" s="10">
        <v>2.5222036000000001</v>
      </c>
      <c r="AJ167" s="10">
        <v>2.4860213</v>
      </c>
      <c r="AK167" s="10">
        <v>2.4519755999999999</v>
      </c>
      <c r="AL167" s="10">
        <v>2.4199727000000002</v>
      </c>
      <c r="AM167" s="10">
        <v>2.3899187</v>
      </c>
      <c r="AN167" s="10">
        <v>2.3617197000000001</v>
      </c>
      <c r="AO167" s="10">
        <v>2.3352818000000002</v>
      </c>
      <c r="AP167" s="10">
        <v>2.3105112999999999</v>
      </c>
      <c r="AQ167" s="10">
        <v>2.2873141000000001</v>
      </c>
      <c r="AR167" s="10">
        <v>2.2655965</v>
      </c>
      <c r="AS167" s="10">
        <v>2.2452645000000002</v>
      </c>
      <c r="AT167" s="10">
        <v>2.2262260999999999</v>
      </c>
      <c r="AU167" s="10">
        <v>2.2083974</v>
      </c>
      <c r="AV167" s="10">
        <v>2.1916967999999999</v>
      </c>
      <c r="AW167" s="10">
        <v>2.1760427</v>
      </c>
      <c r="AX167" s="10">
        <v>2.1613533999999999</v>
      </c>
      <c r="AY167" s="10">
        <v>2.1475472999999998</v>
      </c>
      <c r="AZ167" s="10">
        <v>2.1345426999999999</v>
      </c>
      <c r="BA167" s="10">
        <v>2.122258</v>
      </c>
      <c r="BB167" s="10">
        <v>2.1106115999999999</v>
      </c>
      <c r="BC167" s="10">
        <v>2.0995219000000001</v>
      </c>
      <c r="BD167" s="10">
        <v>2.0889071000000001</v>
      </c>
      <c r="BE167" s="10">
        <v>2.0786856999999999</v>
      </c>
      <c r="BF167" s="10">
        <v>2.0687883999999999</v>
      </c>
      <c r="BG167" s="10">
        <v>2.0592000000000001</v>
      </c>
      <c r="BH167" s="10">
        <v>2.0499206999999999</v>
      </c>
      <c r="BI167" s="10">
        <v>2.0409503999999998</v>
      </c>
      <c r="BJ167" s="10">
        <v>2.0322889000000002</v>
      </c>
      <c r="BK167" s="10">
        <v>2.0239365</v>
      </c>
      <c r="BL167" s="10">
        <v>2.0158928999999999</v>
      </c>
      <c r="BM167" s="10">
        <v>2.0081582</v>
      </c>
      <c r="BN167" s="10">
        <v>2.0007324</v>
      </c>
      <c r="BO167" s="10">
        <v>1.9936153999999999</v>
      </c>
      <c r="BP167" s="10">
        <v>1.9868072999999999</v>
      </c>
      <c r="BQ167" s="10">
        <v>1.9803078999999999</v>
      </c>
      <c r="BR167" s="10">
        <v>1.9478565999999999</v>
      </c>
      <c r="BS167" s="10">
        <v>1.9268902999999999</v>
      </c>
      <c r="BU167" s="9">
        <v>401.65</v>
      </c>
      <c r="BV167" s="9">
        <v>444.3</v>
      </c>
      <c r="BW167" s="9">
        <v>507.6</v>
      </c>
      <c r="BX167" s="9">
        <v>544.9</v>
      </c>
      <c r="BY167" s="9">
        <v>544.15</v>
      </c>
      <c r="BZ167" s="9">
        <v>540</v>
      </c>
      <c r="CA167" s="9">
        <v>514.98</v>
      </c>
      <c r="CB167" s="9">
        <v>483.33</v>
      </c>
      <c r="CC167" s="9">
        <v>461.04</v>
      </c>
      <c r="CD167" s="9">
        <v>454.9</v>
      </c>
      <c r="CE167" s="9">
        <v>449.87</v>
      </c>
      <c r="CF167" s="9">
        <v>436.61</v>
      </c>
      <c r="CG167" s="9">
        <v>437.89</v>
      </c>
      <c r="CH167" s="9">
        <v>441.51</v>
      </c>
      <c r="CI167" s="9">
        <v>457.51</v>
      </c>
      <c r="CJ167" s="9">
        <v>460.44</v>
      </c>
      <c r="CK167" s="9">
        <v>468.25</v>
      </c>
      <c r="CL167" s="9">
        <v>451.68</v>
      </c>
      <c r="CM167" s="9">
        <v>414.55</v>
      </c>
      <c r="CN167" s="9">
        <v>342.55</v>
      </c>
      <c r="CO167" s="9">
        <v>299.97000000000003</v>
      </c>
      <c r="CP167" s="9">
        <v>281.86</v>
      </c>
      <c r="CQ167" s="9">
        <v>277.27999999999997</v>
      </c>
      <c r="CR167" s="9">
        <v>271.01</v>
      </c>
      <c r="CS167" s="9">
        <v>274.17</v>
      </c>
      <c r="CT167" s="9">
        <v>281.27</v>
      </c>
      <c r="CU167" s="9">
        <v>285.60000000000002</v>
      </c>
      <c r="CV167" s="9">
        <v>294.3</v>
      </c>
      <c r="CW167" s="9">
        <v>288.64</v>
      </c>
      <c r="CX167" s="9">
        <v>286.27</v>
      </c>
      <c r="CY167" s="9">
        <v>269.95</v>
      </c>
      <c r="CZ167" s="9">
        <v>200.4</v>
      </c>
      <c r="DA167" s="9">
        <v>176.9</v>
      </c>
      <c r="DB167" s="9">
        <v>167.62</v>
      </c>
      <c r="DC167" s="9">
        <v>157.97</v>
      </c>
      <c r="DD167" s="9">
        <v>155.93</v>
      </c>
      <c r="DE167" s="9">
        <v>162.59</v>
      </c>
      <c r="DF167" s="9">
        <v>176.34</v>
      </c>
      <c r="DG167" s="9">
        <v>177.38</v>
      </c>
      <c r="DH167" s="9">
        <v>175.61</v>
      </c>
      <c r="DI167" s="9">
        <v>167.32</v>
      </c>
      <c r="DJ167" s="9">
        <v>165.26</v>
      </c>
      <c r="DK167" s="9">
        <v>158.99</v>
      </c>
      <c r="DL167" s="9">
        <v>149.80000000000001</v>
      </c>
      <c r="DM167" s="9">
        <v>142.84</v>
      </c>
      <c r="DN167" s="9">
        <v>139.94999999999999</v>
      </c>
      <c r="DO167" s="9">
        <v>137.69</v>
      </c>
      <c r="DP167" s="9">
        <v>134.34</v>
      </c>
      <c r="DR167" s="9">
        <v>365.66</v>
      </c>
      <c r="DS167" s="9">
        <v>433.18</v>
      </c>
      <c r="DT167" s="9">
        <v>705.64</v>
      </c>
      <c r="DU167" s="9">
        <v>680.51</v>
      </c>
      <c r="DV167" s="9">
        <v>586.75</v>
      </c>
      <c r="DW167" s="9">
        <v>586.72</v>
      </c>
      <c r="DX167" s="9">
        <v>585.82000000000005</v>
      </c>
      <c r="DY167" s="9">
        <v>367.53</v>
      </c>
      <c r="DZ167" s="9">
        <v>372.13</v>
      </c>
      <c r="EA167" s="9">
        <v>371.39</v>
      </c>
      <c r="EB167" s="9">
        <v>375.54</v>
      </c>
      <c r="EC167" s="9">
        <v>376.42</v>
      </c>
      <c r="ED167" s="9">
        <v>375.99</v>
      </c>
      <c r="EE167" s="9">
        <v>373.63</v>
      </c>
      <c r="EF167" s="9">
        <v>376.87</v>
      </c>
      <c r="EG167" s="9">
        <v>377.33</v>
      </c>
      <c r="EH167" s="9">
        <v>391.15</v>
      </c>
      <c r="EI167" s="9">
        <v>391.15</v>
      </c>
      <c r="EJ167" s="9">
        <v>388.18</v>
      </c>
      <c r="EK167" s="9">
        <v>275.16000000000003</v>
      </c>
      <c r="EL167" s="9">
        <v>274.67</v>
      </c>
      <c r="EM167" s="9">
        <v>274.44</v>
      </c>
      <c r="EN167" s="9">
        <v>274.12</v>
      </c>
      <c r="EO167" s="9">
        <v>275.41000000000003</v>
      </c>
      <c r="EP167" s="9">
        <v>276.13</v>
      </c>
      <c r="EQ167" s="9">
        <v>280.31</v>
      </c>
      <c r="ER167" s="9">
        <v>282.58</v>
      </c>
      <c r="ES167" s="9">
        <v>283.20999999999998</v>
      </c>
      <c r="ET167" s="9">
        <v>284.35000000000002</v>
      </c>
      <c r="EU167" s="9">
        <v>284.02999999999997</v>
      </c>
      <c r="EV167" s="9">
        <v>285.54000000000002</v>
      </c>
      <c r="EW167" s="9">
        <v>165.75</v>
      </c>
      <c r="EX167" s="9">
        <v>165.02</v>
      </c>
      <c r="EY167" s="9">
        <v>165.03</v>
      </c>
      <c r="EZ167" s="9">
        <v>165</v>
      </c>
      <c r="FA167" s="9">
        <v>166.41</v>
      </c>
      <c r="FB167" s="9">
        <v>167.25</v>
      </c>
      <c r="FC167" s="9">
        <v>180.57</v>
      </c>
      <c r="FD167" s="9">
        <v>183.39</v>
      </c>
      <c r="FE167" s="9">
        <v>185.49</v>
      </c>
      <c r="FF167" s="9">
        <v>186.28</v>
      </c>
      <c r="FG167" s="9">
        <v>185.57</v>
      </c>
      <c r="FH167" s="9">
        <v>183.77</v>
      </c>
      <c r="FI167" s="9">
        <v>139.86000000000001</v>
      </c>
      <c r="FJ167" s="9">
        <v>139.22999999999999</v>
      </c>
      <c r="FK167" s="9">
        <v>139.24</v>
      </c>
      <c r="FL167" s="9">
        <v>139.21</v>
      </c>
      <c r="FM167" s="9">
        <v>140.61000000000001</v>
      </c>
      <c r="FO167" s="9">
        <v>79.206699999999998</v>
      </c>
      <c r="FP167" s="7">
        <v>107.19</v>
      </c>
      <c r="FQ167" s="9">
        <v>1.2225999999999999</v>
      </c>
      <c r="FR167" s="7">
        <f t="shared" si="29"/>
        <v>87.673809913299536</v>
      </c>
      <c r="FT167" s="7">
        <v>2.0099999999999998</v>
      </c>
      <c r="FU167" s="7">
        <v>2.06</v>
      </c>
      <c r="FV167" s="9">
        <v>79.553399999999996</v>
      </c>
      <c r="FX167" s="9">
        <v>99.6</v>
      </c>
      <c r="FY167" s="9">
        <v>97.15</v>
      </c>
      <c r="FZ167" s="9">
        <v>94.27</v>
      </c>
      <c r="GA167" s="9">
        <v>90.39</v>
      </c>
      <c r="GB167" s="9">
        <v>84.51</v>
      </c>
    </row>
    <row r="168" spans="1:184" x14ac:dyDescent="0.25">
      <c r="A168" s="6">
        <f t="shared" si="30"/>
        <v>44785</v>
      </c>
      <c r="B168" s="13">
        <f t="shared" si="24"/>
        <v>8</v>
      </c>
      <c r="C168" s="13">
        <f t="shared" si="25"/>
        <v>2022</v>
      </c>
      <c r="D168">
        <f t="shared" si="26"/>
        <v>202208</v>
      </c>
      <c r="E168">
        <f t="shared" si="27"/>
        <v>3</v>
      </c>
      <c r="F168">
        <f t="shared" si="28"/>
        <v>202203</v>
      </c>
      <c r="G168" t="s">
        <v>354</v>
      </c>
      <c r="H168" s="9">
        <v>1.75</v>
      </c>
      <c r="I168" s="9">
        <v>1.6897</v>
      </c>
      <c r="J168" s="10">
        <v>1.8368606000000001</v>
      </c>
      <c r="K168" s="10">
        <v>2.1806161999999998</v>
      </c>
      <c r="L168" s="10">
        <v>2.4706986</v>
      </c>
      <c r="M168" s="10">
        <v>2.7163417000000001</v>
      </c>
      <c r="N168" s="10">
        <v>2.9144006</v>
      </c>
      <c r="O168" s="10">
        <v>3.0622932</v>
      </c>
      <c r="P168" s="10">
        <v>3.1637852999999998</v>
      </c>
      <c r="Q168" s="10">
        <v>3.2251311999999999</v>
      </c>
      <c r="R168" s="10">
        <v>3.2555814999999999</v>
      </c>
      <c r="S168" s="10">
        <v>3.2629883</v>
      </c>
      <c r="T168" s="10">
        <v>3.2532168000000001</v>
      </c>
      <c r="U168" s="10">
        <v>3.2308309999999998</v>
      </c>
      <c r="V168" s="10">
        <v>3.2000597000000002</v>
      </c>
      <c r="W168" s="10">
        <v>3.1628753000000001</v>
      </c>
      <c r="X168" s="10">
        <v>3.1205335000000001</v>
      </c>
      <c r="Y168" s="10">
        <v>3.0742894000000001</v>
      </c>
      <c r="Z168" s="10">
        <v>3.0253985000000001</v>
      </c>
      <c r="AA168" s="10">
        <v>2.9751161000000002</v>
      </c>
      <c r="AB168" s="10">
        <v>2.9245774</v>
      </c>
      <c r="AC168" s="10">
        <v>2.8743607999999998</v>
      </c>
      <c r="AD168" s="10">
        <v>2.8248831000000001</v>
      </c>
      <c r="AE168" s="10">
        <v>2.7765613</v>
      </c>
      <c r="AF168" s="10">
        <v>2.7298122</v>
      </c>
      <c r="AG168" s="10">
        <v>2.6850527999999998</v>
      </c>
      <c r="AH168" s="10">
        <v>2.6426219999999998</v>
      </c>
      <c r="AI168" s="10">
        <v>2.6025152999999999</v>
      </c>
      <c r="AJ168" s="10">
        <v>2.5646331</v>
      </c>
      <c r="AK168" s="10">
        <v>2.5288759000000001</v>
      </c>
      <c r="AL168" s="10">
        <v>2.4951441999999999</v>
      </c>
      <c r="AM168" s="10">
        <v>2.4633386000000002</v>
      </c>
      <c r="AN168" s="10">
        <v>2.4333594000000001</v>
      </c>
      <c r="AO168" s="10">
        <v>2.4051073999999999</v>
      </c>
      <c r="AP168" s="10">
        <v>2.3784828</v>
      </c>
      <c r="AQ168" s="10">
        <v>2.3533862999999999</v>
      </c>
      <c r="AR168" s="10">
        <v>2.3297183000000001</v>
      </c>
      <c r="AS168" s="10">
        <v>2.3073793</v>
      </c>
      <c r="AT168" s="10">
        <v>2.2862746</v>
      </c>
      <c r="AU168" s="10">
        <v>2.2663296000000002</v>
      </c>
      <c r="AV168" s="10">
        <v>2.2474758000000001</v>
      </c>
      <c r="AW168" s="10">
        <v>2.2296444000000002</v>
      </c>
      <c r="AX168" s="10">
        <v>2.2127667</v>
      </c>
      <c r="AY168" s="10">
        <v>2.1967739000000002</v>
      </c>
      <c r="AZ168" s="10">
        <v>2.1815973999999998</v>
      </c>
      <c r="BA168" s="10">
        <v>2.1671684999999998</v>
      </c>
      <c r="BB168" s="10">
        <v>2.1534184999999999</v>
      </c>
      <c r="BC168" s="10">
        <v>2.1402785999999998</v>
      </c>
      <c r="BD168" s="10">
        <v>2.1276801000000001</v>
      </c>
      <c r="BE168" s="10">
        <v>2.1155542999999999</v>
      </c>
      <c r="BF168" s="10">
        <v>2.1038426000000001</v>
      </c>
      <c r="BG168" s="10">
        <v>2.0925303999999998</v>
      </c>
      <c r="BH168" s="10">
        <v>2.0816154999999998</v>
      </c>
      <c r="BI168" s="10">
        <v>2.0710956999999999</v>
      </c>
      <c r="BJ168" s="10">
        <v>2.0609685</v>
      </c>
      <c r="BK168" s="10">
        <v>2.0512318</v>
      </c>
      <c r="BL168" s="10">
        <v>2.0418832999999998</v>
      </c>
      <c r="BM168" s="10">
        <v>2.0329207</v>
      </c>
      <c r="BN168" s="10">
        <v>2.0243416999999999</v>
      </c>
      <c r="BO168" s="10">
        <v>2.0161441</v>
      </c>
      <c r="BP168" s="10">
        <v>2.0083255000000002</v>
      </c>
      <c r="BQ168" s="10">
        <v>2.0008838</v>
      </c>
      <c r="BR168" s="10">
        <v>1.9641373</v>
      </c>
      <c r="BS168" s="10">
        <v>1.9411016000000001</v>
      </c>
      <c r="BU168" s="9">
        <v>395.8</v>
      </c>
      <c r="BV168" s="9">
        <v>439.79</v>
      </c>
      <c r="BW168" s="9">
        <v>500.17</v>
      </c>
      <c r="BX168" s="9">
        <v>536.9</v>
      </c>
      <c r="BY168" s="9">
        <v>538.17999999999995</v>
      </c>
      <c r="BZ168" s="9">
        <v>536.58000000000004</v>
      </c>
      <c r="CA168" s="9">
        <v>518.83000000000004</v>
      </c>
      <c r="CB168" s="9">
        <v>481.95</v>
      </c>
      <c r="CC168" s="9">
        <v>459.23</v>
      </c>
      <c r="CD168" s="9">
        <v>453.85</v>
      </c>
      <c r="CE168" s="9">
        <v>447.96</v>
      </c>
      <c r="CF168" s="9">
        <v>435.94</v>
      </c>
      <c r="CG168" s="9">
        <v>437.55</v>
      </c>
      <c r="CH168" s="9">
        <v>439.75</v>
      </c>
      <c r="CI168" s="9">
        <v>455.76</v>
      </c>
      <c r="CJ168" s="9">
        <v>458.69</v>
      </c>
      <c r="CK168" s="9">
        <v>466.43</v>
      </c>
      <c r="CL168" s="9">
        <v>449.87</v>
      </c>
      <c r="CM168" s="9">
        <v>412.75</v>
      </c>
      <c r="CN168" s="9">
        <v>346.74</v>
      </c>
      <c r="CO168" s="9">
        <v>304.17</v>
      </c>
      <c r="CP168" s="9">
        <v>286.06</v>
      </c>
      <c r="CQ168" s="9">
        <v>283.06</v>
      </c>
      <c r="CR168" s="9">
        <v>276.79000000000002</v>
      </c>
      <c r="CS168" s="9">
        <v>279.95</v>
      </c>
      <c r="CT168" s="9">
        <v>288.56</v>
      </c>
      <c r="CU168" s="9">
        <v>292.89</v>
      </c>
      <c r="CV168" s="9">
        <v>301.58999999999997</v>
      </c>
      <c r="CW168" s="9">
        <v>295.94</v>
      </c>
      <c r="CX168" s="9">
        <v>293.57</v>
      </c>
      <c r="CY168" s="9">
        <v>277.26</v>
      </c>
      <c r="CZ168" s="9">
        <v>206.17</v>
      </c>
      <c r="DA168" s="9">
        <v>182.67</v>
      </c>
      <c r="DB168" s="9">
        <v>173.39</v>
      </c>
      <c r="DC168" s="9">
        <v>163.74</v>
      </c>
      <c r="DD168" s="9">
        <v>161.69999999999999</v>
      </c>
      <c r="DE168" s="9">
        <v>168.36</v>
      </c>
      <c r="DF168" s="9">
        <v>182.11</v>
      </c>
      <c r="DG168" s="9">
        <v>183.15</v>
      </c>
      <c r="DH168" s="9">
        <v>181.38</v>
      </c>
      <c r="DI168" s="9">
        <v>173.09</v>
      </c>
      <c r="DJ168" s="9">
        <v>171.03</v>
      </c>
      <c r="DK168" s="9">
        <v>164.76</v>
      </c>
      <c r="DL168" s="9">
        <v>153.79</v>
      </c>
      <c r="DM168" s="9">
        <v>146.84</v>
      </c>
      <c r="DN168" s="9">
        <v>143.94999999999999</v>
      </c>
      <c r="DO168" s="9">
        <v>141.69</v>
      </c>
      <c r="DP168" s="9">
        <v>138.34</v>
      </c>
      <c r="DR168" s="9">
        <v>363.24</v>
      </c>
      <c r="DS168" s="9">
        <v>440.18</v>
      </c>
      <c r="DT168" s="9">
        <v>686.5</v>
      </c>
      <c r="DU168" s="9">
        <v>670.25</v>
      </c>
      <c r="DV168" s="9">
        <v>582.34</v>
      </c>
      <c r="DW168" s="9">
        <v>582.30999999999995</v>
      </c>
      <c r="DX168" s="9">
        <v>581.41</v>
      </c>
      <c r="DY168" s="9">
        <v>366.27</v>
      </c>
      <c r="DZ168" s="9">
        <v>370.87</v>
      </c>
      <c r="EA168" s="9">
        <v>370.13</v>
      </c>
      <c r="EB168" s="9">
        <v>376.58</v>
      </c>
      <c r="EC168" s="9">
        <v>377.46</v>
      </c>
      <c r="ED168" s="9">
        <v>377.03</v>
      </c>
      <c r="EE168" s="9">
        <v>376.81</v>
      </c>
      <c r="EF168" s="9">
        <v>380.05</v>
      </c>
      <c r="EG168" s="9">
        <v>380.51</v>
      </c>
      <c r="EH168" s="9">
        <v>396.21</v>
      </c>
      <c r="EI168" s="9">
        <v>396.21</v>
      </c>
      <c r="EJ168" s="9">
        <v>393.24</v>
      </c>
      <c r="EK168" s="9">
        <v>280.47000000000003</v>
      </c>
      <c r="EL168" s="9">
        <v>279.98</v>
      </c>
      <c r="EM168" s="9">
        <v>279.75</v>
      </c>
      <c r="EN168" s="9">
        <v>279.43</v>
      </c>
      <c r="EO168" s="9">
        <v>280.72000000000003</v>
      </c>
      <c r="EP168" s="9">
        <v>281.44</v>
      </c>
      <c r="EQ168" s="9">
        <v>287.22000000000003</v>
      </c>
      <c r="ER168" s="9">
        <v>289.49</v>
      </c>
      <c r="ES168" s="9">
        <v>290.12</v>
      </c>
      <c r="ET168" s="9">
        <v>291.26</v>
      </c>
      <c r="EU168" s="9">
        <v>290.94</v>
      </c>
      <c r="EV168" s="9">
        <v>292.45</v>
      </c>
      <c r="EW168" s="9">
        <v>170.47</v>
      </c>
      <c r="EX168" s="9">
        <v>169.74</v>
      </c>
      <c r="EY168" s="9">
        <v>169.75</v>
      </c>
      <c r="EZ168" s="9">
        <v>169.72</v>
      </c>
      <c r="FA168" s="9">
        <v>171.13</v>
      </c>
      <c r="FB168" s="9">
        <v>171.97</v>
      </c>
      <c r="FC168" s="9">
        <v>184.03</v>
      </c>
      <c r="FD168" s="9">
        <v>186.85</v>
      </c>
      <c r="FE168" s="9">
        <v>188.95</v>
      </c>
      <c r="FF168" s="9">
        <v>189.74</v>
      </c>
      <c r="FG168" s="9">
        <v>189.03</v>
      </c>
      <c r="FH168" s="9">
        <v>187.23</v>
      </c>
      <c r="FI168" s="9">
        <v>142.22</v>
      </c>
      <c r="FJ168" s="9">
        <v>141.59</v>
      </c>
      <c r="FK168" s="9">
        <v>141.6</v>
      </c>
      <c r="FL168" s="9">
        <v>141.57</v>
      </c>
      <c r="FM168" s="9">
        <v>142.97</v>
      </c>
      <c r="FO168" s="9">
        <v>78.909099999999995</v>
      </c>
      <c r="FP168" s="7">
        <v>103.7</v>
      </c>
      <c r="FQ168" s="9">
        <v>1.2118</v>
      </c>
      <c r="FR168" s="7">
        <f t="shared" si="29"/>
        <v>85.575177422016836</v>
      </c>
      <c r="FT168" s="7">
        <v>2.08</v>
      </c>
      <c r="FU168" s="7">
        <v>2.1</v>
      </c>
      <c r="FV168" s="9">
        <v>79.272800000000004</v>
      </c>
      <c r="FX168" s="9">
        <v>98.15</v>
      </c>
      <c r="FY168" s="9">
        <v>95.78</v>
      </c>
      <c r="FZ168" s="9">
        <v>92.98</v>
      </c>
      <c r="GA168" s="9">
        <v>89.31</v>
      </c>
      <c r="GB168" s="9">
        <v>83.97</v>
      </c>
    </row>
    <row r="169" spans="1:184" x14ac:dyDescent="0.25">
      <c r="A169" s="6">
        <f t="shared" si="30"/>
        <v>44788</v>
      </c>
      <c r="B169" s="13">
        <f t="shared" si="24"/>
        <v>8</v>
      </c>
      <c r="C169" s="13">
        <f t="shared" si="25"/>
        <v>2022</v>
      </c>
      <c r="D169">
        <f t="shared" si="26"/>
        <v>202208</v>
      </c>
      <c r="E169">
        <f t="shared" si="27"/>
        <v>3</v>
      </c>
      <c r="F169">
        <f t="shared" si="28"/>
        <v>202203</v>
      </c>
      <c r="G169" t="s">
        <v>355</v>
      </c>
      <c r="H169" s="9">
        <v>1.75</v>
      </c>
      <c r="I169" s="9">
        <v>1.6895</v>
      </c>
      <c r="J169" s="10">
        <v>1.8525916</v>
      </c>
      <c r="K169" s="10">
        <v>2.2083856000000002</v>
      </c>
      <c r="L169" s="10">
        <v>2.4974892</v>
      </c>
      <c r="M169" s="10">
        <v>2.7368440000000001</v>
      </c>
      <c r="N169" s="10">
        <v>2.9291052</v>
      </c>
      <c r="O169" s="10">
        <v>3.0721601000000001</v>
      </c>
      <c r="P169" s="10">
        <v>3.1689444</v>
      </c>
      <c r="Q169" s="10">
        <v>3.2269310999999998</v>
      </c>
      <c r="R169" s="10">
        <v>3.2548517000000001</v>
      </c>
      <c r="S169" s="10">
        <v>3.2614347000000001</v>
      </c>
      <c r="T169" s="10">
        <v>3.2524106000000002</v>
      </c>
      <c r="U169" s="10">
        <v>3.2319955</v>
      </c>
      <c r="V169" s="10">
        <v>3.2037494</v>
      </c>
      <c r="W169" s="10">
        <v>3.1691888000000001</v>
      </c>
      <c r="X169" s="10">
        <v>3.1293145</v>
      </c>
      <c r="Y169" s="10">
        <v>3.0851274000000002</v>
      </c>
      <c r="Z169" s="10">
        <v>3.0376286000000001</v>
      </c>
      <c r="AA169" s="10">
        <v>2.9878187999999999</v>
      </c>
      <c r="AB169" s="10">
        <v>2.9366346000000001</v>
      </c>
      <c r="AC169" s="10">
        <v>2.8847132000000002</v>
      </c>
      <c r="AD169" s="10">
        <v>2.8326053999999998</v>
      </c>
      <c r="AE169" s="10">
        <v>2.7808617999999998</v>
      </c>
      <c r="AF169" s="10">
        <v>2.7300331</v>
      </c>
      <c r="AG169" s="10">
        <v>2.6806698999999998</v>
      </c>
      <c r="AH169" s="10">
        <v>2.6332339999999999</v>
      </c>
      <c r="AI169" s="10">
        <v>2.5877946000000001</v>
      </c>
      <c r="AJ169" s="10">
        <v>2.5443126</v>
      </c>
      <c r="AK169" s="10">
        <v>2.5027488</v>
      </c>
      <c r="AL169" s="10">
        <v>2.4630643000000001</v>
      </c>
      <c r="AM169" s="10">
        <v>2.4252197999999998</v>
      </c>
      <c r="AN169" s="10">
        <v>2.3891762999999999</v>
      </c>
      <c r="AO169" s="10">
        <v>2.3548947</v>
      </c>
      <c r="AP169" s="10">
        <v>2.3223357999999998</v>
      </c>
      <c r="AQ169" s="10">
        <v>2.2914607</v>
      </c>
      <c r="AR169" s="10">
        <v>2.2622301</v>
      </c>
      <c r="AS169" s="10">
        <v>2.2346050000000002</v>
      </c>
      <c r="AT169" s="10">
        <v>2.2085408000000002</v>
      </c>
      <c r="AU169" s="10">
        <v>2.1839681</v>
      </c>
      <c r="AV169" s="10">
        <v>2.1608111000000001</v>
      </c>
      <c r="AW169" s="10">
        <v>2.1389938000000002</v>
      </c>
      <c r="AX169" s="10">
        <v>2.1184400999999999</v>
      </c>
      <c r="AY169" s="10">
        <v>2.0990741000000002</v>
      </c>
      <c r="AZ169" s="10">
        <v>2.0808198</v>
      </c>
      <c r="BA169" s="10">
        <v>2.0636011999999999</v>
      </c>
      <c r="BB169" s="10">
        <v>2.0473423999999998</v>
      </c>
      <c r="BC169" s="10">
        <v>2.0319672999999998</v>
      </c>
      <c r="BD169" s="10">
        <v>2.0173999</v>
      </c>
      <c r="BE169" s="10">
        <v>2.0035644000000001</v>
      </c>
      <c r="BF169" s="10">
        <v>1.9903918</v>
      </c>
      <c r="BG169" s="10">
        <v>1.9778522000000001</v>
      </c>
      <c r="BH169" s="10">
        <v>1.9659286</v>
      </c>
      <c r="BI169" s="10">
        <v>1.9546038999999999</v>
      </c>
      <c r="BJ169" s="10">
        <v>1.9438610999999999</v>
      </c>
      <c r="BK169" s="10">
        <v>1.9336831999999999</v>
      </c>
      <c r="BL169" s="10">
        <v>1.9240531999999999</v>
      </c>
      <c r="BM169" s="10">
        <v>1.9149541000000001</v>
      </c>
      <c r="BN169" s="10">
        <v>1.9063687</v>
      </c>
      <c r="BO169" s="10">
        <v>1.8982802000000001</v>
      </c>
      <c r="BP169" s="10">
        <v>1.8906715000000001</v>
      </c>
      <c r="BQ169" s="10">
        <v>1.8835256</v>
      </c>
      <c r="BR169" s="10">
        <v>1.8497569</v>
      </c>
      <c r="BS169" s="10">
        <v>1.8304547</v>
      </c>
      <c r="BU169" s="9">
        <v>422.75</v>
      </c>
      <c r="BV169" s="9">
        <v>469.25</v>
      </c>
      <c r="BW169" s="9">
        <v>529.21</v>
      </c>
      <c r="BX169" s="9">
        <v>571.41</v>
      </c>
      <c r="BY169" s="9">
        <v>571.41</v>
      </c>
      <c r="BZ169" s="9">
        <v>570.5</v>
      </c>
      <c r="CA169" s="9">
        <v>548.91</v>
      </c>
      <c r="CB169" s="9">
        <v>502.76</v>
      </c>
      <c r="CC169" s="9">
        <v>479.31</v>
      </c>
      <c r="CD169" s="9">
        <v>473.12</v>
      </c>
      <c r="CE169" s="9">
        <v>463.76</v>
      </c>
      <c r="CF169" s="9">
        <v>451.28</v>
      </c>
      <c r="CG169" s="9">
        <v>452.71</v>
      </c>
      <c r="CH169" s="9">
        <v>459.66</v>
      </c>
      <c r="CI169" s="9">
        <v>475.68</v>
      </c>
      <c r="CJ169" s="9">
        <v>477.68</v>
      </c>
      <c r="CK169" s="9">
        <v>482.09</v>
      </c>
      <c r="CL169" s="9">
        <v>465.53</v>
      </c>
      <c r="CM169" s="9">
        <v>426.53</v>
      </c>
      <c r="CN169" s="9">
        <v>356.37</v>
      </c>
      <c r="CO169" s="9">
        <v>313.8</v>
      </c>
      <c r="CP169" s="9">
        <v>295.69</v>
      </c>
      <c r="CQ169" s="9">
        <v>292.7</v>
      </c>
      <c r="CR169" s="9">
        <v>286.43</v>
      </c>
      <c r="CS169" s="9">
        <v>289.60000000000002</v>
      </c>
      <c r="CT169" s="9">
        <v>297.36</v>
      </c>
      <c r="CU169" s="9">
        <v>301.69</v>
      </c>
      <c r="CV169" s="9">
        <v>310.39</v>
      </c>
      <c r="CW169" s="9">
        <v>304.74</v>
      </c>
      <c r="CX169" s="9">
        <v>302.37</v>
      </c>
      <c r="CY169" s="9">
        <v>286.06</v>
      </c>
      <c r="CZ169" s="9">
        <v>215.28</v>
      </c>
      <c r="DA169" s="9">
        <v>191.78</v>
      </c>
      <c r="DB169" s="9">
        <v>182.5</v>
      </c>
      <c r="DC169" s="9">
        <v>172.93</v>
      </c>
      <c r="DD169" s="9">
        <v>170.89</v>
      </c>
      <c r="DE169" s="9">
        <v>177.55</v>
      </c>
      <c r="DF169" s="9">
        <v>193.58</v>
      </c>
      <c r="DG169" s="9">
        <v>194.62</v>
      </c>
      <c r="DH169" s="9">
        <v>192.85</v>
      </c>
      <c r="DI169" s="9">
        <v>184.54</v>
      </c>
      <c r="DJ169" s="9">
        <v>182.48</v>
      </c>
      <c r="DK169" s="9">
        <v>176.21</v>
      </c>
      <c r="DL169" s="9">
        <v>164.39</v>
      </c>
      <c r="DM169" s="9">
        <v>157.44</v>
      </c>
      <c r="DN169" s="9">
        <v>154.54</v>
      </c>
      <c r="DO169" s="9">
        <v>152.28</v>
      </c>
      <c r="DP169" s="9">
        <v>148.93</v>
      </c>
      <c r="DR169" s="9">
        <v>377.21</v>
      </c>
      <c r="DS169" s="9">
        <v>461.08</v>
      </c>
      <c r="DT169" s="9">
        <v>709.9</v>
      </c>
      <c r="DU169" s="9">
        <v>696.6</v>
      </c>
      <c r="DV169" s="9">
        <v>606.20000000000005</v>
      </c>
      <c r="DW169" s="9">
        <v>606.16999999999996</v>
      </c>
      <c r="DX169" s="9">
        <v>605.27</v>
      </c>
      <c r="DY169" s="9">
        <v>381.43</v>
      </c>
      <c r="DZ169" s="9">
        <v>386.03</v>
      </c>
      <c r="EA169" s="9">
        <v>385.29</v>
      </c>
      <c r="EB169" s="9">
        <v>391.23</v>
      </c>
      <c r="EC169" s="9">
        <v>392.11</v>
      </c>
      <c r="ED169" s="9">
        <v>391.68</v>
      </c>
      <c r="EE169" s="9">
        <v>391.21</v>
      </c>
      <c r="EF169" s="9">
        <v>394.45</v>
      </c>
      <c r="EG169" s="9">
        <v>394.91</v>
      </c>
      <c r="EH169" s="9">
        <v>410.61</v>
      </c>
      <c r="EI169" s="9">
        <v>410.61</v>
      </c>
      <c r="EJ169" s="9">
        <v>407.64</v>
      </c>
      <c r="EK169" s="9">
        <v>286.89</v>
      </c>
      <c r="EL169" s="9">
        <v>286.39999999999998</v>
      </c>
      <c r="EM169" s="9">
        <v>286.17</v>
      </c>
      <c r="EN169" s="9">
        <v>285.85000000000002</v>
      </c>
      <c r="EO169" s="9">
        <v>287.14</v>
      </c>
      <c r="EP169" s="9">
        <v>287.86</v>
      </c>
      <c r="EQ169" s="9">
        <v>296.02999999999997</v>
      </c>
      <c r="ER169" s="9">
        <v>298.3</v>
      </c>
      <c r="ES169" s="9">
        <v>298.93</v>
      </c>
      <c r="ET169" s="9">
        <v>300.07</v>
      </c>
      <c r="EU169" s="9">
        <v>299.75</v>
      </c>
      <c r="EV169" s="9">
        <v>301.26</v>
      </c>
      <c r="EW169" s="9">
        <v>178.2</v>
      </c>
      <c r="EX169" s="9">
        <v>177.47</v>
      </c>
      <c r="EY169" s="9">
        <v>177.48</v>
      </c>
      <c r="EZ169" s="9">
        <v>177.45</v>
      </c>
      <c r="FA169" s="9">
        <v>178.86</v>
      </c>
      <c r="FB169" s="9">
        <v>179.7</v>
      </c>
      <c r="FC169" s="9">
        <v>192.84</v>
      </c>
      <c r="FD169" s="9">
        <v>195.66</v>
      </c>
      <c r="FE169" s="9">
        <v>197.76</v>
      </c>
      <c r="FF169" s="9">
        <v>198.55</v>
      </c>
      <c r="FG169" s="9">
        <v>197.84</v>
      </c>
      <c r="FH169" s="9">
        <v>196.04</v>
      </c>
      <c r="FI169" s="9">
        <v>149.94999999999999</v>
      </c>
      <c r="FJ169" s="9">
        <v>149.32</v>
      </c>
      <c r="FK169" s="9">
        <v>149.33000000000001</v>
      </c>
      <c r="FL169" s="9">
        <v>149.30000000000001</v>
      </c>
      <c r="FM169" s="9">
        <v>150.69999999999999</v>
      </c>
      <c r="FO169" s="9">
        <v>78.940600000000003</v>
      </c>
      <c r="FP169" s="7">
        <v>98.25</v>
      </c>
      <c r="FQ169" s="9">
        <v>1.208</v>
      </c>
      <c r="FR169" s="7">
        <f t="shared" si="29"/>
        <v>81.33278145695364</v>
      </c>
      <c r="FT169" s="7">
        <v>2.04</v>
      </c>
      <c r="FU169" s="7">
        <v>2.0299999999999998</v>
      </c>
      <c r="FV169" s="9">
        <v>79.295199999999994</v>
      </c>
      <c r="FX169" s="9">
        <v>95.1</v>
      </c>
      <c r="FY169" s="9">
        <v>93.4</v>
      </c>
      <c r="FZ169" s="9">
        <v>90.98</v>
      </c>
      <c r="GA169" s="9">
        <v>87.73</v>
      </c>
      <c r="GB169" s="9">
        <v>82.89</v>
      </c>
    </row>
    <row r="170" spans="1:184" x14ac:dyDescent="0.25">
      <c r="A170" s="6">
        <f t="shared" si="30"/>
        <v>44789</v>
      </c>
      <c r="B170" s="13">
        <f t="shared" si="24"/>
        <v>8</v>
      </c>
      <c r="C170" s="13">
        <f t="shared" si="25"/>
        <v>2022</v>
      </c>
      <c r="D170">
        <f t="shared" si="26"/>
        <v>202208</v>
      </c>
      <c r="E170">
        <f t="shared" si="27"/>
        <v>3</v>
      </c>
      <c r="F170">
        <f t="shared" si="28"/>
        <v>202203</v>
      </c>
      <c r="G170" t="s">
        <v>356</v>
      </c>
      <c r="H170" s="9">
        <v>1.75</v>
      </c>
      <c r="I170" s="9">
        <v>1.6890000000000001</v>
      </c>
      <c r="J170" s="10">
        <v>1.8752644000000001</v>
      </c>
      <c r="K170" s="10">
        <v>2.2398657000000002</v>
      </c>
      <c r="L170" s="10">
        <v>2.5416314999999998</v>
      </c>
      <c r="M170" s="10">
        <v>2.7978154000000002</v>
      </c>
      <c r="N170" s="10">
        <v>3.0073216999999999</v>
      </c>
      <c r="O170" s="10">
        <v>3.1656342999999998</v>
      </c>
      <c r="P170" s="10">
        <v>3.2748971</v>
      </c>
      <c r="Q170" s="10">
        <v>3.3434347999999998</v>
      </c>
      <c r="R170" s="10">
        <v>3.3815575</v>
      </c>
      <c r="S170" s="10">
        <v>3.3984746000000001</v>
      </c>
      <c r="T170" s="10">
        <v>3.3999282000000002</v>
      </c>
      <c r="U170" s="10">
        <v>3.3894788</v>
      </c>
      <c r="V170" s="10">
        <v>3.3691778999999999</v>
      </c>
      <c r="W170" s="10">
        <v>3.3403578999999999</v>
      </c>
      <c r="X170" s="10">
        <v>3.3042438000000001</v>
      </c>
      <c r="Y170" s="10">
        <v>3.2620602999999999</v>
      </c>
      <c r="Z170" s="10">
        <v>3.2150322999999998</v>
      </c>
      <c r="AA170" s="10">
        <v>3.1643845000000002</v>
      </c>
      <c r="AB170" s="10">
        <v>3.1112717000000001</v>
      </c>
      <c r="AC170" s="10">
        <v>3.0565235999999998</v>
      </c>
      <c r="AD170" s="10">
        <v>3.0008756999999999</v>
      </c>
      <c r="AE170" s="10">
        <v>2.9450636000000001</v>
      </c>
      <c r="AF170" s="10">
        <v>2.8898229</v>
      </c>
      <c r="AG170" s="10">
        <v>2.8358891000000002</v>
      </c>
      <c r="AH170" s="10">
        <v>2.7838832</v>
      </c>
      <c r="AI170" s="10">
        <v>2.7339205999999998</v>
      </c>
      <c r="AJ170" s="10">
        <v>2.6859771000000001</v>
      </c>
      <c r="AK170" s="10">
        <v>2.6400286999999998</v>
      </c>
      <c r="AL170" s="10">
        <v>2.5960511999999998</v>
      </c>
      <c r="AM170" s="10">
        <v>2.5540205</v>
      </c>
      <c r="AN170" s="10">
        <v>2.5139125</v>
      </c>
      <c r="AO170" s="10">
        <v>2.4757031</v>
      </c>
      <c r="AP170" s="10">
        <v>2.439368</v>
      </c>
      <c r="AQ170" s="10">
        <v>2.4048832999999998</v>
      </c>
      <c r="AR170" s="10">
        <v>2.3722246999999999</v>
      </c>
      <c r="AS170" s="10">
        <v>2.3413681999999998</v>
      </c>
      <c r="AT170" s="10">
        <v>2.3122821999999998</v>
      </c>
      <c r="AU170" s="10">
        <v>2.2848945000000001</v>
      </c>
      <c r="AV170" s="10">
        <v>2.2591196999999998</v>
      </c>
      <c r="AW170" s="10">
        <v>2.2348721</v>
      </c>
      <c r="AX170" s="10">
        <v>2.2120663</v>
      </c>
      <c r="AY170" s="10">
        <v>2.1906165</v>
      </c>
      <c r="AZ170" s="10">
        <v>2.1704373000000001</v>
      </c>
      <c r="BA170" s="10">
        <v>2.1514430999999998</v>
      </c>
      <c r="BB170" s="10">
        <v>2.1335483000000002</v>
      </c>
      <c r="BC170" s="10">
        <v>2.1166673</v>
      </c>
      <c r="BD170" s="10">
        <v>2.1007145999999999</v>
      </c>
      <c r="BE170" s="10">
        <v>2.0856045000000001</v>
      </c>
      <c r="BF170" s="10">
        <v>2.0712598999999998</v>
      </c>
      <c r="BG170" s="10">
        <v>2.0576441000000001</v>
      </c>
      <c r="BH170" s="10">
        <v>2.0447329999999999</v>
      </c>
      <c r="BI170" s="10">
        <v>2.0325022000000001</v>
      </c>
      <c r="BJ170" s="10">
        <v>2.0209275999999998</v>
      </c>
      <c r="BK170" s="10">
        <v>2.0099849999999999</v>
      </c>
      <c r="BL170" s="10">
        <v>1.9996499999999999</v>
      </c>
      <c r="BM170" s="10">
        <v>1.9898985</v>
      </c>
      <c r="BN170" s="10">
        <v>1.9807064000000001</v>
      </c>
      <c r="BO170" s="10">
        <v>1.9720492000000001</v>
      </c>
      <c r="BP170" s="10">
        <v>1.9639028000000001</v>
      </c>
      <c r="BQ170" s="10">
        <v>1.9562431</v>
      </c>
      <c r="BR170" s="10">
        <v>1.9197183</v>
      </c>
      <c r="BS170" s="10">
        <v>1.898077</v>
      </c>
      <c r="BU170" s="9">
        <v>442.34</v>
      </c>
      <c r="BV170" s="9">
        <v>489.04</v>
      </c>
      <c r="BW170" s="9">
        <v>546.66</v>
      </c>
      <c r="BX170" s="9">
        <v>587.91</v>
      </c>
      <c r="BY170" s="9">
        <v>588.66999999999996</v>
      </c>
      <c r="BZ170" s="9">
        <v>586.38</v>
      </c>
      <c r="CA170" s="9">
        <v>565.16999999999996</v>
      </c>
      <c r="CB170" s="9">
        <v>519.66999999999996</v>
      </c>
      <c r="CC170" s="9">
        <v>493.67</v>
      </c>
      <c r="CD170" s="9">
        <v>483.73</v>
      </c>
      <c r="CE170" s="9">
        <v>478.03</v>
      </c>
      <c r="CF170" s="9">
        <v>464.82</v>
      </c>
      <c r="CG170" s="9">
        <v>465.9</v>
      </c>
      <c r="CH170" s="9">
        <v>474.34</v>
      </c>
      <c r="CI170" s="9">
        <v>490.13</v>
      </c>
      <c r="CJ170" s="9">
        <v>492.13</v>
      </c>
      <c r="CK170" s="9">
        <v>501.44</v>
      </c>
      <c r="CL170" s="9">
        <v>484.9</v>
      </c>
      <c r="CM170" s="9">
        <v>445.88</v>
      </c>
      <c r="CN170" s="9">
        <v>362.78</v>
      </c>
      <c r="CO170" s="9">
        <v>317.70999999999998</v>
      </c>
      <c r="CP170" s="9">
        <v>299.60000000000002</v>
      </c>
      <c r="CQ170" s="9">
        <v>297.8</v>
      </c>
      <c r="CR170" s="9">
        <v>291.52999999999997</v>
      </c>
      <c r="CS170" s="9">
        <v>294.7</v>
      </c>
      <c r="CT170" s="9">
        <v>304.54000000000002</v>
      </c>
      <c r="CU170" s="9">
        <v>308.87</v>
      </c>
      <c r="CV170" s="9">
        <v>317.57</v>
      </c>
      <c r="CW170" s="9">
        <v>311.92</v>
      </c>
      <c r="CX170" s="9">
        <v>309.54000000000002</v>
      </c>
      <c r="CY170" s="9">
        <v>293.23</v>
      </c>
      <c r="CZ170" s="9">
        <v>216.54</v>
      </c>
      <c r="DA170" s="9">
        <v>193.03</v>
      </c>
      <c r="DB170" s="9">
        <v>183.75</v>
      </c>
      <c r="DC170" s="9">
        <v>174.18</v>
      </c>
      <c r="DD170" s="9">
        <v>172.14</v>
      </c>
      <c r="DE170" s="9">
        <v>178.8</v>
      </c>
      <c r="DF170" s="9">
        <v>195.51</v>
      </c>
      <c r="DG170" s="9">
        <v>196.55</v>
      </c>
      <c r="DH170" s="9">
        <v>194.78</v>
      </c>
      <c r="DI170" s="9">
        <v>186.45</v>
      </c>
      <c r="DJ170" s="9">
        <v>184.39</v>
      </c>
      <c r="DK170" s="9">
        <v>178.11</v>
      </c>
      <c r="DL170" s="9">
        <v>166.29</v>
      </c>
      <c r="DM170" s="9">
        <v>159.33000000000001</v>
      </c>
      <c r="DN170" s="9">
        <v>156.43</v>
      </c>
      <c r="DO170" s="9">
        <v>154.16999999999999</v>
      </c>
      <c r="DP170" s="9">
        <v>150.81</v>
      </c>
      <c r="DR170" s="9">
        <v>397.06</v>
      </c>
      <c r="DS170" s="9">
        <v>465.58</v>
      </c>
      <c r="DT170" s="9">
        <v>721.01</v>
      </c>
      <c r="DU170" s="9">
        <v>710.37</v>
      </c>
      <c r="DV170" s="9">
        <v>617.14</v>
      </c>
      <c r="DW170" s="9">
        <v>617.11</v>
      </c>
      <c r="DX170" s="9">
        <v>616.21</v>
      </c>
      <c r="DY170" s="9">
        <v>398.85</v>
      </c>
      <c r="DZ170" s="9">
        <v>403.45</v>
      </c>
      <c r="EA170" s="9">
        <v>402.71</v>
      </c>
      <c r="EB170" s="9">
        <v>408.77</v>
      </c>
      <c r="EC170" s="9">
        <v>409.65</v>
      </c>
      <c r="ED170" s="9">
        <v>409.22</v>
      </c>
      <c r="EE170" s="9">
        <v>409.88</v>
      </c>
      <c r="EF170" s="9">
        <v>413.12</v>
      </c>
      <c r="EG170" s="9">
        <v>413.58</v>
      </c>
      <c r="EH170" s="9">
        <v>430.76</v>
      </c>
      <c r="EI170" s="9">
        <v>430.76</v>
      </c>
      <c r="EJ170" s="9">
        <v>427.79</v>
      </c>
      <c r="EK170" s="9">
        <v>295.17</v>
      </c>
      <c r="EL170" s="9">
        <v>294.68</v>
      </c>
      <c r="EM170" s="9">
        <v>294.45</v>
      </c>
      <c r="EN170" s="9">
        <v>294.13</v>
      </c>
      <c r="EO170" s="9">
        <v>295.42</v>
      </c>
      <c r="EP170" s="9">
        <v>296.14</v>
      </c>
      <c r="EQ170" s="9">
        <v>306.07</v>
      </c>
      <c r="ER170" s="9">
        <v>308.33999999999997</v>
      </c>
      <c r="ES170" s="9">
        <v>308.97000000000003</v>
      </c>
      <c r="ET170" s="9">
        <v>310.11</v>
      </c>
      <c r="EU170" s="9">
        <v>309.79000000000002</v>
      </c>
      <c r="EV170" s="9">
        <v>311.3</v>
      </c>
      <c r="EW170" s="9">
        <v>182.71</v>
      </c>
      <c r="EX170" s="9">
        <v>181.98</v>
      </c>
      <c r="EY170" s="9">
        <v>181.99</v>
      </c>
      <c r="EZ170" s="9">
        <v>181.96</v>
      </c>
      <c r="FA170" s="9">
        <v>183.37</v>
      </c>
      <c r="FB170" s="9">
        <v>184.21</v>
      </c>
      <c r="FC170" s="9">
        <v>179.89</v>
      </c>
      <c r="FD170" s="9">
        <v>182.71</v>
      </c>
      <c r="FE170" s="9">
        <v>184.81</v>
      </c>
      <c r="FF170" s="9">
        <v>185.6</v>
      </c>
      <c r="FG170" s="9">
        <v>184.89</v>
      </c>
      <c r="FH170" s="9">
        <v>183.09</v>
      </c>
      <c r="FI170" s="9">
        <v>154.46</v>
      </c>
      <c r="FJ170" s="9">
        <v>153.83000000000001</v>
      </c>
      <c r="FK170" s="9">
        <v>153.84</v>
      </c>
      <c r="FL170" s="9">
        <v>153.81</v>
      </c>
      <c r="FM170" s="9">
        <v>155.21</v>
      </c>
      <c r="FO170" s="9">
        <v>79.182199999999995</v>
      </c>
      <c r="FP170" s="7">
        <v>95.36</v>
      </c>
      <c r="FQ170" s="9">
        <v>1.2095</v>
      </c>
      <c r="FR170" s="7">
        <f t="shared" si="29"/>
        <v>78.842496899545267</v>
      </c>
      <c r="FT170" s="7">
        <v>2.16</v>
      </c>
      <c r="FU170" s="7">
        <v>2.11</v>
      </c>
      <c r="FV170" s="9">
        <v>79.532300000000006</v>
      </c>
      <c r="FX170" s="9">
        <v>92.34</v>
      </c>
      <c r="FY170" s="9">
        <v>91.06</v>
      </c>
      <c r="FZ170" s="9">
        <v>89.01</v>
      </c>
      <c r="GA170" s="9">
        <v>86.18</v>
      </c>
      <c r="GB170" s="9">
        <v>81.84</v>
      </c>
    </row>
    <row r="171" spans="1:184" x14ac:dyDescent="0.25">
      <c r="A171" s="6">
        <f t="shared" si="30"/>
        <v>44790</v>
      </c>
      <c r="B171" s="13">
        <f t="shared" si="24"/>
        <v>8</v>
      </c>
      <c r="C171" s="13">
        <f t="shared" si="25"/>
        <v>2022</v>
      </c>
      <c r="D171">
        <f t="shared" si="26"/>
        <v>202208</v>
      </c>
      <c r="E171">
        <f t="shared" si="27"/>
        <v>3</v>
      </c>
      <c r="F171">
        <f t="shared" si="28"/>
        <v>202203</v>
      </c>
      <c r="G171" t="s">
        <v>357</v>
      </c>
      <c r="H171" s="9">
        <v>1.75</v>
      </c>
      <c r="I171" s="9">
        <v>1.6907000000000001</v>
      </c>
      <c r="J171" s="10">
        <v>1.9532061000000001</v>
      </c>
      <c r="K171" s="10">
        <v>2.3739781</v>
      </c>
      <c r="L171" s="10">
        <v>2.7316737999999998</v>
      </c>
      <c r="M171" s="10">
        <v>3.0353867999999999</v>
      </c>
      <c r="N171" s="10">
        <v>3.2812001</v>
      </c>
      <c r="O171" s="10">
        <v>3.4683554000000001</v>
      </c>
      <c r="P171" s="10">
        <v>3.6005574</v>
      </c>
      <c r="Q171" s="10">
        <v>3.6859999000000001</v>
      </c>
      <c r="R171" s="10">
        <v>3.7350797999999998</v>
      </c>
      <c r="S171" s="10">
        <v>3.7569173999999999</v>
      </c>
      <c r="T171" s="10">
        <v>3.7586319000000001</v>
      </c>
      <c r="U171" s="10">
        <v>3.7445309</v>
      </c>
      <c r="V171" s="10">
        <v>3.7187714000000001</v>
      </c>
      <c r="W171" s="10">
        <v>3.6833206000000001</v>
      </c>
      <c r="X171" s="10">
        <v>3.6395190999999998</v>
      </c>
      <c r="Y171" s="10">
        <v>3.5887072999999998</v>
      </c>
      <c r="Z171" s="10">
        <v>3.5322258999999998</v>
      </c>
      <c r="AA171" s="10">
        <v>3.4714152</v>
      </c>
      <c r="AB171" s="10">
        <v>3.4075688</v>
      </c>
      <c r="AC171" s="10">
        <v>3.3417153000000002</v>
      </c>
      <c r="AD171" s="10">
        <v>3.2747896999999999</v>
      </c>
      <c r="AE171" s="10">
        <v>3.2077270000000002</v>
      </c>
      <c r="AF171" s="10">
        <v>3.1414621</v>
      </c>
      <c r="AG171" s="10">
        <v>3.0769302000000001</v>
      </c>
      <c r="AH171" s="10">
        <v>3.0149457000000002</v>
      </c>
      <c r="AI171" s="10">
        <v>2.9556749</v>
      </c>
      <c r="AJ171" s="10">
        <v>2.8990662999999999</v>
      </c>
      <c r="AK171" s="10">
        <v>2.8450685999999998</v>
      </c>
      <c r="AL171" s="10">
        <v>2.7936302999999998</v>
      </c>
      <c r="AM171" s="10">
        <v>2.7446999000000001</v>
      </c>
      <c r="AN171" s="10">
        <v>2.6982260999999998</v>
      </c>
      <c r="AO171" s="10">
        <v>2.6541573000000001</v>
      </c>
      <c r="AP171" s="10">
        <v>2.6124421999999998</v>
      </c>
      <c r="AQ171" s="10">
        <v>2.5730292000000001</v>
      </c>
      <c r="AR171" s="10">
        <v>2.5358668999999998</v>
      </c>
      <c r="AS171" s="10">
        <v>2.5009039</v>
      </c>
      <c r="AT171" s="10">
        <v>2.4680808000000001</v>
      </c>
      <c r="AU171" s="10">
        <v>2.4372995</v>
      </c>
      <c r="AV171" s="10">
        <v>2.4084501999999999</v>
      </c>
      <c r="AW171" s="10">
        <v>2.3814231000000001</v>
      </c>
      <c r="AX171" s="10">
        <v>2.3561082</v>
      </c>
      <c r="AY171" s="10">
        <v>2.3323958</v>
      </c>
      <c r="AZ171" s="10">
        <v>2.3101759999999998</v>
      </c>
      <c r="BA171" s="10">
        <v>2.289339</v>
      </c>
      <c r="BB171" s="10">
        <v>2.2697748999999998</v>
      </c>
      <c r="BC171" s="10">
        <v>2.2513738999999999</v>
      </c>
      <c r="BD171" s="10">
        <v>2.2340260999999999</v>
      </c>
      <c r="BE171" s="10">
        <v>2.2176217</v>
      </c>
      <c r="BF171" s="10">
        <v>2.2020637999999999</v>
      </c>
      <c r="BG171" s="10">
        <v>2.1873125</v>
      </c>
      <c r="BH171" s="10">
        <v>2.1733435999999999</v>
      </c>
      <c r="BI171" s="10">
        <v>2.1601330000000001</v>
      </c>
      <c r="BJ171" s="10">
        <v>2.1476565999999999</v>
      </c>
      <c r="BK171" s="10">
        <v>2.1358902999999998</v>
      </c>
      <c r="BL171" s="10">
        <v>2.1248098</v>
      </c>
      <c r="BM171" s="10">
        <v>2.1143909999999999</v>
      </c>
      <c r="BN171" s="10">
        <v>2.1046098</v>
      </c>
      <c r="BO171" s="10">
        <v>2.0954421000000001</v>
      </c>
      <c r="BP171" s="10">
        <v>2.0868636999999999</v>
      </c>
      <c r="BQ171" s="10">
        <v>2.0788503999999999</v>
      </c>
      <c r="BR171" s="10">
        <v>2.0416606000000002</v>
      </c>
      <c r="BS171" s="10">
        <v>2.0209969999999999</v>
      </c>
      <c r="BU171" s="9">
        <v>439.96</v>
      </c>
      <c r="BV171" s="9">
        <v>488.96</v>
      </c>
      <c r="BW171" s="9">
        <v>545.86</v>
      </c>
      <c r="BX171" s="9">
        <v>587.67999999999995</v>
      </c>
      <c r="BY171" s="9">
        <v>586.92999999999995</v>
      </c>
      <c r="BZ171" s="9">
        <v>585.24</v>
      </c>
      <c r="CA171" s="9">
        <v>564.78</v>
      </c>
      <c r="CB171" s="9">
        <v>523.28</v>
      </c>
      <c r="CC171" s="9">
        <v>497.28</v>
      </c>
      <c r="CD171" s="9">
        <v>487.34</v>
      </c>
      <c r="CE171" s="9">
        <v>485.64</v>
      </c>
      <c r="CF171" s="9">
        <v>472.43</v>
      </c>
      <c r="CG171" s="9">
        <v>473.51</v>
      </c>
      <c r="CH171" s="9">
        <v>481.86</v>
      </c>
      <c r="CI171" s="9">
        <v>497.65</v>
      </c>
      <c r="CJ171" s="9">
        <v>499.65</v>
      </c>
      <c r="CK171" s="9">
        <v>510.18</v>
      </c>
      <c r="CL171" s="9">
        <v>493.64</v>
      </c>
      <c r="CM171" s="9">
        <v>454.62</v>
      </c>
      <c r="CN171" s="9">
        <v>366.52</v>
      </c>
      <c r="CO171" s="9">
        <v>321.45</v>
      </c>
      <c r="CP171" s="9">
        <v>303.33999999999997</v>
      </c>
      <c r="CQ171" s="9">
        <v>302.54000000000002</v>
      </c>
      <c r="CR171" s="9">
        <v>296.27</v>
      </c>
      <c r="CS171" s="9">
        <v>299.44</v>
      </c>
      <c r="CT171" s="9">
        <v>311.27999999999997</v>
      </c>
      <c r="CU171" s="9">
        <v>315.11</v>
      </c>
      <c r="CV171" s="9">
        <v>323.81</v>
      </c>
      <c r="CW171" s="9">
        <v>318.16000000000003</v>
      </c>
      <c r="CX171" s="9">
        <v>315.77999999999997</v>
      </c>
      <c r="CY171" s="9">
        <v>299.47000000000003</v>
      </c>
      <c r="CZ171" s="9">
        <v>222.78</v>
      </c>
      <c r="DA171" s="9">
        <v>199.27</v>
      </c>
      <c r="DB171" s="9">
        <v>189.99</v>
      </c>
      <c r="DC171" s="9">
        <v>180.42</v>
      </c>
      <c r="DD171" s="9">
        <v>178.38</v>
      </c>
      <c r="DE171" s="9">
        <v>185.04</v>
      </c>
      <c r="DF171" s="9">
        <v>202.75</v>
      </c>
      <c r="DG171" s="9">
        <v>203.79</v>
      </c>
      <c r="DH171" s="9">
        <v>202.02</v>
      </c>
      <c r="DI171" s="9">
        <v>193.69</v>
      </c>
      <c r="DJ171" s="9">
        <v>191.63</v>
      </c>
      <c r="DK171" s="9">
        <v>185.35</v>
      </c>
      <c r="DL171" s="9">
        <v>172.53</v>
      </c>
      <c r="DM171" s="9">
        <v>165.57</v>
      </c>
      <c r="DN171" s="9">
        <v>162.66999999999999</v>
      </c>
      <c r="DO171" s="9">
        <v>160.41</v>
      </c>
      <c r="DP171" s="9">
        <v>157.05000000000001</v>
      </c>
      <c r="DR171" s="9">
        <v>400.27</v>
      </c>
      <c r="DS171" s="9">
        <v>466.25</v>
      </c>
      <c r="DT171" s="9">
        <v>718.5</v>
      </c>
      <c r="DU171" s="9">
        <v>705.73</v>
      </c>
      <c r="DV171" s="9">
        <v>623.29</v>
      </c>
      <c r="DW171" s="9">
        <v>623.26</v>
      </c>
      <c r="DX171" s="9">
        <v>622.36</v>
      </c>
      <c r="DY171" s="9">
        <v>404.85</v>
      </c>
      <c r="DZ171" s="9">
        <v>409.45</v>
      </c>
      <c r="EA171" s="9">
        <v>408.71</v>
      </c>
      <c r="EB171" s="9">
        <v>406.66</v>
      </c>
      <c r="EC171" s="9">
        <v>407.54</v>
      </c>
      <c r="ED171" s="9">
        <v>407.11</v>
      </c>
      <c r="EE171" s="9">
        <v>414.86</v>
      </c>
      <c r="EF171" s="9">
        <v>418.1</v>
      </c>
      <c r="EG171" s="9">
        <v>418.56</v>
      </c>
      <c r="EH171" s="9">
        <v>436.48</v>
      </c>
      <c r="EI171" s="9">
        <v>436.48</v>
      </c>
      <c r="EJ171" s="9">
        <v>433.51</v>
      </c>
      <c r="EK171" s="9">
        <v>301.87</v>
      </c>
      <c r="EL171" s="9">
        <v>301.38</v>
      </c>
      <c r="EM171" s="9">
        <v>301.14999999999998</v>
      </c>
      <c r="EN171" s="9">
        <v>300.83</v>
      </c>
      <c r="EO171" s="9">
        <v>302.12</v>
      </c>
      <c r="EP171" s="9">
        <v>302.83999999999997</v>
      </c>
      <c r="EQ171" s="9">
        <v>309.62</v>
      </c>
      <c r="ER171" s="9">
        <v>311.89</v>
      </c>
      <c r="ES171" s="9">
        <v>312.52</v>
      </c>
      <c r="ET171" s="9">
        <v>313.66000000000003</v>
      </c>
      <c r="EU171" s="9">
        <v>313.33999999999997</v>
      </c>
      <c r="EV171" s="9">
        <v>314.85000000000002</v>
      </c>
      <c r="EW171" s="9">
        <v>188.5</v>
      </c>
      <c r="EX171" s="9">
        <v>187.77</v>
      </c>
      <c r="EY171" s="9">
        <v>187.78</v>
      </c>
      <c r="EZ171" s="9">
        <v>187.75</v>
      </c>
      <c r="FA171" s="9">
        <v>189.16</v>
      </c>
      <c r="FB171" s="9">
        <v>190</v>
      </c>
      <c r="FC171" s="9">
        <v>174.89</v>
      </c>
      <c r="FD171" s="9">
        <v>177.71</v>
      </c>
      <c r="FE171" s="9">
        <v>179.81</v>
      </c>
      <c r="FF171" s="9">
        <v>180.6</v>
      </c>
      <c r="FG171" s="9">
        <v>179.89</v>
      </c>
      <c r="FH171" s="9">
        <v>178.09</v>
      </c>
      <c r="FI171" s="9">
        <v>149.46</v>
      </c>
      <c r="FJ171" s="9">
        <v>148.83000000000001</v>
      </c>
      <c r="FK171" s="9">
        <v>148.84</v>
      </c>
      <c r="FL171" s="9">
        <v>148.81</v>
      </c>
      <c r="FM171" s="9">
        <v>150.21</v>
      </c>
      <c r="FO171" s="9">
        <v>78.957400000000007</v>
      </c>
      <c r="FP171" s="7">
        <v>97.22</v>
      </c>
      <c r="FQ171" s="9">
        <v>1.2043999999999999</v>
      </c>
      <c r="FR171" s="7">
        <f t="shared" si="29"/>
        <v>80.720690800398543</v>
      </c>
      <c r="FT171" s="7">
        <v>2.41</v>
      </c>
      <c r="FU171" s="7">
        <v>2.2799999999999998</v>
      </c>
      <c r="FV171" s="9">
        <v>79.307699999999997</v>
      </c>
      <c r="FX171" s="9">
        <v>93.65</v>
      </c>
      <c r="FY171" s="9">
        <v>92.3</v>
      </c>
      <c r="FZ171" s="9">
        <v>90.06</v>
      </c>
      <c r="GA171" s="9">
        <v>86.93</v>
      </c>
      <c r="GB171" s="9">
        <v>82.2</v>
      </c>
    </row>
    <row r="172" spans="1:184" x14ac:dyDescent="0.25">
      <c r="A172" s="6">
        <f t="shared" si="30"/>
        <v>44791</v>
      </c>
      <c r="B172" s="13">
        <f t="shared" si="24"/>
        <v>8</v>
      </c>
      <c r="C172" s="13">
        <f t="shared" si="25"/>
        <v>2022</v>
      </c>
      <c r="D172">
        <f t="shared" si="26"/>
        <v>202208</v>
      </c>
      <c r="E172">
        <f t="shared" si="27"/>
        <v>3</v>
      </c>
      <c r="F172">
        <f t="shared" si="28"/>
        <v>202203</v>
      </c>
      <c r="G172" t="s">
        <v>358</v>
      </c>
      <c r="H172" s="9">
        <v>1.75</v>
      </c>
      <c r="I172" s="9">
        <v>1.6904999999999999</v>
      </c>
      <c r="J172" s="10">
        <v>1.9690832</v>
      </c>
      <c r="K172" s="10">
        <v>2.3906263999999999</v>
      </c>
      <c r="L172" s="10">
        <v>2.7443517000000002</v>
      </c>
      <c r="M172" s="10">
        <v>3.0449231999999999</v>
      </c>
      <c r="N172" s="10">
        <v>3.2917103999999999</v>
      </c>
      <c r="O172" s="10">
        <v>3.4828282000000002</v>
      </c>
      <c r="P172" s="10">
        <v>3.6225687</v>
      </c>
      <c r="Q172" s="10">
        <v>3.7160639999999998</v>
      </c>
      <c r="R172" s="10">
        <v>3.7730157000000002</v>
      </c>
      <c r="S172" s="10">
        <v>3.8018076000000001</v>
      </c>
      <c r="T172" s="10">
        <v>3.8089366999999998</v>
      </c>
      <c r="U172" s="10">
        <v>3.7989489999999999</v>
      </c>
      <c r="V172" s="10">
        <v>3.7761117999999998</v>
      </c>
      <c r="W172" s="10">
        <v>3.7426119999999998</v>
      </c>
      <c r="X172" s="10">
        <v>3.7000676000000001</v>
      </c>
      <c r="Y172" s="10">
        <v>3.6500963999999998</v>
      </c>
      <c r="Z172" s="10">
        <v>3.5943163999999999</v>
      </c>
      <c r="AA172" s="10">
        <v>3.5343455000000001</v>
      </c>
      <c r="AB172" s="10">
        <v>3.4717036999999999</v>
      </c>
      <c r="AC172" s="10">
        <v>3.4074094000000001</v>
      </c>
      <c r="AD172" s="10">
        <v>3.3423207000000001</v>
      </c>
      <c r="AE172" s="10">
        <v>3.2772956999999998</v>
      </c>
      <c r="AF172" s="10">
        <v>3.2131924999999999</v>
      </c>
      <c r="AG172" s="10">
        <v>3.1508691999999998</v>
      </c>
      <c r="AH172" s="10">
        <v>3.0910586000000002</v>
      </c>
      <c r="AI172" s="10">
        <v>3.0338831000000002</v>
      </c>
      <c r="AJ172" s="10">
        <v>2.9792793</v>
      </c>
      <c r="AK172" s="10">
        <v>2.927184</v>
      </c>
      <c r="AL172" s="10">
        <v>2.8775336999999999</v>
      </c>
      <c r="AM172" s="10">
        <v>2.8302649999999998</v>
      </c>
      <c r="AN172" s="10">
        <v>2.7853146</v>
      </c>
      <c r="AO172" s="10">
        <v>2.7426191000000002</v>
      </c>
      <c r="AP172" s="10">
        <v>2.7021150999999999</v>
      </c>
      <c r="AQ172" s="10">
        <v>2.6637393</v>
      </c>
      <c r="AR172" s="10">
        <v>2.6274282000000002</v>
      </c>
      <c r="AS172" s="10">
        <v>2.5931185000000001</v>
      </c>
      <c r="AT172" s="10">
        <v>2.5607416000000001</v>
      </c>
      <c r="AU172" s="10">
        <v>2.5302055999999999</v>
      </c>
      <c r="AV172" s="10">
        <v>2.5014123000000001</v>
      </c>
      <c r="AW172" s="10">
        <v>2.4742635000000002</v>
      </c>
      <c r="AX172" s="10">
        <v>2.448661</v>
      </c>
      <c r="AY172" s="10">
        <v>2.4245066</v>
      </c>
      <c r="AZ172" s="10">
        <v>2.4017019999999998</v>
      </c>
      <c r="BA172" s="10">
        <v>2.3801489999999998</v>
      </c>
      <c r="BB172" s="10">
        <v>2.3597494999999999</v>
      </c>
      <c r="BC172" s="10">
        <v>2.3404050999999999</v>
      </c>
      <c r="BD172" s="10">
        <v>2.3220177</v>
      </c>
      <c r="BE172" s="10">
        <v>2.3044889999999998</v>
      </c>
      <c r="BF172" s="10">
        <v>2.2877329</v>
      </c>
      <c r="BG172" s="10">
        <v>2.2717168000000001</v>
      </c>
      <c r="BH172" s="10">
        <v>2.2564226000000001</v>
      </c>
      <c r="BI172" s="10">
        <v>2.2418325000000001</v>
      </c>
      <c r="BJ172" s="10">
        <v>2.2279282999999999</v>
      </c>
      <c r="BK172" s="10">
        <v>2.2146922</v>
      </c>
      <c r="BL172" s="10">
        <v>2.2021061999999998</v>
      </c>
      <c r="BM172" s="10">
        <v>2.1901522999999998</v>
      </c>
      <c r="BN172" s="10">
        <v>2.1788124999999998</v>
      </c>
      <c r="BO172" s="10">
        <v>2.168069</v>
      </c>
      <c r="BP172" s="10">
        <v>2.1579036</v>
      </c>
      <c r="BQ172" s="10">
        <v>2.1482985000000001</v>
      </c>
      <c r="BR172" s="10">
        <v>2.1017193000000001</v>
      </c>
      <c r="BS172" s="10">
        <v>2.0725536999999998</v>
      </c>
      <c r="BU172" s="9">
        <v>456</v>
      </c>
      <c r="BV172" s="9">
        <v>519.29999999999995</v>
      </c>
      <c r="BW172" s="9">
        <v>575.46</v>
      </c>
      <c r="BX172" s="9">
        <v>619.85</v>
      </c>
      <c r="BY172" s="9">
        <v>620.1</v>
      </c>
      <c r="BZ172" s="9">
        <v>620</v>
      </c>
      <c r="CA172" s="9">
        <v>598.01</v>
      </c>
      <c r="CB172" s="9">
        <v>554.92999999999995</v>
      </c>
      <c r="CC172" s="9">
        <v>528.17999999999995</v>
      </c>
      <c r="CD172" s="9">
        <v>518.24</v>
      </c>
      <c r="CE172" s="9">
        <v>516.54</v>
      </c>
      <c r="CF172" s="9">
        <v>503.33</v>
      </c>
      <c r="CG172" s="9">
        <v>504.41</v>
      </c>
      <c r="CH172" s="9">
        <v>513.91</v>
      </c>
      <c r="CI172" s="9">
        <v>530.1</v>
      </c>
      <c r="CJ172" s="9">
        <v>532.29999999999995</v>
      </c>
      <c r="CK172" s="9">
        <v>542.98</v>
      </c>
      <c r="CL172" s="9">
        <v>526.73</v>
      </c>
      <c r="CM172" s="9">
        <v>487.92</v>
      </c>
      <c r="CN172" s="9">
        <v>390.02</v>
      </c>
      <c r="CO172" s="9">
        <v>345.13</v>
      </c>
      <c r="CP172" s="9">
        <v>327.17</v>
      </c>
      <c r="CQ172" s="9">
        <v>326.51</v>
      </c>
      <c r="CR172" s="9">
        <v>320.41000000000003</v>
      </c>
      <c r="CS172" s="9">
        <v>323.76</v>
      </c>
      <c r="CT172" s="9">
        <v>332.78</v>
      </c>
      <c r="CU172" s="9">
        <v>336.77</v>
      </c>
      <c r="CV172" s="9">
        <v>345.63</v>
      </c>
      <c r="CW172" s="9">
        <v>340.13</v>
      </c>
      <c r="CX172" s="9">
        <v>337.89</v>
      </c>
      <c r="CY172" s="9">
        <v>320.52</v>
      </c>
      <c r="CZ172" s="9">
        <v>238.97</v>
      </c>
      <c r="DA172" s="9">
        <v>215.47</v>
      </c>
      <c r="DB172" s="9">
        <v>206.19</v>
      </c>
      <c r="DC172" s="9">
        <v>196.62</v>
      </c>
      <c r="DD172" s="9">
        <v>194.58</v>
      </c>
      <c r="DE172" s="9">
        <v>201.24</v>
      </c>
      <c r="DF172" s="9">
        <v>216.96</v>
      </c>
      <c r="DG172" s="9">
        <v>218</v>
      </c>
      <c r="DH172" s="9">
        <v>216.23</v>
      </c>
      <c r="DI172" s="9">
        <v>207.9</v>
      </c>
      <c r="DJ172" s="9">
        <v>205.84</v>
      </c>
      <c r="DK172" s="9">
        <v>199.56</v>
      </c>
      <c r="DL172" s="9">
        <v>166.23</v>
      </c>
      <c r="DM172" s="9">
        <v>159.27000000000001</v>
      </c>
      <c r="DN172" s="9">
        <v>156.37</v>
      </c>
      <c r="DO172" s="9">
        <v>154.12</v>
      </c>
      <c r="DP172" s="9">
        <v>150.76</v>
      </c>
      <c r="DR172" s="9">
        <v>411.07</v>
      </c>
      <c r="DS172" s="9">
        <v>474.43</v>
      </c>
      <c r="DT172" s="9">
        <v>718.77</v>
      </c>
      <c r="DU172" s="9">
        <v>707.11</v>
      </c>
      <c r="DV172" s="9">
        <v>632.13</v>
      </c>
      <c r="DW172" s="9">
        <v>632.1</v>
      </c>
      <c r="DX172" s="9">
        <v>631.20000000000005</v>
      </c>
      <c r="DY172" s="9">
        <v>420.67</v>
      </c>
      <c r="DZ172" s="9">
        <v>425.27</v>
      </c>
      <c r="EA172" s="9">
        <v>424.53</v>
      </c>
      <c r="EB172" s="9">
        <v>429.98</v>
      </c>
      <c r="EC172" s="9">
        <v>430.86</v>
      </c>
      <c r="ED172" s="9">
        <v>430.43</v>
      </c>
      <c r="EE172" s="9">
        <v>436.79</v>
      </c>
      <c r="EF172" s="9">
        <v>440.03</v>
      </c>
      <c r="EG172" s="9">
        <v>440.49</v>
      </c>
      <c r="EH172" s="9">
        <v>459.03</v>
      </c>
      <c r="EI172" s="9">
        <v>459.03</v>
      </c>
      <c r="EJ172" s="9">
        <v>456.06</v>
      </c>
      <c r="EK172" s="9">
        <v>318</v>
      </c>
      <c r="EL172" s="9">
        <v>317.51</v>
      </c>
      <c r="EM172" s="9">
        <v>317.27999999999997</v>
      </c>
      <c r="EN172" s="9">
        <v>316.95999999999998</v>
      </c>
      <c r="EO172" s="9">
        <v>318.25</v>
      </c>
      <c r="EP172" s="9">
        <v>318.97000000000003</v>
      </c>
      <c r="EQ172" s="9">
        <v>331.07</v>
      </c>
      <c r="ER172" s="9">
        <v>333.34</v>
      </c>
      <c r="ES172" s="9">
        <v>333.97</v>
      </c>
      <c r="ET172" s="9">
        <v>335.11</v>
      </c>
      <c r="EU172" s="9">
        <v>334.79</v>
      </c>
      <c r="EV172" s="9">
        <v>336.3</v>
      </c>
      <c r="EW172" s="9">
        <v>198.56</v>
      </c>
      <c r="EX172" s="9">
        <v>197.83</v>
      </c>
      <c r="EY172" s="9">
        <v>197.84</v>
      </c>
      <c r="EZ172" s="9">
        <v>197.81</v>
      </c>
      <c r="FA172" s="9">
        <v>199.22</v>
      </c>
      <c r="FB172" s="9">
        <v>200.06</v>
      </c>
      <c r="FC172" s="9">
        <v>196.34</v>
      </c>
      <c r="FD172" s="9">
        <v>199.16</v>
      </c>
      <c r="FE172" s="9">
        <v>201.26</v>
      </c>
      <c r="FF172" s="9">
        <v>202.05</v>
      </c>
      <c r="FG172" s="9">
        <v>201.34</v>
      </c>
      <c r="FH172" s="9">
        <v>199.54</v>
      </c>
      <c r="FI172" s="9">
        <v>144.46</v>
      </c>
      <c r="FJ172" s="9">
        <v>143.83000000000001</v>
      </c>
      <c r="FK172" s="9">
        <v>143.84</v>
      </c>
      <c r="FL172" s="9">
        <v>143.81</v>
      </c>
      <c r="FM172" s="9">
        <v>145.21</v>
      </c>
      <c r="FO172" s="9">
        <v>78.862300000000005</v>
      </c>
      <c r="FP172" s="7">
        <v>96.35</v>
      </c>
      <c r="FQ172" s="9">
        <v>1.2002999999999999</v>
      </c>
      <c r="FR172" s="7">
        <f t="shared" si="29"/>
        <v>80.271598766974918</v>
      </c>
      <c r="FT172" s="7">
        <v>2.46</v>
      </c>
      <c r="FU172" s="7">
        <v>2.33</v>
      </c>
      <c r="FV172" s="9">
        <v>79.219300000000004</v>
      </c>
      <c r="FX172" s="9">
        <v>96.59</v>
      </c>
      <c r="FY172" s="9">
        <v>94.68</v>
      </c>
      <c r="FZ172" s="9">
        <v>91.85</v>
      </c>
      <c r="GA172" s="9">
        <v>88.06</v>
      </c>
      <c r="GB172" s="9">
        <v>82.36</v>
      </c>
    </row>
    <row r="173" spans="1:184" x14ac:dyDescent="0.25">
      <c r="A173" s="6">
        <f t="shared" si="30"/>
        <v>44792</v>
      </c>
      <c r="B173" s="13">
        <f t="shared" si="24"/>
        <v>8</v>
      </c>
      <c r="C173" s="13">
        <f t="shared" si="25"/>
        <v>2022</v>
      </c>
      <c r="D173">
        <f t="shared" si="26"/>
        <v>202208</v>
      </c>
      <c r="E173">
        <f t="shared" si="27"/>
        <v>3</v>
      </c>
      <c r="F173">
        <f t="shared" si="28"/>
        <v>202203</v>
      </c>
      <c r="G173" t="s">
        <v>359</v>
      </c>
      <c r="H173" s="9">
        <v>1.75</v>
      </c>
      <c r="I173" s="9">
        <v>1.6900999999999999</v>
      </c>
      <c r="J173" s="10">
        <v>1.9739594</v>
      </c>
      <c r="K173" s="10">
        <v>2.3927323999999999</v>
      </c>
      <c r="L173" s="10">
        <v>2.7495691999999998</v>
      </c>
      <c r="M173" s="10">
        <v>3.0565606000000001</v>
      </c>
      <c r="N173" s="10">
        <v>3.3121619999999998</v>
      </c>
      <c r="O173" s="10">
        <v>3.5124262000000002</v>
      </c>
      <c r="P173" s="10">
        <v>3.6596451000000001</v>
      </c>
      <c r="Q173" s="10">
        <v>3.7588428999999999</v>
      </c>
      <c r="R173" s="10">
        <v>3.8190217</v>
      </c>
      <c r="S173" s="10">
        <v>3.8486661999999998</v>
      </c>
      <c r="T173" s="10">
        <v>3.8546046</v>
      </c>
      <c r="U173" s="10">
        <v>3.8425970999999999</v>
      </c>
      <c r="V173" s="10">
        <v>3.8179653999999998</v>
      </c>
      <c r="W173" s="10">
        <v>3.7833386</v>
      </c>
      <c r="X173" s="10">
        <v>3.7405012000000002</v>
      </c>
      <c r="Y173" s="10">
        <v>3.6912373999999999</v>
      </c>
      <c r="Z173" s="10">
        <v>3.6373316</v>
      </c>
      <c r="AA173" s="10">
        <v>3.580568</v>
      </c>
      <c r="AB173" s="10">
        <v>3.5225442999999999</v>
      </c>
      <c r="AC173" s="10">
        <v>3.4639931000000002</v>
      </c>
      <c r="AD173" s="10">
        <v>3.4053963999999999</v>
      </c>
      <c r="AE173" s="10">
        <v>3.3472358</v>
      </c>
      <c r="AF173" s="10">
        <v>3.2899932999999999</v>
      </c>
      <c r="AG173" s="10">
        <v>3.2341506999999998</v>
      </c>
      <c r="AH173" s="10">
        <v>3.1801138</v>
      </c>
      <c r="AI173" s="10">
        <v>3.1279528999999999</v>
      </c>
      <c r="AJ173" s="10">
        <v>3.0776458</v>
      </c>
      <c r="AK173" s="10">
        <v>3.0291701999999998</v>
      </c>
      <c r="AL173" s="10">
        <v>2.9825037999999999</v>
      </c>
      <c r="AM173" s="10">
        <v>2.9376245000000001</v>
      </c>
      <c r="AN173" s="10">
        <v>2.8945099000000001</v>
      </c>
      <c r="AO173" s="10">
        <v>2.8531377999999998</v>
      </c>
      <c r="AP173" s="10">
        <v>2.8134858999999999</v>
      </c>
      <c r="AQ173" s="10">
        <v>2.7755318999999998</v>
      </c>
      <c r="AR173" s="10">
        <v>2.7392536999999999</v>
      </c>
      <c r="AS173" s="10">
        <v>2.7046288999999999</v>
      </c>
      <c r="AT173" s="10">
        <v>2.6716305999999999</v>
      </c>
      <c r="AU173" s="10">
        <v>2.6402112</v>
      </c>
      <c r="AV173" s="10">
        <v>2.6103176000000001</v>
      </c>
      <c r="AW173" s="10">
        <v>2.5818965999999999</v>
      </c>
      <c r="AX173" s="10">
        <v>2.5548948</v>
      </c>
      <c r="AY173" s="10">
        <v>2.5292590000000001</v>
      </c>
      <c r="AZ173" s="10">
        <v>2.5049361000000001</v>
      </c>
      <c r="BA173" s="10">
        <v>2.4818728000000001</v>
      </c>
      <c r="BB173" s="10">
        <v>2.4600159000000001</v>
      </c>
      <c r="BC173" s="10">
        <v>2.4393121</v>
      </c>
      <c r="BD173" s="10">
        <v>2.4197082000000001</v>
      </c>
      <c r="BE173" s="10">
        <v>2.4011509000000002</v>
      </c>
      <c r="BF173" s="10">
        <v>2.383591</v>
      </c>
      <c r="BG173" s="10">
        <v>2.3669956999999999</v>
      </c>
      <c r="BH173" s="10">
        <v>2.351337</v>
      </c>
      <c r="BI173" s="10">
        <v>2.3365871</v>
      </c>
      <c r="BJ173" s="10">
        <v>2.3227177999999999</v>
      </c>
      <c r="BK173" s="10">
        <v>2.3097013</v>
      </c>
      <c r="BL173" s="10">
        <v>2.2975096000000002</v>
      </c>
      <c r="BM173" s="10">
        <v>2.2861145999999999</v>
      </c>
      <c r="BN173" s="10">
        <v>2.2754884</v>
      </c>
      <c r="BO173" s="10">
        <v>2.2656030999999999</v>
      </c>
      <c r="BP173" s="10">
        <v>2.2564305999999998</v>
      </c>
      <c r="BQ173" s="10">
        <v>2.2479429999999998</v>
      </c>
      <c r="BR173" s="10">
        <v>2.2100664999999999</v>
      </c>
      <c r="BS173" s="10">
        <v>2.1912134999999999</v>
      </c>
      <c r="BU173" s="9">
        <v>460.89</v>
      </c>
      <c r="BV173" s="9">
        <v>528.79</v>
      </c>
      <c r="BW173" s="9">
        <v>587.49</v>
      </c>
      <c r="BX173" s="9">
        <v>638.24</v>
      </c>
      <c r="BY173" s="9">
        <v>637.16999999999996</v>
      </c>
      <c r="BZ173" s="9">
        <v>634.35</v>
      </c>
      <c r="CA173" s="9">
        <v>620.20000000000005</v>
      </c>
      <c r="CB173" s="9">
        <v>581.28</v>
      </c>
      <c r="CC173" s="9">
        <v>554.53</v>
      </c>
      <c r="CD173" s="9">
        <v>545.59</v>
      </c>
      <c r="CE173" s="9">
        <v>544.59</v>
      </c>
      <c r="CF173" s="9">
        <v>531.38</v>
      </c>
      <c r="CG173" s="9">
        <v>532.46</v>
      </c>
      <c r="CH173" s="9">
        <v>542.96</v>
      </c>
      <c r="CI173" s="9">
        <v>559.15</v>
      </c>
      <c r="CJ173" s="9">
        <v>561.35</v>
      </c>
      <c r="CK173" s="9">
        <v>572.03</v>
      </c>
      <c r="CL173" s="9">
        <v>555.78</v>
      </c>
      <c r="CM173" s="9">
        <v>516.97</v>
      </c>
      <c r="CN173" s="9">
        <v>431.07</v>
      </c>
      <c r="CO173" s="9">
        <v>386.18</v>
      </c>
      <c r="CP173" s="9">
        <v>368.22</v>
      </c>
      <c r="CQ173" s="9">
        <v>368.06</v>
      </c>
      <c r="CR173" s="9">
        <v>361.96</v>
      </c>
      <c r="CS173" s="9">
        <v>365.31</v>
      </c>
      <c r="CT173" s="9">
        <v>374.31</v>
      </c>
      <c r="CU173" s="9">
        <v>378.3</v>
      </c>
      <c r="CV173" s="9">
        <v>387.16</v>
      </c>
      <c r="CW173" s="9">
        <v>381.66</v>
      </c>
      <c r="CX173" s="9">
        <v>379.42</v>
      </c>
      <c r="CY173" s="9">
        <v>357.05</v>
      </c>
      <c r="CZ173" s="9">
        <v>255.5</v>
      </c>
      <c r="DA173" s="9">
        <v>228</v>
      </c>
      <c r="DB173" s="9">
        <v>218.72</v>
      </c>
      <c r="DC173" s="9">
        <v>209.15</v>
      </c>
      <c r="DD173" s="9">
        <v>207.11</v>
      </c>
      <c r="DE173" s="9">
        <v>213.77</v>
      </c>
      <c r="DF173" s="9">
        <v>230.15</v>
      </c>
      <c r="DG173" s="9">
        <v>231.19</v>
      </c>
      <c r="DH173" s="9">
        <v>229.42</v>
      </c>
      <c r="DI173" s="9">
        <v>221.09</v>
      </c>
      <c r="DJ173" s="9">
        <v>219.03</v>
      </c>
      <c r="DK173" s="9">
        <v>212.75</v>
      </c>
      <c r="DL173" s="9">
        <v>176.42</v>
      </c>
      <c r="DM173" s="9">
        <v>169.46</v>
      </c>
      <c r="DN173" s="9">
        <v>166.56</v>
      </c>
      <c r="DO173" s="9">
        <v>164.31</v>
      </c>
      <c r="DP173" s="9">
        <v>160.94999999999999</v>
      </c>
      <c r="DR173" s="9">
        <v>421.32</v>
      </c>
      <c r="DS173" s="9">
        <v>489.2</v>
      </c>
      <c r="DT173" s="9">
        <v>733.78</v>
      </c>
      <c r="DU173" s="9">
        <v>724.96</v>
      </c>
      <c r="DV173" s="9">
        <v>662.98</v>
      </c>
      <c r="DW173" s="9">
        <v>662.95</v>
      </c>
      <c r="DX173" s="9">
        <v>662.05</v>
      </c>
      <c r="DY173" s="9">
        <v>443.06</v>
      </c>
      <c r="DZ173" s="9">
        <v>447.66</v>
      </c>
      <c r="EA173" s="9">
        <v>446.92</v>
      </c>
      <c r="EB173" s="9">
        <v>454.43</v>
      </c>
      <c r="EC173" s="9">
        <v>455.31</v>
      </c>
      <c r="ED173" s="9">
        <v>454.88</v>
      </c>
      <c r="EE173" s="9">
        <v>459.94</v>
      </c>
      <c r="EF173" s="9">
        <v>463.18</v>
      </c>
      <c r="EG173" s="9">
        <v>463.64</v>
      </c>
      <c r="EH173" s="9">
        <v>486.06</v>
      </c>
      <c r="EI173" s="9">
        <v>486.06</v>
      </c>
      <c r="EJ173" s="9">
        <v>483.09</v>
      </c>
      <c r="EK173" s="9">
        <v>339.94</v>
      </c>
      <c r="EL173" s="9">
        <v>339.45</v>
      </c>
      <c r="EM173" s="9">
        <v>339.22</v>
      </c>
      <c r="EN173" s="9">
        <v>338.9</v>
      </c>
      <c r="EO173" s="9">
        <v>340.19</v>
      </c>
      <c r="EP173" s="9">
        <v>340.91</v>
      </c>
      <c r="EQ173" s="9">
        <v>355.88</v>
      </c>
      <c r="ER173" s="9">
        <v>358.15</v>
      </c>
      <c r="ES173" s="9">
        <v>358.78</v>
      </c>
      <c r="ET173" s="9">
        <v>359.92</v>
      </c>
      <c r="EU173" s="9">
        <v>359.6</v>
      </c>
      <c r="EV173" s="9">
        <v>361.11</v>
      </c>
      <c r="EW173" s="9">
        <v>206.05</v>
      </c>
      <c r="EX173" s="9">
        <v>205.32</v>
      </c>
      <c r="EY173" s="9">
        <v>205.33</v>
      </c>
      <c r="EZ173" s="9">
        <v>205.3</v>
      </c>
      <c r="FA173" s="9">
        <v>206.71</v>
      </c>
      <c r="FB173" s="9">
        <v>207.55</v>
      </c>
      <c r="FC173" s="9">
        <v>211.19</v>
      </c>
      <c r="FD173" s="9">
        <v>214.01</v>
      </c>
      <c r="FE173" s="9">
        <v>216.11</v>
      </c>
      <c r="FF173" s="9">
        <v>216.9</v>
      </c>
      <c r="FG173" s="9">
        <v>216.19</v>
      </c>
      <c r="FH173" s="9">
        <v>214.39</v>
      </c>
      <c r="FI173" s="9">
        <v>151.94999999999999</v>
      </c>
      <c r="FJ173" s="9">
        <v>151.32</v>
      </c>
      <c r="FK173" s="9">
        <v>151.33000000000001</v>
      </c>
      <c r="FL173" s="9">
        <v>151.30000000000001</v>
      </c>
      <c r="FM173" s="9">
        <v>152.69999999999999</v>
      </c>
      <c r="FO173" s="9">
        <v>77.995800000000003</v>
      </c>
      <c r="FP173" s="7">
        <v>96.45</v>
      </c>
      <c r="FQ173" s="9">
        <v>1.1805000000000001</v>
      </c>
      <c r="FR173" s="7">
        <f t="shared" si="29"/>
        <v>81.702668360864038</v>
      </c>
      <c r="FT173" s="7">
        <v>2.5499999999999998</v>
      </c>
      <c r="FU173" s="7">
        <v>2.41</v>
      </c>
      <c r="FV173" s="9">
        <v>78.356399999999994</v>
      </c>
      <c r="FX173" s="9">
        <v>96.72</v>
      </c>
      <c r="FY173" s="9">
        <v>95.14</v>
      </c>
      <c r="FZ173" s="9">
        <v>92.43</v>
      </c>
      <c r="GA173" s="9">
        <v>88.64</v>
      </c>
      <c r="GB173" s="9">
        <v>82.53</v>
      </c>
    </row>
    <row r="174" spans="1:184" x14ac:dyDescent="0.25">
      <c r="A174" s="6">
        <f t="shared" si="30"/>
        <v>44795</v>
      </c>
      <c r="B174" s="13">
        <f t="shared" si="24"/>
        <v>8</v>
      </c>
      <c r="C174" s="13">
        <f t="shared" si="25"/>
        <v>2022</v>
      </c>
      <c r="D174">
        <f t="shared" si="26"/>
        <v>202208</v>
      </c>
      <c r="E174">
        <f t="shared" si="27"/>
        <v>3</v>
      </c>
      <c r="F174">
        <f t="shared" si="28"/>
        <v>202203</v>
      </c>
      <c r="G174" t="s">
        <v>360</v>
      </c>
      <c r="H174" s="9">
        <v>1.75</v>
      </c>
      <c r="I174" s="9">
        <v>1.69</v>
      </c>
      <c r="J174" s="10">
        <v>2.0437148000000001</v>
      </c>
      <c r="K174" s="10">
        <v>2.4620899999999999</v>
      </c>
      <c r="L174" s="10">
        <v>2.8303272000000002</v>
      </c>
      <c r="M174" s="10">
        <v>3.1491408000000001</v>
      </c>
      <c r="N174" s="10">
        <v>3.4169437</v>
      </c>
      <c r="O174" s="10">
        <v>3.6309629999999999</v>
      </c>
      <c r="P174" s="10">
        <v>3.7910447</v>
      </c>
      <c r="Q174" s="10">
        <v>3.9013167000000002</v>
      </c>
      <c r="R174" s="10">
        <v>3.9686162999999999</v>
      </c>
      <c r="S174" s="10">
        <v>4.0026194000000004</v>
      </c>
      <c r="T174" s="10">
        <v>4.0109792000000004</v>
      </c>
      <c r="U174" s="10">
        <v>4.0005619000000001</v>
      </c>
      <c r="V174" s="10">
        <v>3.9785129000000001</v>
      </c>
      <c r="W174" s="10">
        <v>3.9473992</v>
      </c>
      <c r="X174" s="10">
        <v>3.9085236999999999</v>
      </c>
      <c r="Y174" s="10">
        <v>3.8631894</v>
      </c>
      <c r="Z174" s="10">
        <v>3.8126992999999998</v>
      </c>
      <c r="AA174" s="10">
        <v>3.7583563999999998</v>
      </c>
      <c r="AB174" s="10">
        <v>3.7013734</v>
      </c>
      <c r="AC174" s="10">
        <v>3.6425451999999998</v>
      </c>
      <c r="AD174" s="10">
        <v>3.5825452000000002</v>
      </c>
      <c r="AE174" s="10">
        <v>3.5220468</v>
      </c>
      <c r="AF174" s="10">
        <v>3.4617236999999998</v>
      </c>
      <c r="AG174" s="10">
        <v>3.4022492</v>
      </c>
      <c r="AH174" s="10">
        <v>3.3442015999999999</v>
      </c>
      <c r="AI174" s="10">
        <v>3.2877385000000001</v>
      </c>
      <c r="AJ174" s="10">
        <v>3.2329015000000001</v>
      </c>
      <c r="AK174" s="10">
        <v>3.179732</v>
      </c>
      <c r="AL174" s="10">
        <v>3.1282717</v>
      </c>
      <c r="AM174" s="10">
        <v>3.0785619999999998</v>
      </c>
      <c r="AN174" s="10">
        <v>3.0306446</v>
      </c>
      <c r="AO174" s="10">
        <v>2.9845609999999998</v>
      </c>
      <c r="AP174" s="10">
        <v>2.9403526000000002</v>
      </c>
      <c r="AQ174" s="10">
        <v>2.8980611000000001</v>
      </c>
      <c r="AR174" s="10">
        <v>2.8577279999999998</v>
      </c>
      <c r="AS174" s="10">
        <v>2.8193948999999998</v>
      </c>
      <c r="AT174" s="10">
        <v>2.7830843999999999</v>
      </c>
      <c r="AU174" s="10">
        <v>2.7487363</v>
      </c>
      <c r="AV174" s="10">
        <v>2.7162674</v>
      </c>
      <c r="AW174" s="10">
        <v>2.6855945000000001</v>
      </c>
      <c r="AX174" s="10">
        <v>2.6566342000000001</v>
      </c>
      <c r="AY174" s="10">
        <v>2.6293034999999998</v>
      </c>
      <c r="AZ174" s="10">
        <v>2.6035189999999999</v>
      </c>
      <c r="BA174" s="10">
        <v>2.5791976999999999</v>
      </c>
      <c r="BB174" s="10">
        <v>2.5562562</v>
      </c>
      <c r="BC174" s="10">
        <v>2.5346112999999999</v>
      </c>
      <c r="BD174" s="10">
        <v>2.5141798999999998</v>
      </c>
      <c r="BE174" s="10">
        <v>2.4948787000000001</v>
      </c>
      <c r="BF174" s="10">
        <v>2.4766306</v>
      </c>
      <c r="BG174" s="10">
        <v>2.4593918000000001</v>
      </c>
      <c r="BH174" s="10">
        <v>2.4431295999999998</v>
      </c>
      <c r="BI174" s="10">
        <v>2.4278111</v>
      </c>
      <c r="BJ174" s="10">
        <v>2.4134036000000001</v>
      </c>
      <c r="BK174" s="10">
        <v>2.3998743999999999</v>
      </c>
      <c r="BL174" s="10">
        <v>2.3871907999999999</v>
      </c>
      <c r="BM174" s="10">
        <v>2.3753199</v>
      </c>
      <c r="BN174" s="10">
        <v>2.3642289999999999</v>
      </c>
      <c r="BO174" s="10">
        <v>2.3538855000000001</v>
      </c>
      <c r="BP174" s="10">
        <v>2.3442563999999999</v>
      </c>
      <c r="BQ174" s="10">
        <v>2.3353092000000002</v>
      </c>
      <c r="BR174" s="10">
        <v>2.2945593</v>
      </c>
      <c r="BS174" s="10">
        <v>2.2728598999999998</v>
      </c>
      <c r="BU174" s="9">
        <v>526.36</v>
      </c>
      <c r="BV174" s="9">
        <v>593.72</v>
      </c>
      <c r="BW174" s="9">
        <v>654.85</v>
      </c>
      <c r="BX174" s="9">
        <v>711.72</v>
      </c>
      <c r="BY174" s="9">
        <v>711.91</v>
      </c>
      <c r="BZ174" s="9">
        <v>705.89</v>
      </c>
      <c r="CA174" s="9">
        <v>684.39</v>
      </c>
      <c r="CB174" s="9">
        <v>629.89</v>
      </c>
      <c r="CC174" s="9">
        <v>600.04</v>
      </c>
      <c r="CD174" s="9">
        <v>590.28</v>
      </c>
      <c r="CE174" s="9">
        <v>588.9</v>
      </c>
      <c r="CF174" s="9">
        <v>577.79</v>
      </c>
      <c r="CG174" s="9">
        <v>579.35</v>
      </c>
      <c r="CH174" s="9">
        <v>589.6</v>
      </c>
      <c r="CI174" s="9">
        <v>605.22</v>
      </c>
      <c r="CJ174" s="9">
        <v>606.84</v>
      </c>
      <c r="CK174" s="9">
        <v>621.76</v>
      </c>
      <c r="CL174" s="9">
        <v>607.85</v>
      </c>
      <c r="CM174" s="9">
        <v>552.69000000000005</v>
      </c>
      <c r="CN174" s="9">
        <v>475.69</v>
      </c>
      <c r="CO174" s="9">
        <v>416.38</v>
      </c>
      <c r="CP174" s="9">
        <v>412.93</v>
      </c>
      <c r="CQ174" s="9">
        <v>403.07</v>
      </c>
      <c r="CR174" s="9">
        <v>404.07</v>
      </c>
      <c r="CS174" s="9">
        <v>407.2</v>
      </c>
      <c r="CT174" s="9">
        <v>414.2</v>
      </c>
      <c r="CU174" s="9">
        <v>418.19</v>
      </c>
      <c r="CV174" s="9">
        <v>427.05</v>
      </c>
      <c r="CW174" s="9">
        <v>422.46</v>
      </c>
      <c r="CX174" s="9">
        <v>418.81</v>
      </c>
      <c r="CY174" s="9">
        <v>395.04</v>
      </c>
      <c r="CZ174" s="9">
        <v>292.87</v>
      </c>
      <c r="DA174" s="9">
        <v>260.43</v>
      </c>
      <c r="DB174" s="9">
        <v>244.19</v>
      </c>
      <c r="DC174" s="9">
        <v>238.7</v>
      </c>
      <c r="DD174" s="9">
        <v>238.2</v>
      </c>
      <c r="DE174" s="9">
        <v>245.2</v>
      </c>
      <c r="DF174" s="9">
        <v>262.7</v>
      </c>
      <c r="DG174" s="9">
        <v>265.55</v>
      </c>
      <c r="DH174" s="9">
        <v>260.37</v>
      </c>
      <c r="DI174" s="9">
        <v>249.62</v>
      </c>
      <c r="DJ174" s="9">
        <v>247.56</v>
      </c>
      <c r="DK174" s="9">
        <v>241.28</v>
      </c>
      <c r="DL174" s="9">
        <v>201.09</v>
      </c>
      <c r="DM174" s="9">
        <v>194.13</v>
      </c>
      <c r="DN174" s="9">
        <v>191.23</v>
      </c>
      <c r="DO174" s="9">
        <v>188.98</v>
      </c>
      <c r="DP174" s="9">
        <v>185.62</v>
      </c>
      <c r="DR174" s="9">
        <v>480.3</v>
      </c>
      <c r="DS174" s="9">
        <v>540.67999999999995</v>
      </c>
      <c r="DT174" s="9">
        <v>793.67</v>
      </c>
      <c r="DU174" s="9">
        <v>786.73</v>
      </c>
      <c r="DV174" s="9">
        <v>724.09</v>
      </c>
      <c r="DW174" s="9">
        <v>724.06</v>
      </c>
      <c r="DX174" s="9">
        <v>723.16</v>
      </c>
      <c r="DY174" s="9">
        <v>483.13</v>
      </c>
      <c r="DZ174" s="9">
        <v>487.73</v>
      </c>
      <c r="EA174" s="9">
        <v>486.99</v>
      </c>
      <c r="EB174" s="9">
        <v>498.53</v>
      </c>
      <c r="EC174" s="9">
        <v>499.41</v>
      </c>
      <c r="ED174" s="9">
        <v>498.98</v>
      </c>
      <c r="EE174" s="9">
        <v>495.63</v>
      </c>
      <c r="EF174" s="9">
        <v>498.87</v>
      </c>
      <c r="EG174" s="9">
        <v>499.33</v>
      </c>
      <c r="EH174" s="9">
        <v>527.6</v>
      </c>
      <c r="EI174" s="9">
        <v>527.6</v>
      </c>
      <c r="EJ174" s="9">
        <v>524.63</v>
      </c>
      <c r="EK174" s="9">
        <v>373.3</v>
      </c>
      <c r="EL174" s="9">
        <v>372.81</v>
      </c>
      <c r="EM174" s="9">
        <v>372.58</v>
      </c>
      <c r="EN174" s="9">
        <v>372.26</v>
      </c>
      <c r="EO174" s="9">
        <v>373.55</v>
      </c>
      <c r="EP174" s="9">
        <v>374.27</v>
      </c>
      <c r="EQ174" s="9">
        <v>379.78</v>
      </c>
      <c r="ER174" s="9">
        <v>382.05</v>
      </c>
      <c r="ES174" s="9">
        <v>382.68</v>
      </c>
      <c r="ET174" s="9">
        <v>383.82</v>
      </c>
      <c r="EU174" s="9">
        <v>383.5</v>
      </c>
      <c r="EV174" s="9">
        <v>385.01</v>
      </c>
      <c r="EW174" s="9">
        <v>219.77</v>
      </c>
      <c r="EX174" s="9">
        <v>219.04</v>
      </c>
      <c r="EY174" s="9">
        <v>219.05</v>
      </c>
      <c r="EZ174" s="9">
        <v>219.02</v>
      </c>
      <c r="FA174" s="9">
        <v>220.43</v>
      </c>
      <c r="FB174" s="9">
        <v>221.27</v>
      </c>
      <c r="FC174" s="9">
        <v>213.89</v>
      </c>
      <c r="FD174" s="9">
        <v>216.71</v>
      </c>
      <c r="FE174" s="9">
        <v>218.81</v>
      </c>
      <c r="FF174" s="9">
        <v>219.6</v>
      </c>
      <c r="FG174" s="9">
        <v>218.89</v>
      </c>
      <c r="FH174" s="9">
        <v>217.09</v>
      </c>
      <c r="FI174" s="9">
        <v>165.67</v>
      </c>
      <c r="FJ174" s="9">
        <v>165.04</v>
      </c>
      <c r="FK174" s="9">
        <v>165.05</v>
      </c>
      <c r="FL174" s="9">
        <v>165.02</v>
      </c>
      <c r="FM174" s="9">
        <v>166.42</v>
      </c>
      <c r="FO174" s="9">
        <v>78.268900000000002</v>
      </c>
      <c r="FP174" s="7">
        <v>95.06</v>
      </c>
      <c r="FQ174" s="9">
        <v>1.179</v>
      </c>
      <c r="FR174" s="7">
        <f t="shared" si="29"/>
        <v>80.627650551314673</v>
      </c>
      <c r="FT174" s="7">
        <v>2.64</v>
      </c>
      <c r="FU174" s="7">
        <v>2.52</v>
      </c>
      <c r="FV174" s="9">
        <v>78.630600000000001</v>
      </c>
      <c r="FX174" s="9">
        <v>96.48</v>
      </c>
      <c r="FY174" s="9">
        <v>94.88</v>
      </c>
      <c r="FZ174" s="9">
        <v>92.2</v>
      </c>
      <c r="GA174" s="9">
        <v>88.48</v>
      </c>
      <c r="GB174" s="9">
        <v>82.47</v>
      </c>
    </row>
    <row r="175" spans="1:184" x14ac:dyDescent="0.25">
      <c r="A175" s="6">
        <f t="shared" si="30"/>
        <v>44796</v>
      </c>
      <c r="B175" s="13">
        <f t="shared" si="24"/>
        <v>8</v>
      </c>
      <c r="C175" s="13">
        <f t="shared" si="25"/>
        <v>2022</v>
      </c>
      <c r="D175">
        <f t="shared" si="26"/>
        <v>202208</v>
      </c>
      <c r="E175">
        <f t="shared" si="27"/>
        <v>3</v>
      </c>
      <c r="F175">
        <f t="shared" si="28"/>
        <v>202203</v>
      </c>
      <c r="G175" t="s">
        <v>361</v>
      </c>
      <c r="H175" s="9">
        <v>1.75</v>
      </c>
      <c r="I175" s="9">
        <v>1.6907000000000001</v>
      </c>
      <c r="J175" s="10">
        <v>2.0486030999999998</v>
      </c>
      <c r="K175" s="10">
        <v>2.4695955000000001</v>
      </c>
      <c r="L175" s="10">
        <v>2.8476037999999999</v>
      </c>
      <c r="M175" s="10">
        <v>3.1786748</v>
      </c>
      <c r="N175" s="10">
        <v>3.4604773999999998</v>
      </c>
      <c r="O175" s="10">
        <v>3.6910885000000002</v>
      </c>
      <c r="P175" s="10">
        <v>3.8697908999999999</v>
      </c>
      <c r="Q175" s="10">
        <v>3.9993994000000002</v>
      </c>
      <c r="R175" s="10">
        <v>4.0858838000000004</v>
      </c>
      <c r="S175" s="10">
        <v>4.1377430999999998</v>
      </c>
      <c r="T175" s="10">
        <v>4.1619193000000001</v>
      </c>
      <c r="U175" s="10">
        <v>4.1645665000000003</v>
      </c>
      <c r="V175" s="10">
        <v>4.1517431</v>
      </c>
      <c r="W175" s="10">
        <v>4.1262648000000004</v>
      </c>
      <c r="X175" s="10">
        <v>4.0900787000000003</v>
      </c>
      <c r="Y175" s="10">
        <v>4.0451315000000001</v>
      </c>
      <c r="Z175" s="10">
        <v>3.9933700000000001</v>
      </c>
      <c r="AA175" s="10">
        <v>3.9367413</v>
      </c>
      <c r="AB175" s="10">
        <v>3.8770273</v>
      </c>
      <c r="AC175" s="10">
        <v>3.8152466999999999</v>
      </c>
      <c r="AD175" s="10">
        <v>3.7521965000000002</v>
      </c>
      <c r="AE175" s="10">
        <v>3.6886738000000001</v>
      </c>
      <c r="AF175" s="10">
        <v>3.6254757999999998</v>
      </c>
      <c r="AG175" s="10">
        <v>3.5633995999999999</v>
      </c>
      <c r="AH175" s="10">
        <v>3.5031229000000002</v>
      </c>
      <c r="AI175" s="10">
        <v>3.4447969999999999</v>
      </c>
      <c r="AJ175" s="10">
        <v>3.3884276999999998</v>
      </c>
      <c r="AK175" s="10">
        <v>3.3340209000000001</v>
      </c>
      <c r="AL175" s="10">
        <v>3.2815824</v>
      </c>
      <c r="AM175" s="10">
        <v>3.2311182000000001</v>
      </c>
      <c r="AN175" s="10">
        <v>3.1826341999999999</v>
      </c>
      <c r="AO175" s="10">
        <v>3.1361360999999999</v>
      </c>
      <c r="AP175" s="10">
        <v>3.0916298000000002</v>
      </c>
      <c r="AQ175" s="10">
        <v>3.0491212999999999</v>
      </c>
      <c r="AR175" s="10">
        <v>3.0086164000000002</v>
      </c>
      <c r="AS175" s="10">
        <v>2.9701209</v>
      </c>
      <c r="AT175" s="10">
        <v>2.9336299000000001</v>
      </c>
      <c r="AU175" s="10">
        <v>2.8990727000000001</v>
      </c>
      <c r="AV175" s="10">
        <v>2.8663549000000001</v>
      </c>
      <c r="AW175" s="10">
        <v>2.8353818999999998</v>
      </c>
      <c r="AX175" s="10">
        <v>2.8060589999999999</v>
      </c>
      <c r="AY175" s="10">
        <v>2.7782917999999999</v>
      </c>
      <c r="AZ175" s="10">
        <v>2.7519855</v>
      </c>
      <c r="BA175" s="10">
        <v>2.7270455</v>
      </c>
      <c r="BB175" s="10">
        <v>2.7033773999999999</v>
      </c>
      <c r="BC175" s="10">
        <v>2.6808863999999999</v>
      </c>
      <c r="BD175" s="10">
        <v>2.6594780999999998</v>
      </c>
      <c r="BE175" s="10">
        <v>2.6390577</v>
      </c>
      <c r="BF175" s="10">
        <v>2.6195400000000002</v>
      </c>
      <c r="BG175" s="10">
        <v>2.6008851000000002</v>
      </c>
      <c r="BH175" s="10">
        <v>2.5830668000000001</v>
      </c>
      <c r="BI175" s="10">
        <v>2.5660590000000001</v>
      </c>
      <c r="BJ175" s="10">
        <v>2.5498354000000001</v>
      </c>
      <c r="BK175" s="10">
        <v>2.5343700999999998</v>
      </c>
      <c r="BL175" s="10">
        <v>2.5196367</v>
      </c>
      <c r="BM175" s="10">
        <v>2.5056091999999999</v>
      </c>
      <c r="BN175" s="10">
        <v>2.4922613999999998</v>
      </c>
      <c r="BO175" s="10">
        <v>2.4795672</v>
      </c>
      <c r="BP175" s="10">
        <v>2.4675004</v>
      </c>
      <c r="BQ175" s="10">
        <v>2.4560349000000001</v>
      </c>
      <c r="BR175" s="10">
        <v>2.3989848</v>
      </c>
      <c r="BS175" s="10">
        <v>2.3605119999999999</v>
      </c>
      <c r="BU175" s="9">
        <v>494.36</v>
      </c>
      <c r="BV175" s="9">
        <v>560.36</v>
      </c>
      <c r="BW175" s="9">
        <v>628.16</v>
      </c>
      <c r="BX175" s="9">
        <v>699.11</v>
      </c>
      <c r="BY175" s="9">
        <v>699.11</v>
      </c>
      <c r="BZ175" s="9">
        <v>693.61</v>
      </c>
      <c r="CA175" s="9">
        <v>673.07</v>
      </c>
      <c r="CB175" s="9">
        <v>614.41999999999996</v>
      </c>
      <c r="CC175" s="9">
        <v>584.74</v>
      </c>
      <c r="CD175" s="9">
        <v>583.61</v>
      </c>
      <c r="CE175" s="9">
        <v>576.07000000000005</v>
      </c>
      <c r="CF175" s="9">
        <v>565.05999999999995</v>
      </c>
      <c r="CG175" s="9">
        <v>566.25</v>
      </c>
      <c r="CH175" s="9">
        <v>573.27</v>
      </c>
      <c r="CI175" s="9">
        <v>583.27</v>
      </c>
      <c r="CJ175" s="9">
        <v>584.71</v>
      </c>
      <c r="CK175" s="9">
        <v>600.94000000000005</v>
      </c>
      <c r="CL175" s="9">
        <v>586.88</v>
      </c>
      <c r="CM175" s="9">
        <v>531.37</v>
      </c>
      <c r="CN175" s="9">
        <v>457.87</v>
      </c>
      <c r="CO175" s="9">
        <v>401.87</v>
      </c>
      <c r="CP175" s="9">
        <v>398.91</v>
      </c>
      <c r="CQ175" s="9">
        <v>388.8</v>
      </c>
      <c r="CR175" s="9">
        <v>389.7</v>
      </c>
      <c r="CS175" s="9">
        <v>392.83</v>
      </c>
      <c r="CT175" s="9">
        <v>397.83</v>
      </c>
      <c r="CU175" s="9">
        <v>400.83</v>
      </c>
      <c r="CV175" s="9">
        <v>408.83</v>
      </c>
      <c r="CW175" s="9">
        <v>404.01</v>
      </c>
      <c r="CX175" s="9">
        <v>399.79</v>
      </c>
      <c r="CY175" s="9">
        <v>377.79</v>
      </c>
      <c r="CZ175" s="9">
        <v>277.37</v>
      </c>
      <c r="DA175" s="9">
        <v>249.35</v>
      </c>
      <c r="DB175" s="9">
        <v>233.12</v>
      </c>
      <c r="DC175" s="9">
        <v>227.04</v>
      </c>
      <c r="DD175" s="9">
        <v>226.43</v>
      </c>
      <c r="DE175" s="9">
        <v>233.14</v>
      </c>
      <c r="DF175" s="9">
        <v>250.14</v>
      </c>
      <c r="DG175" s="9">
        <v>252.99</v>
      </c>
      <c r="DH175" s="9">
        <v>247.12</v>
      </c>
      <c r="DI175" s="9">
        <v>235.69</v>
      </c>
      <c r="DJ175" s="9">
        <v>233.63</v>
      </c>
      <c r="DK175" s="9">
        <v>227.35</v>
      </c>
      <c r="DL175" s="9">
        <v>189.62</v>
      </c>
      <c r="DM175" s="9">
        <v>184.62</v>
      </c>
      <c r="DN175" s="9">
        <v>181.72</v>
      </c>
      <c r="DO175" s="9">
        <v>179.47</v>
      </c>
      <c r="DP175" s="9">
        <v>176.11</v>
      </c>
      <c r="DR175" s="9">
        <v>449.07</v>
      </c>
      <c r="DS175" s="9">
        <v>503.11</v>
      </c>
      <c r="DT175" s="9">
        <v>763.63</v>
      </c>
      <c r="DU175" s="9">
        <v>782.81</v>
      </c>
      <c r="DV175" s="9">
        <v>710.49</v>
      </c>
      <c r="DW175" s="9">
        <v>710.46</v>
      </c>
      <c r="DX175" s="9">
        <v>709.56</v>
      </c>
      <c r="DY175" s="9">
        <v>470.65</v>
      </c>
      <c r="DZ175" s="9">
        <v>475.25</v>
      </c>
      <c r="EA175" s="9">
        <v>474.51</v>
      </c>
      <c r="EB175" s="9">
        <v>486.5</v>
      </c>
      <c r="EC175" s="9">
        <v>487.38</v>
      </c>
      <c r="ED175" s="9">
        <v>486.95</v>
      </c>
      <c r="EE175" s="9">
        <v>479.74</v>
      </c>
      <c r="EF175" s="9">
        <v>482.98</v>
      </c>
      <c r="EG175" s="9">
        <v>483.44</v>
      </c>
      <c r="EH175" s="9">
        <v>511.71</v>
      </c>
      <c r="EI175" s="9">
        <v>511.71</v>
      </c>
      <c r="EJ175" s="9">
        <v>508.74</v>
      </c>
      <c r="EK175" s="9">
        <v>354.98</v>
      </c>
      <c r="EL175" s="9">
        <v>354.49</v>
      </c>
      <c r="EM175" s="9">
        <v>354.26</v>
      </c>
      <c r="EN175" s="9">
        <v>353.94</v>
      </c>
      <c r="EO175" s="9">
        <v>355.23</v>
      </c>
      <c r="EP175" s="9">
        <v>355.95</v>
      </c>
      <c r="EQ175" s="9">
        <v>371.1</v>
      </c>
      <c r="ER175" s="9">
        <v>373.37</v>
      </c>
      <c r="ES175" s="9">
        <v>374</v>
      </c>
      <c r="ET175" s="9">
        <v>375.14</v>
      </c>
      <c r="EU175" s="9">
        <v>374.82</v>
      </c>
      <c r="EV175" s="9">
        <v>376.33</v>
      </c>
      <c r="EW175" s="9">
        <v>221.71</v>
      </c>
      <c r="EX175" s="9">
        <v>220.98</v>
      </c>
      <c r="EY175" s="9">
        <v>220.99</v>
      </c>
      <c r="EZ175" s="9">
        <v>220.96</v>
      </c>
      <c r="FA175" s="9">
        <v>222.37</v>
      </c>
      <c r="FB175" s="9">
        <v>223.21</v>
      </c>
      <c r="FC175" s="9">
        <v>205.21</v>
      </c>
      <c r="FD175" s="9">
        <v>208.03</v>
      </c>
      <c r="FE175" s="9">
        <v>210.13</v>
      </c>
      <c r="FF175" s="9">
        <v>210.92</v>
      </c>
      <c r="FG175" s="9">
        <v>210.21</v>
      </c>
      <c r="FH175" s="9">
        <v>208.41</v>
      </c>
      <c r="FI175" s="9">
        <v>167.61</v>
      </c>
      <c r="FJ175" s="9">
        <v>166.98</v>
      </c>
      <c r="FK175" s="9">
        <v>166.99</v>
      </c>
      <c r="FL175" s="9">
        <v>166.96</v>
      </c>
      <c r="FM175" s="9">
        <v>168.36</v>
      </c>
      <c r="FO175" s="9">
        <v>78.578000000000003</v>
      </c>
      <c r="FP175" s="7">
        <v>99.49</v>
      </c>
      <c r="FQ175" s="9">
        <v>1.1852</v>
      </c>
      <c r="FR175" s="7">
        <f t="shared" si="29"/>
        <v>83.943638204522443</v>
      </c>
      <c r="FT175" s="7">
        <v>2.75</v>
      </c>
      <c r="FU175" s="7">
        <v>2.58</v>
      </c>
      <c r="FV175" s="9">
        <v>78.932599999999994</v>
      </c>
      <c r="FX175" s="9">
        <v>100.22</v>
      </c>
      <c r="FY175" s="9">
        <v>98</v>
      </c>
      <c r="FZ175" s="9">
        <v>94.8</v>
      </c>
      <c r="GA175" s="9">
        <v>90.47</v>
      </c>
      <c r="GB175" s="9">
        <v>83.62</v>
      </c>
    </row>
    <row r="176" spans="1:184" x14ac:dyDescent="0.25">
      <c r="A176" s="6">
        <f t="shared" si="30"/>
        <v>44797</v>
      </c>
      <c r="B176" s="13">
        <f t="shared" si="24"/>
        <v>8</v>
      </c>
      <c r="C176" s="13">
        <f t="shared" si="25"/>
        <v>2022</v>
      </c>
      <c r="D176">
        <f t="shared" si="26"/>
        <v>202208</v>
      </c>
      <c r="E176">
        <f t="shared" si="27"/>
        <v>3</v>
      </c>
      <c r="F176">
        <f t="shared" si="28"/>
        <v>202203</v>
      </c>
      <c r="G176" t="s">
        <v>362</v>
      </c>
      <c r="H176" s="9">
        <v>1.75</v>
      </c>
      <c r="I176" s="9">
        <v>1.6904999999999999</v>
      </c>
      <c r="J176" s="10">
        <v>2.0940059999999998</v>
      </c>
      <c r="K176" s="10">
        <v>2.5043901000000002</v>
      </c>
      <c r="L176" s="10">
        <v>2.8883367999999998</v>
      </c>
      <c r="M176" s="10">
        <v>3.2410895000000002</v>
      </c>
      <c r="N176" s="10">
        <v>3.5508014000000001</v>
      </c>
      <c r="O176" s="10">
        <v>3.8110973000000001</v>
      </c>
      <c r="P176" s="10">
        <v>4.0171723999999998</v>
      </c>
      <c r="Q176" s="10">
        <v>4.1684064999999997</v>
      </c>
      <c r="R176" s="10">
        <v>4.2703163000000002</v>
      </c>
      <c r="S176" s="10">
        <v>4.3317195000000002</v>
      </c>
      <c r="T176" s="10">
        <v>4.3618359</v>
      </c>
      <c r="U176" s="10">
        <v>4.3671566000000004</v>
      </c>
      <c r="V176" s="10">
        <v>4.3548551</v>
      </c>
      <c r="W176" s="10">
        <v>4.3281798</v>
      </c>
      <c r="X176" s="10">
        <v>4.2892248999999998</v>
      </c>
      <c r="Y176" s="10">
        <v>4.2400843000000004</v>
      </c>
      <c r="Z176" s="10">
        <v>4.1828522000000001</v>
      </c>
      <c r="AA176" s="10">
        <v>4.1196226999999999</v>
      </c>
      <c r="AB176" s="10">
        <v>4.0523752000000002</v>
      </c>
      <c r="AC176" s="10">
        <v>3.9824405999999999</v>
      </c>
      <c r="AD176" s="10">
        <v>3.9109212000000002</v>
      </c>
      <c r="AE176" s="10">
        <v>3.8389193000000001</v>
      </c>
      <c r="AF176" s="10">
        <v>3.7675372999999999</v>
      </c>
      <c r="AG176" s="10">
        <v>3.6978772000000002</v>
      </c>
      <c r="AH176" s="10">
        <v>3.6309144</v>
      </c>
      <c r="AI176" s="10">
        <v>3.5668658</v>
      </c>
      <c r="AJ176" s="10">
        <v>3.5056691999999998</v>
      </c>
      <c r="AK176" s="10">
        <v>3.4472618000000002</v>
      </c>
      <c r="AL176" s="10">
        <v>3.3915807999999998</v>
      </c>
      <c r="AM176" s="10">
        <v>3.3385634999999998</v>
      </c>
      <c r="AN176" s="10">
        <v>3.2881471000000002</v>
      </c>
      <c r="AO176" s="10">
        <v>3.2402687999999999</v>
      </c>
      <c r="AP176" s="10">
        <v>3.1948658000000001</v>
      </c>
      <c r="AQ176" s="10">
        <v>3.1518754000000002</v>
      </c>
      <c r="AR176" s="10">
        <v>3.1112348000000001</v>
      </c>
      <c r="AS176" s="10">
        <v>3.0728811</v>
      </c>
      <c r="AT176" s="10">
        <v>3.0367437000000002</v>
      </c>
      <c r="AU176" s="10">
        <v>3.0027086999999999</v>
      </c>
      <c r="AV176" s="10">
        <v>2.9706478000000001</v>
      </c>
      <c r="AW176" s="10">
        <v>2.9404327000000001</v>
      </c>
      <c r="AX176" s="10">
        <v>2.9119350000000002</v>
      </c>
      <c r="AY176" s="10">
        <v>2.8850264999999999</v>
      </c>
      <c r="AZ176" s="10">
        <v>2.8595788999999998</v>
      </c>
      <c r="BA176" s="10">
        <v>2.8354637999999999</v>
      </c>
      <c r="BB176" s="10">
        <v>2.8125529999999999</v>
      </c>
      <c r="BC176" s="10">
        <v>2.7907180999999999</v>
      </c>
      <c r="BD176" s="10">
        <v>2.7698309000000001</v>
      </c>
      <c r="BE176" s="10">
        <v>2.7497630000000002</v>
      </c>
      <c r="BF176" s="10">
        <v>2.7304032999999999</v>
      </c>
      <c r="BG176" s="10">
        <v>2.7117171</v>
      </c>
      <c r="BH176" s="10">
        <v>2.6936903999999999</v>
      </c>
      <c r="BI176" s="10">
        <v>2.6763092999999998</v>
      </c>
      <c r="BJ176" s="10">
        <v>2.6595599999999999</v>
      </c>
      <c r="BK176" s="10">
        <v>2.6434286</v>
      </c>
      <c r="BL176" s="10">
        <v>2.6279012000000002</v>
      </c>
      <c r="BM176" s="10">
        <v>2.6129639999999998</v>
      </c>
      <c r="BN176" s="10">
        <v>2.5986031000000001</v>
      </c>
      <c r="BO176" s="10">
        <v>2.5848046</v>
      </c>
      <c r="BP176" s="10">
        <v>2.5715545999999998</v>
      </c>
      <c r="BQ176" s="10">
        <v>2.5588392999999998</v>
      </c>
      <c r="BR176" s="10">
        <v>2.4933282999999999</v>
      </c>
      <c r="BS176" s="10">
        <v>2.4455695999999998</v>
      </c>
      <c r="BU176" s="9">
        <v>546.78</v>
      </c>
      <c r="BV176" s="9">
        <v>596.08000000000004</v>
      </c>
      <c r="BW176" s="9">
        <v>677.58</v>
      </c>
      <c r="BX176" s="9">
        <v>752.11</v>
      </c>
      <c r="BY176" s="9">
        <v>753.11</v>
      </c>
      <c r="BZ176" s="9">
        <v>750.75</v>
      </c>
      <c r="CA176" s="9">
        <v>726.53</v>
      </c>
      <c r="CB176" s="9">
        <v>661.03</v>
      </c>
      <c r="CC176" s="9">
        <v>632.99</v>
      </c>
      <c r="CD176" s="9">
        <v>629.49</v>
      </c>
      <c r="CE176" s="9">
        <v>621.95000000000005</v>
      </c>
      <c r="CF176" s="9">
        <v>610.94000000000005</v>
      </c>
      <c r="CG176" s="9">
        <v>612.13</v>
      </c>
      <c r="CH176" s="9">
        <v>615.15</v>
      </c>
      <c r="CI176" s="9">
        <v>623.08000000000004</v>
      </c>
      <c r="CJ176" s="9">
        <v>624.74</v>
      </c>
      <c r="CK176" s="9">
        <v>640.97</v>
      </c>
      <c r="CL176" s="9">
        <v>629.15</v>
      </c>
      <c r="CM176" s="9">
        <v>571.48</v>
      </c>
      <c r="CN176" s="9">
        <v>481.65</v>
      </c>
      <c r="CO176" s="9">
        <v>413.65</v>
      </c>
      <c r="CP176" s="9">
        <v>405.39</v>
      </c>
      <c r="CQ176" s="9">
        <v>395.28</v>
      </c>
      <c r="CR176" s="9">
        <v>396.18</v>
      </c>
      <c r="CS176" s="9">
        <v>399.31</v>
      </c>
      <c r="CT176" s="9">
        <v>407.03</v>
      </c>
      <c r="CU176" s="9">
        <v>411.88</v>
      </c>
      <c r="CV176" s="9">
        <v>419.88</v>
      </c>
      <c r="CW176" s="9">
        <v>415.06</v>
      </c>
      <c r="CX176" s="9">
        <v>410.84</v>
      </c>
      <c r="CY176" s="9">
        <v>388.84</v>
      </c>
      <c r="CZ176" s="9">
        <v>292.49</v>
      </c>
      <c r="DA176" s="9">
        <v>265.49</v>
      </c>
      <c r="DB176" s="9">
        <v>249.26</v>
      </c>
      <c r="DC176" s="9">
        <v>243.18</v>
      </c>
      <c r="DD176" s="9">
        <v>242.57</v>
      </c>
      <c r="DE176" s="9">
        <v>249.28</v>
      </c>
      <c r="DF176" s="9">
        <v>263.27999999999997</v>
      </c>
      <c r="DG176" s="9">
        <v>264.27999999999997</v>
      </c>
      <c r="DH176" s="9">
        <v>258.41000000000003</v>
      </c>
      <c r="DI176" s="9">
        <v>245.41</v>
      </c>
      <c r="DJ176" s="9">
        <v>240.91</v>
      </c>
      <c r="DK176" s="9">
        <v>234.63</v>
      </c>
      <c r="DL176" s="9">
        <v>196.9</v>
      </c>
      <c r="DM176" s="9">
        <v>191.64</v>
      </c>
      <c r="DN176" s="9">
        <v>188.74</v>
      </c>
      <c r="DO176" s="9">
        <v>186.49</v>
      </c>
      <c r="DP176" s="9">
        <v>183.13</v>
      </c>
      <c r="DR176" s="9">
        <v>496.06</v>
      </c>
      <c r="DS176" s="9">
        <v>550.04999999999995</v>
      </c>
      <c r="DT176" s="9">
        <v>817.1</v>
      </c>
      <c r="DU176" s="9">
        <v>828.25</v>
      </c>
      <c r="DV176" s="9">
        <v>754.88</v>
      </c>
      <c r="DW176" s="9">
        <v>754.85</v>
      </c>
      <c r="DX176" s="9">
        <v>753.95</v>
      </c>
      <c r="DY176" s="9">
        <v>503.78</v>
      </c>
      <c r="DZ176" s="9">
        <v>508.38</v>
      </c>
      <c r="EA176" s="9">
        <v>507.64</v>
      </c>
      <c r="EB176" s="9">
        <v>519.85</v>
      </c>
      <c r="EC176" s="9">
        <v>520.73</v>
      </c>
      <c r="ED176" s="9">
        <v>520.29999999999995</v>
      </c>
      <c r="EE176" s="9">
        <v>502.16</v>
      </c>
      <c r="EF176" s="9">
        <v>505.4</v>
      </c>
      <c r="EG176" s="9">
        <v>505.86</v>
      </c>
      <c r="EH176" s="9">
        <v>534.13</v>
      </c>
      <c r="EI176" s="9">
        <v>534.13</v>
      </c>
      <c r="EJ176" s="9">
        <v>531.16</v>
      </c>
      <c r="EK176" s="9">
        <v>364.37</v>
      </c>
      <c r="EL176" s="9">
        <v>363.88</v>
      </c>
      <c r="EM176" s="9">
        <v>363.65</v>
      </c>
      <c r="EN176" s="9">
        <v>363.33</v>
      </c>
      <c r="EO176" s="9">
        <v>364.62</v>
      </c>
      <c r="EP176" s="9">
        <v>365.34</v>
      </c>
      <c r="EQ176" s="9">
        <v>375.82</v>
      </c>
      <c r="ER176" s="9">
        <v>378.09</v>
      </c>
      <c r="ES176" s="9">
        <v>378.72</v>
      </c>
      <c r="ET176" s="9">
        <v>379.86</v>
      </c>
      <c r="EU176" s="9">
        <v>379.54</v>
      </c>
      <c r="EV176" s="9">
        <v>381.05</v>
      </c>
      <c r="EW176" s="9">
        <v>230.03</v>
      </c>
      <c r="EX176" s="9">
        <v>229.3</v>
      </c>
      <c r="EY176" s="9">
        <v>229.31</v>
      </c>
      <c r="EZ176" s="9">
        <v>229.28</v>
      </c>
      <c r="FA176" s="9">
        <v>230.69</v>
      </c>
      <c r="FB176" s="9">
        <v>231.53</v>
      </c>
      <c r="FC176" s="9">
        <v>209.93</v>
      </c>
      <c r="FD176" s="9">
        <v>212.75</v>
      </c>
      <c r="FE176" s="9">
        <v>214.85</v>
      </c>
      <c r="FF176" s="9">
        <v>215.64</v>
      </c>
      <c r="FG176" s="9">
        <v>214.93</v>
      </c>
      <c r="FH176" s="9">
        <v>213.13</v>
      </c>
      <c r="FI176" s="9">
        <v>175.93</v>
      </c>
      <c r="FJ176" s="9">
        <v>175.3</v>
      </c>
      <c r="FK176" s="9">
        <v>175.31</v>
      </c>
      <c r="FL176" s="9">
        <v>175.28</v>
      </c>
      <c r="FM176" s="9">
        <v>176.68</v>
      </c>
      <c r="FO176" s="9">
        <v>78.382900000000006</v>
      </c>
      <c r="FP176" s="7">
        <v>99.87</v>
      </c>
      <c r="FQ176" s="9">
        <v>1.1818</v>
      </c>
      <c r="FR176" s="7">
        <f t="shared" si="29"/>
        <v>84.506684718226438</v>
      </c>
      <c r="FT176" s="7">
        <v>2.94</v>
      </c>
      <c r="FU176" s="7">
        <v>2.69</v>
      </c>
      <c r="FV176" s="9">
        <v>78.738299999999995</v>
      </c>
      <c r="FX176" s="9">
        <v>101.22</v>
      </c>
      <c r="FY176" s="9">
        <v>99.11</v>
      </c>
      <c r="FZ176" s="9">
        <v>95.54</v>
      </c>
      <c r="GA176" s="9">
        <v>90.74</v>
      </c>
      <c r="GB176" s="9">
        <v>83.52</v>
      </c>
    </row>
    <row r="177" spans="1:184" x14ac:dyDescent="0.25">
      <c r="A177" s="6">
        <f t="shared" si="30"/>
        <v>44798</v>
      </c>
      <c r="B177" s="13">
        <f t="shared" si="24"/>
        <v>8</v>
      </c>
      <c r="C177" s="13">
        <f t="shared" si="25"/>
        <v>2022</v>
      </c>
      <c r="D177">
        <f t="shared" si="26"/>
        <v>202208</v>
      </c>
      <c r="E177">
        <f t="shared" si="27"/>
        <v>3</v>
      </c>
      <c r="F177">
        <f t="shared" si="28"/>
        <v>202203</v>
      </c>
      <c r="G177" t="s">
        <v>363</v>
      </c>
      <c r="H177" s="9">
        <v>1.75</v>
      </c>
      <c r="I177" s="9">
        <v>1.6900999999999999</v>
      </c>
      <c r="J177" s="10">
        <v>2.0683408000000001</v>
      </c>
      <c r="K177" s="10">
        <v>2.4714480999999999</v>
      </c>
      <c r="L177" s="10">
        <v>2.8561844000000001</v>
      </c>
      <c r="M177" s="10">
        <v>3.2066944999999998</v>
      </c>
      <c r="N177" s="10">
        <v>3.5095029000000002</v>
      </c>
      <c r="O177" s="10">
        <v>3.7593621000000002</v>
      </c>
      <c r="P177" s="10">
        <v>3.9549867000000001</v>
      </c>
      <c r="Q177" s="10">
        <v>4.0956431999999996</v>
      </c>
      <c r="R177" s="10">
        <v>4.1877263999999998</v>
      </c>
      <c r="S177" s="10">
        <v>4.2394081999999997</v>
      </c>
      <c r="T177" s="10">
        <v>4.2592027000000003</v>
      </c>
      <c r="U177" s="10">
        <v>4.2545393000000002</v>
      </c>
      <c r="V177" s="10">
        <v>4.2338861000000003</v>
      </c>
      <c r="W177" s="10">
        <v>4.2007576000000002</v>
      </c>
      <c r="X177" s="10">
        <v>4.1572505</v>
      </c>
      <c r="Y177" s="10">
        <v>4.1054617999999996</v>
      </c>
      <c r="Z177" s="10">
        <v>4.0474886000000003</v>
      </c>
      <c r="AA177" s="10">
        <v>3.9854276</v>
      </c>
      <c r="AB177" s="10">
        <v>3.9211976000000002</v>
      </c>
      <c r="AC177" s="10">
        <v>3.8558036000000002</v>
      </c>
      <c r="AD177" s="10">
        <v>3.7899588999999998</v>
      </c>
      <c r="AE177" s="10">
        <v>3.7243767000000001</v>
      </c>
      <c r="AF177" s="10">
        <v>3.6597702000000001</v>
      </c>
      <c r="AG177" s="10">
        <v>3.5968526000000001</v>
      </c>
      <c r="AH177" s="10">
        <v>3.5362398000000002</v>
      </c>
      <c r="AI177" s="10">
        <v>3.4780247000000002</v>
      </c>
      <c r="AJ177" s="10">
        <v>3.4221246000000001</v>
      </c>
      <c r="AK177" s="10">
        <v>3.3684566999999999</v>
      </c>
      <c r="AL177" s="10">
        <v>3.3169382999999999</v>
      </c>
      <c r="AM177" s="10">
        <v>3.2674865999999998</v>
      </c>
      <c r="AN177" s="10">
        <v>3.2200188000000001</v>
      </c>
      <c r="AO177" s="10">
        <v>3.1744522000000002</v>
      </c>
      <c r="AP177" s="10">
        <v>3.1307040000000002</v>
      </c>
      <c r="AQ177" s="10">
        <v>3.0886914000000001</v>
      </c>
      <c r="AR177" s="10">
        <v>3.0483316999999999</v>
      </c>
      <c r="AS177" s="10">
        <v>3.0095421</v>
      </c>
      <c r="AT177" s="10">
        <v>2.9722458</v>
      </c>
      <c r="AU177" s="10">
        <v>2.9363944000000002</v>
      </c>
      <c r="AV177" s="10">
        <v>2.9019482999999999</v>
      </c>
      <c r="AW177" s="10">
        <v>2.8688682000000001</v>
      </c>
      <c r="AX177" s="10">
        <v>2.8371141999999998</v>
      </c>
      <c r="AY177" s="10">
        <v>2.8066471000000002</v>
      </c>
      <c r="AZ177" s="10">
        <v>2.7774269999999999</v>
      </c>
      <c r="BA177" s="10">
        <v>2.7494146000000002</v>
      </c>
      <c r="BB177" s="10">
        <v>2.7225703000000001</v>
      </c>
      <c r="BC177" s="10">
        <v>2.6968543999999999</v>
      </c>
      <c r="BD177" s="10">
        <v>2.6722275</v>
      </c>
      <c r="BE177" s="10">
        <v>2.6486499999999999</v>
      </c>
      <c r="BF177" s="10">
        <v>2.6260854</v>
      </c>
      <c r="BG177" s="10">
        <v>2.6045117000000002</v>
      </c>
      <c r="BH177" s="10">
        <v>2.5839102</v>
      </c>
      <c r="BI177" s="10">
        <v>2.5642626000000002</v>
      </c>
      <c r="BJ177" s="10">
        <v>2.5455505999999999</v>
      </c>
      <c r="BK177" s="10">
        <v>2.5277555999999999</v>
      </c>
      <c r="BL177" s="10">
        <v>2.5108592999999999</v>
      </c>
      <c r="BM177" s="10">
        <v>2.4948434000000002</v>
      </c>
      <c r="BN177" s="10">
        <v>2.4796893</v>
      </c>
      <c r="BO177" s="10">
        <v>2.4653786000000002</v>
      </c>
      <c r="BP177" s="10">
        <v>2.4518930000000001</v>
      </c>
      <c r="BQ177" s="10">
        <v>2.4392141000000001</v>
      </c>
      <c r="BR177" s="10">
        <v>2.3786524</v>
      </c>
      <c r="BS177" s="10">
        <v>2.3400821000000001</v>
      </c>
      <c r="BU177" s="9">
        <v>590.71</v>
      </c>
      <c r="BV177" s="9">
        <v>653.19000000000005</v>
      </c>
      <c r="BW177" s="9">
        <v>743.19</v>
      </c>
      <c r="BX177" s="9">
        <v>822.13</v>
      </c>
      <c r="BY177" s="9">
        <v>822.24</v>
      </c>
      <c r="BZ177" s="9">
        <v>818.24</v>
      </c>
      <c r="CA177" s="9">
        <v>794.02</v>
      </c>
      <c r="CB177" s="9">
        <v>716.4</v>
      </c>
      <c r="CC177" s="9">
        <v>688.37</v>
      </c>
      <c r="CD177" s="9">
        <v>683.17</v>
      </c>
      <c r="CE177" s="9">
        <v>676.67</v>
      </c>
      <c r="CF177" s="9">
        <v>668.75</v>
      </c>
      <c r="CG177" s="9">
        <v>675.42</v>
      </c>
      <c r="CH177" s="9">
        <v>683.42</v>
      </c>
      <c r="CI177" s="9">
        <v>681.36</v>
      </c>
      <c r="CJ177" s="9">
        <v>682.92</v>
      </c>
      <c r="CK177" s="9">
        <v>696.94</v>
      </c>
      <c r="CL177" s="9">
        <v>685.01</v>
      </c>
      <c r="CM177" s="9">
        <v>627.28</v>
      </c>
      <c r="CN177" s="9">
        <v>501.4</v>
      </c>
      <c r="CO177" s="9">
        <v>433.37</v>
      </c>
      <c r="CP177" s="9">
        <v>424.98</v>
      </c>
      <c r="CQ177" s="9">
        <v>414.7</v>
      </c>
      <c r="CR177" s="9">
        <v>415.59</v>
      </c>
      <c r="CS177" s="9">
        <v>418.72</v>
      </c>
      <c r="CT177" s="9">
        <v>425.43</v>
      </c>
      <c r="CU177" s="9">
        <v>430.27</v>
      </c>
      <c r="CV177" s="9">
        <v>438.26</v>
      </c>
      <c r="CW177" s="9">
        <v>433.43</v>
      </c>
      <c r="CX177" s="9">
        <v>429.2</v>
      </c>
      <c r="CY177" s="9">
        <v>407.19</v>
      </c>
      <c r="CZ177" s="9">
        <v>309.83</v>
      </c>
      <c r="DA177" s="9">
        <v>282.82</v>
      </c>
      <c r="DB177" s="9">
        <v>266.58999999999997</v>
      </c>
      <c r="DC177" s="9">
        <v>260.5</v>
      </c>
      <c r="DD177" s="9">
        <v>259.89</v>
      </c>
      <c r="DE177" s="9">
        <v>266.58999999999997</v>
      </c>
      <c r="DF177" s="9">
        <v>280.58999999999997</v>
      </c>
      <c r="DG177" s="9">
        <v>281.58</v>
      </c>
      <c r="DH177" s="9">
        <v>275.70999999999998</v>
      </c>
      <c r="DI177" s="9">
        <v>262.7</v>
      </c>
      <c r="DJ177" s="9">
        <v>258.2</v>
      </c>
      <c r="DK177" s="9">
        <v>251.91</v>
      </c>
      <c r="DL177" s="9">
        <v>204.18</v>
      </c>
      <c r="DM177" s="9">
        <v>198.91</v>
      </c>
      <c r="DN177" s="9">
        <v>196</v>
      </c>
      <c r="DO177" s="9">
        <v>193.75</v>
      </c>
      <c r="DP177" s="9">
        <v>190.38</v>
      </c>
      <c r="DR177" s="9">
        <v>520.29999999999995</v>
      </c>
      <c r="DS177" s="9">
        <v>595.25</v>
      </c>
      <c r="DT177" s="9">
        <v>865.17</v>
      </c>
      <c r="DU177" s="9">
        <v>853.57</v>
      </c>
      <c r="DV177" s="9">
        <v>805.3</v>
      </c>
      <c r="DW177" s="9">
        <v>805.27</v>
      </c>
      <c r="DX177" s="9">
        <v>804.37</v>
      </c>
      <c r="DY177" s="9">
        <v>534.37</v>
      </c>
      <c r="DZ177" s="9">
        <v>538.97</v>
      </c>
      <c r="EA177" s="9">
        <v>538.23</v>
      </c>
      <c r="EB177" s="9">
        <v>542.65</v>
      </c>
      <c r="EC177" s="9">
        <v>543.53</v>
      </c>
      <c r="ED177" s="9">
        <v>543.1</v>
      </c>
      <c r="EE177" s="9">
        <v>527.76</v>
      </c>
      <c r="EF177" s="9">
        <v>531</v>
      </c>
      <c r="EG177" s="9">
        <v>531.46</v>
      </c>
      <c r="EH177" s="9">
        <v>563.63</v>
      </c>
      <c r="EI177" s="9">
        <v>563.63</v>
      </c>
      <c r="EJ177" s="9">
        <v>560.66</v>
      </c>
      <c r="EK177" s="9">
        <v>380.35</v>
      </c>
      <c r="EL177" s="9">
        <v>379.86</v>
      </c>
      <c r="EM177" s="9">
        <v>379.63</v>
      </c>
      <c r="EN177" s="9">
        <v>379.31</v>
      </c>
      <c r="EO177" s="9">
        <v>380.6</v>
      </c>
      <c r="EP177" s="9">
        <v>381.32</v>
      </c>
      <c r="EQ177" s="9">
        <v>387.79</v>
      </c>
      <c r="ER177" s="9">
        <v>390.06</v>
      </c>
      <c r="ES177" s="9">
        <v>390.69</v>
      </c>
      <c r="ET177" s="9">
        <v>391.83</v>
      </c>
      <c r="EU177" s="9">
        <v>391.51</v>
      </c>
      <c r="EV177" s="9">
        <v>393.02</v>
      </c>
      <c r="EW177" s="9">
        <v>238.33</v>
      </c>
      <c r="EX177" s="9">
        <v>237.6</v>
      </c>
      <c r="EY177" s="9">
        <v>237.61</v>
      </c>
      <c r="EZ177" s="9">
        <v>237.58</v>
      </c>
      <c r="FA177" s="9">
        <v>238.99</v>
      </c>
      <c r="FB177" s="9">
        <v>239.83</v>
      </c>
      <c r="FC177" s="9">
        <v>224.56</v>
      </c>
      <c r="FD177" s="9">
        <v>227.38</v>
      </c>
      <c r="FE177" s="9">
        <v>229.48</v>
      </c>
      <c r="FF177" s="9">
        <v>230.27</v>
      </c>
      <c r="FG177" s="9">
        <v>229.56</v>
      </c>
      <c r="FH177" s="9">
        <v>227.76</v>
      </c>
      <c r="FI177" s="9">
        <v>184.23</v>
      </c>
      <c r="FJ177" s="9">
        <v>183.6</v>
      </c>
      <c r="FK177" s="9">
        <v>183.61</v>
      </c>
      <c r="FL177" s="9">
        <v>183.58</v>
      </c>
      <c r="FM177" s="9">
        <v>184.98</v>
      </c>
      <c r="FO177" s="9">
        <v>78.399100000000004</v>
      </c>
      <c r="FP177" s="7">
        <v>98.81</v>
      </c>
      <c r="FQ177" s="9">
        <v>1.1826000000000001</v>
      </c>
      <c r="FR177" s="7">
        <f t="shared" si="29"/>
        <v>83.553187891087433</v>
      </c>
      <c r="FT177" s="7">
        <v>2.82</v>
      </c>
      <c r="FU177" s="7">
        <v>2.61</v>
      </c>
      <c r="FV177" s="9">
        <v>78.761300000000006</v>
      </c>
      <c r="FX177" s="9">
        <v>99.34</v>
      </c>
      <c r="FY177" s="9">
        <v>97.25</v>
      </c>
      <c r="FZ177" s="9">
        <v>93.67</v>
      </c>
      <c r="GA177" s="9">
        <v>88.94</v>
      </c>
      <c r="GB177" s="9">
        <v>82.32</v>
      </c>
    </row>
    <row r="178" spans="1:184" x14ac:dyDescent="0.25">
      <c r="A178" s="6">
        <f t="shared" si="30"/>
        <v>44799</v>
      </c>
      <c r="B178" s="13">
        <f t="shared" si="24"/>
        <v>8</v>
      </c>
      <c r="C178" s="13">
        <f t="shared" si="25"/>
        <v>2022</v>
      </c>
      <c r="D178">
        <f t="shared" si="26"/>
        <v>202208</v>
      </c>
      <c r="E178">
        <f t="shared" si="27"/>
        <v>3</v>
      </c>
      <c r="F178">
        <f t="shared" si="28"/>
        <v>202203</v>
      </c>
      <c r="G178" t="s">
        <v>364</v>
      </c>
      <c r="H178" s="9">
        <v>1.75</v>
      </c>
      <c r="I178" s="9">
        <v>1.6903999999999999</v>
      </c>
      <c r="J178" s="10">
        <v>2.1307672000000002</v>
      </c>
      <c r="K178" s="10">
        <v>2.5255459999999998</v>
      </c>
      <c r="L178" s="10">
        <v>2.9003486999999999</v>
      </c>
      <c r="M178" s="10">
        <v>3.2370830000000002</v>
      </c>
      <c r="N178" s="10">
        <v>3.5252007000000001</v>
      </c>
      <c r="O178" s="10">
        <v>3.7621403</v>
      </c>
      <c r="P178" s="10">
        <v>3.9470966999999999</v>
      </c>
      <c r="Q178" s="10">
        <v>4.0808911999999999</v>
      </c>
      <c r="R178" s="10">
        <v>4.1696289999999996</v>
      </c>
      <c r="S178" s="10">
        <v>4.2210270000000003</v>
      </c>
      <c r="T178" s="10">
        <v>4.2422899999999997</v>
      </c>
      <c r="U178" s="10">
        <v>4.2400609999999999</v>
      </c>
      <c r="V178" s="10">
        <v>4.2207765999999998</v>
      </c>
      <c r="W178" s="10">
        <v>4.1878332</v>
      </c>
      <c r="X178" s="10">
        <v>4.1435665000000004</v>
      </c>
      <c r="Y178" s="10">
        <v>4.0903114</v>
      </c>
      <c r="Z178" s="10">
        <v>4.0304026999999998</v>
      </c>
      <c r="AA178" s="10">
        <v>3.9661754</v>
      </c>
      <c r="AB178" s="10">
        <v>3.8997288000000001</v>
      </c>
      <c r="AC178" s="10">
        <v>3.8320694999999998</v>
      </c>
      <c r="AD178" s="10">
        <v>3.7638874000000002</v>
      </c>
      <c r="AE178" s="10">
        <v>3.6958726</v>
      </c>
      <c r="AF178" s="10">
        <v>3.6287148999999999</v>
      </c>
      <c r="AG178" s="10">
        <v>3.5631043999999998</v>
      </c>
      <c r="AH178" s="10">
        <v>3.4996366000000001</v>
      </c>
      <c r="AI178" s="10">
        <v>3.438447</v>
      </c>
      <c r="AJ178" s="10">
        <v>3.3795310999999999</v>
      </c>
      <c r="AK178" s="10">
        <v>3.3228843000000001</v>
      </c>
      <c r="AL178" s="10">
        <v>3.2685021000000001</v>
      </c>
      <c r="AM178" s="10">
        <v>3.2163799000000002</v>
      </c>
      <c r="AN178" s="10">
        <v>3.1665133000000001</v>
      </c>
      <c r="AO178" s="10">
        <v>3.1188977000000002</v>
      </c>
      <c r="AP178" s="10">
        <v>3.0735285999999999</v>
      </c>
      <c r="AQ178" s="10">
        <v>3.0304012999999999</v>
      </c>
      <c r="AR178" s="10">
        <v>2.9895114</v>
      </c>
      <c r="AS178" s="10">
        <v>2.9508543999999999</v>
      </c>
      <c r="AT178" s="10">
        <v>2.9144106000000001</v>
      </c>
      <c r="AU178" s="10">
        <v>2.8800943000000001</v>
      </c>
      <c r="AV178" s="10">
        <v>2.8478013999999998</v>
      </c>
      <c r="AW178" s="10">
        <v>2.8174275999999998</v>
      </c>
      <c r="AX178" s="10">
        <v>2.788869</v>
      </c>
      <c r="AY178" s="10">
        <v>2.7620212999999998</v>
      </c>
      <c r="AZ178" s="10">
        <v>2.7367805000000001</v>
      </c>
      <c r="BA178" s="10">
        <v>2.7130424999999998</v>
      </c>
      <c r="BB178" s="10">
        <v>2.6907032000000002</v>
      </c>
      <c r="BC178" s="10">
        <v>2.6696583</v>
      </c>
      <c r="BD178" s="10">
        <v>2.6498039000000002</v>
      </c>
      <c r="BE178" s="10">
        <v>2.6310357</v>
      </c>
      <c r="BF178" s="10">
        <v>2.6132590000000002</v>
      </c>
      <c r="BG178" s="10">
        <v>2.5964200000000002</v>
      </c>
      <c r="BH178" s="10">
        <v>2.5804762000000001</v>
      </c>
      <c r="BI178" s="10">
        <v>2.5653850999999999</v>
      </c>
      <c r="BJ178" s="10">
        <v>2.5511040999999999</v>
      </c>
      <c r="BK178" s="10">
        <v>2.5375909000000001</v>
      </c>
      <c r="BL178" s="10">
        <v>2.5248029000000001</v>
      </c>
      <c r="BM178" s="10">
        <v>2.5126976999999999</v>
      </c>
      <c r="BN178" s="10">
        <v>2.5012327000000001</v>
      </c>
      <c r="BO178" s="10">
        <v>2.4903654</v>
      </c>
      <c r="BP178" s="10">
        <v>2.4800534999999999</v>
      </c>
      <c r="BQ178" s="10">
        <v>2.4702544</v>
      </c>
      <c r="BR178" s="10">
        <v>2.4210576000000001</v>
      </c>
      <c r="BS178" s="10">
        <v>2.3869467000000002</v>
      </c>
      <c r="BU178" s="9">
        <v>640.36</v>
      </c>
      <c r="BV178" s="9">
        <v>702.95</v>
      </c>
      <c r="BW178" s="9">
        <v>788.03</v>
      </c>
      <c r="BX178" s="9">
        <v>875.14</v>
      </c>
      <c r="BY178" s="9">
        <v>876.19</v>
      </c>
      <c r="BZ178" s="9">
        <v>875.49</v>
      </c>
      <c r="CA178" s="9">
        <v>848.1</v>
      </c>
      <c r="CB178" s="9">
        <v>759.15</v>
      </c>
      <c r="CC178" s="9">
        <v>730.4</v>
      </c>
      <c r="CD178" s="9">
        <v>725.04</v>
      </c>
      <c r="CE178" s="9">
        <v>717.93</v>
      </c>
      <c r="CF178" s="9">
        <v>709.36</v>
      </c>
      <c r="CG178" s="9">
        <v>716.36</v>
      </c>
      <c r="CH178" s="9">
        <v>746.1</v>
      </c>
      <c r="CI178" s="9">
        <v>729.28</v>
      </c>
      <c r="CJ178" s="9">
        <v>726.99</v>
      </c>
      <c r="CK178" s="9">
        <v>741.65</v>
      </c>
      <c r="CL178" s="9">
        <v>728.4</v>
      </c>
      <c r="CM178" s="9">
        <v>665.89</v>
      </c>
      <c r="CN178" s="9">
        <v>530.1</v>
      </c>
      <c r="CO178" s="9">
        <v>454.41</v>
      </c>
      <c r="CP178" s="9">
        <v>446.33</v>
      </c>
      <c r="CQ178" s="9">
        <v>432.7</v>
      </c>
      <c r="CR178" s="9">
        <v>433.6</v>
      </c>
      <c r="CS178" s="9">
        <v>436.74</v>
      </c>
      <c r="CT178" s="9">
        <v>448.5</v>
      </c>
      <c r="CU178" s="9">
        <v>455.49</v>
      </c>
      <c r="CV178" s="9">
        <v>463.52</v>
      </c>
      <c r="CW178" s="9">
        <v>459.74</v>
      </c>
      <c r="CX178" s="9">
        <v>455.53</v>
      </c>
      <c r="CY178" s="9">
        <v>432.62</v>
      </c>
      <c r="CZ178" s="9">
        <v>334.51</v>
      </c>
      <c r="DA178" s="9">
        <v>308.31</v>
      </c>
      <c r="DB178" s="9">
        <v>292.27999999999997</v>
      </c>
      <c r="DC178" s="9">
        <v>287.45999999999998</v>
      </c>
      <c r="DD178" s="9">
        <v>286.88</v>
      </c>
      <c r="DE178" s="9">
        <v>293.61</v>
      </c>
      <c r="DF178" s="9">
        <v>308.14</v>
      </c>
      <c r="DG178" s="9">
        <v>309.16000000000003</v>
      </c>
      <c r="DH178" s="9">
        <v>303.32</v>
      </c>
      <c r="DI178" s="9">
        <v>288.33999999999997</v>
      </c>
      <c r="DJ178" s="9">
        <v>283.55</v>
      </c>
      <c r="DK178" s="9">
        <v>277.27999999999997</v>
      </c>
      <c r="DL178" s="9">
        <v>216.91</v>
      </c>
      <c r="DM178" s="9">
        <v>200.05</v>
      </c>
      <c r="DN178" s="9">
        <v>197.16</v>
      </c>
      <c r="DO178" s="9">
        <v>194.93</v>
      </c>
      <c r="DP178" s="9">
        <v>191.58</v>
      </c>
      <c r="DR178" s="9">
        <v>562.27</v>
      </c>
      <c r="DS178" s="9">
        <v>641.07000000000005</v>
      </c>
      <c r="DT178" s="9">
        <v>927.39</v>
      </c>
      <c r="DU178" s="9">
        <v>940.53</v>
      </c>
      <c r="DV178" s="9">
        <v>869.07</v>
      </c>
      <c r="DW178" s="9">
        <v>869.04</v>
      </c>
      <c r="DX178" s="9">
        <v>868.14</v>
      </c>
      <c r="DY178" s="9">
        <v>577.42999999999995</v>
      </c>
      <c r="DZ178" s="9">
        <v>582.03</v>
      </c>
      <c r="EA178" s="9">
        <v>581.29</v>
      </c>
      <c r="EB178" s="9">
        <v>584.22</v>
      </c>
      <c r="EC178" s="9">
        <v>585.1</v>
      </c>
      <c r="ED178" s="9">
        <v>584.66999999999996</v>
      </c>
      <c r="EE178" s="9">
        <v>564.08000000000004</v>
      </c>
      <c r="EF178" s="9">
        <v>567.32000000000005</v>
      </c>
      <c r="EG178" s="9">
        <v>567.78</v>
      </c>
      <c r="EH178" s="9">
        <v>601.26</v>
      </c>
      <c r="EI178" s="9">
        <v>601.26</v>
      </c>
      <c r="EJ178" s="9">
        <v>598.29</v>
      </c>
      <c r="EK178" s="9">
        <v>394.05</v>
      </c>
      <c r="EL178" s="9">
        <v>393.56</v>
      </c>
      <c r="EM178" s="9">
        <v>393.33</v>
      </c>
      <c r="EN178" s="9">
        <v>393.01</v>
      </c>
      <c r="EO178" s="9">
        <v>394.3</v>
      </c>
      <c r="EP178" s="9">
        <v>395.02</v>
      </c>
      <c r="EQ178" s="9">
        <v>404.68</v>
      </c>
      <c r="ER178" s="9">
        <v>406.95</v>
      </c>
      <c r="ES178" s="9">
        <v>407.58</v>
      </c>
      <c r="ET178" s="9">
        <v>408.72</v>
      </c>
      <c r="EU178" s="9">
        <v>408.4</v>
      </c>
      <c r="EV178" s="9">
        <v>409.91</v>
      </c>
      <c r="EW178" s="9">
        <v>257.18</v>
      </c>
      <c r="EX178" s="9">
        <v>256.45</v>
      </c>
      <c r="EY178" s="9">
        <v>256.45999999999998</v>
      </c>
      <c r="EZ178" s="9">
        <v>256.43</v>
      </c>
      <c r="FA178" s="9">
        <v>257.83999999999997</v>
      </c>
      <c r="FB178" s="9">
        <v>258.68</v>
      </c>
      <c r="FC178" s="9">
        <v>238.79</v>
      </c>
      <c r="FD178" s="9">
        <v>241.61</v>
      </c>
      <c r="FE178" s="9">
        <v>243.71</v>
      </c>
      <c r="FF178" s="9">
        <v>244.5</v>
      </c>
      <c r="FG178" s="9">
        <v>243.79</v>
      </c>
      <c r="FH178" s="9">
        <v>241.99</v>
      </c>
      <c r="FI178" s="9">
        <v>203.08</v>
      </c>
      <c r="FJ178" s="9">
        <v>202.45</v>
      </c>
      <c r="FK178" s="9">
        <v>202.46</v>
      </c>
      <c r="FL178" s="9">
        <v>202.43</v>
      </c>
      <c r="FM178" s="9">
        <v>203.83</v>
      </c>
      <c r="FO178" s="9">
        <v>78.09</v>
      </c>
      <c r="FP178" s="7">
        <v>101.13</v>
      </c>
      <c r="FQ178" s="9">
        <v>1.1792</v>
      </c>
      <c r="FR178" s="7">
        <f t="shared" si="29"/>
        <v>85.761533242876524</v>
      </c>
      <c r="FT178" s="7">
        <v>2.82</v>
      </c>
      <c r="FU178" s="7">
        <v>2.62</v>
      </c>
      <c r="FV178" s="9">
        <v>78.444400000000002</v>
      </c>
      <c r="FX178" s="9">
        <v>100.99</v>
      </c>
      <c r="FY178" s="9">
        <v>97.35</v>
      </c>
      <c r="FZ178" s="9">
        <v>93.33</v>
      </c>
      <c r="GA178" s="9">
        <v>88.67</v>
      </c>
      <c r="GB178" s="9">
        <v>82.19</v>
      </c>
    </row>
    <row r="179" spans="1:184" x14ac:dyDescent="0.25">
      <c r="A179" s="6">
        <f t="shared" si="30"/>
        <v>44802</v>
      </c>
      <c r="B179" s="13">
        <f t="shared" si="24"/>
        <v>8</v>
      </c>
      <c r="C179" s="13">
        <f t="shared" si="25"/>
        <v>2022</v>
      </c>
      <c r="D179">
        <f t="shared" si="26"/>
        <v>202208</v>
      </c>
      <c r="E179">
        <f t="shared" si="27"/>
        <v>3</v>
      </c>
      <c r="F179">
        <f t="shared" si="28"/>
        <v>202203</v>
      </c>
      <c r="G179" t="s">
        <v>365</v>
      </c>
      <c r="H179" s="9">
        <v>1.75</v>
      </c>
      <c r="I179" s="9" t="e">
        <v>#N/A</v>
      </c>
      <c r="J179" s="10" t="e">
        <v>#N/A</v>
      </c>
      <c r="K179" s="10" t="e">
        <v>#N/A</v>
      </c>
      <c r="L179" s="10" t="e">
        <v>#N/A</v>
      </c>
      <c r="M179" s="10" t="e">
        <v>#N/A</v>
      </c>
      <c r="N179" s="10" t="e">
        <v>#N/A</v>
      </c>
      <c r="O179" s="10" t="e">
        <v>#N/A</v>
      </c>
      <c r="P179" s="10" t="e">
        <v>#N/A</v>
      </c>
      <c r="Q179" s="10" t="e">
        <v>#N/A</v>
      </c>
      <c r="R179" s="10" t="e">
        <v>#N/A</v>
      </c>
      <c r="S179" s="10" t="e">
        <v>#N/A</v>
      </c>
      <c r="T179" s="10" t="e">
        <v>#N/A</v>
      </c>
      <c r="U179" s="10" t="e">
        <v>#N/A</v>
      </c>
      <c r="V179" s="10" t="e">
        <v>#N/A</v>
      </c>
      <c r="W179" s="10" t="e">
        <v>#N/A</v>
      </c>
      <c r="X179" s="10" t="e">
        <v>#N/A</v>
      </c>
      <c r="Y179" s="10" t="e">
        <v>#N/A</v>
      </c>
      <c r="Z179" s="10" t="e">
        <v>#N/A</v>
      </c>
      <c r="AA179" s="10" t="e">
        <v>#N/A</v>
      </c>
      <c r="AB179" s="10" t="e">
        <v>#N/A</v>
      </c>
      <c r="AC179" s="10" t="e">
        <v>#N/A</v>
      </c>
      <c r="AD179" s="10" t="e">
        <v>#N/A</v>
      </c>
      <c r="AE179" s="10" t="e">
        <v>#N/A</v>
      </c>
      <c r="AF179" s="10" t="e">
        <v>#N/A</v>
      </c>
      <c r="AG179" s="10" t="e">
        <v>#N/A</v>
      </c>
      <c r="AH179" s="10" t="e">
        <v>#N/A</v>
      </c>
      <c r="AI179" s="10" t="e">
        <v>#N/A</v>
      </c>
      <c r="AJ179" s="10" t="e">
        <v>#N/A</v>
      </c>
      <c r="AK179" s="10" t="e">
        <v>#N/A</v>
      </c>
      <c r="AL179" s="10" t="e">
        <v>#N/A</v>
      </c>
      <c r="AM179" s="10" t="e">
        <v>#N/A</v>
      </c>
      <c r="AN179" s="10" t="e">
        <v>#N/A</v>
      </c>
      <c r="AO179" s="10" t="e">
        <v>#N/A</v>
      </c>
      <c r="AP179" s="10" t="e">
        <v>#N/A</v>
      </c>
      <c r="AQ179" s="10" t="e">
        <v>#N/A</v>
      </c>
      <c r="AR179" s="10" t="e">
        <v>#N/A</v>
      </c>
      <c r="AS179" s="10" t="e">
        <v>#N/A</v>
      </c>
      <c r="AT179" s="10" t="e">
        <v>#N/A</v>
      </c>
      <c r="AU179" s="10" t="e">
        <v>#N/A</v>
      </c>
      <c r="AV179" s="10" t="e">
        <v>#N/A</v>
      </c>
      <c r="AW179" s="10" t="e">
        <v>#N/A</v>
      </c>
      <c r="AX179" s="10" t="e">
        <v>#N/A</v>
      </c>
      <c r="AY179" s="10" t="e">
        <v>#N/A</v>
      </c>
      <c r="AZ179" s="10" t="e">
        <v>#N/A</v>
      </c>
      <c r="BA179" s="10" t="e">
        <v>#N/A</v>
      </c>
      <c r="BB179" s="10" t="e">
        <v>#N/A</v>
      </c>
      <c r="BC179" s="10" t="e">
        <v>#N/A</v>
      </c>
      <c r="BD179" s="10" t="e">
        <v>#N/A</v>
      </c>
      <c r="BE179" s="10" t="e">
        <v>#N/A</v>
      </c>
      <c r="BF179" s="10" t="e">
        <v>#N/A</v>
      </c>
      <c r="BG179" s="10" t="e">
        <v>#N/A</v>
      </c>
      <c r="BH179" s="10" t="e">
        <v>#N/A</v>
      </c>
      <c r="BI179" s="10" t="e">
        <v>#N/A</v>
      </c>
      <c r="BJ179" s="10" t="e">
        <v>#N/A</v>
      </c>
      <c r="BK179" s="10" t="e">
        <v>#N/A</v>
      </c>
      <c r="BL179" s="10" t="e">
        <v>#N/A</v>
      </c>
      <c r="BM179" s="10" t="e">
        <v>#N/A</v>
      </c>
      <c r="BN179" s="10" t="e">
        <v>#N/A</v>
      </c>
      <c r="BO179" s="10" t="e">
        <v>#N/A</v>
      </c>
      <c r="BP179" s="10" t="e">
        <v>#N/A</v>
      </c>
      <c r="BQ179" s="10" t="e">
        <v>#N/A</v>
      </c>
      <c r="BR179" s="10" t="e">
        <v>#N/A</v>
      </c>
      <c r="BS179" s="10" t="e">
        <v>#N/A</v>
      </c>
      <c r="BU179" s="9">
        <v>640.36</v>
      </c>
      <c r="BV179" s="9">
        <v>702.95</v>
      </c>
      <c r="BW179" s="9">
        <v>788.03</v>
      </c>
      <c r="BX179" s="9">
        <v>875.14</v>
      </c>
      <c r="BY179" s="9">
        <v>876.19</v>
      </c>
      <c r="BZ179" s="9">
        <v>875.49</v>
      </c>
      <c r="CA179" s="9">
        <v>848.1</v>
      </c>
      <c r="CB179" s="9">
        <v>759.15</v>
      </c>
      <c r="CC179" s="9">
        <v>730.4</v>
      </c>
      <c r="CD179" s="9">
        <v>725.04</v>
      </c>
      <c r="CE179" s="9">
        <v>717.93</v>
      </c>
      <c r="CF179" s="9">
        <v>709.36</v>
      </c>
      <c r="CG179" s="9">
        <v>716.36</v>
      </c>
      <c r="CH179" s="9">
        <v>746.1</v>
      </c>
      <c r="CI179" s="9">
        <v>729.28</v>
      </c>
      <c r="CJ179" s="9">
        <v>726.99</v>
      </c>
      <c r="CK179" s="9">
        <v>741.65</v>
      </c>
      <c r="CL179" s="9">
        <v>728.4</v>
      </c>
      <c r="CM179" s="9">
        <v>665.89</v>
      </c>
      <c r="CN179" s="9">
        <v>530.1</v>
      </c>
      <c r="CO179" s="9">
        <v>454.41</v>
      </c>
      <c r="CP179" s="9">
        <v>446.33</v>
      </c>
      <c r="CQ179" s="9">
        <v>432.7</v>
      </c>
      <c r="CR179" s="9">
        <v>433.6</v>
      </c>
      <c r="CS179" s="9">
        <v>436.74</v>
      </c>
      <c r="CT179" s="9">
        <v>448.5</v>
      </c>
      <c r="CU179" s="9">
        <v>455.49</v>
      </c>
      <c r="CV179" s="9">
        <v>463.52</v>
      </c>
      <c r="CW179" s="9">
        <v>459.74</v>
      </c>
      <c r="CX179" s="9">
        <v>455.53</v>
      </c>
      <c r="CY179" s="9">
        <v>432.62</v>
      </c>
      <c r="CZ179" s="9">
        <v>334.51</v>
      </c>
      <c r="DA179" s="9">
        <v>308.31</v>
      </c>
      <c r="DB179" s="9">
        <v>292.27999999999997</v>
      </c>
      <c r="DC179" s="9">
        <v>287.45999999999998</v>
      </c>
      <c r="DD179" s="9">
        <v>286.88</v>
      </c>
      <c r="DE179" s="9">
        <v>293.61</v>
      </c>
      <c r="DF179" s="9">
        <v>308.14</v>
      </c>
      <c r="DG179" s="9">
        <v>309.16000000000003</v>
      </c>
      <c r="DH179" s="9">
        <v>303.32</v>
      </c>
      <c r="DI179" s="9">
        <v>288.33999999999997</v>
      </c>
      <c r="DJ179" s="9">
        <v>283.55</v>
      </c>
      <c r="DK179" s="9">
        <v>277.27999999999997</v>
      </c>
      <c r="DL179" s="9">
        <v>216.91</v>
      </c>
      <c r="DM179" s="9">
        <v>200.05</v>
      </c>
      <c r="DN179" s="9">
        <v>197.16</v>
      </c>
      <c r="DO179" s="9">
        <v>194.93</v>
      </c>
      <c r="DP179" s="9">
        <v>191.58</v>
      </c>
      <c r="DR179" s="9">
        <v>562.27</v>
      </c>
      <c r="DS179" s="9">
        <v>641.07000000000005</v>
      </c>
      <c r="DT179" s="9">
        <v>927.39</v>
      </c>
      <c r="DU179" s="9">
        <v>940.53</v>
      </c>
      <c r="DV179" s="9">
        <v>869.07</v>
      </c>
      <c r="DW179" s="9">
        <v>869.04</v>
      </c>
      <c r="DX179" s="9">
        <v>868.14</v>
      </c>
      <c r="DY179" s="9">
        <v>577.42999999999995</v>
      </c>
      <c r="DZ179" s="9">
        <v>582.03</v>
      </c>
      <c r="EA179" s="9">
        <v>581.29</v>
      </c>
      <c r="EB179" s="9">
        <v>584.22</v>
      </c>
      <c r="EC179" s="9">
        <v>585.1</v>
      </c>
      <c r="ED179" s="9">
        <v>584.66999999999996</v>
      </c>
      <c r="EE179" s="9">
        <v>564.08000000000004</v>
      </c>
      <c r="EF179" s="9">
        <v>567.32000000000005</v>
      </c>
      <c r="EG179" s="9">
        <v>567.78</v>
      </c>
      <c r="EH179" s="9">
        <v>601.26</v>
      </c>
      <c r="EI179" s="9">
        <v>601.26</v>
      </c>
      <c r="EJ179" s="9">
        <v>598.29</v>
      </c>
      <c r="EK179" s="9">
        <v>394.05</v>
      </c>
      <c r="EL179" s="9">
        <v>393.56</v>
      </c>
      <c r="EM179" s="9">
        <v>393.33</v>
      </c>
      <c r="EN179" s="9">
        <v>393.01</v>
      </c>
      <c r="EO179" s="9">
        <v>394.3</v>
      </c>
      <c r="EP179" s="9">
        <v>395.02</v>
      </c>
      <c r="EQ179" s="9">
        <v>404.68</v>
      </c>
      <c r="ER179" s="9">
        <v>406.95</v>
      </c>
      <c r="ES179" s="9">
        <v>407.58</v>
      </c>
      <c r="ET179" s="9">
        <v>408.72</v>
      </c>
      <c r="EU179" s="9">
        <v>408.4</v>
      </c>
      <c r="EV179" s="9">
        <v>409.91</v>
      </c>
      <c r="EW179" s="9">
        <v>257.18</v>
      </c>
      <c r="EX179" s="9">
        <v>256.45</v>
      </c>
      <c r="EY179" s="9">
        <v>256.45999999999998</v>
      </c>
      <c r="EZ179" s="9">
        <v>256.43</v>
      </c>
      <c r="FA179" s="9">
        <v>257.83999999999997</v>
      </c>
      <c r="FB179" s="9">
        <v>258.68</v>
      </c>
      <c r="FC179" s="9">
        <v>238.79</v>
      </c>
      <c r="FD179" s="9">
        <v>241.61</v>
      </c>
      <c r="FE179" s="9">
        <v>243.71</v>
      </c>
      <c r="FF179" s="9">
        <v>244.5</v>
      </c>
      <c r="FG179" s="9">
        <v>243.79</v>
      </c>
      <c r="FH179" s="9">
        <v>241.99</v>
      </c>
      <c r="FI179" s="9">
        <v>203.08</v>
      </c>
      <c r="FJ179" s="9">
        <v>202.45</v>
      </c>
      <c r="FK179" s="9">
        <v>202.46</v>
      </c>
      <c r="FL179" s="9">
        <v>202.43</v>
      </c>
      <c r="FM179" s="9">
        <v>203.83</v>
      </c>
      <c r="FO179" s="9" t="e">
        <v>#N/A</v>
      </c>
      <c r="FP179" s="7" t="e">
        <v>#N/A</v>
      </c>
      <c r="FQ179" s="9" t="e">
        <v>#N/A</v>
      </c>
      <c r="FR179" s="7" t="e">
        <f t="shared" si="29"/>
        <v>#N/A</v>
      </c>
      <c r="FT179" s="7">
        <v>2.8</v>
      </c>
      <c r="FU179" s="7">
        <v>2.63</v>
      </c>
      <c r="FV179" s="9" t="e">
        <v>#N/A</v>
      </c>
      <c r="FX179" s="9">
        <v>105.09</v>
      </c>
      <c r="FY179" s="9">
        <v>100.94</v>
      </c>
      <c r="FZ179" s="9">
        <v>96.07</v>
      </c>
      <c r="GA179" s="9">
        <v>90.59</v>
      </c>
      <c r="GB179" s="9">
        <v>83.23</v>
      </c>
    </row>
    <row r="180" spans="1:184" x14ac:dyDescent="0.25">
      <c r="A180" s="6">
        <f t="shared" si="30"/>
        <v>44803</v>
      </c>
      <c r="B180" s="13">
        <f t="shared" si="24"/>
        <v>8</v>
      </c>
      <c r="C180" s="13">
        <f t="shared" si="25"/>
        <v>2022</v>
      </c>
      <c r="D180">
        <f t="shared" si="26"/>
        <v>202208</v>
      </c>
      <c r="E180">
        <f t="shared" si="27"/>
        <v>3</v>
      </c>
      <c r="F180">
        <f t="shared" si="28"/>
        <v>202203</v>
      </c>
      <c r="G180" t="s">
        <v>366</v>
      </c>
      <c r="H180" s="9">
        <v>1.75</v>
      </c>
      <c r="I180" s="9">
        <v>1.6904999999999999</v>
      </c>
      <c r="J180" s="10">
        <v>2.2512642999999999</v>
      </c>
      <c r="K180" s="10">
        <v>2.5980411999999999</v>
      </c>
      <c r="L180" s="10">
        <v>2.9800149999999999</v>
      </c>
      <c r="M180" s="10">
        <v>3.3284794</v>
      </c>
      <c r="N180" s="10">
        <v>3.6194098000000001</v>
      </c>
      <c r="O180" s="10">
        <v>3.8532869000000001</v>
      </c>
      <c r="P180" s="10">
        <v>4.0340543000000002</v>
      </c>
      <c r="Q180" s="10">
        <v>4.1677619000000004</v>
      </c>
      <c r="R180" s="10">
        <v>4.2596277000000002</v>
      </c>
      <c r="S180" s="10">
        <v>4.3165661999999996</v>
      </c>
      <c r="T180" s="10">
        <v>4.344258</v>
      </c>
      <c r="U180" s="10">
        <v>4.3480277999999997</v>
      </c>
      <c r="V180" s="10">
        <v>4.3328334999999996</v>
      </c>
      <c r="W180" s="10">
        <v>4.3017681000000003</v>
      </c>
      <c r="X180" s="10">
        <v>4.2574528999999997</v>
      </c>
      <c r="Y180" s="10">
        <v>4.2025093</v>
      </c>
      <c r="Z180" s="10">
        <v>4.1395587999999996</v>
      </c>
      <c r="AA180" s="10">
        <v>4.0712225999999996</v>
      </c>
      <c r="AB180" s="10">
        <v>3.9998838999999999</v>
      </c>
      <c r="AC180" s="10">
        <v>3.9268198000000001</v>
      </c>
      <c r="AD180" s="10">
        <v>3.8529871999999998</v>
      </c>
      <c r="AE180" s="10">
        <v>3.7793429000000001</v>
      </c>
      <c r="AF180" s="10">
        <v>3.7068436</v>
      </c>
      <c r="AG180" s="10">
        <v>3.6364461000000001</v>
      </c>
      <c r="AH180" s="10">
        <v>3.5689519999999999</v>
      </c>
      <c r="AI180" s="10">
        <v>3.5044773</v>
      </c>
      <c r="AJ180" s="10">
        <v>3.442949</v>
      </c>
      <c r="AK180" s="10">
        <v>3.3842941999999998</v>
      </c>
      <c r="AL180" s="10">
        <v>3.3284397000000001</v>
      </c>
      <c r="AM180" s="10">
        <v>3.2753125999999999</v>
      </c>
      <c r="AN180" s="10">
        <v>3.2248397999999998</v>
      </c>
      <c r="AO180" s="10">
        <v>3.1769482999999998</v>
      </c>
      <c r="AP180" s="10">
        <v>3.1315651</v>
      </c>
      <c r="AQ180" s="10">
        <v>3.0886171999999998</v>
      </c>
      <c r="AR180" s="10">
        <v>3.0480314000000002</v>
      </c>
      <c r="AS180" s="10">
        <v>3.0097349000000002</v>
      </c>
      <c r="AT180" s="10">
        <v>2.9736503999999999</v>
      </c>
      <c r="AU180" s="10">
        <v>2.9396781999999999</v>
      </c>
      <c r="AV180" s="10">
        <v>2.9077111000000002</v>
      </c>
      <c r="AW180" s="10">
        <v>2.8776418000000001</v>
      </c>
      <c r="AX180" s="10">
        <v>2.8493631000000001</v>
      </c>
      <c r="AY180" s="10">
        <v>2.8227677999999998</v>
      </c>
      <c r="AZ180" s="10">
        <v>2.7977487000000001</v>
      </c>
      <c r="BA180" s="10">
        <v>2.7741984</v>
      </c>
      <c r="BB180" s="10">
        <v>2.7520098000000002</v>
      </c>
      <c r="BC180" s="10">
        <v>2.7310756</v>
      </c>
      <c r="BD180" s="10">
        <v>2.7112886999999999</v>
      </c>
      <c r="BE180" s="10">
        <v>2.6925416000000002</v>
      </c>
      <c r="BF180" s="10">
        <v>2.6747363000000002</v>
      </c>
      <c r="BG180" s="10">
        <v>2.6578233</v>
      </c>
      <c r="BH180" s="10">
        <v>2.6417692000000002</v>
      </c>
      <c r="BI180" s="10">
        <v>2.6265407999999999</v>
      </c>
      <c r="BJ180" s="10">
        <v>2.6121050000000001</v>
      </c>
      <c r="BK180" s="10">
        <v>2.5984284999999998</v>
      </c>
      <c r="BL180" s="10">
        <v>2.5854781999999998</v>
      </c>
      <c r="BM180" s="10">
        <v>2.5732206999999998</v>
      </c>
      <c r="BN180" s="10">
        <v>2.5616227999999999</v>
      </c>
      <c r="BO180" s="10">
        <v>2.5506514</v>
      </c>
      <c r="BP180" s="10">
        <v>2.5402732000000001</v>
      </c>
      <c r="BQ180" s="10">
        <v>2.5304551000000002</v>
      </c>
      <c r="BR180" s="10">
        <v>2.4821844</v>
      </c>
      <c r="BS180" s="10">
        <v>2.4502332999999998</v>
      </c>
      <c r="BU180" s="9">
        <v>449.87</v>
      </c>
      <c r="BV180" s="9">
        <v>524.52</v>
      </c>
      <c r="BW180" s="9">
        <v>606.99</v>
      </c>
      <c r="BX180" s="9">
        <v>690.25</v>
      </c>
      <c r="BY180" s="9">
        <v>695</v>
      </c>
      <c r="BZ180" s="9">
        <v>692</v>
      </c>
      <c r="CA180" s="9">
        <v>656</v>
      </c>
      <c r="CB180" s="9">
        <v>578.82000000000005</v>
      </c>
      <c r="CC180" s="9">
        <v>542.91</v>
      </c>
      <c r="CD180" s="9">
        <v>537.96</v>
      </c>
      <c r="CE180" s="9">
        <v>527.5</v>
      </c>
      <c r="CF180" s="9">
        <v>519.38</v>
      </c>
      <c r="CG180" s="9">
        <v>534.41999999999996</v>
      </c>
      <c r="CH180" s="9">
        <v>564.46</v>
      </c>
      <c r="CI180" s="9">
        <v>532.46</v>
      </c>
      <c r="CJ180" s="9">
        <v>532.46</v>
      </c>
      <c r="CK180" s="9">
        <v>553.46</v>
      </c>
      <c r="CL180" s="9">
        <v>545.28</v>
      </c>
      <c r="CM180" s="9">
        <v>495.28</v>
      </c>
      <c r="CN180" s="9">
        <v>400.28</v>
      </c>
      <c r="CO180" s="9">
        <v>343.28</v>
      </c>
      <c r="CP180" s="9">
        <v>335.28</v>
      </c>
      <c r="CQ180" s="9">
        <v>325.27999999999997</v>
      </c>
      <c r="CR180" s="9">
        <v>326.52999999999997</v>
      </c>
      <c r="CS180" s="9">
        <v>330.75</v>
      </c>
      <c r="CT180" s="9">
        <v>329.9</v>
      </c>
      <c r="CU180" s="9">
        <v>337.4</v>
      </c>
      <c r="CV180" s="9">
        <v>345.65</v>
      </c>
      <c r="CW180" s="9">
        <v>355.65</v>
      </c>
      <c r="CX180" s="9">
        <v>352.96</v>
      </c>
      <c r="CY180" s="9">
        <v>337.96</v>
      </c>
      <c r="CZ180" s="9">
        <v>237.96</v>
      </c>
      <c r="DA180" s="9">
        <v>217.96</v>
      </c>
      <c r="DB180" s="9">
        <v>206.81</v>
      </c>
      <c r="DC180" s="9">
        <v>202.06</v>
      </c>
      <c r="DD180" s="9">
        <v>201.56</v>
      </c>
      <c r="DE180" s="9">
        <v>208.56</v>
      </c>
      <c r="DF180" s="9">
        <v>228.72</v>
      </c>
      <c r="DG180" s="9">
        <v>229.97</v>
      </c>
      <c r="DH180" s="9">
        <v>224.47</v>
      </c>
      <c r="DI180" s="9">
        <v>209.94</v>
      </c>
      <c r="DJ180" s="9">
        <v>205.2</v>
      </c>
      <c r="DK180" s="9">
        <v>198.94</v>
      </c>
      <c r="DL180" s="9">
        <v>158.94</v>
      </c>
      <c r="DM180" s="9">
        <v>138.94</v>
      </c>
      <c r="DN180" s="9">
        <v>136.19</v>
      </c>
      <c r="DO180" s="9">
        <v>133.99</v>
      </c>
      <c r="DP180" s="9">
        <v>130.63999999999999</v>
      </c>
      <c r="DR180" s="9">
        <v>430.01</v>
      </c>
      <c r="DS180" s="9">
        <v>518.08000000000004</v>
      </c>
      <c r="DT180" s="9">
        <v>837.68</v>
      </c>
      <c r="DU180" s="9">
        <v>837.54</v>
      </c>
      <c r="DV180" s="9">
        <v>757.27</v>
      </c>
      <c r="DW180" s="9">
        <v>757.24</v>
      </c>
      <c r="DX180" s="9">
        <v>756.34</v>
      </c>
      <c r="DY180" s="9">
        <v>464.2</v>
      </c>
      <c r="DZ180" s="9">
        <v>468.8</v>
      </c>
      <c r="EA180" s="9">
        <v>468.06</v>
      </c>
      <c r="EB180" s="9">
        <v>437.04</v>
      </c>
      <c r="EC180" s="9">
        <v>437.92</v>
      </c>
      <c r="ED180" s="9">
        <v>437.49</v>
      </c>
      <c r="EE180" s="9">
        <v>435.71</v>
      </c>
      <c r="EF180" s="9">
        <v>438.95</v>
      </c>
      <c r="EG180" s="9">
        <v>439.41</v>
      </c>
      <c r="EH180" s="9">
        <v>477.22</v>
      </c>
      <c r="EI180" s="9">
        <v>477.22</v>
      </c>
      <c r="EJ180" s="9">
        <v>474.25</v>
      </c>
      <c r="EK180" s="9">
        <v>331.32</v>
      </c>
      <c r="EL180" s="9">
        <v>330.83</v>
      </c>
      <c r="EM180" s="9">
        <v>330.6</v>
      </c>
      <c r="EN180" s="9">
        <v>330.28</v>
      </c>
      <c r="EO180" s="9">
        <v>331.57</v>
      </c>
      <c r="EP180" s="9">
        <v>332.29</v>
      </c>
      <c r="EQ180" s="9">
        <v>331.02</v>
      </c>
      <c r="ER180" s="9">
        <v>333.29</v>
      </c>
      <c r="ES180" s="9">
        <v>333.92</v>
      </c>
      <c r="ET180" s="9">
        <v>335.06</v>
      </c>
      <c r="EU180" s="9">
        <v>334.74</v>
      </c>
      <c r="EV180" s="9">
        <v>336.25</v>
      </c>
      <c r="EW180" s="9">
        <v>219.64</v>
      </c>
      <c r="EX180" s="9">
        <v>218.91</v>
      </c>
      <c r="EY180" s="9">
        <v>218.92</v>
      </c>
      <c r="EZ180" s="9">
        <v>218.89</v>
      </c>
      <c r="FA180" s="9">
        <v>220.3</v>
      </c>
      <c r="FB180" s="9">
        <v>221.14</v>
      </c>
      <c r="FC180" s="9">
        <v>216.64</v>
      </c>
      <c r="FD180" s="9">
        <v>219.46</v>
      </c>
      <c r="FE180" s="9">
        <v>221.56</v>
      </c>
      <c r="FF180" s="9">
        <v>222.35</v>
      </c>
      <c r="FG180" s="9">
        <v>221.64</v>
      </c>
      <c r="FH180" s="9">
        <v>219.84</v>
      </c>
      <c r="FI180" s="9">
        <v>165.54</v>
      </c>
      <c r="FJ180" s="9">
        <v>164.91</v>
      </c>
      <c r="FK180" s="9">
        <v>164.92</v>
      </c>
      <c r="FL180" s="9">
        <v>164.89</v>
      </c>
      <c r="FM180" s="9">
        <v>166.29</v>
      </c>
      <c r="FO180" s="9">
        <v>77.275700000000001</v>
      </c>
      <c r="FP180" s="7">
        <v>99.34</v>
      </c>
      <c r="FQ180" s="9">
        <v>1.1631</v>
      </c>
      <c r="FR180" s="7">
        <f t="shared" si="29"/>
        <v>85.409681024847387</v>
      </c>
      <c r="FT180" s="7">
        <v>2.92</v>
      </c>
      <c r="FU180" s="7">
        <v>2.7</v>
      </c>
      <c r="FV180" s="9">
        <v>77.623999999999995</v>
      </c>
      <c r="FX180" s="9">
        <v>99.31</v>
      </c>
      <c r="FY180" s="9">
        <v>96.46</v>
      </c>
      <c r="FZ180" s="9">
        <v>92.49</v>
      </c>
      <c r="GA180" s="9">
        <v>87.63</v>
      </c>
      <c r="GB180" s="9">
        <v>81</v>
      </c>
    </row>
    <row r="181" spans="1:184" x14ac:dyDescent="0.25">
      <c r="A181" s="6">
        <f t="shared" si="30"/>
        <v>44804</v>
      </c>
      <c r="B181" s="13">
        <f t="shared" si="24"/>
        <v>8</v>
      </c>
      <c r="C181" s="13">
        <f t="shared" si="25"/>
        <v>2022</v>
      </c>
      <c r="D181">
        <f t="shared" si="26"/>
        <v>202208</v>
      </c>
      <c r="E181">
        <f t="shared" si="27"/>
        <v>3</v>
      </c>
      <c r="F181">
        <f t="shared" si="28"/>
        <v>202203</v>
      </c>
      <c r="G181" t="s">
        <v>367</v>
      </c>
      <c r="H181" s="9">
        <v>1.75</v>
      </c>
      <c r="I181" s="9">
        <v>1.6896</v>
      </c>
      <c r="J181" s="10">
        <v>2.2805599000000001</v>
      </c>
      <c r="K181" s="10">
        <v>2.6090551999999998</v>
      </c>
      <c r="L181" s="10">
        <v>2.9922317</v>
      </c>
      <c r="M181" s="10">
        <v>3.3568264000000001</v>
      </c>
      <c r="N181" s="10">
        <v>3.6636736999999999</v>
      </c>
      <c r="O181" s="10">
        <v>3.9057464999999998</v>
      </c>
      <c r="P181" s="10">
        <v>4.0866936000000003</v>
      </c>
      <c r="Q181" s="10">
        <v>4.2180203000000001</v>
      </c>
      <c r="R181" s="10">
        <v>4.3074351000000002</v>
      </c>
      <c r="S181" s="10">
        <v>4.3627472000000003</v>
      </c>
      <c r="T181" s="10">
        <v>4.3899565999999997</v>
      </c>
      <c r="U181" s="10">
        <v>4.3945468999999999</v>
      </c>
      <c r="V181" s="10">
        <v>4.3810058999999999</v>
      </c>
      <c r="W181" s="10">
        <v>4.3520811000000004</v>
      </c>
      <c r="X181" s="10">
        <v>4.3101229999999999</v>
      </c>
      <c r="Y181" s="10">
        <v>4.2574820999999998</v>
      </c>
      <c r="Z181" s="10">
        <v>4.1965089999999998</v>
      </c>
      <c r="AA181" s="10">
        <v>4.1295541</v>
      </c>
      <c r="AB181" s="10">
        <v>4.0587495000000002</v>
      </c>
      <c r="AC181" s="10">
        <v>3.9853949000000002</v>
      </c>
      <c r="AD181" s="10">
        <v>3.9105921000000001</v>
      </c>
      <c r="AE181" s="10">
        <v>3.8354428</v>
      </c>
      <c r="AF181" s="10">
        <v>3.7610486999999999</v>
      </c>
      <c r="AG181" s="10">
        <v>3.6885116999999998</v>
      </c>
      <c r="AH181" s="10">
        <v>3.6187917999999999</v>
      </c>
      <c r="AI181" s="10">
        <v>3.5520874</v>
      </c>
      <c r="AJ181" s="10">
        <v>3.4883410000000001</v>
      </c>
      <c r="AK181" s="10">
        <v>3.4274950999999998</v>
      </c>
      <c r="AL181" s="10">
        <v>3.3694923000000001</v>
      </c>
      <c r="AM181" s="10">
        <v>3.3142749999999999</v>
      </c>
      <c r="AN181" s="10">
        <v>3.2617856000000001</v>
      </c>
      <c r="AO181" s="10">
        <v>3.2119667999999999</v>
      </c>
      <c r="AP181" s="10">
        <v>3.1647607999999998</v>
      </c>
      <c r="AQ181" s="10">
        <v>3.1201104000000002</v>
      </c>
      <c r="AR181" s="10">
        <v>3.0779578000000001</v>
      </c>
      <c r="AS181" s="10">
        <v>3.0382457</v>
      </c>
      <c r="AT181" s="10">
        <v>3.000909</v>
      </c>
      <c r="AU181" s="10">
        <v>2.9658465999999999</v>
      </c>
      <c r="AV181" s="10">
        <v>2.9329461999999999</v>
      </c>
      <c r="AW181" s="10">
        <v>2.9020955000000002</v>
      </c>
      <c r="AX181" s="10">
        <v>2.8731822999999999</v>
      </c>
      <c r="AY181" s="10">
        <v>2.8460944000000001</v>
      </c>
      <c r="AZ181" s="10">
        <v>2.8207194000000002</v>
      </c>
      <c r="BA181" s="10">
        <v>2.7969452000000001</v>
      </c>
      <c r="BB181" s="10">
        <v>2.7746594</v>
      </c>
      <c r="BC181" s="10">
        <v>2.7537498999999999</v>
      </c>
      <c r="BD181" s="10">
        <v>2.7341044000000001</v>
      </c>
      <c r="BE181" s="10">
        <v>2.7156106000000002</v>
      </c>
      <c r="BF181" s="10">
        <v>2.6981665000000001</v>
      </c>
      <c r="BG181" s="10">
        <v>2.6817191999999999</v>
      </c>
      <c r="BH181" s="10">
        <v>2.6662311999999999</v>
      </c>
      <c r="BI181" s="10">
        <v>2.6516649000000001</v>
      </c>
      <c r="BJ181" s="10">
        <v>2.6379825000000001</v>
      </c>
      <c r="BK181" s="10">
        <v>2.6251465</v>
      </c>
      <c r="BL181" s="10">
        <v>2.6131191</v>
      </c>
      <c r="BM181" s="10">
        <v>2.6018626999999999</v>
      </c>
      <c r="BN181" s="10">
        <v>2.5913398000000001</v>
      </c>
      <c r="BO181" s="10">
        <v>2.5815125000000001</v>
      </c>
      <c r="BP181" s="10">
        <v>2.5723433</v>
      </c>
      <c r="BQ181" s="10">
        <v>2.5637946</v>
      </c>
      <c r="BR181" s="10">
        <v>2.5240966</v>
      </c>
      <c r="BS181" s="10">
        <v>2.5013353</v>
      </c>
      <c r="BU181" s="9">
        <v>458.9</v>
      </c>
      <c r="BV181" s="9">
        <v>547.82000000000005</v>
      </c>
      <c r="BW181" s="9">
        <v>627.42999999999995</v>
      </c>
      <c r="BX181" s="9">
        <v>627.92999999999995</v>
      </c>
      <c r="BY181" s="9">
        <v>618.95000000000005</v>
      </c>
      <c r="BZ181" s="9">
        <v>583.57000000000005</v>
      </c>
      <c r="CA181" s="9">
        <v>503.07</v>
      </c>
      <c r="CB181" s="9">
        <v>452.98</v>
      </c>
      <c r="CC181" s="9">
        <v>440.06</v>
      </c>
      <c r="CD181" s="9">
        <v>430.09</v>
      </c>
      <c r="CE181" s="9">
        <v>423.1</v>
      </c>
      <c r="CF181" s="9">
        <v>440.16</v>
      </c>
      <c r="CG181" s="9">
        <v>468.36</v>
      </c>
      <c r="CH181" s="9">
        <v>439.58</v>
      </c>
      <c r="CI181" s="9">
        <v>439.05</v>
      </c>
      <c r="CJ181" s="9">
        <v>457.96</v>
      </c>
      <c r="CK181" s="9">
        <v>453.36</v>
      </c>
      <c r="CL181" s="9">
        <v>411.85</v>
      </c>
      <c r="CM181" s="9">
        <v>324.58999999999997</v>
      </c>
      <c r="CN181" s="9">
        <v>294.44</v>
      </c>
      <c r="CO181" s="9">
        <v>287.04000000000002</v>
      </c>
      <c r="CP181" s="9">
        <v>277.33999999999997</v>
      </c>
      <c r="CQ181" s="9">
        <v>271.73</v>
      </c>
      <c r="CR181" s="9">
        <v>274.24</v>
      </c>
      <c r="CS181" s="9">
        <v>271.93</v>
      </c>
      <c r="CT181" s="9">
        <v>276.76</v>
      </c>
      <c r="CU181" s="9">
        <v>285.01</v>
      </c>
      <c r="CV181" s="9">
        <v>295.38</v>
      </c>
      <c r="CW181" s="9">
        <v>292.69</v>
      </c>
      <c r="CX181" s="9">
        <v>279.93</v>
      </c>
      <c r="CY181" s="9">
        <v>219.27</v>
      </c>
      <c r="CZ181" s="9">
        <v>201.55</v>
      </c>
      <c r="DA181" s="9">
        <v>190.4</v>
      </c>
      <c r="DB181" s="9">
        <v>185.65</v>
      </c>
      <c r="DC181" s="9">
        <v>185.15</v>
      </c>
      <c r="DD181" s="9">
        <v>192.15</v>
      </c>
      <c r="DE181" s="9">
        <v>214.27</v>
      </c>
      <c r="DF181" s="9">
        <v>215.52</v>
      </c>
      <c r="DG181" s="9">
        <v>210.02</v>
      </c>
      <c r="DH181" s="9">
        <v>196.23</v>
      </c>
      <c r="DI181" s="9">
        <v>191.49</v>
      </c>
      <c r="DJ181" s="9">
        <v>185.23</v>
      </c>
      <c r="DK181" s="9">
        <v>163.1</v>
      </c>
      <c r="DL181" s="9">
        <v>143.1</v>
      </c>
      <c r="DM181" s="9">
        <v>140.35</v>
      </c>
      <c r="DN181" s="9">
        <v>138.15</v>
      </c>
      <c r="DO181" s="9">
        <v>134.80000000000001</v>
      </c>
      <c r="DP181" s="9">
        <v>136.55000000000001</v>
      </c>
      <c r="DR181" s="9">
        <v>481.38</v>
      </c>
      <c r="DS181" s="9">
        <v>761.33</v>
      </c>
      <c r="DT181" s="9">
        <v>762.46</v>
      </c>
      <c r="DU181" s="9">
        <v>685.32</v>
      </c>
      <c r="DV181" s="9">
        <v>685.29</v>
      </c>
      <c r="DW181" s="9">
        <v>684.39</v>
      </c>
      <c r="DX181" s="9">
        <v>384.55</v>
      </c>
      <c r="DY181" s="9">
        <v>389.15</v>
      </c>
      <c r="DZ181" s="9">
        <v>388.41</v>
      </c>
      <c r="EA181" s="9">
        <v>358.47</v>
      </c>
      <c r="EB181" s="9">
        <v>359.35</v>
      </c>
      <c r="EC181" s="9">
        <v>358.92</v>
      </c>
      <c r="ED181" s="9">
        <v>368.07</v>
      </c>
      <c r="EE181" s="9">
        <v>371.31</v>
      </c>
      <c r="EF181" s="9">
        <v>371.77</v>
      </c>
      <c r="EG181" s="9">
        <v>413.19</v>
      </c>
      <c r="EH181" s="9">
        <v>413.19</v>
      </c>
      <c r="EI181" s="9">
        <v>410.22</v>
      </c>
      <c r="EJ181" s="9">
        <v>299.20999999999998</v>
      </c>
      <c r="EK181" s="9">
        <v>298.72000000000003</v>
      </c>
      <c r="EL181" s="9">
        <v>298.49</v>
      </c>
      <c r="EM181" s="9">
        <v>298.17</v>
      </c>
      <c r="EN181" s="9">
        <v>299.45999999999998</v>
      </c>
      <c r="EO181" s="9">
        <v>300.18</v>
      </c>
      <c r="EP181" s="9">
        <v>300.13</v>
      </c>
      <c r="EQ181" s="9">
        <v>302.39999999999998</v>
      </c>
      <c r="ER181" s="9">
        <v>303.02999999999997</v>
      </c>
      <c r="ES181" s="9">
        <v>304.17</v>
      </c>
      <c r="ET181" s="9">
        <v>303.85000000000002</v>
      </c>
      <c r="EU181" s="9">
        <v>305.36</v>
      </c>
      <c r="EV181" s="9">
        <v>207.92</v>
      </c>
      <c r="EW181" s="9">
        <v>207.19</v>
      </c>
      <c r="EX181" s="9">
        <v>207.2</v>
      </c>
      <c r="EY181" s="9">
        <v>207.17</v>
      </c>
      <c r="EZ181" s="9">
        <v>208.58</v>
      </c>
      <c r="FA181" s="9">
        <v>209.42</v>
      </c>
      <c r="FB181" s="9">
        <v>181.64</v>
      </c>
      <c r="FC181" s="9">
        <v>184.46</v>
      </c>
      <c r="FD181" s="9">
        <v>186.56</v>
      </c>
      <c r="FE181" s="9">
        <v>187.35</v>
      </c>
      <c r="FF181" s="9">
        <v>186.64</v>
      </c>
      <c r="FG181" s="9">
        <v>184.84</v>
      </c>
      <c r="FH181" s="9">
        <v>153.82</v>
      </c>
      <c r="FI181" s="9">
        <v>153.19</v>
      </c>
      <c r="FJ181" s="9">
        <v>153.19999999999999</v>
      </c>
      <c r="FK181" s="9">
        <v>153.16999999999999</v>
      </c>
      <c r="FL181" s="9">
        <v>154.57</v>
      </c>
      <c r="FM181" s="9">
        <v>154.56</v>
      </c>
      <c r="FO181" s="9">
        <v>77.051100000000005</v>
      </c>
      <c r="FP181" s="7">
        <v>96.55</v>
      </c>
      <c r="FQ181" s="9">
        <v>1.1637999999999999</v>
      </c>
      <c r="FR181" s="7">
        <f t="shared" si="29"/>
        <v>82.960989860800822</v>
      </c>
      <c r="FT181" s="7">
        <v>3.01</v>
      </c>
      <c r="FU181" s="7">
        <v>2.79</v>
      </c>
      <c r="FV181" s="9">
        <v>77.391400000000004</v>
      </c>
      <c r="FX181" s="9">
        <v>96.49</v>
      </c>
      <c r="FY181" s="9">
        <v>94.21</v>
      </c>
      <c r="FZ181" s="9">
        <v>90.76</v>
      </c>
      <c r="GA181" s="9">
        <v>86.65</v>
      </c>
      <c r="GB181" s="9">
        <v>80.489999999999995</v>
      </c>
    </row>
    <row r="182" spans="1:184" x14ac:dyDescent="0.25">
      <c r="A182" s="6">
        <f t="shared" si="30"/>
        <v>44805</v>
      </c>
      <c r="B182" s="13">
        <f t="shared" si="24"/>
        <v>9</v>
      </c>
      <c r="C182" s="13">
        <f t="shared" si="25"/>
        <v>2022</v>
      </c>
      <c r="D182">
        <f t="shared" si="26"/>
        <v>202209</v>
      </c>
      <c r="E182">
        <f t="shared" si="27"/>
        <v>3</v>
      </c>
      <c r="F182">
        <f t="shared" si="28"/>
        <v>202203</v>
      </c>
      <c r="G182" t="s">
        <v>368</v>
      </c>
      <c r="H182" s="9">
        <v>1.75</v>
      </c>
      <c r="I182" s="9">
        <v>1.6901999999999999</v>
      </c>
      <c r="J182" s="10">
        <v>2.3391015999999998</v>
      </c>
      <c r="K182" s="10">
        <v>2.6767395999999999</v>
      </c>
      <c r="L182" s="10">
        <v>3.0791268000000001</v>
      </c>
      <c r="M182" s="10">
        <v>3.4496454999999999</v>
      </c>
      <c r="N182" s="10">
        <v>3.7512840999999999</v>
      </c>
      <c r="O182" s="10">
        <v>3.9857749</v>
      </c>
      <c r="P182" s="10">
        <v>4.1588015</v>
      </c>
      <c r="Q182" s="10">
        <v>4.2814334000000001</v>
      </c>
      <c r="R182" s="10">
        <v>4.3637234999999999</v>
      </c>
      <c r="S182" s="10">
        <v>4.4140176000000002</v>
      </c>
      <c r="T182" s="10">
        <v>4.4387699999999999</v>
      </c>
      <c r="U182" s="10">
        <v>4.4424073999999996</v>
      </c>
      <c r="V182" s="10">
        <v>4.4287878000000003</v>
      </c>
      <c r="W182" s="10">
        <v>4.4004479999999999</v>
      </c>
      <c r="X182" s="10">
        <v>4.3595791000000004</v>
      </c>
      <c r="Y182" s="10">
        <v>4.3083723000000003</v>
      </c>
      <c r="Z182" s="10">
        <v>4.2490186000000003</v>
      </c>
      <c r="AA182" s="10">
        <v>4.1837092</v>
      </c>
      <c r="AB182" s="10">
        <v>4.1144363000000004</v>
      </c>
      <c r="AC182" s="10">
        <v>4.0424362</v>
      </c>
      <c r="AD182" s="10">
        <v>3.9687648000000002</v>
      </c>
      <c r="AE182" s="10">
        <v>3.8944781000000002</v>
      </c>
      <c r="AF182" s="10">
        <v>3.8206321999999999</v>
      </c>
      <c r="AG182" s="10">
        <v>3.7482831000000001</v>
      </c>
      <c r="AH182" s="10">
        <v>3.6783456999999999</v>
      </c>
      <c r="AI182" s="10">
        <v>3.6110462999999999</v>
      </c>
      <c r="AJ182" s="10">
        <v>3.5464019000000002</v>
      </c>
      <c r="AK182" s="10">
        <v>3.4844295999999999</v>
      </c>
      <c r="AL182" s="10">
        <v>3.4251463000000002</v>
      </c>
      <c r="AM182" s="10">
        <v>3.3685687999999998</v>
      </c>
      <c r="AN182" s="10">
        <v>3.3147142999999999</v>
      </c>
      <c r="AO182" s="10">
        <v>3.2635995000000002</v>
      </c>
      <c r="AP182" s="10">
        <v>3.2152414999999999</v>
      </c>
      <c r="AQ182" s="10">
        <v>3.1696572000000001</v>
      </c>
      <c r="AR182" s="10">
        <v>3.1268636000000001</v>
      </c>
      <c r="AS182" s="10">
        <v>3.0868774999999999</v>
      </c>
      <c r="AT182" s="10">
        <v>3.0496934000000002</v>
      </c>
      <c r="AU182" s="10">
        <v>3.0152059000000002</v>
      </c>
      <c r="AV182" s="10">
        <v>2.9832819000000002</v>
      </c>
      <c r="AW182" s="10">
        <v>2.9537884999999999</v>
      </c>
      <c r="AX182" s="10">
        <v>2.9265927</v>
      </c>
      <c r="AY182" s="10">
        <v>2.9015616</v>
      </c>
      <c r="AZ182" s="10">
        <v>2.8785622000000002</v>
      </c>
      <c r="BA182" s="10">
        <v>2.8574616000000002</v>
      </c>
      <c r="BB182" s="10">
        <v>2.8381267999999999</v>
      </c>
      <c r="BC182" s="10">
        <v>2.8204248000000001</v>
      </c>
      <c r="BD182" s="10">
        <v>2.8042227</v>
      </c>
      <c r="BE182" s="10">
        <v>2.7893875000000001</v>
      </c>
      <c r="BF182" s="10">
        <v>2.7757963999999999</v>
      </c>
      <c r="BG182" s="10">
        <v>2.7633711999999999</v>
      </c>
      <c r="BH182" s="10">
        <v>2.7520462000000001</v>
      </c>
      <c r="BI182" s="10">
        <v>2.7417555999999998</v>
      </c>
      <c r="BJ182" s="10">
        <v>2.7324335999999998</v>
      </c>
      <c r="BK182" s="10">
        <v>2.7240144000000002</v>
      </c>
      <c r="BL182" s="10">
        <v>2.7164323000000001</v>
      </c>
      <c r="BM182" s="10">
        <v>2.7096214000000001</v>
      </c>
      <c r="BN182" s="10">
        <v>2.7035159000000002</v>
      </c>
      <c r="BO182" s="10">
        <v>2.6980501000000001</v>
      </c>
      <c r="BP182" s="10">
        <v>2.6931582000000001</v>
      </c>
      <c r="BQ182" s="10">
        <v>2.6887743</v>
      </c>
      <c r="BR182" s="10">
        <v>2.6708329000000002</v>
      </c>
      <c r="BS182" s="10">
        <v>2.6629497999999998</v>
      </c>
      <c r="BU182" s="9">
        <v>483.74</v>
      </c>
      <c r="BV182" s="9">
        <v>576.29999999999995</v>
      </c>
      <c r="BW182" s="9">
        <v>643.54999999999995</v>
      </c>
      <c r="BX182" s="9">
        <v>643.75</v>
      </c>
      <c r="BY182" s="9">
        <v>634.25</v>
      </c>
      <c r="BZ182" s="9">
        <v>595.94000000000005</v>
      </c>
      <c r="CA182" s="9">
        <v>500.45</v>
      </c>
      <c r="CB182" s="9">
        <v>452.2</v>
      </c>
      <c r="CC182" s="9">
        <v>437.43</v>
      </c>
      <c r="CD182" s="9">
        <v>427.55</v>
      </c>
      <c r="CE182" s="9">
        <v>420.6</v>
      </c>
      <c r="CF182" s="9">
        <v>437.89</v>
      </c>
      <c r="CG182" s="9">
        <v>457.42</v>
      </c>
      <c r="CH182" s="9">
        <v>428.64</v>
      </c>
      <c r="CI182" s="9">
        <v>428.11</v>
      </c>
      <c r="CJ182" s="9">
        <v>447.02</v>
      </c>
      <c r="CK182" s="9">
        <v>442.42</v>
      </c>
      <c r="CL182" s="9">
        <v>400.91</v>
      </c>
      <c r="CM182" s="9">
        <v>313.68</v>
      </c>
      <c r="CN182" s="9">
        <v>283.55</v>
      </c>
      <c r="CO182" s="9">
        <v>276.18</v>
      </c>
      <c r="CP182" s="9">
        <v>266.5</v>
      </c>
      <c r="CQ182" s="9">
        <v>260.92</v>
      </c>
      <c r="CR182" s="9">
        <v>263.44</v>
      </c>
      <c r="CS182" s="9">
        <v>263.14999999999998</v>
      </c>
      <c r="CT182" s="9">
        <v>267.99</v>
      </c>
      <c r="CU182" s="9">
        <v>276.26</v>
      </c>
      <c r="CV182" s="9">
        <v>286.64</v>
      </c>
      <c r="CW182" s="9">
        <v>283.95999999999998</v>
      </c>
      <c r="CX182" s="9">
        <v>271.20999999999998</v>
      </c>
      <c r="CY182" s="9">
        <v>219.55</v>
      </c>
      <c r="CZ182" s="9">
        <v>201.84</v>
      </c>
      <c r="DA182" s="9">
        <v>190.69</v>
      </c>
      <c r="DB182" s="9">
        <v>185.94</v>
      </c>
      <c r="DC182" s="9">
        <v>185.44</v>
      </c>
      <c r="DD182" s="9">
        <v>192.44</v>
      </c>
      <c r="DE182" s="9">
        <v>214.56</v>
      </c>
      <c r="DF182" s="9">
        <v>215.81</v>
      </c>
      <c r="DG182" s="9">
        <v>210.31</v>
      </c>
      <c r="DH182" s="9">
        <v>196.52</v>
      </c>
      <c r="DI182" s="9">
        <v>191.78</v>
      </c>
      <c r="DJ182" s="9">
        <v>185.52</v>
      </c>
      <c r="DK182" s="9">
        <v>163.38999999999999</v>
      </c>
      <c r="DL182" s="9">
        <v>143.38999999999999</v>
      </c>
      <c r="DM182" s="9">
        <v>140.63999999999999</v>
      </c>
      <c r="DN182" s="9">
        <v>138.44</v>
      </c>
      <c r="DO182" s="9">
        <v>135.09</v>
      </c>
      <c r="DP182" s="9">
        <v>136.84</v>
      </c>
      <c r="DR182" s="9">
        <v>483.6</v>
      </c>
      <c r="DS182" s="9">
        <v>750.34</v>
      </c>
      <c r="DT182" s="9">
        <v>761.5</v>
      </c>
      <c r="DU182" s="9">
        <v>689.66</v>
      </c>
      <c r="DV182" s="9">
        <v>689.63</v>
      </c>
      <c r="DW182" s="9">
        <v>688.73</v>
      </c>
      <c r="DX182" s="9">
        <v>379.04</v>
      </c>
      <c r="DY182" s="9">
        <v>383.64</v>
      </c>
      <c r="DZ182" s="9">
        <v>382.9</v>
      </c>
      <c r="EA182" s="9">
        <v>356.98</v>
      </c>
      <c r="EB182" s="9">
        <v>357.86</v>
      </c>
      <c r="EC182" s="9">
        <v>357.43</v>
      </c>
      <c r="ED182" s="9">
        <v>355.73</v>
      </c>
      <c r="EE182" s="9">
        <v>358.97</v>
      </c>
      <c r="EF182" s="9">
        <v>359.43</v>
      </c>
      <c r="EG182" s="9">
        <v>410.78</v>
      </c>
      <c r="EH182" s="9">
        <v>410.78</v>
      </c>
      <c r="EI182" s="9">
        <v>407.81</v>
      </c>
      <c r="EJ182" s="9">
        <v>273.32</v>
      </c>
      <c r="EK182" s="9">
        <v>272.83</v>
      </c>
      <c r="EL182" s="9">
        <v>272.60000000000002</v>
      </c>
      <c r="EM182" s="9">
        <v>272.27999999999997</v>
      </c>
      <c r="EN182" s="9">
        <v>273.57</v>
      </c>
      <c r="EO182" s="9">
        <v>274.29000000000002</v>
      </c>
      <c r="EP182" s="9">
        <v>290.63</v>
      </c>
      <c r="EQ182" s="9">
        <v>292.89999999999998</v>
      </c>
      <c r="ER182" s="9">
        <v>293.52999999999997</v>
      </c>
      <c r="ES182" s="9">
        <v>294.67</v>
      </c>
      <c r="ET182" s="9">
        <v>294.35000000000002</v>
      </c>
      <c r="EU182" s="9">
        <v>295.86</v>
      </c>
      <c r="EV182" s="9">
        <v>200.4</v>
      </c>
      <c r="EW182" s="9">
        <v>199.67</v>
      </c>
      <c r="EX182" s="9">
        <v>199.68</v>
      </c>
      <c r="EY182" s="9">
        <v>199.65</v>
      </c>
      <c r="EZ182" s="9">
        <v>201.06</v>
      </c>
      <c r="FA182" s="9">
        <v>201.9</v>
      </c>
      <c r="FB182" s="9">
        <v>168.39</v>
      </c>
      <c r="FC182" s="9">
        <v>171.21</v>
      </c>
      <c r="FD182" s="9">
        <v>173.31</v>
      </c>
      <c r="FE182" s="9">
        <v>174.1</v>
      </c>
      <c r="FF182" s="9">
        <v>173.39</v>
      </c>
      <c r="FG182" s="9">
        <v>171.59</v>
      </c>
      <c r="FH182" s="9">
        <v>146.30000000000001</v>
      </c>
      <c r="FI182" s="9">
        <v>145.66999999999999</v>
      </c>
      <c r="FJ182" s="9">
        <v>145.68</v>
      </c>
      <c r="FK182" s="9">
        <v>145.65</v>
      </c>
      <c r="FL182" s="9">
        <v>147.05000000000001</v>
      </c>
      <c r="FM182" s="9">
        <v>147.04</v>
      </c>
      <c r="FO182" s="9">
        <v>76.862700000000004</v>
      </c>
      <c r="FP182" s="7">
        <v>92.24</v>
      </c>
      <c r="FQ182" s="9">
        <v>1.1526000000000001</v>
      </c>
      <c r="FR182" s="7">
        <f t="shared" si="29"/>
        <v>80.027763317716463</v>
      </c>
      <c r="FT182" s="7">
        <v>3.08</v>
      </c>
      <c r="FU182" s="7">
        <v>2.89</v>
      </c>
      <c r="FV182" s="9">
        <v>77.208699999999993</v>
      </c>
      <c r="FX182" s="9">
        <v>92.36</v>
      </c>
      <c r="FY182" s="9">
        <v>90.3</v>
      </c>
      <c r="FZ182" s="9">
        <v>87.54</v>
      </c>
      <c r="GA182" s="9">
        <v>83.75</v>
      </c>
      <c r="GB182" s="9">
        <v>77.959999999999994</v>
      </c>
    </row>
    <row r="183" spans="1:184" x14ac:dyDescent="0.25">
      <c r="A183" s="6">
        <f t="shared" si="30"/>
        <v>44806</v>
      </c>
      <c r="B183" s="13">
        <f t="shared" si="24"/>
        <v>9</v>
      </c>
      <c r="C183" s="13">
        <f t="shared" si="25"/>
        <v>2022</v>
      </c>
      <c r="D183">
        <f t="shared" si="26"/>
        <v>202209</v>
      </c>
      <c r="E183">
        <f t="shared" si="27"/>
        <v>3</v>
      </c>
      <c r="F183">
        <f t="shared" si="28"/>
        <v>202203</v>
      </c>
      <c r="G183" t="s">
        <v>369</v>
      </c>
      <c r="H183" s="9">
        <v>1.75</v>
      </c>
      <c r="I183" s="9">
        <v>1.6911</v>
      </c>
      <c r="J183" s="10">
        <v>2.3453346000000002</v>
      </c>
      <c r="K183" s="10">
        <v>2.6773989999999999</v>
      </c>
      <c r="L183" s="10">
        <v>3.0677292</v>
      </c>
      <c r="M183" s="10">
        <v>3.4250970999999999</v>
      </c>
      <c r="N183" s="10">
        <v>3.7176341000000002</v>
      </c>
      <c r="O183" s="10">
        <v>3.9460644</v>
      </c>
      <c r="P183" s="10">
        <v>4.1144769999999999</v>
      </c>
      <c r="Q183" s="10">
        <v>4.2330502000000001</v>
      </c>
      <c r="R183" s="10">
        <v>4.3122607000000004</v>
      </c>
      <c r="S183" s="10">
        <v>4.3599093</v>
      </c>
      <c r="T183" s="10">
        <v>4.3819469</v>
      </c>
      <c r="U183" s="10">
        <v>4.3827803999999997</v>
      </c>
      <c r="V183" s="10">
        <v>4.3658764000000003</v>
      </c>
      <c r="W183" s="10">
        <v>4.3338798000000001</v>
      </c>
      <c r="X183" s="10">
        <v>4.2892222000000002</v>
      </c>
      <c r="Y183" s="10">
        <v>4.2343351</v>
      </c>
      <c r="Z183" s="10">
        <v>4.1716499000000002</v>
      </c>
      <c r="AA183" s="10">
        <v>4.1035981000000001</v>
      </c>
      <c r="AB183" s="10">
        <v>4.0324035</v>
      </c>
      <c r="AC183" s="10">
        <v>3.9593267000000001</v>
      </c>
      <c r="AD183" s="10">
        <v>3.8853491</v>
      </c>
      <c r="AE183" s="10">
        <v>3.8114520000000001</v>
      </c>
      <c r="AF183" s="10">
        <v>3.7386168999999998</v>
      </c>
      <c r="AG183" s="10">
        <v>3.6678250999999999</v>
      </c>
      <c r="AH183" s="10">
        <v>3.5999056999999999</v>
      </c>
      <c r="AI183" s="10">
        <v>3.5350153</v>
      </c>
      <c r="AJ183" s="10">
        <v>3.473125</v>
      </c>
      <c r="AK183" s="10">
        <v>3.4142058999999998</v>
      </c>
      <c r="AL183" s="10">
        <v>3.3582288999999999</v>
      </c>
      <c r="AM183" s="10">
        <v>3.3051651999999998</v>
      </c>
      <c r="AN183" s="10">
        <v>3.2549858</v>
      </c>
      <c r="AO183" s="10">
        <v>3.2076617999999999</v>
      </c>
      <c r="AP183" s="10">
        <v>3.1631643</v>
      </c>
      <c r="AQ183" s="10">
        <v>3.1214642000000001</v>
      </c>
      <c r="AR183" s="10">
        <v>3.0825326999999998</v>
      </c>
      <c r="AS183" s="10">
        <v>3.0463409000000001</v>
      </c>
      <c r="AT183" s="10">
        <v>3.0128398999999999</v>
      </c>
      <c r="AU183" s="10">
        <v>2.9818927999999998</v>
      </c>
      <c r="AV183" s="10">
        <v>2.9533387000000002</v>
      </c>
      <c r="AW183" s="10">
        <v>2.9270166</v>
      </c>
      <c r="AX183" s="10">
        <v>2.9027653999999998</v>
      </c>
      <c r="AY183" s="10">
        <v>2.8804240999999999</v>
      </c>
      <c r="AZ183" s="10">
        <v>2.8598317</v>
      </c>
      <c r="BA183" s="10">
        <v>2.840827</v>
      </c>
      <c r="BB183" s="10">
        <v>2.8232491999999998</v>
      </c>
      <c r="BC183" s="10">
        <v>2.8069370999999999</v>
      </c>
      <c r="BD183" s="10">
        <v>2.7917298000000002</v>
      </c>
      <c r="BE183" s="10">
        <v>2.7774660999999998</v>
      </c>
      <c r="BF183" s="10">
        <v>2.7640061999999999</v>
      </c>
      <c r="BG183" s="10">
        <v>2.7513030000000001</v>
      </c>
      <c r="BH183" s="10">
        <v>2.7393350000000001</v>
      </c>
      <c r="BI183" s="10">
        <v>2.7280807999999999</v>
      </c>
      <c r="BJ183" s="10">
        <v>2.7175191000000001</v>
      </c>
      <c r="BK183" s="10">
        <v>2.7076283999999999</v>
      </c>
      <c r="BL183" s="10">
        <v>2.6983872999999998</v>
      </c>
      <c r="BM183" s="10">
        <v>2.6897744000000001</v>
      </c>
      <c r="BN183" s="10">
        <v>2.6817682999999999</v>
      </c>
      <c r="BO183" s="10">
        <v>2.6743475999999999</v>
      </c>
      <c r="BP183" s="10">
        <v>2.6674907999999999</v>
      </c>
      <c r="BQ183" s="10">
        <v>2.6611766000000001</v>
      </c>
      <c r="BR183" s="10">
        <v>2.634042</v>
      </c>
      <c r="BS183" s="10">
        <v>2.6244182</v>
      </c>
      <c r="BU183" s="9">
        <v>409.42</v>
      </c>
      <c r="BV183" s="9">
        <v>502.95</v>
      </c>
      <c r="BW183" s="9">
        <v>570.99</v>
      </c>
      <c r="BX183" s="9">
        <v>576.41</v>
      </c>
      <c r="BY183" s="9">
        <v>566.91</v>
      </c>
      <c r="BZ183" s="9">
        <v>528.6</v>
      </c>
      <c r="CA183" s="9">
        <v>470.6</v>
      </c>
      <c r="CB183" s="9">
        <v>434.85</v>
      </c>
      <c r="CC183" s="9">
        <v>422.08</v>
      </c>
      <c r="CD183" s="9">
        <v>412.2</v>
      </c>
      <c r="CE183" s="9">
        <v>405.25</v>
      </c>
      <c r="CF183" s="9">
        <v>422.54</v>
      </c>
      <c r="CG183" s="9">
        <v>437.46</v>
      </c>
      <c r="CH183" s="9">
        <v>408.65</v>
      </c>
      <c r="CI183" s="9">
        <v>407.62</v>
      </c>
      <c r="CJ183" s="9">
        <v>425.87</v>
      </c>
      <c r="CK183" s="9">
        <v>421.06</v>
      </c>
      <c r="CL183" s="9">
        <v>379.44</v>
      </c>
      <c r="CM183" s="9">
        <v>280.14</v>
      </c>
      <c r="CN183" s="9">
        <v>250.01</v>
      </c>
      <c r="CO183" s="9">
        <v>242.64</v>
      </c>
      <c r="CP183" s="9">
        <v>232.96</v>
      </c>
      <c r="CQ183" s="9">
        <v>227.38</v>
      </c>
      <c r="CR183" s="9">
        <v>229.9</v>
      </c>
      <c r="CS183" s="9">
        <v>232.4</v>
      </c>
      <c r="CT183" s="9">
        <v>237.24</v>
      </c>
      <c r="CU183" s="9">
        <v>245.51</v>
      </c>
      <c r="CV183" s="9">
        <v>255.89</v>
      </c>
      <c r="CW183" s="9">
        <v>253.21</v>
      </c>
      <c r="CX183" s="9">
        <v>240.46</v>
      </c>
      <c r="CY183" s="9">
        <v>199.3</v>
      </c>
      <c r="CZ183" s="9">
        <v>181.59</v>
      </c>
      <c r="DA183" s="9">
        <v>170.44</v>
      </c>
      <c r="DB183" s="9">
        <v>165.69</v>
      </c>
      <c r="DC183" s="9">
        <v>165.19</v>
      </c>
      <c r="DD183" s="9">
        <v>172.19</v>
      </c>
      <c r="DE183" s="9">
        <v>199.19</v>
      </c>
      <c r="DF183" s="9">
        <v>200.44</v>
      </c>
      <c r="DG183" s="9">
        <v>194.94</v>
      </c>
      <c r="DH183" s="9">
        <v>181.15</v>
      </c>
      <c r="DI183" s="9">
        <v>176.41</v>
      </c>
      <c r="DJ183" s="9">
        <v>170.15</v>
      </c>
      <c r="DK183" s="9">
        <v>148.02000000000001</v>
      </c>
      <c r="DL183" s="9">
        <v>128.02000000000001</v>
      </c>
      <c r="DM183" s="9">
        <v>125.27</v>
      </c>
      <c r="DN183" s="9">
        <v>123.07</v>
      </c>
      <c r="DO183" s="9">
        <v>119.72</v>
      </c>
      <c r="DP183" s="9">
        <v>121.47</v>
      </c>
      <c r="DR183" s="9">
        <v>410.02</v>
      </c>
      <c r="DS183" s="9">
        <v>747.79</v>
      </c>
      <c r="DT183" s="9">
        <v>693.3</v>
      </c>
      <c r="DU183" s="9">
        <v>645.9</v>
      </c>
      <c r="DV183" s="9">
        <v>645.87</v>
      </c>
      <c r="DW183" s="9">
        <v>644.97</v>
      </c>
      <c r="DX183" s="9">
        <v>355.09</v>
      </c>
      <c r="DY183" s="9">
        <v>359.44</v>
      </c>
      <c r="DZ183" s="9">
        <v>358.92</v>
      </c>
      <c r="EA183" s="9">
        <v>318.52</v>
      </c>
      <c r="EB183" s="9">
        <v>319.87</v>
      </c>
      <c r="EC183" s="9">
        <v>318.39999999999998</v>
      </c>
      <c r="ED183" s="9">
        <v>333.4</v>
      </c>
      <c r="EE183" s="9">
        <v>336.64</v>
      </c>
      <c r="EF183" s="9">
        <v>337.1</v>
      </c>
      <c r="EG183" s="9">
        <v>388.45</v>
      </c>
      <c r="EH183" s="9">
        <v>388.45</v>
      </c>
      <c r="EI183" s="9">
        <v>385.48</v>
      </c>
      <c r="EJ183" s="9">
        <v>248.91</v>
      </c>
      <c r="EK183" s="9">
        <v>248.42</v>
      </c>
      <c r="EL183" s="9">
        <v>248.19</v>
      </c>
      <c r="EM183" s="9">
        <v>247.87</v>
      </c>
      <c r="EN183" s="9">
        <v>249.16</v>
      </c>
      <c r="EO183" s="9">
        <v>249.88</v>
      </c>
      <c r="EP183" s="9">
        <v>258.19</v>
      </c>
      <c r="EQ183" s="9">
        <v>260.45999999999998</v>
      </c>
      <c r="ER183" s="9">
        <v>261.08999999999997</v>
      </c>
      <c r="ES183" s="9">
        <v>262.23</v>
      </c>
      <c r="ET183" s="9">
        <v>261.91000000000003</v>
      </c>
      <c r="EU183" s="9">
        <v>263.42</v>
      </c>
      <c r="EV183" s="9">
        <v>186.04</v>
      </c>
      <c r="EW183" s="9">
        <v>185.31</v>
      </c>
      <c r="EX183" s="9">
        <v>185.32</v>
      </c>
      <c r="EY183" s="9">
        <v>185.29</v>
      </c>
      <c r="EZ183" s="9">
        <v>186.7</v>
      </c>
      <c r="FA183" s="9">
        <v>187.54</v>
      </c>
      <c r="FB183" s="9">
        <v>135.94999999999999</v>
      </c>
      <c r="FC183" s="9">
        <v>138.77000000000001</v>
      </c>
      <c r="FD183" s="9">
        <v>140.87</v>
      </c>
      <c r="FE183" s="9">
        <v>141.66</v>
      </c>
      <c r="FF183" s="9">
        <v>140.94999999999999</v>
      </c>
      <c r="FG183" s="9">
        <v>139.15</v>
      </c>
      <c r="FH183" s="9">
        <v>131.94</v>
      </c>
      <c r="FI183" s="9">
        <v>131.31</v>
      </c>
      <c r="FJ183" s="9">
        <v>131.32</v>
      </c>
      <c r="FK183" s="9">
        <v>131.29</v>
      </c>
      <c r="FL183" s="9">
        <v>132.69</v>
      </c>
      <c r="FM183" s="9">
        <v>132.68</v>
      </c>
      <c r="FO183" s="9">
        <v>76.877099999999999</v>
      </c>
      <c r="FP183" s="7">
        <v>93.09</v>
      </c>
      <c r="FQ183" s="9">
        <v>1.1584000000000001</v>
      </c>
      <c r="FR183" s="7">
        <f t="shared" si="29"/>
        <v>80.360842541436455</v>
      </c>
      <c r="FT183" s="7">
        <v>3.15</v>
      </c>
      <c r="FU183" s="7">
        <v>2.9</v>
      </c>
      <c r="FV183" s="9">
        <v>77.220299999999995</v>
      </c>
      <c r="FX183" s="9">
        <v>93.02</v>
      </c>
      <c r="FY183" s="9">
        <v>90.66</v>
      </c>
      <c r="FZ183" s="9">
        <v>87.68</v>
      </c>
      <c r="GA183" s="9">
        <v>83.81</v>
      </c>
      <c r="GB183" s="9">
        <v>77.94</v>
      </c>
    </row>
    <row r="184" spans="1:184" x14ac:dyDescent="0.25">
      <c r="A184" s="6">
        <f t="shared" si="30"/>
        <v>44809</v>
      </c>
      <c r="B184" s="13">
        <f t="shared" si="24"/>
        <v>9</v>
      </c>
      <c r="C184" s="13">
        <f t="shared" si="25"/>
        <v>2022</v>
      </c>
      <c r="D184">
        <f t="shared" si="26"/>
        <v>202209</v>
      </c>
      <c r="E184">
        <f t="shared" si="27"/>
        <v>3</v>
      </c>
      <c r="F184">
        <f t="shared" si="28"/>
        <v>202203</v>
      </c>
      <c r="G184" t="s">
        <v>370</v>
      </c>
      <c r="H184" s="9">
        <v>1.75</v>
      </c>
      <c r="I184" s="9">
        <v>1.6907000000000001</v>
      </c>
      <c r="J184" s="10">
        <v>2.4305786</v>
      </c>
      <c r="K184" s="10">
        <v>2.7879030999999999</v>
      </c>
      <c r="L184" s="10">
        <v>3.1884028999999998</v>
      </c>
      <c r="M184" s="10">
        <v>3.5509108</v>
      </c>
      <c r="N184" s="10">
        <v>3.8448908999999998</v>
      </c>
      <c r="O184" s="10">
        <v>4.0719368999999999</v>
      </c>
      <c r="P184" s="10">
        <v>4.2386464999999998</v>
      </c>
      <c r="Q184" s="10">
        <v>4.3558380000000003</v>
      </c>
      <c r="R184" s="10">
        <v>4.4337045000000002</v>
      </c>
      <c r="S184" s="10">
        <v>4.4803312999999996</v>
      </c>
      <c r="T184" s="10">
        <v>4.5019761999999997</v>
      </c>
      <c r="U184" s="10">
        <v>4.5037636000000001</v>
      </c>
      <c r="V184" s="10">
        <v>4.4898769999999999</v>
      </c>
      <c r="W184" s="10">
        <v>4.4627080000000001</v>
      </c>
      <c r="X184" s="10">
        <v>4.4242255999999998</v>
      </c>
      <c r="Y184" s="10">
        <v>4.3763984000000002</v>
      </c>
      <c r="Z184" s="10">
        <v>4.3211953999999997</v>
      </c>
      <c r="AA184" s="10">
        <v>4.2605854000000001</v>
      </c>
      <c r="AB184" s="10">
        <v>4.1963526</v>
      </c>
      <c r="AC184" s="10">
        <v>4.1295788</v>
      </c>
      <c r="AD184" s="10">
        <v>4.0611785999999999</v>
      </c>
      <c r="AE184" s="10">
        <v>3.9920667000000001</v>
      </c>
      <c r="AF184" s="10">
        <v>3.9231574</v>
      </c>
      <c r="AG184" s="10">
        <v>3.8553655</v>
      </c>
      <c r="AH184" s="10">
        <v>3.7894711000000001</v>
      </c>
      <c r="AI184" s="10">
        <v>3.7256605999999999</v>
      </c>
      <c r="AJ184" s="10">
        <v>3.6639569999999999</v>
      </c>
      <c r="AK184" s="10">
        <v>3.6043829999999999</v>
      </c>
      <c r="AL184" s="10">
        <v>3.5469613999999998</v>
      </c>
      <c r="AM184" s="10">
        <v>3.4917151</v>
      </c>
      <c r="AN184" s="10">
        <v>3.4386667000000002</v>
      </c>
      <c r="AO184" s="10">
        <v>3.3878390999999999</v>
      </c>
      <c r="AP184" s="10">
        <v>3.3392552000000002</v>
      </c>
      <c r="AQ184" s="10">
        <v>3.2929376000000001</v>
      </c>
      <c r="AR184" s="10">
        <v>3.2489093000000002</v>
      </c>
      <c r="AS184" s="10">
        <v>3.2071930000000002</v>
      </c>
      <c r="AT184" s="10">
        <v>3.1677925999999998</v>
      </c>
      <c r="AU184" s="10">
        <v>3.1306291000000002</v>
      </c>
      <c r="AV184" s="10">
        <v>3.0956001999999998</v>
      </c>
      <c r="AW184" s="10">
        <v>3.0626039</v>
      </c>
      <c r="AX184" s="10">
        <v>3.0315382</v>
      </c>
      <c r="AY184" s="10">
        <v>3.0023008</v>
      </c>
      <c r="AZ184" s="10">
        <v>2.9747897000000001</v>
      </c>
      <c r="BA184" s="10">
        <v>2.9489027999999999</v>
      </c>
      <c r="BB184" s="10">
        <v>2.9245378999999998</v>
      </c>
      <c r="BC184" s="10">
        <v>2.9015930999999999</v>
      </c>
      <c r="BD184" s="10">
        <v>2.8799660999999999</v>
      </c>
      <c r="BE184" s="10">
        <v>2.8595549</v>
      </c>
      <c r="BF184" s="10">
        <v>2.840265</v>
      </c>
      <c r="BG184" s="10">
        <v>2.8220436000000002</v>
      </c>
      <c r="BH184" s="10">
        <v>2.8048516000000001</v>
      </c>
      <c r="BI184" s="10">
        <v>2.7886500000000001</v>
      </c>
      <c r="BJ184" s="10">
        <v>2.7733998</v>
      </c>
      <c r="BK184" s="10">
        <v>2.7590618999999998</v>
      </c>
      <c r="BL184" s="10">
        <v>2.7455975000000001</v>
      </c>
      <c r="BM184" s="10">
        <v>2.7329674000000002</v>
      </c>
      <c r="BN184" s="10">
        <v>2.7211325999999998</v>
      </c>
      <c r="BO184" s="10">
        <v>2.7100542000000001</v>
      </c>
      <c r="BP184" s="10">
        <v>2.6996931000000002</v>
      </c>
      <c r="BQ184" s="10">
        <v>2.6900103</v>
      </c>
      <c r="BR184" s="10">
        <v>2.6447231000000002</v>
      </c>
      <c r="BS184" s="10">
        <v>2.6186221999999999</v>
      </c>
      <c r="BU184" s="9">
        <v>462.6</v>
      </c>
      <c r="BV184" s="9">
        <v>583.53</v>
      </c>
      <c r="BW184" s="9">
        <v>657.32</v>
      </c>
      <c r="BX184" s="9">
        <v>661.65</v>
      </c>
      <c r="BY184" s="9">
        <v>656.59</v>
      </c>
      <c r="BZ184" s="9">
        <v>613.6</v>
      </c>
      <c r="CA184" s="9">
        <v>529.91999999999996</v>
      </c>
      <c r="CB184" s="9">
        <v>485.92</v>
      </c>
      <c r="CC184" s="9">
        <v>472.74</v>
      </c>
      <c r="CD184" s="9">
        <v>462.83</v>
      </c>
      <c r="CE184" s="9">
        <v>455.89</v>
      </c>
      <c r="CF184" s="9">
        <v>473.89</v>
      </c>
      <c r="CG184" s="9">
        <v>491.66</v>
      </c>
      <c r="CH184" s="9">
        <v>463.03</v>
      </c>
      <c r="CI184" s="9">
        <v>463.08</v>
      </c>
      <c r="CJ184" s="9">
        <v>482.97</v>
      </c>
      <c r="CK184" s="9">
        <v>478.11</v>
      </c>
      <c r="CL184" s="9">
        <v>428.09</v>
      </c>
      <c r="CM184" s="9">
        <v>316.08999999999997</v>
      </c>
      <c r="CN184" s="9">
        <v>281.08999999999997</v>
      </c>
      <c r="CO184" s="9">
        <v>273.72000000000003</v>
      </c>
      <c r="CP184" s="9">
        <v>263.35000000000002</v>
      </c>
      <c r="CQ184" s="9">
        <v>257.77</v>
      </c>
      <c r="CR184" s="9">
        <v>261.92</v>
      </c>
      <c r="CS184" s="9">
        <v>269.92</v>
      </c>
      <c r="CT184" s="9">
        <v>275.61</v>
      </c>
      <c r="CU184" s="9">
        <v>282.58999999999997</v>
      </c>
      <c r="CV184" s="9">
        <v>291.64</v>
      </c>
      <c r="CW184" s="9">
        <v>289.89999999999998</v>
      </c>
      <c r="CX184" s="9">
        <v>279.51</v>
      </c>
      <c r="CY184" s="9">
        <v>224.51</v>
      </c>
      <c r="CZ184" s="9">
        <v>199.51</v>
      </c>
      <c r="DA184" s="9">
        <v>187.51</v>
      </c>
      <c r="DB184" s="9">
        <v>182.7</v>
      </c>
      <c r="DC184" s="9">
        <v>182.15</v>
      </c>
      <c r="DD184" s="9">
        <v>189.03</v>
      </c>
      <c r="DE184" s="9">
        <v>217.03</v>
      </c>
      <c r="DF184" s="9">
        <v>218.28</v>
      </c>
      <c r="DG184" s="9">
        <v>213.34</v>
      </c>
      <c r="DH184" s="9">
        <v>204.96</v>
      </c>
      <c r="DI184" s="9">
        <v>200.17</v>
      </c>
      <c r="DJ184" s="9">
        <v>191.03</v>
      </c>
      <c r="DK184" s="9">
        <v>156.03</v>
      </c>
      <c r="DL184" s="9">
        <v>128.03</v>
      </c>
      <c r="DM184" s="9">
        <v>125.28</v>
      </c>
      <c r="DN184" s="9">
        <v>123.08</v>
      </c>
      <c r="DO184" s="9">
        <v>119.73</v>
      </c>
      <c r="DP184" s="9">
        <v>121.48</v>
      </c>
      <c r="DR184" s="9">
        <v>465</v>
      </c>
      <c r="DS184" s="9">
        <v>773</v>
      </c>
      <c r="DT184" s="9">
        <v>723.88</v>
      </c>
      <c r="DU184" s="9">
        <v>664.47</v>
      </c>
      <c r="DV184" s="9">
        <v>664.46</v>
      </c>
      <c r="DW184" s="9">
        <v>663.57</v>
      </c>
      <c r="DX184" s="9">
        <v>373.33</v>
      </c>
      <c r="DY184" s="9">
        <v>377.68</v>
      </c>
      <c r="DZ184" s="9">
        <v>377.16</v>
      </c>
      <c r="EA184" s="9">
        <v>334.54</v>
      </c>
      <c r="EB184" s="9">
        <v>335.89</v>
      </c>
      <c r="EC184" s="9">
        <v>334.42</v>
      </c>
      <c r="ED184" s="9">
        <v>349.41</v>
      </c>
      <c r="EE184" s="9">
        <v>352.65</v>
      </c>
      <c r="EF184" s="9">
        <v>353.11</v>
      </c>
      <c r="EG184" s="9">
        <v>404.46</v>
      </c>
      <c r="EH184" s="9">
        <v>404.46</v>
      </c>
      <c r="EI184" s="9">
        <v>401.49</v>
      </c>
      <c r="EJ184" s="9">
        <v>255.71</v>
      </c>
      <c r="EK184" s="9">
        <v>255.22</v>
      </c>
      <c r="EL184" s="9">
        <v>254.99</v>
      </c>
      <c r="EM184" s="9">
        <v>254.67</v>
      </c>
      <c r="EN184" s="9">
        <v>255.96</v>
      </c>
      <c r="EO184" s="9">
        <v>256.68</v>
      </c>
      <c r="EP184" s="9">
        <v>263.11</v>
      </c>
      <c r="EQ184" s="9">
        <v>265.38</v>
      </c>
      <c r="ER184" s="9">
        <v>266.01</v>
      </c>
      <c r="ES184" s="9">
        <v>267.14999999999998</v>
      </c>
      <c r="ET184" s="9">
        <v>266.83</v>
      </c>
      <c r="EU184" s="9">
        <v>268.33999999999997</v>
      </c>
      <c r="EV184" s="9">
        <v>188.83</v>
      </c>
      <c r="EW184" s="9">
        <v>188.1</v>
      </c>
      <c r="EX184" s="9">
        <v>188.11</v>
      </c>
      <c r="EY184" s="9">
        <v>188.08</v>
      </c>
      <c r="EZ184" s="9">
        <v>189.49</v>
      </c>
      <c r="FA184" s="9">
        <v>190.33</v>
      </c>
      <c r="FB184" s="9">
        <v>140.87</v>
      </c>
      <c r="FC184" s="9">
        <v>143.69</v>
      </c>
      <c r="FD184" s="9">
        <v>145.79</v>
      </c>
      <c r="FE184" s="9">
        <v>146.58000000000001</v>
      </c>
      <c r="FF184" s="9">
        <v>145.87</v>
      </c>
      <c r="FG184" s="9">
        <v>144.07</v>
      </c>
      <c r="FH184" s="9">
        <v>134.72999999999999</v>
      </c>
      <c r="FI184" s="9">
        <v>134.1</v>
      </c>
      <c r="FJ184" s="9">
        <v>134.11000000000001</v>
      </c>
      <c r="FK184" s="9">
        <v>134.08000000000001</v>
      </c>
      <c r="FL184" s="9">
        <v>135.47999999999999</v>
      </c>
      <c r="FM184" s="9">
        <v>135.47</v>
      </c>
      <c r="FO184" s="9">
        <v>76.851799999999997</v>
      </c>
      <c r="FP184" s="7">
        <v>94.22</v>
      </c>
      <c r="FQ184" s="9">
        <v>1.1507000000000001</v>
      </c>
      <c r="FR184" s="7">
        <f t="shared" si="29"/>
        <v>81.880594420787347</v>
      </c>
      <c r="FT184" s="7">
        <v>3.21</v>
      </c>
      <c r="FU184" s="7">
        <v>2.94</v>
      </c>
      <c r="FV184" s="9">
        <v>77.201300000000003</v>
      </c>
      <c r="FX184" s="9">
        <v>95.74</v>
      </c>
      <c r="FY184" s="9">
        <v>93.07</v>
      </c>
      <c r="FZ184" s="9">
        <v>89.61</v>
      </c>
      <c r="GA184" s="9">
        <v>84.96</v>
      </c>
      <c r="GB184" s="9">
        <v>77.98</v>
      </c>
    </row>
    <row r="185" spans="1:184" x14ac:dyDescent="0.25">
      <c r="A185" s="6">
        <f t="shared" si="30"/>
        <v>44810</v>
      </c>
      <c r="B185" s="13">
        <f t="shared" si="24"/>
        <v>9</v>
      </c>
      <c r="C185" s="13">
        <f t="shared" si="25"/>
        <v>2022</v>
      </c>
      <c r="D185">
        <f t="shared" si="26"/>
        <v>202209</v>
      </c>
      <c r="E185">
        <f t="shared" si="27"/>
        <v>3</v>
      </c>
      <c r="F185">
        <f t="shared" si="28"/>
        <v>202203</v>
      </c>
      <c r="G185" t="s">
        <v>371</v>
      </c>
      <c r="H185" s="9">
        <v>1.75</v>
      </c>
      <c r="I185" s="9">
        <v>1.6913</v>
      </c>
      <c r="J185" s="10">
        <v>2.3854853</v>
      </c>
      <c r="K185" s="10">
        <v>2.7590265</v>
      </c>
      <c r="L185" s="10">
        <v>3.1727631000000001</v>
      </c>
      <c r="M185" s="10">
        <v>3.5446675999999999</v>
      </c>
      <c r="N185" s="10">
        <v>3.8451339</v>
      </c>
      <c r="O185" s="10">
        <v>4.0753424000000003</v>
      </c>
      <c r="P185" s="10">
        <v>4.2408881999999997</v>
      </c>
      <c r="Q185" s="10">
        <v>4.354635</v>
      </c>
      <c r="R185" s="10">
        <v>4.4276676000000004</v>
      </c>
      <c r="S185" s="10">
        <v>4.4702257000000003</v>
      </c>
      <c r="T185" s="10">
        <v>4.4889624000000001</v>
      </c>
      <c r="U185" s="10">
        <v>4.4891540000000001</v>
      </c>
      <c r="V185" s="10">
        <v>4.4749800999999998</v>
      </c>
      <c r="W185" s="10">
        <v>4.4487179000000001</v>
      </c>
      <c r="X185" s="10">
        <v>4.4122066000000002</v>
      </c>
      <c r="Y185" s="10">
        <v>4.3672851000000001</v>
      </c>
      <c r="Z185" s="10">
        <v>4.3157926</v>
      </c>
      <c r="AA185" s="10">
        <v>4.2595679999999998</v>
      </c>
      <c r="AB185" s="10">
        <v>4.2002749000000001</v>
      </c>
      <c r="AC185" s="10">
        <v>4.1389075999999996</v>
      </c>
      <c r="AD185" s="10">
        <v>4.0763014999999996</v>
      </c>
      <c r="AE185" s="10">
        <v>4.0132918999999996</v>
      </c>
      <c r="AF185" s="10">
        <v>3.9507140999999999</v>
      </c>
      <c r="AG185" s="10">
        <v>3.8894033000000001</v>
      </c>
      <c r="AH185" s="10">
        <v>3.8300687999999998</v>
      </c>
      <c r="AI185" s="10">
        <v>3.7728635000000001</v>
      </c>
      <c r="AJ185" s="10">
        <v>3.7177866000000002</v>
      </c>
      <c r="AK185" s="10">
        <v>3.6648375</v>
      </c>
      <c r="AL185" s="10">
        <v>3.6140154999999998</v>
      </c>
      <c r="AM185" s="10">
        <v>3.5653199</v>
      </c>
      <c r="AN185" s="10">
        <v>3.5187501000000001</v>
      </c>
      <c r="AO185" s="10">
        <v>3.4743051999999999</v>
      </c>
      <c r="AP185" s="10">
        <v>3.4319847000000001</v>
      </c>
      <c r="AQ185" s="10">
        <v>3.3917879000000002</v>
      </c>
      <c r="AR185" s="10">
        <v>3.3537140000000001</v>
      </c>
      <c r="AS185" s="10">
        <v>3.3177623999999999</v>
      </c>
      <c r="AT185" s="10">
        <v>3.2839201999999998</v>
      </c>
      <c r="AU185" s="10">
        <v>3.2521086000000001</v>
      </c>
      <c r="AV185" s="10">
        <v>3.2222267000000002</v>
      </c>
      <c r="AW185" s="10">
        <v>3.1941736000000001</v>
      </c>
      <c r="AX185" s="10">
        <v>3.1678484999999998</v>
      </c>
      <c r="AY185" s="10">
        <v>3.1431504000000001</v>
      </c>
      <c r="AZ185" s="10">
        <v>3.1199785000000002</v>
      </c>
      <c r="BA185" s="10">
        <v>3.0982319999999999</v>
      </c>
      <c r="BB185" s="10">
        <v>3.0778099000000001</v>
      </c>
      <c r="BC185" s="10">
        <v>3.0586112999999999</v>
      </c>
      <c r="BD185" s="10">
        <v>3.0405354</v>
      </c>
      <c r="BE185" s="10">
        <v>3.0234812999999998</v>
      </c>
      <c r="BF185" s="10">
        <v>3.0073571000000001</v>
      </c>
      <c r="BG185" s="10">
        <v>2.9921153999999999</v>
      </c>
      <c r="BH185" s="10">
        <v>2.9777220999999998</v>
      </c>
      <c r="BI185" s="10">
        <v>2.964143</v>
      </c>
      <c r="BJ185" s="10">
        <v>2.9513441</v>
      </c>
      <c r="BK185" s="10">
        <v>2.9392912999999998</v>
      </c>
      <c r="BL185" s="10">
        <v>2.9279505000000001</v>
      </c>
      <c r="BM185" s="10">
        <v>2.9172877000000002</v>
      </c>
      <c r="BN185" s="10">
        <v>2.9072688000000002</v>
      </c>
      <c r="BO185" s="10">
        <v>2.8978597000000001</v>
      </c>
      <c r="BP185" s="10">
        <v>2.8890262</v>
      </c>
      <c r="BQ185" s="10">
        <v>2.8807344000000001</v>
      </c>
      <c r="BR185" s="10">
        <v>2.841275</v>
      </c>
      <c r="BS185" s="10">
        <v>2.8177351000000002</v>
      </c>
      <c r="BU185" s="9">
        <v>428.18</v>
      </c>
      <c r="BV185" s="9">
        <v>558.64</v>
      </c>
      <c r="BW185" s="9">
        <v>636.64</v>
      </c>
      <c r="BX185" s="9">
        <v>639.64</v>
      </c>
      <c r="BY185" s="9">
        <v>632.64</v>
      </c>
      <c r="BZ185" s="9">
        <v>595.14</v>
      </c>
      <c r="CA185" s="9">
        <v>530.23</v>
      </c>
      <c r="CB185" s="9">
        <v>497.73</v>
      </c>
      <c r="CC185" s="9">
        <v>485.23</v>
      </c>
      <c r="CD185" s="9">
        <v>476.73</v>
      </c>
      <c r="CE185" s="9">
        <v>471.73</v>
      </c>
      <c r="CF185" s="9">
        <v>490.73</v>
      </c>
      <c r="CG185" s="9">
        <v>510.73</v>
      </c>
      <c r="CH185" s="9">
        <v>482.73</v>
      </c>
      <c r="CI185" s="9">
        <v>483.26</v>
      </c>
      <c r="CJ185" s="9">
        <v>502.8</v>
      </c>
      <c r="CK185" s="9">
        <v>497.8</v>
      </c>
      <c r="CL185" s="9">
        <v>447.65</v>
      </c>
      <c r="CM185" s="9">
        <v>335.15</v>
      </c>
      <c r="CN185" s="9">
        <v>300.14999999999998</v>
      </c>
      <c r="CO185" s="9">
        <v>292.77999999999997</v>
      </c>
      <c r="CP185" s="9">
        <v>282.41000000000003</v>
      </c>
      <c r="CQ185" s="9">
        <v>276.83</v>
      </c>
      <c r="CR185" s="9">
        <v>280.98</v>
      </c>
      <c r="CS185" s="9">
        <v>285.48</v>
      </c>
      <c r="CT185" s="9">
        <v>288.73</v>
      </c>
      <c r="CU185" s="9">
        <v>295.68</v>
      </c>
      <c r="CV185" s="9">
        <v>304.67</v>
      </c>
      <c r="CW185" s="9">
        <v>301.83999999999997</v>
      </c>
      <c r="CX185" s="9">
        <v>291.07</v>
      </c>
      <c r="CY185" s="9">
        <v>231.07</v>
      </c>
      <c r="CZ185" s="9">
        <v>202.57</v>
      </c>
      <c r="DA185" s="9">
        <v>190.07</v>
      </c>
      <c r="DB185" s="9">
        <v>185.07</v>
      </c>
      <c r="DC185" s="9">
        <v>184.43</v>
      </c>
      <c r="DD185" s="9">
        <v>191.76</v>
      </c>
      <c r="DE185" s="9">
        <v>221.76</v>
      </c>
      <c r="DF185" s="9">
        <v>225.26</v>
      </c>
      <c r="DG185" s="9">
        <v>220.75</v>
      </c>
      <c r="DH185" s="9">
        <v>212.66</v>
      </c>
      <c r="DI185" s="9">
        <v>207.87</v>
      </c>
      <c r="DJ185" s="9">
        <v>200.1</v>
      </c>
      <c r="DK185" s="9">
        <v>166.6</v>
      </c>
      <c r="DL185" s="9">
        <v>140.1</v>
      </c>
      <c r="DM185" s="9">
        <v>138.1</v>
      </c>
      <c r="DN185" s="9">
        <v>135.96</v>
      </c>
      <c r="DO185" s="9">
        <v>132.61000000000001</v>
      </c>
      <c r="DP185" s="9">
        <v>134.36000000000001</v>
      </c>
      <c r="DR185" s="9">
        <v>410.46</v>
      </c>
      <c r="DS185" s="9">
        <v>750.41</v>
      </c>
      <c r="DT185" s="9">
        <v>715.47</v>
      </c>
      <c r="DU185" s="9">
        <v>663.33</v>
      </c>
      <c r="DV185" s="9">
        <v>663.32</v>
      </c>
      <c r="DW185" s="9">
        <v>662.43</v>
      </c>
      <c r="DX185" s="9">
        <v>394.37</v>
      </c>
      <c r="DY185" s="9">
        <v>398.72</v>
      </c>
      <c r="DZ185" s="9">
        <v>398.2</v>
      </c>
      <c r="EA185" s="9">
        <v>356.44</v>
      </c>
      <c r="EB185" s="9">
        <v>357.79</v>
      </c>
      <c r="EC185" s="9">
        <v>356.32</v>
      </c>
      <c r="ED185" s="9">
        <v>386.01</v>
      </c>
      <c r="EE185" s="9">
        <v>389.25</v>
      </c>
      <c r="EF185" s="9">
        <v>389.71</v>
      </c>
      <c r="EG185" s="9">
        <v>434.65</v>
      </c>
      <c r="EH185" s="9">
        <v>434.65</v>
      </c>
      <c r="EI185" s="9">
        <v>431.68</v>
      </c>
      <c r="EJ185" s="9">
        <v>270.19</v>
      </c>
      <c r="EK185" s="9">
        <v>269.7</v>
      </c>
      <c r="EL185" s="9">
        <v>269.47000000000003</v>
      </c>
      <c r="EM185" s="9">
        <v>269.14999999999998</v>
      </c>
      <c r="EN185" s="9">
        <v>270.44</v>
      </c>
      <c r="EO185" s="9">
        <v>271.16000000000003</v>
      </c>
      <c r="EP185" s="9">
        <v>286.57</v>
      </c>
      <c r="EQ185" s="9">
        <v>288.83999999999997</v>
      </c>
      <c r="ER185" s="9">
        <v>289.47000000000003</v>
      </c>
      <c r="ES185" s="9">
        <v>290.61</v>
      </c>
      <c r="ET185" s="9">
        <v>290.29000000000002</v>
      </c>
      <c r="EU185" s="9">
        <v>291.8</v>
      </c>
      <c r="EV185" s="9">
        <v>202.89</v>
      </c>
      <c r="EW185" s="9">
        <v>202.16</v>
      </c>
      <c r="EX185" s="9">
        <v>202.17</v>
      </c>
      <c r="EY185" s="9">
        <v>202.14</v>
      </c>
      <c r="EZ185" s="9">
        <v>203.55</v>
      </c>
      <c r="FA185" s="9">
        <v>204.39</v>
      </c>
      <c r="FB185" s="9">
        <v>164.33</v>
      </c>
      <c r="FC185" s="9">
        <v>167.15</v>
      </c>
      <c r="FD185" s="9">
        <v>169.25</v>
      </c>
      <c r="FE185" s="9">
        <v>170.04</v>
      </c>
      <c r="FF185" s="9">
        <v>169.33</v>
      </c>
      <c r="FG185" s="9">
        <v>167.53</v>
      </c>
      <c r="FH185" s="9">
        <v>148.79</v>
      </c>
      <c r="FI185" s="9">
        <v>148.16</v>
      </c>
      <c r="FJ185" s="9">
        <v>148.16999999999999</v>
      </c>
      <c r="FK185" s="9">
        <v>148.13999999999999</v>
      </c>
      <c r="FL185" s="9">
        <v>149.54</v>
      </c>
      <c r="FM185" s="9">
        <v>149.53</v>
      </c>
      <c r="FO185" s="9">
        <v>77.126199999999997</v>
      </c>
      <c r="FP185" s="7">
        <v>91.43</v>
      </c>
      <c r="FQ185" s="9">
        <v>1.1529</v>
      </c>
      <c r="FR185" s="7">
        <f t="shared" si="29"/>
        <v>79.30436291092029</v>
      </c>
      <c r="FT185" s="7">
        <v>3.2</v>
      </c>
      <c r="FU185" s="7">
        <v>3.09</v>
      </c>
      <c r="FV185" s="9">
        <v>77.467299999999994</v>
      </c>
      <c r="FX185" s="9">
        <v>92.83</v>
      </c>
      <c r="FY185" s="9">
        <v>90.92</v>
      </c>
      <c r="FZ185" s="9">
        <v>87.99</v>
      </c>
      <c r="GA185" s="9">
        <v>84.03</v>
      </c>
      <c r="GB185" s="9">
        <v>77.97</v>
      </c>
    </row>
    <row r="186" spans="1:184" x14ac:dyDescent="0.25">
      <c r="A186" s="6">
        <f t="shared" si="30"/>
        <v>44811</v>
      </c>
      <c r="B186" s="13">
        <f t="shared" si="24"/>
        <v>9</v>
      </c>
      <c r="C186" s="13">
        <f t="shared" si="25"/>
        <v>2022</v>
      </c>
      <c r="D186">
        <f t="shared" si="26"/>
        <v>202209</v>
      </c>
      <c r="E186">
        <f t="shared" si="27"/>
        <v>3</v>
      </c>
      <c r="F186">
        <f t="shared" si="28"/>
        <v>202203</v>
      </c>
      <c r="G186" t="s">
        <v>372</v>
      </c>
      <c r="H186" s="9">
        <v>1.75</v>
      </c>
      <c r="I186" s="9">
        <v>1.6907000000000001</v>
      </c>
      <c r="J186" s="10">
        <v>2.3453788000000002</v>
      </c>
      <c r="K186" s="10">
        <v>2.7298868000000001</v>
      </c>
      <c r="L186" s="10">
        <v>3.1398975</v>
      </c>
      <c r="M186" s="10">
        <v>3.4925525999999998</v>
      </c>
      <c r="N186" s="10">
        <v>3.7644639999999998</v>
      </c>
      <c r="O186" s="10">
        <v>3.9670671</v>
      </c>
      <c r="P186" s="10">
        <v>4.1110432000000001</v>
      </c>
      <c r="Q186" s="10">
        <v>4.2097702999999997</v>
      </c>
      <c r="R186" s="10">
        <v>4.2736470000000004</v>
      </c>
      <c r="S186" s="10">
        <v>4.3109105000000003</v>
      </c>
      <c r="T186" s="10">
        <v>4.3270431</v>
      </c>
      <c r="U186" s="10">
        <v>4.3262486000000004</v>
      </c>
      <c r="V186" s="10">
        <v>4.3115845000000004</v>
      </c>
      <c r="W186" s="10">
        <v>4.2850856999999998</v>
      </c>
      <c r="X186" s="10">
        <v>4.2485809000000003</v>
      </c>
      <c r="Y186" s="10">
        <v>4.2038989000000004</v>
      </c>
      <c r="Z186" s="10">
        <v>4.1528682999999997</v>
      </c>
      <c r="AA186" s="10">
        <v>4.0973179000000002</v>
      </c>
      <c r="AB186" s="10">
        <v>4.0389151999999999</v>
      </c>
      <c r="AC186" s="10">
        <v>3.9787132000000001</v>
      </c>
      <c r="AD186" s="10">
        <v>3.9176191999999999</v>
      </c>
      <c r="AE186" s="10">
        <v>3.8565399</v>
      </c>
      <c r="AF186" s="10">
        <v>3.7963827000000001</v>
      </c>
      <c r="AG186" s="10">
        <v>3.7380542999999999</v>
      </c>
      <c r="AH186" s="10">
        <v>3.6823397</v>
      </c>
      <c r="AI186" s="10">
        <v>3.6293652999999999</v>
      </c>
      <c r="AJ186" s="10">
        <v>3.5790367000000001</v>
      </c>
      <c r="AK186" s="10">
        <v>3.5312595999999998</v>
      </c>
      <c r="AL186" s="10">
        <v>3.4859395000000002</v>
      </c>
      <c r="AM186" s="10">
        <v>3.4429818999999999</v>
      </c>
      <c r="AN186" s="10">
        <v>3.4022925000000002</v>
      </c>
      <c r="AO186" s="10">
        <v>3.3637768000000001</v>
      </c>
      <c r="AP186" s="10">
        <v>3.3273402999999999</v>
      </c>
      <c r="AQ186" s="10">
        <v>3.2928886999999998</v>
      </c>
      <c r="AR186" s="10">
        <v>3.2603274</v>
      </c>
      <c r="AS186" s="10">
        <v>3.2295620999999999</v>
      </c>
      <c r="AT186" s="10">
        <v>3.2004985000000001</v>
      </c>
      <c r="AU186" s="10">
        <v>3.1730439000000001</v>
      </c>
      <c r="AV186" s="10">
        <v>3.1471057</v>
      </c>
      <c r="AW186" s="10">
        <v>3.1225915</v>
      </c>
      <c r="AX186" s="10">
        <v>3.0994088999999998</v>
      </c>
      <c r="AY186" s="10">
        <v>3.0774653000000001</v>
      </c>
      <c r="AZ186" s="10">
        <v>3.0566684999999998</v>
      </c>
      <c r="BA186" s="10">
        <v>3.0369258000000001</v>
      </c>
      <c r="BB186" s="10">
        <v>3.0181448</v>
      </c>
      <c r="BC186" s="10">
        <v>3.0002331</v>
      </c>
      <c r="BD186" s="10">
        <v>2.9830983</v>
      </c>
      <c r="BE186" s="10">
        <v>2.9666478000000001</v>
      </c>
      <c r="BF186" s="10">
        <v>2.9508019999999999</v>
      </c>
      <c r="BG186" s="10">
        <v>2.9355375000000001</v>
      </c>
      <c r="BH186" s="10">
        <v>2.9208463999999998</v>
      </c>
      <c r="BI186" s="10">
        <v>2.9067210999999999</v>
      </c>
      <c r="BJ186" s="10">
        <v>2.8931534999999999</v>
      </c>
      <c r="BK186" s="10">
        <v>2.8801359</v>
      </c>
      <c r="BL186" s="10">
        <v>2.8676604999999999</v>
      </c>
      <c r="BM186" s="10">
        <v>2.8557193999999999</v>
      </c>
      <c r="BN186" s="10">
        <v>2.8443049</v>
      </c>
      <c r="BO186" s="10">
        <v>2.8334090000000001</v>
      </c>
      <c r="BP186" s="10">
        <v>2.8230238999999999</v>
      </c>
      <c r="BQ186" s="10">
        <v>2.8131419000000002</v>
      </c>
      <c r="BR186" s="10">
        <v>2.7641676999999998</v>
      </c>
      <c r="BS186" s="10">
        <v>2.7325002</v>
      </c>
      <c r="BU186" s="9">
        <v>404.06</v>
      </c>
      <c r="BV186" s="9">
        <v>499.78</v>
      </c>
      <c r="BW186" s="9">
        <v>575.23</v>
      </c>
      <c r="BX186" s="9">
        <v>582.73</v>
      </c>
      <c r="BY186" s="9">
        <v>583.12</v>
      </c>
      <c r="BZ186" s="9">
        <v>552.52</v>
      </c>
      <c r="CA186" s="9">
        <v>502.52</v>
      </c>
      <c r="CB186" s="9">
        <v>479.52</v>
      </c>
      <c r="CC186" s="9">
        <v>469.52</v>
      </c>
      <c r="CD186" s="9">
        <v>466.52</v>
      </c>
      <c r="CE186" s="9">
        <v>464.44</v>
      </c>
      <c r="CF186" s="9">
        <v>483.44</v>
      </c>
      <c r="CG186" s="9">
        <v>499.44</v>
      </c>
      <c r="CH186" s="9">
        <v>479.44</v>
      </c>
      <c r="CI186" s="9">
        <v>479.97</v>
      </c>
      <c r="CJ186" s="9">
        <v>497.97</v>
      </c>
      <c r="CK186" s="9">
        <v>492.97</v>
      </c>
      <c r="CL186" s="9">
        <v>442.97</v>
      </c>
      <c r="CM186" s="9">
        <v>330.45</v>
      </c>
      <c r="CN186" s="9">
        <v>294.82</v>
      </c>
      <c r="CO186" s="9">
        <v>288.27</v>
      </c>
      <c r="CP186" s="9">
        <v>277.95</v>
      </c>
      <c r="CQ186" s="9">
        <v>272.54000000000002</v>
      </c>
      <c r="CR186" s="9">
        <v>276.77</v>
      </c>
      <c r="CS186" s="9">
        <v>283.77</v>
      </c>
      <c r="CT186" s="9">
        <v>288.79000000000002</v>
      </c>
      <c r="CU186" s="9">
        <v>295.76</v>
      </c>
      <c r="CV186" s="9">
        <v>304.88</v>
      </c>
      <c r="CW186" s="9">
        <v>302.08</v>
      </c>
      <c r="CX186" s="9">
        <v>291.37</v>
      </c>
      <c r="CY186" s="9">
        <v>233.51</v>
      </c>
      <c r="CZ186" s="9">
        <v>205.13</v>
      </c>
      <c r="DA186" s="9">
        <v>192.69</v>
      </c>
      <c r="DB186" s="9">
        <v>187.73</v>
      </c>
      <c r="DC186" s="9">
        <v>187.12</v>
      </c>
      <c r="DD186" s="9">
        <v>194.47</v>
      </c>
      <c r="DE186" s="9">
        <v>219.47</v>
      </c>
      <c r="DF186" s="9">
        <v>222.96</v>
      </c>
      <c r="DG186" s="9">
        <v>218.45</v>
      </c>
      <c r="DH186" s="9">
        <v>209.33</v>
      </c>
      <c r="DI186" s="9">
        <v>204.54</v>
      </c>
      <c r="DJ186" s="9">
        <v>196.77</v>
      </c>
      <c r="DK186" s="9">
        <v>163.26</v>
      </c>
      <c r="DL186" s="9">
        <v>136.76</v>
      </c>
      <c r="DM186" s="9">
        <v>134.76</v>
      </c>
      <c r="DN186" s="9">
        <v>132.63</v>
      </c>
      <c r="DO186" s="9">
        <v>129.28</v>
      </c>
      <c r="DP186" s="9">
        <v>131.03</v>
      </c>
      <c r="DR186" s="9">
        <v>392.24</v>
      </c>
      <c r="DS186" s="9">
        <v>702.24</v>
      </c>
      <c r="DT186" s="9">
        <v>662.64</v>
      </c>
      <c r="DU186" s="9">
        <v>615.24</v>
      </c>
      <c r="DV186" s="9">
        <v>615.23</v>
      </c>
      <c r="DW186" s="9">
        <v>614.34</v>
      </c>
      <c r="DX186" s="9">
        <v>381.88</v>
      </c>
      <c r="DY186" s="9">
        <v>386.23</v>
      </c>
      <c r="DZ186" s="9">
        <v>385.71</v>
      </c>
      <c r="EA186" s="9">
        <v>350.08</v>
      </c>
      <c r="EB186" s="9">
        <v>351.43</v>
      </c>
      <c r="EC186" s="9">
        <v>349.96</v>
      </c>
      <c r="ED186" s="9">
        <v>386.95</v>
      </c>
      <c r="EE186" s="9">
        <v>390.19</v>
      </c>
      <c r="EF186" s="9">
        <v>390.65</v>
      </c>
      <c r="EG186" s="9">
        <v>428.03</v>
      </c>
      <c r="EH186" s="9">
        <v>428.03</v>
      </c>
      <c r="EI186" s="9">
        <v>425.06</v>
      </c>
      <c r="EJ186" s="9">
        <v>248.63</v>
      </c>
      <c r="EK186" s="9">
        <v>248.14</v>
      </c>
      <c r="EL186" s="9">
        <v>247.91</v>
      </c>
      <c r="EM186" s="9">
        <v>247.59</v>
      </c>
      <c r="EN186" s="9">
        <v>248.88</v>
      </c>
      <c r="EO186" s="9">
        <v>249.6</v>
      </c>
      <c r="EP186" s="9">
        <v>280.48</v>
      </c>
      <c r="EQ186" s="9">
        <v>282.75</v>
      </c>
      <c r="ER186" s="9">
        <v>283.38</v>
      </c>
      <c r="ES186" s="9">
        <v>284.52</v>
      </c>
      <c r="ET186" s="9">
        <v>284.2</v>
      </c>
      <c r="EU186" s="9">
        <v>285.70999999999998</v>
      </c>
      <c r="EV186" s="9">
        <v>201.16</v>
      </c>
      <c r="EW186" s="9">
        <v>200.43</v>
      </c>
      <c r="EX186" s="9">
        <v>200.44</v>
      </c>
      <c r="EY186" s="9">
        <v>200.41</v>
      </c>
      <c r="EZ186" s="9">
        <v>201.82</v>
      </c>
      <c r="FA186" s="9">
        <v>202.66</v>
      </c>
      <c r="FB186" s="9">
        <v>174.54</v>
      </c>
      <c r="FC186" s="9">
        <v>177.36</v>
      </c>
      <c r="FD186" s="9">
        <v>179.46</v>
      </c>
      <c r="FE186" s="9">
        <v>180.25</v>
      </c>
      <c r="FF186" s="9">
        <v>179.54</v>
      </c>
      <c r="FG186" s="9">
        <v>177.74</v>
      </c>
      <c r="FH186" s="9">
        <v>147.06</v>
      </c>
      <c r="FI186" s="9">
        <v>146.43</v>
      </c>
      <c r="FJ186" s="9">
        <v>146.44</v>
      </c>
      <c r="FK186" s="9">
        <v>146.41</v>
      </c>
      <c r="FL186" s="9">
        <v>147.81</v>
      </c>
      <c r="FM186" s="9">
        <v>147.80000000000001</v>
      </c>
      <c r="FO186" s="9">
        <v>76.615300000000005</v>
      </c>
      <c r="FP186" s="7">
        <v>86.83</v>
      </c>
      <c r="FQ186" s="9">
        <v>1.1467000000000001</v>
      </c>
      <c r="FR186" s="7">
        <f t="shared" si="29"/>
        <v>75.721635998953516</v>
      </c>
      <c r="FT186" s="7">
        <v>3.01</v>
      </c>
      <c r="FU186" s="7">
        <v>3.01</v>
      </c>
      <c r="FV186" s="9">
        <v>76.956400000000002</v>
      </c>
      <c r="FX186" s="9">
        <v>88</v>
      </c>
      <c r="FY186" s="9">
        <v>86.31</v>
      </c>
      <c r="FZ186" s="9">
        <v>83.84</v>
      </c>
      <c r="GA186" s="9">
        <v>80.37</v>
      </c>
      <c r="GB186" s="9">
        <v>75.22</v>
      </c>
    </row>
    <row r="187" spans="1:184" x14ac:dyDescent="0.25">
      <c r="A187" s="6">
        <f t="shared" si="30"/>
        <v>44812</v>
      </c>
      <c r="B187" s="13">
        <f t="shared" si="24"/>
        <v>9</v>
      </c>
      <c r="C187" s="13">
        <f t="shared" si="25"/>
        <v>2022</v>
      </c>
      <c r="D187">
        <f t="shared" si="26"/>
        <v>202209</v>
      </c>
      <c r="E187">
        <f t="shared" si="27"/>
        <v>3</v>
      </c>
      <c r="F187">
        <f t="shared" si="28"/>
        <v>202203</v>
      </c>
      <c r="G187" t="s">
        <v>373</v>
      </c>
      <c r="H187" s="9">
        <v>1.75</v>
      </c>
      <c r="I187" s="9">
        <v>1.6902999999999999</v>
      </c>
      <c r="J187" s="10">
        <v>2.3710040999999999</v>
      </c>
      <c r="K187" s="10">
        <v>2.7639244000000001</v>
      </c>
      <c r="L187" s="10">
        <v>3.1681797</v>
      </c>
      <c r="M187" s="10">
        <v>3.5130376000000001</v>
      </c>
      <c r="N187" s="10">
        <v>3.7796313000000001</v>
      </c>
      <c r="O187" s="10">
        <v>3.9781982</v>
      </c>
      <c r="P187" s="10">
        <v>4.1191585999999996</v>
      </c>
      <c r="Q187" s="10">
        <v>4.2154056999999998</v>
      </c>
      <c r="R187" s="10">
        <v>4.2781238000000004</v>
      </c>
      <c r="S187" s="10">
        <v>4.3151864</v>
      </c>
      <c r="T187" s="10">
        <v>4.332694</v>
      </c>
      <c r="U187" s="10">
        <v>4.3343780000000001</v>
      </c>
      <c r="V187" s="10">
        <v>4.3229134</v>
      </c>
      <c r="W187" s="10">
        <v>4.3001965000000002</v>
      </c>
      <c r="X187" s="10">
        <v>4.2679470000000004</v>
      </c>
      <c r="Y187" s="10">
        <v>4.2278846999999997</v>
      </c>
      <c r="Z187" s="10">
        <v>4.1817294</v>
      </c>
      <c r="AA187" s="10">
        <v>4.1312005999999997</v>
      </c>
      <c r="AB187" s="10">
        <v>4.0778666000000001</v>
      </c>
      <c r="AC187" s="10">
        <v>4.0227186000000001</v>
      </c>
      <c r="AD187" s="10">
        <v>3.9666106000000001</v>
      </c>
      <c r="AE187" s="10">
        <v>3.9103965999999999</v>
      </c>
      <c r="AF187" s="10">
        <v>3.8549305</v>
      </c>
      <c r="AG187" s="10">
        <v>3.8010660999999999</v>
      </c>
      <c r="AH187" s="10">
        <v>3.7495319</v>
      </c>
      <c r="AI187" s="10">
        <v>3.7004435999999998</v>
      </c>
      <c r="AJ187" s="10">
        <v>3.6537305</v>
      </c>
      <c r="AK187" s="10">
        <v>3.6093220000000001</v>
      </c>
      <c r="AL187" s="10">
        <v>3.5671474999999999</v>
      </c>
      <c r="AM187" s="10">
        <v>3.5271363</v>
      </c>
      <c r="AN187" s="10">
        <v>3.4892177000000002</v>
      </c>
      <c r="AO187" s="10">
        <v>3.4533211000000001</v>
      </c>
      <c r="AP187" s="10">
        <v>3.4193758000000001</v>
      </c>
      <c r="AQ187" s="10">
        <v>3.3873112000000001</v>
      </c>
      <c r="AR187" s="10">
        <v>3.3570565999999999</v>
      </c>
      <c r="AS187" s="10">
        <v>3.3285414000000002</v>
      </c>
      <c r="AT187" s="10">
        <v>3.3016920999999999</v>
      </c>
      <c r="AU187" s="10">
        <v>3.2764229999999999</v>
      </c>
      <c r="AV187" s="10">
        <v>3.2526451000000001</v>
      </c>
      <c r="AW187" s="10">
        <v>3.2302692999999998</v>
      </c>
      <c r="AX187" s="10">
        <v>3.2092065000000001</v>
      </c>
      <c r="AY187" s="10">
        <v>3.1893677</v>
      </c>
      <c r="AZ187" s="10">
        <v>3.1706637999999998</v>
      </c>
      <c r="BA187" s="10">
        <v>3.1530057</v>
      </c>
      <c r="BB187" s="10">
        <v>3.1363042999999999</v>
      </c>
      <c r="BC187" s="10">
        <v>3.1204706</v>
      </c>
      <c r="BD187" s="10">
        <v>3.1054156000000002</v>
      </c>
      <c r="BE187" s="10">
        <v>3.0910500000000001</v>
      </c>
      <c r="BF187" s="10">
        <v>3.0772965000000001</v>
      </c>
      <c r="BG187" s="10">
        <v>3.0641284</v>
      </c>
      <c r="BH187" s="10">
        <v>3.0515332000000002</v>
      </c>
      <c r="BI187" s="10">
        <v>3.0394983999999998</v>
      </c>
      <c r="BJ187" s="10">
        <v>3.0280114</v>
      </c>
      <c r="BK187" s="10">
        <v>3.0170596000000001</v>
      </c>
      <c r="BL187" s="10">
        <v>3.0066307000000001</v>
      </c>
      <c r="BM187" s="10">
        <v>2.9967119000000002</v>
      </c>
      <c r="BN187" s="10">
        <v>2.9872909000000001</v>
      </c>
      <c r="BO187" s="10">
        <v>2.9783550000000001</v>
      </c>
      <c r="BP187" s="10">
        <v>2.9698916999999998</v>
      </c>
      <c r="BQ187" s="10">
        <v>2.9618885000000001</v>
      </c>
      <c r="BR187" s="10">
        <v>2.9231061</v>
      </c>
      <c r="BS187" s="10">
        <v>2.8994070999999999</v>
      </c>
      <c r="BU187" s="9">
        <v>410.91</v>
      </c>
      <c r="BV187" s="9">
        <v>523.91</v>
      </c>
      <c r="BW187" s="9">
        <v>594.41</v>
      </c>
      <c r="BX187" s="9">
        <v>598.91</v>
      </c>
      <c r="BY187" s="9">
        <v>596.41</v>
      </c>
      <c r="BZ187" s="9">
        <v>562.41</v>
      </c>
      <c r="CA187" s="9">
        <v>511.41</v>
      </c>
      <c r="CB187" s="9">
        <v>487.41</v>
      </c>
      <c r="CC187" s="9">
        <v>476.41</v>
      </c>
      <c r="CD187" s="9">
        <v>472.8</v>
      </c>
      <c r="CE187" s="9">
        <v>471.3</v>
      </c>
      <c r="CF187" s="9">
        <v>490.91</v>
      </c>
      <c r="CG187" s="9">
        <v>506.91</v>
      </c>
      <c r="CH187" s="9">
        <v>490.91</v>
      </c>
      <c r="CI187" s="9">
        <v>491.44</v>
      </c>
      <c r="CJ187" s="9">
        <v>509.44</v>
      </c>
      <c r="CK187" s="9">
        <v>506.44</v>
      </c>
      <c r="CL187" s="9">
        <v>457.44</v>
      </c>
      <c r="CM187" s="9">
        <v>345.44</v>
      </c>
      <c r="CN187" s="9">
        <v>309.44</v>
      </c>
      <c r="CO187" s="9">
        <v>302.44</v>
      </c>
      <c r="CP187" s="9">
        <v>291.94</v>
      </c>
      <c r="CQ187" s="9">
        <v>286.52</v>
      </c>
      <c r="CR187" s="9">
        <v>290.75</v>
      </c>
      <c r="CS187" s="9">
        <v>297.75</v>
      </c>
      <c r="CT187" s="9">
        <v>302.75</v>
      </c>
      <c r="CU187" s="9">
        <v>309.72000000000003</v>
      </c>
      <c r="CV187" s="9">
        <v>319.22000000000003</v>
      </c>
      <c r="CW187" s="9">
        <v>316.42</v>
      </c>
      <c r="CX187" s="9">
        <v>305.70999999999998</v>
      </c>
      <c r="CY187" s="9">
        <v>244.97</v>
      </c>
      <c r="CZ187" s="9">
        <v>217.07</v>
      </c>
      <c r="DA187" s="9">
        <v>205.1</v>
      </c>
      <c r="DB187" s="9">
        <v>200.14</v>
      </c>
      <c r="DC187" s="9">
        <v>199.53</v>
      </c>
      <c r="DD187" s="9">
        <v>206.88</v>
      </c>
      <c r="DE187" s="9">
        <v>230.35</v>
      </c>
      <c r="DF187" s="9">
        <v>233.84</v>
      </c>
      <c r="DG187" s="9">
        <v>229.5</v>
      </c>
      <c r="DH187" s="9">
        <v>220.38</v>
      </c>
      <c r="DI187" s="9">
        <v>215.81</v>
      </c>
      <c r="DJ187" s="9">
        <v>208.04</v>
      </c>
      <c r="DK187" s="9">
        <v>172.71</v>
      </c>
      <c r="DL187" s="9">
        <v>146.21</v>
      </c>
      <c r="DM187" s="9">
        <v>144.21</v>
      </c>
      <c r="DN187" s="9">
        <v>142.08000000000001</v>
      </c>
      <c r="DO187" s="9">
        <v>138.72999999999999</v>
      </c>
      <c r="DP187" s="9">
        <v>140.47999999999999</v>
      </c>
      <c r="DR187" s="9">
        <v>372.82</v>
      </c>
      <c r="DS187" s="9">
        <v>657.39</v>
      </c>
      <c r="DT187" s="9">
        <v>669.71</v>
      </c>
      <c r="DU187" s="9">
        <v>590.79</v>
      </c>
      <c r="DV187" s="9">
        <v>590.78</v>
      </c>
      <c r="DW187" s="9">
        <v>589.89</v>
      </c>
      <c r="DX187" s="9">
        <v>377.14</v>
      </c>
      <c r="DY187" s="9">
        <v>381.49</v>
      </c>
      <c r="DZ187" s="9">
        <v>380.97</v>
      </c>
      <c r="EA187" s="9">
        <v>346.48</v>
      </c>
      <c r="EB187" s="9">
        <v>347.83</v>
      </c>
      <c r="EC187" s="9">
        <v>346.36</v>
      </c>
      <c r="ED187" s="9">
        <v>383.99</v>
      </c>
      <c r="EE187" s="9">
        <v>387.23</v>
      </c>
      <c r="EF187" s="9">
        <v>387.69</v>
      </c>
      <c r="EG187" s="9">
        <v>418.78</v>
      </c>
      <c r="EH187" s="9">
        <v>418.78</v>
      </c>
      <c r="EI187" s="9">
        <v>415.81</v>
      </c>
      <c r="EJ187" s="9">
        <v>250.14</v>
      </c>
      <c r="EK187" s="9">
        <v>249.65</v>
      </c>
      <c r="EL187" s="9">
        <v>249.42</v>
      </c>
      <c r="EM187" s="9">
        <v>249.1</v>
      </c>
      <c r="EN187" s="9">
        <v>250.39</v>
      </c>
      <c r="EO187" s="9">
        <v>251.11</v>
      </c>
      <c r="EP187" s="9">
        <v>277.72000000000003</v>
      </c>
      <c r="EQ187" s="9">
        <v>279.99</v>
      </c>
      <c r="ER187" s="9">
        <v>280.62</v>
      </c>
      <c r="ES187" s="9">
        <v>281.76</v>
      </c>
      <c r="ET187" s="9">
        <v>281.44</v>
      </c>
      <c r="EU187" s="9">
        <v>282.95</v>
      </c>
      <c r="EV187" s="9">
        <v>200.9</v>
      </c>
      <c r="EW187" s="9">
        <v>200.17</v>
      </c>
      <c r="EX187" s="9">
        <v>200.18</v>
      </c>
      <c r="EY187" s="9">
        <v>200.15</v>
      </c>
      <c r="EZ187" s="9">
        <v>201.56</v>
      </c>
      <c r="FA187" s="9">
        <v>202.4</v>
      </c>
      <c r="FB187" s="9">
        <v>174.29</v>
      </c>
      <c r="FC187" s="9">
        <v>177.11</v>
      </c>
      <c r="FD187" s="9">
        <v>179.21</v>
      </c>
      <c r="FE187" s="9">
        <v>180</v>
      </c>
      <c r="FF187" s="9">
        <v>179.29</v>
      </c>
      <c r="FG187" s="9">
        <v>177.49</v>
      </c>
      <c r="FH187" s="9">
        <v>146.80000000000001</v>
      </c>
      <c r="FI187" s="9">
        <v>146.16999999999999</v>
      </c>
      <c r="FJ187" s="9">
        <v>146.18</v>
      </c>
      <c r="FK187" s="9">
        <v>146.15</v>
      </c>
      <c r="FL187" s="9">
        <v>147.55000000000001</v>
      </c>
      <c r="FM187" s="9">
        <v>147.54</v>
      </c>
      <c r="FO187" s="9">
        <v>76.682599999999994</v>
      </c>
      <c r="FP187" s="7">
        <v>87.99</v>
      </c>
      <c r="FQ187" s="9">
        <v>1.1491</v>
      </c>
      <c r="FR187" s="7">
        <f t="shared" si="29"/>
        <v>76.572970150552607</v>
      </c>
      <c r="FT187" s="7">
        <v>3.07</v>
      </c>
      <c r="FU187" s="7">
        <v>3.16</v>
      </c>
      <c r="FV187" s="9">
        <v>77.023600000000002</v>
      </c>
      <c r="FX187" s="9">
        <v>89.15</v>
      </c>
      <c r="FY187" s="9">
        <v>87.22</v>
      </c>
      <c r="FZ187" s="9">
        <v>84.5</v>
      </c>
      <c r="GA187" s="9">
        <v>80.849999999999994</v>
      </c>
      <c r="GB187" s="9">
        <v>75.44</v>
      </c>
    </row>
    <row r="188" spans="1:184" x14ac:dyDescent="0.25">
      <c r="A188" s="6">
        <f t="shared" si="30"/>
        <v>44813</v>
      </c>
      <c r="B188" s="13">
        <f t="shared" si="24"/>
        <v>9</v>
      </c>
      <c r="C188" s="13">
        <f t="shared" si="25"/>
        <v>2022</v>
      </c>
      <c r="D188">
        <f t="shared" si="26"/>
        <v>202209</v>
      </c>
      <c r="E188">
        <f t="shared" si="27"/>
        <v>3</v>
      </c>
      <c r="F188">
        <f t="shared" si="28"/>
        <v>202203</v>
      </c>
      <c r="G188" t="s">
        <v>374</v>
      </c>
      <c r="H188" s="9">
        <v>1.75</v>
      </c>
      <c r="I188" s="9">
        <v>1.6919</v>
      </c>
      <c r="J188" s="10">
        <v>2.4108963000000001</v>
      </c>
      <c r="K188" s="10">
        <v>2.7875586999999999</v>
      </c>
      <c r="L188" s="10">
        <v>3.1900569999999999</v>
      </c>
      <c r="M188" s="10">
        <v>3.5380780000000001</v>
      </c>
      <c r="N188" s="10">
        <v>3.8063470000000001</v>
      </c>
      <c r="O188" s="10">
        <v>4.0022023000000004</v>
      </c>
      <c r="P188" s="10">
        <v>4.1369297999999999</v>
      </c>
      <c r="Q188" s="10">
        <v>4.2249550999999999</v>
      </c>
      <c r="R188" s="10">
        <v>4.2786857999999999</v>
      </c>
      <c r="S188" s="10">
        <v>4.3067738999999996</v>
      </c>
      <c r="T188" s="10">
        <v>4.3153832000000003</v>
      </c>
      <c r="U188" s="10">
        <v>4.3085544000000002</v>
      </c>
      <c r="V188" s="10">
        <v>4.2894183000000004</v>
      </c>
      <c r="W188" s="10">
        <v>4.2600110000000004</v>
      </c>
      <c r="X188" s="10">
        <v>4.2220553000000001</v>
      </c>
      <c r="Y188" s="10">
        <v>4.1772739999999997</v>
      </c>
      <c r="Z188" s="10">
        <v>4.1273895999999999</v>
      </c>
      <c r="AA188" s="10">
        <v>4.0741249000000002</v>
      </c>
      <c r="AB188" s="10">
        <v>4.0190517000000003</v>
      </c>
      <c r="AC188" s="10">
        <v>3.9630418000000001</v>
      </c>
      <c r="AD188" s="10">
        <v>3.9067642</v>
      </c>
      <c r="AE188" s="10">
        <v>3.8508876999999999</v>
      </c>
      <c r="AF188" s="10">
        <v>3.7960815000000001</v>
      </c>
      <c r="AG188" s="10">
        <v>3.7430143999999999</v>
      </c>
      <c r="AH188" s="10">
        <v>3.6922440000000001</v>
      </c>
      <c r="AI188" s="10">
        <v>3.6438370999999998</v>
      </c>
      <c r="AJ188" s="10">
        <v>3.5977244000000002</v>
      </c>
      <c r="AK188" s="10">
        <v>3.5538371999999998</v>
      </c>
      <c r="AL188" s="10">
        <v>3.5121063000000001</v>
      </c>
      <c r="AM188" s="10">
        <v>3.4724629</v>
      </c>
      <c r="AN188" s="10">
        <v>3.4348379000000002</v>
      </c>
      <c r="AO188" s="10">
        <v>3.3991623999999998</v>
      </c>
      <c r="AP188" s="10">
        <v>3.3653673</v>
      </c>
      <c r="AQ188" s="10">
        <v>3.3333837000000002</v>
      </c>
      <c r="AR188" s="10">
        <v>3.3031427</v>
      </c>
      <c r="AS188" s="10">
        <v>3.2745752000000001</v>
      </c>
      <c r="AT188" s="10">
        <v>3.2476102999999998</v>
      </c>
      <c r="AU188" s="10">
        <v>3.2221685999999998</v>
      </c>
      <c r="AV188" s="10">
        <v>3.1981682999999999</v>
      </c>
      <c r="AW188" s="10">
        <v>3.1755274999999998</v>
      </c>
      <c r="AX188" s="10">
        <v>3.1541646000000001</v>
      </c>
      <c r="AY188" s="10">
        <v>3.1339977000000001</v>
      </c>
      <c r="AZ188" s="10">
        <v>3.1149450999999999</v>
      </c>
      <c r="BA188" s="10">
        <v>3.0969248</v>
      </c>
      <c r="BB188" s="10">
        <v>3.0798553000000002</v>
      </c>
      <c r="BC188" s="10">
        <v>3.0636545000000002</v>
      </c>
      <c r="BD188" s="10">
        <v>3.0482409000000001</v>
      </c>
      <c r="BE188" s="10">
        <v>3.0335325000000002</v>
      </c>
      <c r="BF188" s="10">
        <v>3.0194578000000001</v>
      </c>
      <c r="BG188" s="10">
        <v>3.0059906000000001</v>
      </c>
      <c r="BH188" s="10">
        <v>2.9931169999999998</v>
      </c>
      <c r="BI188" s="10">
        <v>2.9808233</v>
      </c>
      <c r="BJ188" s="10">
        <v>2.9690957</v>
      </c>
      <c r="BK188" s="10">
        <v>2.9579203000000001</v>
      </c>
      <c r="BL188" s="10">
        <v>2.9472835000000002</v>
      </c>
      <c r="BM188" s="10">
        <v>2.9371713000000002</v>
      </c>
      <c r="BN188" s="10">
        <v>2.9275701000000001</v>
      </c>
      <c r="BO188" s="10">
        <v>2.9184659000000002</v>
      </c>
      <c r="BP188" s="10">
        <v>2.9098451000000001</v>
      </c>
      <c r="BQ188" s="10">
        <v>2.9016937999999999</v>
      </c>
      <c r="BR188" s="10">
        <v>2.8622532000000001</v>
      </c>
      <c r="BS188" s="10">
        <v>2.8385413000000002</v>
      </c>
      <c r="BU188" s="9">
        <v>378.29</v>
      </c>
      <c r="BV188" s="9">
        <v>495.48</v>
      </c>
      <c r="BW188" s="9">
        <v>566.16999999999996</v>
      </c>
      <c r="BX188" s="9">
        <v>573.91999999999996</v>
      </c>
      <c r="BY188" s="9">
        <v>568.41999999999996</v>
      </c>
      <c r="BZ188" s="9">
        <v>534.14</v>
      </c>
      <c r="CA188" s="9">
        <v>479.4</v>
      </c>
      <c r="CB188" s="9">
        <v>453.68</v>
      </c>
      <c r="CC188" s="9">
        <v>440.68</v>
      </c>
      <c r="CD188" s="9">
        <v>436.98</v>
      </c>
      <c r="CE188" s="9">
        <v>435.42</v>
      </c>
      <c r="CF188" s="9">
        <v>454.63</v>
      </c>
      <c r="CG188" s="9">
        <v>470.93</v>
      </c>
      <c r="CH188" s="9">
        <v>461.85</v>
      </c>
      <c r="CI188" s="9">
        <v>461.92</v>
      </c>
      <c r="CJ188" s="9">
        <v>474.73</v>
      </c>
      <c r="CK188" s="9">
        <v>471.72</v>
      </c>
      <c r="CL188" s="9">
        <v>425.61</v>
      </c>
      <c r="CM188" s="9">
        <v>320.02999999999997</v>
      </c>
      <c r="CN188" s="9">
        <v>289.89999999999998</v>
      </c>
      <c r="CO188" s="9">
        <v>282.89</v>
      </c>
      <c r="CP188" s="9">
        <v>272.07</v>
      </c>
      <c r="CQ188" s="9">
        <v>266.81</v>
      </c>
      <c r="CR188" s="9">
        <v>271.77</v>
      </c>
      <c r="CS188" s="9">
        <v>279.41000000000003</v>
      </c>
      <c r="CT188" s="9">
        <v>284.70999999999998</v>
      </c>
      <c r="CU188" s="9">
        <v>291.76</v>
      </c>
      <c r="CV188" s="9">
        <v>301.76</v>
      </c>
      <c r="CW188" s="9">
        <v>298.95999999999998</v>
      </c>
      <c r="CX188" s="9">
        <v>289.95999999999998</v>
      </c>
      <c r="CY188" s="9">
        <v>231.96</v>
      </c>
      <c r="CZ188" s="9">
        <v>205.96</v>
      </c>
      <c r="DA188" s="9">
        <v>194.96</v>
      </c>
      <c r="DB188" s="9">
        <v>191.71</v>
      </c>
      <c r="DC188" s="9">
        <v>191.1</v>
      </c>
      <c r="DD188" s="9">
        <v>198.45</v>
      </c>
      <c r="DE188" s="9">
        <v>221.92</v>
      </c>
      <c r="DF188" s="9">
        <v>225.41</v>
      </c>
      <c r="DG188" s="9">
        <v>221.07</v>
      </c>
      <c r="DH188" s="9">
        <v>212.41</v>
      </c>
      <c r="DI188" s="9">
        <v>207.84</v>
      </c>
      <c r="DJ188" s="9">
        <v>200.07</v>
      </c>
      <c r="DK188" s="9">
        <v>164.63</v>
      </c>
      <c r="DL188" s="9">
        <v>138.13</v>
      </c>
      <c r="DM188" s="9">
        <v>136.13</v>
      </c>
      <c r="DN188" s="9">
        <v>134</v>
      </c>
      <c r="DO188" s="9">
        <v>130.65</v>
      </c>
      <c r="DP188" s="9">
        <v>132.4</v>
      </c>
      <c r="DR188" s="9">
        <v>337.2</v>
      </c>
      <c r="DS188" s="9">
        <v>571.52</v>
      </c>
      <c r="DT188" s="9">
        <v>565.88</v>
      </c>
      <c r="DU188" s="9">
        <v>521.39</v>
      </c>
      <c r="DV188" s="9">
        <v>521.38</v>
      </c>
      <c r="DW188" s="9">
        <v>520.49</v>
      </c>
      <c r="DX188" s="9">
        <v>347.93</v>
      </c>
      <c r="DY188" s="9">
        <v>352.28</v>
      </c>
      <c r="DZ188" s="9">
        <v>351.76</v>
      </c>
      <c r="EA188" s="9">
        <v>317.45</v>
      </c>
      <c r="EB188" s="9">
        <v>318.8</v>
      </c>
      <c r="EC188" s="9">
        <v>317.33</v>
      </c>
      <c r="ED188" s="9">
        <v>362.22</v>
      </c>
      <c r="EE188" s="9">
        <v>365.46</v>
      </c>
      <c r="EF188" s="9">
        <v>365.92</v>
      </c>
      <c r="EG188" s="9">
        <v>391.76</v>
      </c>
      <c r="EH188" s="9">
        <v>391.76</v>
      </c>
      <c r="EI188" s="9">
        <v>388.79</v>
      </c>
      <c r="EJ188" s="9">
        <v>226.2</v>
      </c>
      <c r="EK188" s="9">
        <v>225.71</v>
      </c>
      <c r="EL188" s="9">
        <v>225.48</v>
      </c>
      <c r="EM188" s="9">
        <v>225.16</v>
      </c>
      <c r="EN188" s="9">
        <v>226.45</v>
      </c>
      <c r="EO188" s="9">
        <v>227.17</v>
      </c>
      <c r="EP188" s="9">
        <v>260.23</v>
      </c>
      <c r="EQ188" s="9">
        <v>262.5</v>
      </c>
      <c r="ER188" s="9">
        <v>263.13</v>
      </c>
      <c r="ES188" s="9">
        <v>264.27</v>
      </c>
      <c r="ET188" s="9">
        <v>263.95</v>
      </c>
      <c r="EU188" s="9">
        <v>265.45999999999998</v>
      </c>
      <c r="EV188" s="9">
        <v>196.66</v>
      </c>
      <c r="EW188" s="9">
        <v>195.93</v>
      </c>
      <c r="EX188" s="9">
        <v>195.94</v>
      </c>
      <c r="EY188" s="9">
        <v>195.91</v>
      </c>
      <c r="EZ188" s="9">
        <v>197.32</v>
      </c>
      <c r="FA188" s="9">
        <v>198.16</v>
      </c>
      <c r="FB188" s="9">
        <v>156.80000000000001</v>
      </c>
      <c r="FC188" s="9">
        <v>159.62</v>
      </c>
      <c r="FD188" s="9">
        <v>161.72</v>
      </c>
      <c r="FE188" s="9">
        <v>162.51</v>
      </c>
      <c r="FF188" s="9">
        <v>161.80000000000001</v>
      </c>
      <c r="FG188" s="9">
        <v>160</v>
      </c>
      <c r="FH188" s="9">
        <v>142.56</v>
      </c>
      <c r="FI188" s="9">
        <v>141.93</v>
      </c>
      <c r="FJ188" s="9">
        <v>141.94</v>
      </c>
      <c r="FK188" s="9">
        <v>141.91</v>
      </c>
      <c r="FL188" s="9">
        <v>143.31</v>
      </c>
      <c r="FM188" s="9">
        <v>143.30000000000001</v>
      </c>
      <c r="FO188" s="9">
        <v>76.829599999999999</v>
      </c>
      <c r="FP188" s="7">
        <v>91.68</v>
      </c>
      <c r="FQ188" s="9">
        <v>1.1583000000000001</v>
      </c>
      <c r="FR188" s="7">
        <f t="shared" si="29"/>
        <v>79.150479150479143</v>
      </c>
      <c r="FT188" s="7">
        <v>3.06</v>
      </c>
      <c r="FU188" s="7">
        <v>3.1</v>
      </c>
      <c r="FV188" s="9">
        <v>77.168899999999994</v>
      </c>
      <c r="FX188" s="9">
        <v>92.84</v>
      </c>
      <c r="FY188" s="9">
        <v>90.42</v>
      </c>
      <c r="FZ188" s="9">
        <v>87.48</v>
      </c>
      <c r="GA188" s="9">
        <v>83.58</v>
      </c>
      <c r="GB188" s="9">
        <v>77.83</v>
      </c>
    </row>
    <row r="189" spans="1:184" x14ac:dyDescent="0.25">
      <c r="A189" s="6">
        <f t="shared" si="30"/>
        <v>44816</v>
      </c>
      <c r="B189" s="13">
        <f t="shared" si="24"/>
        <v>9</v>
      </c>
      <c r="C189" s="13">
        <f t="shared" si="25"/>
        <v>2022</v>
      </c>
      <c r="D189">
        <f t="shared" si="26"/>
        <v>202209</v>
      </c>
      <c r="E189">
        <f t="shared" si="27"/>
        <v>3</v>
      </c>
      <c r="F189">
        <f t="shared" si="28"/>
        <v>202203</v>
      </c>
      <c r="G189" t="s">
        <v>375</v>
      </c>
      <c r="H189" s="9">
        <v>1.75</v>
      </c>
      <c r="I189" s="9">
        <v>1.6911</v>
      </c>
      <c r="J189" s="10">
        <v>2.4241438999999998</v>
      </c>
      <c r="K189" s="10">
        <v>2.8139017000000002</v>
      </c>
      <c r="L189" s="10">
        <v>3.2123365000000002</v>
      </c>
      <c r="M189" s="10">
        <v>3.5563313999999999</v>
      </c>
      <c r="N189" s="10">
        <v>3.8200604</v>
      </c>
      <c r="O189" s="10">
        <v>4.0103346000000002</v>
      </c>
      <c r="P189" s="10">
        <v>4.1389467</v>
      </c>
      <c r="Q189" s="10">
        <v>4.2208829999999997</v>
      </c>
      <c r="R189" s="10">
        <v>4.2690149999999996</v>
      </c>
      <c r="S189" s="10">
        <v>4.2924930000000003</v>
      </c>
      <c r="T189" s="10">
        <v>4.2977945999999996</v>
      </c>
      <c r="U189" s="10">
        <v>4.2896213999999997</v>
      </c>
      <c r="V189" s="10">
        <v>4.2714891000000001</v>
      </c>
      <c r="W189" s="10">
        <v>4.2450675999999996</v>
      </c>
      <c r="X189" s="10">
        <v>4.2115989000000003</v>
      </c>
      <c r="Y189" s="10">
        <v>4.1723252000000004</v>
      </c>
      <c r="Z189" s="10">
        <v>4.1284888000000004</v>
      </c>
      <c r="AA189" s="10">
        <v>4.0813318000000001</v>
      </c>
      <c r="AB189" s="10">
        <v>4.0319766000000001</v>
      </c>
      <c r="AC189" s="10">
        <v>3.9810894000000001</v>
      </c>
      <c r="AD189" s="10">
        <v>3.9292278</v>
      </c>
      <c r="AE189" s="10">
        <v>3.8769494999999998</v>
      </c>
      <c r="AF189" s="10">
        <v>3.8248120999999999</v>
      </c>
      <c r="AG189" s="10">
        <v>3.7733732999999998</v>
      </c>
      <c r="AH189" s="10">
        <v>3.7231117999999999</v>
      </c>
      <c r="AI189" s="10">
        <v>3.6741581000000001</v>
      </c>
      <c r="AJ189" s="10">
        <v>3.6265466000000002</v>
      </c>
      <c r="AK189" s="10">
        <v>3.5803117000000002</v>
      </c>
      <c r="AL189" s="10">
        <v>3.5354877999999998</v>
      </c>
      <c r="AM189" s="10">
        <v>3.4921093000000001</v>
      </c>
      <c r="AN189" s="10">
        <v>3.4502106000000001</v>
      </c>
      <c r="AO189" s="10">
        <v>3.4098259999999998</v>
      </c>
      <c r="AP189" s="10">
        <v>3.3709899000000001</v>
      </c>
      <c r="AQ189" s="10">
        <v>3.3337368000000001</v>
      </c>
      <c r="AR189" s="10">
        <v>3.2981009999999999</v>
      </c>
      <c r="AS189" s="10">
        <v>3.2641170000000002</v>
      </c>
      <c r="AT189" s="10">
        <v>3.2318045999999998</v>
      </c>
      <c r="AU189" s="10">
        <v>3.2011200999999998</v>
      </c>
      <c r="AV189" s="10">
        <v>3.1720022000000001</v>
      </c>
      <c r="AW189" s="10">
        <v>3.1443894999999999</v>
      </c>
      <c r="AX189" s="10">
        <v>3.1182205999999999</v>
      </c>
      <c r="AY189" s="10">
        <v>3.0934341999999999</v>
      </c>
      <c r="AZ189" s="10">
        <v>3.0699689000000001</v>
      </c>
      <c r="BA189" s="10">
        <v>3.0477634</v>
      </c>
      <c r="BB189" s="10">
        <v>3.0267564</v>
      </c>
      <c r="BC189" s="10">
        <v>3.0068863000000001</v>
      </c>
      <c r="BD189" s="10">
        <v>2.988092</v>
      </c>
      <c r="BE189" s="10">
        <v>2.9703121000000001</v>
      </c>
      <c r="BF189" s="10">
        <v>2.9534889999999998</v>
      </c>
      <c r="BG189" s="10">
        <v>2.937586</v>
      </c>
      <c r="BH189" s="10">
        <v>2.9225734999999999</v>
      </c>
      <c r="BI189" s="10">
        <v>2.9084216999999999</v>
      </c>
      <c r="BJ189" s="10">
        <v>2.8951007999999998</v>
      </c>
      <c r="BK189" s="10">
        <v>2.8825812000000002</v>
      </c>
      <c r="BL189" s="10">
        <v>2.8708331999999999</v>
      </c>
      <c r="BM189" s="10">
        <v>2.8598268999999998</v>
      </c>
      <c r="BN189" s="10">
        <v>2.8495325999999999</v>
      </c>
      <c r="BO189" s="10">
        <v>2.8399207</v>
      </c>
      <c r="BP189" s="10">
        <v>2.8309614000000001</v>
      </c>
      <c r="BQ189" s="10">
        <v>2.8226249999999999</v>
      </c>
      <c r="BR189" s="10">
        <v>2.7845659999999999</v>
      </c>
      <c r="BS189" s="10">
        <v>2.7647735</v>
      </c>
      <c r="BU189" s="9">
        <v>347.56</v>
      </c>
      <c r="BV189" s="9">
        <v>459.06</v>
      </c>
      <c r="BW189" s="9">
        <v>524.55999999999995</v>
      </c>
      <c r="BX189" s="9">
        <v>532.05999999999995</v>
      </c>
      <c r="BY189" s="9">
        <v>531.04</v>
      </c>
      <c r="BZ189" s="9">
        <v>501.04</v>
      </c>
      <c r="CA189" s="9">
        <v>443.46</v>
      </c>
      <c r="CB189" s="9">
        <v>417.94</v>
      </c>
      <c r="CC189" s="9">
        <v>405.12</v>
      </c>
      <c r="CD189" s="9">
        <v>402.12</v>
      </c>
      <c r="CE189" s="9">
        <v>401.12</v>
      </c>
      <c r="CF189" s="9">
        <v>421.03</v>
      </c>
      <c r="CG189" s="9">
        <v>436.7</v>
      </c>
      <c r="CH189" s="9">
        <v>427.7</v>
      </c>
      <c r="CI189" s="9">
        <v>427.7</v>
      </c>
      <c r="CJ189" s="9">
        <v>439.51</v>
      </c>
      <c r="CK189" s="9">
        <v>435.76</v>
      </c>
      <c r="CL189" s="9">
        <v>392.25</v>
      </c>
      <c r="CM189" s="9">
        <v>296.86</v>
      </c>
      <c r="CN189" s="9">
        <v>271.5</v>
      </c>
      <c r="CO189" s="9">
        <v>267.5</v>
      </c>
      <c r="CP189" s="9">
        <v>257.45999999999998</v>
      </c>
      <c r="CQ189" s="9">
        <v>252.2</v>
      </c>
      <c r="CR189" s="9">
        <v>257.16000000000003</v>
      </c>
      <c r="CS189" s="9">
        <v>263.58999999999997</v>
      </c>
      <c r="CT189" s="9">
        <v>268.83</v>
      </c>
      <c r="CU189" s="9">
        <v>277.14</v>
      </c>
      <c r="CV189" s="9">
        <v>288.38</v>
      </c>
      <c r="CW189" s="9">
        <v>285.58</v>
      </c>
      <c r="CX189" s="9">
        <v>276.57</v>
      </c>
      <c r="CY189" s="9">
        <v>229.57</v>
      </c>
      <c r="CZ189" s="9">
        <v>207.21</v>
      </c>
      <c r="DA189" s="9">
        <v>196.2</v>
      </c>
      <c r="DB189" s="9">
        <v>192.93</v>
      </c>
      <c r="DC189" s="9">
        <v>192.28</v>
      </c>
      <c r="DD189" s="9">
        <v>200.37</v>
      </c>
      <c r="DE189" s="9">
        <v>222.94</v>
      </c>
      <c r="DF189" s="9">
        <v>226.11</v>
      </c>
      <c r="DG189" s="9">
        <v>221.58</v>
      </c>
      <c r="DH189" s="9">
        <v>212.78</v>
      </c>
      <c r="DI189" s="9">
        <v>208.02</v>
      </c>
      <c r="DJ189" s="9">
        <v>200.01</v>
      </c>
      <c r="DK189" s="9">
        <v>165.02</v>
      </c>
      <c r="DL189" s="9">
        <v>138.43</v>
      </c>
      <c r="DM189" s="9">
        <v>136.38</v>
      </c>
      <c r="DN189" s="9">
        <v>134.22</v>
      </c>
      <c r="DO189" s="9">
        <v>130.85</v>
      </c>
      <c r="DP189" s="9">
        <v>132.59</v>
      </c>
      <c r="DR189" s="9">
        <v>322.39</v>
      </c>
      <c r="DS189" s="9">
        <v>520.59</v>
      </c>
      <c r="DT189" s="9">
        <v>522.34</v>
      </c>
      <c r="DU189" s="9">
        <v>493.93</v>
      </c>
      <c r="DV189" s="9">
        <v>493.92</v>
      </c>
      <c r="DW189" s="9">
        <v>493.03</v>
      </c>
      <c r="DX189" s="9">
        <v>325.70999999999998</v>
      </c>
      <c r="DY189" s="9">
        <v>330.06</v>
      </c>
      <c r="DZ189" s="9">
        <v>329.54</v>
      </c>
      <c r="EA189" s="9">
        <v>295.29000000000002</v>
      </c>
      <c r="EB189" s="9">
        <v>296.64</v>
      </c>
      <c r="EC189" s="9">
        <v>295.17</v>
      </c>
      <c r="ED189" s="9">
        <v>339.55</v>
      </c>
      <c r="EE189" s="9">
        <v>342.79</v>
      </c>
      <c r="EF189" s="9">
        <v>343.25</v>
      </c>
      <c r="EG189" s="9">
        <v>364.72</v>
      </c>
      <c r="EH189" s="9">
        <v>364.72</v>
      </c>
      <c r="EI189" s="9">
        <v>361.75</v>
      </c>
      <c r="EJ189" s="9">
        <v>217.2</v>
      </c>
      <c r="EK189" s="9">
        <v>216.71</v>
      </c>
      <c r="EL189" s="9">
        <v>216.48</v>
      </c>
      <c r="EM189" s="9">
        <v>216.16</v>
      </c>
      <c r="EN189" s="9">
        <v>217.45</v>
      </c>
      <c r="EO189" s="9">
        <v>218.17</v>
      </c>
      <c r="EP189" s="9">
        <v>248.62</v>
      </c>
      <c r="EQ189" s="9">
        <v>250.89</v>
      </c>
      <c r="ER189" s="9">
        <v>251.52</v>
      </c>
      <c r="ES189" s="9">
        <v>252.66</v>
      </c>
      <c r="ET189" s="9">
        <v>252.34</v>
      </c>
      <c r="EU189" s="9">
        <v>253.85</v>
      </c>
      <c r="EV189" s="9">
        <v>197.6</v>
      </c>
      <c r="EW189" s="9">
        <v>196.87</v>
      </c>
      <c r="EX189" s="9">
        <v>196.88</v>
      </c>
      <c r="EY189" s="9">
        <v>196.85</v>
      </c>
      <c r="EZ189" s="9">
        <v>198.26</v>
      </c>
      <c r="FA189" s="9">
        <v>199.1</v>
      </c>
      <c r="FB189" s="9">
        <v>145.19</v>
      </c>
      <c r="FC189" s="9">
        <v>148.01</v>
      </c>
      <c r="FD189" s="9">
        <v>150.11000000000001</v>
      </c>
      <c r="FE189" s="9">
        <v>150.9</v>
      </c>
      <c r="FF189" s="9">
        <v>150.19</v>
      </c>
      <c r="FG189" s="9">
        <v>148.38999999999999</v>
      </c>
      <c r="FH189" s="9">
        <v>143.5</v>
      </c>
      <c r="FI189" s="9">
        <v>142.87</v>
      </c>
      <c r="FJ189" s="9">
        <v>142.88</v>
      </c>
      <c r="FK189" s="9">
        <v>142.85</v>
      </c>
      <c r="FL189" s="9">
        <v>144.25</v>
      </c>
      <c r="FM189" s="9">
        <v>144.24</v>
      </c>
      <c r="FO189" s="9">
        <v>77.248699999999999</v>
      </c>
      <c r="FP189" s="7">
        <v>93.45</v>
      </c>
      <c r="FQ189" s="9">
        <v>1.1704000000000001</v>
      </c>
      <c r="FR189" s="7">
        <f t="shared" si="29"/>
        <v>79.844497607655498</v>
      </c>
      <c r="FT189" s="7">
        <v>3.03</v>
      </c>
      <c r="FU189" s="7">
        <v>3.07</v>
      </c>
      <c r="FV189" s="9">
        <v>77.588700000000003</v>
      </c>
      <c r="FX189" s="9">
        <v>94</v>
      </c>
      <c r="FY189" s="9">
        <v>91.68</v>
      </c>
      <c r="FZ189" s="9">
        <v>88.76</v>
      </c>
      <c r="GA189" s="9">
        <v>84.72</v>
      </c>
      <c r="GB189" s="9">
        <v>78.98</v>
      </c>
    </row>
    <row r="190" spans="1:184" x14ac:dyDescent="0.25">
      <c r="A190" s="6">
        <f t="shared" si="30"/>
        <v>44817</v>
      </c>
      <c r="B190" s="13">
        <f t="shared" si="24"/>
        <v>9</v>
      </c>
      <c r="C190" s="13">
        <f t="shared" si="25"/>
        <v>2022</v>
      </c>
      <c r="D190">
        <f t="shared" si="26"/>
        <v>202209</v>
      </c>
      <c r="E190">
        <f t="shared" si="27"/>
        <v>3</v>
      </c>
      <c r="F190">
        <f t="shared" si="28"/>
        <v>202203</v>
      </c>
      <c r="G190" t="s">
        <v>376</v>
      </c>
      <c r="H190" s="9">
        <v>1.75</v>
      </c>
      <c r="I190" s="9">
        <v>1.6911</v>
      </c>
      <c r="J190" s="10">
        <v>2.4529190000000001</v>
      </c>
      <c r="K190" s="10">
        <v>2.8758086999999999</v>
      </c>
      <c r="L190" s="10">
        <v>3.3074061000000001</v>
      </c>
      <c r="M190" s="10">
        <v>3.6785595999999998</v>
      </c>
      <c r="N190" s="10">
        <v>3.9601804999999999</v>
      </c>
      <c r="O190" s="10">
        <v>4.1606145000000003</v>
      </c>
      <c r="P190" s="10">
        <v>4.2938442999999999</v>
      </c>
      <c r="Q190" s="10">
        <v>4.3781464999999997</v>
      </c>
      <c r="R190" s="10">
        <v>4.4272714999999998</v>
      </c>
      <c r="S190" s="10">
        <v>4.4521305</v>
      </c>
      <c r="T190" s="10">
        <v>4.4593204999999996</v>
      </c>
      <c r="U190" s="10">
        <v>4.4533227000000002</v>
      </c>
      <c r="V190" s="10">
        <v>4.4370051999999998</v>
      </c>
      <c r="W190" s="10">
        <v>4.4118905000000002</v>
      </c>
      <c r="X190" s="10">
        <v>4.3792396</v>
      </c>
      <c r="Y190" s="10">
        <v>4.3403134999999997</v>
      </c>
      <c r="Z190" s="10">
        <v>4.296373</v>
      </c>
      <c r="AA190" s="10">
        <v>4.2486791999999998</v>
      </c>
      <c r="AB190" s="10">
        <v>4.1983816999999997</v>
      </c>
      <c r="AC190" s="10">
        <v>4.1462078</v>
      </c>
      <c r="AD190" s="10">
        <v>4.0927835000000004</v>
      </c>
      <c r="AE190" s="10">
        <v>4.0387354000000002</v>
      </c>
      <c r="AF190" s="10">
        <v>3.9846897000000001</v>
      </c>
      <c r="AG190" s="10">
        <v>3.9312727000000001</v>
      </c>
      <c r="AH190" s="10">
        <v>3.8790224000000002</v>
      </c>
      <c r="AI190" s="10">
        <v>3.8280862</v>
      </c>
      <c r="AJ190" s="10">
        <v>3.7785041000000001</v>
      </c>
      <c r="AK190" s="10">
        <v>3.7303158999999999</v>
      </c>
      <c r="AL190" s="10">
        <v>3.6835613999999999</v>
      </c>
      <c r="AM190" s="10">
        <v>3.6382805</v>
      </c>
      <c r="AN190" s="10">
        <v>3.5945130000000001</v>
      </c>
      <c r="AO190" s="10">
        <v>3.5522987000000001</v>
      </c>
      <c r="AP190" s="10">
        <v>3.5116774999999998</v>
      </c>
      <c r="AQ190" s="10">
        <v>3.4726892999999999</v>
      </c>
      <c r="AR190" s="10">
        <v>3.4353737999999998</v>
      </c>
      <c r="AS190" s="10">
        <v>3.3997709999999999</v>
      </c>
      <c r="AT190" s="10">
        <v>3.3659072000000001</v>
      </c>
      <c r="AU190" s="10">
        <v>3.3337365999999999</v>
      </c>
      <c r="AV190" s="10">
        <v>3.3031893000000001</v>
      </c>
      <c r="AW190" s="10">
        <v>3.2741951999999999</v>
      </c>
      <c r="AX190" s="10">
        <v>3.2466843000000001</v>
      </c>
      <c r="AY190" s="10">
        <v>3.2205865</v>
      </c>
      <c r="AZ190" s="10">
        <v>3.1958318999999999</v>
      </c>
      <c r="BA190" s="10">
        <v>3.1723503000000002</v>
      </c>
      <c r="BB190" s="10">
        <v>3.1500718999999999</v>
      </c>
      <c r="BC190" s="10">
        <v>3.1289264000000001</v>
      </c>
      <c r="BD190" s="10">
        <v>3.1088439999999999</v>
      </c>
      <c r="BE190" s="10">
        <v>3.0897546</v>
      </c>
      <c r="BF190" s="10">
        <v>3.0715938</v>
      </c>
      <c r="BG190" s="10">
        <v>3.054325</v>
      </c>
      <c r="BH190" s="10">
        <v>3.0379198999999999</v>
      </c>
      <c r="BI190" s="10">
        <v>3.0223502999999998</v>
      </c>
      <c r="BJ190" s="10">
        <v>3.0075880000000002</v>
      </c>
      <c r="BK190" s="10">
        <v>2.9936047000000001</v>
      </c>
      <c r="BL190" s="10">
        <v>2.9803722000000001</v>
      </c>
      <c r="BM190" s="10">
        <v>2.9678621999999999</v>
      </c>
      <c r="BN190" s="10">
        <v>2.9560464999999998</v>
      </c>
      <c r="BO190" s="10">
        <v>2.9448968</v>
      </c>
      <c r="BP190" s="10">
        <v>2.9343849999999998</v>
      </c>
      <c r="BQ190" s="10">
        <v>2.9244827999999998</v>
      </c>
      <c r="BR190" s="10">
        <v>2.8769014999999998</v>
      </c>
      <c r="BS190" s="10">
        <v>2.8478621</v>
      </c>
      <c r="BU190" s="9">
        <v>365.25</v>
      </c>
      <c r="BV190" s="9">
        <v>471.6</v>
      </c>
      <c r="BW190" s="9">
        <v>537.1</v>
      </c>
      <c r="BX190" s="9">
        <v>545.1</v>
      </c>
      <c r="BY190" s="9">
        <v>543.20000000000005</v>
      </c>
      <c r="BZ190" s="9">
        <v>518.95000000000005</v>
      </c>
      <c r="CA190" s="9">
        <v>450.56</v>
      </c>
      <c r="CB190" s="9">
        <v>423.14</v>
      </c>
      <c r="CC190" s="9">
        <v>409.07</v>
      </c>
      <c r="CD190" s="9">
        <v>406.73</v>
      </c>
      <c r="CE190" s="9">
        <v>405.7</v>
      </c>
      <c r="CF190" s="9">
        <v>425.62</v>
      </c>
      <c r="CG190" s="9">
        <v>439.74</v>
      </c>
      <c r="CH190" s="9">
        <v>430.75</v>
      </c>
      <c r="CI190" s="9">
        <v>430.76</v>
      </c>
      <c r="CJ190" s="9">
        <v>442.52</v>
      </c>
      <c r="CK190" s="9">
        <v>437.18</v>
      </c>
      <c r="CL190" s="9">
        <v>393.64</v>
      </c>
      <c r="CM190" s="9">
        <v>287.87</v>
      </c>
      <c r="CN190" s="9">
        <v>259</v>
      </c>
      <c r="CO190" s="9">
        <v>253.48</v>
      </c>
      <c r="CP190" s="9">
        <v>248.28</v>
      </c>
      <c r="CQ190" s="9">
        <v>243.02</v>
      </c>
      <c r="CR190" s="9">
        <v>247.99</v>
      </c>
      <c r="CS190" s="9">
        <v>249.98</v>
      </c>
      <c r="CT190" s="9">
        <v>257.16000000000003</v>
      </c>
      <c r="CU190" s="9">
        <v>265.83999999999997</v>
      </c>
      <c r="CV190" s="9">
        <v>277.95</v>
      </c>
      <c r="CW190" s="9">
        <v>275.41000000000003</v>
      </c>
      <c r="CX190" s="9">
        <v>266.76</v>
      </c>
      <c r="CY190" s="9">
        <v>226.79</v>
      </c>
      <c r="CZ190" s="9">
        <v>204.65</v>
      </c>
      <c r="DA190" s="9">
        <v>193.78</v>
      </c>
      <c r="DB190" s="9">
        <v>191.42</v>
      </c>
      <c r="DC190" s="9">
        <v>190.87</v>
      </c>
      <c r="DD190" s="9">
        <v>199.03</v>
      </c>
      <c r="DE190" s="9">
        <v>222.17</v>
      </c>
      <c r="DF190" s="9">
        <v>225.33</v>
      </c>
      <c r="DG190" s="9">
        <v>220.8</v>
      </c>
      <c r="DH190" s="9">
        <v>210.03</v>
      </c>
      <c r="DI190" s="9">
        <v>204.2</v>
      </c>
      <c r="DJ190" s="9">
        <v>196.2</v>
      </c>
      <c r="DK190" s="9">
        <v>163.1</v>
      </c>
      <c r="DL190" s="9">
        <v>136.49</v>
      </c>
      <c r="DM190" s="9">
        <v>134.43</v>
      </c>
      <c r="DN190" s="9">
        <v>132.27000000000001</v>
      </c>
      <c r="DO190" s="9">
        <v>128.88999999999999</v>
      </c>
      <c r="DP190" s="9">
        <v>130.63</v>
      </c>
      <c r="DR190" s="9">
        <v>343.66</v>
      </c>
      <c r="DS190" s="9">
        <v>557.15</v>
      </c>
      <c r="DT190" s="9">
        <v>530.08000000000004</v>
      </c>
      <c r="DU190" s="9">
        <v>511.99</v>
      </c>
      <c r="DV190" s="9">
        <v>511.98</v>
      </c>
      <c r="DW190" s="9">
        <v>511.09</v>
      </c>
      <c r="DX190" s="9">
        <v>331.66</v>
      </c>
      <c r="DY190" s="9">
        <v>336.01</v>
      </c>
      <c r="DZ190" s="9">
        <v>335.49</v>
      </c>
      <c r="EA190" s="9">
        <v>301.25</v>
      </c>
      <c r="EB190" s="9">
        <v>302.60000000000002</v>
      </c>
      <c r="EC190" s="9">
        <v>301.13</v>
      </c>
      <c r="ED190" s="9">
        <v>345.45</v>
      </c>
      <c r="EE190" s="9">
        <v>348.69</v>
      </c>
      <c r="EF190" s="9">
        <v>349.15</v>
      </c>
      <c r="EG190" s="9">
        <v>366.97</v>
      </c>
      <c r="EH190" s="9">
        <v>366.97</v>
      </c>
      <c r="EI190" s="9">
        <v>364</v>
      </c>
      <c r="EJ190" s="9">
        <v>218.3</v>
      </c>
      <c r="EK190" s="9">
        <v>217.81</v>
      </c>
      <c r="EL190" s="9">
        <v>217.58</v>
      </c>
      <c r="EM190" s="9">
        <v>217.26</v>
      </c>
      <c r="EN190" s="9">
        <v>218.55</v>
      </c>
      <c r="EO190" s="9">
        <v>219.27</v>
      </c>
      <c r="EP190" s="9">
        <v>248.4</v>
      </c>
      <c r="EQ190" s="9">
        <v>250.67</v>
      </c>
      <c r="ER190" s="9">
        <v>251.3</v>
      </c>
      <c r="ES190" s="9">
        <v>252.44</v>
      </c>
      <c r="ET190" s="9">
        <v>252.12</v>
      </c>
      <c r="EU190" s="9">
        <v>253.63</v>
      </c>
      <c r="EV190" s="9">
        <v>199.32</v>
      </c>
      <c r="EW190" s="9">
        <v>198.59</v>
      </c>
      <c r="EX190" s="9">
        <v>198.6</v>
      </c>
      <c r="EY190" s="9">
        <v>198.57</v>
      </c>
      <c r="EZ190" s="9">
        <v>199.98</v>
      </c>
      <c r="FA190" s="9">
        <v>200.82</v>
      </c>
      <c r="FB190" s="9">
        <v>144.97</v>
      </c>
      <c r="FC190" s="9">
        <v>147.79</v>
      </c>
      <c r="FD190" s="9">
        <v>149.88999999999999</v>
      </c>
      <c r="FE190" s="9">
        <v>150.68</v>
      </c>
      <c r="FF190" s="9">
        <v>149.97</v>
      </c>
      <c r="FG190" s="9">
        <v>148.16999999999999</v>
      </c>
      <c r="FH190" s="9">
        <v>145.22</v>
      </c>
      <c r="FI190" s="9">
        <v>144.59</v>
      </c>
      <c r="FJ190" s="9">
        <v>144.6</v>
      </c>
      <c r="FK190" s="9">
        <v>144.57</v>
      </c>
      <c r="FL190" s="9">
        <v>145.97</v>
      </c>
      <c r="FM190" s="9">
        <v>145.96</v>
      </c>
      <c r="FO190" s="9">
        <v>76.735900000000001</v>
      </c>
      <c r="FP190" s="7">
        <v>92.04</v>
      </c>
      <c r="FQ190" s="9">
        <v>1.1540999999999999</v>
      </c>
      <c r="FR190" s="7">
        <f t="shared" si="29"/>
        <v>79.750454899922033</v>
      </c>
      <c r="FT190" s="7">
        <v>3.19</v>
      </c>
      <c r="FU190" s="7">
        <v>3.17</v>
      </c>
      <c r="FV190" s="9">
        <v>77.069599999999994</v>
      </c>
      <c r="FX190" s="9">
        <v>93.17</v>
      </c>
      <c r="FY190" s="9">
        <v>90.88</v>
      </c>
      <c r="FZ190" s="9">
        <v>87.82</v>
      </c>
      <c r="GA190" s="9">
        <v>84.06</v>
      </c>
      <c r="GB190" s="9">
        <v>78.84</v>
      </c>
    </row>
    <row r="191" spans="1:184" x14ac:dyDescent="0.25">
      <c r="A191" s="6">
        <f t="shared" si="30"/>
        <v>44818</v>
      </c>
      <c r="B191" s="13">
        <f t="shared" si="24"/>
        <v>9</v>
      </c>
      <c r="C191" s="13">
        <f t="shared" si="25"/>
        <v>2022</v>
      </c>
      <c r="D191">
        <f t="shared" si="26"/>
        <v>202209</v>
      </c>
      <c r="E191">
        <f t="shared" si="27"/>
        <v>3</v>
      </c>
      <c r="F191">
        <f t="shared" si="28"/>
        <v>202203</v>
      </c>
      <c r="G191" t="s">
        <v>377</v>
      </c>
      <c r="H191" s="9">
        <v>1.75</v>
      </c>
      <c r="I191" s="9">
        <v>1.6914</v>
      </c>
      <c r="J191" s="10">
        <v>2.4626598</v>
      </c>
      <c r="K191" s="10">
        <v>2.8876393</v>
      </c>
      <c r="L191" s="10">
        <v>3.3135792999999998</v>
      </c>
      <c r="M191" s="10">
        <v>3.6777275</v>
      </c>
      <c r="N191" s="10">
        <v>3.9525926999999998</v>
      </c>
      <c r="O191" s="10">
        <v>4.1495667999999997</v>
      </c>
      <c r="P191" s="10">
        <v>4.2818655000000003</v>
      </c>
      <c r="Q191" s="10">
        <v>4.3662257000000002</v>
      </c>
      <c r="R191" s="10">
        <v>4.4159667000000002</v>
      </c>
      <c r="S191" s="10">
        <v>4.4411484000000003</v>
      </c>
      <c r="T191" s="10">
        <v>4.4481216000000003</v>
      </c>
      <c r="U191" s="10">
        <v>4.4411436999999996</v>
      </c>
      <c r="V191" s="10">
        <v>4.4228690999999998</v>
      </c>
      <c r="W191" s="10">
        <v>4.3949408999999999</v>
      </c>
      <c r="X191" s="10">
        <v>4.3588195000000001</v>
      </c>
      <c r="Y191" s="10">
        <v>4.3159653000000002</v>
      </c>
      <c r="Z191" s="10">
        <v>4.2678386000000001</v>
      </c>
      <c r="AA191" s="10">
        <v>4.2158996999999996</v>
      </c>
      <c r="AB191" s="10">
        <v>4.1614830999999999</v>
      </c>
      <c r="AC191" s="10">
        <v>4.1054440000000003</v>
      </c>
      <c r="AD191" s="10">
        <v>4.0485237999999999</v>
      </c>
      <c r="AE191" s="10">
        <v>3.9914635999999999</v>
      </c>
      <c r="AF191" s="10">
        <v>3.9350046999999999</v>
      </c>
      <c r="AG191" s="10">
        <v>3.8798884</v>
      </c>
      <c r="AH191" s="10">
        <v>3.8267587999999999</v>
      </c>
      <c r="AI191" s="10">
        <v>3.7757374000000001</v>
      </c>
      <c r="AJ191" s="10">
        <v>3.7267703000000001</v>
      </c>
      <c r="AK191" s="10">
        <v>3.6798036000000001</v>
      </c>
      <c r="AL191" s="10">
        <v>3.6347833999999999</v>
      </c>
      <c r="AM191" s="10">
        <v>3.5916557</v>
      </c>
      <c r="AN191" s="10">
        <v>3.5503665</v>
      </c>
      <c r="AO191" s="10">
        <v>3.5108619000000001</v>
      </c>
      <c r="AP191" s="10">
        <v>3.4730881</v>
      </c>
      <c r="AQ191" s="10">
        <v>3.4369909000000001</v>
      </c>
      <c r="AR191" s="10">
        <v>3.4025164999999999</v>
      </c>
      <c r="AS191" s="10">
        <v>3.3696109999999999</v>
      </c>
      <c r="AT191" s="10">
        <v>3.3382185</v>
      </c>
      <c r="AU191" s="10">
        <v>3.3082742999999999</v>
      </c>
      <c r="AV191" s="10">
        <v>3.2797106</v>
      </c>
      <c r="AW191" s="10">
        <v>3.2524601</v>
      </c>
      <c r="AX191" s="10">
        <v>3.2264550999999999</v>
      </c>
      <c r="AY191" s="10">
        <v>3.2016279999999999</v>
      </c>
      <c r="AZ191" s="10">
        <v>3.1779112999999999</v>
      </c>
      <c r="BA191" s="10">
        <v>3.1552375000000001</v>
      </c>
      <c r="BB191" s="10">
        <v>3.1335389</v>
      </c>
      <c r="BC191" s="10">
        <v>3.1127479</v>
      </c>
      <c r="BD191" s="10">
        <v>3.0927970999999999</v>
      </c>
      <c r="BE191" s="10">
        <v>3.0736188000000002</v>
      </c>
      <c r="BF191" s="10">
        <v>3.0551542</v>
      </c>
      <c r="BG191" s="10">
        <v>3.0373828</v>
      </c>
      <c r="BH191" s="10">
        <v>3.0202947</v>
      </c>
      <c r="BI191" s="10">
        <v>3.0038800000000001</v>
      </c>
      <c r="BJ191" s="10">
        <v>2.9881289</v>
      </c>
      <c r="BK191" s="10">
        <v>2.9730314999999998</v>
      </c>
      <c r="BL191" s="10">
        <v>2.9585780000000002</v>
      </c>
      <c r="BM191" s="10">
        <v>2.9447583000000002</v>
      </c>
      <c r="BN191" s="10">
        <v>2.9315627000000002</v>
      </c>
      <c r="BO191" s="10">
        <v>2.9189813</v>
      </c>
      <c r="BP191" s="10">
        <v>2.9070041999999998</v>
      </c>
      <c r="BQ191" s="10">
        <v>2.8956216000000001</v>
      </c>
      <c r="BR191" s="10">
        <v>2.8393182000000001</v>
      </c>
      <c r="BS191" s="10">
        <v>2.8023066000000001</v>
      </c>
      <c r="BU191" s="9">
        <v>408.2</v>
      </c>
      <c r="BV191" s="9">
        <v>513.20000000000005</v>
      </c>
      <c r="BW191" s="9">
        <v>584</v>
      </c>
      <c r="BX191" s="9">
        <v>590</v>
      </c>
      <c r="BY191" s="9">
        <v>591.77</v>
      </c>
      <c r="BZ191" s="9">
        <v>568.6</v>
      </c>
      <c r="CA191" s="9">
        <v>487.14</v>
      </c>
      <c r="CB191" s="9">
        <v>457.14</v>
      </c>
      <c r="CC191" s="9">
        <v>440.54</v>
      </c>
      <c r="CD191" s="9">
        <v>436.54</v>
      </c>
      <c r="CE191" s="9">
        <v>433.29</v>
      </c>
      <c r="CF191" s="9">
        <v>450.02</v>
      </c>
      <c r="CG191" s="9">
        <v>464.11</v>
      </c>
      <c r="CH191" s="9">
        <v>451.03</v>
      </c>
      <c r="CI191" s="9">
        <v>451.45</v>
      </c>
      <c r="CJ191" s="9">
        <v>455.46</v>
      </c>
      <c r="CK191" s="9">
        <v>450.18</v>
      </c>
      <c r="CL191" s="9">
        <v>410.11</v>
      </c>
      <c r="CM191" s="9">
        <v>286.2</v>
      </c>
      <c r="CN191" s="9">
        <v>254.64</v>
      </c>
      <c r="CO191" s="9">
        <v>249.4</v>
      </c>
      <c r="CP191" s="9">
        <v>240.49</v>
      </c>
      <c r="CQ191" s="9">
        <v>235.43</v>
      </c>
      <c r="CR191" s="9">
        <v>240.58</v>
      </c>
      <c r="CS191" s="9">
        <v>240.84</v>
      </c>
      <c r="CT191" s="9">
        <v>248.62</v>
      </c>
      <c r="CU191" s="9">
        <v>257.37</v>
      </c>
      <c r="CV191" s="9">
        <v>268.49</v>
      </c>
      <c r="CW191" s="9">
        <v>266.95999999999998</v>
      </c>
      <c r="CX191" s="9">
        <v>258.31</v>
      </c>
      <c r="CY191" s="9">
        <v>218.11</v>
      </c>
      <c r="CZ191" s="9">
        <v>196.1</v>
      </c>
      <c r="DA191" s="9">
        <v>185.23</v>
      </c>
      <c r="DB191" s="9">
        <v>183.99</v>
      </c>
      <c r="DC191" s="9">
        <v>183.46</v>
      </c>
      <c r="DD191" s="9">
        <v>191.62</v>
      </c>
      <c r="DE191" s="9">
        <v>218.07</v>
      </c>
      <c r="DF191" s="9">
        <v>221.23</v>
      </c>
      <c r="DG191" s="9">
        <v>216.7</v>
      </c>
      <c r="DH191" s="9">
        <v>206.74</v>
      </c>
      <c r="DI191" s="9">
        <v>200.91</v>
      </c>
      <c r="DJ191" s="9">
        <v>192.91</v>
      </c>
      <c r="DK191" s="9">
        <v>162.57</v>
      </c>
      <c r="DL191" s="9">
        <v>134.77000000000001</v>
      </c>
      <c r="DM191" s="9">
        <v>132.71</v>
      </c>
      <c r="DN191" s="9">
        <v>128.91999999999999</v>
      </c>
      <c r="DO191" s="9">
        <v>123.03</v>
      </c>
      <c r="DP191" s="9">
        <v>123.43</v>
      </c>
      <c r="DR191" s="9">
        <v>378.93</v>
      </c>
      <c r="DS191" s="9">
        <v>601.51</v>
      </c>
      <c r="DT191" s="9">
        <v>578.96</v>
      </c>
      <c r="DU191" s="9">
        <v>555.26</v>
      </c>
      <c r="DV191" s="9">
        <v>555.25</v>
      </c>
      <c r="DW191" s="9">
        <v>554.36</v>
      </c>
      <c r="DX191" s="9">
        <v>368.13</v>
      </c>
      <c r="DY191" s="9">
        <v>372.48</v>
      </c>
      <c r="DZ191" s="9">
        <v>371.96</v>
      </c>
      <c r="EA191" s="9">
        <v>337.66</v>
      </c>
      <c r="EB191" s="9">
        <v>339.01</v>
      </c>
      <c r="EC191" s="9">
        <v>337.54</v>
      </c>
      <c r="ED191" s="9">
        <v>366.65</v>
      </c>
      <c r="EE191" s="9">
        <v>369.89</v>
      </c>
      <c r="EF191" s="9">
        <v>370.35</v>
      </c>
      <c r="EG191" s="9">
        <v>383.74</v>
      </c>
      <c r="EH191" s="9">
        <v>383.74</v>
      </c>
      <c r="EI191" s="9">
        <v>380.77</v>
      </c>
      <c r="EJ191" s="9">
        <v>216.05</v>
      </c>
      <c r="EK191" s="9">
        <v>215.56</v>
      </c>
      <c r="EL191" s="9">
        <v>215.33</v>
      </c>
      <c r="EM191" s="9">
        <v>215.01</v>
      </c>
      <c r="EN191" s="9">
        <v>216.3</v>
      </c>
      <c r="EO191" s="9">
        <v>217.02</v>
      </c>
      <c r="EP191" s="9">
        <v>234.44</v>
      </c>
      <c r="EQ191" s="9">
        <v>236.71</v>
      </c>
      <c r="ER191" s="9">
        <v>237.34</v>
      </c>
      <c r="ES191" s="9">
        <v>238.48</v>
      </c>
      <c r="ET191" s="9">
        <v>238.16</v>
      </c>
      <c r="EU191" s="9">
        <v>239.67</v>
      </c>
      <c r="EV191" s="9">
        <v>191.11</v>
      </c>
      <c r="EW191" s="9">
        <v>190.38</v>
      </c>
      <c r="EX191" s="9">
        <v>190.39</v>
      </c>
      <c r="EY191" s="9">
        <v>190.36</v>
      </c>
      <c r="EZ191" s="9">
        <v>191.77</v>
      </c>
      <c r="FA191" s="9">
        <v>192.61</v>
      </c>
      <c r="FB191" s="9">
        <v>131.01</v>
      </c>
      <c r="FC191" s="9">
        <v>133.83000000000001</v>
      </c>
      <c r="FD191" s="9">
        <v>135.93</v>
      </c>
      <c r="FE191" s="9">
        <v>136.72</v>
      </c>
      <c r="FF191" s="9">
        <v>136.01</v>
      </c>
      <c r="FG191" s="9">
        <v>134.21</v>
      </c>
      <c r="FH191" s="9">
        <v>137.01</v>
      </c>
      <c r="FI191" s="9">
        <v>136.38</v>
      </c>
      <c r="FJ191" s="9">
        <v>136.38999999999999</v>
      </c>
      <c r="FK191" s="9">
        <v>136.36000000000001</v>
      </c>
      <c r="FL191" s="9">
        <v>137.76</v>
      </c>
      <c r="FM191" s="9">
        <v>137.75</v>
      </c>
      <c r="FO191" s="9">
        <v>77.089500000000001</v>
      </c>
      <c r="FP191" s="7">
        <v>92.83</v>
      </c>
      <c r="FQ191" s="9">
        <v>1.1579999999999999</v>
      </c>
      <c r="FR191" s="7">
        <f t="shared" si="29"/>
        <v>80.164075993091544</v>
      </c>
      <c r="FT191" s="7">
        <v>3.16</v>
      </c>
      <c r="FU191" s="7">
        <v>3.14</v>
      </c>
      <c r="FV191" s="9">
        <v>77.413700000000006</v>
      </c>
      <c r="FX191" s="9">
        <v>94.1</v>
      </c>
      <c r="FY191" s="9">
        <v>91.69</v>
      </c>
      <c r="FZ191" s="9">
        <v>88.33</v>
      </c>
      <c r="GA191" s="9">
        <v>84.47</v>
      </c>
      <c r="GB191" s="9">
        <v>79.11</v>
      </c>
    </row>
    <row r="192" spans="1:184" x14ac:dyDescent="0.25">
      <c r="A192" s="6">
        <f t="shared" si="30"/>
        <v>44819</v>
      </c>
      <c r="B192" s="13">
        <f t="shared" si="24"/>
        <v>9</v>
      </c>
      <c r="C192" s="13">
        <f t="shared" si="25"/>
        <v>2022</v>
      </c>
      <c r="D192">
        <f t="shared" si="26"/>
        <v>202209</v>
      </c>
      <c r="E192">
        <f t="shared" si="27"/>
        <v>3</v>
      </c>
      <c r="F192">
        <f t="shared" si="28"/>
        <v>202203</v>
      </c>
      <c r="G192" t="s">
        <v>378</v>
      </c>
      <c r="H192" s="9">
        <v>1.75</v>
      </c>
      <c r="I192" s="9">
        <v>1.6910000000000001</v>
      </c>
      <c r="J192" s="10">
        <v>2.4312315</v>
      </c>
      <c r="K192" s="10">
        <v>2.8690003000000002</v>
      </c>
      <c r="L192" s="10">
        <v>3.3087724000000001</v>
      </c>
      <c r="M192" s="10">
        <v>3.6914691999999998</v>
      </c>
      <c r="N192" s="10">
        <v>3.9859600999999998</v>
      </c>
      <c r="O192" s="10">
        <v>4.1984108999999998</v>
      </c>
      <c r="P192" s="10">
        <v>4.3408467000000002</v>
      </c>
      <c r="Q192" s="10">
        <v>4.4312217</v>
      </c>
      <c r="R192" s="10">
        <v>4.4860236000000002</v>
      </c>
      <c r="S192" s="10">
        <v>4.5160081999999999</v>
      </c>
      <c r="T192" s="10">
        <v>4.5282406000000002</v>
      </c>
      <c r="U192" s="10">
        <v>4.5264850000000001</v>
      </c>
      <c r="V192" s="10">
        <v>4.5130651000000004</v>
      </c>
      <c r="W192" s="10">
        <v>4.489528</v>
      </c>
      <c r="X192" s="10">
        <v>4.4572593999999999</v>
      </c>
      <c r="Y192" s="10">
        <v>4.4176447999999997</v>
      </c>
      <c r="Z192" s="10">
        <v>4.3720698000000002</v>
      </c>
      <c r="AA192" s="10">
        <v>4.3219200999999998</v>
      </c>
      <c r="AB192" s="10">
        <v>4.2684702000000003</v>
      </c>
      <c r="AC192" s="10">
        <v>4.2125724</v>
      </c>
      <c r="AD192" s="10">
        <v>4.1549782000000004</v>
      </c>
      <c r="AE192" s="10">
        <v>4.0964393000000001</v>
      </c>
      <c r="AF192" s="10">
        <v>4.0377071000000004</v>
      </c>
      <c r="AG192" s="10">
        <v>3.9795334000000002</v>
      </c>
      <c r="AH192" s="10">
        <v>3.9225745000000001</v>
      </c>
      <c r="AI192" s="10">
        <v>3.8670220999999998</v>
      </c>
      <c r="AJ192" s="10">
        <v>3.8129268999999999</v>
      </c>
      <c r="AK192" s="10">
        <v>3.7603392000000002</v>
      </c>
      <c r="AL192" s="10">
        <v>3.7093096999999999</v>
      </c>
      <c r="AM192" s="10">
        <v>3.6598887000000002</v>
      </c>
      <c r="AN192" s="10">
        <v>3.6121268999999998</v>
      </c>
      <c r="AO192" s="10">
        <v>3.5660745</v>
      </c>
      <c r="AP192" s="10">
        <v>3.5217822999999999</v>
      </c>
      <c r="AQ192" s="10">
        <v>3.4793006000000002</v>
      </c>
      <c r="AR192" s="10">
        <v>3.4386798999999999</v>
      </c>
      <c r="AS192" s="10">
        <v>3.3999706999999999</v>
      </c>
      <c r="AT192" s="10">
        <v>3.3632040999999999</v>
      </c>
      <c r="AU192" s="10">
        <v>3.3283252000000001</v>
      </c>
      <c r="AV192" s="10">
        <v>3.2952556</v>
      </c>
      <c r="AW192" s="10">
        <v>3.2639165999999999</v>
      </c>
      <c r="AX192" s="10">
        <v>3.2342297000000002</v>
      </c>
      <c r="AY192" s="10">
        <v>3.2061164999999998</v>
      </c>
      <c r="AZ192" s="10">
        <v>3.1794983000000001</v>
      </c>
      <c r="BA192" s="10">
        <v>3.1542967000000002</v>
      </c>
      <c r="BB192" s="10">
        <v>3.1304332000000001</v>
      </c>
      <c r="BC192" s="10">
        <v>3.1078291999999998</v>
      </c>
      <c r="BD192" s="10">
        <v>3.0864061</v>
      </c>
      <c r="BE192" s="10">
        <v>3.0660854999999998</v>
      </c>
      <c r="BF192" s="10">
        <v>3.0467949000000001</v>
      </c>
      <c r="BG192" s="10">
        <v>3.0284887999999999</v>
      </c>
      <c r="BH192" s="10">
        <v>3.0111290999999998</v>
      </c>
      <c r="BI192" s="10">
        <v>2.9946777</v>
      </c>
      <c r="BJ192" s="10">
        <v>2.9790964999999998</v>
      </c>
      <c r="BK192" s="10">
        <v>2.9643473</v>
      </c>
      <c r="BL192" s="10">
        <v>2.9503922</v>
      </c>
      <c r="BM192" s="10">
        <v>2.9371928999999999</v>
      </c>
      <c r="BN192" s="10">
        <v>2.9247112999999998</v>
      </c>
      <c r="BO192" s="10">
        <v>2.9129095</v>
      </c>
      <c r="BP192" s="10">
        <v>2.9017491</v>
      </c>
      <c r="BQ192" s="10">
        <v>2.8911923000000002</v>
      </c>
      <c r="BR192" s="10">
        <v>2.8394184999999998</v>
      </c>
      <c r="BS192" s="10">
        <v>2.8060073000000001</v>
      </c>
      <c r="BU192" s="9">
        <v>386.55</v>
      </c>
      <c r="BV192" s="9">
        <v>504.54</v>
      </c>
      <c r="BW192" s="9">
        <v>587.75</v>
      </c>
      <c r="BX192" s="9">
        <v>597.95000000000005</v>
      </c>
      <c r="BY192" s="9">
        <v>598.87</v>
      </c>
      <c r="BZ192" s="9">
        <v>573.87</v>
      </c>
      <c r="CA192" s="9">
        <v>500.23</v>
      </c>
      <c r="CB192" s="9">
        <v>476.86</v>
      </c>
      <c r="CC192" s="9">
        <v>462.83</v>
      </c>
      <c r="CD192" s="9">
        <v>460.44</v>
      </c>
      <c r="CE192" s="9">
        <v>456.27</v>
      </c>
      <c r="CF192" s="9">
        <v>473.07</v>
      </c>
      <c r="CG192" s="9">
        <v>494.56</v>
      </c>
      <c r="CH192" s="9">
        <v>484.47</v>
      </c>
      <c r="CI192" s="9">
        <v>486.93</v>
      </c>
      <c r="CJ192" s="9">
        <v>492.68</v>
      </c>
      <c r="CK192" s="9">
        <v>486.39</v>
      </c>
      <c r="CL192" s="9">
        <v>435.53</v>
      </c>
      <c r="CM192" s="9">
        <v>289.81</v>
      </c>
      <c r="CN192" s="9">
        <v>256.92</v>
      </c>
      <c r="CO192" s="9">
        <v>251.68</v>
      </c>
      <c r="CP192" s="9">
        <v>242.78</v>
      </c>
      <c r="CQ192" s="9">
        <v>237.72</v>
      </c>
      <c r="CR192" s="9">
        <v>242.87</v>
      </c>
      <c r="CS192" s="9">
        <v>243.79</v>
      </c>
      <c r="CT192" s="9">
        <v>251.57</v>
      </c>
      <c r="CU192" s="9">
        <v>260.93</v>
      </c>
      <c r="CV192" s="9">
        <v>272.05</v>
      </c>
      <c r="CW192" s="9">
        <v>270.52</v>
      </c>
      <c r="CX192" s="9">
        <v>261.87</v>
      </c>
      <c r="CY192" s="9">
        <v>219.42</v>
      </c>
      <c r="CZ192" s="9">
        <v>197.42</v>
      </c>
      <c r="DA192" s="9">
        <v>186.54</v>
      </c>
      <c r="DB192" s="9">
        <v>183.85</v>
      </c>
      <c r="DC192" s="9">
        <v>183.32</v>
      </c>
      <c r="DD192" s="9">
        <v>191.48</v>
      </c>
      <c r="DE192" s="9">
        <v>218</v>
      </c>
      <c r="DF192" s="9">
        <v>219</v>
      </c>
      <c r="DG192" s="9">
        <v>213</v>
      </c>
      <c r="DH192" s="9">
        <v>202.47</v>
      </c>
      <c r="DI192" s="9">
        <v>195.47</v>
      </c>
      <c r="DJ192" s="9">
        <v>187.47</v>
      </c>
      <c r="DK192" s="9">
        <v>156.49</v>
      </c>
      <c r="DL192" s="9">
        <v>128.69999999999999</v>
      </c>
      <c r="DM192" s="9">
        <v>126.64</v>
      </c>
      <c r="DN192" s="9">
        <v>122.85</v>
      </c>
      <c r="DO192" s="9">
        <v>116.96</v>
      </c>
      <c r="DP192" s="9">
        <v>117.36</v>
      </c>
      <c r="DR192" s="9">
        <v>357.79</v>
      </c>
      <c r="DS192" s="9">
        <v>586.96</v>
      </c>
      <c r="DT192" s="9">
        <v>577.95000000000005</v>
      </c>
      <c r="DU192" s="9">
        <v>558.62</v>
      </c>
      <c r="DV192" s="9">
        <v>558.61</v>
      </c>
      <c r="DW192" s="9">
        <v>557.72</v>
      </c>
      <c r="DX192" s="9">
        <v>373.57</v>
      </c>
      <c r="DY192" s="9">
        <v>377.92</v>
      </c>
      <c r="DZ192" s="9">
        <v>377.4</v>
      </c>
      <c r="EA192" s="9">
        <v>343.09</v>
      </c>
      <c r="EB192" s="9">
        <v>344.44</v>
      </c>
      <c r="EC192" s="9">
        <v>342.97</v>
      </c>
      <c r="ED192" s="9">
        <v>381.86</v>
      </c>
      <c r="EE192" s="9">
        <v>385.1</v>
      </c>
      <c r="EF192" s="9">
        <v>385.56</v>
      </c>
      <c r="EG192" s="9">
        <v>394.88</v>
      </c>
      <c r="EH192" s="9">
        <v>394.88</v>
      </c>
      <c r="EI192" s="9">
        <v>391.91</v>
      </c>
      <c r="EJ192" s="9">
        <v>213.33</v>
      </c>
      <c r="EK192" s="9">
        <v>212.84</v>
      </c>
      <c r="EL192" s="9">
        <v>212.61</v>
      </c>
      <c r="EM192" s="9">
        <v>212.29</v>
      </c>
      <c r="EN192" s="9">
        <v>213.58</v>
      </c>
      <c r="EO192" s="9">
        <v>214.3</v>
      </c>
      <c r="EP192" s="9">
        <v>237.1</v>
      </c>
      <c r="EQ192" s="9">
        <v>239.37</v>
      </c>
      <c r="ER192" s="9">
        <v>240</v>
      </c>
      <c r="ES192" s="9">
        <v>241.14</v>
      </c>
      <c r="ET192" s="9">
        <v>240.82</v>
      </c>
      <c r="EU192" s="9">
        <v>242.33</v>
      </c>
      <c r="EV192" s="9">
        <v>192.96</v>
      </c>
      <c r="EW192" s="9">
        <v>192.23</v>
      </c>
      <c r="EX192" s="9">
        <v>192.24</v>
      </c>
      <c r="EY192" s="9">
        <v>192.21</v>
      </c>
      <c r="EZ192" s="9">
        <v>193.62</v>
      </c>
      <c r="FA192" s="9">
        <v>194.46</v>
      </c>
      <c r="FB192" s="9">
        <v>133.66999999999999</v>
      </c>
      <c r="FC192" s="9">
        <v>136.49</v>
      </c>
      <c r="FD192" s="9">
        <v>138.59</v>
      </c>
      <c r="FE192" s="9">
        <v>139.38</v>
      </c>
      <c r="FF192" s="9">
        <v>138.66999999999999</v>
      </c>
      <c r="FG192" s="9">
        <v>136.87</v>
      </c>
      <c r="FH192" s="9">
        <v>138.86000000000001</v>
      </c>
      <c r="FI192" s="9">
        <v>138.22999999999999</v>
      </c>
      <c r="FJ192" s="9">
        <v>138.24</v>
      </c>
      <c r="FK192" s="9">
        <v>138.21</v>
      </c>
      <c r="FL192" s="9">
        <v>139.61000000000001</v>
      </c>
      <c r="FM192" s="9">
        <v>139.6</v>
      </c>
      <c r="FO192" s="9">
        <v>76.59</v>
      </c>
      <c r="FP192" s="7">
        <v>89.28</v>
      </c>
      <c r="FQ192" s="9">
        <v>1.149</v>
      </c>
      <c r="FR192" s="7">
        <f t="shared" si="29"/>
        <v>77.702349869451695</v>
      </c>
      <c r="FT192" s="7">
        <v>3.19</v>
      </c>
      <c r="FU192" s="7">
        <v>3.16</v>
      </c>
      <c r="FV192" s="9">
        <v>76.895799999999994</v>
      </c>
      <c r="FX192" s="9">
        <v>90.84</v>
      </c>
      <c r="FY192" s="9">
        <v>88.12</v>
      </c>
      <c r="FZ192" s="9">
        <v>84.7</v>
      </c>
      <c r="GA192" s="9">
        <v>81.23</v>
      </c>
      <c r="GB192" s="9">
        <v>76.52</v>
      </c>
    </row>
    <row r="193" spans="1:184" x14ac:dyDescent="0.25">
      <c r="A193" s="6">
        <f t="shared" si="30"/>
        <v>44820</v>
      </c>
      <c r="B193" s="13">
        <f t="shared" si="24"/>
        <v>9</v>
      </c>
      <c r="C193" s="13">
        <f t="shared" si="25"/>
        <v>2022</v>
      </c>
      <c r="D193">
        <f t="shared" si="26"/>
        <v>202209</v>
      </c>
      <c r="E193">
        <f t="shared" si="27"/>
        <v>3</v>
      </c>
      <c r="F193">
        <f t="shared" si="28"/>
        <v>202203</v>
      </c>
      <c r="G193" t="s">
        <v>379</v>
      </c>
      <c r="H193" s="9">
        <v>1.75</v>
      </c>
      <c r="I193" s="9">
        <v>1.6906000000000001</v>
      </c>
      <c r="J193" s="10">
        <v>2.4153753999999998</v>
      </c>
      <c r="K193" s="10">
        <v>2.8617572</v>
      </c>
      <c r="L193" s="10">
        <v>3.2999782</v>
      </c>
      <c r="M193" s="10">
        <v>3.6750913000000001</v>
      </c>
      <c r="N193" s="10">
        <v>3.9644590000000002</v>
      </c>
      <c r="O193" s="10">
        <v>4.1779542000000003</v>
      </c>
      <c r="P193" s="10">
        <v>4.3280779999999996</v>
      </c>
      <c r="Q193" s="10">
        <v>4.4289629000000001</v>
      </c>
      <c r="R193" s="10">
        <v>4.4929733000000001</v>
      </c>
      <c r="S193" s="10">
        <v>4.5290157999999998</v>
      </c>
      <c r="T193" s="10">
        <v>4.5437620000000001</v>
      </c>
      <c r="U193" s="10">
        <v>4.5418023999999999</v>
      </c>
      <c r="V193" s="10">
        <v>4.5261792999999999</v>
      </c>
      <c r="W193" s="10">
        <v>4.4989613999999998</v>
      </c>
      <c r="X193" s="10">
        <v>4.4619949999999999</v>
      </c>
      <c r="Y193" s="10">
        <v>4.4171263999999999</v>
      </c>
      <c r="Z193" s="10">
        <v>4.3662017999999998</v>
      </c>
      <c r="AA193" s="10">
        <v>4.3110673999999998</v>
      </c>
      <c r="AB193" s="10">
        <v>4.2534067999999996</v>
      </c>
      <c r="AC193" s="10">
        <v>4.1941487000000004</v>
      </c>
      <c r="AD193" s="10">
        <v>4.1340029999999999</v>
      </c>
      <c r="AE193" s="10">
        <v>4.0736796999999996</v>
      </c>
      <c r="AF193" s="10">
        <v>4.0138888000000001</v>
      </c>
      <c r="AG193" s="10">
        <v>3.9553403</v>
      </c>
      <c r="AH193" s="10">
        <v>3.8986339000000001</v>
      </c>
      <c r="AI193" s="10">
        <v>3.8438832000000001</v>
      </c>
      <c r="AJ193" s="10">
        <v>3.7910674000000002</v>
      </c>
      <c r="AK193" s="10">
        <v>3.7401658000000002</v>
      </c>
      <c r="AL193" s="10">
        <v>3.6911577000000002</v>
      </c>
      <c r="AM193" s="10">
        <v>3.6440222000000002</v>
      </c>
      <c r="AN193" s="10">
        <v>3.5987388</v>
      </c>
      <c r="AO193" s="10">
        <v>3.5552866999999999</v>
      </c>
      <c r="AP193" s="10">
        <v>3.5136451000000002</v>
      </c>
      <c r="AQ193" s="10">
        <v>3.4737933000000001</v>
      </c>
      <c r="AR193" s="10">
        <v>3.4357106000000002</v>
      </c>
      <c r="AS193" s="10">
        <v>3.3993761999999998</v>
      </c>
      <c r="AT193" s="10">
        <v>3.3647616999999999</v>
      </c>
      <c r="AU193" s="10">
        <v>3.3318042000000001</v>
      </c>
      <c r="AV193" s="10">
        <v>3.3004313999999999</v>
      </c>
      <c r="AW193" s="10">
        <v>3.2705709000000001</v>
      </c>
      <c r="AX193" s="10">
        <v>3.2421503999999999</v>
      </c>
      <c r="AY193" s="10">
        <v>3.2150975000000002</v>
      </c>
      <c r="AZ193" s="10">
        <v>3.1893398999999998</v>
      </c>
      <c r="BA193" s="10">
        <v>3.1648052999999998</v>
      </c>
      <c r="BB193" s="10">
        <v>3.1414213000000002</v>
      </c>
      <c r="BC193" s="10">
        <v>3.1191157</v>
      </c>
      <c r="BD193" s="10">
        <v>3.0978159000000001</v>
      </c>
      <c r="BE193" s="10">
        <v>3.0774499</v>
      </c>
      <c r="BF193" s="10">
        <v>3.0579523000000002</v>
      </c>
      <c r="BG193" s="10">
        <v>3.0392902999999998</v>
      </c>
      <c r="BH193" s="10">
        <v>3.0214397000000002</v>
      </c>
      <c r="BI193" s="10">
        <v>3.0043763000000001</v>
      </c>
      <c r="BJ193" s="10">
        <v>2.988076</v>
      </c>
      <c r="BK193" s="10">
        <v>2.9725144999999999</v>
      </c>
      <c r="BL193" s="10">
        <v>2.9576677999999998</v>
      </c>
      <c r="BM193" s="10">
        <v>2.9435115999999999</v>
      </c>
      <c r="BN193" s="10">
        <v>2.9300218</v>
      </c>
      <c r="BO193" s="10">
        <v>2.9171743000000001</v>
      </c>
      <c r="BP193" s="10">
        <v>2.9049448</v>
      </c>
      <c r="BQ193" s="10">
        <v>2.8933092</v>
      </c>
      <c r="BR193" s="10">
        <v>2.8351503</v>
      </c>
      <c r="BS193" s="10">
        <v>2.7955315999999999</v>
      </c>
      <c r="BU193" s="9">
        <v>290.81</v>
      </c>
      <c r="BV193" s="9">
        <v>440.79</v>
      </c>
      <c r="BW193" s="9">
        <v>532.78</v>
      </c>
      <c r="BX193" s="9">
        <v>543.78</v>
      </c>
      <c r="BY193" s="9">
        <v>542.78</v>
      </c>
      <c r="BZ193" s="9">
        <v>517.02</v>
      </c>
      <c r="CA193" s="9">
        <v>449.02</v>
      </c>
      <c r="CB193" s="9">
        <v>425.94</v>
      </c>
      <c r="CC193" s="9">
        <v>411.04</v>
      </c>
      <c r="CD193" s="9">
        <v>411.41</v>
      </c>
      <c r="CE193" s="9">
        <v>408.89</v>
      </c>
      <c r="CF193" s="9">
        <v>421.07</v>
      </c>
      <c r="CG193" s="9">
        <v>441.32</v>
      </c>
      <c r="CH193" s="9">
        <v>431.41</v>
      </c>
      <c r="CI193" s="9">
        <v>433.96</v>
      </c>
      <c r="CJ193" s="9">
        <v>446.37</v>
      </c>
      <c r="CK193" s="9">
        <v>444.33</v>
      </c>
      <c r="CL193" s="9">
        <v>395.4</v>
      </c>
      <c r="CM193" s="9">
        <v>279.31</v>
      </c>
      <c r="CN193" s="9">
        <v>246.9</v>
      </c>
      <c r="CO193" s="9">
        <v>244.09</v>
      </c>
      <c r="CP193" s="9">
        <v>226.59</v>
      </c>
      <c r="CQ193" s="9">
        <v>221.53</v>
      </c>
      <c r="CR193" s="9">
        <v>228.41</v>
      </c>
      <c r="CS193" s="9">
        <v>231.19</v>
      </c>
      <c r="CT193" s="9">
        <v>239.41</v>
      </c>
      <c r="CU193" s="9">
        <v>249.97</v>
      </c>
      <c r="CV193" s="9">
        <v>258.98</v>
      </c>
      <c r="CW193" s="9">
        <v>258.48</v>
      </c>
      <c r="CX193" s="9">
        <v>250.71</v>
      </c>
      <c r="CY193" s="9">
        <v>210.1</v>
      </c>
      <c r="CZ193" s="9">
        <v>188.96</v>
      </c>
      <c r="DA193" s="9">
        <v>178.74</v>
      </c>
      <c r="DB193" s="9">
        <v>177.05</v>
      </c>
      <c r="DC193" s="9">
        <v>177.6</v>
      </c>
      <c r="DD193" s="9">
        <v>187.06</v>
      </c>
      <c r="DE193" s="9">
        <v>214.21</v>
      </c>
      <c r="DF193" s="9">
        <v>214.97</v>
      </c>
      <c r="DG193" s="9">
        <v>208.57</v>
      </c>
      <c r="DH193" s="9">
        <v>200.39</v>
      </c>
      <c r="DI193" s="9">
        <v>193.39</v>
      </c>
      <c r="DJ193" s="9">
        <v>185.93</v>
      </c>
      <c r="DK193" s="9">
        <v>154.72</v>
      </c>
      <c r="DL193" s="9">
        <v>126.93</v>
      </c>
      <c r="DM193" s="9">
        <v>124.87</v>
      </c>
      <c r="DN193" s="9">
        <v>121.08</v>
      </c>
      <c r="DO193" s="9">
        <v>115.19</v>
      </c>
      <c r="DP193" s="9">
        <v>115.59</v>
      </c>
      <c r="DR193" s="9">
        <v>305.49</v>
      </c>
      <c r="DS193" s="9">
        <v>546.49</v>
      </c>
      <c r="DT193" s="9">
        <v>536.54</v>
      </c>
      <c r="DU193" s="9">
        <v>514.38</v>
      </c>
      <c r="DV193" s="9">
        <v>514.37</v>
      </c>
      <c r="DW193" s="9">
        <v>513.48</v>
      </c>
      <c r="DX193" s="9">
        <v>337.8</v>
      </c>
      <c r="DY193" s="9">
        <v>342.15</v>
      </c>
      <c r="DZ193" s="9">
        <v>341.63</v>
      </c>
      <c r="EA193" s="9">
        <v>308.32</v>
      </c>
      <c r="EB193" s="9">
        <v>309.67</v>
      </c>
      <c r="EC193" s="9">
        <v>308.2</v>
      </c>
      <c r="ED193" s="9">
        <v>349.38</v>
      </c>
      <c r="EE193" s="9">
        <v>352.62</v>
      </c>
      <c r="EF193" s="9">
        <v>353.08</v>
      </c>
      <c r="EG193" s="9">
        <v>359.22</v>
      </c>
      <c r="EH193" s="9">
        <v>359.22</v>
      </c>
      <c r="EI193" s="9">
        <v>356.25</v>
      </c>
      <c r="EJ193" s="9">
        <v>209.18</v>
      </c>
      <c r="EK193" s="9">
        <v>208.69</v>
      </c>
      <c r="EL193" s="9">
        <v>208.46</v>
      </c>
      <c r="EM193" s="9">
        <v>208.14</v>
      </c>
      <c r="EN193" s="9">
        <v>209.43</v>
      </c>
      <c r="EO193" s="9">
        <v>210.15</v>
      </c>
      <c r="EP193" s="9">
        <v>231.45</v>
      </c>
      <c r="EQ193" s="9">
        <v>233.72</v>
      </c>
      <c r="ER193" s="9">
        <v>234.35</v>
      </c>
      <c r="ES193" s="9">
        <v>235.49</v>
      </c>
      <c r="ET193" s="9">
        <v>235.17</v>
      </c>
      <c r="EU193" s="9">
        <v>236.68</v>
      </c>
      <c r="EV193" s="9">
        <v>187.3</v>
      </c>
      <c r="EW193" s="9">
        <v>186.57</v>
      </c>
      <c r="EX193" s="9">
        <v>186.58</v>
      </c>
      <c r="EY193" s="9">
        <v>186.55</v>
      </c>
      <c r="EZ193" s="9">
        <v>187.96</v>
      </c>
      <c r="FA193" s="9">
        <v>188.8</v>
      </c>
      <c r="FB193" s="9">
        <v>128.02000000000001</v>
      </c>
      <c r="FC193" s="9">
        <v>130.84</v>
      </c>
      <c r="FD193" s="9">
        <v>132.94</v>
      </c>
      <c r="FE193" s="9">
        <v>133.72999999999999</v>
      </c>
      <c r="FF193" s="9">
        <v>133.02000000000001</v>
      </c>
      <c r="FG193" s="9">
        <v>131.22</v>
      </c>
      <c r="FH193" s="9">
        <v>133.19999999999999</v>
      </c>
      <c r="FI193" s="9">
        <v>132.57</v>
      </c>
      <c r="FJ193" s="9">
        <v>132.58000000000001</v>
      </c>
      <c r="FK193" s="9">
        <v>132.55000000000001</v>
      </c>
      <c r="FL193" s="9">
        <v>133.94999999999999</v>
      </c>
      <c r="FM193" s="9">
        <v>133.94</v>
      </c>
      <c r="FO193" s="9">
        <v>76.138599999999997</v>
      </c>
      <c r="FP193" s="7">
        <v>89.43</v>
      </c>
      <c r="FQ193" s="9">
        <v>1.1431</v>
      </c>
      <c r="FR193" s="7">
        <f t="shared" si="29"/>
        <v>78.234625142157299</v>
      </c>
      <c r="FT193" s="7">
        <v>3.2</v>
      </c>
      <c r="FU193" s="7">
        <v>3.14</v>
      </c>
      <c r="FV193" s="9">
        <v>76.438999999999993</v>
      </c>
      <c r="FX193" s="9">
        <v>91.35</v>
      </c>
      <c r="FY193" s="9">
        <v>88.51</v>
      </c>
      <c r="FZ193" s="9">
        <v>84.92</v>
      </c>
      <c r="GA193" s="9">
        <v>81.239999999999995</v>
      </c>
      <c r="GB193" s="9">
        <v>76.459999999999994</v>
      </c>
    </row>
    <row r="194" spans="1:184" x14ac:dyDescent="0.25">
      <c r="A194" s="6">
        <f t="shared" si="30"/>
        <v>44823</v>
      </c>
      <c r="B194" s="13">
        <f t="shared" si="24"/>
        <v>9</v>
      </c>
      <c r="C194" s="13">
        <f t="shared" si="25"/>
        <v>2022</v>
      </c>
      <c r="D194">
        <f t="shared" si="26"/>
        <v>202209</v>
      </c>
      <c r="E194">
        <f t="shared" si="27"/>
        <v>3</v>
      </c>
      <c r="F194">
        <f t="shared" si="28"/>
        <v>202203</v>
      </c>
      <c r="G194" t="s">
        <v>380</v>
      </c>
      <c r="H194" s="9">
        <v>1.75</v>
      </c>
      <c r="I194" s="9" t="e">
        <v>#N/A</v>
      </c>
      <c r="J194" s="10" t="e">
        <v>#N/A</v>
      </c>
      <c r="K194" s="10" t="e">
        <v>#N/A</v>
      </c>
      <c r="L194" s="10" t="e">
        <v>#N/A</v>
      </c>
      <c r="M194" s="10" t="e">
        <v>#N/A</v>
      </c>
      <c r="N194" s="10" t="e">
        <v>#N/A</v>
      </c>
      <c r="O194" s="10" t="e">
        <v>#N/A</v>
      </c>
      <c r="P194" s="10" t="e">
        <v>#N/A</v>
      </c>
      <c r="Q194" s="10" t="e">
        <v>#N/A</v>
      </c>
      <c r="R194" s="10" t="e">
        <v>#N/A</v>
      </c>
      <c r="S194" s="10" t="e">
        <v>#N/A</v>
      </c>
      <c r="T194" s="10" t="e">
        <v>#N/A</v>
      </c>
      <c r="U194" s="10" t="e">
        <v>#N/A</v>
      </c>
      <c r="V194" s="10" t="e">
        <v>#N/A</v>
      </c>
      <c r="W194" s="10" t="e">
        <v>#N/A</v>
      </c>
      <c r="X194" s="10" t="e">
        <v>#N/A</v>
      </c>
      <c r="Y194" s="10" t="e">
        <v>#N/A</v>
      </c>
      <c r="Z194" s="10" t="e">
        <v>#N/A</v>
      </c>
      <c r="AA194" s="10" t="e">
        <v>#N/A</v>
      </c>
      <c r="AB194" s="10" t="e">
        <v>#N/A</v>
      </c>
      <c r="AC194" s="10" t="e">
        <v>#N/A</v>
      </c>
      <c r="AD194" s="10" t="e">
        <v>#N/A</v>
      </c>
      <c r="AE194" s="10" t="e">
        <v>#N/A</v>
      </c>
      <c r="AF194" s="10" t="e">
        <v>#N/A</v>
      </c>
      <c r="AG194" s="10" t="e">
        <v>#N/A</v>
      </c>
      <c r="AH194" s="10" t="e">
        <v>#N/A</v>
      </c>
      <c r="AI194" s="10" t="e">
        <v>#N/A</v>
      </c>
      <c r="AJ194" s="10" t="e">
        <v>#N/A</v>
      </c>
      <c r="AK194" s="10" t="e">
        <v>#N/A</v>
      </c>
      <c r="AL194" s="10" t="e">
        <v>#N/A</v>
      </c>
      <c r="AM194" s="10" t="e">
        <v>#N/A</v>
      </c>
      <c r="AN194" s="10" t="e">
        <v>#N/A</v>
      </c>
      <c r="AO194" s="10" t="e">
        <v>#N/A</v>
      </c>
      <c r="AP194" s="10" t="e">
        <v>#N/A</v>
      </c>
      <c r="AQ194" s="10" t="e">
        <v>#N/A</v>
      </c>
      <c r="AR194" s="10" t="e">
        <v>#N/A</v>
      </c>
      <c r="AS194" s="10" t="e">
        <v>#N/A</v>
      </c>
      <c r="AT194" s="10" t="e">
        <v>#N/A</v>
      </c>
      <c r="AU194" s="10" t="e">
        <v>#N/A</v>
      </c>
      <c r="AV194" s="10" t="e">
        <v>#N/A</v>
      </c>
      <c r="AW194" s="10" t="e">
        <v>#N/A</v>
      </c>
      <c r="AX194" s="10" t="e">
        <v>#N/A</v>
      </c>
      <c r="AY194" s="10" t="e">
        <v>#N/A</v>
      </c>
      <c r="AZ194" s="10" t="e">
        <v>#N/A</v>
      </c>
      <c r="BA194" s="10" t="e">
        <v>#N/A</v>
      </c>
      <c r="BB194" s="10" t="e">
        <v>#N/A</v>
      </c>
      <c r="BC194" s="10" t="e">
        <v>#N/A</v>
      </c>
      <c r="BD194" s="10" t="e">
        <v>#N/A</v>
      </c>
      <c r="BE194" s="10" t="e">
        <v>#N/A</v>
      </c>
      <c r="BF194" s="10" t="e">
        <v>#N/A</v>
      </c>
      <c r="BG194" s="10" t="e">
        <v>#N/A</v>
      </c>
      <c r="BH194" s="10" t="e">
        <v>#N/A</v>
      </c>
      <c r="BI194" s="10" t="e">
        <v>#N/A</v>
      </c>
      <c r="BJ194" s="10" t="e">
        <v>#N/A</v>
      </c>
      <c r="BK194" s="10" t="e">
        <v>#N/A</v>
      </c>
      <c r="BL194" s="10" t="e">
        <v>#N/A</v>
      </c>
      <c r="BM194" s="10" t="e">
        <v>#N/A</v>
      </c>
      <c r="BN194" s="10" t="e">
        <v>#N/A</v>
      </c>
      <c r="BO194" s="10" t="e">
        <v>#N/A</v>
      </c>
      <c r="BP194" s="10" t="e">
        <v>#N/A</v>
      </c>
      <c r="BQ194" s="10" t="e">
        <v>#N/A</v>
      </c>
      <c r="BR194" s="10" t="e">
        <v>#N/A</v>
      </c>
      <c r="BS194" s="10" t="e">
        <v>#N/A</v>
      </c>
      <c r="BU194" s="9">
        <v>282.41000000000003</v>
      </c>
      <c r="BV194" s="9">
        <v>427.09</v>
      </c>
      <c r="BW194" s="9">
        <v>521.04</v>
      </c>
      <c r="BX194" s="9">
        <v>533.53</v>
      </c>
      <c r="BY194" s="9">
        <v>534.38</v>
      </c>
      <c r="BZ194" s="9">
        <v>505.93</v>
      </c>
      <c r="CA194" s="9">
        <v>442.96</v>
      </c>
      <c r="CB194" s="9">
        <v>418.14</v>
      </c>
      <c r="CC194" s="9">
        <v>403.29</v>
      </c>
      <c r="CD194" s="9">
        <v>402.87</v>
      </c>
      <c r="CE194" s="9">
        <v>400.11</v>
      </c>
      <c r="CF194" s="9">
        <v>413.38</v>
      </c>
      <c r="CG194" s="9">
        <v>433.7</v>
      </c>
      <c r="CH194" s="9">
        <v>425.7</v>
      </c>
      <c r="CI194" s="9">
        <v>428.76</v>
      </c>
      <c r="CJ194" s="9">
        <v>438.71</v>
      </c>
      <c r="CK194" s="9">
        <v>439.57</v>
      </c>
      <c r="CL194" s="9">
        <v>381.41</v>
      </c>
      <c r="CM194" s="9">
        <v>281.20999999999998</v>
      </c>
      <c r="CN194" s="9">
        <v>245.17</v>
      </c>
      <c r="CO194" s="9">
        <v>243.47</v>
      </c>
      <c r="CP194" s="9">
        <v>229.21</v>
      </c>
      <c r="CQ194" s="9">
        <v>222.94</v>
      </c>
      <c r="CR194" s="9">
        <v>228.09</v>
      </c>
      <c r="CS194" s="9">
        <v>229.46</v>
      </c>
      <c r="CT194" s="9">
        <v>240.83</v>
      </c>
      <c r="CU194" s="9">
        <v>251.52</v>
      </c>
      <c r="CV194" s="9">
        <v>258.22000000000003</v>
      </c>
      <c r="CW194" s="9">
        <v>257.64</v>
      </c>
      <c r="CX194" s="9">
        <v>247.93</v>
      </c>
      <c r="CY194" s="9">
        <v>206.99</v>
      </c>
      <c r="CZ194" s="9">
        <v>186.65</v>
      </c>
      <c r="DA194" s="9">
        <v>176.43</v>
      </c>
      <c r="DB194" s="9">
        <v>174.65</v>
      </c>
      <c r="DC194" s="9">
        <v>175.2</v>
      </c>
      <c r="DD194" s="9">
        <v>184.66</v>
      </c>
      <c r="DE194" s="9">
        <v>212.13</v>
      </c>
      <c r="DF194" s="9">
        <v>212.89</v>
      </c>
      <c r="DG194" s="9">
        <v>206.49</v>
      </c>
      <c r="DH194" s="9">
        <v>198.02</v>
      </c>
      <c r="DI194" s="9">
        <v>190.97</v>
      </c>
      <c r="DJ194" s="9">
        <v>183.88</v>
      </c>
      <c r="DK194" s="9">
        <v>152.97</v>
      </c>
      <c r="DL194" s="9">
        <v>125.18</v>
      </c>
      <c r="DM194" s="9">
        <v>123.12</v>
      </c>
      <c r="DN194" s="9">
        <v>119.33</v>
      </c>
      <c r="DO194" s="9">
        <v>113.44</v>
      </c>
      <c r="DP194" s="9">
        <v>113.84</v>
      </c>
      <c r="DR194" s="9">
        <v>280.85000000000002</v>
      </c>
      <c r="DS194" s="9">
        <v>512.20000000000005</v>
      </c>
      <c r="DT194" s="9">
        <v>491.7</v>
      </c>
      <c r="DU194" s="9">
        <v>492.25</v>
      </c>
      <c r="DV194" s="9">
        <v>492.24</v>
      </c>
      <c r="DW194" s="9">
        <v>491.35</v>
      </c>
      <c r="DX194" s="9">
        <v>331.47</v>
      </c>
      <c r="DY194" s="9">
        <v>335.82</v>
      </c>
      <c r="DZ194" s="9">
        <v>335.3</v>
      </c>
      <c r="EA194" s="9">
        <v>304.08999999999997</v>
      </c>
      <c r="EB194" s="9">
        <v>305.44</v>
      </c>
      <c r="EC194" s="9">
        <v>303.97000000000003</v>
      </c>
      <c r="ED194" s="9">
        <v>338.44</v>
      </c>
      <c r="EE194" s="9">
        <v>341.68</v>
      </c>
      <c r="EF194" s="9">
        <v>342.14</v>
      </c>
      <c r="EG194" s="9">
        <v>343.51</v>
      </c>
      <c r="EH194" s="9">
        <v>343.51</v>
      </c>
      <c r="EI194" s="9">
        <v>340.54</v>
      </c>
      <c r="EJ194" s="9">
        <v>202.02</v>
      </c>
      <c r="EK194" s="9">
        <v>201.53</v>
      </c>
      <c r="EL194" s="9">
        <v>201.3</v>
      </c>
      <c r="EM194" s="9">
        <v>200.98</v>
      </c>
      <c r="EN194" s="9">
        <v>202.27</v>
      </c>
      <c r="EO194" s="9">
        <v>202.99</v>
      </c>
      <c r="EP194" s="9">
        <v>225.37</v>
      </c>
      <c r="EQ194" s="9">
        <v>227.64</v>
      </c>
      <c r="ER194" s="9">
        <v>228.27</v>
      </c>
      <c r="ES194" s="9">
        <v>229.41</v>
      </c>
      <c r="ET194" s="9">
        <v>229.09</v>
      </c>
      <c r="EU194" s="9">
        <v>230.6</v>
      </c>
      <c r="EV194" s="9">
        <v>185.41</v>
      </c>
      <c r="EW194" s="9">
        <v>184.68</v>
      </c>
      <c r="EX194" s="9">
        <v>184.69</v>
      </c>
      <c r="EY194" s="9">
        <v>184.66</v>
      </c>
      <c r="EZ194" s="9">
        <v>186.07</v>
      </c>
      <c r="FA194" s="9">
        <v>186.91</v>
      </c>
      <c r="FB194" s="9">
        <v>121.94</v>
      </c>
      <c r="FC194" s="9">
        <v>124.76</v>
      </c>
      <c r="FD194" s="9">
        <v>126.86</v>
      </c>
      <c r="FE194" s="9">
        <v>127.65</v>
      </c>
      <c r="FF194" s="9">
        <v>126.94</v>
      </c>
      <c r="FG194" s="9">
        <v>125.14</v>
      </c>
      <c r="FH194" s="9">
        <v>131.31</v>
      </c>
      <c r="FI194" s="9">
        <v>130.68</v>
      </c>
      <c r="FJ194" s="9">
        <v>130.69</v>
      </c>
      <c r="FK194" s="9">
        <v>130.66</v>
      </c>
      <c r="FL194" s="9">
        <v>132.06</v>
      </c>
      <c r="FM194" s="9">
        <v>132.05000000000001</v>
      </c>
      <c r="FO194" s="9" t="e">
        <v>#N/A</v>
      </c>
      <c r="FP194" s="7" t="e">
        <v>#N/A</v>
      </c>
      <c r="FQ194" s="9" t="e">
        <v>#N/A</v>
      </c>
      <c r="FR194" s="7" t="e">
        <f t="shared" si="29"/>
        <v>#N/A</v>
      </c>
      <c r="FT194" s="7">
        <v>3.11</v>
      </c>
      <c r="FU194" s="7">
        <v>3.16</v>
      </c>
      <c r="FV194" s="9" t="e">
        <v>#N/A</v>
      </c>
      <c r="FX194" s="9">
        <v>92</v>
      </c>
      <c r="FY194" s="9">
        <v>89.09</v>
      </c>
      <c r="FZ194" s="9">
        <v>85.41</v>
      </c>
      <c r="GA194" s="9">
        <v>81.59</v>
      </c>
      <c r="GB194" s="9">
        <v>76.489999999999995</v>
      </c>
    </row>
    <row r="195" spans="1:184" x14ac:dyDescent="0.25">
      <c r="A195" s="6">
        <f t="shared" si="30"/>
        <v>44824</v>
      </c>
      <c r="B195" s="13">
        <f t="shared" si="24"/>
        <v>9</v>
      </c>
      <c r="C195" s="13">
        <f t="shared" si="25"/>
        <v>2022</v>
      </c>
      <c r="D195">
        <f t="shared" si="26"/>
        <v>202209</v>
      </c>
      <c r="E195">
        <f t="shared" si="27"/>
        <v>3</v>
      </c>
      <c r="F195">
        <f t="shared" si="28"/>
        <v>202203</v>
      </c>
      <c r="G195" t="s">
        <v>381</v>
      </c>
      <c r="H195" s="9">
        <v>1.75</v>
      </c>
      <c r="I195" s="9">
        <v>1.6910000000000001</v>
      </c>
      <c r="J195" s="10">
        <v>2.4845554000000001</v>
      </c>
      <c r="K195" s="10">
        <v>2.9832903000000002</v>
      </c>
      <c r="L195" s="10">
        <v>3.4486857</v>
      </c>
      <c r="M195" s="10">
        <v>3.8418095000000001</v>
      </c>
      <c r="N195" s="10">
        <v>4.1487731999999999</v>
      </c>
      <c r="O195" s="10">
        <v>4.3787938999999998</v>
      </c>
      <c r="P195" s="10">
        <v>4.5421284000000002</v>
      </c>
      <c r="Q195" s="10">
        <v>4.6528761000000003</v>
      </c>
      <c r="R195" s="10">
        <v>4.7231528999999997</v>
      </c>
      <c r="S195" s="10">
        <v>4.7642503999999999</v>
      </c>
      <c r="T195" s="10">
        <v>4.7835692999999999</v>
      </c>
      <c r="U195" s="10">
        <v>4.7863708000000003</v>
      </c>
      <c r="V195" s="10">
        <v>4.7758887000000003</v>
      </c>
      <c r="W195" s="10">
        <v>4.7539708999999997</v>
      </c>
      <c r="X195" s="10">
        <v>4.7222229999999996</v>
      </c>
      <c r="Y195" s="10">
        <v>4.6822505999999997</v>
      </c>
      <c r="Z195" s="10">
        <v>4.6356590999999998</v>
      </c>
      <c r="AA195" s="10">
        <v>4.5840543</v>
      </c>
      <c r="AB195" s="10">
        <v>4.5289045999999997</v>
      </c>
      <c r="AC195" s="10">
        <v>4.4711569000000004</v>
      </c>
      <c r="AD195" s="10">
        <v>4.4116337999999997</v>
      </c>
      <c r="AE195" s="10">
        <v>4.3511579999999999</v>
      </c>
      <c r="AF195" s="10">
        <v>4.2905521000000002</v>
      </c>
      <c r="AG195" s="10">
        <v>4.2306388000000004</v>
      </c>
      <c r="AH195" s="10">
        <v>4.1721189000000001</v>
      </c>
      <c r="AI195" s="10">
        <v>4.1151559000000004</v>
      </c>
      <c r="AJ195" s="10">
        <v>4.0597649999999996</v>
      </c>
      <c r="AK195" s="10">
        <v>4.0059611999999998</v>
      </c>
      <c r="AL195" s="10">
        <v>3.9537596000000002</v>
      </c>
      <c r="AM195" s="10">
        <v>3.9031753999999999</v>
      </c>
      <c r="AN195" s="10">
        <v>3.8542238000000002</v>
      </c>
      <c r="AO195" s="10">
        <v>3.8069196999999999</v>
      </c>
      <c r="AP195" s="10">
        <v>3.7612782999999999</v>
      </c>
      <c r="AQ195" s="10">
        <v>3.7173148</v>
      </c>
      <c r="AR195" s="10">
        <v>3.6750441999999999</v>
      </c>
      <c r="AS195" s="10">
        <v>3.6344818000000001</v>
      </c>
      <c r="AT195" s="10">
        <v>3.5956321999999998</v>
      </c>
      <c r="AU195" s="10">
        <v>3.5584449999999999</v>
      </c>
      <c r="AV195" s="10">
        <v>3.5228510000000002</v>
      </c>
      <c r="AW195" s="10">
        <v>3.4887809000000001</v>
      </c>
      <c r="AX195" s="10">
        <v>3.4561657000000001</v>
      </c>
      <c r="AY195" s="10">
        <v>3.4249361</v>
      </c>
      <c r="AZ195" s="10">
        <v>3.3950228999999998</v>
      </c>
      <c r="BA195" s="10">
        <v>3.3663571000000001</v>
      </c>
      <c r="BB195" s="10">
        <v>3.3388694000000001</v>
      </c>
      <c r="BC195" s="10">
        <v>3.3124905999999998</v>
      </c>
      <c r="BD195" s="10">
        <v>3.2871516000000001</v>
      </c>
      <c r="BE195" s="10">
        <v>3.2627831999999999</v>
      </c>
      <c r="BF195" s="10">
        <v>3.2393239</v>
      </c>
      <c r="BG195" s="10">
        <v>3.2167493999999999</v>
      </c>
      <c r="BH195" s="10">
        <v>3.1950468999999999</v>
      </c>
      <c r="BI195" s="10">
        <v>3.1742035</v>
      </c>
      <c r="BJ195" s="10">
        <v>3.1542064000000001</v>
      </c>
      <c r="BK195" s="10">
        <v>3.1350427000000001</v>
      </c>
      <c r="BL195" s="10">
        <v>3.1166996</v>
      </c>
      <c r="BM195" s="10">
        <v>3.0991640999999999</v>
      </c>
      <c r="BN195" s="10">
        <v>3.0824234000000001</v>
      </c>
      <c r="BO195" s="10">
        <v>3.0664646000000002</v>
      </c>
      <c r="BP195" s="10">
        <v>3.051275</v>
      </c>
      <c r="BQ195" s="10">
        <v>3.0368415999999998</v>
      </c>
      <c r="BR195" s="10">
        <v>2.9653849000000001</v>
      </c>
      <c r="BS195" s="10">
        <v>2.9178115999999998</v>
      </c>
      <c r="BU195" s="9">
        <v>315.36</v>
      </c>
      <c r="BV195" s="9">
        <v>444.54</v>
      </c>
      <c r="BW195" s="9">
        <v>542.41999999999996</v>
      </c>
      <c r="BX195" s="9">
        <v>556.29999999999995</v>
      </c>
      <c r="BY195" s="9">
        <v>558.69000000000005</v>
      </c>
      <c r="BZ195" s="9">
        <v>538.04</v>
      </c>
      <c r="CA195" s="9">
        <v>470.04</v>
      </c>
      <c r="CB195" s="9">
        <v>439.33</v>
      </c>
      <c r="CC195" s="9">
        <v>423.47</v>
      </c>
      <c r="CD195" s="9">
        <v>422.76</v>
      </c>
      <c r="CE195" s="9">
        <v>421.07</v>
      </c>
      <c r="CF195" s="9">
        <v>434.32</v>
      </c>
      <c r="CG195" s="9">
        <v>455.61</v>
      </c>
      <c r="CH195" s="9">
        <v>450.2</v>
      </c>
      <c r="CI195" s="9">
        <v>452.88</v>
      </c>
      <c r="CJ195" s="9">
        <v>461.62</v>
      </c>
      <c r="CK195" s="9">
        <v>460.76</v>
      </c>
      <c r="CL195" s="9">
        <v>397.98</v>
      </c>
      <c r="CM195" s="9">
        <v>281.98</v>
      </c>
      <c r="CN195" s="9">
        <v>242.57</v>
      </c>
      <c r="CO195" s="9">
        <v>236.97</v>
      </c>
      <c r="CP195" s="9">
        <v>223.28</v>
      </c>
      <c r="CQ195" s="9">
        <v>217</v>
      </c>
      <c r="CR195" s="9">
        <v>222.16</v>
      </c>
      <c r="CS195" s="9">
        <v>227.83</v>
      </c>
      <c r="CT195" s="9">
        <v>239.2</v>
      </c>
      <c r="CU195" s="9">
        <v>249.89</v>
      </c>
      <c r="CV195" s="9">
        <v>256.60000000000002</v>
      </c>
      <c r="CW195" s="9">
        <v>256.01</v>
      </c>
      <c r="CX195" s="9">
        <v>244.32</v>
      </c>
      <c r="CY195" s="9">
        <v>204.51</v>
      </c>
      <c r="CZ195" s="9">
        <v>184.17</v>
      </c>
      <c r="DA195" s="9">
        <v>173.95</v>
      </c>
      <c r="DB195" s="9">
        <v>172.17</v>
      </c>
      <c r="DC195" s="9">
        <v>172.72</v>
      </c>
      <c r="DD195" s="9">
        <v>182.17</v>
      </c>
      <c r="DE195" s="9">
        <v>207.66</v>
      </c>
      <c r="DF195" s="9">
        <v>208.4</v>
      </c>
      <c r="DG195" s="9">
        <v>202</v>
      </c>
      <c r="DH195" s="9">
        <v>193.53</v>
      </c>
      <c r="DI195" s="9">
        <v>186.48</v>
      </c>
      <c r="DJ195" s="9">
        <v>179.38</v>
      </c>
      <c r="DK195" s="9">
        <v>148.47</v>
      </c>
      <c r="DL195" s="9">
        <v>120.68</v>
      </c>
      <c r="DM195" s="9">
        <v>118.62</v>
      </c>
      <c r="DN195" s="9">
        <v>114.82</v>
      </c>
      <c r="DO195" s="9">
        <v>108.93</v>
      </c>
      <c r="DP195" s="9">
        <v>109.33</v>
      </c>
      <c r="DR195" s="9">
        <v>306.7</v>
      </c>
      <c r="DS195" s="9">
        <v>531.62</v>
      </c>
      <c r="DT195" s="9">
        <v>519.75</v>
      </c>
      <c r="DU195" s="9">
        <v>533.38</v>
      </c>
      <c r="DV195" s="9">
        <v>533.37</v>
      </c>
      <c r="DW195" s="9">
        <v>532.48</v>
      </c>
      <c r="DX195" s="9">
        <v>347.76</v>
      </c>
      <c r="DY195" s="9">
        <v>352.11</v>
      </c>
      <c r="DZ195" s="9">
        <v>351.59</v>
      </c>
      <c r="EA195" s="9">
        <v>317.99</v>
      </c>
      <c r="EB195" s="9">
        <v>319.33999999999997</v>
      </c>
      <c r="EC195" s="9">
        <v>317.87</v>
      </c>
      <c r="ED195" s="9">
        <v>356.4</v>
      </c>
      <c r="EE195" s="9">
        <v>359.64</v>
      </c>
      <c r="EF195" s="9">
        <v>360.1</v>
      </c>
      <c r="EG195" s="9">
        <v>360.25</v>
      </c>
      <c r="EH195" s="9">
        <v>360.25</v>
      </c>
      <c r="EI195" s="9">
        <v>357.28</v>
      </c>
      <c r="EJ195" s="9">
        <v>211.67</v>
      </c>
      <c r="EK195" s="9">
        <v>211.18</v>
      </c>
      <c r="EL195" s="9">
        <v>210.95</v>
      </c>
      <c r="EM195" s="9">
        <v>210.63</v>
      </c>
      <c r="EN195" s="9">
        <v>211.92</v>
      </c>
      <c r="EO195" s="9">
        <v>212.64</v>
      </c>
      <c r="EP195" s="9">
        <v>231.21</v>
      </c>
      <c r="EQ195" s="9">
        <v>233.48</v>
      </c>
      <c r="ER195" s="9">
        <v>234.11</v>
      </c>
      <c r="ES195" s="9">
        <v>235.25</v>
      </c>
      <c r="ET195" s="9">
        <v>234.93</v>
      </c>
      <c r="EU195" s="9">
        <v>236.44</v>
      </c>
      <c r="EV195" s="9">
        <v>186</v>
      </c>
      <c r="EW195" s="9">
        <v>185.27</v>
      </c>
      <c r="EX195" s="9">
        <v>185.28</v>
      </c>
      <c r="EY195" s="9">
        <v>185.25</v>
      </c>
      <c r="EZ195" s="9">
        <v>186.66</v>
      </c>
      <c r="FA195" s="9">
        <v>187.5</v>
      </c>
      <c r="FB195" s="9">
        <v>127.78</v>
      </c>
      <c r="FC195" s="9">
        <v>130.6</v>
      </c>
      <c r="FD195" s="9">
        <v>132.69999999999999</v>
      </c>
      <c r="FE195" s="9">
        <v>133.49</v>
      </c>
      <c r="FF195" s="9">
        <v>132.78</v>
      </c>
      <c r="FG195" s="9">
        <v>130.97999999999999</v>
      </c>
      <c r="FH195" s="9">
        <v>131.9</v>
      </c>
      <c r="FI195" s="9">
        <v>131.27000000000001</v>
      </c>
      <c r="FJ195" s="9">
        <v>131.28</v>
      </c>
      <c r="FK195" s="9">
        <v>131.25</v>
      </c>
      <c r="FL195" s="9">
        <v>132.65</v>
      </c>
      <c r="FM195" s="9">
        <v>132.63999999999999</v>
      </c>
      <c r="FO195" s="9">
        <v>76.187799999999996</v>
      </c>
      <c r="FP195" s="7">
        <v>89.62</v>
      </c>
      <c r="FQ195" s="9">
        <v>1.1415</v>
      </c>
      <c r="FR195" s="7">
        <f t="shared" si="29"/>
        <v>78.51073149364872</v>
      </c>
      <c r="FT195" s="7">
        <v>3.29</v>
      </c>
      <c r="FU195" s="7">
        <v>3.29</v>
      </c>
      <c r="FV195" s="9">
        <v>76.501800000000003</v>
      </c>
      <c r="FX195" s="9">
        <v>90.62</v>
      </c>
      <c r="FY195" s="9">
        <v>87.85</v>
      </c>
      <c r="FZ195" s="9">
        <v>84.14</v>
      </c>
      <c r="GA195" s="9">
        <v>80.22</v>
      </c>
      <c r="GB195" s="9">
        <v>74.81</v>
      </c>
    </row>
    <row r="196" spans="1:184" x14ac:dyDescent="0.25">
      <c r="A196" s="6">
        <f t="shared" si="30"/>
        <v>44825</v>
      </c>
      <c r="B196" s="13">
        <f t="shared" si="24"/>
        <v>9</v>
      </c>
      <c r="C196" s="13">
        <f t="shared" si="25"/>
        <v>2022</v>
      </c>
      <c r="D196">
        <f t="shared" si="26"/>
        <v>202209</v>
      </c>
      <c r="E196">
        <f t="shared" si="27"/>
        <v>3</v>
      </c>
      <c r="F196">
        <f t="shared" si="28"/>
        <v>202203</v>
      </c>
      <c r="G196" t="s">
        <v>382</v>
      </c>
      <c r="H196" s="9">
        <v>1.75</v>
      </c>
      <c r="I196" s="9">
        <v>1.6902999999999999</v>
      </c>
      <c r="J196" s="10">
        <v>2.5123928000000002</v>
      </c>
      <c r="K196" s="10">
        <v>3.0032396000000001</v>
      </c>
      <c r="L196" s="10">
        <v>3.4590483999999999</v>
      </c>
      <c r="M196" s="10">
        <v>3.8513215000000001</v>
      </c>
      <c r="N196" s="10">
        <v>4.1649374000000003</v>
      </c>
      <c r="O196" s="10">
        <v>4.4073422999999998</v>
      </c>
      <c r="P196" s="10">
        <v>4.5862322999999998</v>
      </c>
      <c r="Q196" s="10">
        <v>4.7137694000000003</v>
      </c>
      <c r="R196" s="10">
        <v>4.8013671999999996</v>
      </c>
      <c r="S196" s="10">
        <v>4.8590453</v>
      </c>
      <c r="T196" s="10">
        <v>4.8936409999999997</v>
      </c>
      <c r="U196" s="10">
        <v>4.9099016999999998</v>
      </c>
      <c r="V196" s="10">
        <v>4.910482</v>
      </c>
      <c r="W196" s="10">
        <v>4.8972676999999996</v>
      </c>
      <c r="X196" s="10">
        <v>4.8720581999999997</v>
      </c>
      <c r="Y196" s="10">
        <v>4.8366528000000004</v>
      </c>
      <c r="Z196" s="10">
        <v>4.7928509999999998</v>
      </c>
      <c r="AA196" s="10">
        <v>4.7424523000000001</v>
      </c>
      <c r="AB196" s="10">
        <v>4.6871229000000003</v>
      </c>
      <c r="AC196" s="10">
        <v>4.6280222999999996</v>
      </c>
      <c r="AD196" s="10">
        <v>4.5661895000000001</v>
      </c>
      <c r="AE196" s="10">
        <v>4.5026633</v>
      </c>
      <c r="AF196" s="10">
        <v>4.4384826999999998</v>
      </c>
      <c r="AG196" s="10">
        <v>4.3746866999999998</v>
      </c>
      <c r="AH196" s="10">
        <v>4.3121898999999999</v>
      </c>
      <c r="AI196" s="10">
        <v>4.2512385000000004</v>
      </c>
      <c r="AJ196" s="10">
        <v>4.1918546000000001</v>
      </c>
      <c r="AK196" s="10">
        <v>4.1340599999999998</v>
      </c>
      <c r="AL196" s="10">
        <v>4.0778765999999997</v>
      </c>
      <c r="AM196" s="10">
        <v>4.0233261999999996</v>
      </c>
      <c r="AN196" s="10">
        <v>3.9704307999999999</v>
      </c>
      <c r="AO196" s="10">
        <v>3.9192122</v>
      </c>
      <c r="AP196" s="10">
        <v>3.8696921999999998</v>
      </c>
      <c r="AQ196" s="10">
        <v>3.8218928000000001</v>
      </c>
      <c r="AR196" s="10">
        <v>3.7758357999999999</v>
      </c>
      <c r="AS196" s="10">
        <v>3.7315431000000001</v>
      </c>
      <c r="AT196" s="10">
        <v>3.6890236000000001</v>
      </c>
      <c r="AU196" s="10">
        <v>3.6482241000000002</v>
      </c>
      <c r="AV196" s="10">
        <v>3.6090719</v>
      </c>
      <c r="AW196" s="10">
        <v>3.5714947000000001</v>
      </c>
      <c r="AX196" s="10">
        <v>3.5354198999999999</v>
      </c>
      <c r="AY196" s="10">
        <v>3.500775</v>
      </c>
      <c r="AZ196" s="10">
        <v>3.4674877</v>
      </c>
      <c r="BA196" s="10">
        <v>3.4354854000000001</v>
      </c>
      <c r="BB196" s="10">
        <v>3.4046956000000002</v>
      </c>
      <c r="BC196" s="10">
        <v>3.3750458999999999</v>
      </c>
      <c r="BD196" s="10">
        <v>3.3464638</v>
      </c>
      <c r="BE196" s="10">
        <v>3.3188768</v>
      </c>
      <c r="BF196" s="10">
        <v>3.2922208999999998</v>
      </c>
      <c r="BG196" s="10">
        <v>3.2664696000000002</v>
      </c>
      <c r="BH196" s="10">
        <v>3.2416067000000002</v>
      </c>
      <c r="BI196" s="10">
        <v>3.2176157999999999</v>
      </c>
      <c r="BJ196" s="10">
        <v>3.1944808</v>
      </c>
      <c r="BK196" s="10">
        <v>3.1721854999999999</v>
      </c>
      <c r="BL196" s="10">
        <v>3.1507136</v>
      </c>
      <c r="BM196" s="10">
        <v>3.1300488999999998</v>
      </c>
      <c r="BN196" s="10">
        <v>3.1101751000000002</v>
      </c>
      <c r="BO196" s="10">
        <v>3.0910761</v>
      </c>
      <c r="BP196" s="10">
        <v>3.0727356000000001</v>
      </c>
      <c r="BQ196" s="10">
        <v>3.0551373000000002</v>
      </c>
      <c r="BR196" s="10">
        <v>2.9645709</v>
      </c>
      <c r="BS196" s="10">
        <v>2.8987240000000001</v>
      </c>
      <c r="BU196" s="9">
        <v>295.62</v>
      </c>
      <c r="BV196" s="9">
        <v>434.84</v>
      </c>
      <c r="BW196" s="9">
        <v>541.32000000000005</v>
      </c>
      <c r="BX196" s="9">
        <v>557.4</v>
      </c>
      <c r="BY196" s="9">
        <v>561.91</v>
      </c>
      <c r="BZ196" s="9">
        <v>536.97</v>
      </c>
      <c r="CA196" s="9">
        <v>467.97</v>
      </c>
      <c r="CB196" s="9">
        <v>432.09</v>
      </c>
      <c r="CC196" s="9">
        <v>417.44</v>
      </c>
      <c r="CD196" s="9">
        <v>417.38</v>
      </c>
      <c r="CE196" s="9">
        <v>417.29</v>
      </c>
      <c r="CF196" s="9">
        <v>430.7</v>
      </c>
      <c r="CG196" s="9">
        <v>452.2</v>
      </c>
      <c r="CH196" s="9">
        <v>447.39</v>
      </c>
      <c r="CI196" s="9">
        <v>450.32</v>
      </c>
      <c r="CJ196" s="9">
        <v>460.27</v>
      </c>
      <c r="CK196" s="9">
        <v>459.59</v>
      </c>
      <c r="CL196" s="9">
        <v>393.17</v>
      </c>
      <c r="CM196" s="9">
        <v>286.17</v>
      </c>
      <c r="CN196" s="9">
        <v>245.17</v>
      </c>
      <c r="CO196" s="9">
        <v>241.99</v>
      </c>
      <c r="CP196" s="9">
        <v>231.13</v>
      </c>
      <c r="CQ196" s="9">
        <v>224.85</v>
      </c>
      <c r="CR196" s="9">
        <v>230.18</v>
      </c>
      <c r="CS196" s="9">
        <v>234.43</v>
      </c>
      <c r="CT196" s="9">
        <v>244.93</v>
      </c>
      <c r="CU196" s="9">
        <v>254.54</v>
      </c>
      <c r="CV196" s="9">
        <v>263</v>
      </c>
      <c r="CW196" s="9">
        <v>262.32</v>
      </c>
      <c r="CX196" s="9">
        <v>248.21</v>
      </c>
      <c r="CY196" s="9">
        <v>209.61</v>
      </c>
      <c r="CZ196" s="9">
        <v>189.27</v>
      </c>
      <c r="DA196" s="9">
        <v>179.05</v>
      </c>
      <c r="DB196" s="9">
        <v>177.27</v>
      </c>
      <c r="DC196" s="9">
        <v>177.82</v>
      </c>
      <c r="DD196" s="9">
        <v>189.69</v>
      </c>
      <c r="DE196" s="9">
        <v>210.94</v>
      </c>
      <c r="DF196" s="9">
        <v>211.68</v>
      </c>
      <c r="DG196" s="9">
        <v>207.13</v>
      </c>
      <c r="DH196" s="9">
        <v>198.63</v>
      </c>
      <c r="DI196" s="9">
        <v>191.4</v>
      </c>
      <c r="DJ196" s="9">
        <v>184.3</v>
      </c>
      <c r="DK196" s="9">
        <v>151.30000000000001</v>
      </c>
      <c r="DL196" s="9">
        <v>123.51</v>
      </c>
      <c r="DM196" s="9">
        <v>121.45</v>
      </c>
      <c r="DN196" s="9">
        <v>117.65</v>
      </c>
      <c r="DO196" s="9">
        <v>111.76</v>
      </c>
      <c r="DP196" s="9">
        <v>112.16</v>
      </c>
      <c r="DR196" s="9">
        <v>282.73</v>
      </c>
      <c r="DS196" s="9">
        <v>548.69000000000005</v>
      </c>
      <c r="DT196" s="9">
        <v>577.78</v>
      </c>
      <c r="DU196" s="9">
        <v>544.94000000000005</v>
      </c>
      <c r="DV196" s="9">
        <v>544.92999999999995</v>
      </c>
      <c r="DW196" s="9">
        <v>544.04</v>
      </c>
      <c r="DX196" s="9">
        <v>353.96</v>
      </c>
      <c r="DY196" s="9">
        <v>358.31</v>
      </c>
      <c r="DZ196" s="9">
        <v>357.79</v>
      </c>
      <c r="EA196" s="9">
        <v>323.39999999999998</v>
      </c>
      <c r="EB196" s="9">
        <v>324.75</v>
      </c>
      <c r="EC196" s="9">
        <v>323.27999999999997</v>
      </c>
      <c r="ED196" s="9">
        <v>363.1</v>
      </c>
      <c r="EE196" s="9">
        <v>366.34</v>
      </c>
      <c r="EF196" s="9">
        <v>366.8</v>
      </c>
      <c r="EG196" s="9">
        <v>366.14</v>
      </c>
      <c r="EH196" s="9">
        <v>366.14</v>
      </c>
      <c r="EI196" s="9">
        <v>363.17</v>
      </c>
      <c r="EJ196" s="9">
        <v>205.46</v>
      </c>
      <c r="EK196" s="9">
        <v>204.97</v>
      </c>
      <c r="EL196" s="9">
        <v>204.74</v>
      </c>
      <c r="EM196" s="9">
        <v>204.42</v>
      </c>
      <c r="EN196" s="9">
        <v>205.71</v>
      </c>
      <c r="EO196" s="9">
        <v>206.43</v>
      </c>
      <c r="EP196" s="9">
        <v>229.1</v>
      </c>
      <c r="EQ196" s="9">
        <v>231.37</v>
      </c>
      <c r="ER196" s="9">
        <v>232</v>
      </c>
      <c r="ES196" s="9">
        <v>233.14</v>
      </c>
      <c r="ET196" s="9">
        <v>232.82</v>
      </c>
      <c r="EU196" s="9">
        <v>234.33</v>
      </c>
      <c r="EV196" s="9">
        <v>183.25</v>
      </c>
      <c r="EW196" s="9">
        <v>182.52</v>
      </c>
      <c r="EX196" s="9">
        <v>182.53</v>
      </c>
      <c r="EY196" s="9">
        <v>182.5</v>
      </c>
      <c r="EZ196" s="9">
        <v>183.91</v>
      </c>
      <c r="FA196" s="9">
        <v>184.75</v>
      </c>
      <c r="FB196" s="9">
        <v>125.67</v>
      </c>
      <c r="FC196" s="9">
        <v>128.49</v>
      </c>
      <c r="FD196" s="9">
        <v>130.59</v>
      </c>
      <c r="FE196" s="9">
        <v>131.38</v>
      </c>
      <c r="FF196" s="9">
        <v>130.66999999999999</v>
      </c>
      <c r="FG196" s="9">
        <v>128.87</v>
      </c>
      <c r="FH196" s="9">
        <v>129.15</v>
      </c>
      <c r="FI196" s="9">
        <v>128.52000000000001</v>
      </c>
      <c r="FJ196" s="9">
        <v>128.53</v>
      </c>
      <c r="FK196" s="9">
        <v>128.5</v>
      </c>
      <c r="FL196" s="9">
        <v>129.9</v>
      </c>
      <c r="FM196" s="9">
        <v>129.88999999999999</v>
      </c>
      <c r="FO196" s="9">
        <v>76.171599999999998</v>
      </c>
      <c r="FP196" s="7">
        <v>89.86</v>
      </c>
      <c r="FQ196" s="9">
        <v>1.1333</v>
      </c>
      <c r="FR196" s="7">
        <f t="shared" si="29"/>
        <v>79.290567369628519</v>
      </c>
      <c r="FT196" s="7">
        <v>3.46</v>
      </c>
      <c r="FU196" s="7">
        <v>3.31</v>
      </c>
      <c r="FV196" s="9">
        <v>76.481300000000005</v>
      </c>
      <c r="FX196" s="9">
        <v>89.83</v>
      </c>
      <c r="FY196" s="9">
        <v>87.31</v>
      </c>
      <c r="FZ196" s="9">
        <v>83.63</v>
      </c>
      <c r="GA196" s="9">
        <v>79.680000000000007</v>
      </c>
      <c r="GB196" s="9">
        <v>74.33</v>
      </c>
    </row>
    <row r="197" spans="1:184" x14ac:dyDescent="0.25">
      <c r="A197" s="6">
        <f t="shared" si="30"/>
        <v>44826</v>
      </c>
      <c r="B197" s="13">
        <f t="shared" si="24"/>
        <v>9</v>
      </c>
      <c r="C197" s="13">
        <f t="shared" si="25"/>
        <v>2022</v>
      </c>
      <c r="D197">
        <f t="shared" si="26"/>
        <v>202209</v>
      </c>
      <c r="E197">
        <f t="shared" si="27"/>
        <v>3</v>
      </c>
      <c r="F197">
        <f t="shared" si="28"/>
        <v>202203</v>
      </c>
      <c r="G197" t="s">
        <v>383</v>
      </c>
      <c r="H197" s="9">
        <v>2.25</v>
      </c>
      <c r="I197" s="9">
        <v>2.1876000000000002</v>
      </c>
      <c r="J197" s="10">
        <v>2.3383378000000001</v>
      </c>
      <c r="K197" s="10">
        <v>2.8574991999999999</v>
      </c>
      <c r="L197" s="10">
        <v>3.3440894999999999</v>
      </c>
      <c r="M197" s="10">
        <v>3.7733750000000001</v>
      </c>
      <c r="N197" s="10">
        <v>4.1251860000000002</v>
      </c>
      <c r="O197" s="10">
        <v>4.3985630000000002</v>
      </c>
      <c r="P197" s="10">
        <v>4.5979239999999999</v>
      </c>
      <c r="Q197" s="10">
        <v>4.7376678999999999</v>
      </c>
      <c r="R197" s="10">
        <v>4.8352858999999997</v>
      </c>
      <c r="S197" s="10">
        <v>4.9032600999999998</v>
      </c>
      <c r="T197" s="10">
        <v>4.9497954999999996</v>
      </c>
      <c r="U197" s="10">
        <v>4.9789781</v>
      </c>
      <c r="V197" s="10">
        <v>4.9929353000000001</v>
      </c>
      <c r="W197" s="10">
        <v>4.9932473999999996</v>
      </c>
      <c r="X197" s="10">
        <v>4.9814157000000003</v>
      </c>
      <c r="Y197" s="10">
        <v>4.9589416999999996</v>
      </c>
      <c r="Z197" s="10">
        <v>4.9273267000000001</v>
      </c>
      <c r="AA197" s="10">
        <v>4.8880720999999996</v>
      </c>
      <c r="AB197" s="10">
        <v>4.8426119999999999</v>
      </c>
      <c r="AC197" s="10">
        <v>4.7921239</v>
      </c>
      <c r="AD197" s="10">
        <v>4.7377238999999998</v>
      </c>
      <c r="AE197" s="10">
        <v>4.6805287</v>
      </c>
      <c r="AF197" s="10">
        <v>4.6216543999999997</v>
      </c>
      <c r="AG197" s="10">
        <v>4.5622175</v>
      </c>
      <c r="AH197" s="10">
        <v>4.5031962999999999</v>
      </c>
      <c r="AI197" s="10">
        <v>4.4448961999999996</v>
      </c>
      <c r="AJ197" s="10">
        <v>4.3874177999999997</v>
      </c>
      <c r="AK197" s="10">
        <v>4.3308616000000004</v>
      </c>
      <c r="AL197" s="10">
        <v>4.2753284000000003</v>
      </c>
      <c r="AM197" s="10">
        <v>4.2209187000000004</v>
      </c>
      <c r="AN197" s="10">
        <v>4.1677330000000001</v>
      </c>
      <c r="AO197" s="10">
        <v>4.1158720000000004</v>
      </c>
      <c r="AP197" s="10">
        <v>4.0654363</v>
      </c>
      <c r="AQ197" s="10">
        <v>4.0165264000000001</v>
      </c>
      <c r="AR197" s="10">
        <v>3.9692428999999998</v>
      </c>
      <c r="AS197" s="10">
        <v>3.9236865000000001</v>
      </c>
      <c r="AT197" s="10">
        <v>3.8799318</v>
      </c>
      <c r="AU197" s="10">
        <v>3.8379398</v>
      </c>
      <c r="AV197" s="10">
        <v>3.7976397</v>
      </c>
      <c r="AW197" s="10">
        <v>3.7589608000000001</v>
      </c>
      <c r="AX197" s="10">
        <v>3.7218325999999999</v>
      </c>
      <c r="AY197" s="10">
        <v>3.6861842</v>
      </c>
      <c r="AZ197" s="10">
        <v>3.6519452000000001</v>
      </c>
      <c r="BA197" s="10">
        <v>3.6190446999999999</v>
      </c>
      <c r="BB197" s="10">
        <v>3.5874122000000002</v>
      </c>
      <c r="BC197" s="10">
        <v>3.5569769999999998</v>
      </c>
      <c r="BD197" s="10">
        <v>3.5276683000000002</v>
      </c>
      <c r="BE197" s="10">
        <v>3.4994155999999998</v>
      </c>
      <c r="BF197" s="10">
        <v>3.4721555999999998</v>
      </c>
      <c r="BG197" s="10">
        <v>3.4458574</v>
      </c>
      <c r="BH197" s="10">
        <v>3.4204992000000001</v>
      </c>
      <c r="BI197" s="10">
        <v>3.3960591999999998</v>
      </c>
      <c r="BJ197" s="10">
        <v>3.3725155</v>
      </c>
      <c r="BK197" s="10">
        <v>3.3498462999999998</v>
      </c>
      <c r="BL197" s="10">
        <v>3.3280297999999999</v>
      </c>
      <c r="BM197" s="10">
        <v>3.3070439999999999</v>
      </c>
      <c r="BN197" s="10">
        <v>3.2868672999999999</v>
      </c>
      <c r="BO197" s="10">
        <v>3.2674777000000002</v>
      </c>
      <c r="BP197" s="10">
        <v>3.2488535000000001</v>
      </c>
      <c r="BQ197" s="10">
        <v>3.2309727000000001</v>
      </c>
      <c r="BR197" s="10">
        <v>3.1385594999999999</v>
      </c>
      <c r="BS197" s="10">
        <v>3.0703303000000002</v>
      </c>
      <c r="BU197" s="9">
        <v>287.61</v>
      </c>
      <c r="BV197" s="9">
        <v>422.74</v>
      </c>
      <c r="BW197" s="9">
        <v>534.89</v>
      </c>
      <c r="BX197" s="9">
        <v>550.61</v>
      </c>
      <c r="BY197" s="9">
        <v>553.61</v>
      </c>
      <c r="BZ197" s="9">
        <v>531.11</v>
      </c>
      <c r="CA197" s="9">
        <v>469.41</v>
      </c>
      <c r="CB197" s="9">
        <v>431.01</v>
      </c>
      <c r="CC197" s="9">
        <v>418.43</v>
      </c>
      <c r="CD197" s="9">
        <v>408.19</v>
      </c>
      <c r="CE197" s="9">
        <v>407.75</v>
      </c>
      <c r="CF197" s="9">
        <v>420.95</v>
      </c>
      <c r="CG197" s="9">
        <v>442.81</v>
      </c>
      <c r="CH197" s="9">
        <v>438.18</v>
      </c>
      <c r="CI197" s="9">
        <v>441.46</v>
      </c>
      <c r="CJ197" s="9">
        <v>458.02</v>
      </c>
      <c r="CK197" s="9">
        <v>458.68</v>
      </c>
      <c r="CL197" s="9">
        <v>393.48</v>
      </c>
      <c r="CM197" s="9">
        <v>300.25</v>
      </c>
      <c r="CN197" s="9">
        <v>251.24</v>
      </c>
      <c r="CO197" s="9">
        <v>248.14</v>
      </c>
      <c r="CP197" s="9">
        <v>242.02</v>
      </c>
      <c r="CQ197" s="9">
        <v>236.14</v>
      </c>
      <c r="CR197" s="9">
        <v>241.52</v>
      </c>
      <c r="CS197" s="9">
        <v>246.28</v>
      </c>
      <c r="CT197" s="9">
        <v>256.77999999999997</v>
      </c>
      <c r="CU197" s="9">
        <v>266.04000000000002</v>
      </c>
      <c r="CV197" s="9">
        <v>273.63</v>
      </c>
      <c r="CW197" s="9">
        <v>272.95</v>
      </c>
      <c r="CX197" s="9">
        <v>258.93</v>
      </c>
      <c r="CY197" s="9">
        <v>221.16</v>
      </c>
      <c r="CZ197" s="9">
        <v>200.96</v>
      </c>
      <c r="DA197" s="9">
        <v>190.74</v>
      </c>
      <c r="DB197" s="9">
        <v>188.96</v>
      </c>
      <c r="DC197" s="9">
        <v>189.51</v>
      </c>
      <c r="DD197" s="9">
        <v>201.38</v>
      </c>
      <c r="DE197" s="9">
        <v>222.63</v>
      </c>
      <c r="DF197" s="9">
        <v>223.37</v>
      </c>
      <c r="DG197" s="9">
        <v>218.82</v>
      </c>
      <c r="DH197" s="9">
        <v>210.32</v>
      </c>
      <c r="DI197" s="9">
        <v>203.09</v>
      </c>
      <c r="DJ197" s="9">
        <v>194.83</v>
      </c>
      <c r="DK197" s="9">
        <v>153.97999999999999</v>
      </c>
      <c r="DL197" s="9">
        <v>126.38</v>
      </c>
      <c r="DM197" s="9">
        <v>124.32</v>
      </c>
      <c r="DN197" s="9">
        <v>120.52</v>
      </c>
      <c r="DO197" s="9">
        <v>114.63</v>
      </c>
      <c r="DP197" s="9">
        <v>115.03</v>
      </c>
      <c r="DR197" s="9">
        <v>303.94</v>
      </c>
      <c r="DS197" s="9">
        <v>590.41</v>
      </c>
      <c r="DT197" s="9">
        <v>628.32000000000005</v>
      </c>
      <c r="DU197" s="9">
        <v>625.29</v>
      </c>
      <c r="DV197" s="9">
        <v>589.88</v>
      </c>
      <c r="DW197" s="9">
        <v>588.99</v>
      </c>
      <c r="DX197" s="9">
        <v>357.26</v>
      </c>
      <c r="DY197" s="9">
        <v>361.61</v>
      </c>
      <c r="DZ197" s="9">
        <v>361.09</v>
      </c>
      <c r="EA197" s="9">
        <v>326</v>
      </c>
      <c r="EB197" s="9">
        <v>327.35000000000002</v>
      </c>
      <c r="EC197" s="9">
        <v>325.88</v>
      </c>
      <c r="ED197" s="9">
        <v>371.83</v>
      </c>
      <c r="EE197" s="9">
        <v>375.07</v>
      </c>
      <c r="EF197" s="9">
        <v>375.53</v>
      </c>
      <c r="EG197" s="9">
        <v>374.11</v>
      </c>
      <c r="EH197" s="9">
        <v>374.11</v>
      </c>
      <c r="EI197" s="9">
        <v>371.14</v>
      </c>
      <c r="EJ197" s="9">
        <v>214.04</v>
      </c>
      <c r="EK197" s="9">
        <v>213.55</v>
      </c>
      <c r="EL197" s="9">
        <v>213.32</v>
      </c>
      <c r="EM197" s="9">
        <v>213</v>
      </c>
      <c r="EN197" s="9">
        <v>214.29</v>
      </c>
      <c r="EO197" s="9">
        <v>215.01</v>
      </c>
      <c r="EP197" s="9">
        <v>237.18</v>
      </c>
      <c r="EQ197" s="9">
        <v>239.45</v>
      </c>
      <c r="ER197" s="9">
        <v>240.08</v>
      </c>
      <c r="ES197" s="9">
        <v>241.22</v>
      </c>
      <c r="ET197" s="9">
        <v>240.9</v>
      </c>
      <c r="EU197" s="9">
        <v>242.41</v>
      </c>
      <c r="EV197" s="9">
        <v>189.53</v>
      </c>
      <c r="EW197" s="9">
        <v>188.8</v>
      </c>
      <c r="EX197" s="9">
        <v>188.81</v>
      </c>
      <c r="EY197" s="9">
        <v>188.78</v>
      </c>
      <c r="EZ197" s="9">
        <v>190.19</v>
      </c>
      <c r="FA197" s="9">
        <v>191.03</v>
      </c>
      <c r="FB197" s="9">
        <v>153.78</v>
      </c>
      <c r="FC197" s="9">
        <v>156.6</v>
      </c>
      <c r="FD197" s="9">
        <v>158.69999999999999</v>
      </c>
      <c r="FE197" s="9">
        <v>159.49</v>
      </c>
      <c r="FF197" s="9">
        <v>158.78</v>
      </c>
      <c r="FG197" s="9">
        <v>156.97999999999999</v>
      </c>
      <c r="FH197" s="9">
        <v>135.43</v>
      </c>
      <c r="FI197" s="9">
        <v>134.80000000000001</v>
      </c>
      <c r="FJ197" s="9">
        <v>134.81</v>
      </c>
      <c r="FK197" s="9">
        <v>134.78</v>
      </c>
      <c r="FL197" s="9">
        <v>136.18</v>
      </c>
      <c r="FM197" s="9">
        <v>136.16999999999999</v>
      </c>
      <c r="FO197" s="9">
        <v>76.034899999999993</v>
      </c>
      <c r="FP197" s="7">
        <v>90.4</v>
      </c>
      <c r="FQ197" s="9">
        <v>1.1265000000000001</v>
      </c>
      <c r="FR197" s="7">
        <f t="shared" si="29"/>
        <v>80.248557478917007</v>
      </c>
      <c r="FT197" s="7">
        <v>3.59</v>
      </c>
      <c r="FU197" s="7">
        <v>3.5</v>
      </c>
      <c r="FV197" s="9">
        <v>76.366799999999998</v>
      </c>
      <c r="FX197" s="9">
        <v>90.46</v>
      </c>
      <c r="FY197" s="9">
        <v>88.1</v>
      </c>
      <c r="FZ197" s="9">
        <v>84.48</v>
      </c>
      <c r="GA197" s="9">
        <v>80.400000000000006</v>
      </c>
      <c r="GB197" s="9">
        <v>74.87</v>
      </c>
    </row>
    <row r="198" spans="1:184" x14ac:dyDescent="0.25">
      <c r="A198" s="6">
        <f t="shared" si="30"/>
        <v>44827</v>
      </c>
      <c r="B198" s="13">
        <f t="shared" si="24"/>
        <v>9</v>
      </c>
      <c r="C198" s="13">
        <f t="shared" si="25"/>
        <v>2022</v>
      </c>
      <c r="D198">
        <f t="shared" si="26"/>
        <v>202209</v>
      </c>
      <c r="E198">
        <f t="shared" si="27"/>
        <v>3</v>
      </c>
      <c r="F198">
        <f t="shared" si="28"/>
        <v>202203</v>
      </c>
      <c r="G198" t="s">
        <v>384</v>
      </c>
      <c r="H198" s="9">
        <v>2.25</v>
      </c>
      <c r="I198" s="9">
        <v>2.1884000000000001</v>
      </c>
      <c r="J198" s="10">
        <v>2.6932767000000002</v>
      </c>
      <c r="K198" s="10">
        <v>3.3747378000000001</v>
      </c>
      <c r="L198" s="10">
        <v>3.9864644</v>
      </c>
      <c r="M198" s="10">
        <v>4.4918003000000004</v>
      </c>
      <c r="N198" s="10">
        <v>4.8725668999999998</v>
      </c>
      <c r="O198" s="10">
        <v>5.1377185000000001</v>
      </c>
      <c r="P198" s="10">
        <v>5.3056273000000003</v>
      </c>
      <c r="Q198" s="10">
        <v>5.4058465</v>
      </c>
      <c r="R198" s="10">
        <v>5.4664311999999997</v>
      </c>
      <c r="S198" s="10">
        <v>5.506507</v>
      </c>
      <c r="T198" s="10">
        <v>5.5369023999999998</v>
      </c>
      <c r="U198" s="10">
        <v>5.5600971000000001</v>
      </c>
      <c r="V198" s="10">
        <v>5.5730538999999997</v>
      </c>
      <c r="W198" s="10">
        <v>5.5750172999999998</v>
      </c>
      <c r="X198" s="10">
        <v>5.5662687999999996</v>
      </c>
      <c r="Y198" s="10">
        <v>5.5470902000000004</v>
      </c>
      <c r="Z198" s="10">
        <v>5.5177630000000004</v>
      </c>
      <c r="AA198" s="10">
        <v>5.4785690999999996</v>
      </c>
      <c r="AB198" s="10">
        <v>5.4299692000000004</v>
      </c>
      <c r="AC198" s="10">
        <v>5.3732544000000004</v>
      </c>
      <c r="AD198" s="10">
        <v>5.3099563999999999</v>
      </c>
      <c r="AE198" s="10">
        <v>5.2416071000000004</v>
      </c>
      <c r="AF198" s="10">
        <v>5.1697382000000003</v>
      </c>
      <c r="AG198" s="10">
        <v>5.0958816000000002</v>
      </c>
      <c r="AH198" s="10">
        <v>5.0213863999999999</v>
      </c>
      <c r="AI198" s="10">
        <v>4.9467964000000002</v>
      </c>
      <c r="AJ198" s="10">
        <v>4.8724331000000003</v>
      </c>
      <c r="AK198" s="10">
        <v>4.7986179</v>
      </c>
      <c r="AL198" s="10">
        <v>4.7256722</v>
      </c>
      <c r="AM198" s="10">
        <v>4.6539174000000001</v>
      </c>
      <c r="AN198" s="10">
        <v>4.5836750000000004</v>
      </c>
      <c r="AO198" s="10">
        <v>4.5152663999999998</v>
      </c>
      <c r="AP198" s="10">
        <v>4.4490131000000002</v>
      </c>
      <c r="AQ198" s="10">
        <v>4.3852364000000001</v>
      </c>
      <c r="AR198" s="10">
        <v>4.3242579000000001</v>
      </c>
      <c r="AS198" s="10">
        <v>4.2663989000000004</v>
      </c>
      <c r="AT198" s="10">
        <v>4.2119004999999996</v>
      </c>
      <c r="AU198" s="10">
        <v>4.1606487000000003</v>
      </c>
      <c r="AV198" s="10">
        <v>4.1124315999999999</v>
      </c>
      <c r="AW198" s="10">
        <v>4.0670374000000002</v>
      </c>
      <c r="AX198" s="10">
        <v>4.0242541999999997</v>
      </c>
      <c r="AY198" s="10">
        <v>3.98387</v>
      </c>
      <c r="AZ198" s="10">
        <v>3.9456730000000002</v>
      </c>
      <c r="BA198" s="10">
        <v>3.9094513000000002</v>
      </c>
      <c r="BB198" s="10">
        <v>3.8749929999999999</v>
      </c>
      <c r="BC198" s="10">
        <v>3.8420863000000001</v>
      </c>
      <c r="BD198" s="10">
        <v>3.8105191</v>
      </c>
      <c r="BE198" s="10">
        <v>3.7800796999999999</v>
      </c>
      <c r="BF198" s="10">
        <v>3.7505812000000001</v>
      </c>
      <c r="BG198" s="10">
        <v>3.7219479</v>
      </c>
      <c r="BH198" s="10">
        <v>3.6941343</v>
      </c>
      <c r="BI198" s="10">
        <v>3.6670954</v>
      </c>
      <c r="BJ198" s="10">
        <v>3.6407859</v>
      </c>
      <c r="BK198" s="10">
        <v>3.6151604000000002</v>
      </c>
      <c r="BL198" s="10">
        <v>3.5901736999999998</v>
      </c>
      <c r="BM198" s="10">
        <v>3.5657806000000001</v>
      </c>
      <c r="BN198" s="10">
        <v>3.5419356999999998</v>
      </c>
      <c r="BO198" s="10">
        <v>3.5185940000000002</v>
      </c>
      <c r="BP198" s="10">
        <v>3.4957099999999999</v>
      </c>
      <c r="BQ198" s="10">
        <v>3.4732386000000002</v>
      </c>
      <c r="BR198" s="10">
        <v>3.3471974000000002</v>
      </c>
      <c r="BS198" s="10">
        <v>3.2407313000000002</v>
      </c>
      <c r="BU198" s="9">
        <v>286.58</v>
      </c>
      <c r="BV198" s="9">
        <v>427.58</v>
      </c>
      <c r="BW198" s="9">
        <v>546.26</v>
      </c>
      <c r="BX198" s="9">
        <v>558.98</v>
      </c>
      <c r="BY198" s="9">
        <v>563.24</v>
      </c>
      <c r="BZ198" s="9">
        <v>542.98</v>
      </c>
      <c r="CA198" s="9">
        <v>473.85</v>
      </c>
      <c r="CB198" s="9">
        <v>436.85</v>
      </c>
      <c r="CC198" s="9">
        <v>424.25</v>
      </c>
      <c r="CD198" s="9">
        <v>419.57</v>
      </c>
      <c r="CE198" s="9">
        <v>421.89</v>
      </c>
      <c r="CF198" s="9">
        <v>434.48</v>
      </c>
      <c r="CG198" s="9">
        <v>452.26</v>
      </c>
      <c r="CH198" s="9">
        <v>448.35</v>
      </c>
      <c r="CI198" s="9">
        <v>451.39</v>
      </c>
      <c r="CJ198" s="9">
        <v>468.76</v>
      </c>
      <c r="CK198" s="9">
        <v>469.42</v>
      </c>
      <c r="CL198" s="9">
        <v>404.22</v>
      </c>
      <c r="CM198" s="9">
        <v>301.55</v>
      </c>
      <c r="CN198" s="9">
        <v>252.54</v>
      </c>
      <c r="CO198" s="9">
        <v>257.66000000000003</v>
      </c>
      <c r="CP198" s="9">
        <v>241.42</v>
      </c>
      <c r="CQ198" s="9">
        <v>242.44</v>
      </c>
      <c r="CR198" s="9">
        <v>247.82</v>
      </c>
      <c r="CS198" s="9">
        <v>250.82</v>
      </c>
      <c r="CT198" s="9">
        <v>259.82</v>
      </c>
      <c r="CU198" s="9">
        <v>269.08</v>
      </c>
      <c r="CV198" s="9">
        <v>276.67</v>
      </c>
      <c r="CW198" s="9">
        <v>275.99</v>
      </c>
      <c r="CX198" s="9">
        <v>261.97000000000003</v>
      </c>
      <c r="CY198" s="9">
        <v>224.34</v>
      </c>
      <c r="CZ198" s="9">
        <v>204.14</v>
      </c>
      <c r="DA198" s="9">
        <v>193.92</v>
      </c>
      <c r="DB198" s="9">
        <v>192.14</v>
      </c>
      <c r="DC198" s="9">
        <v>192.69</v>
      </c>
      <c r="DD198" s="9">
        <v>204.56</v>
      </c>
      <c r="DE198" s="9">
        <v>225.81</v>
      </c>
      <c r="DF198" s="9">
        <v>226.55</v>
      </c>
      <c r="DG198" s="9">
        <v>222</v>
      </c>
      <c r="DH198" s="9">
        <v>213.5</v>
      </c>
      <c r="DI198" s="9">
        <v>206.27</v>
      </c>
      <c r="DJ198" s="9">
        <v>198.01</v>
      </c>
      <c r="DK198" s="9">
        <v>159.12</v>
      </c>
      <c r="DL198" s="9">
        <v>131.52000000000001</v>
      </c>
      <c r="DM198" s="9">
        <v>129.46</v>
      </c>
      <c r="DN198" s="9">
        <v>125.66</v>
      </c>
      <c r="DO198" s="9">
        <v>119.77</v>
      </c>
      <c r="DP198" s="9">
        <v>120.17</v>
      </c>
      <c r="DR198" s="9">
        <v>291.19</v>
      </c>
      <c r="DS198" s="9">
        <v>611.48</v>
      </c>
      <c r="DT198" s="9">
        <v>653.91</v>
      </c>
      <c r="DU198" s="9">
        <v>639.39</v>
      </c>
      <c r="DV198" s="9">
        <v>603.98</v>
      </c>
      <c r="DW198" s="9">
        <v>603.09</v>
      </c>
      <c r="DX198" s="9">
        <v>353.74</v>
      </c>
      <c r="DY198" s="9">
        <v>358.09</v>
      </c>
      <c r="DZ198" s="9">
        <v>357.57</v>
      </c>
      <c r="EA198" s="9">
        <v>319.17</v>
      </c>
      <c r="EB198" s="9">
        <v>320.52</v>
      </c>
      <c r="EC198" s="9">
        <v>319.05</v>
      </c>
      <c r="ED198" s="9">
        <v>367.49</v>
      </c>
      <c r="EE198" s="9">
        <v>370.73</v>
      </c>
      <c r="EF198" s="9">
        <v>371.19</v>
      </c>
      <c r="EG198" s="9">
        <v>369.77</v>
      </c>
      <c r="EH198" s="9">
        <v>369.77</v>
      </c>
      <c r="EI198" s="9">
        <v>366.8</v>
      </c>
      <c r="EJ198" s="9">
        <v>220.03</v>
      </c>
      <c r="EK198" s="9">
        <v>219.54</v>
      </c>
      <c r="EL198" s="9">
        <v>219.31</v>
      </c>
      <c r="EM198" s="9">
        <v>218.99</v>
      </c>
      <c r="EN198" s="9">
        <v>220.28</v>
      </c>
      <c r="EO198" s="9">
        <v>221</v>
      </c>
      <c r="EP198" s="9">
        <v>238.21</v>
      </c>
      <c r="EQ198" s="9">
        <v>240.48</v>
      </c>
      <c r="ER198" s="9">
        <v>241.11</v>
      </c>
      <c r="ES198" s="9">
        <v>242.25</v>
      </c>
      <c r="ET198" s="9">
        <v>241.93</v>
      </c>
      <c r="EU198" s="9">
        <v>243.44</v>
      </c>
      <c r="EV198" s="9">
        <v>191.93</v>
      </c>
      <c r="EW198" s="9">
        <v>191.2</v>
      </c>
      <c r="EX198" s="9">
        <v>191.21</v>
      </c>
      <c r="EY198" s="9">
        <v>191.18</v>
      </c>
      <c r="EZ198" s="9">
        <v>192.59</v>
      </c>
      <c r="FA198" s="9">
        <v>193.43</v>
      </c>
      <c r="FB198" s="9">
        <v>154.81</v>
      </c>
      <c r="FC198" s="9">
        <v>157.63</v>
      </c>
      <c r="FD198" s="9">
        <v>159.72999999999999</v>
      </c>
      <c r="FE198" s="9">
        <v>160.52000000000001</v>
      </c>
      <c r="FF198" s="9">
        <v>159.81</v>
      </c>
      <c r="FG198" s="9">
        <v>159.38</v>
      </c>
      <c r="FH198" s="9">
        <v>137.83000000000001</v>
      </c>
      <c r="FI198" s="9">
        <v>137.19999999999999</v>
      </c>
      <c r="FJ198" s="9">
        <v>137.21</v>
      </c>
      <c r="FK198" s="9">
        <v>137.18</v>
      </c>
      <c r="FL198" s="9">
        <v>138.58000000000001</v>
      </c>
      <c r="FM198" s="9">
        <v>137.19999999999999</v>
      </c>
      <c r="FO198" s="9">
        <v>74.074399999999997</v>
      </c>
      <c r="FP198" s="7">
        <v>84.29</v>
      </c>
      <c r="FQ198" s="9">
        <v>1.0896999999999999</v>
      </c>
      <c r="FR198" s="7">
        <f t="shared" si="29"/>
        <v>77.351564650821345</v>
      </c>
      <c r="FT198" s="7">
        <v>3.91</v>
      </c>
      <c r="FU198" s="7">
        <v>3.81</v>
      </c>
      <c r="FV198" s="9">
        <v>74.405100000000004</v>
      </c>
      <c r="FX198" s="9">
        <v>86.15</v>
      </c>
      <c r="FY198" s="9">
        <v>83.61</v>
      </c>
      <c r="FZ198" s="9">
        <v>80.37</v>
      </c>
      <c r="GA198" s="9">
        <v>76.87</v>
      </c>
      <c r="GB198" s="9">
        <v>72.260000000000005</v>
      </c>
    </row>
    <row r="199" spans="1:184" x14ac:dyDescent="0.25">
      <c r="A199" s="6">
        <f t="shared" si="30"/>
        <v>44830</v>
      </c>
      <c r="B199" s="13">
        <f t="shared" si="24"/>
        <v>9</v>
      </c>
      <c r="C199" s="13">
        <f t="shared" si="25"/>
        <v>2022</v>
      </c>
      <c r="D199">
        <f t="shared" si="26"/>
        <v>202209</v>
      </c>
      <c r="E199">
        <f t="shared" si="27"/>
        <v>3</v>
      </c>
      <c r="F199">
        <f t="shared" si="28"/>
        <v>202203</v>
      </c>
      <c r="G199" t="s">
        <v>385</v>
      </c>
      <c r="H199" s="9">
        <v>2.25</v>
      </c>
      <c r="I199" s="9">
        <v>2.1890000000000001</v>
      </c>
      <c r="J199" s="10">
        <v>2.8262418999999999</v>
      </c>
      <c r="K199" s="10">
        <v>3.7180040999999999</v>
      </c>
      <c r="L199" s="10">
        <v>4.4254043999999997</v>
      </c>
      <c r="M199" s="10">
        <v>4.9538190999999996</v>
      </c>
      <c r="N199" s="10">
        <v>5.3389483999999996</v>
      </c>
      <c r="O199" s="10">
        <v>5.6112839000000001</v>
      </c>
      <c r="P199" s="10">
        <v>5.7950331000000004</v>
      </c>
      <c r="Q199" s="10">
        <v>5.9169039999999997</v>
      </c>
      <c r="R199" s="10">
        <v>6.0000732000000001</v>
      </c>
      <c r="S199" s="10">
        <v>6.0594093000000004</v>
      </c>
      <c r="T199" s="10">
        <v>6.1027481999999997</v>
      </c>
      <c r="U199" s="10">
        <v>6.1334688999999996</v>
      </c>
      <c r="V199" s="10">
        <v>6.1523266000000003</v>
      </c>
      <c r="W199" s="10">
        <v>6.1596948999999999</v>
      </c>
      <c r="X199" s="10">
        <v>6.1560132000000003</v>
      </c>
      <c r="Y199" s="10">
        <v>6.1417206999999996</v>
      </c>
      <c r="Z199" s="10">
        <v>6.1172569000000001</v>
      </c>
      <c r="AA199" s="10">
        <v>6.0830609000000004</v>
      </c>
      <c r="AB199" s="10">
        <v>6.0397002999999998</v>
      </c>
      <c r="AC199" s="10">
        <v>5.9882308000000002</v>
      </c>
      <c r="AD199" s="10">
        <v>5.9298241999999997</v>
      </c>
      <c r="AE199" s="10">
        <v>5.8656522999999998</v>
      </c>
      <c r="AF199" s="10">
        <v>5.7968868999999996</v>
      </c>
      <c r="AG199" s="10">
        <v>5.7246999000000001</v>
      </c>
      <c r="AH199" s="10">
        <v>5.6501467999999999</v>
      </c>
      <c r="AI199" s="10">
        <v>5.5737703999999999</v>
      </c>
      <c r="AJ199" s="10">
        <v>5.4959718999999998</v>
      </c>
      <c r="AK199" s="10">
        <v>5.4171524</v>
      </c>
      <c r="AL199" s="10">
        <v>5.3377131999999996</v>
      </c>
      <c r="AM199" s="10">
        <v>5.2580553999999999</v>
      </c>
      <c r="AN199" s="10">
        <v>5.1785801999999999</v>
      </c>
      <c r="AO199" s="10">
        <v>5.0996889000000003</v>
      </c>
      <c r="AP199" s="10">
        <v>5.0217824999999996</v>
      </c>
      <c r="AQ199" s="10">
        <v>4.9452623000000004</v>
      </c>
      <c r="AR199" s="10">
        <v>4.8705295</v>
      </c>
      <c r="AS199" s="10">
        <v>4.7979852000000003</v>
      </c>
      <c r="AT199" s="10">
        <v>4.7279638000000004</v>
      </c>
      <c r="AU199" s="10">
        <v>4.6605043999999998</v>
      </c>
      <c r="AV199" s="10">
        <v>4.5955649000000003</v>
      </c>
      <c r="AW199" s="10">
        <v>4.5331029000000003</v>
      </c>
      <c r="AX199" s="10">
        <v>4.4730762000000004</v>
      </c>
      <c r="AY199" s="10">
        <v>4.4154426000000004</v>
      </c>
      <c r="AZ199" s="10">
        <v>4.3601597999999999</v>
      </c>
      <c r="BA199" s="10">
        <v>4.3071853999999998</v>
      </c>
      <c r="BB199" s="10">
        <v>4.2564773999999996</v>
      </c>
      <c r="BC199" s="10">
        <v>4.2079934000000003</v>
      </c>
      <c r="BD199" s="10">
        <v>4.1616910999999996</v>
      </c>
      <c r="BE199" s="10">
        <v>4.1175284000000003</v>
      </c>
      <c r="BF199" s="10">
        <v>4.0754603999999999</v>
      </c>
      <c r="BG199" s="10">
        <v>4.0354283000000004</v>
      </c>
      <c r="BH199" s="10">
        <v>3.997369</v>
      </c>
      <c r="BI199" s="10">
        <v>3.9612191000000001</v>
      </c>
      <c r="BJ199" s="10">
        <v>3.9269153000000001</v>
      </c>
      <c r="BK199" s="10">
        <v>3.8943943000000001</v>
      </c>
      <c r="BL199" s="10">
        <v>3.8635926999999999</v>
      </c>
      <c r="BM199" s="10">
        <v>3.8344472999999999</v>
      </c>
      <c r="BN199" s="10">
        <v>3.8068947999999998</v>
      </c>
      <c r="BO199" s="10">
        <v>3.7808717999999999</v>
      </c>
      <c r="BP199" s="10">
        <v>3.7563149999999998</v>
      </c>
      <c r="BQ199" s="10">
        <v>3.7331612000000001</v>
      </c>
      <c r="BR199" s="10">
        <v>3.620835</v>
      </c>
      <c r="BS199" s="10">
        <v>3.5472372000000001</v>
      </c>
      <c r="BU199" s="9">
        <v>240.78</v>
      </c>
      <c r="BV199" s="9">
        <v>386.36</v>
      </c>
      <c r="BW199" s="9">
        <v>513.86</v>
      </c>
      <c r="BX199" s="9">
        <v>534.9</v>
      </c>
      <c r="BY199" s="9">
        <v>539.9</v>
      </c>
      <c r="BZ199" s="9">
        <v>520.9</v>
      </c>
      <c r="CA199" s="9">
        <v>470.75</v>
      </c>
      <c r="CB199" s="9">
        <v>435.95</v>
      </c>
      <c r="CC199" s="9">
        <v>422.99</v>
      </c>
      <c r="CD199" s="9">
        <v>413.32</v>
      </c>
      <c r="CE199" s="9">
        <v>415.64</v>
      </c>
      <c r="CF199" s="9">
        <v>430.61</v>
      </c>
      <c r="CG199" s="9">
        <v>447.61</v>
      </c>
      <c r="CH199" s="9">
        <v>443.71</v>
      </c>
      <c r="CI199" s="9">
        <v>446.75</v>
      </c>
      <c r="CJ199" s="9">
        <v>463.39</v>
      </c>
      <c r="CK199" s="9">
        <v>468.9</v>
      </c>
      <c r="CL199" s="9">
        <v>404.73</v>
      </c>
      <c r="CM199" s="9">
        <v>307.06</v>
      </c>
      <c r="CN199" s="9">
        <v>259.24</v>
      </c>
      <c r="CO199" s="9">
        <v>264.37</v>
      </c>
      <c r="CP199" s="9">
        <v>248.13</v>
      </c>
      <c r="CQ199" s="9">
        <v>249.15</v>
      </c>
      <c r="CR199" s="9">
        <v>254.54</v>
      </c>
      <c r="CS199" s="9">
        <v>258.54000000000002</v>
      </c>
      <c r="CT199" s="9">
        <v>267.52999999999997</v>
      </c>
      <c r="CU199" s="9">
        <v>276.8</v>
      </c>
      <c r="CV199" s="9">
        <v>283.20999999999998</v>
      </c>
      <c r="CW199" s="9">
        <v>282.52999999999997</v>
      </c>
      <c r="CX199" s="9">
        <v>268.51</v>
      </c>
      <c r="CY199" s="9">
        <v>233.57</v>
      </c>
      <c r="CZ199" s="9">
        <v>213.38</v>
      </c>
      <c r="DA199" s="9">
        <v>203.16</v>
      </c>
      <c r="DB199" s="9">
        <v>201.38</v>
      </c>
      <c r="DC199" s="9">
        <v>201.94</v>
      </c>
      <c r="DD199" s="9">
        <v>213.8</v>
      </c>
      <c r="DE199" s="9">
        <v>235.05</v>
      </c>
      <c r="DF199" s="9">
        <v>235.79</v>
      </c>
      <c r="DG199" s="9">
        <v>231.24</v>
      </c>
      <c r="DH199" s="9">
        <v>222.75</v>
      </c>
      <c r="DI199" s="9">
        <v>215.52</v>
      </c>
      <c r="DJ199" s="9">
        <v>207.26</v>
      </c>
      <c r="DK199" s="9">
        <v>168.38</v>
      </c>
      <c r="DL199" s="9">
        <v>140.76</v>
      </c>
      <c r="DM199" s="9">
        <v>138.69999999999999</v>
      </c>
      <c r="DN199" s="9">
        <v>134.9</v>
      </c>
      <c r="DO199" s="9">
        <v>129.01</v>
      </c>
      <c r="DP199" s="9">
        <v>129.41999999999999</v>
      </c>
      <c r="DR199" s="9">
        <v>282</v>
      </c>
      <c r="DS199" s="9">
        <v>613.16999999999996</v>
      </c>
      <c r="DT199" s="9">
        <v>646.30999999999995</v>
      </c>
      <c r="DU199" s="9">
        <v>649.95000000000005</v>
      </c>
      <c r="DV199" s="9">
        <v>614.54</v>
      </c>
      <c r="DW199" s="9">
        <v>613.65</v>
      </c>
      <c r="DX199" s="9">
        <v>351.68</v>
      </c>
      <c r="DY199" s="9">
        <v>356.03</v>
      </c>
      <c r="DZ199" s="9">
        <v>355.51</v>
      </c>
      <c r="EA199" s="9">
        <v>319.55</v>
      </c>
      <c r="EB199" s="9">
        <v>320.89999999999998</v>
      </c>
      <c r="EC199" s="9">
        <v>319.43</v>
      </c>
      <c r="ED199" s="9">
        <v>360.89</v>
      </c>
      <c r="EE199" s="9">
        <v>364.13</v>
      </c>
      <c r="EF199" s="9">
        <v>364.59</v>
      </c>
      <c r="EG199" s="9">
        <v>362.17</v>
      </c>
      <c r="EH199" s="9">
        <v>362.17</v>
      </c>
      <c r="EI199" s="9">
        <v>359.2</v>
      </c>
      <c r="EJ199" s="9">
        <v>221.62</v>
      </c>
      <c r="EK199" s="9">
        <v>221.13</v>
      </c>
      <c r="EL199" s="9">
        <v>220.9</v>
      </c>
      <c r="EM199" s="9">
        <v>220.58</v>
      </c>
      <c r="EN199" s="9">
        <v>221.87</v>
      </c>
      <c r="EO199" s="9">
        <v>222.59</v>
      </c>
      <c r="EP199" s="9">
        <v>239.86</v>
      </c>
      <c r="EQ199" s="9">
        <v>242.13</v>
      </c>
      <c r="ER199" s="9">
        <v>242.76</v>
      </c>
      <c r="ES199" s="9">
        <v>243.9</v>
      </c>
      <c r="ET199" s="9">
        <v>243.58</v>
      </c>
      <c r="EU199" s="9">
        <v>245.09</v>
      </c>
      <c r="EV199" s="9">
        <v>196.02</v>
      </c>
      <c r="EW199" s="9">
        <v>195.29</v>
      </c>
      <c r="EX199" s="9">
        <v>195.3</v>
      </c>
      <c r="EY199" s="9">
        <v>195.27</v>
      </c>
      <c r="EZ199" s="9">
        <v>196.68</v>
      </c>
      <c r="FA199" s="9">
        <v>197.52</v>
      </c>
      <c r="FB199" s="9">
        <v>156.46</v>
      </c>
      <c r="FC199" s="9">
        <v>159.28</v>
      </c>
      <c r="FD199" s="9">
        <v>161.38</v>
      </c>
      <c r="FE199" s="9">
        <v>162.16999999999999</v>
      </c>
      <c r="FF199" s="9">
        <v>161.46</v>
      </c>
      <c r="FG199" s="9">
        <v>161.03</v>
      </c>
      <c r="FH199" s="9">
        <v>139.88</v>
      </c>
      <c r="FI199" s="9">
        <v>139.25</v>
      </c>
      <c r="FJ199" s="9">
        <v>139.26</v>
      </c>
      <c r="FK199" s="9">
        <v>139.22999999999999</v>
      </c>
      <c r="FL199" s="9">
        <v>140.63</v>
      </c>
      <c r="FM199" s="9">
        <v>139.25</v>
      </c>
      <c r="FO199" s="9">
        <v>73.668400000000005</v>
      </c>
      <c r="FP199" s="7">
        <v>82.55</v>
      </c>
      <c r="FQ199" s="9">
        <v>1.0787</v>
      </c>
      <c r="FR199" s="7">
        <f t="shared" si="29"/>
        <v>76.52730138129229</v>
      </c>
      <c r="FT199" s="7">
        <v>4.49</v>
      </c>
      <c r="FU199" s="7">
        <v>4.24</v>
      </c>
      <c r="FV199" s="9">
        <v>73.991799999999998</v>
      </c>
      <c r="FX199" s="9">
        <v>84.06</v>
      </c>
      <c r="FY199" s="9">
        <v>81.34</v>
      </c>
      <c r="FZ199" s="9">
        <v>78.2</v>
      </c>
      <c r="GA199" s="9">
        <v>74.98</v>
      </c>
      <c r="GB199" s="9">
        <v>71.11</v>
      </c>
    </row>
    <row r="200" spans="1:184" x14ac:dyDescent="0.25">
      <c r="A200" s="6">
        <f t="shared" si="30"/>
        <v>44831</v>
      </c>
      <c r="B200" s="13">
        <f t="shared" si="24"/>
        <v>9</v>
      </c>
      <c r="C200" s="13">
        <f t="shared" si="25"/>
        <v>2022</v>
      </c>
      <c r="D200">
        <f t="shared" si="26"/>
        <v>202209</v>
      </c>
      <c r="E200">
        <f t="shared" si="27"/>
        <v>3</v>
      </c>
      <c r="F200">
        <f t="shared" si="28"/>
        <v>202203</v>
      </c>
      <c r="G200" t="s">
        <v>386</v>
      </c>
      <c r="H200" s="9">
        <v>2.25</v>
      </c>
      <c r="I200" s="9">
        <v>2.1890000000000001</v>
      </c>
      <c r="J200" s="10">
        <v>2.8611434</v>
      </c>
      <c r="K200" s="10">
        <v>3.8979428</v>
      </c>
      <c r="L200" s="10">
        <v>4.6988386999999996</v>
      </c>
      <c r="M200" s="10">
        <v>5.2739187000000003</v>
      </c>
      <c r="N200" s="10">
        <v>5.6717313000000003</v>
      </c>
      <c r="O200" s="10">
        <v>5.9390587000000004</v>
      </c>
      <c r="P200" s="10">
        <v>6.1094321000000003</v>
      </c>
      <c r="Q200" s="10">
        <v>6.2155376999999996</v>
      </c>
      <c r="R200" s="10">
        <v>6.2817077000000001</v>
      </c>
      <c r="S200" s="10">
        <v>6.3257991999999996</v>
      </c>
      <c r="T200" s="10">
        <v>6.3569789999999999</v>
      </c>
      <c r="U200" s="10">
        <v>6.3790063000000004</v>
      </c>
      <c r="V200" s="10">
        <v>6.3904192000000002</v>
      </c>
      <c r="W200" s="10">
        <v>6.3909165000000003</v>
      </c>
      <c r="X200" s="10">
        <v>6.3808692999999996</v>
      </c>
      <c r="Y200" s="10">
        <v>6.3606484999999999</v>
      </c>
      <c r="Z200" s="10">
        <v>6.3306253000000003</v>
      </c>
      <c r="AA200" s="10">
        <v>6.2911707000000003</v>
      </c>
      <c r="AB200" s="10">
        <v>6.2428610000000004</v>
      </c>
      <c r="AC200" s="10">
        <v>6.1870538000000002</v>
      </c>
      <c r="AD200" s="10">
        <v>6.1252927000000001</v>
      </c>
      <c r="AE200" s="10">
        <v>6.0591214000000004</v>
      </c>
      <c r="AF200" s="10">
        <v>5.9900834999999999</v>
      </c>
      <c r="AG200" s="10">
        <v>5.9197226000000001</v>
      </c>
      <c r="AH200" s="10">
        <v>5.8493683000000001</v>
      </c>
      <c r="AI200" s="10">
        <v>5.7794062000000004</v>
      </c>
      <c r="AJ200" s="10">
        <v>5.7099611000000001</v>
      </c>
      <c r="AK200" s="10">
        <v>5.6411578999999996</v>
      </c>
      <c r="AL200" s="10">
        <v>5.5731215000000001</v>
      </c>
      <c r="AM200" s="10">
        <v>5.5059769000000003</v>
      </c>
      <c r="AN200" s="10">
        <v>5.4398488</v>
      </c>
      <c r="AO200" s="10">
        <v>5.3748623000000002</v>
      </c>
      <c r="AP200" s="10">
        <v>5.3111420999999996</v>
      </c>
      <c r="AQ200" s="10">
        <v>5.2488133000000001</v>
      </c>
      <c r="AR200" s="10">
        <v>5.1880005999999996</v>
      </c>
      <c r="AS200" s="10">
        <v>5.1288289999999996</v>
      </c>
      <c r="AT200" s="10">
        <v>5.0713993000000004</v>
      </c>
      <c r="AU200" s="10">
        <v>5.0156831000000004</v>
      </c>
      <c r="AV200" s="10">
        <v>4.9616084000000003</v>
      </c>
      <c r="AW200" s="10">
        <v>4.9091031999999997</v>
      </c>
      <c r="AX200" s="10">
        <v>4.8580956999999998</v>
      </c>
      <c r="AY200" s="10">
        <v>4.8085139000000003</v>
      </c>
      <c r="AZ200" s="10">
        <v>4.7602858000000001</v>
      </c>
      <c r="BA200" s="10">
        <v>4.7133395</v>
      </c>
      <c r="BB200" s="10">
        <v>4.6676031</v>
      </c>
      <c r="BC200" s="10">
        <v>4.6230045000000004</v>
      </c>
      <c r="BD200" s="10">
        <v>4.579472</v>
      </c>
      <c r="BE200" s="10">
        <v>4.5369335</v>
      </c>
      <c r="BF200" s="10">
        <v>4.4953291000000002</v>
      </c>
      <c r="BG200" s="10">
        <v>4.4546568999999998</v>
      </c>
      <c r="BH200" s="10">
        <v>4.4149327999999999</v>
      </c>
      <c r="BI200" s="10">
        <v>4.3761728</v>
      </c>
      <c r="BJ200" s="10">
        <v>4.3383928000000003</v>
      </c>
      <c r="BK200" s="10">
        <v>4.3016088000000003</v>
      </c>
      <c r="BL200" s="10">
        <v>4.2658366000000001</v>
      </c>
      <c r="BM200" s="10">
        <v>4.2310920999999997</v>
      </c>
      <c r="BN200" s="10">
        <v>4.1973912999999996</v>
      </c>
      <c r="BO200" s="10">
        <v>4.1647501</v>
      </c>
      <c r="BP200" s="10">
        <v>4.1331844000000002</v>
      </c>
      <c r="BQ200" s="10">
        <v>4.1027101000000004</v>
      </c>
      <c r="BR200" s="10">
        <v>3.9430763</v>
      </c>
      <c r="BS200" s="10">
        <v>3.823108</v>
      </c>
      <c r="BU200" s="9">
        <v>255.65</v>
      </c>
      <c r="BV200" s="9">
        <v>414.65</v>
      </c>
      <c r="BW200" s="9">
        <v>543.53</v>
      </c>
      <c r="BX200" s="9">
        <v>563.33000000000004</v>
      </c>
      <c r="BY200" s="9">
        <v>569.99</v>
      </c>
      <c r="BZ200" s="9">
        <v>547.67999999999995</v>
      </c>
      <c r="CA200" s="9">
        <v>494.38</v>
      </c>
      <c r="CB200" s="9">
        <v>458.58</v>
      </c>
      <c r="CC200" s="9">
        <v>445.62</v>
      </c>
      <c r="CD200" s="9">
        <v>435.95</v>
      </c>
      <c r="CE200" s="9">
        <v>438.27</v>
      </c>
      <c r="CF200" s="9">
        <v>453.24</v>
      </c>
      <c r="CG200" s="9">
        <v>462.55</v>
      </c>
      <c r="CH200" s="9">
        <v>457.98</v>
      </c>
      <c r="CI200" s="9">
        <v>459.84</v>
      </c>
      <c r="CJ200" s="9">
        <v>477.7</v>
      </c>
      <c r="CK200" s="9">
        <v>484.43</v>
      </c>
      <c r="CL200" s="9">
        <v>420.26</v>
      </c>
      <c r="CM200" s="9">
        <v>330.16</v>
      </c>
      <c r="CN200" s="9">
        <v>282.33999999999997</v>
      </c>
      <c r="CO200" s="9">
        <v>287.47000000000003</v>
      </c>
      <c r="CP200" s="9">
        <v>271.23</v>
      </c>
      <c r="CQ200" s="9">
        <v>272.25</v>
      </c>
      <c r="CR200" s="9">
        <v>277.64</v>
      </c>
      <c r="CS200" s="9">
        <v>277.64999999999998</v>
      </c>
      <c r="CT200" s="9">
        <v>286.64</v>
      </c>
      <c r="CU200" s="9">
        <v>295.91000000000003</v>
      </c>
      <c r="CV200" s="9">
        <v>302.58</v>
      </c>
      <c r="CW200" s="9">
        <v>301.89999999999998</v>
      </c>
      <c r="CX200" s="9">
        <v>287.88</v>
      </c>
      <c r="CY200" s="9">
        <v>237.94</v>
      </c>
      <c r="CZ200" s="9">
        <v>217.75</v>
      </c>
      <c r="DA200" s="9">
        <v>207.53</v>
      </c>
      <c r="DB200" s="9">
        <v>205.75</v>
      </c>
      <c r="DC200" s="9">
        <v>206.31</v>
      </c>
      <c r="DD200" s="9">
        <v>218.17</v>
      </c>
      <c r="DE200" s="9">
        <v>238.42</v>
      </c>
      <c r="DF200" s="9">
        <v>239.16</v>
      </c>
      <c r="DG200" s="9">
        <v>234.61</v>
      </c>
      <c r="DH200" s="9">
        <v>226.12</v>
      </c>
      <c r="DI200" s="9">
        <v>218.89</v>
      </c>
      <c r="DJ200" s="9">
        <v>210.63</v>
      </c>
      <c r="DK200" s="9">
        <v>166.75</v>
      </c>
      <c r="DL200" s="9">
        <v>139.13999999999999</v>
      </c>
      <c r="DM200" s="9">
        <v>137.08000000000001</v>
      </c>
      <c r="DN200" s="9">
        <v>133.28</v>
      </c>
      <c r="DO200" s="9">
        <v>127.39</v>
      </c>
      <c r="DP200" s="9">
        <v>127.81</v>
      </c>
      <c r="DR200" s="9">
        <v>292.75</v>
      </c>
      <c r="DS200" s="9">
        <v>617.5</v>
      </c>
      <c r="DT200" s="9">
        <v>659.5</v>
      </c>
      <c r="DU200" s="9">
        <v>660.95</v>
      </c>
      <c r="DV200" s="9">
        <v>633.99</v>
      </c>
      <c r="DW200" s="9">
        <v>633.1</v>
      </c>
      <c r="DX200" s="9">
        <v>383.94</v>
      </c>
      <c r="DY200" s="9">
        <v>388.29</v>
      </c>
      <c r="DZ200" s="9">
        <v>387.77</v>
      </c>
      <c r="EA200" s="9">
        <v>350.21</v>
      </c>
      <c r="EB200" s="9">
        <v>351.56</v>
      </c>
      <c r="EC200" s="9">
        <v>350.09</v>
      </c>
      <c r="ED200" s="9">
        <v>394.06</v>
      </c>
      <c r="EE200" s="9">
        <v>397.3</v>
      </c>
      <c r="EF200" s="9">
        <v>397.76</v>
      </c>
      <c r="EG200" s="9">
        <v>394.47</v>
      </c>
      <c r="EH200" s="9">
        <v>394.47</v>
      </c>
      <c r="EI200" s="9">
        <v>391.5</v>
      </c>
      <c r="EJ200" s="9">
        <v>240.67</v>
      </c>
      <c r="EK200" s="9">
        <v>240.18</v>
      </c>
      <c r="EL200" s="9">
        <v>239.95</v>
      </c>
      <c r="EM200" s="9">
        <v>239.63</v>
      </c>
      <c r="EN200" s="9">
        <v>240.92</v>
      </c>
      <c r="EO200" s="9">
        <v>241.64</v>
      </c>
      <c r="EP200" s="9">
        <v>275.08</v>
      </c>
      <c r="EQ200" s="9">
        <v>277.35000000000002</v>
      </c>
      <c r="ER200" s="9">
        <v>277.98</v>
      </c>
      <c r="ES200" s="9">
        <v>279.12</v>
      </c>
      <c r="ET200" s="9">
        <v>278.8</v>
      </c>
      <c r="EU200" s="9">
        <v>280.31</v>
      </c>
      <c r="EV200" s="9">
        <v>215.44</v>
      </c>
      <c r="EW200" s="9">
        <v>214.71</v>
      </c>
      <c r="EX200" s="9">
        <v>214.72</v>
      </c>
      <c r="EY200" s="9">
        <v>214.69</v>
      </c>
      <c r="EZ200" s="9">
        <v>216.1</v>
      </c>
      <c r="FA200" s="9">
        <v>216.94</v>
      </c>
      <c r="FB200" s="9">
        <v>168.2</v>
      </c>
      <c r="FC200" s="9">
        <v>171.02</v>
      </c>
      <c r="FD200" s="9">
        <v>173.12</v>
      </c>
      <c r="FE200" s="9">
        <v>173.91</v>
      </c>
      <c r="FF200" s="9">
        <v>173.2</v>
      </c>
      <c r="FG200" s="9">
        <v>172.77</v>
      </c>
      <c r="FH200" s="9">
        <v>159.30000000000001</v>
      </c>
      <c r="FI200" s="9">
        <v>158.66999999999999</v>
      </c>
      <c r="FJ200" s="9">
        <v>158.68</v>
      </c>
      <c r="FK200" s="9">
        <v>158.65</v>
      </c>
      <c r="FL200" s="9">
        <v>160.05000000000001</v>
      </c>
      <c r="FM200" s="9">
        <v>158.66999999999999</v>
      </c>
      <c r="FO200" s="9">
        <v>73.702799999999996</v>
      </c>
      <c r="FP200" s="7">
        <v>85.97</v>
      </c>
      <c r="FQ200" s="9">
        <v>1.0773999999999999</v>
      </c>
      <c r="FR200" s="7">
        <f t="shared" si="29"/>
        <v>79.793948394282538</v>
      </c>
      <c r="FT200" s="7">
        <v>4.72</v>
      </c>
      <c r="FU200" s="7">
        <v>4.4800000000000004</v>
      </c>
      <c r="FV200" s="9">
        <v>74.022599999999997</v>
      </c>
      <c r="FX200" s="9">
        <v>86.27</v>
      </c>
      <c r="FY200" s="9">
        <v>83.11</v>
      </c>
      <c r="FZ200" s="9">
        <v>79.459999999999994</v>
      </c>
      <c r="GA200" s="9">
        <v>75.83</v>
      </c>
      <c r="GB200" s="9">
        <v>71.739999999999995</v>
      </c>
    </row>
    <row r="201" spans="1:184" x14ac:dyDescent="0.25">
      <c r="A201" s="6">
        <f t="shared" si="30"/>
        <v>44832</v>
      </c>
      <c r="B201" s="13">
        <f t="shared" si="24"/>
        <v>9</v>
      </c>
      <c r="C201" s="13">
        <f t="shared" si="25"/>
        <v>2022</v>
      </c>
      <c r="D201">
        <f t="shared" si="26"/>
        <v>202209</v>
      </c>
      <c r="E201">
        <f t="shared" si="27"/>
        <v>3</v>
      </c>
      <c r="F201">
        <f t="shared" si="28"/>
        <v>202203</v>
      </c>
      <c r="G201" t="s">
        <v>387</v>
      </c>
      <c r="H201" s="9">
        <v>2.25</v>
      </c>
      <c r="I201" s="9">
        <v>2.1890999999999998</v>
      </c>
      <c r="J201" s="10">
        <v>2.9106782999999998</v>
      </c>
      <c r="K201" s="10">
        <v>3.8366736000000001</v>
      </c>
      <c r="L201" s="10">
        <v>4.5175888000000004</v>
      </c>
      <c r="M201" s="10">
        <v>5.0021632</v>
      </c>
      <c r="N201" s="10">
        <v>5.3415797999999999</v>
      </c>
      <c r="O201" s="10">
        <v>5.5720948999999997</v>
      </c>
      <c r="P201" s="10">
        <v>5.7145400000000004</v>
      </c>
      <c r="Q201" s="10">
        <v>5.7936421999999999</v>
      </c>
      <c r="R201" s="10">
        <v>5.8310300000000002</v>
      </c>
      <c r="S201" s="10">
        <v>5.8445220999999998</v>
      </c>
      <c r="T201" s="10">
        <v>5.8448631000000004</v>
      </c>
      <c r="U201" s="10">
        <v>5.8376299999999999</v>
      </c>
      <c r="V201" s="10">
        <v>5.8248705000000003</v>
      </c>
      <c r="W201" s="10">
        <v>5.8069021999999997</v>
      </c>
      <c r="X201" s="10">
        <v>5.7837766999999998</v>
      </c>
      <c r="Y201" s="10">
        <v>5.7555452999999996</v>
      </c>
      <c r="Z201" s="10">
        <v>5.7222594999999998</v>
      </c>
      <c r="AA201" s="10">
        <v>5.6839708</v>
      </c>
      <c r="AB201" s="10">
        <v>5.6408385000000001</v>
      </c>
      <c r="AC201" s="10">
        <v>5.5934334000000003</v>
      </c>
      <c r="AD201" s="10">
        <v>5.5424239999999996</v>
      </c>
      <c r="AE201" s="10">
        <v>5.4884789999999999</v>
      </c>
      <c r="AF201" s="10">
        <v>5.4322667999999998</v>
      </c>
      <c r="AG201" s="10">
        <v>5.3744560000000003</v>
      </c>
      <c r="AH201" s="10">
        <v>5.3156568000000002</v>
      </c>
      <c r="AI201" s="10">
        <v>5.2561643</v>
      </c>
      <c r="AJ201" s="10">
        <v>5.1961680000000001</v>
      </c>
      <c r="AK201" s="10">
        <v>5.1358575999999996</v>
      </c>
      <c r="AL201" s="10">
        <v>5.0754223999999999</v>
      </c>
      <c r="AM201" s="10">
        <v>5.0150522000000004</v>
      </c>
      <c r="AN201" s="10">
        <v>4.9549361999999997</v>
      </c>
      <c r="AO201" s="10">
        <v>4.8952641999999997</v>
      </c>
      <c r="AP201" s="10">
        <v>4.8362255999999997</v>
      </c>
      <c r="AQ201" s="10">
        <v>4.7780098999999998</v>
      </c>
      <c r="AR201" s="10">
        <v>4.7208066000000004</v>
      </c>
      <c r="AS201" s="10">
        <v>4.6648053000000003</v>
      </c>
      <c r="AT201" s="10">
        <v>4.6101666999999997</v>
      </c>
      <c r="AU201" s="10">
        <v>4.5569110000000004</v>
      </c>
      <c r="AV201" s="10">
        <v>4.5050156000000001</v>
      </c>
      <c r="AW201" s="10">
        <v>4.4544579999999998</v>
      </c>
      <c r="AX201" s="10">
        <v>4.4052157999999997</v>
      </c>
      <c r="AY201" s="10">
        <v>4.3572661999999998</v>
      </c>
      <c r="AZ201" s="10">
        <v>4.3105868999999997</v>
      </c>
      <c r="BA201" s="10">
        <v>4.2651553</v>
      </c>
      <c r="BB201" s="10">
        <v>4.2209488000000004</v>
      </c>
      <c r="BC201" s="10">
        <v>4.1779449</v>
      </c>
      <c r="BD201" s="10">
        <v>4.1361211000000004</v>
      </c>
      <c r="BE201" s="10">
        <v>4.0954547999999997</v>
      </c>
      <c r="BF201" s="10">
        <v>4.0559256000000001</v>
      </c>
      <c r="BG201" s="10">
        <v>4.0175225000000001</v>
      </c>
      <c r="BH201" s="10">
        <v>3.9802369999999998</v>
      </c>
      <c r="BI201" s="10">
        <v>3.9440605999999998</v>
      </c>
      <c r="BJ201" s="10">
        <v>3.9089849000000001</v>
      </c>
      <c r="BK201" s="10">
        <v>3.8750013999999999</v>
      </c>
      <c r="BL201" s="10">
        <v>3.8421015999999999</v>
      </c>
      <c r="BM201" s="10">
        <v>3.8102770000000001</v>
      </c>
      <c r="BN201" s="10">
        <v>3.7795192000000002</v>
      </c>
      <c r="BO201" s="10">
        <v>3.7498197000000002</v>
      </c>
      <c r="BP201" s="10">
        <v>3.7211701000000001</v>
      </c>
      <c r="BQ201" s="10">
        <v>3.6935619000000002</v>
      </c>
      <c r="BR201" s="10">
        <v>3.5492045000000001</v>
      </c>
      <c r="BS201" s="10">
        <v>3.4395812000000001</v>
      </c>
      <c r="BU201" s="9">
        <v>321.67</v>
      </c>
      <c r="BV201" s="9">
        <v>471.2</v>
      </c>
      <c r="BW201" s="9">
        <v>600.08000000000004</v>
      </c>
      <c r="BX201" s="9">
        <v>621.37</v>
      </c>
      <c r="BY201" s="9">
        <v>631.33000000000004</v>
      </c>
      <c r="BZ201" s="9">
        <v>607.72</v>
      </c>
      <c r="CA201" s="9">
        <v>537.72</v>
      </c>
      <c r="CB201" s="9">
        <v>496.55</v>
      </c>
      <c r="CC201" s="9">
        <v>485.05</v>
      </c>
      <c r="CD201" s="9">
        <v>483.63</v>
      </c>
      <c r="CE201" s="9">
        <v>485.95</v>
      </c>
      <c r="CF201" s="9">
        <v>501.03</v>
      </c>
      <c r="CG201" s="9">
        <v>503.34</v>
      </c>
      <c r="CH201" s="9">
        <v>498.77</v>
      </c>
      <c r="CI201" s="9">
        <v>500.63</v>
      </c>
      <c r="CJ201" s="9">
        <v>518.49</v>
      </c>
      <c r="CK201" s="9">
        <v>525.22</v>
      </c>
      <c r="CL201" s="9">
        <v>461.05</v>
      </c>
      <c r="CM201" s="9">
        <v>332.5</v>
      </c>
      <c r="CN201" s="9">
        <v>284.68</v>
      </c>
      <c r="CO201" s="9">
        <v>289.81</v>
      </c>
      <c r="CP201" s="9">
        <v>273.57</v>
      </c>
      <c r="CQ201" s="9">
        <v>274.58999999999997</v>
      </c>
      <c r="CR201" s="9">
        <v>279.98</v>
      </c>
      <c r="CS201" s="9">
        <v>279.99</v>
      </c>
      <c r="CT201" s="9">
        <v>288.98</v>
      </c>
      <c r="CU201" s="9">
        <v>298.25</v>
      </c>
      <c r="CV201" s="9">
        <v>304.92</v>
      </c>
      <c r="CW201" s="9">
        <v>304.24</v>
      </c>
      <c r="CX201" s="9">
        <v>290.22000000000003</v>
      </c>
      <c r="CY201" s="9">
        <v>249.28</v>
      </c>
      <c r="CZ201" s="9">
        <v>229.09</v>
      </c>
      <c r="DA201" s="9">
        <v>218.87</v>
      </c>
      <c r="DB201" s="9">
        <v>217.09</v>
      </c>
      <c r="DC201" s="9">
        <v>217.65</v>
      </c>
      <c r="DD201" s="9">
        <v>229.51</v>
      </c>
      <c r="DE201" s="9">
        <v>249.76</v>
      </c>
      <c r="DF201" s="9">
        <v>250.5</v>
      </c>
      <c r="DG201" s="9">
        <v>245.95</v>
      </c>
      <c r="DH201" s="9">
        <v>237.46</v>
      </c>
      <c r="DI201" s="9">
        <v>230.23</v>
      </c>
      <c r="DJ201" s="9">
        <v>221.97</v>
      </c>
      <c r="DK201" s="9">
        <v>178.09</v>
      </c>
      <c r="DL201" s="9">
        <v>150.47999999999999</v>
      </c>
      <c r="DM201" s="9">
        <v>148.41999999999999</v>
      </c>
      <c r="DN201" s="9">
        <v>144.62</v>
      </c>
      <c r="DO201" s="9">
        <v>138.72999999999999</v>
      </c>
      <c r="DP201" s="9">
        <v>139.15</v>
      </c>
      <c r="DR201" s="9">
        <v>324</v>
      </c>
      <c r="DS201" s="9">
        <v>644</v>
      </c>
      <c r="DT201" s="9">
        <v>705</v>
      </c>
      <c r="DU201" s="9">
        <v>708</v>
      </c>
      <c r="DV201" s="9">
        <v>681.81</v>
      </c>
      <c r="DW201" s="9">
        <v>677.53</v>
      </c>
      <c r="DX201" s="9">
        <v>391.24</v>
      </c>
      <c r="DY201" s="9">
        <v>395.59</v>
      </c>
      <c r="DZ201" s="9">
        <v>395.07</v>
      </c>
      <c r="EA201" s="9">
        <v>357.21</v>
      </c>
      <c r="EB201" s="9">
        <v>358.56</v>
      </c>
      <c r="EC201" s="9">
        <v>357.09</v>
      </c>
      <c r="ED201" s="9">
        <v>392.44</v>
      </c>
      <c r="EE201" s="9">
        <v>394.42</v>
      </c>
      <c r="EF201" s="9">
        <v>394.88</v>
      </c>
      <c r="EG201" s="9">
        <v>390.94</v>
      </c>
      <c r="EH201" s="9">
        <v>390.94</v>
      </c>
      <c r="EI201" s="9">
        <v>387.97</v>
      </c>
      <c r="EJ201" s="9">
        <v>244.97</v>
      </c>
      <c r="EK201" s="9">
        <v>244.48</v>
      </c>
      <c r="EL201" s="9">
        <v>244.25</v>
      </c>
      <c r="EM201" s="9">
        <v>243.93</v>
      </c>
      <c r="EN201" s="9">
        <v>245.22</v>
      </c>
      <c r="EO201" s="9">
        <v>245.94</v>
      </c>
      <c r="EP201" s="9">
        <v>260.32</v>
      </c>
      <c r="EQ201" s="9">
        <v>262.58999999999997</v>
      </c>
      <c r="ER201" s="9">
        <v>263.22000000000003</v>
      </c>
      <c r="ES201" s="9">
        <v>264.36</v>
      </c>
      <c r="ET201" s="9">
        <v>264.04000000000002</v>
      </c>
      <c r="EU201" s="9">
        <v>265.55</v>
      </c>
      <c r="EV201" s="9">
        <v>207.05</v>
      </c>
      <c r="EW201" s="9">
        <v>206.32</v>
      </c>
      <c r="EX201" s="9">
        <v>206.33</v>
      </c>
      <c r="EY201" s="9">
        <v>206.3</v>
      </c>
      <c r="EZ201" s="9">
        <v>207.71</v>
      </c>
      <c r="FA201" s="9">
        <v>208.55</v>
      </c>
      <c r="FB201" s="9">
        <v>164.01</v>
      </c>
      <c r="FC201" s="9">
        <v>166.83</v>
      </c>
      <c r="FD201" s="9">
        <v>168.93</v>
      </c>
      <c r="FE201" s="9">
        <v>169.72</v>
      </c>
      <c r="FF201" s="9">
        <v>169.01</v>
      </c>
      <c r="FG201" s="9">
        <v>168.58</v>
      </c>
      <c r="FH201" s="9">
        <v>155.11000000000001</v>
      </c>
      <c r="FI201" s="9">
        <v>154.47999999999999</v>
      </c>
      <c r="FJ201" s="9">
        <v>154.49</v>
      </c>
      <c r="FK201" s="9">
        <v>154.46</v>
      </c>
      <c r="FL201" s="9">
        <v>155.86000000000001</v>
      </c>
      <c r="FM201" s="9">
        <v>154.47999999999999</v>
      </c>
      <c r="FO201" s="9">
        <v>73.599599999999995</v>
      </c>
      <c r="FP201" s="7">
        <v>89.55</v>
      </c>
      <c r="FQ201" s="9">
        <v>1.0745</v>
      </c>
      <c r="FR201" s="7">
        <f t="shared" si="29"/>
        <v>83.341088878548163</v>
      </c>
      <c r="FT201" s="7">
        <v>4.29</v>
      </c>
      <c r="FU201" s="7">
        <v>4.01</v>
      </c>
      <c r="FV201" s="9">
        <v>73.915599999999998</v>
      </c>
      <c r="FX201" s="9">
        <v>89.32</v>
      </c>
      <c r="FY201" s="9">
        <v>86.28</v>
      </c>
      <c r="FZ201" s="9">
        <v>82.23</v>
      </c>
      <c r="GA201" s="9">
        <v>78.17</v>
      </c>
      <c r="GB201" s="9">
        <v>73.67</v>
      </c>
    </row>
    <row r="202" spans="1:184" x14ac:dyDescent="0.25">
      <c r="A202" s="6">
        <f t="shared" si="30"/>
        <v>44833</v>
      </c>
      <c r="B202" s="13">
        <f t="shared" ref="B202:B265" si="31">MONTH(A202)</f>
        <v>9</v>
      </c>
      <c r="C202" s="13">
        <f t="shared" ref="C202:C265" si="32">YEAR(A202)</f>
        <v>2022</v>
      </c>
      <c r="D202">
        <f t="shared" ref="D202:D265" si="33">C202*100+B202</f>
        <v>202209</v>
      </c>
      <c r="E202">
        <f t="shared" ref="E202:E265" si="34">IF(B202&lt;4,1,IF(B202&lt;7,2,IF(B202&lt;10,3,4)))</f>
        <v>3</v>
      </c>
      <c r="F202">
        <f t="shared" ref="F202:F265" si="35">C202*100+E202</f>
        <v>202203</v>
      </c>
      <c r="G202" t="s">
        <v>388</v>
      </c>
      <c r="H202" s="9">
        <v>2.25</v>
      </c>
      <c r="I202" s="9">
        <v>2.1890000000000001</v>
      </c>
      <c r="J202" s="10">
        <v>2.7583712</v>
      </c>
      <c r="K202" s="10">
        <v>3.7659010999999998</v>
      </c>
      <c r="L202" s="10">
        <v>4.4821838999999999</v>
      </c>
      <c r="M202" s="10">
        <v>4.9719204000000001</v>
      </c>
      <c r="N202" s="10">
        <v>5.3064058999999997</v>
      </c>
      <c r="O202" s="10">
        <v>5.5336300999999999</v>
      </c>
      <c r="P202" s="10">
        <v>5.6826182999999997</v>
      </c>
      <c r="Q202" s="10">
        <v>5.7764894</v>
      </c>
      <c r="R202" s="10">
        <v>5.8311377999999996</v>
      </c>
      <c r="S202" s="10">
        <v>5.85989</v>
      </c>
      <c r="T202" s="10">
        <v>5.8730843999999998</v>
      </c>
      <c r="U202" s="10">
        <v>5.8765906000000001</v>
      </c>
      <c r="V202" s="10">
        <v>5.8734352000000003</v>
      </c>
      <c r="W202" s="10">
        <v>5.8641509000000003</v>
      </c>
      <c r="X202" s="10">
        <v>5.8487247</v>
      </c>
      <c r="Y202" s="10">
        <v>5.8271436999999997</v>
      </c>
      <c r="Z202" s="10">
        <v>5.7993949999999996</v>
      </c>
      <c r="AA202" s="10">
        <v>5.7654658000000003</v>
      </c>
      <c r="AB202" s="10">
        <v>5.7254541000000003</v>
      </c>
      <c r="AC202" s="10">
        <v>5.6800883999999998</v>
      </c>
      <c r="AD202" s="10">
        <v>5.6303184000000002</v>
      </c>
      <c r="AE202" s="10">
        <v>5.5770941000000001</v>
      </c>
      <c r="AF202" s="10">
        <v>5.5213656000000002</v>
      </c>
      <c r="AG202" s="10">
        <v>5.4640827999999999</v>
      </c>
      <c r="AH202" s="10">
        <v>5.4060940999999998</v>
      </c>
      <c r="AI202" s="10">
        <v>5.3477515000000002</v>
      </c>
      <c r="AJ202" s="10">
        <v>5.2892561000000002</v>
      </c>
      <c r="AK202" s="10">
        <v>5.2308089999999998</v>
      </c>
      <c r="AL202" s="10">
        <v>5.1726112000000004</v>
      </c>
      <c r="AM202" s="10">
        <v>5.1148638999999996</v>
      </c>
      <c r="AN202" s="10">
        <v>5.0577681999999999</v>
      </c>
      <c r="AO202" s="10">
        <v>5.001525</v>
      </c>
      <c r="AP202" s="10">
        <v>4.9463355</v>
      </c>
      <c r="AQ202" s="10">
        <v>4.8924007999999999</v>
      </c>
      <c r="AR202" s="10">
        <v>4.8399219999999996</v>
      </c>
      <c r="AS202" s="10">
        <v>4.7891000999999997</v>
      </c>
      <c r="AT202" s="10">
        <v>4.7400960999999997</v>
      </c>
      <c r="AU202" s="10">
        <v>4.6928938000000002</v>
      </c>
      <c r="AV202" s="10">
        <v>4.6474283999999999</v>
      </c>
      <c r="AW202" s="10">
        <v>4.6036346999999997</v>
      </c>
      <c r="AX202" s="10">
        <v>4.5614477999999998</v>
      </c>
      <c r="AY202" s="10">
        <v>4.5208028000000002</v>
      </c>
      <c r="AZ202" s="10">
        <v>4.4816345000000002</v>
      </c>
      <c r="BA202" s="10">
        <v>4.4438781000000001</v>
      </c>
      <c r="BB202" s="10">
        <v>4.4074685999999996</v>
      </c>
      <c r="BC202" s="10">
        <v>4.3723409000000002</v>
      </c>
      <c r="BD202" s="10">
        <v>4.3384301000000001</v>
      </c>
      <c r="BE202" s="10">
        <v>4.3056711999999999</v>
      </c>
      <c r="BF202" s="10">
        <v>4.2740052999999998</v>
      </c>
      <c r="BG202" s="10">
        <v>4.2434010000000004</v>
      </c>
      <c r="BH202" s="10">
        <v>4.2138340000000003</v>
      </c>
      <c r="BI202" s="10">
        <v>4.1852805000000002</v>
      </c>
      <c r="BJ202" s="10">
        <v>4.1577164</v>
      </c>
      <c r="BK202" s="10">
        <v>4.1311175999999996</v>
      </c>
      <c r="BL202" s="10">
        <v>4.1054599999999999</v>
      </c>
      <c r="BM202" s="10">
        <v>4.0807197000000004</v>
      </c>
      <c r="BN202" s="10">
        <v>4.0568724999999999</v>
      </c>
      <c r="BO202" s="10">
        <v>4.0338944999999997</v>
      </c>
      <c r="BP202" s="10">
        <v>4.0117615999999998</v>
      </c>
      <c r="BQ202" s="10">
        <v>3.9904495999999998</v>
      </c>
      <c r="BR202" s="10">
        <v>3.8789284999999998</v>
      </c>
      <c r="BS202" s="10">
        <v>3.7936670000000001</v>
      </c>
      <c r="BU202" s="9">
        <v>255.91</v>
      </c>
      <c r="BV202" s="9">
        <v>405.91</v>
      </c>
      <c r="BW202" s="9">
        <v>538.91</v>
      </c>
      <c r="BX202" s="9">
        <v>559.53</v>
      </c>
      <c r="BY202" s="9">
        <v>565.53</v>
      </c>
      <c r="BZ202" s="9">
        <v>547.20000000000005</v>
      </c>
      <c r="CA202" s="9">
        <v>487.42</v>
      </c>
      <c r="CB202" s="9">
        <v>445.25</v>
      </c>
      <c r="CC202" s="9">
        <v>435.75</v>
      </c>
      <c r="CD202" s="9">
        <v>432.33</v>
      </c>
      <c r="CE202" s="9">
        <v>434.65</v>
      </c>
      <c r="CF202" s="9">
        <v>449.73</v>
      </c>
      <c r="CG202" s="9">
        <v>468.04</v>
      </c>
      <c r="CH202" s="9">
        <v>464.04</v>
      </c>
      <c r="CI202" s="9">
        <v>465.9</v>
      </c>
      <c r="CJ202" s="9">
        <v>481.76</v>
      </c>
      <c r="CK202" s="9">
        <v>488.49</v>
      </c>
      <c r="CL202" s="9">
        <v>424.32</v>
      </c>
      <c r="CM202" s="9">
        <v>326.77</v>
      </c>
      <c r="CN202" s="9">
        <v>278.95</v>
      </c>
      <c r="CO202" s="9">
        <v>284.08</v>
      </c>
      <c r="CP202" s="9">
        <v>267.83999999999997</v>
      </c>
      <c r="CQ202" s="9">
        <v>268.86</v>
      </c>
      <c r="CR202" s="9">
        <v>274.25</v>
      </c>
      <c r="CS202" s="9">
        <v>276.26</v>
      </c>
      <c r="CT202" s="9">
        <v>285.25</v>
      </c>
      <c r="CU202" s="9">
        <v>294.52</v>
      </c>
      <c r="CV202" s="9">
        <v>301.19</v>
      </c>
      <c r="CW202" s="9">
        <v>300.51</v>
      </c>
      <c r="CX202" s="9">
        <v>286.49</v>
      </c>
      <c r="CY202" s="9">
        <v>245.55</v>
      </c>
      <c r="CZ202" s="9">
        <v>225.36</v>
      </c>
      <c r="DA202" s="9">
        <v>215.14</v>
      </c>
      <c r="DB202" s="9">
        <v>213.36</v>
      </c>
      <c r="DC202" s="9">
        <v>213.92</v>
      </c>
      <c r="DD202" s="9">
        <v>225.78</v>
      </c>
      <c r="DE202" s="9">
        <v>246.03</v>
      </c>
      <c r="DF202" s="9">
        <v>246.77</v>
      </c>
      <c r="DG202" s="9">
        <v>242.22</v>
      </c>
      <c r="DH202" s="9">
        <v>233.73</v>
      </c>
      <c r="DI202" s="9">
        <v>226.5</v>
      </c>
      <c r="DJ202" s="9">
        <v>218.24</v>
      </c>
      <c r="DK202" s="9">
        <v>174.36</v>
      </c>
      <c r="DL202" s="9">
        <v>146.75</v>
      </c>
      <c r="DM202" s="9">
        <v>144.69</v>
      </c>
      <c r="DN202" s="9">
        <v>140.88999999999999</v>
      </c>
      <c r="DO202" s="9">
        <v>135</v>
      </c>
      <c r="DP202" s="9">
        <v>135.41999999999999</v>
      </c>
      <c r="DR202" s="9">
        <v>269.57</v>
      </c>
      <c r="DS202" s="9">
        <v>625.25</v>
      </c>
      <c r="DT202" s="9">
        <v>730.89</v>
      </c>
      <c r="DU202" s="9">
        <v>684.41</v>
      </c>
      <c r="DV202" s="9">
        <v>652.70000000000005</v>
      </c>
      <c r="DW202" s="9">
        <v>648.41999999999996</v>
      </c>
      <c r="DX202" s="9">
        <v>364.02</v>
      </c>
      <c r="DY202" s="9">
        <v>370.25</v>
      </c>
      <c r="DZ202" s="9">
        <v>369.73</v>
      </c>
      <c r="EA202" s="9">
        <v>332.64</v>
      </c>
      <c r="EB202" s="9">
        <v>333.99</v>
      </c>
      <c r="EC202" s="9">
        <v>332.52</v>
      </c>
      <c r="ED202" s="9">
        <v>378.99</v>
      </c>
      <c r="EE202" s="9">
        <v>380.97</v>
      </c>
      <c r="EF202" s="9">
        <v>381.43</v>
      </c>
      <c r="EG202" s="9">
        <v>377.27</v>
      </c>
      <c r="EH202" s="9">
        <v>377.27</v>
      </c>
      <c r="EI202" s="9">
        <v>374.3</v>
      </c>
      <c r="EJ202" s="9">
        <v>236.53</v>
      </c>
      <c r="EK202" s="9">
        <v>236.04</v>
      </c>
      <c r="EL202" s="9">
        <v>235.81</v>
      </c>
      <c r="EM202" s="9">
        <v>235.49</v>
      </c>
      <c r="EN202" s="9">
        <v>236.78</v>
      </c>
      <c r="EO202" s="9">
        <v>237.5</v>
      </c>
      <c r="EP202" s="9">
        <v>251.13</v>
      </c>
      <c r="EQ202" s="9">
        <v>253.4</v>
      </c>
      <c r="ER202" s="9">
        <v>254.03</v>
      </c>
      <c r="ES202" s="9">
        <v>255.17</v>
      </c>
      <c r="ET202" s="9">
        <v>254.85</v>
      </c>
      <c r="EU202" s="9">
        <v>256.36</v>
      </c>
      <c r="EV202" s="9">
        <v>199.34</v>
      </c>
      <c r="EW202" s="9">
        <v>198.61</v>
      </c>
      <c r="EX202" s="9">
        <v>198.62</v>
      </c>
      <c r="EY202" s="9">
        <v>198.59</v>
      </c>
      <c r="EZ202" s="9">
        <v>200</v>
      </c>
      <c r="FA202" s="9">
        <v>200.84</v>
      </c>
      <c r="FB202" s="9">
        <v>160.16</v>
      </c>
      <c r="FC202" s="9">
        <v>162.97999999999999</v>
      </c>
      <c r="FD202" s="9">
        <v>165.08</v>
      </c>
      <c r="FE202" s="9">
        <v>165.87</v>
      </c>
      <c r="FF202" s="9">
        <v>165.16</v>
      </c>
      <c r="FG202" s="9">
        <v>164.73</v>
      </c>
      <c r="FH202" s="9">
        <v>151.26</v>
      </c>
      <c r="FI202" s="9">
        <v>150.63</v>
      </c>
      <c r="FJ202" s="9">
        <v>150.63999999999999</v>
      </c>
      <c r="FK202" s="9">
        <v>150.61000000000001</v>
      </c>
      <c r="FL202" s="9">
        <v>152.01</v>
      </c>
      <c r="FM202" s="9">
        <v>150.63</v>
      </c>
      <c r="FO202" s="9">
        <v>75.030900000000003</v>
      </c>
      <c r="FP202" s="7">
        <v>89.41</v>
      </c>
      <c r="FQ202" s="9">
        <v>1.1033999999999999</v>
      </c>
      <c r="FR202" s="7">
        <f t="shared" ref="FR202:FR265" si="36">FP202/FQ202</f>
        <v>81.031357621895964</v>
      </c>
      <c r="FT202" s="7">
        <v>4.3499999999999996</v>
      </c>
      <c r="FU202" s="7">
        <v>4.21</v>
      </c>
      <c r="FV202" s="9">
        <v>75.3309</v>
      </c>
      <c r="FX202" s="9">
        <v>88.49</v>
      </c>
      <c r="FY202" s="9">
        <v>85.48</v>
      </c>
      <c r="FZ202" s="9">
        <v>81.47</v>
      </c>
      <c r="GA202" s="9">
        <v>77.27</v>
      </c>
      <c r="GB202" s="9">
        <v>72.7</v>
      </c>
    </row>
    <row r="203" spans="1:184" x14ac:dyDescent="0.25">
      <c r="A203" s="6">
        <f t="shared" si="30"/>
        <v>44834</v>
      </c>
      <c r="B203" s="13">
        <f t="shared" si="31"/>
        <v>9</v>
      </c>
      <c r="C203" s="13">
        <f t="shared" si="32"/>
        <v>2022</v>
      </c>
      <c r="D203">
        <f t="shared" si="33"/>
        <v>202209</v>
      </c>
      <c r="E203">
        <f t="shared" si="34"/>
        <v>3</v>
      </c>
      <c r="F203">
        <f t="shared" si="35"/>
        <v>202203</v>
      </c>
      <c r="G203" t="s">
        <v>389</v>
      </c>
      <c r="H203" s="9">
        <v>2.25</v>
      </c>
      <c r="I203" s="9">
        <v>2.1901000000000002</v>
      </c>
      <c r="J203" s="10">
        <v>2.6910517999999999</v>
      </c>
      <c r="K203" s="10">
        <v>3.6736920999999998</v>
      </c>
      <c r="L203" s="10">
        <v>4.4164265</v>
      </c>
      <c r="M203" s="10">
        <v>4.9471791999999999</v>
      </c>
      <c r="N203" s="10">
        <v>5.3043648000000001</v>
      </c>
      <c r="O203" s="10">
        <v>5.5308589000000001</v>
      </c>
      <c r="P203" s="10">
        <v>5.6671617999999997</v>
      </c>
      <c r="Q203" s="10">
        <v>5.7434153999999999</v>
      </c>
      <c r="R203" s="10">
        <v>5.7832100999999998</v>
      </c>
      <c r="S203" s="10">
        <v>5.8042087999999996</v>
      </c>
      <c r="T203" s="10">
        <v>5.8168847000000001</v>
      </c>
      <c r="U203" s="10">
        <v>5.8254408</v>
      </c>
      <c r="V203" s="10">
        <v>5.8283277</v>
      </c>
      <c r="W203" s="10">
        <v>5.8249651</v>
      </c>
      <c r="X203" s="10">
        <v>5.8154892</v>
      </c>
      <c r="Y203" s="10">
        <v>5.8000360999999998</v>
      </c>
      <c r="Z203" s="10">
        <v>5.7787420000000003</v>
      </c>
      <c r="AA203" s="10">
        <v>5.7517430999999997</v>
      </c>
      <c r="AB203" s="10">
        <v>5.7192664000000004</v>
      </c>
      <c r="AC203" s="10">
        <v>5.6820038999999998</v>
      </c>
      <c r="AD203" s="10">
        <v>5.6407961999999996</v>
      </c>
      <c r="AE203" s="10">
        <v>5.5964840999999996</v>
      </c>
      <c r="AF203" s="10">
        <v>5.5499080000000003</v>
      </c>
      <c r="AG203" s="10">
        <v>5.5019087999999998</v>
      </c>
      <c r="AH203" s="10">
        <v>5.4532179000000003</v>
      </c>
      <c r="AI203" s="10">
        <v>5.4040847000000003</v>
      </c>
      <c r="AJ203" s="10">
        <v>5.3546258</v>
      </c>
      <c r="AK203" s="10">
        <v>5.3049577000000001</v>
      </c>
      <c r="AL203" s="10">
        <v>5.2551969999999999</v>
      </c>
      <c r="AM203" s="10">
        <v>5.2054600000000004</v>
      </c>
      <c r="AN203" s="10">
        <v>5.1558634000000003</v>
      </c>
      <c r="AO203" s="10">
        <v>5.1065234999999998</v>
      </c>
      <c r="AP203" s="10">
        <v>5.0575571000000004</v>
      </c>
      <c r="AQ203" s="10">
        <v>5.0090804000000002</v>
      </c>
      <c r="AR203" s="10">
        <v>4.9612100999999997</v>
      </c>
      <c r="AS203" s="10">
        <v>4.9140626999999997</v>
      </c>
      <c r="AT203" s="10">
        <v>4.8677358999999996</v>
      </c>
      <c r="AU203" s="10">
        <v>4.8222443999999998</v>
      </c>
      <c r="AV203" s="10">
        <v>4.7775800999999998</v>
      </c>
      <c r="AW203" s="10">
        <v>4.7337349</v>
      </c>
      <c r="AX203" s="10">
        <v>4.6907006000000004</v>
      </c>
      <c r="AY203" s="10">
        <v>4.6484692000000001</v>
      </c>
      <c r="AZ203" s="10">
        <v>4.6070324999999999</v>
      </c>
      <c r="BA203" s="10">
        <v>4.5663822999999999</v>
      </c>
      <c r="BB203" s="10">
        <v>4.5265105999999999</v>
      </c>
      <c r="BC203" s="10">
        <v>4.4874092000000001</v>
      </c>
      <c r="BD203" s="10">
        <v>4.4490699999999999</v>
      </c>
      <c r="BE203" s="10">
        <v>4.4114848000000002</v>
      </c>
      <c r="BF203" s="10">
        <v>4.3746486999999998</v>
      </c>
      <c r="BG203" s="10">
        <v>4.3385705000000003</v>
      </c>
      <c r="BH203" s="10">
        <v>4.3032627000000003</v>
      </c>
      <c r="BI203" s="10">
        <v>4.2687379999999999</v>
      </c>
      <c r="BJ203" s="10">
        <v>4.2350089000000004</v>
      </c>
      <c r="BK203" s="10">
        <v>4.2020881000000001</v>
      </c>
      <c r="BL203" s="10">
        <v>4.1699881999999997</v>
      </c>
      <c r="BM203" s="10">
        <v>4.1387216999999996</v>
      </c>
      <c r="BN203" s="10">
        <v>4.1083012999999999</v>
      </c>
      <c r="BO203" s="10">
        <v>4.0787396999999999</v>
      </c>
      <c r="BP203" s="10">
        <v>4.0500492000000001</v>
      </c>
      <c r="BQ203" s="10">
        <v>4.0222426999999996</v>
      </c>
      <c r="BR203" s="10">
        <v>3.8740983999999998</v>
      </c>
      <c r="BS203" s="10">
        <v>3.7574768000000001</v>
      </c>
      <c r="BU203" s="9">
        <v>352.89</v>
      </c>
      <c r="BV203" s="9">
        <v>498.22</v>
      </c>
      <c r="BW203" s="9">
        <v>522.62</v>
      </c>
      <c r="BX203" s="9">
        <v>532.62</v>
      </c>
      <c r="BY203" s="9">
        <v>514.29</v>
      </c>
      <c r="BZ203" s="9">
        <v>460.95</v>
      </c>
      <c r="CA203" s="9">
        <v>427.2</v>
      </c>
      <c r="CB203" s="9">
        <v>415.45</v>
      </c>
      <c r="CC203" s="9">
        <v>412.03</v>
      </c>
      <c r="CD203" s="9">
        <v>414.35</v>
      </c>
      <c r="CE203" s="9">
        <v>429.43</v>
      </c>
      <c r="CF203" s="9">
        <v>445.93</v>
      </c>
      <c r="CG203" s="9">
        <v>442.93</v>
      </c>
      <c r="CH203" s="9">
        <v>444.79</v>
      </c>
      <c r="CI203" s="9">
        <v>460.65</v>
      </c>
      <c r="CJ203" s="9">
        <v>467.38</v>
      </c>
      <c r="CK203" s="9">
        <v>403.21</v>
      </c>
      <c r="CL203" s="9">
        <v>312.66000000000003</v>
      </c>
      <c r="CM203" s="9">
        <v>264.83999999999997</v>
      </c>
      <c r="CN203" s="9">
        <v>269.97000000000003</v>
      </c>
      <c r="CO203" s="9">
        <v>253.73</v>
      </c>
      <c r="CP203" s="9">
        <v>254.75</v>
      </c>
      <c r="CQ203" s="9">
        <v>260.14</v>
      </c>
      <c r="CR203" s="9">
        <v>262.14999999999998</v>
      </c>
      <c r="CS203" s="9">
        <v>271.14</v>
      </c>
      <c r="CT203" s="9">
        <v>280.41000000000003</v>
      </c>
      <c r="CU203" s="9">
        <v>287.08</v>
      </c>
      <c r="CV203" s="9">
        <v>286.39999999999998</v>
      </c>
      <c r="CW203" s="9">
        <v>272.38</v>
      </c>
      <c r="CX203" s="9">
        <v>234.44</v>
      </c>
      <c r="CY203" s="9">
        <v>214.25</v>
      </c>
      <c r="CZ203" s="9">
        <v>204.03</v>
      </c>
      <c r="DA203" s="9">
        <v>202.25</v>
      </c>
      <c r="DB203" s="9">
        <v>202.81</v>
      </c>
      <c r="DC203" s="9">
        <v>214.67</v>
      </c>
      <c r="DD203" s="9">
        <v>234.92</v>
      </c>
      <c r="DE203" s="9">
        <v>235.66</v>
      </c>
      <c r="DF203" s="9">
        <v>231.11</v>
      </c>
      <c r="DG203" s="9">
        <v>222.62</v>
      </c>
      <c r="DH203" s="9">
        <v>215.39</v>
      </c>
      <c r="DI203" s="9">
        <v>207.13</v>
      </c>
      <c r="DJ203" s="9">
        <v>170.25</v>
      </c>
      <c r="DK203" s="9">
        <v>142.63999999999999</v>
      </c>
      <c r="DL203" s="9">
        <v>140.58000000000001</v>
      </c>
      <c r="DM203" s="9">
        <v>136.78</v>
      </c>
      <c r="DN203" s="9">
        <v>130.88999999999999</v>
      </c>
      <c r="DO203" s="9">
        <v>131.31</v>
      </c>
      <c r="DP203" s="9">
        <v>147.87</v>
      </c>
      <c r="DR203" s="9">
        <v>580.54999999999995</v>
      </c>
      <c r="DS203" s="9">
        <v>697.42</v>
      </c>
      <c r="DT203" s="9">
        <v>676.05</v>
      </c>
      <c r="DU203" s="9">
        <v>644.34</v>
      </c>
      <c r="DV203" s="9">
        <v>640.05999999999995</v>
      </c>
      <c r="DW203" s="9">
        <v>348.53</v>
      </c>
      <c r="DX203" s="9">
        <v>354.76</v>
      </c>
      <c r="DY203" s="9">
        <v>354.24</v>
      </c>
      <c r="DZ203" s="9">
        <v>317.49</v>
      </c>
      <c r="EA203" s="9">
        <v>318.83999999999997</v>
      </c>
      <c r="EB203" s="9">
        <v>317.37</v>
      </c>
      <c r="EC203" s="9">
        <v>357.57</v>
      </c>
      <c r="ED203" s="9">
        <v>359.55</v>
      </c>
      <c r="EE203" s="9">
        <v>360.01</v>
      </c>
      <c r="EF203" s="9">
        <v>355.71</v>
      </c>
      <c r="EG203" s="9">
        <v>355.71</v>
      </c>
      <c r="EH203" s="9">
        <v>352.74</v>
      </c>
      <c r="EI203" s="9">
        <v>223.01</v>
      </c>
      <c r="EJ203" s="9">
        <v>222.52</v>
      </c>
      <c r="EK203" s="9">
        <v>222.29</v>
      </c>
      <c r="EL203" s="9">
        <v>221.97</v>
      </c>
      <c r="EM203" s="9">
        <v>223.26</v>
      </c>
      <c r="EN203" s="9">
        <v>223.98</v>
      </c>
      <c r="EO203" s="9">
        <v>239.81</v>
      </c>
      <c r="EP203" s="9">
        <v>242.08</v>
      </c>
      <c r="EQ203" s="9">
        <v>242.71</v>
      </c>
      <c r="ER203" s="9">
        <v>243.85</v>
      </c>
      <c r="ES203" s="9">
        <v>243.53</v>
      </c>
      <c r="ET203" s="9">
        <v>245.04</v>
      </c>
      <c r="EU203" s="9">
        <v>189.06</v>
      </c>
      <c r="EV203" s="9">
        <v>188.33</v>
      </c>
      <c r="EW203" s="9">
        <v>188.34</v>
      </c>
      <c r="EX203" s="9">
        <v>188.31</v>
      </c>
      <c r="EY203" s="9">
        <v>189.72</v>
      </c>
      <c r="EZ203" s="9">
        <v>190.56</v>
      </c>
      <c r="FA203" s="9">
        <v>155.02000000000001</v>
      </c>
      <c r="FB203" s="9">
        <v>157.84</v>
      </c>
      <c r="FC203" s="9">
        <v>159.94</v>
      </c>
      <c r="FD203" s="9">
        <v>160.72999999999999</v>
      </c>
      <c r="FE203" s="9">
        <v>160.02000000000001</v>
      </c>
      <c r="FF203" s="9">
        <v>159.59</v>
      </c>
      <c r="FG203" s="9">
        <v>146.12</v>
      </c>
      <c r="FH203" s="9">
        <v>145.49</v>
      </c>
      <c r="FI203" s="9">
        <v>145.5</v>
      </c>
      <c r="FJ203" s="9">
        <v>145.47</v>
      </c>
      <c r="FK203" s="9">
        <v>146.87</v>
      </c>
      <c r="FL203" s="9">
        <v>145.49</v>
      </c>
      <c r="FM203" s="9">
        <v>127.29</v>
      </c>
      <c r="FO203" s="9">
        <v>75.711200000000005</v>
      </c>
      <c r="FP203" s="7">
        <v>88.9</v>
      </c>
      <c r="FQ203" s="9">
        <v>1.117</v>
      </c>
      <c r="FR203" s="7">
        <f t="shared" si="36"/>
        <v>79.588182632050135</v>
      </c>
      <c r="FT203" s="7">
        <v>4.29</v>
      </c>
      <c r="FU203" s="7">
        <v>4.08</v>
      </c>
      <c r="FV203" s="9">
        <v>75.981499999999997</v>
      </c>
      <c r="FX203" s="9">
        <v>87.96</v>
      </c>
      <c r="FY203" s="9">
        <v>83.52</v>
      </c>
      <c r="FZ203" s="9">
        <v>79.63</v>
      </c>
      <c r="GA203" s="9">
        <v>75.67</v>
      </c>
      <c r="GB203" s="9">
        <v>71.31</v>
      </c>
    </row>
    <row r="204" spans="1:184" x14ac:dyDescent="0.25">
      <c r="A204" s="6">
        <f t="shared" si="30"/>
        <v>44837</v>
      </c>
      <c r="B204" s="13">
        <f t="shared" si="31"/>
        <v>10</v>
      </c>
      <c r="C204" s="13">
        <f t="shared" si="32"/>
        <v>2022</v>
      </c>
      <c r="D204">
        <f t="shared" si="33"/>
        <v>202210</v>
      </c>
      <c r="E204">
        <f t="shared" si="34"/>
        <v>4</v>
      </c>
      <c r="F204">
        <f t="shared" si="35"/>
        <v>202204</v>
      </c>
      <c r="G204" t="s">
        <v>390</v>
      </c>
      <c r="H204" s="9">
        <v>2.25</v>
      </c>
      <c r="I204" s="9">
        <v>2.1880000000000002</v>
      </c>
      <c r="J204" s="10">
        <v>2.6720747</v>
      </c>
      <c r="K204" s="10">
        <v>3.5734020000000002</v>
      </c>
      <c r="L204" s="10">
        <v>4.2401581999999998</v>
      </c>
      <c r="M204" s="10">
        <v>4.7143721999999997</v>
      </c>
      <c r="N204" s="10">
        <v>5.0524633999999997</v>
      </c>
      <c r="O204" s="10">
        <v>5.2820546000000004</v>
      </c>
      <c r="P204" s="10">
        <v>5.4255133999999998</v>
      </c>
      <c r="Q204" s="10">
        <v>5.5061795</v>
      </c>
      <c r="R204" s="10">
        <v>5.5451088000000004</v>
      </c>
      <c r="S204" s="10">
        <v>5.560346</v>
      </c>
      <c r="T204" s="10">
        <v>5.5629841999999998</v>
      </c>
      <c r="U204" s="10">
        <v>5.5590137999999998</v>
      </c>
      <c r="V204" s="10">
        <v>5.5504294999999999</v>
      </c>
      <c r="W204" s="10">
        <v>5.5375972999999998</v>
      </c>
      <c r="X204" s="10">
        <v>5.5206954000000001</v>
      </c>
      <c r="Y204" s="10">
        <v>5.4999020999999999</v>
      </c>
      <c r="Z204" s="10">
        <v>5.4753957</v>
      </c>
      <c r="AA204" s="10">
        <v>5.4473545000000003</v>
      </c>
      <c r="AB204" s="10">
        <v>5.4160037000000001</v>
      </c>
      <c r="AC204" s="10">
        <v>5.3817665999999997</v>
      </c>
      <c r="AD204" s="10">
        <v>5.3451181999999999</v>
      </c>
      <c r="AE204" s="10">
        <v>5.3065335999999999</v>
      </c>
      <c r="AF204" s="10">
        <v>5.2664879999999998</v>
      </c>
      <c r="AG204" s="10">
        <v>5.2254563999999997</v>
      </c>
      <c r="AH204" s="10">
        <v>5.1838525999999998</v>
      </c>
      <c r="AI204" s="10">
        <v>5.1418198000000004</v>
      </c>
      <c r="AJ204" s="10">
        <v>5.0994269000000001</v>
      </c>
      <c r="AK204" s="10">
        <v>5.0567422999999998</v>
      </c>
      <c r="AL204" s="10">
        <v>5.0138347000000003</v>
      </c>
      <c r="AM204" s="10">
        <v>4.9707727000000004</v>
      </c>
      <c r="AN204" s="10">
        <v>4.9276249999999999</v>
      </c>
      <c r="AO204" s="10">
        <v>4.8844602000000004</v>
      </c>
      <c r="AP204" s="10">
        <v>4.8413468999999996</v>
      </c>
      <c r="AQ204" s="10">
        <v>4.7983538000000001</v>
      </c>
      <c r="AR204" s="10">
        <v>4.7555493999999996</v>
      </c>
      <c r="AS204" s="10">
        <v>4.7130026000000003</v>
      </c>
      <c r="AT204" s="10">
        <v>4.6707770000000002</v>
      </c>
      <c r="AU204" s="10">
        <v>4.6289159</v>
      </c>
      <c r="AV204" s="10">
        <v>4.5874566000000003</v>
      </c>
      <c r="AW204" s="10">
        <v>4.5464365000000004</v>
      </c>
      <c r="AX204" s="10">
        <v>4.5058929000000001</v>
      </c>
      <c r="AY204" s="10">
        <v>4.4658632000000003</v>
      </c>
      <c r="AZ204" s="10">
        <v>4.4263846999999998</v>
      </c>
      <c r="BA204" s="10">
        <v>4.3874949000000001</v>
      </c>
      <c r="BB204" s="10">
        <v>4.3492309999999996</v>
      </c>
      <c r="BC204" s="10">
        <v>4.3116304000000003</v>
      </c>
      <c r="BD204" s="10">
        <v>4.2747305000000004</v>
      </c>
      <c r="BE204" s="10">
        <v>4.2385685999999998</v>
      </c>
      <c r="BF204" s="10">
        <v>4.2031798</v>
      </c>
      <c r="BG204" s="10">
        <v>4.1685869000000002</v>
      </c>
      <c r="BH204" s="10">
        <v>4.1348086000000004</v>
      </c>
      <c r="BI204" s="10">
        <v>4.1018632999999998</v>
      </c>
      <c r="BJ204" s="10">
        <v>4.0697698999999998</v>
      </c>
      <c r="BK204" s="10">
        <v>4.0385467999999998</v>
      </c>
      <c r="BL204" s="10">
        <v>4.0082127999999999</v>
      </c>
      <c r="BM204" s="10">
        <v>3.9787865</v>
      </c>
      <c r="BN204" s="10">
        <v>3.9502864999999998</v>
      </c>
      <c r="BO204" s="10">
        <v>3.9227314</v>
      </c>
      <c r="BP204" s="10">
        <v>3.8961399999999999</v>
      </c>
      <c r="BQ204" s="10">
        <v>3.8705307000000002</v>
      </c>
      <c r="BR204" s="10">
        <v>3.7372836</v>
      </c>
      <c r="BS204" s="10">
        <v>3.6363553999999998</v>
      </c>
      <c r="BU204" s="9">
        <v>297.49</v>
      </c>
      <c r="BV204" s="9">
        <v>448.19</v>
      </c>
      <c r="BW204" s="9">
        <v>470.79</v>
      </c>
      <c r="BX204" s="9">
        <v>480.89</v>
      </c>
      <c r="BY204" s="9">
        <v>459.38</v>
      </c>
      <c r="BZ204" s="9">
        <v>412.71</v>
      </c>
      <c r="CA204" s="9">
        <v>380.96</v>
      </c>
      <c r="CB204" s="9">
        <v>370.46</v>
      </c>
      <c r="CC204" s="9">
        <v>367.16</v>
      </c>
      <c r="CD204" s="9">
        <v>369.48</v>
      </c>
      <c r="CE204" s="9">
        <v>384.94</v>
      </c>
      <c r="CF204" s="9">
        <v>392.74</v>
      </c>
      <c r="CG204" s="9">
        <v>399.02</v>
      </c>
      <c r="CH204" s="9">
        <v>401.38</v>
      </c>
      <c r="CI204" s="9">
        <v>417.44</v>
      </c>
      <c r="CJ204" s="9">
        <v>424.17</v>
      </c>
      <c r="CK204" s="9">
        <v>362.66</v>
      </c>
      <c r="CL204" s="9">
        <v>278.92</v>
      </c>
      <c r="CM204" s="9">
        <v>240.79</v>
      </c>
      <c r="CN204" s="9">
        <v>245.92</v>
      </c>
      <c r="CO204" s="9">
        <v>229.68</v>
      </c>
      <c r="CP204" s="9">
        <v>230.7</v>
      </c>
      <c r="CQ204" s="9">
        <v>236.09</v>
      </c>
      <c r="CR204" s="9">
        <v>237.93</v>
      </c>
      <c r="CS204" s="9">
        <v>246.56</v>
      </c>
      <c r="CT204" s="9">
        <v>255.83</v>
      </c>
      <c r="CU204" s="9">
        <v>263.35000000000002</v>
      </c>
      <c r="CV204" s="9">
        <v>262.67</v>
      </c>
      <c r="CW204" s="9">
        <v>248.65</v>
      </c>
      <c r="CX204" s="9">
        <v>220.7</v>
      </c>
      <c r="CY204" s="9">
        <v>200.51</v>
      </c>
      <c r="CZ204" s="9">
        <v>190.29</v>
      </c>
      <c r="DA204" s="9">
        <v>188.51</v>
      </c>
      <c r="DB204" s="9">
        <v>189.07</v>
      </c>
      <c r="DC204" s="9">
        <v>200.93</v>
      </c>
      <c r="DD204" s="9">
        <v>222.77</v>
      </c>
      <c r="DE204" s="9">
        <v>223.51</v>
      </c>
      <c r="DF204" s="9">
        <v>218.96</v>
      </c>
      <c r="DG204" s="9">
        <v>210.47</v>
      </c>
      <c r="DH204" s="9">
        <v>203.24</v>
      </c>
      <c r="DI204" s="9">
        <v>194.98</v>
      </c>
      <c r="DJ204" s="9">
        <v>160.83000000000001</v>
      </c>
      <c r="DK204" s="9">
        <v>134.16999999999999</v>
      </c>
      <c r="DL204" s="9">
        <v>132.11000000000001</v>
      </c>
      <c r="DM204" s="9">
        <v>128.31</v>
      </c>
      <c r="DN204" s="9">
        <v>122.42</v>
      </c>
      <c r="DO204" s="9">
        <v>122.84</v>
      </c>
      <c r="DP204" s="9">
        <v>139.4</v>
      </c>
      <c r="DR204" s="9">
        <v>518.46</v>
      </c>
      <c r="DS204" s="9">
        <v>651.91999999999996</v>
      </c>
      <c r="DT204" s="9">
        <v>636.04</v>
      </c>
      <c r="DU204" s="9">
        <v>604.33000000000004</v>
      </c>
      <c r="DV204" s="9">
        <v>600.04999999999995</v>
      </c>
      <c r="DW204" s="9">
        <v>320.43</v>
      </c>
      <c r="DX204" s="9">
        <v>326.66000000000003</v>
      </c>
      <c r="DY204" s="9">
        <v>326.14</v>
      </c>
      <c r="DZ204" s="9">
        <v>291.45</v>
      </c>
      <c r="EA204" s="9">
        <v>292.8</v>
      </c>
      <c r="EB204" s="9">
        <v>291.33</v>
      </c>
      <c r="EC204" s="9">
        <v>329.35</v>
      </c>
      <c r="ED204" s="9">
        <v>331.33</v>
      </c>
      <c r="EE204" s="9">
        <v>331.79</v>
      </c>
      <c r="EF204" s="9">
        <v>328.14</v>
      </c>
      <c r="EG204" s="9">
        <v>328.14</v>
      </c>
      <c r="EH204" s="9">
        <v>325.17</v>
      </c>
      <c r="EI204" s="9">
        <v>215.31</v>
      </c>
      <c r="EJ204" s="9">
        <v>214.82</v>
      </c>
      <c r="EK204" s="9">
        <v>214.59</v>
      </c>
      <c r="EL204" s="9">
        <v>214.27</v>
      </c>
      <c r="EM204" s="9">
        <v>215.56</v>
      </c>
      <c r="EN204" s="9">
        <v>216.28</v>
      </c>
      <c r="EO204" s="9">
        <v>230.86</v>
      </c>
      <c r="EP204" s="9">
        <v>233.13</v>
      </c>
      <c r="EQ204" s="9">
        <v>233.76</v>
      </c>
      <c r="ER204" s="9">
        <v>234.9</v>
      </c>
      <c r="ES204" s="9">
        <v>234.58</v>
      </c>
      <c r="ET204" s="9">
        <v>236.09</v>
      </c>
      <c r="EU204" s="9">
        <v>181.35</v>
      </c>
      <c r="EV204" s="9">
        <v>180.62</v>
      </c>
      <c r="EW204" s="9">
        <v>180.63</v>
      </c>
      <c r="EX204" s="9">
        <v>180.6</v>
      </c>
      <c r="EY204" s="9">
        <v>182.01</v>
      </c>
      <c r="EZ204" s="9">
        <v>182.85</v>
      </c>
      <c r="FA204" s="9">
        <v>146.07</v>
      </c>
      <c r="FB204" s="9">
        <v>148.88999999999999</v>
      </c>
      <c r="FC204" s="9">
        <v>150.99</v>
      </c>
      <c r="FD204" s="9">
        <v>151.78</v>
      </c>
      <c r="FE204" s="9">
        <v>151.07</v>
      </c>
      <c r="FF204" s="9">
        <v>150.63999999999999</v>
      </c>
      <c r="FG204" s="9">
        <v>138.41</v>
      </c>
      <c r="FH204" s="9">
        <v>137.78</v>
      </c>
      <c r="FI204" s="9">
        <v>137.79</v>
      </c>
      <c r="FJ204" s="9">
        <v>137.76</v>
      </c>
      <c r="FK204" s="9">
        <v>139.16</v>
      </c>
      <c r="FL204" s="9">
        <v>137.78</v>
      </c>
      <c r="FM204" s="9">
        <v>118.34</v>
      </c>
      <c r="FO204" s="9">
        <v>76.3596</v>
      </c>
      <c r="FP204" s="7">
        <v>90.68</v>
      </c>
      <c r="FQ204" s="9">
        <v>1.1279999999999999</v>
      </c>
      <c r="FR204" s="7">
        <f t="shared" si="36"/>
        <v>80.390070921985824</v>
      </c>
      <c r="FT204" s="7">
        <v>4.0199999999999996</v>
      </c>
      <c r="FU204" s="7">
        <v>3.96</v>
      </c>
      <c r="FV204" s="9">
        <v>76.657499999999999</v>
      </c>
      <c r="FX204" s="9">
        <v>88.86</v>
      </c>
      <c r="FY204" s="9">
        <v>85.22</v>
      </c>
      <c r="FZ204" s="9">
        <v>81.56</v>
      </c>
      <c r="GA204" s="9">
        <v>77.66</v>
      </c>
      <c r="GB204" s="9">
        <v>72.94</v>
      </c>
    </row>
    <row r="205" spans="1:184" x14ac:dyDescent="0.25">
      <c r="A205" s="6">
        <f t="shared" si="30"/>
        <v>44838</v>
      </c>
      <c r="B205" s="13">
        <f t="shared" si="31"/>
        <v>10</v>
      </c>
      <c r="C205" s="13">
        <f t="shared" si="32"/>
        <v>2022</v>
      </c>
      <c r="D205">
        <f t="shared" si="33"/>
        <v>202210</v>
      </c>
      <c r="E205">
        <f t="shared" si="34"/>
        <v>4</v>
      </c>
      <c r="F205">
        <f t="shared" si="35"/>
        <v>202204</v>
      </c>
      <c r="G205" t="s">
        <v>391</v>
      </c>
      <c r="H205" s="9">
        <v>2.25</v>
      </c>
      <c r="I205" s="9">
        <v>2.1859999999999999</v>
      </c>
      <c r="J205" s="10">
        <v>2.6811398</v>
      </c>
      <c r="K205" s="10">
        <v>3.5461998000000001</v>
      </c>
      <c r="L205" s="10">
        <v>4.1841692999999998</v>
      </c>
      <c r="M205" s="10">
        <v>4.6432570999999996</v>
      </c>
      <c r="N205" s="10">
        <v>4.9712819000000001</v>
      </c>
      <c r="O205" s="10">
        <v>5.1953779999999998</v>
      </c>
      <c r="P205" s="10">
        <v>5.3306114000000004</v>
      </c>
      <c r="Q205" s="10">
        <v>5.3996938999999999</v>
      </c>
      <c r="R205" s="10">
        <v>5.4249688000000003</v>
      </c>
      <c r="S205" s="10">
        <v>5.4260159999999997</v>
      </c>
      <c r="T205" s="10">
        <v>5.4153092000000003</v>
      </c>
      <c r="U205" s="10">
        <v>5.3991018999999998</v>
      </c>
      <c r="V205" s="10">
        <v>5.3805858999999998</v>
      </c>
      <c r="W205" s="10">
        <v>5.3602381000000001</v>
      </c>
      <c r="X205" s="10">
        <v>5.3379450000000004</v>
      </c>
      <c r="Y205" s="10">
        <v>5.3135931000000003</v>
      </c>
      <c r="Z205" s="10">
        <v>5.2870691000000001</v>
      </c>
      <c r="AA205" s="10">
        <v>5.2582595000000003</v>
      </c>
      <c r="AB205" s="10">
        <v>5.2271232000000003</v>
      </c>
      <c r="AC205" s="10">
        <v>5.1939232000000004</v>
      </c>
      <c r="AD205" s="10">
        <v>5.1590023</v>
      </c>
      <c r="AE205" s="10">
        <v>5.1227033000000004</v>
      </c>
      <c r="AF205" s="10">
        <v>5.0853691000000003</v>
      </c>
      <c r="AG205" s="10">
        <v>5.0473425000000001</v>
      </c>
      <c r="AH205" s="10">
        <v>5.0089249000000002</v>
      </c>
      <c r="AI205" s="10">
        <v>4.9702346000000004</v>
      </c>
      <c r="AJ205" s="10">
        <v>4.9313393999999997</v>
      </c>
      <c r="AK205" s="10">
        <v>4.8923072999999997</v>
      </c>
      <c r="AL205" s="10">
        <v>4.8532061000000004</v>
      </c>
      <c r="AM205" s="10">
        <v>4.8141034999999999</v>
      </c>
      <c r="AN205" s="10">
        <v>4.7750674999999996</v>
      </c>
      <c r="AO205" s="10">
        <v>4.7361658999999996</v>
      </c>
      <c r="AP205" s="10">
        <v>4.6974666000000003</v>
      </c>
      <c r="AQ205" s="10">
        <v>4.6590372999999996</v>
      </c>
      <c r="AR205" s="10">
        <v>4.6209458999999997</v>
      </c>
      <c r="AS205" s="10">
        <v>4.5832603000000001</v>
      </c>
      <c r="AT205" s="10">
        <v>4.5460396999999997</v>
      </c>
      <c r="AU205" s="10">
        <v>4.5092976</v>
      </c>
      <c r="AV205" s="10">
        <v>4.4730318999999996</v>
      </c>
      <c r="AW205" s="10">
        <v>4.4372404000000003</v>
      </c>
      <c r="AX205" s="10">
        <v>4.4019212000000003</v>
      </c>
      <c r="AY205" s="10">
        <v>4.3670722</v>
      </c>
      <c r="AZ205" s="10">
        <v>4.3326912000000002</v>
      </c>
      <c r="BA205" s="10">
        <v>4.2987763000000001</v>
      </c>
      <c r="BB205" s="10">
        <v>4.2653254</v>
      </c>
      <c r="BC205" s="10">
        <v>4.2323363000000001</v>
      </c>
      <c r="BD205" s="10">
        <v>4.1998071000000001</v>
      </c>
      <c r="BE205" s="10">
        <v>4.1677356000000003</v>
      </c>
      <c r="BF205" s="10">
        <v>4.1361235000000001</v>
      </c>
      <c r="BG205" s="10">
        <v>4.1049905000000004</v>
      </c>
      <c r="BH205" s="10">
        <v>4.0743615999999996</v>
      </c>
      <c r="BI205" s="10">
        <v>4.0442619000000004</v>
      </c>
      <c r="BJ205" s="10">
        <v>4.0147165999999999</v>
      </c>
      <c r="BK205" s="10">
        <v>3.9857509000000002</v>
      </c>
      <c r="BL205" s="10">
        <v>3.9573896999999998</v>
      </c>
      <c r="BM205" s="10">
        <v>3.9296582999999998</v>
      </c>
      <c r="BN205" s="10">
        <v>3.9025818000000001</v>
      </c>
      <c r="BO205" s="10">
        <v>3.8761852000000001</v>
      </c>
      <c r="BP205" s="10">
        <v>3.8504938000000002</v>
      </c>
      <c r="BQ205" s="10">
        <v>3.8255325</v>
      </c>
      <c r="BR205" s="10">
        <v>3.6917458000000001</v>
      </c>
      <c r="BS205" s="10">
        <v>3.5859632000000001</v>
      </c>
      <c r="BU205" s="9">
        <v>278.62</v>
      </c>
      <c r="BV205" s="9">
        <v>428.06</v>
      </c>
      <c r="BW205" s="9">
        <v>451.72</v>
      </c>
      <c r="BX205" s="9">
        <v>460.73</v>
      </c>
      <c r="BY205" s="9">
        <v>439.15</v>
      </c>
      <c r="BZ205" s="9">
        <v>395.57</v>
      </c>
      <c r="CA205" s="9">
        <v>363.57</v>
      </c>
      <c r="CB205" s="9">
        <v>354.57</v>
      </c>
      <c r="CC205" s="9">
        <v>350.19</v>
      </c>
      <c r="CD205" s="9">
        <v>351.68</v>
      </c>
      <c r="CE205" s="9">
        <v>366.73</v>
      </c>
      <c r="CF205" s="9">
        <v>373.79</v>
      </c>
      <c r="CG205" s="9">
        <v>381.19</v>
      </c>
      <c r="CH205" s="9">
        <v>384.55</v>
      </c>
      <c r="CI205" s="9">
        <v>398.55</v>
      </c>
      <c r="CJ205" s="9">
        <v>403.25</v>
      </c>
      <c r="CK205" s="9">
        <v>342.11</v>
      </c>
      <c r="CL205" s="9">
        <v>267.63</v>
      </c>
      <c r="CM205" s="9">
        <v>232.87</v>
      </c>
      <c r="CN205" s="9">
        <v>239.17</v>
      </c>
      <c r="CO205" s="9">
        <v>222.93</v>
      </c>
      <c r="CP205" s="9">
        <v>223.95</v>
      </c>
      <c r="CQ205" s="9">
        <v>229.61</v>
      </c>
      <c r="CR205" s="9">
        <v>231.63</v>
      </c>
      <c r="CS205" s="9">
        <v>240.25</v>
      </c>
      <c r="CT205" s="9">
        <v>249.15</v>
      </c>
      <c r="CU205" s="9">
        <v>256.41000000000003</v>
      </c>
      <c r="CV205" s="9">
        <v>254.72</v>
      </c>
      <c r="CW205" s="9">
        <v>240.24</v>
      </c>
      <c r="CX205" s="9">
        <v>212.02</v>
      </c>
      <c r="CY205" s="9">
        <v>191.23</v>
      </c>
      <c r="CZ205" s="9">
        <v>181.01</v>
      </c>
      <c r="DA205" s="9">
        <v>179.41</v>
      </c>
      <c r="DB205" s="9">
        <v>180.03</v>
      </c>
      <c r="DC205" s="9">
        <v>191.89</v>
      </c>
      <c r="DD205" s="9">
        <v>210.84</v>
      </c>
      <c r="DE205" s="9">
        <v>211.58</v>
      </c>
      <c r="DF205" s="9">
        <v>207.03</v>
      </c>
      <c r="DG205" s="9">
        <v>198.54</v>
      </c>
      <c r="DH205" s="9">
        <v>191.31</v>
      </c>
      <c r="DI205" s="9">
        <v>183.05</v>
      </c>
      <c r="DJ205" s="9">
        <v>149.24</v>
      </c>
      <c r="DK205" s="9">
        <v>122.58</v>
      </c>
      <c r="DL205" s="9">
        <v>120.52</v>
      </c>
      <c r="DM205" s="9">
        <v>116.72</v>
      </c>
      <c r="DN205" s="9">
        <v>111</v>
      </c>
      <c r="DO205" s="9">
        <v>111.76</v>
      </c>
      <c r="DP205" s="9">
        <v>128.38</v>
      </c>
      <c r="DR205" s="9">
        <v>491.88</v>
      </c>
      <c r="DS205" s="9">
        <v>636.84</v>
      </c>
      <c r="DT205" s="9">
        <v>640.29999999999995</v>
      </c>
      <c r="DU205" s="9">
        <v>608.59</v>
      </c>
      <c r="DV205" s="9">
        <v>604.30999999999995</v>
      </c>
      <c r="DW205" s="9">
        <v>311.33999999999997</v>
      </c>
      <c r="DX205" s="9">
        <v>317.57</v>
      </c>
      <c r="DY205" s="9">
        <v>317.05</v>
      </c>
      <c r="DZ205" s="9">
        <v>283.36</v>
      </c>
      <c r="EA205" s="9">
        <v>284.70999999999998</v>
      </c>
      <c r="EB205" s="9">
        <v>283.24</v>
      </c>
      <c r="EC205" s="9">
        <v>322.94</v>
      </c>
      <c r="ED205" s="9">
        <v>324.92</v>
      </c>
      <c r="EE205" s="9">
        <v>325.38</v>
      </c>
      <c r="EF205" s="9">
        <v>322.24</v>
      </c>
      <c r="EG205" s="9">
        <v>322.24</v>
      </c>
      <c r="EH205" s="9">
        <v>319.27</v>
      </c>
      <c r="EI205" s="9">
        <v>208.42</v>
      </c>
      <c r="EJ205" s="9">
        <v>208.09</v>
      </c>
      <c r="EK205" s="9">
        <v>207.94</v>
      </c>
      <c r="EL205" s="9">
        <v>207.73</v>
      </c>
      <c r="EM205" s="9">
        <v>208.59</v>
      </c>
      <c r="EN205" s="9">
        <v>209.07</v>
      </c>
      <c r="EO205" s="9">
        <v>218.51</v>
      </c>
      <c r="EP205" s="9">
        <v>220.78</v>
      </c>
      <c r="EQ205" s="9">
        <v>221.41</v>
      </c>
      <c r="ER205" s="9">
        <v>222.55</v>
      </c>
      <c r="ES205" s="9">
        <v>222.23</v>
      </c>
      <c r="ET205" s="9">
        <v>223.74</v>
      </c>
      <c r="EU205" s="9">
        <v>176.16</v>
      </c>
      <c r="EV205" s="9">
        <v>175.43</v>
      </c>
      <c r="EW205" s="9">
        <v>175.44</v>
      </c>
      <c r="EX205" s="9">
        <v>175.41</v>
      </c>
      <c r="EY205" s="9">
        <v>176.82</v>
      </c>
      <c r="EZ205" s="9">
        <v>177.66</v>
      </c>
      <c r="FA205" s="9">
        <v>159.07</v>
      </c>
      <c r="FB205" s="9">
        <v>161.58000000000001</v>
      </c>
      <c r="FC205" s="9">
        <v>163.44</v>
      </c>
      <c r="FD205" s="9">
        <v>164.15</v>
      </c>
      <c r="FE205" s="9">
        <v>163.52000000000001</v>
      </c>
      <c r="FF205" s="9">
        <v>163.13</v>
      </c>
      <c r="FG205" s="9">
        <v>133.22</v>
      </c>
      <c r="FH205" s="9">
        <v>132.59</v>
      </c>
      <c r="FI205" s="9">
        <v>132.6</v>
      </c>
      <c r="FJ205" s="9">
        <v>132.57</v>
      </c>
      <c r="FK205" s="9">
        <v>133.97</v>
      </c>
      <c r="FL205" s="9">
        <v>132.59</v>
      </c>
      <c r="FM205" s="9">
        <v>131.34</v>
      </c>
      <c r="FO205" s="9">
        <v>76.602500000000006</v>
      </c>
      <c r="FP205" s="7">
        <v>93.74</v>
      </c>
      <c r="FQ205" s="9">
        <v>1.1404000000000001</v>
      </c>
      <c r="FR205" s="7">
        <f t="shared" si="36"/>
        <v>82.19922834093299</v>
      </c>
      <c r="FT205" s="7">
        <v>3.88</v>
      </c>
      <c r="FU205" s="7">
        <v>3.86</v>
      </c>
      <c r="FV205" s="9">
        <v>76.903000000000006</v>
      </c>
      <c r="FX205" s="9">
        <v>91.8</v>
      </c>
      <c r="FY205" s="9">
        <v>87.99</v>
      </c>
      <c r="FZ205" s="9">
        <v>84.19</v>
      </c>
      <c r="GA205" s="9">
        <v>80.02</v>
      </c>
      <c r="GB205" s="9">
        <v>74.680000000000007</v>
      </c>
    </row>
    <row r="206" spans="1:184" x14ac:dyDescent="0.25">
      <c r="A206" s="6">
        <f t="shared" si="30"/>
        <v>44839</v>
      </c>
      <c r="B206" s="13">
        <f t="shared" si="31"/>
        <v>10</v>
      </c>
      <c r="C206" s="13">
        <f t="shared" si="32"/>
        <v>2022</v>
      </c>
      <c r="D206">
        <f t="shared" si="33"/>
        <v>202210</v>
      </c>
      <c r="E206">
        <f t="shared" si="34"/>
        <v>4</v>
      </c>
      <c r="F206">
        <f t="shared" si="35"/>
        <v>202204</v>
      </c>
      <c r="G206" t="s">
        <v>392</v>
      </c>
      <c r="H206" s="9">
        <v>2.25</v>
      </c>
      <c r="I206" s="9">
        <v>2.1865999999999999</v>
      </c>
      <c r="J206" s="10">
        <v>2.7404609999999998</v>
      </c>
      <c r="K206" s="10">
        <v>3.5865729000000002</v>
      </c>
      <c r="L206" s="10">
        <v>4.233174</v>
      </c>
      <c r="M206" s="10">
        <v>4.7128521000000001</v>
      </c>
      <c r="N206" s="10">
        <v>5.0636659000000002</v>
      </c>
      <c r="O206" s="10">
        <v>5.3096870000000003</v>
      </c>
      <c r="P206" s="10">
        <v>5.4698567000000002</v>
      </c>
      <c r="Q206" s="10">
        <v>5.5671755999999997</v>
      </c>
      <c r="R206" s="10">
        <v>5.6229551000000004</v>
      </c>
      <c r="S206" s="10">
        <v>5.6535320999999996</v>
      </c>
      <c r="T206" s="10">
        <v>5.6693942000000002</v>
      </c>
      <c r="U206" s="10">
        <v>5.6754537000000003</v>
      </c>
      <c r="V206" s="10">
        <v>5.6736825</v>
      </c>
      <c r="W206" s="10">
        <v>5.6646625000000004</v>
      </c>
      <c r="X206" s="10">
        <v>5.6487194000000001</v>
      </c>
      <c r="Y206" s="10">
        <v>5.6261789999999996</v>
      </c>
      <c r="Z206" s="10">
        <v>5.5973670999999996</v>
      </c>
      <c r="AA206" s="10">
        <v>5.5626096</v>
      </c>
      <c r="AB206" s="10">
        <v>5.5223363000000001</v>
      </c>
      <c r="AC206" s="10">
        <v>5.4774158999999996</v>
      </c>
      <c r="AD206" s="10">
        <v>5.4288315999999996</v>
      </c>
      <c r="AE206" s="10">
        <v>5.3775668999999997</v>
      </c>
      <c r="AF206" s="10">
        <v>5.3246053</v>
      </c>
      <c r="AG206" s="10">
        <v>5.2709302999999998</v>
      </c>
      <c r="AH206" s="10">
        <v>5.2174161999999997</v>
      </c>
      <c r="AI206" s="10">
        <v>5.1643502999999997</v>
      </c>
      <c r="AJ206" s="10">
        <v>5.1118228999999999</v>
      </c>
      <c r="AK206" s="10">
        <v>5.0599242000000002</v>
      </c>
      <c r="AL206" s="10">
        <v>5.0087443</v>
      </c>
      <c r="AM206" s="10">
        <v>4.9583735000000004</v>
      </c>
      <c r="AN206" s="10">
        <v>4.9089019</v>
      </c>
      <c r="AO206" s="10">
        <v>4.8604197999999998</v>
      </c>
      <c r="AP206" s="10">
        <v>4.8130173000000003</v>
      </c>
      <c r="AQ206" s="10">
        <v>4.7667846999999997</v>
      </c>
      <c r="AR206" s="10">
        <v>4.7218121000000002</v>
      </c>
      <c r="AS206" s="10">
        <v>4.6781896999999999</v>
      </c>
      <c r="AT206" s="10">
        <v>4.6359861000000002</v>
      </c>
      <c r="AU206" s="10">
        <v>4.5951648</v>
      </c>
      <c r="AV206" s="10">
        <v>4.5556571999999997</v>
      </c>
      <c r="AW206" s="10">
        <v>4.5173947999999999</v>
      </c>
      <c r="AX206" s="10">
        <v>4.4803088999999998</v>
      </c>
      <c r="AY206" s="10">
        <v>4.444331</v>
      </c>
      <c r="AZ206" s="10">
        <v>4.4093925</v>
      </c>
      <c r="BA206" s="10">
        <v>4.3754248000000002</v>
      </c>
      <c r="BB206" s="10">
        <v>4.3423594000000003</v>
      </c>
      <c r="BC206" s="10">
        <v>4.3101276999999998</v>
      </c>
      <c r="BD206" s="10">
        <v>4.2786612000000002</v>
      </c>
      <c r="BE206" s="10">
        <v>4.2478911000000004</v>
      </c>
      <c r="BF206" s="10">
        <v>4.2177594999999997</v>
      </c>
      <c r="BG206" s="10">
        <v>4.1882539999999997</v>
      </c>
      <c r="BH206" s="10">
        <v>4.1593749999999998</v>
      </c>
      <c r="BI206" s="10">
        <v>4.1311230999999999</v>
      </c>
      <c r="BJ206" s="10">
        <v>4.1034986</v>
      </c>
      <c r="BK206" s="10">
        <v>4.0765019999999996</v>
      </c>
      <c r="BL206" s="10">
        <v>4.0501336999999999</v>
      </c>
      <c r="BM206" s="10">
        <v>4.0243941999999997</v>
      </c>
      <c r="BN206" s="10">
        <v>3.9992838000000002</v>
      </c>
      <c r="BO206" s="10">
        <v>3.9748030000000001</v>
      </c>
      <c r="BP206" s="10">
        <v>3.9509522000000001</v>
      </c>
      <c r="BQ206" s="10">
        <v>3.9277319999999998</v>
      </c>
      <c r="BR206" s="10">
        <v>3.8017791000000001</v>
      </c>
      <c r="BS206" s="10">
        <v>3.6992661999999998</v>
      </c>
      <c r="BU206" s="9">
        <v>315.61</v>
      </c>
      <c r="BV206" s="9">
        <v>465.41</v>
      </c>
      <c r="BW206" s="9">
        <v>488.41</v>
      </c>
      <c r="BX206" s="9">
        <v>500.66</v>
      </c>
      <c r="BY206" s="9">
        <v>481.85</v>
      </c>
      <c r="BZ206" s="9">
        <v>433.06</v>
      </c>
      <c r="CA206" s="9">
        <v>400.55</v>
      </c>
      <c r="CB206" s="9">
        <v>391</v>
      </c>
      <c r="CC206" s="9">
        <v>385.22</v>
      </c>
      <c r="CD206" s="9">
        <v>384.44</v>
      </c>
      <c r="CE206" s="9">
        <v>396.25</v>
      </c>
      <c r="CF206" s="9">
        <v>400.97</v>
      </c>
      <c r="CG206" s="9">
        <v>417.65</v>
      </c>
      <c r="CH206" s="9">
        <v>420.23</v>
      </c>
      <c r="CI206" s="9">
        <v>439.98</v>
      </c>
      <c r="CJ206" s="9">
        <v>441.57</v>
      </c>
      <c r="CK206" s="9">
        <v>370.42</v>
      </c>
      <c r="CL206" s="9">
        <v>291.86</v>
      </c>
      <c r="CM206" s="9">
        <v>257.17</v>
      </c>
      <c r="CN206" s="9">
        <v>263.47000000000003</v>
      </c>
      <c r="CO206" s="9">
        <v>247.23</v>
      </c>
      <c r="CP206" s="9">
        <v>248.25</v>
      </c>
      <c r="CQ206" s="9">
        <v>253.91</v>
      </c>
      <c r="CR206" s="9">
        <v>252.06</v>
      </c>
      <c r="CS206" s="9">
        <v>260.06</v>
      </c>
      <c r="CT206" s="9">
        <v>268.95999999999998</v>
      </c>
      <c r="CU206" s="9">
        <v>276.38</v>
      </c>
      <c r="CV206" s="9">
        <v>272.47000000000003</v>
      </c>
      <c r="CW206" s="9">
        <v>257.99</v>
      </c>
      <c r="CX206" s="9">
        <v>227.39</v>
      </c>
      <c r="CY206" s="9">
        <v>205.38</v>
      </c>
      <c r="CZ206" s="9">
        <v>195.16</v>
      </c>
      <c r="DA206" s="9">
        <v>193.56</v>
      </c>
      <c r="DB206" s="9">
        <v>194.18</v>
      </c>
      <c r="DC206" s="9">
        <v>206.04</v>
      </c>
      <c r="DD206" s="9">
        <v>224.99</v>
      </c>
      <c r="DE206" s="9">
        <v>226.75</v>
      </c>
      <c r="DF206" s="9">
        <v>222.2</v>
      </c>
      <c r="DG206" s="9">
        <v>213.71</v>
      </c>
      <c r="DH206" s="9">
        <v>206.48</v>
      </c>
      <c r="DI206" s="9">
        <v>198.22</v>
      </c>
      <c r="DJ206" s="9">
        <v>164.41</v>
      </c>
      <c r="DK206" s="9">
        <v>137.75</v>
      </c>
      <c r="DL206" s="9">
        <v>135.69</v>
      </c>
      <c r="DM206" s="9">
        <v>131.88999999999999</v>
      </c>
      <c r="DN206" s="9">
        <v>126.17</v>
      </c>
      <c r="DO206" s="9">
        <v>126.93</v>
      </c>
      <c r="DP206" s="9">
        <v>143.55000000000001</v>
      </c>
      <c r="DR206" s="9">
        <v>510.84</v>
      </c>
      <c r="DS206" s="9">
        <v>653.61</v>
      </c>
      <c r="DT206" s="9">
        <v>759.5</v>
      </c>
      <c r="DU206" s="9">
        <v>770.7</v>
      </c>
      <c r="DV206" s="9">
        <v>455</v>
      </c>
      <c r="DW206" s="9">
        <v>333.71</v>
      </c>
      <c r="DX206" s="9">
        <v>339.94</v>
      </c>
      <c r="DY206" s="9">
        <v>339.42</v>
      </c>
      <c r="DZ206" s="9">
        <v>306.76</v>
      </c>
      <c r="EA206" s="9">
        <v>308.11</v>
      </c>
      <c r="EB206" s="9">
        <v>306.64</v>
      </c>
      <c r="EC206" s="9">
        <v>343.11</v>
      </c>
      <c r="ED206" s="9">
        <v>345.09</v>
      </c>
      <c r="EE206" s="9">
        <v>345.55</v>
      </c>
      <c r="EF206" s="9">
        <v>342.37</v>
      </c>
      <c r="EG206" s="9">
        <v>342.37</v>
      </c>
      <c r="EH206" s="9">
        <v>339.4</v>
      </c>
      <c r="EI206" s="9">
        <v>220.59</v>
      </c>
      <c r="EJ206" s="9">
        <v>220.26</v>
      </c>
      <c r="EK206" s="9">
        <v>220.11</v>
      </c>
      <c r="EL206" s="9">
        <v>219.9</v>
      </c>
      <c r="EM206" s="9">
        <v>220.76</v>
      </c>
      <c r="EN206" s="9">
        <v>221.24</v>
      </c>
      <c r="EO206" s="9">
        <v>238.61</v>
      </c>
      <c r="EP206" s="9">
        <v>240.88</v>
      </c>
      <c r="EQ206" s="9">
        <v>241.51</v>
      </c>
      <c r="ER206" s="9">
        <v>242.65</v>
      </c>
      <c r="ES206" s="9">
        <v>242.33</v>
      </c>
      <c r="ET206" s="9">
        <v>243.84</v>
      </c>
      <c r="EU206" s="9">
        <v>199.49</v>
      </c>
      <c r="EV206" s="9">
        <v>198.76</v>
      </c>
      <c r="EW206" s="9">
        <v>198.77</v>
      </c>
      <c r="EX206" s="9">
        <v>198.74</v>
      </c>
      <c r="EY206" s="9">
        <v>200.15</v>
      </c>
      <c r="EZ206" s="9">
        <v>200.99</v>
      </c>
      <c r="FA206" s="9">
        <v>202.7</v>
      </c>
      <c r="FB206" s="9">
        <v>205.21</v>
      </c>
      <c r="FC206" s="9">
        <v>207.07</v>
      </c>
      <c r="FD206" s="9">
        <v>207.78</v>
      </c>
      <c r="FE206" s="9">
        <v>207.15</v>
      </c>
      <c r="FF206" s="9">
        <v>206.76</v>
      </c>
      <c r="FG206" s="9">
        <v>156.55000000000001</v>
      </c>
      <c r="FH206" s="9">
        <v>155.91999999999999</v>
      </c>
      <c r="FI206" s="9">
        <v>155.93</v>
      </c>
      <c r="FJ206" s="9">
        <v>155.9</v>
      </c>
      <c r="FK206" s="9">
        <v>157.30000000000001</v>
      </c>
      <c r="FL206" s="9">
        <v>155.91999999999999</v>
      </c>
      <c r="FM206" s="9">
        <v>174.97</v>
      </c>
      <c r="FO206" s="9">
        <v>75.958100000000002</v>
      </c>
      <c r="FP206" s="7">
        <v>94.35</v>
      </c>
      <c r="FQ206" s="9">
        <v>1.1245000000000001</v>
      </c>
      <c r="FR206" s="7">
        <f t="shared" si="36"/>
        <v>83.903957314361932</v>
      </c>
      <c r="FT206" s="7">
        <v>4</v>
      </c>
      <c r="FU206" s="7">
        <v>4.03</v>
      </c>
      <c r="FV206" s="9">
        <v>76.248500000000007</v>
      </c>
      <c r="FX206" s="9">
        <v>93.37</v>
      </c>
      <c r="FY206" s="9">
        <v>89.86</v>
      </c>
      <c r="FZ206" s="9">
        <v>86.15</v>
      </c>
      <c r="GA206" s="9">
        <v>81.88</v>
      </c>
      <c r="GB206" s="9">
        <v>76.22</v>
      </c>
    </row>
    <row r="207" spans="1:184" x14ac:dyDescent="0.25">
      <c r="A207" s="6">
        <f t="shared" ref="A207:A270" si="37">+A202+7</f>
        <v>44840</v>
      </c>
      <c r="B207" s="13">
        <f t="shared" si="31"/>
        <v>10</v>
      </c>
      <c r="C207" s="13">
        <f t="shared" si="32"/>
        <v>2022</v>
      </c>
      <c r="D207">
        <f t="shared" si="33"/>
        <v>202210</v>
      </c>
      <c r="E207">
        <f t="shared" si="34"/>
        <v>4</v>
      </c>
      <c r="F207">
        <f t="shared" si="35"/>
        <v>202204</v>
      </c>
      <c r="G207" t="s">
        <v>393</v>
      </c>
      <c r="H207" s="9">
        <v>2.25</v>
      </c>
      <c r="I207" s="9">
        <v>2.1869000000000001</v>
      </c>
      <c r="J207" s="10">
        <v>2.8104547000000002</v>
      </c>
      <c r="K207" s="10">
        <v>3.6746715000000001</v>
      </c>
      <c r="L207" s="10">
        <v>4.3274436999999999</v>
      </c>
      <c r="M207" s="10">
        <v>4.8076860999999997</v>
      </c>
      <c r="N207" s="10">
        <v>5.1611393999999997</v>
      </c>
      <c r="O207" s="10">
        <v>5.4121487000000004</v>
      </c>
      <c r="P207" s="10">
        <v>5.5820999999999996</v>
      </c>
      <c r="Q207" s="10">
        <v>5.6920902</v>
      </c>
      <c r="R207" s="10">
        <v>5.7615629000000004</v>
      </c>
      <c r="S207" s="10">
        <v>5.8048601</v>
      </c>
      <c r="T207" s="10">
        <v>5.8310748999999999</v>
      </c>
      <c r="U207" s="10">
        <v>5.8447905999999996</v>
      </c>
      <c r="V207" s="10">
        <v>5.8477220000000001</v>
      </c>
      <c r="W207" s="10">
        <v>5.8408990000000003</v>
      </c>
      <c r="X207" s="10">
        <v>5.8253069999999996</v>
      </c>
      <c r="Y207" s="10">
        <v>5.8019315999999996</v>
      </c>
      <c r="Z207" s="10">
        <v>5.7717584999999998</v>
      </c>
      <c r="AA207" s="10">
        <v>5.7357731999999997</v>
      </c>
      <c r="AB207" s="10">
        <v>5.6949513999999999</v>
      </c>
      <c r="AC207" s="10">
        <v>5.6502182999999997</v>
      </c>
      <c r="AD207" s="10">
        <v>5.6024832</v>
      </c>
      <c r="AE207" s="10">
        <v>5.5526551</v>
      </c>
      <c r="AF207" s="10">
        <v>5.5016433999999999</v>
      </c>
      <c r="AG207" s="10">
        <v>5.4503569000000001</v>
      </c>
      <c r="AH207" s="10">
        <v>5.3995847000000001</v>
      </c>
      <c r="AI207" s="10">
        <v>5.3495283999999996</v>
      </c>
      <c r="AJ207" s="10">
        <v>5.3002113</v>
      </c>
      <c r="AK207" s="10">
        <v>5.2516565999999996</v>
      </c>
      <c r="AL207" s="10">
        <v>5.2038877000000001</v>
      </c>
      <c r="AM207" s="10">
        <v>5.1569276000000004</v>
      </c>
      <c r="AN207" s="10">
        <v>5.1107994999999997</v>
      </c>
      <c r="AO207" s="10">
        <v>5.0655267999999998</v>
      </c>
      <c r="AP207" s="10">
        <v>5.0211326999999999</v>
      </c>
      <c r="AQ207" s="10">
        <v>4.9776403</v>
      </c>
      <c r="AR207" s="10">
        <v>4.9350728000000004</v>
      </c>
      <c r="AS207" s="10">
        <v>4.8934536</v>
      </c>
      <c r="AT207" s="10">
        <v>4.8527962999999996</v>
      </c>
      <c r="AU207" s="10">
        <v>4.8130737000000003</v>
      </c>
      <c r="AV207" s="10">
        <v>4.7742467</v>
      </c>
      <c r="AW207" s="10">
        <v>4.7362766000000001</v>
      </c>
      <c r="AX207" s="10">
        <v>4.6991244999999999</v>
      </c>
      <c r="AY207" s="10">
        <v>4.6627514999999997</v>
      </c>
      <c r="AZ207" s="10">
        <v>4.6271186999999996</v>
      </c>
      <c r="BA207" s="10">
        <v>4.5921873</v>
      </c>
      <c r="BB207" s="10">
        <v>4.5579185000000004</v>
      </c>
      <c r="BC207" s="10">
        <v>4.5242731999999997</v>
      </c>
      <c r="BD207" s="10">
        <v>4.4912127999999996</v>
      </c>
      <c r="BE207" s="10">
        <v>4.4586981999999997</v>
      </c>
      <c r="BF207" s="10">
        <v>4.4266991999999998</v>
      </c>
      <c r="BG207" s="10">
        <v>4.3952226000000003</v>
      </c>
      <c r="BH207" s="10">
        <v>4.3642856999999999</v>
      </c>
      <c r="BI207" s="10">
        <v>4.3339056999999999</v>
      </c>
      <c r="BJ207" s="10">
        <v>4.3040998000000004</v>
      </c>
      <c r="BK207" s="10">
        <v>4.2748853000000002</v>
      </c>
      <c r="BL207" s="10">
        <v>4.2462793999999997</v>
      </c>
      <c r="BM207" s="10">
        <v>4.2182994000000003</v>
      </c>
      <c r="BN207" s="10">
        <v>4.1909624000000001</v>
      </c>
      <c r="BO207" s="10">
        <v>4.1642856999999998</v>
      </c>
      <c r="BP207" s="10">
        <v>4.1382865999999998</v>
      </c>
      <c r="BQ207" s="10">
        <v>4.1129822000000003</v>
      </c>
      <c r="BR207" s="10">
        <v>3.9762685000000002</v>
      </c>
      <c r="BS207" s="10">
        <v>3.8662225000000001</v>
      </c>
      <c r="BU207" s="9">
        <v>325.02</v>
      </c>
      <c r="BV207" s="9">
        <v>473.07</v>
      </c>
      <c r="BW207" s="9">
        <v>495.5</v>
      </c>
      <c r="BX207" s="9">
        <v>506.71</v>
      </c>
      <c r="BY207" s="9">
        <v>481.74</v>
      </c>
      <c r="BZ207" s="9">
        <v>442.34</v>
      </c>
      <c r="CA207" s="9">
        <v>414.08</v>
      </c>
      <c r="CB207" s="9">
        <v>405.12</v>
      </c>
      <c r="CC207" s="9">
        <v>403.31</v>
      </c>
      <c r="CD207" s="9">
        <v>399.4</v>
      </c>
      <c r="CE207" s="9">
        <v>401.77</v>
      </c>
      <c r="CF207" s="9">
        <v>402.1</v>
      </c>
      <c r="CG207" s="9">
        <v>433.58</v>
      </c>
      <c r="CH207" s="9">
        <v>444.03</v>
      </c>
      <c r="CI207" s="9">
        <v>454.96</v>
      </c>
      <c r="CJ207" s="9">
        <v>460.19</v>
      </c>
      <c r="CK207" s="9">
        <v>387.2</v>
      </c>
      <c r="CL207" s="9">
        <v>304.35000000000002</v>
      </c>
      <c r="CM207" s="9">
        <v>263.77999999999997</v>
      </c>
      <c r="CN207" s="9">
        <v>265.72000000000003</v>
      </c>
      <c r="CO207" s="9">
        <v>249.89</v>
      </c>
      <c r="CP207" s="9">
        <v>251.32</v>
      </c>
      <c r="CQ207" s="9">
        <v>257.37</v>
      </c>
      <c r="CR207" s="9">
        <v>266.11</v>
      </c>
      <c r="CS207" s="9">
        <v>275.16000000000003</v>
      </c>
      <c r="CT207" s="9">
        <v>284.06</v>
      </c>
      <c r="CU207" s="9">
        <v>289.14999999999998</v>
      </c>
      <c r="CV207" s="9">
        <v>285.24</v>
      </c>
      <c r="CW207" s="9">
        <v>270.76</v>
      </c>
      <c r="CX207" s="9">
        <v>240.73</v>
      </c>
      <c r="CY207" s="9">
        <v>218.72</v>
      </c>
      <c r="CZ207" s="9">
        <v>208.5</v>
      </c>
      <c r="DA207" s="9">
        <v>206.9</v>
      </c>
      <c r="DB207" s="9">
        <v>207.52</v>
      </c>
      <c r="DC207" s="9">
        <v>216.31</v>
      </c>
      <c r="DD207" s="9">
        <v>232.89</v>
      </c>
      <c r="DE207" s="9">
        <v>234.65</v>
      </c>
      <c r="DF207" s="9">
        <v>230.1</v>
      </c>
      <c r="DG207" s="9">
        <v>220.73</v>
      </c>
      <c r="DH207" s="9">
        <v>213.51</v>
      </c>
      <c r="DI207" s="9">
        <v>205.25</v>
      </c>
      <c r="DJ207" s="9">
        <v>166.22</v>
      </c>
      <c r="DK207" s="9">
        <v>137.97999999999999</v>
      </c>
      <c r="DL207" s="9">
        <v>135.91999999999999</v>
      </c>
      <c r="DM207" s="9">
        <v>132.12</v>
      </c>
      <c r="DN207" s="9">
        <v>126.4</v>
      </c>
      <c r="DO207" s="9">
        <v>127.16</v>
      </c>
      <c r="DP207" s="9">
        <v>143.78</v>
      </c>
      <c r="DR207" s="9">
        <v>514.51</v>
      </c>
      <c r="DS207" s="9">
        <v>647.55999999999995</v>
      </c>
      <c r="DT207" s="9">
        <v>766.61</v>
      </c>
      <c r="DU207" s="9">
        <v>770.37</v>
      </c>
      <c r="DV207" s="9">
        <v>461</v>
      </c>
      <c r="DW207" s="9">
        <v>335.09</v>
      </c>
      <c r="DX207" s="9">
        <v>341.32</v>
      </c>
      <c r="DY207" s="9">
        <v>340.8</v>
      </c>
      <c r="DZ207" s="9">
        <v>308.98</v>
      </c>
      <c r="EA207" s="9">
        <v>310.33</v>
      </c>
      <c r="EB207" s="9">
        <v>308.86</v>
      </c>
      <c r="EC207" s="9">
        <v>341.49</v>
      </c>
      <c r="ED207" s="9">
        <v>343.47</v>
      </c>
      <c r="EE207" s="9">
        <v>343.93</v>
      </c>
      <c r="EF207" s="9">
        <v>339.69</v>
      </c>
      <c r="EG207" s="9">
        <v>339.69</v>
      </c>
      <c r="EH207" s="9">
        <v>336.72</v>
      </c>
      <c r="EI207" s="9">
        <v>226.85</v>
      </c>
      <c r="EJ207" s="9">
        <v>226.52</v>
      </c>
      <c r="EK207" s="9">
        <v>226.37</v>
      </c>
      <c r="EL207" s="9">
        <v>226.16</v>
      </c>
      <c r="EM207" s="9">
        <v>227.02</v>
      </c>
      <c r="EN207" s="9">
        <v>227.5</v>
      </c>
      <c r="EO207" s="9">
        <v>245.31</v>
      </c>
      <c r="EP207" s="9">
        <v>247.58</v>
      </c>
      <c r="EQ207" s="9">
        <v>248.21</v>
      </c>
      <c r="ER207" s="9">
        <v>249.35</v>
      </c>
      <c r="ES207" s="9">
        <v>249.03</v>
      </c>
      <c r="ET207" s="9">
        <v>250.54</v>
      </c>
      <c r="EU207" s="9">
        <v>192.5</v>
      </c>
      <c r="EV207" s="9">
        <v>191.77</v>
      </c>
      <c r="EW207" s="9">
        <v>191.78</v>
      </c>
      <c r="EX207" s="9">
        <v>191.75</v>
      </c>
      <c r="EY207" s="9">
        <v>193.16</v>
      </c>
      <c r="EZ207" s="9">
        <v>194</v>
      </c>
      <c r="FA207" s="9">
        <v>202.71</v>
      </c>
      <c r="FB207" s="9">
        <v>205.22</v>
      </c>
      <c r="FC207" s="9">
        <v>207.08</v>
      </c>
      <c r="FD207" s="9">
        <v>207.79</v>
      </c>
      <c r="FE207" s="9">
        <v>207.16</v>
      </c>
      <c r="FF207" s="9">
        <v>206.77</v>
      </c>
      <c r="FG207" s="9">
        <v>153.06</v>
      </c>
      <c r="FH207" s="9">
        <v>152.43</v>
      </c>
      <c r="FI207" s="9">
        <v>152.44</v>
      </c>
      <c r="FJ207" s="9">
        <v>152.41</v>
      </c>
      <c r="FK207" s="9">
        <v>153.81</v>
      </c>
      <c r="FL207" s="9">
        <v>152.43</v>
      </c>
      <c r="FM207" s="9">
        <v>171.48</v>
      </c>
      <c r="FO207" s="9">
        <v>75.734499999999997</v>
      </c>
      <c r="FP207" s="7">
        <v>95.65</v>
      </c>
      <c r="FQ207" s="9">
        <v>1.1198999999999999</v>
      </c>
      <c r="FR207" s="7">
        <f t="shared" si="36"/>
        <v>85.409411554603096</v>
      </c>
      <c r="FT207" s="7">
        <v>4.13</v>
      </c>
      <c r="FU207" s="7">
        <v>4.1900000000000004</v>
      </c>
      <c r="FV207" s="9">
        <v>76.021600000000007</v>
      </c>
      <c r="FX207" s="9">
        <v>94.42</v>
      </c>
      <c r="FY207" s="9">
        <v>90.95</v>
      </c>
      <c r="FZ207" s="9">
        <v>87.27</v>
      </c>
      <c r="GA207" s="9">
        <v>82.93</v>
      </c>
      <c r="GB207" s="9">
        <v>77.14</v>
      </c>
    </row>
    <row r="208" spans="1:184" x14ac:dyDescent="0.25">
      <c r="A208" s="6">
        <f t="shared" si="37"/>
        <v>44841</v>
      </c>
      <c r="B208" s="13">
        <f t="shared" si="31"/>
        <v>10</v>
      </c>
      <c r="C208" s="13">
        <f t="shared" si="32"/>
        <v>2022</v>
      </c>
      <c r="D208">
        <f t="shared" si="33"/>
        <v>202210</v>
      </c>
      <c r="E208">
        <f t="shared" si="34"/>
        <v>4</v>
      </c>
      <c r="F208">
        <f t="shared" si="35"/>
        <v>202204</v>
      </c>
      <c r="G208" t="s">
        <v>394</v>
      </c>
      <c r="H208" s="9">
        <v>2.25</v>
      </c>
      <c r="I208" s="9">
        <v>2.1876000000000002</v>
      </c>
      <c r="J208" s="10">
        <v>2.8319163999999999</v>
      </c>
      <c r="K208" s="10">
        <v>3.6922755999999999</v>
      </c>
      <c r="L208" s="10">
        <v>4.3501792000000004</v>
      </c>
      <c r="M208" s="10">
        <v>4.8376522</v>
      </c>
      <c r="N208" s="10">
        <v>5.1970768999999999</v>
      </c>
      <c r="O208" s="10">
        <v>5.4481915000000001</v>
      </c>
      <c r="P208" s="10">
        <v>5.6131966999999996</v>
      </c>
      <c r="Q208" s="10">
        <v>5.7089637</v>
      </c>
      <c r="R208" s="10">
        <v>5.7571383999999997</v>
      </c>
      <c r="S208" s="10">
        <v>5.7752229000000002</v>
      </c>
      <c r="T208" s="10">
        <v>5.7759590999999997</v>
      </c>
      <c r="U208" s="10">
        <v>5.7677792999999999</v>
      </c>
      <c r="V208" s="10">
        <v>5.7569211999999998</v>
      </c>
      <c r="W208" s="10">
        <v>5.7446387000000003</v>
      </c>
      <c r="X208" s="10">
        <v>5.7306914999999998</v>
      </c>
      <c r="Y208" s="10">
        <v>5.7148389999999996</v>
      </c>
      <c r="Z208" s="10">
        <v>5.6968407000000001</v>
      </c>
      <c r="AA208" s="10">
        <v>5.6764558000000003</v>
      </c>
      <c r="AB208" s="10">
        <v>5.6535032999999997</v>
      </c>
      <c r="AC208" s="10">
        <v>5.6280783999999997</v>
      </c>
      <c r="AD208" s="10">
        <v>5.6003560999999999</v>
      </c>
      <c r="AE208" s="10">
        <v>5.5705115000000003</v>
      </c>
      <c r="AF208" s="10">
        <v>5.5387196999999997</v>
      </c>
      <c r="AG208" s="10">
        <v>5.5051557000000004</v>
      </c>
      <c r="AH208" s="10">
        <v>5.4699954999999996</v>
      </c>
      <c r="AI208" s="10">
        <v>5.4334176999999997</v>
      </c>
      <c r="AJ208" s="10">
        <v>5.3956019</v>
      </c>
      <c r="AK208" s="10">
        <v>5.3567276000000001</v>
      </c>
      <c r="AL208" s="10">
        <v>5.3169744999999997</v>
      </c>
      <c r="AM208" s="10">
        <v>5.2765221999999996</v>
      </c>
      <c r="AN208" s="10">
        <v>5.2355501000000002</v>
      </c>
      <c r="AO208" s="10">
        <v>5.1942379000000001</v>
      </c>
      <c r="AP208" s="10">
        <v>5.1527650999999999</v>
      </c>
      <c r="AQ208" s="10">
        <v>5.1113112999999997</v>
      </c>
      <c r="AR208" s="10">
        <v>5.0700561000000004</v>
      </c>
      <c r="AS208" s="10">
        <v>5.0291791000000003</v>
      </c>
      <c r="AT208" s="10">
        <v>4.9888329999999996</v>
      </c>
      <c r="AU208" s="10">
        <v>4.9490521000000003</v>
      </c>
      <c r="AV208" s="10">
        <v>4.9098379000000003</v>
      </c>
      <c r="AW208" s="10">
        <v>4.8711921</v>
      </c>
      <c r="AX208" s="10">
        <v>4.8331163999999998</v>
      </c>
      <c r="AY208" s="10">
        <v>4.7956120999999996</v>
      </c>
      <c r="AZ208" s="10">
        <v>4.7586811000000004</v>
      </c>
      <c r="BA208" s="10">
        <v>4.7223249000000003</v>
      </c>
      <c r="BB208" s="10">
        <v>4.6865449999999997</v>
      </c>
      <c r="BC208" s="10">
        <v>4.6513431000000001</v>
      </c>
      <c r="BD208" s="10">
        <v>4.6167207000000001</v>
      </c>
      <c r="BE208" s="10">
        <v>4.5826795999999996</v>
      </c>
      <c r="BF208" s="10">
        <v>4.5492229999999996</v>
      </c>
      <c r="BG208" s="10">
        <v>4.5163618999999997</v>
      </c>
      <c r="BH208" s="10">
        <v>4.4841096</v>
      </c>
      <c r="BI208" s="10">
        <v>4.4524792</v>
      </c>
      <c r="BJ208" s="10">
        <v>4.4214839000000001</v>
      </c>
      <c r="BK208" s="10">
        <v>4.3911369000000002</v>
      </c>
      <c r="BL208" s="10">
        <v>4.3614512999999997</v>
      </c>
      <c r="BM208" s="10">
        <v>4.3324404000000003</v>
      </c>
      <c r="BN208" s="10">
        <v>4.3041172000000003</v>
      </c>
      <c r="BO208" s="10">
        <v>4.2764951</v>
      </c>
      <c r="BP208" s="10">
        <v>4.2495871000000003</v>
      </c>
      <c r="BQ208" s="10">
        <v>4.2234065000000003</v>
      </c>
      <c r="BR208" s="10">
        <v>4.0820898000000003</v>
      </c>
      <c r="BS208" s="10">
        <v>3.9687926</v>
      </c>
      <c r="BU208" s="9">
        <v>285.04000000000002</v>
      </c>
      <c r="BV208" s="9">
        <v>426.91</v>
      </c>
      <c r="BW208" s="9">
        <v>450.7</v>
      </c>
      <c r="BX208" s="9">
        <v>465.93</v>
      </c>
      <c r="BY208" s="9">
        <v>449.97</v>
      </c>
      <c r="BZ208" s="9">
        <v>410.21</v>
      </c>
      <c r="CA208" s="9">
        <v>387.27</v>
      </c>
      <c r="CB208" s="9">
        <v>379.82</v>
      </c>
      <c r="CC208" s="9">
        <v>377.05</v>
      </c>
      <c r="CD208" s="9">
        <v>375.74</v>
      </c>
      <c r="CE208" s="9">
        <v>377.36</v>
      </c>
      <c r="CF208" s="9">
        <v>377.5</v>
      </c>
      <c r="CG208" s="9">
        <v>409.02</v>
      </c>
      <c r="CH208" s="9">
        <v>419.62</v>
      </c>
      <c r="CI208" s="9">
        <v>428.37</v>
      </c>
      <c r="CJ208" s="9">
        <v>432.21</v>
      </c>
      <c r="CK208" s="9">
        <v>362.25</v>
      </c>
      <c r="CL208" s="9">
        <v>302.24</v>
      </c>
      <c r="CM208" s="9">
        <v>260.12</v>
      </c>
      <c r="CN208" s="9">
        <v>263.62</v>
      </c>
      <c r="CO208" s="9">
        <v>247.79</v>
      </c>
      <c r="CP208" s="9">
        <v>249.22</v>
      </c>
      <c r="CQ208" s="9">
        <v>254.05</v>
      </c>
      <c r="CR208" s="9">
        <v>256.39999999999998</v>
      </c>
      <c r="CS208" s="9">
        <v>265.45</v>
      </c>
      <c r="CT208" s="9">
        <v>274.35000000000002</v>
      </c>
      <c r="CU208" s="9">
        <v>283.58</v>
      </c>
      <c r="CV208" s="9">
        <v>279.67</v>
      </c>
      <c r="CW208" s="9">
        <v>265.29000000000002</v>
      </c>
      <c r="CX208" s="9">
        <v>236.51</v>
      </c>
      <c r="CY208" s="9">
        <v>214.33</v>
      </c>
      <c r="CZ208" s="9">
        <v>204.12</v>
      </c>
      <c r="DA208" s="9">
        <v>202.52</v>
      </c>
      <c r="DB208" s="9">
        <v>203.13</v>
      </c>
      <c r="DC208" s="9">
        <v>209.93</v>
      </c>
      <c r="DD208" s="9">
        <v>216.89</v>
      </c>
      <c r="DE208" s="9">
        <v>220.89</v>
      </c>
      <c r="DF208" s="9">
        <v>221.89</v>
      </c>
      <c r="DG208" s="9">
        <v>221.98</v>
      </c>
      <c r="DH208" s="9">
        <v>218.75</v>
      </c>
      <c r="DI208" s="9">
        <v>210.3</v>
      </c>
      <c r="DJ208" s="9">
        <v>168.02</v>
      </c>
      <c r="DK208" s="9">
        <v>138.78</v>
      </c>
      <c r="DL208" s="9">
        <v>136.71</v>
      </c>
      <c r="DM208" s="9">
        <v>132.91</v>
      </c>
      <c r="DN208" s="9">
        <v>127.19</v>
      </c>
      <c r="DO208" s="9">
        <v>127.95</v>
      </c>
      <c r="DP208" s="9">
        <v>140.91</v>
      </c>
      <c r="DR208" s="9">
        <v>495.29</v>
      </c>
      <c r="DS208" s="9">
        <v>649.54999999999995</v>
      </c>
      <c r="DT208" s="9">
        <v>788.42</v>
      </c>
      <c r="DU208" s="9">
        <v>786.33</v>
      </c>
      <c r="DV208" s="9">
        <v>495.68</v>
      </c>
      <c r="DW208" s="9">
        <v>319.27</v>
      </c>
      <c r="DX208" s="9">
        <v>325.5</v>
      </c>
      <c r="DY208" s="9">
        <v>324.98</v>
      </c>
      <c r="DZ208" s="9">
        <v>291.7</v>
      </c>
      <c r="EA208" s="9">
        <v>293.05</v>
      </c>
      <c r="EB208" s="9">
        <v>291.58</v>
      </c>
      <c r="EC208" s="9">
        <v>333.94</v>
      </c>
      <c r="ED208" s="9">
        <v>335.92</v>
      </c>
      <c r="EE208" s="9">
        <v>336.38</v>
      </c>
      <c r="EF208" s="9">
        <v>331.82</v>
      </c>
      <c r="EG208" s="9">
        <v>331.82</v>
      </c>
      <c r="EH208" s="9">
        <v>328.85</v>
      </c>
      <c r="EI208" s="9">
        <v>223.77</v>
      </c>
      <c r="EJ208" s="9">
        <v>223.44</v>
      </c>
      <c r="EK208" s="9">
        <v>223.29</v>
      </c>
      <c r="EL208" s="9">
        <v>223.08</v>
      </c>
      <c r="EM208" s="9">
        <v>223.94</v>
      </c>
      <c r="EN208" s="9">
        <v>224.42</v>
      </c>
      <c r="EO208" s="9">
        <v>241.12</v>
      </c>
      <c r="EP208" s="9">
        <v>243.39</v>
      </c>
      <c r="EQ208" s="9">
        <v>244.02</v>
      </c>
      <c r="ER208" s="9">
        <v>245.16</v>
      </c>
      <c r="ES208" s="9">
        <v>244.84</v>
      </c>
      <c r="ET208" s="9">
        <v>246.35</v>
      </c>
      <c r="EU208" s="9">
        <v>190.05</v>
      </c>
      <c r="EV208" s="9">
        <v>189.32</v>
      </c>
      <c r="EW208" s="9">
        <v>189.33</v>
      </c>
      <c r="EX208" s="9">
        <v>189.3</v>
      </c>
      <c r="EY208" s="9">
        <v>190.71</v>
      </c>
      <c r="EZ208" s="9">
        <v>191.55</v>
      </c>
      <c r="FA208" s="9">
        <v>197.79</v>
      </c>
      <c r="FB208" s="9">
        <v>200.3</v>
      </c>
      <c r="FC208" s="9">
        <v>202.16</v>
      </c>
      <c r="FD208" s="9">
        <v>202.87</v>
      </c>
      <c r="FE208" s="9">
        <v>202.24</v>
      </c>
      <c r="FF208" s="9">
        <v>201.85</v>
      </c>
      <c r="FG208" s="9">
        <v>150.61000000000001</v>
      </c>
      <c r="FH208" s="9">
        <v>149.97999999999999</v>
      </c>
      <c r="FI208" s="9">
        <v>149.99</v>
      </c>
      <c r="FJ208" s="9">
        <v>149.96</v>
      </c>
      <c r="FK208" s="9">
        <v>151.36000000000001</v>
      </c>
      <c r="FL208" s="9">
        <v>149.97999999999999</v>
      </c>
      <c r="FM208" s="9">
        <v>166.56</v>
      </c>
      <c r="FO208" s="9">
        <v>75.523799999999994</v>
      </c>
      <c r="FP208" s="7">
        <v>98.88</v>
      </c>
      <c r="FQ208" s="9">
        <v>1.1116999999999999</v>
      </c>
      <c r="FR208" s="7">
        <f t="shared" si="36"/>
        <v>88.944859224610965</v>
      </c>
      <c r="FT208" s="7">
        <v>4.0599999999999996</v>
      </c>
      <c r="FU208" s="7">
        <v>4.26</v>
      </c>
      <c r="FV208" s="9">
        <v>75.797600000000003</v>
      </c>
      <c r="FX208" s="9">
        <v>97.92</v>
      </c>
      <c r="FY208" s="9">
        <v>93.92</v>
      </c>
      <c r="FZ208" s="9">
        <v>89.8</v>
      </c>
      <c r="GA208" s="9">
        <v>85.01</v>
      </c>
      <c r="GB208" s="9">
        <v>78.53</v>
      </c>
    </row>
    <row r="209" spans="1:184" x14ac:dyDescent="0.25">
      <c r="A209" s="6">
        <f t="shared" si="37"/>
        <v>44844</v>
      </c>
      <c r="B209" s="13">
        <f t="shared" si="31"/>
        <v>10</v>
      </c>
      <c r="C209" s="13">
        <f t="shared" si="32"/>
        <v>2022</v>
      </c>
      <c r="D209">
        <f t="shared" si="33"/>
        <v>202210</v>
      </c>
      <c r="E209">
        <f t="shared" si="34"/>
        <v>4</v>
      </c>
      <c r="F209">
        <f t="shared" si="35"/>
        <v>202204</v>
      </c>
      <c r="G209" t="s">
        <v>395</v>
      </c>
      <c r="H209" s="9">
        <v>2.25</v>
      </c>
      <c r="I209" s="9">
        <v>2.1863999999999999</v>
      </c>
      <c r="J209" s="10">
        <v>2.9549432000000002</v>
      </c>
      <c r="K209" s="10">
        <v>3.7839548999999999</v>
      </c>
      <c r="L209" s="10">
        <v>4.4407807999999998</v>
      </c>
      <c r="M209" s="10">
        <v>4.9305123000000002</v>
      </c>
      <c r="N209" s="10">
        <v>5.2886787999999996</v>
      </c>
      <c r="O209" s="10">
        <v>5.5380694000000004</v>
      </c>
      <c r="P209" s="10">
        <v>5.7002259000000004</v>
      </c>
      <c r="Q209" s="10">
        <v>5.7978702000000002</v>
      </c>
      <c r="R209" s="10">
        <v>5.8515876999999996</v>
      </c>
      <c r="S209" s="10">
        <v>5.8790316999999996</v>
      </c>
      <c r="T209" s="10">
        <v>5.8911930999999997</v>
      </c>
      <c r="U209" s="10">
        <v>5.8946911999999996</v>
      </c>
      <c r="V209" s="10">
        <v>5.8932921</v>
      </c>
      <c r="W209" s="10">
        <v>5.8877905999999998</v>
      </c>
      <c r="X209" s="10">
        <v>5.8783507999999998</v>
      </c>
      <c r="Y209" s="10">
        <v>5.8651365999999996</v>
      </c>
      <c r="Z209" s="10">
        <v>5.8483118999999997</v>
      </c>
      <c r="AA209" s="10">
        <v>5.8280405999999996</v>
      </c>
      <c r="AB209" s="10">
        <v>5.8045298000000001</v>
      </c>
      <c r="AC209" s="10">
        <v>5.7781684999999996</v>
      </c>
      <c r="AD209" s="10">
        <v>5.7493930999999998</v>
      </c>
      <c r="AE209" s="10">
        <v>5.7186402000000003</v>
      </c>
      <c r="AF209" s="10">
        <v>5.6863463999999997</v>
      </c>
      <c r="AG209" s="10">
        <v>5.6529480999999997</v>
      </c>
      <c r="AH209" s="10">
        <v>5.6188275000000001</v>
      </c>
      <c r="AI209" s="10">
        <v>5.5841262</v>
      </c>
      <c r="AJ209" s="10">
        <v>5.5489195999999996</v>
      </c>
      <c r="AK209" s="10">
        <v>5.5132829000000001</v>
      </c>
      <c r="AL209" s="10">
        <v>5.4772914000000004</v>
      </c>
      <c r="AM209" s="10">
        <v>5.4410204000000002</v>
      </c>
      <c r="AN209" s="10">
        <v>5.4045452000000003</v>
      </c>
      <c r="AO209" s="10">
        <v>5.3679411999999997</v>
      </c>
      <c r="AP209" s="10">
        <v>5.3312835999999999</v>
      </c>
      <c r="AQ209" s="10">
        <v>5.2946476999999996</v>
      </c>
      <c r="AR209" s="10">
        <v>5.2581088999999999</v>
      </c>
      <c r="AS209" s="10">
        <v>5.2217422999999998</v>
      </c>
      <c r="AT209" s="10">
        <v>5.1856137000000002</v>
      </c>
      <c r="AU209" s="10">
        <v>5.1497453999999996</v>
      </c>
      <c r="AV209" s="10">
        <v>5.1141478999999999</v>
      </c>
      <c r="AW209" s="10">
        <v>5.0788317999999997</v>
      </c>
      <c r="AX209" s="10">
        <v>5.0438076000000001</v>
      </c>
      <c r="AY209" s="10">
        <v>5.0090858999999996</v>
      </c>
      <c r="AZ209" s="10">
        <v>4.9746772999999997</v>
      </c>
      <c r="BA209" s="10">
        <v>4.9405922000000002</v>
      </c>
      <c r="BB209" s="10">
        <v>4.9068411999999997</v>
      </c>
      <c r="BC209" s="10">
        <v>4.8734349000000003</v>
      </c>
      <c r="BD209" s="10">
        <v>4.8403837000000003</v>
      </c>
      <c r="BE209" s="10">
        <v>4.8076983000000002</v>
      </c>
      <c r="BF209" s="10">
        <v>4.7753921999999998</v>
      </c>
      <c r="BG209" s="10">
        <v>4.7434950000000002</v>
      </c>
      <c r="BH209" s="10">
        <v>4.7120417000000003</v>
      </c>
      <c r="BI209" s="10">
        <v>4.6810675000000002</v>
      </c>
      <c r="BJ209" s="10">
        <v>4.6506074000000002</v>
      </c>
      <c r="BK209" s="10">
        <v>4.6206962999999996</v>
      </c>
      <c r="BL209" s="10">
        <v>4.5913694999999999</v>
      </c>
      <c r="BM209" s="10">
        <v>4.5626617999999999</v>
      </c>
      <c r="BN209" s="10">
        <v>4.5346085</v>
      </c>
      <c r="BO209" s="10">
        <v>4.5072444000000003</v>
      </c>
      <c r="BP209" s="10">
        <v>4.4806048000000001</v>
      </c>
      <c r="BQ209" s="10">
        <v>4.4547245999999996</v>
      </c>
      <c r="BR209" s="10">
        <v>4.3162896000000002</v>
      </c>
      <c r="BS209" s="10">
        <v>4.2074967000000001</v>
      </c>
      <c r="BU209" s="9">
        <v>283.33999999999997</v>
      </c>
      <c r="BV209" s="9">
        <v>436.92</v>
      </c>
      <c r="BW209" s="9">
        <v>459.91</v>
      </c>
      <c r="BX209" s="9">
        <v>477.11</v>
      </c>
      <c r="BY209" s="9">
        <v>459.15</v>
      </c>
      <c r="BZ209" s="9">
        <v>419.14</v>
      </c>
      <c r="CA209" s="9">
        <v>395.2</v>
      </c>
      <c r="CB209" s="9">
        <v>386.48</v>
      </c>
      <c r="CC209" s="9">
        <v>382.49</v>
      </c>
      <c r="CD209" s="9">
        <v>383.49</v>
      </c>
      <c r="CE209" s="9">
        <v>382.64</v>
      </c>
      <c r="CF209" s="9">
        <v>378.84</v>
      </c>
      <c r="CG209" s="9">
        <v>418.34</v>
      </c>
      <c r="CH209" s="9">
        <v>433.34</v>
      </c>
      <c r="CI209" s="9">
        <v>433.28</v>
      </c>
      <c r="CJ209" s="9">
        <v>437.12</v>
      </c>
      <c r="CK209" s="9">
        <v>367.16</v>
      </c>
      <c r="CL209" s="9">
        <v>310.49</v>
      </c>
      <c r="CM209" s="9">
        <v>268.36</v>
      </c>
      <c r="CN209" s="9">
        <v>271.86</v>
      </c>
      <c r="CO209" s="9">
        <v>255.92</v>
      </c>
      <c r="CP209" s="9">
        <v>257.35000000000002</v>
      </c>
      <c r="CQ209" s="9">
        <v>262.18</v>
      </c>
      <c r="CR209" s="9">
        <v>265.51</v>
      </c>
      <c r="CS209" s="9">
        <v>274.54000000000002</v>
      </c>
      <c r="CT209" s="9">
        <v>283.45999999999998</v>
      </c>
      <c r="CU209" s="9">
        <v>294.91000000000003</v>
      </c>
      <c r="CV209" s="9">
        <v>291</v>
      </c>
      <c r="CW209" s="9">
        <v>275.76</v>
      </c>
      <c r="CX209" s="9">
        <v>236.99</v>
      </c>
      <c r="CY209" s="9">
        <v>211.99</v>
      </c>
      <c r="CZ209" s="9">
        <v>201.72</v>
      </c>
      <c r="DA209" s="9">
        <v>200.12</v>
      </c>
      <c r="DB209" s="9">
        <v>200.73</v>
      </c>
      <c r="DC209" s="9">
        <v>207.53</v>
      </c>
      <c r="DD209" s="9">
        <v>216.53</v>
      </c>
      <c r="DE209" s="9">
        <v>220.53</v>
      </c>
      <c r="DF209" s="9">
        <v>221.53</v>
      </c>
      <c r="DG209" s="9">
        <v>220.03</v>
      </c>
      <c r="DH209" s="9">
        <v>216.8</v>
      </c>
      <c r="DI209" s="9">
        <v>208.35</v>
      </c>
      <c r="DJ209" s="9">
        <v>166.07</v>
      </c>
      <c r="DK209" s="9">
        <v>136.83000000000001</v>
      </c>
      <c r="DL209" s="9">
        <v>134.76</v>
      </c>
      <c r="DM209" s="9">
        <v>130.96</v>
      </c>
      <c r="DN209" s="9">
        <v>125.24</v>
      </c>
      <c r="DO209" s="9">
        <v>126</v>
      </c>
      <c r="DP209" s="9">
        <v>139.21</v>
      </c>
      <c r="DR209" s="9">
        <v>482.56</v>
      </c>
      <c r="DS209" s="9">
        <v>657.89</v>
      </c>
      <c r="DT209" s="9">
        <v>810.11</v>
      </c>
      <c r="DU209" s="9">
        <v>808.02</v>
      </c>
      <c r="DV209" s="9">
        <v>517.37</v>
      </c>
      <c r="DW209" s="9">
        <v>326.38</v>
      </c>
      <c r="DX209" s="9">
        <v>332.61</v>
      </c>
      <c r="DY209" s="9">
        <v>332.09</v>
      </c>
      <c r="DZ209" s="9">
        <v>300.81</v>
      </c>
      <c r="EA209" s="9">
        <v>302.16000000000003</v>
      </c>
      <c r="EB209" s="9">
        <v>300.69</v>
      </c>
      <c r="EC209" s="9">
        <v>340.23</v>
      </c>
      <c r="ED209" s="9">
        <v>342.21</v>
      </c>
      <c r="EE209" s="9">
        <v>342.67</v>
      </c>
      <c r="EF209" s="9">
        <v>338.75</v>
      </c>
      <c r="EG209" s="9">
        <v>338.75</v>
      </c>
      <c r="EH209" s="9">
        <v>335.78</v>
      </c>
      <c r="EI209" s="9">
        <v>226.9</v>
      </c>
      <c r="EJ209" s="9">
        <v>226.57</v>
      </c>
      <c r="EK209" s="9">
        <v>226.42</v>
      </c>
      <c r="EL209" s="9">
        <v>226.21</v>
      </c>
      <c r="EM209" s="9">
        <v>227.07</v>
      </c>
      <c r="EN209" s="9">
        <v>227.55</v>
      </c>
      <c r="EO209" s="9">
        <v>242.4</v>
      </c>
      <c r="EP209" s="9">
        <v>244.67</v>
      </c>
      <c r="EQ209" s="9">
        <v>245.3</v>
      </c>
      <c r="ER209" s="9">
        <v>246.44</v>
      </c>
      <c r="ES209" s="9">
        <v>246.12</v>
      </c>
      <c r="ET209" s="9">
        <v>247.63</v>
      </c>
      <c r="EU209" s="9">
        <v>191.17</v>
      </c>
      <c r="EV209" s="9">
        <v>190.44</v>
      </c>
      <c r="EW209" s="9">
        <v>190.45</v>
      </c>
      <c r="EX209" s="9">
        <v>190.42</v>
      </c>
      <c r="EY209" s="9">
        <v>191.83</v>
      </c>
      <c r="EZ209" s="9">
        <v>192.67</v>
      </c>
      <c r="FA209" s="9">
        <v>198.59</v>
      </c>
      <c r="FB209" s="9">
        <v>201.1</v>
      </c>
      <c r="FC209" s="9">
        <v>202.96</v>
      </c>
      <c r="FD209" s="9">
        <v>203.67</v>
      </c>
      <c r="FE209" s="9">
        <v>203.04</v>
      </c>
      <c r="FF209" s="9">
        <v>202.65</v>
      </c>
      <c r="FG209" s="9">
        <v>151.72999999999999</v>
      </c>
      <c r="FH209" s="9">
        <v>151.1</v>
      </c>
      <c r="FI209" s="9">
        <v>151.11000000000001</v>
      </c>
      <c r="FJ209" s="9">
        <v>151.08000000000001</v>
      </c>
      <c r="FK209" s="9">
        <v>152.47999999999999</v>
      </c>
      <c r="FL209" s="9">
        <v>151.1</v>
      </c>
      <c r="FM209" s="9">
        <v>167.36</v>
      </c>
      <c r="FO209" s="9">
        <v>75.409800000000004</v>
      </c>
      <c r="FP209" s="7">
        <v>97.13</v>
      </c>
      <c r="FQ209" s="9">
        <v>1.1048</v>
      </c>
      <c r="FR209" s="7">
        <f t="shared" si="36"/>
        <v>87.916364952932653</v>
      </c>
      <c r="FT209" s="7">
        <v>4.34</v>
      </c>
      <c r="FU209" s="7">
        <v>4.46</v>
      </c>
      <c r="FV209" s="9">
        <v>75.684899999999999</v>
      </c>
      <c r="FX209" s="9">
        <v>96.19</v>
      </c>
      <c r="FY209" s="9">
        <v>92.49</v>
      </c>
      <c r="FZ209" s="9">
        <v>88.48</v>
      </c>
      <c r="GA209" s="9">
        <v>83.83</v>
      </c>
      <c r="GB209" s="9">
        <v>77.69</v>
      </c>
    </row>
    <row r="210" spans="1:184" x14ac:dyDescent="0.25">
      <c r="A210" s="6">
        <f t="shared" si="37"/>
        <v>44845</v>
      </c>
      <c r="B210" s="13">
        <f t="shared" si="31"/>
        <v>10</v>
      </c>
      <c r="C210" s="13">
        <f t="shared" si="32"/>
        <v>2022</v>
      </c>
      <c r="D210">
        <f t="shared" si="33"/>
        <v>202210</v>
      </c>
      <c r="E210">
        <f t="shared" si="34"/>
        <v>4</v>
      </c>
      <c r="F210">
        <f t="shared" si="35"/>
        <v>202204</v>
      </c>
      <c r="G210" t="s">
        <v>396</v>
      </c>
      <c r="H210" s="9">
        <v>2.25</v>
      </c>
      <c r="I210" s="9">
        <v>2.1873</v>
      </c>
      <c r="J210" s="10">
        <v>2.9580513000000002</v>
      </c>
      <c r="K210" s="10">
        <v>3.7596056999999998</v>
      </c>
      <c r="L210" s="10">
        <v>4.4116011999999998</v>
      </c>
      <c r="M210" s="10">
        <v>4.9055745999999996</v>
      </c>
      <c r="N210" s="10">
        <v>5.2625726000000004</v>
      </c>
      <c r="O210" s="10">
        <v>5.5073635000000003</v>
      </c>
      <c r="P210" s="10">
        <v>5.6572975000000003</v>
      </c>
      <c r="Q210" s="10">
        <v>5.7388310999999996</v>
      </c>
      <c r="R210" s="10">
        <v>5.7763204999999997</v>
      </c>
      <c r="S210" s="10">
        <v>5.7898782000000004</v>
      </c>
      <c r="T210" s="10">
        <v>5.7918281</v>
      </c>
      <c r="U210" s="10">
        <v>5.7884909000000002</v>
      </c>
      <c r="V210" s="10">
        <v>5.7824511000000003</v>
      </c>
      <c r="W210" s="10">
        <v>5.7740790999999998</v>
      </c>
      <c r="X210" s="10">
        <v>5.7633462</v>
      </c>
      <c r="Y210" s="10">
        <v>5.7502237000000003</v>
      </c>
      <c r="Z210" s="10">
        <v>5.7346830999999998</v>
      </c>
      <c r="AA210" s="10">
        <v>5.7166953999999999</v>
      </c>
      <c r="AB210" s="10">
        <v>5.6962881000000003</v>
      </c>
      <c r="AC210" s="10">
        <v>5.6737229999999998</v>
      </c>
      <c r="AD210" s="10">
        <v>5.6493238999999997</v>
      </c>
      <c r="AE210" s="10">
        <v>5.6234143999999997</v>
      </c>
      <c r="AF210" s="10">
        <v>5.5963183000000001</v>
      </c>
      <c r="AG210" s="10">
        <v>5.5683593</v>
      </c>
      <c r="AH210" s="10">
        <v>5.5398198000000001</v>
      </c>
      <c r="AI210" s="10">
        <v>5.5108005999999996</v>
      </c>
      <c r="AJ210" s="10">
        <v>5.4813521999999999</v>
      </c>
      <c r="AK210" s="10">
        <v>5.4515250000000002</v>
      </c>
      <c r="AL210" s="10">
        <v>5.4213696000000002</v>
      </c>
      <c r="AM210" s="10">
        <v>5.3909365999999999</v>
      </c>
      <c r="AN210" s="10">
        <v>5.3602762999999998</v>
      </c>
      <c r="AO210" s="10">
        <v>5.3294392999999998</v>
      </c>
      <c r="AP210" s="10">
        <v>5.2984761999999996</v>
      </c>
      <c r="AQ210" s="10">
        <v>5.2674374999999998</v>
      </c>
      <c r="AR210" s="10">
        <v>5.2363736000000003</v>
      </c>
      <c r="AS210" s="10">
        <v>5.2053351000000001</v>
      </c>
      <c r="AT210" s="10">
        <v>5.1743674000000004</v>
      </c>
      <c r="AU210" s="10">
        <v>5.1434892000000003</v>
      </c>
      <c r="AV210" s="10">
        <v>5.1127098000000002</v>
      </c>
      <c r="AW210" s="10">
        <v>5.0820387</v>
      </c>
      <c r="AX210" s="10">
        <v>5.0514855000000001</v>
      </c>
      <c r="AY210" s="10">
        <v>5.0210594000000004</v>
      </c>
      <c r="AZ210" s="10">
        <v>4.9907700999999998</v>
      </c>
      <c r="BA210" s="10">
        <v>4.9606269999999997</v>
      </c>
      <c r="BB210" s="10">
        <v>4.9306396000000001</v>
      </c>
      <c r="BC210" s="10">
        <v>4.9008171999999997</v>
      </c>
      <c r="BD210" s="10">
        <v>4.8711694999999997</v>
      </c>
      <c r="BE210" s="10">
        <v>4.8417057000000003</v>
      </c>
      <c r="BF210" s="10">
        <v>4.8124389000000001</v>
      </c>
      <c r="BG210" s="10">
        <v>4.7833987000000002</v>
      </c>
      <c r="BH210" s="10">
        <v>4.7546197000000001</v>
      </c>
      <c r="BI210" s="10">
        <v>4.7261367999999999</v>
      </c>
      <c r="BJ210" s="10">
        <v>4.6979844999999996</v>
      </c>
      <c r="BK210" s="10">
        <v>4.6701975999999998</v>
      </c>
      <c r="BL210" s="10">
        <v>4.6428108999999997</v>
      </c>
      <c r="BM210" s="10">
        <v>4.6158590000000004</v>
      </c>
      <c r="BN210" s="10">
        <v>4.5893766999999999</v>
      </c>
      <c r="BO210" s="10">
        <v>4.5633986000000002</v>
      </c>
      <c r="BP210" s="10">
        <v>4.5379595000000004</v>
      </c>
      <c r="BQ210" s="10">
        <v>4.5130941</v>
      </c>
      <c r="BR210" s="10">
        <v>4.3771089999999999</v>
      </c>
      <c r="BS210" s="10">
        <v>4.2657669</v>
      </c>
      <c r="BU210" s="9">
        <v>286.2</v>
      </c>
      <c r="BV210" s="9">
        <v>441.59</v>
      </c>
      <c r="BW210" s="9">
        <v>463.39</v>
      </c>
      <c r="BX210" s="9">
        <v>479.4</v>
      </c>
      <c r="BY210" s="9">
        <v>460.8</v>
      </c>
      <c r="BZ210" s="9">
        <v>428.1</v>
      </c>
      <c r="CA210" s="9">
        <v>398.6</v>
      </c>
      <c r="CB210" s="9">
        <v>390.62</v>
      </c>
      <c r="CC210" s="9">
        <v>388.82</v>
      </c>
      <c r="CD210" s="9">
        <v>389.57</v>
      </c>
      <c r="CE210" s="9">
        <v>392.86</v>
      </c>
      <c r="CF210" s="9">
        <v>391.28</v>
      </c>
      <c r="CG210" s="9">
        <v>419.39</v>
      </c>
      <c r="CH210" s="9">
        <v>432.19</v>
      </c>
      <c r="CI210" s="9">
        <v>432.92</v>
      </c>
      <c r="CJ210" s="9">
        <v>436.76</v>
      </c>
      <c r="CK210" s="9">
        <v>372</v>
      </c>
      <c r="CL210" s="9">
        <v>318.20999999999998</v>
      </c>
      <c r="CM210" s="9">
        <v>276.07</v>
      </c>
      <c r="CN210" s="9">
        <v>279.57</v>
      </c>
      <c r="CO210" s="9">
        <v>263.63</v>
      </c>
      <c r="CP210" s="9">
        <v>265.20999999999998</v>
      </c>
      <c r="CQ210" s="9">
        <v>271.47000000000003</v>
      </c>
      <c r="CR210" s="9">
        <v>278.99</v>
      </c>
      <c r="CS210" s="9">
        <v>288.41000000000003</v>
      </c>
      <c r="CT210" s="9">
        <v>297.33</v>
      </c>
      <c r="CU210" s="9">
        <v>307.08</v>
      </c>
      <c r="CV210" s="9">
        <v>303.16000000000003</v>
      </c>
      <c r="CW210" s="9">
        <v>287.92</v>
      </c>
      <c r="CX210" s="9">
        <v>242.44</v>
      </c>
      <c r="CY210" s="9">
        <v>217.44</v>
      </c>
      <c r="CZ210" s="9">
        <v>207.17</v>
      </c>
      <c r="DA210" s="9">
        <v>205.57</v>
      </c>
      <c r="DB210" s="9">
        <v>206.18</v>
      </c>
      <c r="DC210" s="9">
        <v>212.98</v>
      </c>
      <c r="DD210" s="9">
        <v>223.84</v>
      </c>
      <c r="DE210" s="9">
        <v>227.84</v>
      </c>
      <c r="DF210" s="9">
        <v>229.99</v>
      </c>
      <c r="DG210" s="9">
        <v>231.59</v>
      </c>
      <c r="DH210" s="9">
        <v>232.41</v>
      </c>
      <c r="DI210" s="9">
        <v>223.96</v>
      </c>
      <c r="DJ210" s="9">
        <v>181.2</v>
      </c>
      <c r="DK210" s="9">
        <v>151.96</v>
      </c>
      <c r="DL210" s="9">
        <v>149.88999999999999</v>
      </c>
      <c r="DM210" s="9">
        <v>146.09</v>
      </c>
      <c r="DN210" s="9">
        <v>140.37</v>
      </c>
      <c r="DO210" s="9">
        <v>141.13</v>
      </c>
      <c r="DP210" s="9">
        <v>152.83000000000001</v>
      </c>
      <c r="DR210" s="9">
        <v>448.4</v>
      </c>
      <c r="DS210" s="9">
        <v>627.27</v>
      </c>
      <c r="DT210" s="9">
        <v>870.51</v>
      </c>
      <c r="DU210" s="9">
        <v>846.9</v>
      </c>
      <c r="DV210" s="9">
        <v>545.76</v>
      </c>
      <c r="DW210" s="9">
        <v>327.41000000000003</v>
      </c>
      <c r="DX210" s="9">
        <v>333.64</v>
      </c>
      <c r="DY210" s="9">
        <v>333.12</v>
      </c>
      <c r="DZ210" s="9">
        <v>297.10000000000002</v>
      </c>
      <c r="EA210" s="9">
        <v>298.45</v>
      </c>
      <c r="EB210" s="9">
        <v>296.98</v>
      </c>
      <c r="EC210" s="9">
        <v>336.02</v>
      </c>
      <c r="ED210" s="9">
        <v>338</v>
      </c>
      <c r="EE210" s="9">
        <v>338.46</v>
      </c>
      <c r="EF210" s="9">
        <v>334.54</v>
      </c>
      <c r="EG210" s="9">
        <v>334.54</v>
      </c>
      <c r="EH210" s="9">
        <v>331.57</v>
      </c>
      <c r="EI210" s="9">
        <v>231.62</v>
      </c>
      <c r="EJ210" s="9">
        <v>231.29</v>
      </c>
      <c r="EK210" s="9">
        <v>231.14</v>
      </c>
      <c r="EL210" s="9">
        <v>230.93</v>
      </c>
      <c r="EM210" s="9">
        <v>231.79</v>
      </c>
      <c r="EN210" s="9">
        <v>232.27</v>
      </c>
      <c r="EO210" s="9">
        <v>247.1</v>
      </c>
      <c r="EP210" s="9">
        <v>249.37</v>
      </c>
      <c r="EQ210" s="9">
        <v>250</v>
      </c>
      <c r="ER210" s="9">
        <v>251.14</v>
      </c>
      <c r="ES210" s="9">
        <v>250.82</v>
      </c>
      <c r="ET210" s="9">
        <v>252.33</v>
      </c>
      <c r="EU210" s="9">
        <v>195.5</v>
      </c>
      <c r="EV210" s="9">
        <v>194.77</v>
      </c>
      <c r="EW210" s="9">
        <v>194.78</v>
      </c>
      <c r="EX210" s="9">
        <v>194.75</v>
      </c>
      <c r="EY210" s="9">
        <v>196.16</v>
      </c>
      <c r="EZ210" s="9">
        <v>197</v>
      </c>
      <c r="FA210" s="9">
        <v>202.84</v>
      </c>
      <c r="FB210" s="9">
        <v>205.35</v>
      </c>
      <c r="FC210" s="9">
        <v>207.21</v>
      </c>
      <c r="FD210" s="9">
        <v>207.92</v>
      </c>
      <c r="FE210" s="9">
        <v>207.29</v>
      </c>
      <c r="FF210" s="9">
        <v>206.9</v>
      </c>
      <c r="FG210" s="9">
        <v>164.84</v>
      </c>
      <c r="FH210" s="9">
        <v>164.21</v>
      </c>
      <c r="FI210" s="9">
        <v>164.22</v>
      </c>
      <c r="FJ210" s="9">
        <v>164.19</v>
      </c>
      <c r="FK210" s="9">
        <v>165.59</v>
      </c>
      <c r="FL210" s="9">
        <v>164.21</v>
      </c>
      <c r="FM210" s="9">
        <v>171.61</v>
      </c>
      <c r="FO210" s="9">
        <v>75.729100000000003</v>
      </c>
      <c r="FP210" s="7">
        <v>95.17</v>
      </c>
      <c r="FQ210" s="9">
        <v>1.1083000000000001</v>
      </c>
      <c r="FR210" s="7">
        <f t="shared" si="36"/>
        <v>85.870251736894346</v>
      </c>
      <c r="FT210" s="7">
        <v>4.18</v>
      </c>
      <c r="FU210" s="7">
        <v>4.4400000000000004</v>
      </c>
      <c r="FV210" s="9">
        <v>75.980699999999999</v>
      </c>
      <c r="FX210" s="9">
        <v>94.29</v>
      </c>
      <c r="FY210" s="9">
        <v>90.7</v>
      </c>
      <c r="FZ210" s="9">
        <v>86.65</v>
      </c>
      <c r="GA210" s="9">
        <v>82.06</v>
      </c>
      <c r="GB210" s="9">
        <v>76.540000000000006</v>
      </c>
    </row>
    <row r="211" spans="1:184" x14ac:dyDescent="0.25">
      <c r="A211" s="6">
        <f t="shared" si="37"/>
        <v>44846</v>
      </c>
      <c r="B211" s="13">
        <f t="shared" si="31"/>
        <v>10</v>
      </c>
      <c r="C211" s="13">
        <f t="shared" si="32"/>
        <v>2022</v>
      </c>
      <c r="D211">
        <f t="shared" si="33"/>
        <v>202210</v>
      </c>
      <c r="E211">
        <f t="shared" si="34"/>
        <v>4</v>
      </c>
      <c r="F211">
        <f t="shared" si="35"/>
        <v>202204</v>
      </c>
      <c r="G211" t="s">
        <v>397</v>
      </c>
      <c r="H211" s="9">
        <v>2.25</v>
      </c>
      <c r="I211" s="9">
        <v>2.1859999999999999</v>
      </c>
      <c r="J211" s="10">
        <v>2.9848097</v>
      </c>
      <c r="K211" s="10">
        <v>3.7135967000000001</v>
      </c>
      <c r="L211" s="10">
        <v>4.3291918999999996</v>
      </c>
      <c r="M211" s="10">
        <v>4.8131180999999996</v>
      </c>
      <c r="N211" s="10">
        <v>5.1708388000000003</v>
      </c>
      <c r="O211" s="10">
        <v>5.4134096999999999</v>
      </c>
      <c r="P211" s="10">
        <v>5.5576205999999999</v>
      </c>
      <c r="Q211" s="10">
        <v>5.6313066999999997</v>
      </c>
      <c r="R211" s="10">
        <v>5.6612229000000003</v>
      </c>
      <c r="S211" s="10">
        <v>5.6679215000000003</v>
      </c>
      <c r="T211" s="10">
        <v>5.6641209000000003</v>
      </c>
      <c r="U211" s="10">
        <v>5.6557167000000002</v>
      </c>
      <c r="V211" s="10">
        <v>5.6448523000000002</v>
      </c>
      <c r="W211" s="10">
        <v>5.6319254000000001</v>
      </c>
      <c r="X211" s="10">
        <v>5.6170232999999996</v>
      </c>
      <c r="Y211" s="10">
        <v>5.6002337999999998</v>
      </c>
      <c r="Z211" s="10">
        <v>5.5816442000000004</v>
      </c>
      <c r="AA211" s="10">
        <v>5.5613422999999997</v>
      </c>
      <c r="AB211" s="10">
        <v>5.5394658000000003</v>
      </c>
      <c r="AC211" s="10">
        <v>5.5163633000000001</v>
      </c>
      <c r="AD211" s="10">
        <v>5.4924390000000001</v>
      </c>
      <c r="AE211" s="10">
        <v>5.4680970999999996</v>
      </c>
      <c r="AF211" s="10">
        <v>5.4437414999999998</v>
      </c>
      <c r="AG211" s="10">
        <v>5.4197763999999999</v>
      </c>
      <c r="AH211" s="10">
        <v>5.3965468999999997</v>
      </c>
      <c r="AI211" s="10">
        <v>5.3740800000000002</v>
      </c>
      <c r="AJ211" s="10">
        <v>5.3522958000000003</v>
      </c>
      <c r="AK211" s="10">
        <v>5.3311146999999997</v>
      </c>
      <c r="AL211" s="10">
        <v>5.3104569000000001</v>
      </c>
      <c r="AM211" s="10">
        <v>5.2902427000000003</v>
      </c>
      <c r="AN211" s="10">
        <v>5.2703921999999999</v>
      </c>
      <c r="AO211" s="10">
        <v>5.2508258000000003</v>
      </c>
      <c r="AP211" s="10">
        <v>5.2314635999999997</v>
      </c>
      <c r="AQ211" s="10">
        <v>5.2122260000000002</v>
      </c>
      <c r="AR211" s="10">
        <v>5.1930331000000001</v>
      </c>
      <c r="AS211" s="10">
        <v>5.1738051</v>
      </c>
      <c r="AT211" s="10">
        <v>5.1544704000000001</v>
      </c>
      <c r="AU211" s="10">
        <v>5.1349964000000003</v>
      </c>
      <c r="AV211" s="10">
        <v>5.1153624000000004</v>
      </c>
      <c r="AW211" s="10">
        <v>5.0955475999999997</v>
      </c>
      <c r="AX211" s="10">
        <v>5.0755315000000003</v>
      </c>
      <c r="AY211" s="10">
        <v>5.0552934</v>
      </c>
      <c r="AZ211" s="10">
        <v>5.0348125000000001</v>
      </c>
      <c r="BA211" s="10">
        <v>5.0140681999999996</v>
      </c>
      <c r="BB211" s="10">
        <v>4.9930399000000003</v>
      </c>
      <c r="BC211" s="10">
        <v>4.9717067999999998</v>
      </c>
      <c r="BD211" s="10">
        <v>4.9500482000000003</v>
      </c>
      <c r="BE211" s="10">
        <v>4.9280435999999996</v>
      </c>
      <c r="BF211" s="10">
        <v>4.9056841000000002</v>
      </c>
      <c r="BG211" s="10">
        <v>4.8830143000000001</v>
      </c>
      <c r="BH211" s="10">
        <v>4.860093</v>
      </c>
      <c r="BI211" s="10">
        <v>4.8369792</v>
      </c>
      <c r="BJ211" s="10">
        <v>4.8137318999999996</v>
      </c>
      <c r="BK211" s="10">
        <v>4.7904100999999999</v>
      </c>
      <c r="BL211" s="10">
        <v>4.7670726999999999</v>
      </c>
      <c r="BM211" s="10">
        <v>4.7437788000000003</v>
      </c>
      <c r="BN211" s="10">
        <v>4.7205871999999998</v>
      </c>
      <c r="BO211" s="10">
        <v>4.6975569999999998</v>
      </c>
      <c r="BP211" s="10">
        <v>4.6747471999999997</v>
      </c>
      <c r="BQ211" s="10">
        <v>4.6522167000000003</v>
      </c>
      <c r="BR211" s="10">
        <v>4.5251086999999997</v>
      </c>
      <c r="BS211" s="10">
        <v>4.4162863999999997</v>
      </c>
      <c r="BU211" s="9">
        <v>293.89999999999998</v>
      </c>
      <c r="BV211" s="9">
        <v>444.74</v>
      </c>
      <c r="BW211" s="9">
        <v>464.76</v>
      </c>
      <c r="BX211" s="9">
        <v>482.48</v>
      </c>
      <c r="BY211" s="9">
        <v>462.74</v>
      </c>
      <c r="BZ211" s="9">
        <v>419.89</v>
      </c>
      <c r="CA211" s="9">
        <v>388.07</v>
      </c>
      <c r="CB211" s="9">
        <v>379.9</v>
      </c>
      <c r="CC211" s="9">
        <v>375.99</v>
      </c>
      <c r="CD211" s="9">
        <v>376.23</v>
      </c>
      <c r="CE211" s="9">
        <v>377.5</v>
      </c>
      <c r="CF211" s="9">
        <v>375.01</v>
      </c>
      <c r="CG211" s="9">
        <v>405.31</v>
      </c>
      <c r="CH211" s="9">
        <v>426.88</v>
      </c>
      <c r="CI211" s="9">
        <v>428.43</v>
      </c>
      <c r="CJ211" s="9">
        <v>430.22</v>
      </c>
      <c r="CK211" s="9">
        <v>369.48</v>
      </c>
      <c r="CL211" s="9">
        <v>317.51</v>
      </c>
      <c r="CM211" s="9">
        <v>275.39999999999998</v>
      </c>
      <c r="CN211" s="9">
        <v>278.93</v>
      </c>
      <c r="CO211" s="9">
        <v>261.95999999999998</v>
      </c>
      <c r="CP211" s="9">
        <v>263.60000000000002</v>
      </c>
      <c r="CQ211" s="9">
        <v>269.68</v>
      </c>
      <c r="CR211" s="9">
        <v>279</v>
      </c>
      <c r="CS211" s="9">
        <v>288</v>
      </c>
      <c r="CT211" s="9">
        <v>296.92</v>
      </c>
      <c r="CU211" s="9">
        <v>300.2</v>
      </c>
      <c r="CV211" s="9">
        <v>296.2</v>
      </c>
      <c r="CW211" s="9">
        <v>280.2</v>
      </c>
      <c r="CX211" s="9">
        <v>238.46</v>
      </c>
      <c r="CY211" s="9">
        <v>213.46</v>
      </c>
      <c r="CZ211" s="9">
        <v>203.46</v>
      </c>
      <c r="DA211" s="9">
        <v>201.86</v>
      </c>
      <c r="DB211" s="9">
        <v>202.45</v>
      </c>
      <c r="DC211" s="9">
        <v>209.27</v>
      </c>
      <c r="DD211" s="9">
        <v>218.09</v>
      </c>
      <c r="DE211" s="9">
        <v>222.09</v>
      </c>
      <c r="DF211" s="9">
        <v>224.26</v>
      </c>
      <c r="DG211" s="9">
        <v>227.34</v>
      </c>
      <c r="DH211" s="9">
        <v>228.16</v>
      </c>
      <c r="DI211" s="9">
        <v>218.16</v>
      </c>
      <c r="DJ211" s="9">
        <v>168.33</v>
      </c>
      <c r="DK211" s="9">
        <v>137.33000000000001</v>
      </c>
      <c r="DL211" s="9">
        <v>135.26</v>
      </c>
      <c r="DM211" s="9">
        <v>131.46</v>
      </c>
      <c r="DN211" s="9">
        <v>125.74</v>
      </c>
      <c r="DO211" s="9">
        <v>126.5</v>
      </c>
      <c r="DP211" s="9">
        <v>139.77000000000001</v>
      </c>
      <c r="DR211" s="9">
        <v>451</v>
      </c>
      <c r="DS211" s="9">
        <v>618</v>
      </c>
      <c r="DT211" s="9">
        <v>1015.58</v>
      </c>
      <c r="DU211" s="9">
        <v>898.08</v>
      </c>
      <c r="DV211" s="9">
        <v>519.21</v>
      </c>
      <c r="DW211" s="9">
        <v>325.01</v>
      </c>
      <c r="DX211" s="9">
        <v>331.24</v>
      </c>
      <c r="DY211" s="9">
        <v>330.72</v>
      </c>
      <c r="DZ211" s="9">
        <v>291.7</v>
      </c>
      <c r="EA211" s="9">
        <v>293.05</v>
      </c>
      <c r="EB211" s="9">
        <v>291.58</v>
      </c>
      <c r="EC211" s="9">
        <v>338.12</v>
      </c>
      <c r="ED211" s="9">
        <v>340.1</v>
      </c>
      <c r="EE211" s="9">
        <v>340.56</v>
      </c>
      <c r="EF211" s="9">
        <v>335.5</v>
      </c>
      <c r="EG211" s="9">
        <v>335.5</v>
      </c>
      <c r="EH211" s="9">
        <v>332.53</v>
      </c>
      <c r="EI211" s="9">
        <v>228.74</v>
      </c>
      <c r="EJ211" s="9">
        <v>228.41</v>
      </c>
      <c r="EK211" s="9">
        <v>228.26</v>
      </c>
      <c r="EL211" s="9">
        <v>228.05</v>
      </c>
      <c r="EM211" s="9">
        <v>228.91</v>
      </c>
      <c r="EN211" s="9">
        <v>229.39</v>
      </c>
      <c r="EO211" s="9">
        <v>249.48</v>
      </c>
      <c r="EP211" s="9">
        <v>251.75</v>
      </c>
      <c r="EQ211" s="9">
        <v>252.38</v>
      </c>
      <c r="ER211" s="9">
        <v>253.52</v>
      </c>
      <c r="ES211" s="9">
        <v>253.2</v>
      </c>
      <c r="ET211" s="9">
        <v>254.71</v>
      </c>
      <c r="EU211" s="9">
        <v>192.72</v>
      </c>
      <c r="EV211" s="9">
        <v>191.99</v>
      </c>
      <c r="EW211" s="9">
        <v>192</v>
      </c>
      <c r="EX211" s="9">
        <v>191.97</v>
      </c>
      <c r="EY211" s="9">
        <v>193.38</v>
      </c>
      <c r="EZ211" s="9">
        <v>194.22</v>
      </c>
      <c r="FA211" s="9">
        <v>200.57</v>
      </c>
      <c r="FB211" s="9">
        <v>203.08</v>
      </c>
      <c r="FC211" s="9">
        <v>204.94</v>
      </c>
      <c r="FD211" s="9">
        <v>205.65</v>
      </c>
      <c r="FE211" s="9">
        <v>205.02</v>
      </c>
      <c r="FF211" s="9">
        <v>204.63</v>
      </c>
      <c r="FG211" s="9">
        <v>162.06</v>
      </c>
      <c r="FH211" s="9">
        <v>161.43</v>
      </c>
      <c r="FI211" s="9">
        <v>161.44</v>
      </c>
      <c r="FJ211" s="9">
        <v>161.41</v>
      </c>
      <c r="FK211" s="9">
        <v>162.81</v>
      </c>
      <c r="FL211" s="9">
        <v>161.43</v>
      </c>
      <c r="FM211" s="9">
        <v>169.34</v>
      </c>
      <c r="FO211" s="9">
        <v>75.662999999999997</v>
      </c>
      <c r="FP211" s="7">
        <v>93.44</v>
      </c>
      <c r="FQ211" s="9">
        <v>1.1072</v>
      </c>
      <c r="FR211" s="7">
        <f t="shared" si="36"/>
        <v>84.393063583815035</v>
      </c>
      <c r="FT211" s="7">
        <v>4</v>
      </c>
      <c r="FU211" s="7">
        <v>4.43</v>
      </c>
      <c r="FV211" s="9">
        <v>75.906099999999995</v>
      </c>
      <c r="FX211" s="9">
        <v>92.45</v>
      </c>
      <c r="FY211" s="9">
        <v>89.16</v>
      </c>
      <c r="FZ211" s="9">
        <v>85.25</v>
      </c>
      <c r="GA211" s="9">
        <v>80.75</v>
      </c>
      <c r="GB211" s="9">
        <v>75.3</v>
      </c>
    </row>
    <row r="212" spans="1:184" x14ac:dyDescent="0.25">
      <c r="A212" s="6">
        <f t="shared" si="37"/>
        <v>44847</v>
      </c>
      <c r="B212" s="13">
        <f t="shared" si="31"/>
        <v>10</v>
      </c>
      <c r="C212" s="13">
        <f t="shared" si="32"/>
        <v>2022</v>
      </c>
      <c r="D212">
        <f t="shared" si="33"/>
        <v>202210</v>
      </c>
      <c r="E212">
        <f t="shared" si="34"/>
        <v>4</v>
      </c>
      <c r="F212">
        <f t="shared" si="35"/>
        <v>202204</v>
      </c>
      <c r="G212" t="s">
        <v>398</v>
      </c>
      <c r="H212" s="9">
        <v>2.25</v>
      </c>
      <c r="I212" s="9">
        <v>2.1861999999999999</v>
      </c>
      <c r="J212" s="10">
        <v>2.9694522000000001</v>
      </c>
      <c r="K212" s="10">
        <v>3.6939155000000001</v>
      </c>
      <c r="L212" s="10">
        <v>4.2992178000000001</v>
      </c>
      <c r="M212" s="10">
        <v>4.7661429999999996</v>
      </c>
      <c r="N212" s="10">
        <v>5.1065877999999998</v>
      </c>
      <c r="O212" s="10">
        <v>5.3335903</v>
      </c>
      <c r="P212" s="10">
        <v>5.4652836000000002</v>
      </c>
      <c r="Q212" s="10">
        <v>5.5260249999999997</v>
      </c>
      <c r="R212" s="10">
        <v>5.5414281000000001</v>
      </c>
      <c r="S212" s="10">
        <v>5.5316049999999999</v>
      </c>
      <c r="T212" s="10">
        <v>5.5098282999999997</v>
      </c>
      <c r="U212" s="10">
        <v>5.4833926999999996</v>
      </c>
      <c r="V212" s="10">
        <v>5.4566283000000002</v>
      </c>
      <c r="W212" s="10">
        <v>5.4302790999999999</v>
      </c>
      <c r="X212" s="10">
        <v>5.4042475999999997</v>
      </c>
      <c r="Y212" s="10">
        <v>5.3784361000000001</v>
      </c>
      <c r="Z212" s="10">
        <v>5.3527471999999996</v>
      </c>
      <c r="AA212" s="10">
        <v>5.3270834000000002</v>
      </c>
      <c r="AB212" s="10">
        <v>5.3013705</v>
      </c>
      <c r="AC212" s="10">
        <v>5.2756533000000001</v>
      </c>
      <c r="AD212" s="10">
        <v>5.2500147999999998</v>
      </c>
      <c r="AE212" s="10">
        <v>5.2245381000000002</v>
      </c>
      <c r="AF212" s="10">
        <v>5.1993062999999999</v>
      </c>
      <c r="AG212" s="10">
        <v>5.1744022999999997</v>
      </c>
      <c r="AH212" s="10">
        <v>5.1498932000000002</v>
      </c>
      <c r="AI212" s="10">
        <v>5.1257679999999999</v>
      </c>
      <c r="AJ212" s="10">
        <v>5.1019920000000001</v>
      </c>
      <c r="AK212" s="10">
        <v>5.0785305000000003</v>
      </c>
      <c r="AL212" s="10">
        <v>5.0553489000000003</v>
      </c>
      <c r="AM212" s="10">
        <v>5.0324122999999998</v>
      </c>
      <c r="AN212" s="10">
        <v>5.0096862</v>
      </c>
      <c r="AO212" s="10">
        <v>4.9871357999999999</v>
      </c>
      <c r="AP212" s="10">
        <v>4.9647264</v>
      </c>
      <c r="AQ212" s="10">
        <v>4.9424234</v>
      </c>
      <c r="AR212" s="10">
        <v>4.9201920000000001</v>
      </c>
      <c r="AS212" s="10">
        <v>4.8979974999999998</v>
      </c>
      <c r="AT212" s="10">
        <v>4.8758071000000003</v>
      </c>
      <c r="AU212" s="10">
        <v>4.8535966999999998</v>
      </c>
      <c r="AV212" s="10">
        <v>4.8313442999999996</v>
      </c>
      <c r="AW212" s="10">
        <v>4.8090282000000002</v>
      </c>
      <c r="AX212" s="10">
        <v>4.7866263</v>
      </c>
      <c r="AY212" s="10">
        <v>4.7641169000000003</v>
      </c>
      <c r="AZ212" s="10">
        <v>4.7414779999999999</v>
      </c>
      <c r="BA212" s="10">
        <v>4.7186877999999997</v>
      </c>
      <c r="BB212" s="10">
        <v>4.6957244999999999</v>
      </c>
      <c r="BC212" s="10">
        <v>4.6725661000000001</v>
      </c>
      <c r="BD212" s="10">
        <v>4.6491907000000001</v>
      </c>
      <c r="BE212" s="10">
        <v>4.6255765999999996</v>
      </c>
      <c r="BF212" s="10">
        <v>4.6017123</v>
      </c>
      <c r="BG212" s="10">
        <v>4.5776326999999997</v>
      </c>
      <c r="BH212" s="10">
        <v>4.5533856000000004</v>
      </c>
      <c r="BI212" s="10">
        <v>4.5290185999999997</v>
      </c>
      <c r="BJ212" s="10">
        <v>4.5045795000000002</v>
      </c>
      <c r="BK212" s="10">
        <v>4.4801159000000004</v>
      </c>
      <c r="BL212" s="10">
        <v>4.4556756000000002</v>
      </c>
      <c r="BM212" s="10">
        <v>4.4313063000000001</v>
      </c>
      <c r="BN212" s="10">
        <v>4.4070556999999999</v>
      </c>
      <c r="BO212" s="10">
        <v>4.3829713999999997</v>
      </c>
      <c r="BP212" s="10">
        <v>4.3591011999999996</v>
      </c>
      <c r="BQ212" s="10">
        <v>4.3354929000000002</v>
      </c>
      <c r="BR212" s="10">
        <v>4.2014709000000003</v>
      </c>
      <c r="BS212" s="10">
        <v>4.0856152000000003</v>
      </c>
      <c r="BU212" s="9">
        <v>281.37</v>
      </c>
      <c r="BV212" s="9">
        <v>426.77</v>
      </c>
      <c r="BW212" s="9">
        <v>444.27</v>
      </c>
      <c r="BX212" s="9">
        <v>461.27</v>
      </c>
      <c r="BY212" s="9">
        <v>442.39</v>
      </c>
      <c r="BZ212" s="9">
        <v>405.36</v>
      </c>
      <c r="CA212" s="9">
        <v>375.36</v>
      </c>
      <c r="CB212" s="9">
        <v>366.65</v>
      </c>
      <c r="CC212" s="9">
        <v>359.25</v>
      </c>
      <c r="CD212" s="9">
        <v>361.69</v>
      </c>
      <c r="CE212" s="9">
        <v>362.34</v>
      </c>
      <c r="CF212" s="9">
        <v>358.84</v>
      </c>
      <c r="CG212" s="9">
        <v>388.58</v>
      </c>
      <c r="CH212" s="9">
        <v>403.57</v>
      </c>
      <c r="CI212" s="9">
        <v>407.21</v>
      </c>
      <c r="CJ212" s="9">
        <v>409</v>
      </c>
      <c r="CK212" s="9">
        <v>348.29</v>
      </c>
      <c r="CL212" s="9">
        <v>313.08999999999997</v>
      </c>
      <c r="CM212" s="9">
        <v>270.98</v>
      </c>
      <c r="CN212" s="9">
        <v>274.51</v>
      </c>
      <c r="CO212" s="9">
        <v>257.52999999999997</v>
      </c>
      <c r="CP212" s="9">
        <v>259.17</v>
      </c>
      <c r="CQ212" s="9">
        <v>264.25</v>
      </c>
      <c r="CR212" s="9">
        <v>272.54000000000002</v>
      </c>
      <c r="CS212" s="9">
        <v>280.54000000000002</v>
      </c>
      <c r="CT212" s="9">
        <v>289.45999999999998</v>
      </c>
      <c r="CU212" s="9">
        <v>292.77</v>
      </c>
      <c r="CV212" s="9">
        <v>288.77</v>
      </c>
      <c r="CW212" s="9">
        <v>272.77</v>
      </c>
      <c r="CX212" s="9">
        <v>231.12</v>
      </c>
      <c r="CY212" s="9">
        <v>206.12</v>
      </c>
      <c r="CZ212" s="9">
        <v>196.12</v>
      </c>
      <c r="DA212" s="9">
        <v>194.52</v>
      </c>
      <c r="DB212" s="9">
        <v>195.11</v>
      </c>
      <c r="DC212" s="9">
        <v>201.93</v>
      </c>
      <c r="DD212" s="9">
        <v>210.74</v>
      </c>
      <c r="DE212" s="9">
        <v>214.74</v>
      </c>
      <c r="DF212" s="9">
        <v>216.91</v>
      </c>
      <c r="DG212" s="9">
        <v>219.93</v>
      </c>
      <c r="DH212" s="9">
        <v>220.75</v>
      </c>
      <c r="DI212" s="9">
        <v>210.77</v>
      </c>
      <c r="DJ212" s="9">
        <v>160.78</v>
      </c>
      <c r="DK212" s="9">
        <v>130.02000000000001</v>
      </c>
      <c r="DL212" s="9">
        <v>127.96</v>
      </c>
      <c r="DM212" s="9">
        <v>124.15</v>
      </c>
      <c r="DN212" s="9">
        <v>118.43</v>
      </c>
      <c r="DO212" s="9">
        <v>119.19</v>
      </c>
      <c r="DP212" s="9">
        <v>132.04</v>
      </c>
      <c r="DR212" s="9">
        <v>412.24</v>
      </c>
      <c r="DS212" s="9">
        <v>596.54</v>
      </c>
      <c r="DT212" s="9">
        <v>913.03</v>
      </c>
      <c r="DU212" s="9">
        <v>808.33</v>
      </c>
      <c r="DV212" s="9">
        <v>433.42</v>
      </c>
      <c r="DW212" s="9">
        <v>314.13</v>
      </c>
      <c r="DX212" s="9">
        <v>320.36</v>
      </c>
      <c r="DY212" s="9">
        <v>319.83999999999997</v>
      </c>
      <c r="DZ212" s="9">
        <v>276.20999999999998</v>
      </c>
      <c r="EA212" s="9">
        <v>277.56</v>
      </c>
      <c r="EB212" s="9">
        <v>276.08999999999997</v>
      </c>
      <c r="EC212" s="9">
        <v>326.72000000000003</v>
      </c>
      <c r="ED212" s="9">
        <v>328.7</v>
      </c>
      <c r="EE212" s="9">
        <v>329.16</v>
      </c>
      <c r="EF212" s="9">
        <v>323.07</v>
      </c>
      <c r="EG212" s="9">
        <v>323.07</v>
      </c>
      <c r="EH212" s="9">
        <v>320.10000000000002</v>
      </c>
      <c r="EI212" s="9">
        <v>228.1</v>
      </c>
      <c r="EJ212" s="9">
        <v>227.77</v>
      </c>
      <c r="EK212" s="9">
        <v>227.62</v>
      </c>
      <c r="EL212" s="9">
        <v>227.41</v>
      </c>
      <c r="EM212" s="9">
        <v>228.27</v>
      </c>
      <c r="EN212" s="9">
        <v>228.75</v>
      </c>
      <c r="EO212" s="9">
        <v>246.66</v>
      </c>
      <c r="EP212" s="9">
        <v>248.93</v>
      </c>
      <c r="EQ212" s="9">
        <v>249.56</v>
      </c>
      <c r="ER212" s="9">
        <v>250.7</v>
      </c>
      <c r="ES212" s="9">
        <v>250.38</v>
      </c>
      <c r="ET212" s="9">
        <v>251.89</v>
      </c>
      <c r="EU212" s="9">
        <v>188.96</v>
      </c>
      <c r="EV212" s="9">
        <v>188.23</v>
      </c>
      <c r="EW212" s="9">
        <v>188.24</v>
      </c>
      <c r="EX212" s="9">
        <v>188.21</v>
      </c>
      <c r="EY212" s="9">
        <v>189.62</v>
      </c>
      <c r="EZ212" s="9">
        <v>190.46</v>
      </c>
      <c r="FA212" s="9">
        <v>192.08</v>
      </c>
      <c r="FB212" s="9">
        <v>194.59</v>
      </c>
      <c r="FC212" s="9">
        <v>196.45</v>
      </c>
      <c r="FD212" s="9">
        <v>197.16</v>
      </c>
      <c r="FE212" s="9">
        <v>196.53</v>
      </c>
      <c r="FF212" s="9">
        <v>196.14</v>
      </c>
      <c r="FG212" s="9">
        <v>158.30000000000001</v>
      </c>
      <c r="FH212" s="9">
        <v>157.66999999999999</v>
      </c>
      <c r="FI212" s="9">
        <v>157.68</v>
      </c>
      <c r="FJ212" s="9">
        <v>157.65</v>
      </c>
      <c r="FK212" s="9">
        <v>159.05000000000001</v>
      </c>
      <c r="FL212" s="9">
        <v>157.66999999999999</v>
      </c>
      <c r="FM212" s="9">
        <v>160.85</v>
      </c>
      <c r="FO212" s="9">
        <v>76.802899999999994</v>
      </c>
      <c r="FP212" s="7">
        <v>95.16</v>
      </c>
      <c r="FQ212" s="9">
        <v>1.1236999999999999</v>
      </c>
      <c r="FR212" s="7">
        <f t="shared" si="36"/>
        <v>84.684524339236461</v>
      </c>
      <c r="FT212" s="7">
        <v>3.78</v>
      </c>
      <c r="FU212" s="7">
        <v>4.18</v>
      </c>
      <c r="FV212" s="9">
        <v>77.061099999999996</v>
      </c>
      <c r="FX212" s="9">
        <v>94.57</v>
      </c>
      <c r="FY212" s="9">
        <v>91.21</v>
      </c>
      <c r="FZ212" s="9">
        <v>87.14</v>
      </c>
      <c r="GA212" s="9">
        <v>82.39</v>
      </c>
      <c r="GB212" s="9">
        <v>76.39</v>
      </c>
    </row>
    <row r="213" spans="1:184" x14ac:dyDescent="0.25">
      <c r="A213" s="6">
        <f t="shared" si="37"/>
        <v>44848</v>
      </c>
      <c r="B213" s="13">
        <f t="shared" si="31"/>
        <v>10</v>
      </c>
      <c r="C213" s="13">
        <f t="shared" si="32"/>
        <v>2022</v>
      </c>
      <c r="D213">
        <f t="shared" si="33"/>
        <v>202210</v>
      </c>
      <c r="E213">
        <f t="shared" si="34"/>
        <v>4</v>
      </c>
      <c r="F213">
        <f t="shared" si="35"/>
        <v>202204</v>
      </c>
      <c r="G213" t="s">
        <v>399</v>
      </c>
      <c r="H213" s="9">
        <v>2.25</v>
      </c>
      <c r="I213" s="9">
        <v>2.1844000000000001</v>
      </c>
      <c r="J213" s="10">
        <v>2.9635750000000001</v>
      </c>
      <c r="K213" s="10">
        <v>3.6733229000000001</v>
      </c>
      <c r="L213" s="10">
        <v>4.2731450999999998</v>
      </c>
      <c r="M213" s="10">
        <v>4.7357996</v>
      </c>
      <c r="N213" s="10">
        <v>5.0747849</v>
      </c>
      <c r="O213" s="10">
        <v>5.3060431000000001</v>
      </c>
      <c r="P213" s="10">
        <v>5.4477703000000002</v>
      </c>
      <c r="Q213" s="10">
        <v>5.5232112999999998</v>
      </c>
      <c r="R213" s="10">
        <v>5.5558861000000004</v>
      </c>
      <c r="S213" s="10">
        <v>5.5640578999999999</v>
      </c>
      <c r="T213" s="10">
        <v>5.5593026999999999</v>
      </c>
      <c r="U213" s="10">
        <v>5.5478094000000002</v>
      </c>
      <c r="V213" s="10">
        <v>5.5321309999999997</v>
      </c>
      <c r="W213" s="10">
        <v>5.5132032999999998</v>
      </c>
      <c r="X213" s="10">
        <v>5.4916710000000002</v>
      </c>
      <c r="Y213" s="10">
        <v>5.4681791000000004</v>
      </c>
      <c r="Z213" s="10">
        <v>5.4433723000000001</v>
      </c>
      <c r="AA213" s="10">
        <v>5.4178953999999999</v>
      </c>
      <c r="AB213" s="10">
        <v>5.3923227000000002</v>
      </c>
      <c r="AC213" s="10">
        <v>5.3669016999999997</v>
      </c>
      <c r="AD213" s="10">
        <v>5.3417851000000001</v>
      </c>
      <c r="AE213" s="10">
        <v>5.3171257000000001</v>
      </c>
      <c r="AF213" s="10">
        <v>5.2930761000000004</v>
      </c>
      <c r="AG213" s="10">
        <v>5.2697890999999997</v>
      </c>
      <c r="AH213" s="10">
        <v>5.2473784999999999</v>
      </c>
      <c r="AI213" s="10">
        <v>5.2257864999999999</v>
      </c>
      <c r="AJ213" s="10">
        <v>5.2049079999999996</v>
      </c>
      <c r="AK213" s="10">
        <v>5.1846376000000003</v>
      </c>
      <c r="AL213" s="10">
        <v>5.1648702999999996</v>
      </c>
      <c r="AM213" s="10">
        <v>5.1455007000000004</v>
      </c>
      <c r="AN213" s="10">
        <v>5.1264237000000001</v>
      </c>
      <c r="AO213" s="10">
        <v>5.1075340999999996</v>
      </c>
      <c r="AP213" s="10">
        <v>5.0887266999999996</v>
      </c>
      <c r="AQ213" s="10">
        <v>5.0698962999999999</v>
      </c>
      <c r="AR213" s="10">
        <v>5.0509377000000004</v>
      </c>
      <c r="AS213" s="10">
        <v>5.0317455999999998</v>
      </c>
      <c r="AT213" s="10">
        <v>5.0122308999999996</v>
      </c>
      <c r="AU213" s="10">
        <v>4.9923742999999998</v>
      </c>
      <c r="AV213" s="10">
        <v>4.9721764000000004</v>
      </c>
      <c r="AW213" s="10">
        <v>4.9516375000000004</v>
      </c>
      <c r="AX213" s="10">
        <v>4.9307578999999997</v>
      </c>
      <c r="AY213" s="10">
        <v>4.9095379000000001</v>
      </c>
      <c r="AZ213" s="10">
        <v>4.8879780000000004</v>
      </c>
      <c r="BA213" s="10">
        <v>4.8660785000000004</v>
      </c>
      <c r="BB213" s="10">
        <v>4.8438395999999999</v>
      </c>
      <c r="BC213" s="10">
        <v>4.8212618999999997</v>
      </c>
      <c r="BD213" s="10">
        <v>4.7983456000000002</v>
      </c>
      <c r="BE213" s="10">
        <v>4.7750909999999998</v>
      </c>
      <c r="BF213" s="10">
        <v>4.7515070000000001</v>
      </c>
      <c r="BG213" s="10">
        <v>4.7276392999999999</v>
      </c>
      <c r="BH213" s="10">
        <v>4.7035438000000003</v>
      </c>
      <c r="BI213" s="10">
        <v>4.6792765000000003</v>
      </c>
      <c r="BJ213" s="10">
        <v>4.6548933999999997</v>
      </c>
      <c r="BK213" s="10">
        <v>4.6304505000000002</v>
      </c>
      <c r="BL213" s="10">
        <v>4.6060036999999996</v>
      </c>
      <c r="BM213" s="10">
        <v>4.5816089</v>
      </c>
      <c r="BN213" s="10">
        <v>4.5573223</v>
      </c>
      <c r="BO213" s="10">
        <v>4.5331996999999999</v>
      </c>
      <c r="BP213" s="10">
        <v>4.5092971000000004</v>
      </c>
      <c r="BQ213" s="10">
        <v>4.4856704000000001</v>
      </c>
      <c r="BR213" s="10">
        <v>4.3520542999999998</v>
      </c>
      <c r="BS213" s="10">
        <v>4.2377094</v>
      </c>
      <c r="BU213" s="9">
        <v>261.35000000000002</v>
      </c>
      <c r="BV213" s="9">
        <v>403.35</v>
      </c>
      <c r="BW213" s="9">
        <v>421.19</v>
      </c>
      <c r="BX213" s="9">
        <v>437.95</v>
      </c>
      <c r="BY213" s="9">
        <v>419.58</v>
      </c>
      <c r="BZ213" s="9">
        <v>395</v>
      </c>
      <c r="CA213" s="9">
        <v>370</v>
      </c>
      <c r="CB213" s="9">
        <v>363.99</v>
      </c>
      <c r="CC213" s="9">
        <v>357.64</v>
      </c>
      <c r="CD213" s="9">
        <v>359.3</v>
      </c>
      <c r="CE213" s="9">
        <v>360.74</v>
      </c>
      <c r="CF213" s="9">
        <v>360.74</v>
      </c>
      <c r="CG213" s="9">
        <v>390.01</v>
      </c>
      <c r="CH213" s="9">
        <v>404.87</v>
      </c>
      <c r="CI213" s="9">
        <v>409.94</v>
      </c>
      <c r="CJ213" s="9">
        <v>408.94</v>
      </c>
      <c r="CK213" s="9">
        <v>351.23</v>
      </c>
      <c r="CL213" s="9">
        <v>316.57</v>
      </c>
      <c r="CM213" s="9">
        <v>274.45999999999998</v>
      </c>
      <c r="CN213" s="9">
        <v>277.95999999999998</v>
      </c>
      <c r="CO213" s="9">
        <v>260.98</v>
      </c>
      <c r="CP213" s="9">
        <v>262.62</v>
      </c>
      <c r="CQ213" s="9">
        <v>267.7</v>
      </c>
      <c r="CR213" s="9">
        <v>275.62</v>
      </c>
      <c r="CS213" s="9">
        <v>283.62</v>
      </c>
      <c r="CT213" s="9">
        <v>292.54000000000002</v>
      </c>
      <c r="CU213" s="9">
        <v>295.35000000000002</v>
      </c>
      <c r="CV213" s="9">
        <v>291.35000000000002</v>
      </c>
      <c r="CW213" s="9">
        <v>275.35000000000002</v>
      </c>
      <c r="CX213" s="9">
        <v>232.19</v>
      </c>
      <c r="CY213" s="9">
        <v>207.2</v>
      </c>
      <c r="CZ213" s="9">
        <v>197.19</v>
      </c>
      <c r="DA213" s="9">
        <v>195.59</v>
      </c>
      <c r="DB213" s="9">
        <v>196.18</v>
      </c>
      <c r="DC213" s="9">
        <v>200</v>
      </c>
      <c r="DD213" s="9">
        <v>203.86</v>
      </c>
      <c r="DE213" s="9">
        <v>207.86</v>
      </c>
      <c r="DF213" s="9">
        <v>210.04</v>
      </c>
      <c r="DG213" s="9">
        <v>213.03</v>
      </c>
      <c r="DH213" s="9">
        <v>213.85</v>
      </c>
      <c r="DI213" s="9">
        <v>203.88</v>
      </c>
      <c r="DJ213" s="9">
        <v>153.47</v>
      </c>
      <c r="DK213" s="9">
        <v>122.71</v>
      </c>
      <c r="DL213" s="9">
        <v>120.64</v>
      </c>
      <c r="DM213" s="9">
        <v>116.84</v>
      </c>
      <c r="DN213" s="9">
        <v>111.12</v>
      </c>
      <c r="DO213" s="9">
        <v>111.88</v>
      </c>
      <c r="DP213" s="9">
        <v>124.72</v>
      </c>
      <c r="DR213" s="9">
        <v>373.33</v>
      </c>
      <c r="DS213" s="9">
        <v>545.98</v>
      </c>
      <c r="DT213" s="9">
        <v>887.29</v>
      </c>
      <c r="DU213" s="9">
        <v>841.99</v>
      </c>
      <c r="DV213" s="9">
        <v>472.99</v>
      </c>
      <c r="DW213" s="9">
        <v>310.93</v>
      </c>
      <c r="DX213" s="9">
        <v>317.16000000000003</v>
      </c>
      <c r="DY213" s="9">
        <v>316.64</v>
      </c>
      <c r="DZ213" s="9">
        <v>273.10000000000002</v>
      </c>
      <c r="EA213" s="9">
        <v>274.45</v>
      </c>
      <c r="EB213" s="9">
        <v>272.98</v>
      </c>
      <c r="EC213" s="9">
        <v>326.29000000000002</v>
      </c>
      <c r="ED213" s="9">
        <v>328.27</v>
      </c>
      <c r="EE213" s="9">
        <v>328.73</v>
      </c>
      <c r="EF213" s="9">
        <v>322.07</v>
      </c>
      <c r="EG213" s="9">
        <v>322.07</v>
      </c>
      <c r="EH213" s="9">
        <v>319.10000000000002</v>
      </c>
      <c r="EI213" s="9">
        <v>230.29</v>
      </c>
      <c r="EJ213" s="9">
        <v>229.96</v>
      </c>
      <c r="EK213" s="9">
        <v>229.81</v>
      </c>
      <c r="EL213" s="9">
        <v>229.6</v>
      </c>
      <c r="EM213" s="9">
        <v>230.46</v>
      </c>
      <c r="EN213" s="9">
        <v>230.94</v>
      </c>
      <c r="EO213" s="9">
        <v>246.08</v>
      </c>
      <c r="EP213" s="9">
        <v>248.35</v>
      </c>
      <c r="EQ213" s="9">
        <v>248.98</v>
      </c>
      <c r="ER213" s="9">
        <v>250.12</v>
      </c>
      <c r="ES213" s="9">
        <v>249.8</v>
      </c>
      <c r="ET213" s="9">
        <v>251.31</v>
      </c>
      <c r="EU213" s="9">
        <v>189.45</v>
      </c>
      <c r="EV213" s="9">
        <v>188.72</v>
      </c>
      <c r="EW213" s="9">
        <v>188.73</v>
      </c>
      <c r="EX213" s="9">
        <v>188.7</v>
      </c>
      <c r="EY213" s="9">
        <v>190.11</v>
      </c>
      <c r="EZ213" s="9">
        <v>190.95</v>
      </c>
      <c r="FA213" s="9">
        <v>188.99</v>
      </c>
      <c r="FB213" s="9">
        <v>191.5</v>
      </c>
      <c r="FC213" s="9">
        <v>193.36</v>
      </c>
      <c r="FD213" s="9">
        <v>194.07</v>
      </c>
      <c r="FE213" s="9">
        <v>193.44</v>
      </c>
      <c r="FF213" s="9">
        <v>193.05</v>
      </c>
      <c r="FG213" s="9">
        <v>158.79</v>
      </c>
      <c r="FH213" s="9">
        <v>158.16</v>
      </c>
      <c r="FI213" s="9">
        <v>158.16999999999999</v>
      </c>
      <c r="FJ213" s="9">
        <v>158.13999999999999</v>
      </c>
      <c r="FK213" s="9">
        <v>159.54</v>
      </c>
      <c r="FL213" s="9">
        <v>158.16</v>
      </c>
      <c r="FM213" s="9">
        <v>157.76</v>
      </c>
      <c r="FO213" s="9">
        <v>76.734200000000001</v>
      </c>
      <c r="FP213" s="7">
        <v>92.22</v>
      </c>
      <c r="FQ213" s="9">
        <v>1.1251</v>
      </c>
      <c r="FR213" s="7">
        <f t="shared" si="36"/>
        <v>81.966047462447776</v>
      </c>
      <c r="FT213" s="7">
        <v>3.93</v>
      </c>
      <c r="FU213" s="7">
        <v>4.37</v>
      </c>
      <c r="FV213" s="9">
        <v>77.004999999999995</v>
      </c>
      <c r="FX213" s="9">
        <v>91.63</v>
      </c>
      <c r="FY213" s="9">
        <v>88.51</v>
      </c>
      <c r="FZ213" s="9">
        <v>84.73</v>
      </c>
      <c r="GA213" s="9">
        <v>80.33</v>
      </c>
      <c r="GB213" s="9">
        <v>74.86</v>
      </c>
    </row>
    <row r="214" spans="1:184" x14ac:dyDescent="0.25">
      <c r="A214" s="6">
        <f t="shared" si="37"/>
        <v>44851</v>
      </c>
      <c r="B214" s="13">
        <f t="shared" si="31"/>
        <v>10</v>
      </c>
      <c r="C214" s="13">
        <f t="shared" si="32"/>
        <v>2022</v>
      </c>
      <c r="D214">
        <f t="shared" si="33"/>
        <v>202210</v>
      </c>
      <c r="E214">
        <f t="shared" si="34"/>
        <v>4</v>
      </c>
      <c r="F214">
        <f t="shared" si="35"/>
        <v>202204</v>
      </c>
      <c r="G214" t="s">
        <v>400</v>
      </c>
      <c r="H214" s="9">
        <v>2.25</v>
      </c>
      <c r="I214" s="9">
        <v>2.1839</v>
      </c>
      <c r="J214" s="10">
        <v>3.0272917000000001</v>
      </c>
      <c r="K214" s="10">
        <v>3.5298585999999998</v>
      </c>
      <c r="L214" s="10">
        <v>4.0138585999999998</v>
      </c>
      <c r="M214" s="10">
        <v>4.4215127000000001</v>
      </c>
      <c r="N214" s="10">
        <v>4.7331460999999999</v>
      </c>
      <c r="O214" s="10">
        <v>4.9490091999999999</v>
      </c>
      <c r="P214" s="10">
        <v>5.0815041000000001</v>
      </c>
      <c r="Q214" s="10">
        <v>5.1524165999999996</v>
      </c>
      <c r="R214" s="10">
        <v>5.1823436000000003</v>
      </c>
      <c r="S214" s="10">
        <v>5.1883241</v>
      </c>
      <c r="T214" s="10">
        <v>5.1798785000000001</v>
      </c>
      <c r="U214" s="10">
        <v>5.1622450000000004</v>
      </c>
      <c r="V214" s="10">
        <v>5.1388077000000001</v>
      </c>
      <c r="W214" s="10">
        <v>5.1110113000000004</v>
      </c>
      <c r="X214" s="10">
        <v>5.0798727000000001</v>
      </c>
      <c r="Y214" s="10">
        <v>5.0464086000000004</v>
      </c>
      <c r="Z214" s="10">
        <v>5.0116357000000002</v>
      </c>
      <c r="AA214" s="10">
        <v>4.9765708000000002</v>
      </c>
      <c r="AB214" s="10">
        <v>4.9421008000000004</v>
      </c>
      <c r="AC214" s="10">
        <v>4.9085675999999996</v>
      </c>
      <c r="AD214" s="10">
        <v>4.8761698999999998</v>
      </c>
      <c r="AE214" s="10">
        <v>4.8451065</v>
      </c>
      <c r="AF214" s="10">
        <v>4.8155760000000001</v>
      </c>
      <c r="AG214" s="10">
        <v>4.7877770999999996</v>
      </c>
      <c r="AH214" s="10">
        <v>4.7618514000000003</v>
      </c>
      <c r="AI214" s="10">
        <v>4.7376886000000002</v>
      </c>
      <c r="AJ214" s="10">
        <v>4.7151087</v>
      </c>
      <c r="AK214" s="10">
        <v>4.6939318999999999</v>
      </c>
      <c r="AL214" s="10">
        <v>4.6739781000000002</v>
      </c>
      <c r="AM214" s="10">
        <v>4.6550675999999998</v>
      </c>
      <c r="AN214" s="10">
        <v>4.6370202999999997</v>
      </c>
      <c r="AO214" s="10">
        <v>4.6196562999999999</v>
      </c>
      <c r="AP214" s="10">
        <v>4.6027958</v>
      </c>
      <c r="AQ214" s="10">
        <v>4.5862588999999998</v>
      </c>
      <c r="AR214" s="10">
        <v>4.5698654999999997</v>
      </c>
      <c r="AS214" s="10">
        <v>4.5534357999999999</v>
      </c>
      <c r="AT214" s="10">
        <v>4.5368154000000001</v>
      </c>
      <c r="AU214" s="10">
        <v>4.5199625000000001</v>
      </c>
      <c r="AV214" s="10">
        <v>4.5028663</v>
      </c>
      <c r="AW214" s="10">
        <v>4.4855159000000002</v>
      </c>
      <c r="AX214" s="10">
        <v>4.4679007999999998</v>
      </c>
      <c r="AY214" s="10">
        <v>4.4500101000000001</v>
      </c>
      <c r="AZ214" s="10">
        <v>4.4318331000000004</v>
      </c>
      <c r="BA214" s="10">
        <v>4.4133589000000004</v>
      </c>
      <c r="BB214" s="10">
        <v>4.3945768999999997</v>
      </c>
      <c r="BC214" s="10">
        <v>4.3754762999999999</v>
      </c>
      <c r="BD214" s="10">
        <v>4.3560463</v>
      </c>
      <c r="BE214" s="10">
        <v>4.3362762000000004</v>
      </c>
      <c r="BF214" s="10">
        <v>4.3161635</v>
      </c>
      <c r="BG214" s="10">
        <v>4.2957507000000001</v>
      </c>
      <c r="BH214" s="10">
        <v>4.2750953999999997</v>
      </c>
      <c r="BI214" s="10">
        <v>4.2542552000000002</v>
      </c>
      <c r="BJ214" s="10">
        <v>4.2332875000000003</v>
      </c>
      <c r="BK214" s="10">
        <v>4.21225</v>
      </c>
      <c r="BL214" s="10">
        <v>4.1912000999999997</v>
      </c>
      <c r="BM214" s="10">
        <v>4.1701955000000002</v>
      </c>
      <c r="BN214" s="10">
        <v>4.1492937000000003</v>
      </c>
      <c r="BO214" s="10">
        <v>4.1285523</v>
      </c>
      <c r="BP214" s="10">
        <v>4.1080287000000002</v>
      </c>
      <c r="BQ214" s="10">
        <v>4.0877806000000003</v>
      </c>
      <c r="BR214" s="10">
        <v>3.9741719</v>
      </c>
      <c r="BS214" s="10">
        <v>3.8780663999999998</v>
      </c>
      <c r="BU214" s="9">
        <v>232.25</v>
      </c>
      <c r="BV214" s="9">
        <v>380.25</v>
      </c>
      <c r="BW214" s="9">
        <v>403.26</v>
      </c>
      <c r="BX214" s="9">
        <v>418</v>
      </c>
      <c r="BY214" s="9">
        <v>401.41</v>
      </c>
      <c r="BZ214" s="9">
        <v>385.17</v>
      </c>
      <c r="CA214" s="9">
        <v>361.17</v>
      </c>
      <c r="CB214" s="9">
        <v>354.37</v>
      </c>
      <c r="CC214" s="9">
        <v>349.2</v>
      </c>
      <c r="CD214" s="9">
        <v>350</v>
      </c>
      <c r="CE214" s="9">
        <v>349.23</v>
      </c>
      <c r="CF214" s="9">
        <v>347.23</v>
      </c>
      <c r="CG214" s="9">
        <v>381.23</v>
      </c>
      <c r="CH214" s="9">
        <v>396.43</v>
      </c>
      <c r="CI214" s="9">
        <v>402.72</v>
      </c>
      <c r="CJ214" s="9">
        <v>401.72</v>
      </c>
      <c r="CK214" s="9">
        <v>346.72</v>
      </c>
      <c r="CL214" s="9">
        <v>310.52999999999997</v>
      </c>
      <c r="CM214" s="9">
        <v>268.42</v>
      </c>
      <c r="CN214" s="9">
        <v>271.92</v>
      </c>
      <c r="CO214" s="9">
        <v>254.94</v>
      </c>
      <c r="CP214" s="9">
        <v>256.58</v>
      </c>
      <c r="CQ214" s="9">
        <v>261.64999999999998</v>
      </c>
      <c r="CR214" s="9">
        <v>268.51</v>
      </c>
      <c r="CS214" s="9">
        <v>275.51</v>
      </c>
      <c r="CT214" s="9">
        <v>282.86</v>
      </c>
      <c r="CU214" s="9">
        <v>286.95</v>
      </c>
      <c r="CV214" s="9">
        <v>283.14999999999998</v>
      </c>
      <c r="CW214" s="9">
        <v>267.33</v>
      </c>
      <c r="CX214" s="9">
        <v>224.72</v>
      </c>
      <c r="CY214" s="9">
        <v>199.81</v>
      </c>
      <c r="CZ214" s="9">
        <v>189.84</v>
      </c>
      <c r="DA214" s="9">
        <v>187.46</v>
      </c>
      <c r="DB214" s="9">
        <v>188.08</v>
      </c>
      <c r="DC214" s="9">
        <v>192.01</v>
      </c>
      <c r="DD214" s="9">
        <v>196.03</v>
      </c>
      <c r="DE214" s="9">
        <v>200.02</v>
      </c>
      <c r="DF214" s="9">
        <v>202.21</v>
      </c>
      <c r="DG214" s="9">
        <v>205.31</v>
      </c>
      <c r="DH214" s="9">
        <v>206.13</v>
      </c>
      <c r="DI214" s="9">
        <v>196.16</v>
      </c>
      <c r="DJ214" s="9">
        <v>145.76</v>
      </c>
      <c r="DK214" s="9">
        <v>115</v>
      </c>
      <c r="DL214" s="9">
        <v>112.93</v>
      </c>
      <c r="DM214" s="9">
        <v>109.13</v>
      </c>
      <c r="DN214" s="9">
        <v>103.41</v>
      </c>
      <c r="DO214" s="9">
        <v>104.17</v>
      </c>
      <c r="DP214" s="9">
        <v>115.04</v>
      </c>
      <c r="DR214" s="9">
        <v>331.12</v>
      </c>
      <c r="DS214" s="9">
        <v>515.80999999999995</v>
      </c>
      <c r="DT214" s="9">
        <v>904.71</v>
      </c>
      <c r="DU214" s="9">
        <v>897.09</v>
      </c>
      <c r="DV214" s="9">
        <v>486.43</v>
      </c>
      <c r="DW214" s="9">
        <v>304.72000000000003</v>
      </c>
      <c r="DX214" s="9">
        <v>310.95</v>
      </c>
      <c r="DY214" s="9">
        <v>310.43</v>
      </c>
      <c r="DZ214" s="9">
        <v>269.39</v>
      </c>
      <c r="EA214" s="9">
        <v>270.74</v>
      </c>
      <c r="EB214" s="9">
        <v>269.27</v>
      </c>
      <c r="EC214" s="9">
        <v>327.47000000000003</v>
      </c>
      <c r="ED214" s="9">
        <v>329.45</v>
      </c>
      <c r="EE214" s="9">
        <v>329.91</v>
      </c>
      <c r="EF214" s="9">
        <v>323.36</v>
      </c>
      <c r="EG214" s="9">
        <v>323.36</v>
      </c>
      <c r="EH214" s="9">
        <v>320.39</v>
      </c>
      <c r="EI214" s="9">
        <v>227.94</v>
      </c>
      <c r="EJ214" s="9">
        <v>227.61</v>
      </c>
      <c r="EK214" s="9">
        <v>227.46</v>
      </c>
      <c r="EL214" s="9">
        <v>227.25</v>
      </c>
      <c r="EM214" s="9">
        <v>228.11</v>
      </c>
      <c r="EN214" s="9">
        <v>228.59</v>
      </c>
      <c r="EO214" s="9">
        <v>245.52</v>
      </c>
      <c r="EP214" s="9">
        <v>247.79</v>
      </c>
      <c r="EQ214" s="9">
        <v>248.42</v>
      </c>
      <c r="ER214" s="9">
        <v>249.56</v>
      </c>
      <c r="ES214" s="9">
        <v>249.24</v>
      </c>
      <c r="ET214" s="9">
        <v>250.75</v>
      </c>
      <c r="EU214" s="9">
        <v>183.55</v>
      </c>
      <c r="EV214" s="9">
        <v>182.82</v>
      </c>
      <c r="EW214" s="9">
        <v>182.83</v>
      </c>
      <c r="EX214" s="9">
        <v>182.8</v>
      </c>
      <c r="EY214" s="9">
        <v>184.21</v>
      </c>
      <c r="EZ214" s="9">
        <v>185.05</v>
      </c>
      <c r="FA214" s="9">
        <v>182.63</v>
      </c>
      <c r="FB214" s="9">
        <v>185.14</v>
      </c>
      <c r="FC214" s="9">
        <v>187</v>
      </c>
      <c r="FD214" s="9">
        <v>187.71</v>
      </c>
      <c r="FE214" s="9">
        <v>187.08</v>
      </c>
      <c r="FF214" s="9">
        <v>186.69</v>
      </c>
      <c r="FG214" s="9">
        <v>152.88999999999999</v>
      </c>
      <c r="FH214" s="9">
        <v>152.26</v>
      </c>
      <c r="FI214" s="9">
        <v>152.27000000000001</v>
      </c>
      <c r="FJ214" s="9">
        <v>152.24</v>
      </c>
      <c r="FK214" s="9">
        <v>153.63999999999999</v>
      </c>
      <c r="FL214" s="9">
        <v>152.26</v>
      </c>
      <c r="FM214" s="9">
        <v>151.4</v>
      </c>
      <c r="FO214" s="9">
        <v>77.674499999999995</v>
      </c>
      <c r="FP214" s="7">
        <v>91.04</v>
      </c>
      <c r="FQ214" s="9">
        <v>1.1434</v>
      </c>
      <c r="FR214" s="7">
        <f t="shared" si="36"/>
        <v>79.622179464754254</v>
      </c>
      <c r="FT214" s="7">
        <v>3.54</v>
      </c>
      <c r="FU214" s="7">
        <v>3.97</v>
      </c>
      <c r="FV214" s="9">
        <v>77.962000000000003</v>
      </c>
      <c r="FX214" s="9">
        <v>91.62</v>
      </c>
      <c r="FY214" s="9">
        <v>88.58</v>
      </c>
      <c r="FZ214" s="9">
        <v>84.95</v>
      </c>
      <c r="GA214" s="9">
        <v>80.75</v>
      </c>
      <c r="GB214" s="9">
        <v>75.5</v>
      </c>
    </row>
    <row r="215" spans="1:184" x14ac:dyDescent="0.25">
      <c r="A215" s="6">
        <f t="shared" si="37"/>
        <v>44852</v>
      </c>
      <c r="B215" s="13">
        <f t="shared" si="31"/>
        <v>10</v>
      </c>
      <c r="C215" s="13">
        <f t="shared" si="32"/>
        <v>2022</v>
      </c>
      <c r="D215">
        <f t="shared" si="33"/>
        <v>202210</v>
      </c>
      <c r="E215">
        <f t="shared" si="34"/>
        <v>4</v>
      </c>
      <c r="F215">
        <f t="shared" si="35"/>
        <v>202204</v>
      </c>
      <c r="G215" t="s">
        <v>401</v>
      </c>
      <c r="H215" s="9">
        <v>2.25</v>
      </c>
      <c r="I215" s="9">
        <v>2.1842000000000001</v>
      </c>
      <c r="J215" s="10">
        <v>3.0979467000000001</v>
      </c>
      <c r="K215" s="10">
        <v>3.5918421</v>
      </c>
      <c r="L215" s="10">
        <v>4.0842073000000001</v>
      </c>
      <c r="M215" s="10">
        <v>4.5022916999999998</v>
      </c>
      <c r="N215" s="10">
        <v>4.8172712999999998</v>
      </c>
      <c r="O215" s="10">
        <v>5.0344696000000004</v>
      </c>
      <c r="P215" s="10">
        <v>5.1652794000000002</v>
      </c>
      <c r="Q215" s="10">
        <v>5.2335943</v>
      </c>
      <c r="R215" s="10">
        <v>5.2608351999999998</v>
      </c>
      <c r="S215" s="10">
        <v>5.2638641000000002</v>
      </c>
      <c r="T215" s="10">
        <v>5.2527400999999996</v>
      </c>
      <c r="U215" s="10">
        <v>5.2331234000000002</v>
      </c>
      <c r="V215" s="10">
        <v>5.2082037000000003</v>
      </c>
      <c r="W215" s="10">
        <v>5.1793206999999999</v>
      </c>
      <c r="X215" s="10">
        <v>5.1474443000000001</v>
      </c>
      <c r="Y215" s="10">
        <v>5.1135441999999998</v>
      </c>
      <c r="Z215" s="10">
        <v>5.0785903000000001</v>
      </c>
      <c r="AA215" s="10">
        <v>5.0435524000000003</v>
      </c>
      <c r="AB215" s="10">
        <v>5.0092454999999996</v>
      </c>
      <c r="AC215" s="10">
        <v>4.9758342999999998</v>
      </c>
      <c r="AD215" s="10">
        <v>4.9433123999999999</v>
      </c>
      <c r="AE215" s="10">
        <v>4.9116735</v>
      </c>
      <c r="AF215" s="10">
        <v>4.8809113999999996</v>
      </c>
      <c r="AG215" s="10">
        <v>4.8510198000000004</v>
      </c>
      <c r="AH215" s="10">
        <v>4.8219861000000002</v>
      </c>
      <c r="AI215" s="10">
        <v>4.7937702</v>
      </c>
      <c r="AJ215" s="10">
        <v>4.7663241000000003</v>
      </c>
      <c r="AK215" s="10">
        <v>4.7396000000000003</v>
      </c>
      <c r="AL215" s="10">
        <v>4.7135499000000003</v>
      </c>
      <c r="AM215" s="10">
        <v>4.6881260999999999</v>
      </c>
      <c r="AN215" s="10">
        <v>4.6632806999999996</v>
      </c>
      <c r="AO215" s="10">
        <v>4.6389658000000003</v>
      </c>
      <c r="AP215" s="10">
        <v>4.6151334999999998</v>
      </c>
      <c r="AQ215" s="10">
        <v>4.591736</v>
      </c>
      <c r="AR215" s="10">
        <v>4.5687252999999997</v>
      </c>
      <c r="AS215" s="10">
        <v>4.5460536999999999</v>
      </c>
      <c r="AT215" s="10">
        <v>4.5236767000000002</v>
      </c>
      <c r="AU215" s="10">
        <v>4.5015687</v>
      </c>
      <c r="AV215" s="10">
        <v>4.4797101000000001</v>
      </c>
      <c r="AW215" s="10">
        <v>4.4580818000000004</v>
      </c>
      <c r="AX215" s="10">
        <v>4.4366640999999998</v>
      </c>
      <c r="AY215" s="10">
        <v>4.4154378000000003</v>
      </c>
      <c r="AZ215" s="10">
        <v>4.3943833999999997</v>
      </c>
      <c r="BA215" s="10">
        <v>4.3734814999999996</v>
      </c>
      <c r="BB215" s="10">
        <v>4.3527127999999999</v>
      </c>
      <c r="BC215" s="10">
        <v>4.3320578000000003</v>
      </c>
      <c r="BD215" s="10">
        <v>4.3114970000000001</v>
      </c>
      <c r="BE215" s="10">
        <v>4.2910113000000001</v>
      </c>
      <c r="BF215" s="10">
        <v>4.2705864</v>
      </c>
      <c r="BG215" s="10">
        <v>4.2502347</v>
      </c>
      <c r="BH215" s="10">
        <v>4.2299764</v>
      </c>
      <c r="BI215" s="10">
        <v>4.2098319999999996</v>
      </c>
      <c r="BJ215" s="10">
        <v>4.1898216000000001</v>
      </c>
      <c r="BK215" s="10">
        <v>4.1699655</v>
      </c>
      <c r="BL215" s="10">
        <v>4.1502841000000004</v>
      </c>
      <c r="BM215" s="10">
        <v>4.1307976000000002</v>
      </c>
      <c r="BN215" s="10">
        <v>4.1115263000000004</v>
      </c>
      <c r="BO215" s="10">
        <v>4.0924905000000003</v>
      </c>
      <c r="BP215" s="10">
        <v>4.0737104999999998</v>
      </c>
      <c r="BQ215" s="10">
        <v>4.0552066</v>
      </c>
      <c r="BR215" s="10">
        <v>3.9511452</v>
      </c>
      <c r="BS215" s="10">
        <v>3.8623080999999999</v>
      </c>
      <c r="BU215" s="9">
        <v>201.5</v>
      </c>
      <c r="BV215" s="9">
        <v>362.5</v>
      </c>
      <c r="BW215" s="9">
        <v>385</v>
      </c>
      <c r="BX215" s="9">
        <v>398.32</v>
      </c>
      <c r="BY215" s="9">
        <v>381.58</v>
      </c>
      <c r="BZ215" s="9">
        <v>358.33</v>
      </c>
      <c r="CA215" s="9">
        <v>334.34</v>
      </c>
      <c r="CB215" s="9">
        <v>328.58</v>
      </c>
      <c r="CC215" s="9">
        <v>325.73</v>
      </c>
      <c r="CD215" s="9">
        <v>326.73</v>
      </c>
      <c r="CE215" s="9">
        <v>327.73</v>
      </c>
      <c r="CF215" s="9">
        <v>325.23</v>
      </c>
      <c r="CG215" s="9">
        <v>357</v>
      </c>
      <c r="CH215" s="9">
        <v>373.1</v>
      </c>
      <c r="CI215" s="9">
        <v>378.64</v>
      </c>
      <c r="CJ215" s="9">
        <v>377.65</v>
      </c>
      <c r="CK215" s="9">
        <v>322.64999999999998</v>
      </c>
      <c r="CL215" s="9">
        <v>293.52999999999997</v>
      </c>
      <c r="CM215" s="9">
        <v>251.51</v>
      </c>
      <c r="CN215" s="9">
        <v>255.03</v>
      </c>
      <c r="CO215" s="9">
        <v>238.06</v>
      </c>
      <c r="CP215" s="9">
        <v>239.72</v>
      </c>
      <c r="CQ215" s="9">
        <v>244.8</v>
      </c>
      <c r="CR215" s="9">
        <v>253.81</v>
      </c>
      <c r="CS215" s="9">
        <v>261.29000000000002</v>
      </c>
      <c r="CT215" s="9">
        <v>268.64</v>
      </c>
      <c r="CU215" s="9">
        <v>272.73</v>
      </c>
      <c r="CV215" s="9">
        <v>268.93</v>
      </c>
      <c r="CW215" s="9">
        <v>253.11</v>
      </c>
      <c r="CX215" s="9">
        <v>219.11</v>
      </c>
      <c r="CY215" s="9">
        <v>194.2</v>
      </c>
      <c r="CZ215" s="9">
        <v>184.23</v>
      </c>
      <c r="DA215" s="9">
        <v>181.85</v>
      </c>
      <c r="DB215" s="9">
        <v>182.47</v>
      </c>
      <c r="DC215" s="9">
        <v>186.4</v>
      </c>
      <c r="DD215" s="9">
        <v>192.4</v>
      </c>
      <c r="DE215" s="9">
        <v>196.39</v>
      </c>
      <c r="DF215" s="9">
        <v>198.58</v>
      </c>
      <c r="DG215" s="9">
        <v>201.68</v>
      </c>
      <c r="DH215" s="9">
        <v>202.5</v>
      </c>
      <c r="DI215" s="9">
        <v>192.53</v>
      </c>
      <c r="DJ215" s="9">
        <v>142.13</v>
      </c>
      <c r="DK215" s="9">
        <v>111.37</v>
      </c>
      <c r="DL215" s="9">
        <v>109.3</v>
      </c>
      <c r="DM215" s="9">
        <v>105.5</v>
      </c>
      <c r="DN215" s="9">
        <v>99.78</v>
      </c>
      <c r="DO215" s="9">
        <v>100.54</v>
      </c>
      <c r="DP215" s="9">
        <v>111.41</v>
      </c>
      <c r="DR215" s="9">
        <v>277.13</v>
      </c>
      <c r="DS215" s="9">
        <v>469.76</v>
      </c>
      <c r="DT215" s="9">
        <v>861.46</v>
      </c>
      <c r="DU215" s="9">
        <v>835.3</v>
      </c>
      <c r="DV215" s="9">
        <v>430.62</v>
      </c>
      <c r="DW215" s="9">
        <v>288.98</v>
      </c>
      <c r="DX215" s="9">
        <v>295.20999999999998</v>
      </c>
      <c r="DY215" s="9">
        <v>294.69</v>
      </c>
      <c r="DZ215" s="9">
        <v>255.91</v>
      </c>
      <c r="EA215" s="9">
        <v>257.26</v>
      </c>
      <c r="EB215" s="9">
        <v>255.79</v>
      </c>
      <c r="EC215" s="9">
        <v>309.73</v>
      </c>
      <c r="ED215" s="9">
        <v>311.70999999999998</v>
      </c>
      <c r="EE215" s="9">
        <v>312.17</v>
      </c>
      <c r="EF215" s="9">
        <v>305.33999999999997</v>
      </c>
      <c r="EG215" s="9">
        <v>305.33999999999997</v>
      </c>
      <c r="EH215" s="9">
        <v>302.37</v>
      </c>
      <c r="EI215" s="9">
        <v>217.74</v>
      </c>
      <c r="EJ215" s="9">
        <v>217.41</v>
      </c>
      <c r="EK215" s="9">
        <v>217.26</v>
      </c>
      <c r="EL215" s="9">
        <v>217.05</v>
      </c>
      <c r="EM215" s="9">
        <v>217.91</v>
      </c>
      <c r="EN215" s="9">
        <v>218.39</v>
      </c>
      <c r="EO215" s="9">
        <v>236.49</v>
      </c>
      <c r="EP215" s="9">
        <v>238.76</v>
      </c>
      <c r="EQ215" s="9">
        <v>239.39</v>
      </c>
      <c r="ER215" s="9">
        <v>240.53</v>
      </c>
      <c r="ES215" s="9">
        <v>240.21</v>
      </c>
      <c r="ET215" s="9">
        <v>241.72</v>
      </c>
      <c r="EU215" s="9">
        <v>177.97</v>
      </c>
      <c r="EV215" s="9">
        <v>177.24</v>
      </c>
      <c r="EW215" s="9">
        <v>177.25</v>
      </c>
      <c r="EX215" s="9">
        <v>177.22</v>
      </c>
      <c r="EY215" s="9">
        <v>178.63</v>
      </c>
      <c r="EZ215" s="9">
        <v>179.47</v>
      </c>
      <c r="FA215" s="9">
        <v>178.13</v>
      </c>
      <c r="FB215" s="9">
        <v>180.64</v>
      </c>
      <c r="FC215" s="9">
        <v>182.5</v>
      </c>
      <c r="FD215" s="9">
        <v>183.21</v>
      </c>
      <c r="FE215" s="9">
        <v>182.58</v>
      </c>
      <c r="FF215" s="9">
        <v>182.19</v>
      </c>
      <c r="FG215" s="9">
        <v>147.31</v>
      </c>
      <c r="FH215" s="9">
        <v>146.68</v>
      </c>
      <c r="FI215" s="9">
        <v>146.69</v>
      </c>
      <c r="FJ215" s="9">
        <v>146.66</v>
      </c>
      <c r="FK215" s="9">
        <v>148.06</v>
      </c>
      <c r="FL215" s="9">
        <v>146.68</v>
      </c>
      <c r="FM215" s="9">
        <v>146.9</v>
      </c>
      <c r="FO215" s="9">
        <v>76.758799999999994</v>
      </c>
      <c r="FP215" s="7">
        <v>89.46</v>
      </c>
      <c r="FQ215" s="9">
        <v>1.1322000000000001</v>
      </c>
      <c r="FR215" s="7">
        <f t="shared" si="36"/>
        <v>79.014308426073114</v>
      </c>
      <c r="FT215" s="7">
        <v>3.56</v>
      </c>
      <c r="FU215" s="7">
        <v>3.93</v>
      </c>
      <c r="FV215" s="9">
        <v>77.036500000000004</v>
      </c>
      <c r="FX215" s="9">
        <v>90.03</v>
      </c>
      <c r="FY215" s="9">
        <v>87.13</v>
      </c>
      <c r="FZ215" s="9">
        <v>83.91</v>
      </c>
      <c r="GA215" s="9">
        <v>80.38</v>
      </c>
      <c r="GB215" s="9">
        <v>75.72</v>
      </c>
    </row>
    <row r="216" spans="1:184" x14ac:dyDescent="0.25">
      <c r="A216" s="6">
        <f t="shared" si="37"/>
        <v>44853</v>
      </c>
      <c r="B216" s="13">
        <f t="shared" si="31"/>
        <v>10</v>
      </c>
      <c r="C216" s="13">
        <f t="shared" si="32"/>
        <v>2022</v>
      </c>
      <c r="D216">
        <f t="shared" si="33"/>
        <v>202210</v>
      </c>
      <c r="E216">
        <f t="shared" si="34"/>
        <v>4</v>
      </c>
      <c r="F216">
        <f t="shared" si="35"/>
        <v>202204</v>
      </c>
      <c r="G216" t="s">
        <v>402</v>
      </c>
      <c r="H216" s="9">
        <v>2.25</v>
      </c>
      <c r="I216" s="9">
        <v>2.1842999999999999</v>
      </c>
      <c r="J216" s="10">
        <v>3.1013218</v>
      </c>
      <c r="K216" s="10">
        <v>3.5585178000000002</v>
      </c>
      <c r="L216" s="10">
        <v>4.0360046000000001</v>
      </c>
      <c r="M216" s="10">
        <v>4.4503833000000004</v>
      </c>
      <c r="N216" s="10">
        <v>4.7666588000000001</v>
      </c>
      <c r="O216" s="10">
        <v>4.9848125999999997</v>
      </c>
      <c r="P216" s="10">
        <v>5.1169693000000001</v>
      </c>
      <c r="Q216" s="10">
        <v>5.1865702000000002</v>
      </c>
      <c r="R216" s="10">
        <v>5.2156808000000003</v>
      </c>
      <c r="S216" s="10">
        <v>5.2205630999999997</v>
      </c>
      <c r="T216" s="10">
        <v>5.2113839999999998</v>
      </c>
      <c r="U216" s="10">
        <v>5.1931767999999998</v>
      </c>
      <c r="V216" s="10">
        <v>5.1684980999999999</v>
      </c>
      <c r="W216" s="10">
        <v>5.1385918999999998</v>
      </c>
      <c r="X216" s="10">
        <v>5.1044431000000001</v>
      </c>
      <c r="Y216" s="10">
        <v>5.0670365000000004</v>
      </c>
      <c r="Z216" s="10">
        <v>5.0273569</v>
      </c>
      <c r="AA216" s="10">
        <v>4.9863891000000002</v>
      </c>
      <c r="AB216" s="10">
        <v>4.9450247999999997</v>
      </c>
      <c r="AC216" s="10">
        <v>4.9037644</v>
      </c>
      <c r="AD216" s="10">
        <v>4.8630053000000002</v>
      </c>
      <c r="AE216" s="10">
        <v>4.8231453000000002</v>
      </c>
      <c r="AF216" s="10">
        <v>4.7845817999999998</v>
      </c>
      <c r="AG216" s="10">
        <v>4.7477124999999996</v>
      </c>
      <c r="AH216" s="10">
        <v>4.7128684999999999</v>
      </c>
      <c r="AI216" s="10">
        <v>4.6800237999999998</v>
      </c>
      <c r="AJ216" s="10">
        <v>4.6490327000000002</v>
      </c>
      <c r="AK216" s="10">
        <v>4.6197493999999999</v>
      </c>
      <c r="AL216" s="10">
        <v>4.5920278999999997</v>
      </c>
      <c r="AM216" s="10">
        <v>4.5657224999999997</v>
      </c>
      <c r="AN216" s="10">
        <v>4.5406871999999998</v>
      </c>
      <c r="AO216" s="10">
        <v>4.5167763000000001</v>
      </c>
      <c r="AP216" s="10">
        <v>4.4938437999999996</v>
      </c>
      <c r="AQ216" s="10">
        <v>4.4717440000000002</v>
      </c>
      <c r="AR216" s="10">
        <v>4.4503310000000003</v>
      </c>
      <c r="AS216" s="10">
        <v>4.4294589000000002</v>
      </c>
      <c r="AT216" s="10">
        <v>4.4089951000000003</v>
      </c>
      <c r="AU216" s="10">
        <v>4.388871</v>
      </c>
      <c r="AV216" s="10">
        <v>4.3690378000000001</v>
      </c>
      <c r="AW216" s="10">
        <v>4.3494463999999997</v>
      </c>
      <c r="AX216" s="10">
        <v>4.3300478</v>
      </c>
      <c r="AY216" s="10">
        <v>4.3107932</v>
      </c>
      <c r="AZ216" s="10">
        <v>4.2916335999999999</v>
      </c>
      <c r="BA216" s="10">
        <v>4.2725200000000001</v>
      </c>
      <c r="BB216" s="10">
        <v>4.2534035000000001</v>
      </c>
      <c r="BC216" s="10">
        <v>4.234235</v>
      </c>
      <c r="BD216" s="10">
        <v>4.2149656999999996</v>
      </c>
      <c r="BE216" s="10">
        <v>4.1955466000000001</v>
      </c>
      <c r="BF216" s="10">
        <v>4.1759414000000001</v>
      </c>
      <c r="BG216" s="10">
        <v>4.1561691999999999</v>
      </c>
      <c r="BH216" s="10">
        <v>4.1362648999999996</v>
      </c>
      <c r="BI216" s="10">
        <v>4.116263</v>
      </c>
      <c r="BJ216" s="10">
        <v>4.0961983000000002</v>
      </c>
      <c r="BK216" s="10">
        <v>4.0761053</v>
      </c>
      <c r="BL216" s="10">
        <v>4.0560187000000001</v>
      </c>
      <c r="BM216" s="10">
        <v>4.0359731999999999</v>
      </c>
      <c r="BN216" s="10">
        <v>4.0160033999999998</v>
      </c>
      <c r="BO216" s="10">
        <v>3.9961440000000001</v>
      </c>
      <c r="BP216" s="10">
        <v>3.9764297000000002</v>
      </c>
      <c r="BQ216" s="10">
        <v>3.9568949999999998</v>
      </c>
      <c r="BR216" s="10">
        <v>3.8450356000000001</v>
      </c>
      <c r="BS216" s="10">
        <v>3.7461582</v>
      </c>
      <c r="BU216" s="9">
        <v>182.71</v>
      </c>
      <c r="BV216" s="9">
        <v>340.5</v>
      </c>
      <c r="BW216" s="9">
        <v>364.1</v>
      </c>
      <c r="BX216" s="9">
        <v>377.1</v>
      </c>
      <c r="BY216" s="9">
        <v>364.1</v>
      </c>
      <c r="BZ216" s="9">
        <v>345.64</v>
      </c>
      <c r="CA216" s="9">
        <v>328.97</v>
      </c>
      <c r="CB216" s="9">
        <v>323.29000000000002</v>
      </c>
      <c r="CC216" s="9">
        <v>317.5</v>
      </c>
      <c r="CD216" s="9">
        <v>318.57</v>
      </c>
      <c r="CE216" s="9">
        <v>317.54000000000002</v>
      </c>
      <c r="CF216" s="9">
        <v>315.04000000000002</v>
      </c>
      <c r="CG216" s="9">
        <v>346.6</v>
      </c>
      <c r="CH216" s="9">
        <v>355.8</v>
      </c>
      <c r="CI216" s="9">
        <v>361</v>
      </c>
      <c r="CJ216" s="9">
        <v>360.02</v>
      </c>
      <c r="CK216" s="9">
        <v>305.01</v>
      </c>
      <c r="CL216" s="9">
        <v>278.38</v>
      </c>
      <c r="CM216" s="9">
        <v>252.24</v>
      </c>
      <c r="CN216" s="9">
        <v>255.76</v>
      </c>
      <c r="CO216" s="9">
        <v>238.8</v>
      </c>
      <c r="CP216" s="9">
        <v>240.46</v>
      </c>
      <c r="CQ216" s="9">
        <v>245.54</v>
      </c>
      <c r="CR216" s="9">
        <v>253.42</v>
      </c>
      <c r="CS216" s="9">
        <v>260.89999999999998</v>
      </c>
      <c r="CT216" s="9">
        <v>268.26</v>
      </c>
      <c r="CU216" s="9">
        <v>272.39</v>
      </c>
      <c r="CV216" s="9">
        <v>268.58999999999997</v>
      </c>
      <c r="CW216" s="9">
        <v>252.77</v>
      </c>
      <c r="CX216" s="9">
        <v>215.79</v>
      </c>
      <c r="CY216" s="9">
        <v>190.86</v>
      </c>
      <c r="CZ216" s="9">
        <v>180.89</v>
      </c>
      <c r="DA216" s="9">
        <v>177.14</v>
      </c>
      <c r="DB216" s="9">
        <v>177.76</v>
      </c>
      <c r="DC216" s="9">
        <v>181.69</v>
      </c>
      <c r="DD216" s="9">
        <v>187.68</v>
      </c>
      <c r="DE216" s="9">
        <v>191.67</v>
      </c>
      <c r="DF216" s="9">
        <v>193.86</v>
      </c>
      <c r="DG216" s="9">
        <v>197.15</v>
      </c>
      <c r="DH216" s="9">
        <v>197.97</v>
      </c>
      <c r="DI216" s="9">
        <v>188</v>
      </c>
      <c r="DJ216" s="9">
        <v>137.24</v>
      </c>
      <c r="DK216" s="9">
        <v>106.47</v>
      </c>
      <c r="DL216" s="9">
        <v>104.4</v>
      </c>
      <c r="DM216" s="9">
        <v>100.61</v>
      </c>
      <c r="DN216" s="9">
        <v>94.89</v>
      </c>
      <c r="DO216" s="9">
        <v>95.64</v>
      </c>
      <c r="DP216" s="9">
        <v>104.55</v>
      </c>
      <c r="DR216" s="9">
        <v>259.41000000000003</v>
      </c>
      <c r="DS216" s="9">
        <v>461.49</v>
      </c>
      <c r="DT216" s="9">
        <v>799.37</v>
      </c>
      <c r="DU216" s="9">
        <v>783.1</v>
      </c>
      <c r="DV216" s="9">
        <v>375.56</v>
      </c>
      <c r="DW216" s="9">
        <v>287.26</v>
      </c>
      <c r="DX216" s="9">
        <v>293.49</v>
      </c>
      <c r="DY216" s="9">
        <v>292.97000000000003</v>
      </c>
      <c r="DZ216" s="9">
        <v>253.88</v>
      </c>
      <c r="EA216" s="9">
        <v>255.23</v>
      </c>
      <c r="EB216" s="9">
        <v>253.76</v>
      </c>
      <c r="EC216" s="9">
        <v>305.63</v>
      </c>
      <c r="ED216" s="9">
        <v>307.61</v>
      </c>
      <c r="EE216" s="9">
        <v>308.07</v>
      </c>
      <c r="EF216" s="9">
        <v>297.35000000000002</v>
      </c>
      <c r="EG216" s="9">
        <v>297.35000000000002</v>
      </c>
      <c r="EH216" s="9">
        <v>294.38</v>
      </c>
      <c r="EI216" s="9">
        <v>216.44</v>
      </c>
      <c r="EJ216" s="9">
        <v>216.11</v>
      </c>
      <c r="EK216" s="9">
        <v>215.96</v>
      </c>
      <c r="EL216" s="9">
        <v>215.75</v>
      </c>
      <c r="EM216" s="9">
        <v>216.61</v>
      </c>
      <c r="EN216" s="9">
        <v>217.09</v>
      </c>
      <c r="EO216" s="9">
        <v>234.07</v>
      </c>
      <c r="EP216" s="9">
        <v>236.34</v>
      </c>
      <c r="EQ216" s="9">
        <v>236.97</v>
      </c>
      <c r="ER216" s="9">
        <v>238.11</v>
      </c>
      <c r="ES216" s="9">
        <v>237.79</v>
      </c>
      <c r="ET216" s="9">
        <v>239.3</v>
      </c>
      <c r="EU216" s="9">
        <v>175.92</v>
      </c>
      <c r="EV216" s="9">
        <v>175.19</v>
      </c>
      <c r="EW216" s="9">
        <v>175.2</v>
      </c>
      <c r="EX216" s="9">
        <v>175.17</v>
      </c>
      <c r="EY216" s="9">
        <v>176.58</v>
      </c>
      <c r="EZ216" s="9">
        <v>177.42</v>
      </c>
      <c r="FA216" s="9">
        <v>176.04</v>
      </c>
      <c r="FB216" s="9">
        <v>178.55</v>
      </c>
      <c r="FC216" s="9">
        <v>180.41</v>
      </c>
      <c r="FD216" s="9">
        <v>181.12</v>
      </c>
      <c r="FE216" s="9">
        <v>180.49</v>
      </c>
      <c r="FF216" s="9">
        <v>180.1</v>
      </c>
      <c r="FG216" s="9">
        <v>156.94999999999999</v>
      </c>
      <c r="FH216" s="9">
        <v>156.32</v>
      </c>
      <c r="FI216" s="9">
        <v>156.33000000000001</v>
      </c>
      <c r="FJ216" s="9">
        <v>156.30000000000001</v>
      </c>
      <c r="FK216" s="9">
        <v>157.69999999999999</v>
      </c>
      <c r="FL216" s="9">
        <v>156.32</v>
      </c>
      <c r="FM216" s="9">
        <v>144.81</v>
      </c>
      <c r="FO216" s="9">
        <v>76.674099999999996</v>
      </c>
      <c r="FP216" s="7">
        <v>91.34</v>
      </c>
      <c r="FQ216" s="9">
        <v>1.1259999999999999</v>
      </c>
      <c r="FR216" s="7">
        <f t="shared" si="36"/>
        <v>81.119005328596813</v>
      </c>
      <c r="FT216" s="7">
        <v>3.47</v>
      </c>
      <c r="FU216" s="7">
        <v>3.89</v>
      </c>
      <c r="FV216" s="9">
        <v>76.955100000000002</v>
      </c>
      <c r="FX216" s="9">
        <v>92.41</v>
      </c>
      <c r="FY216" s="9">
        <v>88.85</v>
      </c>
      <c r="FZ216" s="9">
        <v>85.24</v>
      </c>
      <c r="GA216" s="9">
        <v>81.400000000000006</v>
      </c>
      <c r="GB216" s="9">
        <v>76.540000000000006</v>
      </c>
    </row>
    <row r="217" spans="1:184" x14ac:dyDescent="0.25">
      <c r="A217" s="6">
        <f t="shared" si="37"/>
        <v>44854</v>
      </c>
      <c r="B217" s="13">
        <f t="shared" si="31"/>
        <v>10</v>
      </c>
      <c r="C217" s="13">
        <f t="shared" si="32"/>
        <v>2022</v>
      </c>
      <c r="D217">
        <f t="shared" si="33"/>
        <v>202210</v>
      </c>
      <c r="E217">
        <f t="shared" si="34"/>
        <v>4</v>
      </c>
      <c r="F217">
        <f t="shared" si="35"/>
        <v>202204</v>
      </c>
      <c r="G217" t="s">
        <v>403</v>
      </c>
      <c r="H217" s="9">
        <v>2.25</v>
      </c>
      <c r="I217" s="9">
        <v>2.1850999999999998</v>
      </c>
      <c r="J217" s="10">
        <v>3.0954541999999998</v>
      </c>
      <c r="K217" s="10">
        <v>3.5210685000000002</v>
      </c>
      <c r="L217" s="10">
        <v>3.9787808</v>
      </c>
      <c r="M217" s="10">
        <v>4.3848189</v>
      </c>
      <c r="N217" s="10">
        <v>4.7015881000000004</v>
      </c>
      <c r="O217" s="10">
        <v>4.9241777999999998</v>
      </c>
      <c r="P217" s="10">
        <v>5.0652477999999999</v>
      </c>
      <c r="Q217" s="10">
        <v>5.1467948000000003</v>
      </c>
      <c r="R217" s="10">
        <v>5.1901292000000003</v>
      </c>
      <c r="S217" s="10">
        <v>5.2102994999999996</v>
      </c>
      <c r="T217" s="10">
        <v>5.2162837</v>
      </c>
      <c r="U217" s="10">
        <v>5.2124094999999997</v>
      </c>
      <c r="V217" s="10">
        <v>5.2005042000000001</v>
      </c>
      <c r="W217" s="10">
        <v>5.1817038999999996</v>
      </c>
      <c r="X217" s="10">
        <v>5.1570711999999999</v>
      </c>
      <c r="Y217" s="10">
        <v>5.1276688000000004</v>
      </c>
      <c r="Z217" s="10">
        <v>5.0945593999999996</v>
      </c>
      <c r="AA217" s="10">
        <v>5.0588056999999997</v>
      </c>
      <c r="AB217" s="10">
        <v>5.0214005999999998</v>
      </c>
      <c r="AC217" s="10">
        <v>4.9829799000000001</v>
      </c>
      <c r="AD217" s="10">
        <v>4.9440653000000001</v>
      </c>
      <c r="AE217" s="10">
        <v>4.9051783000000002</v>
      </c>
      <c r="AF217" s="10">
        <v>4.8668407</v>
      </c>
      <c r="AG217" s="10">
        <v>4.829574</v>
      </c>
      <c r="AH217" s="10">
        <v>4.7938174</v>
      </c>
      <c r="AI217" s="10">
        <v>4.7596084000000003</v>
      </c>
      <c r="AJ217" s="10">
        <v>4.7268622999999996</v>
      </c>
      <c r="AK217" s="10">
        <v>4.6954941000000003</v>
      </c>
      <c r="AL217" s="10">
        <v>4.6654191000000003</v>
      </c>
      <c r="AM217" s="10">
        <v>4.6365524000000002</v>
      </c>
      <c r="AN217" s="10">
        <v>4.6088092999999999</v>
      </c>
      <c r="AO217" s="10">
        <v>4.5821049</v>
      </c>
      <c r="AP217" s="10">
        <v>4.5563544</v>
      </c>
      <c r="AQ217" s="10">
        <v>4.5314730000000001</v>
      </c>
      <c r="AR217" s="10">
        <v>4.5073759000000004</v>
      </c>
      <c r="AS217" s="10">
        <v>4.4839783000000004</v>
      </c>
      <c r="AT217" s="10">
        <v>4.4611995000000002</v>
      </c>
      <c r="AU217" s="10">
        <v>4.4389772000000001</v>
      </c>
      <c r="AV217" s="10">
        <v>4.4172542999999997</v>
      </c>
      <c r="AW217" s="10">
        <v>4.3959733999999999</v>
      </c>
      <c r="AX217" s="10">
        <v>4.3750774999999997</v>
      </c>
      <c r="AY217" s="10">
        <v>4.3545091999999999</v>
      </c>
      <c r="AZ217" s="10">
        <v>4.3342115000000003</v>
      </c>
      <c r="BA217" s="10">
        <v>4.314127</v>
      </c>
      <c r="BB217" s="10">
        <v>4.2941985000000003</v>
      </c>
      <c r="BC217" s="10">
        <v>4.2743688999999998</v>
      </c>
      <c r="BD217" s="10">
        <v>4.2545808999999997</v>
      </c>
      <c r="BE217" s="10">
        <v>4.2347773000000002</v>
      </c>
      <c r="BF217" s="10">
        <v>4.2149128999999999</v>
      </c>
      <c r="BG217" s="10">
        <v>4.1949953000000004</v>
      </c>
      <c r="BH217" s="10">
        <v>4.1750467999999996</v>
      </c>
      <c r="BI217" s="10">
        <v>4.1550896000000002</v>
      </c>
      <c r="BJ217" s="10">
        <v>4.1351459000000004</v>
      </c>
      <c r="BK217" s="10">
        <v>4.1152379999999997</v>
      </c>
      <c r="BL217" s="10">
        <v>4.0953881000000001</v>
      </c>
      <c r="BM217" s="10">
        <v>4.0756183999999998</v>
      </c>
      <c r="BN217" s="10">
        <v>4.0559510999999997</v>
      </c>
      <c r="BO217" s="10">
        <v>4.0364085999999997</v>
      </c>
      <c r="BP217" s="10">
        <v>4.0170130000000004</v>
      </c>
      <c r="BQ217" s="10">
        <v>3.9977865000000001</v>
      </c>
      <c r="BR217" s="10">
        <v>3.8872781000000001</v>
      </c>
      <c r="BS217" s="10">
        <v>3.7887829000000002</v>
      </c>
      <c r="BU217" s="9">
        <v>224</v>
      </c>
      <c r="BV217" s="9">
        <v>387.94</v>
      </c>
      <c r="BW217" s="9">
        <v>410.44</v>
      </c>
      <c r="BX217" s="9">
        <v>423.94</v>
      </c>
      <c r="BY217" s="9">
        <v>411.61</v>
      </c>
      <c r="BZ217" s="9">
        <v>387.79</v>
      </c>
      <c r="CA217" s="9">
        <v>371.07</v>
      </c>
      <c r="CB217" s="9">
        <v>365.22</v>
      </c>
      <c r="CC217" s="9">
        <v>360.22</v>
      </c>
      <c r="CD217" s="9">
        <v>361.28</v>
      </c>
      <c r="CE217" s="9">
        <v>360.23</v>
      </c>
      <c r="CF217" s="9">
        <v>357.25</v>
      </c>
      <c r="CG217" s="9">
        <v>385.01</v>
      </c>
      <c r="CH217" s="9">
        <v>394.21</v>
      </c>
      <c r="CI217" s="9">
        <v>403.5</v>
      </c>
      <c r="CJ217" s="9">
        <v>402.52</v>
      </c>
      <c r="CK217" s="9">
        <v>347.5</v>
      </c>
      <c r="CL217" s="9">
        <v>296.69</v>
      </c>
      <c r="CM217" s="9">
        <v>270.55</v>
      </c>
      <c r="CN217" s="9">
        <v>274.07</v>
      </c>
      <c r="CO217" s="9">
        <v>263.11</v>
      </c>
      <c r="CP217" s="9">
        <v>264.77</v>
      </c>
      <c r="CQ217" s="9">
        <v>269.85000000000002</v>
      </c>
      <c r="CR217" s="9">
        <v>274.73</v>
      </c>
      <c r="CS217" s="9">
        <v>279.20999999999998</v>
      </c>
      <c r="CT217" s="9">
        <v>286.57</v>
      </c>
      <c r="CU217" s="9">
        <v>290.7</v>
      </c>
      <c r="CV217" s="9">
        <v>286.89999999999998</v>
      </c>
      <c r="CW217" s="9">
        <v>271.08</v>
      </c>
      <c r="CX217" s="9">
        <v>234.1</v>
      </c>
      <c r="CY217" s="9">
        <v>209.17</v>
      </c>
      <c r="CZ217" s="9">
        <v>199.2</v>
      </c>
      <c r="DA217" s="9">
        <v>195.45</v>
      </c>
      <c r="DB217" s="9">
        <v>196.07</v>
      </c>
      <c r="DC217" s="9">
        <v>200</v>
      </c>
      <c r="DD217" s="9">
        <v>205.99</v>
      </c>
      <c r="DE217" s="9">
        <v>209.98</v>
      </c>
      <c r="DF217" s="9">
        <v>212.17</v>
      </c>
      <c r="DG217" s="9">
        <v>215.46</v>
      </c>
      <c r="DH217" s="9">
        <v>216.28</v>
      </c>
      <c r="DI217" s="9">
        <v>206.31</v>
      </c>
      <c r="DJ217" s="9">
        <v>155.55000000000001</v>
      </c>
      <c r="DK217" s="9">
        <v>124.78</v>
      </c>
      <c r="DL217" s="9">
        <v>122.71</v>
      </c>
      <c r="DM217" s="9">
        <v>118.92</v>
      </c>
      <c r="DN217" s="9">
        <v>113.2</v>
      </c>
      <c r="DO217" s="9">
        <v>113.95</v>
      </c>
      <c r="DP217" s="9">
        <v>118.86</v>
      </c>
      <c r="DR217" s="9">
        <v>278.41000000000003</v>
      </c>
      <c r="DS217" s="9">
        <v>450.74</v>
      </c>
      <c r="DT217" s="9">
        <v>796.57</v>
      </c>
      <c r="DU217" s="9">
        <v>775.59</v>
      </c>
      <c r="DV217" s="9">
        <v>395.68</v>
      </c>
      <c r="DW217" s="9">
        <v>313.77999999999997</v>
      </c>
      <c r="DX217" s="9">
        <v>320.07</v>
      </c>
      <c r="DY217" s="9">
        <v>319.56</v>
      </c>
      <c r="DZ217" s="9">
        <v>280.06</v>
      </c>
      <c r="EA217" s="9">
        <v>281.39</v>
      </c>
      <c r="EB217" s="9">
        <v>279.91000000000003</v>
      </c>
      <c r="EC217" s="9">
        <v>326.19</v>
      </c>
      <c r="ED217" s="9">
        <v>328.17</v>
      </c>
      <c r="EE217" s="9">
        <v>328.63</v>
      </c>
      <c r="EF217" s="9">
        <v>315.89999999999998</v>
      </c>
      <c r="EG217" s="9">
        <v>315.89999999999998</v>
      </c>
      <c r="EH217" s="9">
        <v>312.93</v>
      </c>
      <c r="EI217" s="9">
        <v>224.94</v>
      </c>
      <c r="EJ217" s="9">
        <v>224.61</v>
      </c>
      <c r="EK217" s="9">
        <v>224.46</v>
      </c>
      <c r="EL217" s="9">
        <v>224.25</v>
      </c>
      <c r="EM217" s="9">
        <v>225.11</v>
      </c>
      <c r="EN217" s="9">
        <v>225.59</v>
      </c>
      <c r="EO217" s="9">
        <v>243.17</v>
      </c>
      <c r="EP217" s="9">
        <v>245.44</v>
      </c>
      <c r="EQ217" s="9">
        <v>246.07</v>
      </c>
      <c r="ER217" s="9">
        <v>247.21</v>
      </c>
      <c r="ES217" s="9">
        <v>246.89</v>
      </c>
      <c r="ET217" s="9">
        <v>248.4</v>
      </c>
      <c r="EU217" s="9">
        <v>183.11</v>
      </c>
      <c r="EV217" s="9">
        <v>182.38</v>
      </c>
      <c r="EW217" s="9">
        <v>182.39</v>
      </c>
      <c r="EX217" s="9">
        <v>182.36</v>
      </c>
      <c r="EY217" s="9">
        <v>183.77</v>
      </c>
      <c r="EZ217" s="9">
        <v>184.61</v>
      </c>
      <c r="FA217" s="9">
        <v>183.19</v>
      </c>
      <c r="FB217" s="9">
        <v>185.7</v>
      </c>
      <c r="FC217" s="9">
        <v>187.56</v>
      </c>
      <c r="FD217" s="9">
        <v>188.27</v>
      </c>
      <c r="FE217" s="9">
        <v>187.64</v>
      </c>
      <c r="FF217" s="9">
        <v>187.25</v>
      </c>
      <c r="FG217" s="9">
        <v>164.14</v>
      </c>
      <c r="FH217" s="9">
        <v>163.51</v>
      </c>
      <c r="FI217" s="9">
        <v>163.52000000000001</v>
      </c>
      <c r="FJ217" s="9">
        <v>163.49</v>
      </c>
      <c r="FK217" s="9">
        <v>164.89</v>
      </c>
      <c r="FL217" s="9">
        <v>163.51</v>
      </c>
      <c r="FM217" s="9">
        <v>151.96</v>
      </c>
      <c r="FO217" s="9">
        <v>76.856800000000007</v>
      </c>
      <c r="FP217" s="7">
        <v>91.52</v>
      </c>
      <c r="FQ217" s="9">
        <v>1.1318999999999999</v>
      </c>
      <c r="FR217" s="7">
        <f t="shared" si="36"/>
        <v>80.855199222546162</v>
      </c>
      <c r="FT217" s="7">
        <v>3.57</v>
      </c>
      <c r="FU217" s="7">
        <v>3.94</v>
      </c>
      <c r="FV217" s="9">
        <v>77.150400000000005</v>
      </c>
      <c r="FX217" s="9">
        <v>92.38</v>
      </c>
      <c r="FY217" s="9">
        <v>88.61</v>
      </c>
      <c r="FZ217" s="9">
        <v>84.75</v>
      </c>
      <c r="GA217" s="9">
        <v>80.81</v>
      </c>
      <c r="GB217" s="9">
        <v>76.19</v>
      </c>
    </row>
    <row r="218" spans="1:184" x14ac:dyDescent="0.25">
      <c r="A218" s="6">
        <f t="shared" si="37"/>
        <v>44855</v>
      </c>
      <c r="B218" s="13">
        <f t="shared" si="31"/>
        <v>10</v>
      </c>
      <c r="C218" s="13">
        <f t="shared" si="32"/>
        <v>2022</v>
      </c>
      <c r="D218">
        <f t="shared" si="33"/>
        <v>202210</v>
      </c>
      <c r="E218">
        <f t="shared" si="34"/>
        <v>4</v>
      </c>
      <c r="F218">
        <f t="shared" si="35"/>
        <v>202204</v>
      </c>
      <c r="G218" t="s">
        <v>404</v>
      </c>
      <c r="H218" s="9">
        <v>2.25</v>
      </c>
      <c r="I218" s="9">
        <v>2.1850000000000001</v>
      </c>
      <c r="J218" s="10">
        <v>3.1189431999999999</v>
      </c>
      <c r="K218" s="10">
        <v>3.5346251</v>
      </c>
      <c r="L218" s="10">
        <v>3.9921563</v>
      </c>
      <c r="M218" s="10">
        <v>4.4060607999999997</v>
      </c>
      <c r="N218" s="10">
        <v>4.7338521</v>
      </c>
      <c r="O218" s="10">
        <v>4.9681661000000004</v>
      </c>
      <c r="P218" s="10">
        <v>5.1195541999999996</v>
      </c>
      <c r="Q218" s="10">
        <v>5.2091146000000004</v>
      </c>
      <c r="R218" s="10">
        <v>5.2582898</v>
      </c>
      <c r="S218" s="10">
        <v>5.2826200999999999</v>
      </c>
      <c r="T218" s="10">
        <v>5.2906503000000003</v>
      </c>
      <c r="U218" s="10">
        <v>5.2864022000000004</v>
      </c>
      <c r="V218" s="10">
        <v>5.2722968000000003</v>
      </c>
      <c r="W218" s="10">
        <v>5.2500914999999999</v>
      </c>
      <c r="X218" s="10">
        <v>5.2213997000000001</v>
      </c>
      <c r="Y218" s="10">
        <v>5.1878348000000001</v>
      </c>
      <c r="Z218" s="10">
        <v>5.1510100999999997</v>
      </c>
      <c r="AA218" s="10">
        <v>5.1125391000000002</v>
      </c>
      <c r="AB218" s="10">
        <v>5.0738507999999998</v>
      </c>
      <c r="AC218" s="10">
        <v>5.0355204000000002</v>
      </c>
      <c r="AD218" s="10">
        <v>4.9978753999999999</v>
      </c>
      <c r="AE218" s="10">
        <v>4.9612433999999999</v>
      </c>
      <c r="AF218" s="10">
        <v>4.9259519000000003</v>
      </c>
      <c r="AG218" s="10">
        <v>4.8923284999999996</v>
      </c>
      <c r="AH218" s="10">
        <v>4.8606268999999998</v>
      </c>
      <c r="AI218" s="10">
        <v>4.8307744000000001</v>
      </c>
      <c r="AJ218" s="10">
        <v>4.8026087999999998</v>
      </c>
      <c r="AK218" s="10">
        <v>4.7759673999999999</v>
      </c>
      <c r="AL218" s="10">
        <v>4.7506879</v>
      </c>
      <c r="AM218" s="10">
        <v>4.7266076000000004</v>
      </c>
      <c r="AN218" s="10">
        <v>4.7035643</v>
      </c>
      <c r="AO218" s="10">
        <v>4.6813953000000001</v>
      </c>
      <c r="AP218" s="10">
        <v>4.6599380999999997</v>
      </c>
      <c r="AQ218" s="10">
        <v>4.6390304000000002</v>
      </c>
      <c r="AR218" s="10">
        <v>4.6185096000000003</v>
      </c>
      <c r="AS218" s="10">
        <v>4.5982133000000003</v>
      </c>
      <c r="AT218" s="10">
        <v>4.5780003999999996</v>
      </c>
      <c r="AU218" s="10">
        <v>4.5578249</v>
      </c>
      <c r="AV218" s="10">
        <v>4.5376669999999999</v>
      </c>
      <c r="AW218" s="10">
        <v>4.5175067000000002</v>
      </c>
      <c r="AX218" s="10">
        <v>4.4973242000000004</v>
      </c>
      <c r="AY218" s="10">
        <v>4.4770997000000001</v>
      </c>
      <c r="AZ218" s="10">
        <v>4.4568132</v>
      </c>
      <c r="BA218" s="10">
        <v>4.4364448999999997</v>
      </c>
      <c r="BB218" s="10">
        <v>4.4159750000000004</v>
      </c>
      <c r="BC218" s="10">
        <v>4.3953834000000001</v>
      </c>
      <c r="BD218" s="10">
        <v>4.3746505000000004</v>
      </c>
      <c r="BE218" s="10">
        <v>4.3537562999999997</v>
      </c>
      <c r="BF218" s="10">
        <v>4.3326903000000003</v>
      </c>
      <c r="BG218" s="10">
        <v>4.3114838000000004</v>
      </c>
      <c r="BH218" s="10">
        <v>4.2901790999999996</v>
      </c>
      <c r="BI218" s="10">
        <v>4.2688189999999997</v>
      </c>
      <c r="BJ218" s="10">
        <v>4.2474461000000003</v>
      </c>
      <c r="BK218" s="10">
        <v>4.2261027999999996</v>
      </c>
      <c r="BL218" s="10">
        <v>4.2048318</v>
      </c>
      <c r="BM218" s="10">
        <v>4.1836757000000002</v>
      </c>
      <c r="BN218" s="10">
        <v>4.1626770000000004</v>
      </c>
      <c r="BO218" s="10">
        <v>4.1418784000000004</v>
      </c>
      <c r="BP218" s="10">
        <v>4.1213224000000004</v>
      </c>
      <c r="BQ218" s="10">
        <v>4.1010514999999996</v>
      </c>
      <c r="BR218" s="10">
        <v>3.9870895000000002</v>
      </c>
      <c r="BS218" s="10">
        <v>3.8898139999999999</v>
      </c>
      <c r="BU218" s="9">
        <v>204.12</v>
      </c>
      <c r="BV218" s="9">
        <v>364.35</v>
      </c>
      <c r="BW218" s="9">
        <v>390.25</v>
      </c>
      <c r="BX218" s="9">
        <v>406.3</v>
      </c>
      <c r="BY218" s="9">
        <v>390.8</v>
      </c>
      <c r="BZ218" s="9">
        <v>368.56</v>
      </c>
      <c r="CA218" s="9">
        <v>350.95</v>
      </c>
      <c r="CB218" s="9">
        <v>346.39</v>
      </c>
      <c r="CC218" s="9">
        <v>342.37</v>
      </c>
      <c r="CD218" s="9">
        <v>343.42</v>
      </c>
      <c r="CE218" s="9">
        <v>342.37</v>
      </c>
      <c r="CF218" s="9">
        <v>340.29</v>
      </c>
      <c r="CG218" s="9">
        <v>369.65</v>
      </c>
      <c r="CH218" s="9">
        <v>378.85</v>
      </c>
      <c r="CI218" s="9">
        <v>388.14</v>
      </c>
      <c r="CJ218" s="9">
        <v>387.16</v>
      </c>
      <c r="CK218" s="9">
        <v>332.14</v>
      </c>
      <c r="CL218" s="9">
        <v>281.33</v>
      </c>
      <c r="CM218" s="9">
        <v>255.19</v>
      </c>
      <c r="CN218" s="9">
        <v>258.70999999999998</v>
      </c>
      <c r="CO218" s="9">
        <v>247.75</v>
      </c>
      <c r="CP218" s="9">
        <v>249.41</v>
      </c>
      <c r="CQ218" s="9">
        <v>254.49</v>
      </c>
      <c r="CR218" s="9">
        <v>259.37</v>
      </c>
      <c r="CS218" s="9">
        <v>263.85000000000002</v>
      </c>
      <c r="CT218" s="9">
        <v>271.20999999999998</v>
      </c>
      <c r="CU218" s="9">
        <v>276.33999999999997</v>
      </c>
      <c r="CV218" s="9">
        <v>272.54000000000002</v>
      </c>
      <c r="CW218" s="9">
        <v>256.72000000000003</v>
      </c>
      <c r="CX218" s="9">
        <v>219.74</v>
      </c>
      <c r="CY218" s="9">
        <v>194.81</v>
      </c>
      <c r="CZ218" s="9">
        <v>184.84</v>
      </c>
      <c r="DA218" s="9">
        <v>181.09</v>
      </c>
      <c r="DB218" s="9">
        <v>181.71</v>
      </c>
      <c r="DC218" s="9">
        <v>185.64</v>
      </c>
      <c r="DD218" s="9">
        <v>191.63</v>
      </c>
      <c r="DE218" s="9">
        <v>195.62</v>
      </c>
      <c r="DF218" s="9">
        <v>197.81</v>
      </c>
      <c r="DG218" s="9">
        <v>200.1</v>
      </c>
      <c r="DH218" s="9">
        <v>200.92</v>
      </c>
      <c r="DI218" s="9">
        <v>190.95</v>
      </c>
      <c r="DJ218" s="9">
        <v>140.19</v>
      </c>
      <c r="DK218" s="9">
        <v>109.42</v>
      </c>
      <c r="DL218" s="9">
        <v>107.35</v>
      </c>
      <c r="DM218" s="9">
        <v>103.56</v>
      </c>
      <c r="DN218" s="9">
        <v>97.84</v>
      </c>
      <c r="DO218" s="9">
        <v>98.59</v>
      </c>
      <c r="DP218" s="9">
        <v>103.5</v>
      </c>
      <c r="DR218" s="9">
        <v>250.63</v>
      </c>
      <c r="DS218" s="9">
        <v>410.84</v>
      </c>
      <c r="DT218" s="9">
        <v>782.12</v>
      </c>
      <c r="DU218" s="9">
        <v>761.14</v>
      </c>
      <c r="DV218" s="9">
        <v>381.23</v>
      </c>
      <c r="DW218" s="9">
        <v>303.19</v>
      </c>
      <c r="DX218" s="9">
        <v>309.48</v>
      </c>
      <c r="DY218" s="9">
        <v>308.97000000000003</v>
      </c>
      <c r="DZ218" s="9">
        <v>272.5</v>
      </c>
      <c r="EA218" s="9">
        <v>273.83</v>
      </c>
      <c r="EB218" s="9">
        <v>272.35000000000002</v>
      </c>
      <c r="EC218" s="9">
        <v>322.52</v>
      </c>
      <c r="ED218" s="9">
        <v>324.5</v>
      </c>
      <c r="EE218" s="9">
        <v>324.95999999999998</v>
      </c>
      <c r="EF218" s="9">
        <v>311.23</v>
      </c>
      <c r="EG218" s="9">
        <v>311.23</v>
      </c>
      <c r="EH218" s="9">
        <v>308.26</v>
      </c>
      <c r="EI218" s="9">
        <v>221.98</v>
      </c>
      <c r="EJ218" s="9">
        <v>221.65</v>
      </c>
      <c r="EK218" s="9">
        <v>221.5</v>
      </c>
      <c r="EL218" s="9">
        <v>221.29</v>
      </c>
      <c r="EM218" s="9">
        <v>222.15</v>
      </c>
      <c r="EN218" s="9">
        <v>222.63</v>
      </c>
      <c r="EO218" s="9">
        <v>240.24</v>
      </c>
      <c r="EP218" s="9">
        <v>242.51</v>
      </c>
      <c r="EQ218" s="9">
        <v>243.14</v>
      </c>
      <c r="ER218" s="9">
        <v>244.28</v>
      </c>
      <c r="ES218" s="9">
        <v>243.96</v>
      </c>
      <c r="ET218" s="9">
        <v>245.47</v>
      </c>
      <c r="EU218" s="9">
        <v>180.41</v>
      </c>
      <c r="EV218" s="9">
        <v>179.68</v>
      </c>
      <c r="EW218" s="9">
        <v>179.69</v>
      </c>
      <c r="EX218" s="9">
        <v>179.66</v>
      </c>
      <c r="EY218" s="9">
        <v>181.07</v>
      </c>
      <c r="EZ218" s="9">
        <v>181.91</v>
      </c>
      <c r="FA218" s="9">
        <v>180.3</v>
      </c>
      <c r="FB218" s="9">
        <v>182.81</v>
      </c>
      <c r="FC218" s="9">
        <v>184.67</v>
      </c>
      <c r="FD218" s="9">
        <v>185.38</v>
      </c>
      <c r="FE218" s="9">
        <v>184.75</v>
      </c>
      <c r="FF218" s="9">
        <v>184.36</v>
      </c>
      <c r="FG218" s="9">
        <v>161.25</v>
      </c>
      <c r="FH218" s="9">
        <v>160.62</v>
      </c>
      <c r="FI218" s="9">
        <v>160.63</v>
      </c>
      <c r="FJ218" s="9">
        <v>160.6</v>
      </c>
      <c r="FK218" s="9">
        <v>162</v>
      </c>
      <c r="FL218" s="9">
        <v>160.62</v>
      </c>
      <c r="FM218" s="9">
        <v>149.07</v>
      </c>
      <c r="FO218" s="9">
        <v>76.075599999999994</v>
      </c>
      <c r="FP218" s="7">
        <v>91.82</v>
      </c>
      <c r="FQ218" s="9">
        <v>1.1126</v>
      </c>
      <c r="FR218" s="7">
        <f t="shared" si="36"/>
        <v>82.527413266223249</v>
      </c>
      <c r="FT218" s="7">
        <v>3.72</v>
      </c>
      <c r="FU218" s="7">
        <v>4.0599999999999996</v>
      </c>
      <c r="FV218" s="9">
        <v>76.366500000000002</v>
      </c>
      <c r="FX218" s="9">
        <v>93.5</v>
      </c>
      <c r="FY218" s="9">
        <v>89.45</v>
      </c>
      <c r="FZ218" s="9">
        <v>85.43</v>
      </c>
      <c r="GA218" s="9">
        <v>81.209999999999994</v>
      </c>
      <c r="GB218" s="9">
        <v>76.14</v>
      </c>
    </row>
    <row r="219" spans="1:184" x14ac:dyDescent="0.25">
      <c r="A219" s="6">
        <f t="shared" si="37"/>
        <v>44858</v>
      </c>
      <c r="B219" s="13">
        <f t="shared" si="31"/>
        <v>10</v>
      </c>
      <c r="C219" s="13">
        <f t="shared" si="32"/>
        <v>2022</v>
      </c>
      <c r="D219">
        <f t="shared" si="33"/>
        <v>202210</v>
      </c>
      <c r="E219">
        <f t="shared" si="34"/>
        <v>4</v>
      </c>
      <c r="F219">
        <f t="shared" si="35"/>
        <v>202204</v>
      </c>
      <c r="G219" t="s">
        <v>405</v>
      </c>
      <c r="H219" s="9">
        <v>2.25</v>
      </c>
      <c r="I219" s="9">
        <v>2.1861999999999999</v>
      </c>
      <c r="J219" s="10">
        <v>3.0795275000000002</v>
      </c>
      <c r="K219" s="10">
        <v>3.4846045999999999</v>
      </c>
      <c r="L219" s="10">
        <v>3.9048240999999999</v>
      </c>
      <c r="M219" s="10">
        <v>4.2832008000000004</v>
      </c>
      <c r="N219" s="10">
        <v>4.5843657000000002</v>
      </c>
      <c r="O219" s="10">
        <v>4.8006770999999997</v>
      </c>
      <c r="P219" s="10">
        <v>4.9407005000000002</v>
      </c>
      <c r="Q219" s="10">
        <v>5.0241275999999999</v>
      </c>
      <c r="R219" s="10">
        <v>5.0695112</v>
      </c>
      <c r="S219" s="10">
        <v>5.0918815000000004</v>
      </c>
      <c r="T219" s="10">
        <v>5.0995961000000003</v>
      </c>
      <c r="U219" s="10">
        <v>5.0971070000000003</v>
      </c>
      <c r="V219" s="10">
        <v>5.0864148</v>
      </c>
      <c r="W219" s="10">
        <v>5.0686852</v>
      </c>
      <c r="X219" s="10">
        <v>5.0450077000000002</v>
      </c>
      <c r="Y219" s="10">
        <v>5.0164714000000004</v>
      </c>
      <c r="Z219" s="10">
        <v>4.9841658000000004</v>
      </c>
      <c r="AA219" s="10">
        <v>4.9491801999999998</v>
      </c>
      <c r="AB219" s="10">
        <v>4.9124916000000001</v>
      </c>
      <c r="AC219" s="10">
        <v>4.874606</v>
      </c>
      <c r="AD219" s="10">
        <v>4.8359055</v>
      </c>
      <c r="AE219" s="10">
        <v>4.7967721000000001</v>
      </c>
      <c r="AF219" s="10">
        <v>4.7575878999999999</v>
      </c>
      <c r="AG219" s="10">
        <v>4.7187349999999997</v>
      </c>
      <c r="AH219" s="10">
        <v>4.6805351999999996</v>
      </c>
      <c r="AI219" s="10">
        <v>4.6430439000000003</v>
      </c>
      <c r="AJ219" s="10">
        <v>4.6062433</v>
      </c>
      <c r="AK219" s="10">
        <v>4.5701153999999997</v>
      </c>
      <c r="AL219" s="10">
        <v>4.5346422000000004</v>
      </c>
      <c r="AM219" s="10">
        <v>4.4998059000000001</v>
      </c>
      <c r="AN219" s="10">
        <v>4.4655883000000003</v>
      </c>
      <c r="AO219" s="10">
        <v>4.4319718000000003</v>
      </c>
      <c r="AP219" s="10">
        <v>4.3989380999999996</v>
      </c>
      <c r="AQ219" s="10">
        <v>4.3664695</v>
      </c>
      <c r="AR219" s="10">
        <v>4.3345479999999998</v>
      </c>
      <c r="AS219" s="10">
        <v>4.3031556999999996</v>
      </c>
      <c r="AT219" s="10">
        <v>4.2722753000000004</v>
      </c>
      <c r="AU219" s="10">
        <v>4.2418931999999998</v>
      </c>
      <c r="AV219" s="10">
        <v>4.2119967000000003</v>
      </c>
      <c r="AW219" s="10">
        <v>4.1825729999999997</v>
      </c>
      <c r="AX219" s="10">
        <v>4.1536093999999997</v>
      </c>
      <c r="AY219" s="10">
        <v>4.1250931</v>
      </c>
      <c r="AZ219" s="10">
        <v>4.0970114000000004</v>
      </c>
      <c r="BA219" s="10">
        <v>4.0693514999999998</v>
      </c>
      <c r="BB219" s="10">
        <v>4.0421008</v>
      </c>
      <c r="BC219" s="10">
        <v>4.0152463999999997</v>
      </c>
      <c r="BD219" s="10">
        <v>3.9887757000000001</v>
      </c>
      <c r="BE219" s="10">
        <v>3.9626758999999998</v>
      </c>
      <c r="BF219" s="10">
        <v>3.9369380999999999</v>
      </c>
      <c r="BG219" s="10">
        <v>3.9115738000000002</v>
      </c>
      <c r="BH219" s="10">
        <v>3.8866014</v>
      </c>
      <c r="BI219" s="10">
        <v>3.8620394</v>
      </c>
      <c r="BJ219" s="10">
        <v>3.8379063000000002</v>
      </c>
      <c r="BK219" s="10">
        <v>3.8142204</v>
      </c>
      <c r="BL219" s="10">
        <v>3.7910002</v>
      </c>
      <c r="BM219" s="10">
        <v>3.7682641000000001</v>
      </c>
      <c r="BN219" s="10">
        <v>3.7460306000000001</v>
      </c>
      <c r="BO219" s="10">
        <v>3.7243179999999998</v>
      </c>
      <c r="BP219" s="10">
        <v>3.7031448999999999</v>
      </c>
      <c r="BQ219" s="10">
        <v>3.6825296999999999</v>
      </c>
      <c r="BR219" s="10">
        <v>3.5711680000000001</v>
      </c>
      <c r="BS219" s="10">
        <v>3.4819749</v>
      </c>
      <c r="BU219" s="9">
        <v>183.2</v>
      </c>
      <c r="BV219" s="9">
        <v>339.98</v>
      </c>
      <c r="BW219" s="9">
        <v>370.98</v>
      </c>
      <c r="BX219" s="9">
        <v>387.28</v>
      </c>
      <c r="BY219" s="9">
        <v>373.73</v>
      </c>
      <c r="BZ219" s="9">
        <v>349.02</v>
      </c>
      <c r="CA219" s="9">
        <v>331.77</v>
      </c>
      <c r="CB219" s="9">
        <v>327.77</v>
      </c>
      <c r="CC219" s="9">
        <v>323.27</v>
      </c>
      <c r="CD219" s="9">
        <v>324.02</v>
      </c>
      <c r="CE219" s="9">
        <v>324.52</v>
      </c>
      <c r="CF219" s="9">
        <v>324.07</v>
      </c>
      <c r="CG219" s="9">
        <v>353.07</v>
      </c>
      <c r="CH219" s="9">
        <v>362.32</v>
      </c>
      <c r="CI219" s="9">
        <v>371.56</v>
      </c>
      <c r="CJ219" s="9">
        <v>370.66</v>
      </c>
      <c r="CK219" s="9">
        <v>319.74</v>
      </c>
      <c r="CL219" s="9">
        <v>274.85000000000002</v>
      </c>
      <c r="CM219" s="9">
        <v>248.77</v>
      </c>
      <c r="CN219" s="9">
        <v>252.3</v>
      </c>
      <c r="CO219" s="9">
        <v>241.38</v>
      </c>
      <c r="CP219" s="9">
        <v>243.05</v>
      </c>
      <c r="CQ219" s="9">
        <v>248.13</v>
      </c>
      <c r="CR219" s="9">
        <v>252.84</v>
      </c>
      <c r="CS219" s="9">
        <v>257.33</v>
      </c>
      <c r="CT219" s="9">
        <v>264.69</v>
      </c>
      <c r="CU219" s="9">
        <v>270.74</v>
      </c>
      <c r="CV219" s="9">
        <v>266.94</v>
      </c>
      <c r="CW219" s="9">
        <v>251.13</v>
      </c>
      <c r="CX219" s="9">
        <v>211.13</v>
      </c>
      <c r="CY219" s="9">
        <v>185.89</v>
      </c>
      <c r="CZ219" s="9">
        <v>175.93</v>
      </c>
      <c r="DA219" s="9">
        <v>175.44</v>
      </c>
      <c r="DB219" s="9">
        <v>176.07</v>
      </c>
      <c r="DC219" s="9">
        <v>180.02</v>
      </c>
      <c r="DD219" s="9">
        <v>187.02</v>
      </c>
      <c r="DE219" s="9">
        <v>191.06</v>
      </c>
      <c r="DF219" s="9">
        <v>193.29</v>
      </c>
      <c r="DG219" s="9">
        <v>196.04</v>
      </c>
      <c r="DH219" s="9">
        <v>196.9</v>
      </c>
      <c r="DI219" s="9">
        <v>187.4</v>
      </c>
      <c r="DJ219" s="9">
        <v>139.65</v>
      </c>
      <c r="DK219" s="9">
        <v>108.9</v>
      </c>
      <c r="DL219" s="9">
        <v>106.83</v>
      </c>
      <c r="DM219" s="9">
        <v>103.04</v>
      </c>
      <c r="DN219" s="9">
        <v>97.32</v>
      </c>
      <c r="DO219" s="9">
        <v>98.07</v>
      </c>
      <c r="DP219" s="9">
        <v>102.98</v>
      </c>
      <c r="DR219" s="9">
        <v>224.73</v>
      </c>
      <c r="DS219" s="9">
        <v>360.77</v>
      </c>
      <c r="DT219" s="9">
        <v>755.92</v>
      </c>
      <c r="DU219" s="9">
        <v>734.94</v>
      </c>
      <c r="DV219" s="9">
        <v>355.03</v>
      </c>
      <c r="DW219" s="9">
        <v>289.2</v>
      </c>
      <c r="DX219" s="9">
        <v>295.49</v>
      </c>
      <c r="DY219" s="9">
        <v>294.98</v>
      </c>
      <c r="DZ219" s="9">
        <v>258.52</v>
      </c>
      <c r="EA219" s="9">
        <v>259.85000000000002</v>
      </c>
      <c r="EB219" s="9">
        <v>258.37</v>
      </c>
      <c r="EC219" s="9">
        <v>309.51</v>
      </c>
      <c r="ED219" s="9">
        <v>311.49</v>
      </c>
      <c r="EE219" s="9">
        <v>311.95</v>
      </c>
      <c r="EF219" s="9">
        <v>298.26</v>
      </c>
      <c r="EG219" s="9">
        <v>298.26</v>
      </c>
      <c r="EH219" s="9">
        <v>295.29000000000002</v>
      </c>
      <c r="EI219" s="9">
        <v>217.38</v>
      </c>
      <c r="EJ219" s="9">
        <v>217.05</v>
      </c>
      <c r="EK219" s="9">
        <v>216.9</v>
      </c>
      <c r="EL219" s="9">
        <v>216.69</v>
      </c>
      <c r="EM219" s="9">
        <v>217.55</v>
      </c>
      <c r="EN219" s="9">
        <v>218.03</v>
      </c>
      <c r="EO219" s="9">
        <v>236.27</v>
      </c>
      <c r="EP219" s="9">
        <v>238.54</v>
      </c>
      <c r="EQ219" s="9">
        <v>239.17</v>
      </c>
      <c r="ER219" s="9">
        <v>240.31</v>
      </c>
      <c r="ES219" s="9">
        <v>239.99</v>
      </c>
      <c r="ET219" s="9">
        <v>241.5</v>
      </c>
      <c r="EU219" s="9">
        <v>179.27</v>
      </c>
      <c r="EV219" s="9">
        <v>178.54</v>
      </c>
      <c r="EW219" s="9">
        <v>178.55</v>
      </c>
      <c r="EX219" s="9">
        <v>178.52</v>
      </c>
      <c r="EY219" s="9">
        <v>179.93</v>
      </c>
      <c r="EZ219" s="9">
        <v>180.77</v>
      </c>
      <c r="FA219" s="9">
        <v>175.9</v>
      </c>
      <c r="FB219" s="9">
        <v>178.41</v>
      </c>
      <c r="FC219" s="9">
        <v>180.27</v>
      </c>
      <c r="FD219" s="9">
        <v>180.98</v>
      </c>
      <c r="FE219" s="9">
        <v>180.35</v>
      </c>
      <c r="FF219" s="9">
        <v>179.96</v>
      </c>
      <c r="FG219" s="9">
        <v>160.11000000000001</v>
      </c>
      <c r="FH219" s="9">
        <v>159.47999999999999</v>
      </c>
      <c r="FI219" s="9">
        <v>159.49</v>
      </c>
      <c r="FJ219" s="9">
        <v>159.46</v>
      </c>
      <c r="FK219" s="9">
        <v>160.86000000000001</v>
      </c>
      <c r="FL219" s="9">
        <v>159.47999999999999</v>
      </c>
      <c r="FM219" s="9">
        <v>147.93</v>
      </c>
      <c r="FO219" s="9">
        <v>76.734899999999996</v>
      </c>
      <c r="FP219" s="7">
        <v>91.57</v>
      </c>
      <c r="FQ219" s="9">
        <v>1.1314</v>
      </c>
      <c r="FR219" s="7">
        <f t="shared" si="36"/>
        <v>80.935124624359204</v>
      </c>
      <c r="FT219" s="7">
        <v>3.38</v>
      </c>
      <c r="FU219" s="7">
        <v>3.71</v>
      </c>
      <c r="FV219" s="9">
        <v>76.995500000000007</v>
      </c>
      <c r="FX219" s="9">
        <v>93.26</v>
      </c>
      <c r="FY219" s="9">
        <v>89.43</v>
      </c>
      <c r="FZ219" s="9">
        <v>85.6</v>
      </c>
      <c r="GA219" s="9">
        <v>81.349999999999994</v>
      </c>
      <c r="GB219" s="9">
        <v>75.95</v>
      </c>
    </row>
    <row r="220" spans="1:184" x14ac:dyDescent="0.25">
      <c r="A220" s="6">
        <f t="shared" si="37"/>
        <v>44859</v>
      </c>
      <c r="B220" s="13">
        <f t="shared" si="31"/>
        <v>10</v>
      </c>
      <c r="C220" s="13">
        <f t="shared" si="32"/>
        <v>2022</v>
      </c>
      <c r="D220">
        <f t="shared" si="33"/>
        <v>202210</v>
      </c>
      <c r="E220">
        <f t="shared" si="34"/>
        <v>4</v>
      </c>
      <c r="F220">
        <f t="shared" si="35"/>
        <v>202204</v>
      </c>
      <c r="G220" t="s">
        <v>406</v>
      </c>
      <c r="H220" s="9">
        <v>2.25</v>
      </c>
      <c r="I220" s="9">
        <v>2.1861999999999999</v>
      </c>
      <c r="J220" s="10">
        <v>3.0874456000000001</v>
      </c>
      <c r="K220" s="10">
        <v>3.5042531000000001</v>
      </c>
      <c r="L220" s="10">
        <v>3.9129499000000001</v>
      </c>
      <c r="M220" s="10">
        <v>4.2684879999999996</v>
      </c>
      <c r="N220" s="10">
        <v>4.5419298000000001</v>
      </c>
      <c r="O220" s="10">
        <v>4.7347052999999999</v>
      </c>
      <c r="P220" s="10">
        <v>4.8557361999999999</v>
      </c>
      <c r="Q220" s="10">
        <v>4.9253381999999997</v>
      </c>
      <c r="R220" s="10">
        <v>4.9620945000000001</v>
      </c>
      <c r="S220" s="10">
        <v>4.9807854000000003</v>
      </c>
      <c r="T220" s="10">
        <v>4.9903104000000003</v>
      </c>
      <c r="U220" s="10">
        <v>4.9947609000000002</v>
      </c>
      <c r="V220" s="10">
        <v>4.9917176999999997</v>
      </c>
      <c r="W220" s="10">
        <v>4.9809872000000004</v>
      </c>
      <c r="X220" s="10">
        <v>4.9633910999999999</v>
      </c>
      <c r="Y220" s="10">
        <v>4.9397510000000002</v>
      </c>
      <c r="Z220" s="10">
        <v>4.9108885000000004</v>
      </c>
      <c r="AA220" s="10">
        <v>4.8776251999999998</v>
      </c>
      <c r="AB220" s="10">
        <v>4.8407904999999998</v>
      </c>
      <c r="AC220" s="10">
        <v>4.8012461000000002</v>
      </c>
      <c r="AD220" s="10">
        <v>4.7598624000000003</v>
      </c>
      <c r="AE220" s="10">
        <v>4.7175095999999996</v>
      </c>
      <c r="AF220" s="10">
        <v>4.6750581000000002</v>
      </c>
      <c r="AG220" s="10">
        <v>4.6333780000000004</v>
      </c>
      <c r="AH220" s="10">
        <v>4.5931940999999998</v>
      </c>
      <c r="AI220" s="10">
        <v>4.5545878000000002</v>
      </c>
      <c r="AJ220" s="10">
        <v>4.5174631999999999</v>
      </c>
      <c r="AK220" s="10">
        <v>4.4817241000000001</v>
      </c>
      <c r="AL220" s="10">
        <v>4.4472747000000004</v>
      </c>
      <c r="AM220" s="10">
        <v>4.4140189999999997</v>
      </c>
      <c r="AN220" s="10">
        <v>4.3818609999999998</v>
      </c>
      <c r="AO220" s="10">
        <v>4.3507046999999996</v>
      </c>
      <c r="AP220" s="10">
        <v>4.3204542000000004</v>
      </c>
      <c r="AQ220" s="10">
        <v>4.2910133999999998</v>
      </c>
      <c r="AR220" s="10">
        <v>4.2622865000000001</v>
      </c>
      <c r="AS220" s="10">
        <v>4.2341772999999998</v>
      </c>
      <c r="AT220" s="10">
        <v>4.2065976000000003</v>
      </c>
      <c r="AU220" s="10">
        <v>4.1795001999999997</v>
      </c>
      <c r="AV220" s="10">
        <v>4.1528520000000002</v>
      </c>
      <c r="AW220" s="10">
        <v>4.1266195999999997</v>
      </c>
      <c r="AX220" s="10">
        <v>4.1007696999999999</v>
      </c>
      <c r="AY220" s="10">
        <v>4.0752690999999999</v>
      </c>
      <c r="AZ220" s="10">
        <v>4.0500844999999996</v>
      </c>
      <c r="BA220" s="10">
        <v>4.0251825999999999</v>
      </c>
      <c r="BB220" s="10">
        <v>4.0005300999999998</v>
      </c>
      <c r="BC220" s="10">
        <v>3.9760938000000001</v>
      </c>
      <c r="BD220" s="10">
        <v>3.9518404</v>
      </c>
      <c r="BE220" s="10">
        <v>3.9277367000000001</v>
      </c>
      <c r="BF220" s="10">
        <v>3.9037576999999999</v>
      </c>
      <c r="BG220" s="10">
        <v>3.8799203000000002</v>
      </c>
      <c r="BH220" s="10">
        <v>3.8562536999999999</v>
      </c>
      <c r="BI220" s="10">
        <v>3.8327871999999998</v>
      </c>
      <c r="BJ220" s="10">
        <v>3.8095501000000001</v>
      </c>
      <c r="BK220" s="10">
        <v>3.7865715999999998</v>
      </c>
      <c r="BL220" s="10">
        <v>3.7638810999999999</v>
      </c>
      <c r="BM220" s="10">
        <v>3.7415077000000001</v>
      </c>
      <c r="BN220" s="10">
        <v>3.7194809000000002</v>
      </c>
      <c r="BO220" s="10">
        <v>3.6978298999999999</v>
      </c>
      <c r="BP220" s="10">
        <v>3.6765838999999998</v>
      </c>
      <c r="BQ220" s="10">
        <v>3.6557723000000002</v>
      </c>
      <c r="BR220" s="10">
        <v>3.5410506000000002</v>
      </c>
      <c r="BS220" s="10">
        <v>3.4456234000000001</v>
      </c>
      <c r="BU220" s="9">
        <v>185.2</v>
      </c>
      <c r="BV220" s="9">
        <v>334.19</v>
      </c>
      <c r="BW220" s="9">
        <v>366.96</v>
      </c>
      <c r="BX220" s="9">
        <v>381.75</v>
      </c>
      <c r="BY220" s="9">
        <v>367.96</v>
      </c>
      <c r="BZ220" s="9">
        <v>344.95</v>
      </c>
      <c r="CA220" s="9">
        <v>327.9</v>
      </c>
      <c r="CB220" s="9">
        <v>321.88</v>
      </c>
      <c r="CC220" s="9">
        <v>317.38</v>
      </c>
      <c r="CD220" s="9">
        <v>318.62</v>
      </c>
      <c r="CE220" s="9">
        <v>318.88</v>
      </c>
      <c r="CF220" s="9">
        <v>319.57</v>
      </c>
      <c r="CG220" s="9">
        <v>345.77</v>
      </c>
      <c r="CH220" s="9">
        <v>356.46</v>
      </c>
      <c r="CI220" s="9">
        <v>362.84</v>
      </c>
      <c r="CJ220" s="9">
        <v>362.02</v>
      </c>
      <c r="CK220" s="9">
        <v>315.01</v>
      </c>
      <c r="CL220" s="9">
        <v>272.01</v>
      </c>
      <c r="CM220" s="9">
        <v>246.94</v>
      </c>
      <c r="CN220" s="9">
        <v>250.44</v>
      </c>
      <c r="CO220" s="9">
        <v>237.43</v>
      </c>
      <c r="CP220" s="9">
        <v>239.1</v>
      </c>
      <c r="CQ220" s="9">
        <v>244.15</v>
      </c>
      <c r="CR220" s="9">
        <v>250.41</v>
      </c>
      <c r="CS220" s="9">
        <v>255.41</v>
      </c>
      <c r="CT220" s="9">
        <v>262.77</v>
      </c>
      <c r="CU220" s="9">
        <v>268.77</v>
      </c>
      <c r="CV220" s="9">
        <v>264.97000000000003</v>
      </c>
      <c r="CW220" s="9">
        <v>249.18</v>
      </c>
      <c r="CX220" s="9">
        <v>207.43</v>
      </c>
      <c r="CY220" s="9">
        <v>180.43</v>
      </c>
      <c r="CZ220" s="9">
        <v>170.47</v>
      </c>
      <c r="DA220" s="9">
        <v>170</v>
      </c>
      <c r="DB220" s="9">
        <v>170.63</v>
      </c>
      <c r="DC220" s="9">
        <v>174.58</v>
      </c>
      <c r="DD220" s="9">
        <v>182.53</v>
      </c>
      <c r="DE220" s="9">
        <v>187.28</v>
      </c>
      <c r="DF220" s="9">
        <v>189.51</v>
      </c>
      <c r="DG220" s="9">
        <v>192.36</v>
      </c>
      <c r="DH220" s="9">
        <v>193.22</v>
      </c>
      <c r="DI220" s="9">
        <v>183.72</v>
      </c>
      <c r="DJ220" s="9">
        <v>135.97</v>
      </c>
      <c r="DK220" s="9">
        <v>105.21</v>
      </c>
      <c r="DL220" s="9">
        <v>103.14</v>
      </c>
      <c r="DM220" s="9">
        <v>99.35</v>
      </c>
      <c r="DN220" s="9">
        <v>93.63</v>
      </c>
      <c r="DO220" s="9">
        <v>94.39</v>
      </c>
      <c r="DP220" s="9">
        <v>99.09</v>
      </c>
      <c r="DR220" s="9">
        <v>227.06</v>
      </c>
      <c r="DS220" s="9">
        <v>359.07</v>
      </c>
      <c r="DT220" s="9">
        <v>788.31</v>
      </c>
      <c r="DU220" s="9">
        <v>750.02</v>
      </c>
      <c r="DV220" s="9">
        <v>367.84</v>
      </c>
      <c r="DW220" s="9">
        <v>291.22000000000003</v>
      </c>
      <c r="DX220" s="9">
        <v>297.51</v>
      </c>
      <c r="DY220" s="9">
        <v>297</v>
      </c>
      <c r="DZ220" s="9">
        <v>261.70999999999998</v>
      </c>
      <c r="EA220" s="9">
        <v>263.04000000000002</v>
      </c>
      <c r="EB220" s="9">
        <v>261.56</v>
      </c>
      <c r="EC220" s="9">
        <v>309.31</v>
      </c>
      <c r="ED220" s="9">
        <v>311.29000000000002</v>
      </c>
      <c r="EE220" s="9">
        <v>311.75</v>
      </c>
      <c r="EF220" s="9">
        <v>298.01</v>
      </c>
      <c r="EG220" s="9">
        <v>298.01</v>
      </c>
      <c r="EH220" s="9">
        <v>295.04000000000002</v>
      </c>
      <c r="EI220" s="9">
        <v>214.59</v>
      </c>
      <c r="EJ220" s="9">
        <v>214.26</v>
      </c>
      <c r="EK220" s="9">
        <v>214.11</v>
      </c>
      <c r="EL220" s="9">
        <v>213.9</v>
      </c>
      <c r="EM220" s="9">
        <v>214.76</v>
      </c>
      <c r="EN220" s="9">
        <v>215.24</v>
      </c>
      <c r="EO220" s="9">
        <v>232.31</v>
      </c>
      <c r="EP220" s="9">
        <v>234.58</v>
      </c>
      <c r="EQ220" s="9">
        <v>235.21</v>
      </c>
      <c r="ER220" s="9">
        <v>236.35</v>
      </c>
      <c r="ES220" s="9">
        <v>236.03</v>
      </c>
      <c r="ET220" s="9">
        <v>237.54</v>
      </c>
      <c r="EU220" s="9">
        <v>174.59</v>
      </c>
      <c r="EV220" s="9">
        <v>173.86</v>
      </c>
      <c r="EW220" s="9">
        <v>173.87</v>
      </c>
      <c r="EX220" s="9">
        <v>173.84</v>
      </c>
      <c r="EY220" s="9">
        <v>175.25</v>
      </c>
      <c r="EZ220" s="9">
        <v>176.09</v>
      </c>
      <c r="FA220" s="9">
        <v>170.25</v>
      </c>
      <c r="FB220" s="9">
        <v>172.76</v>
      </c>
      <c r="FC220" s="9">
        <v>174.62</v>
      </c>
      <c r="FD220" s="9">
        <v>175.33</v>
      </c>
      <c r="FE220" s="9">
        <v>174.7</v>
      </c>
      <c r="FF220" s="9">
        <v>174.31</v>
      </c>
      <c r="FG220" s="9">
        <v>155.43</v>
      </c>
      <c r="FH220" s="9">
        <v>154.80000000000001</v>
      </c>
      <c r="FI220" s="9">
        <v>154.81</v>
      </c>
      <c r="FJ220" s="9">
        <v>154.78</v>
      </c>
      <c r="FK220" s="9">
        <v>156.18</v>
      </c>
      <c r="FL220" s="9">
        <v>154.80000000000001</v>
      </c>
      <c r="FM220" s="9">
        <v>142.28</v>
      </c>
      <c r="FO220" s="9">
        <v>77.406199999999998</v>
      </c>
      <c r="FP220" s="7">
        <v>91.76</v>
      </c>
      <c r="FQ220" s="9">
        <v>1.1457999999999999</v>
      </c>
      <c r="FR220" s="7">
        <f t="shared" si="36"/>
        <v>80.083784255541985</v>
      </c>
      <c r="FT220" s="7">
        <v>3.32</v>
      </c>
      <c r="FU220" s="7">
        <v>3.63</v>
      </c>
      <c r="FV220" s="9">
        <v>77.672600000000003</v>
      </c>
      <c r="FX220" s="9">
        <v>93.52</v>
      </c>
      <c r="FY220" s="9">
        <v>90.1</v>
      </c>
      <c r="FZ220" s="9">
        <v>86.44</v>
      </c>
      <c r="GA220" s="9">
        <v>82.25</v>
      </c>
      <c r="GB220" s="9">
        <v>76.98</v>
      </c>
    </row>
    <row r="221" spans="1:184" x14ac:dyDescent="0.25">
      <c r="A221" s="6">
        <f t="shared" si="37"/>
        <v>44860</v>
      </c>
      <c r="B221" s="13">
        <f t="shared" si="31"/>
        <v>10</v>
      </c>
      <c r="C221" s="13">
        <f t="shared" si="32"/>
        <v>2022</v>
      </c>
      <c r="D221">
        <f t="shared" si="33"/>
        <v>202210</v>
      </c>
      <c r="E221">
        <f t="shared" si="34"/>
        <v>4</v>
      </c>
      <c r="F221">
        <f t="shared" si="35"/>
        <v>202204</v>
      </c>
      <c r="G221" t="s">
        <v>407</v>
      </c>
      <c r="H221" s="9">
        <v>2.25</v>
      </c>
      <c r="I221" s="9">
        <v>2.1852</v>
      </c>
      <c r="J221" s="10">
        <v>3.0267520999999999</v>
      </c>
      <c r="K221" s="10">
        <v>3.4244563000000001</v>
      </c>
      <c r="L221" s="10">
        <v>3.8111727000000002</v>
      </c>
      <c r="M221" s="10">
        <v>4.1530123000000003</v>
      </c>
      <c r="N221" s="10">
        <v>4.4276919000000001</v>
      </c>
      <c r="O221" s="10">
        <v>4.6330312999999999</v>
      </c>
      <c r="P221" s="10">
        <v>4.7738095999999999</v>
      </c>
      <c r="Q221" s="10">
        <v>4.8632989999999996</v>
      </c>
      <c r="R221" s="10">
        <v>4.9155652999999999</v>
      </c>
      <c r="S221" s="10">
        <v>4.9420221</v>
      </c>
      <c r="T221" s="10">
        <v>4.9509014000000002</v>
      </c>
      <c r="U221" s="10">
        <v>4.9463343000000002</v>
      </c>
      <c r="V221" s="10">
        <v>4.9313460999999998</v>
      </c>
      <c r="W221" s="10">
        <v>4.9076944999999998</v>
      </c>
      <c r="X221" s="10">
        <v>4.8767892000000002</v>
      </c>
      <c r="Y221" s="10">
        <v>4.8400397999999996</v>
      </c>
      <c r="Z221" s="10">
        <v>4.7988561000000001</v>
      </c>
      <c r="AA221" s="10">
        <v>4.7546479000000001</v>
      </c>
      <c r="AB221" s="10">
        <v>4.7087114999999997</v>
      </c>
      <c r="AC221" s="10">
        <v>4.6618678999999998</v>
      </c>
      <c r="AD221" s="10">
        <v>4.6148129000000004</v>
      </c>
      <c r="AE221" s="10">
        <v>4.5682422999999996</v>
      </c>
      <c r="AF221" s="10">
        <v>4.5228520000000003</v>
      </c>
      <c r="AG221" s="10">
        <v>4.4793377999999997</v>
      </c>
      <c r="AH221" s="10">
        <v>4.4382903000000002</v>
      </c>
      <c r="AI221" s="10">
        <v>4.3997327000000004</v>
      </c>
      <c r="AJ221" s="10">
        <v>4.3634979999999999</v>
      </c>
      <c r="AK221" s="10">
        <v>4.3294189999999997</v>
      </c>
      <c r="AL221" s="10">
        <v>4.2973286000000002</v>
      </c>
      <c r="AM221" s="10">
        <v>4.2670596999999999</v>
      </c>
      <c r="AN221" s="10">
        <v>4.2384452000000001</v>
      </c>
      <c r="AO221" s="10">
        <v>4.2113179000000001</v>
      </c>
      <c r="AP221" s="10">
        <v>4.1855108000000003</v>
      </c>
      <c r="AQ221" s="10">
        <v>4.1608567000000001</v>
      </c>
      <c r="AR221" s="10">
        <v>4.1371884999999997</v>
      </c>
      <c r="AS221" s="10">
        <v>4.1143390000000002</v>
      </c>
      <c r="AT221" s="10">
        <v>4.0921547</v>
      </c>
      <c r="AU221" s="10">
        <v>4.0705482000000002</v>
      </c>
      <c r="AV221" s="10">
        <v>4.0494519000000002</v>
      </c>
      <c r="AW221" s="10">
        <v>4.0287986</v>
      </c>
      <c r="AX221" s="10">
        <v>4.0085208000000003</v>
      </c>
      <c r="AY221" s="10">
        <v>3.9885511999999999</v>
      </c>
      <c r="AZ221" s="10">
        <v>3.9688222999999998</v>
      </c>
      <c r="BA221" s="10">
        <v>3.9492669</v>
      </c>
      <c r="BB221" s="10">
        <v>3.9298174000000001</v>
      </c>
      <c r="BC221" s="10">
        <v>3.9104066</v>
      </c>
      <c r="BD221" s="10">
        <v>3.8909669999999998</v>
      </c>
      <c r="BE221" s="10">
        <v>3.8714312999999998</v>
      </c>
      <c r="BF221" s="10">
        <v>3.8517478000000001</v>
      </c>
      <c r="BG221" s="10">
        <v>3.8319342000000001</v>
      </c>
      <c r="BH221" s="10">
        <v>3.8120275000000001</v>
      </c>
      <c r="BI221" s="10">
        <v>3.7920645999999998</v>
      </c>
      <c r="BJ221" s="10">
        <v>3.7720823999999999</v>
      </c>
      <c r="BK221" s="10">
        <v>3.7521176999999999</v>
      </c>
      <c r="BL221" s="10">
        <v>3.7322076000000002</v>
      </c>
      <c r="BM221" s="10">
        <v>3.7123889000000001</v>
      </c>
      <c r="BN221" s="10">
        <v>3.6926985999999999</v>
      </c>
      <c r="BO221" s="10">
        <v>3.6731734999999999</v>
      </c>
      <c r="BP221" s="10">
        <v>3.6538504999999999</v>
      </c>
      <c r="BQ221" s="10">
        <v>3.6347665999999998</v>
      </c>
      <c r="BR221" s="10">
        <v>3.5268144000000001</v>
      </c>
      <c r="BS221" s="10">
        <v>3.4335165999999999</v>
      </c>
      <c r="BU221" s="9">
        <v>197.41</v>
      </c>
      <c r="BV221" s="9">
        <v>328.75</v>
      </c>
      <c r="BW221" s="9">
        <v>364.25</v>
      </c>
      <c r="BX221" s="9">
        <v>375.25</v>
      </c>
      <c r="BY221" s="9">
        <v>362.25</v>
      </c>
      <c r="BZ221" s="9">
        <v>338.96</v>
      </c>
      <c r="CA221" s="9">
        <v>319.37</v>
      </c>
      <c r="CB221" s="9">
        <v>310.8</v>
      </c>
      <c r="CC221" s="9">
        <v>307.8</v>
      </c>
      <c r="CD221" s="9">
        <v>308.81</v>
      </c>
      <c r="CE221" s="9">
        <v>309.04000000000002</v>
      </c>
      <c r="CF221" s="9">
        <v>309.74</v>
      </c>
      <c r="CG221" s="9">
        <v>336.74</v>
      </c>
      <c r="CH221" s="9">
        <v>350.74</v>
      </c>
      <c r="CI221" s="9">
        <v>357.24</v>
      </c>
      <c r="CJ221" s="9">
        <v>356.36</v>
      </c>
      <c r="CK221" s="9">
        <v>308.36</v>
      </c>
      <c r="CL221" s="9">
        <v>264.33999999999997</v>
      </c>
      <c r="CM221" s="9">
        <v>238.84</v>
      </c>
      <c r="CN221" s="9">
        <v>242.33</v>
      </c>
      <c r="CO221" s="9">
        <v>229.31</v>
      </c>
      <c r="CP221" s="9">
        <v>230.98</v>
      </c>
      <c r="CQ221" s="9">
        <v>236.02</v>
      </c>
      <c r="CR221" s="9">
        <v>243.17</v>
      </c>
      <c r="CS221" s="9">
        <v>248.17</v>
      </c>
      <c r="CT221" s="9">
        <v>255.51</v>
      </c>
      <c r="CU221" s="9">
        <v>261.51</v>
      </c>
      <c r="CV221" s="9">
        <v>257.70999999999998</v>
      </c>
      <c r="CW221" s="9">
        <v>241.92</v>
      </c>
      <c r="CX221" s="9">
        <v>202.92</v>
      </c>
      <c r="CY221" s="9">
        <v>175.92</v>
      </c>
      <c r="CZ221" s="9">
        <v>165.96</v>
      </c>
      <c r="DA221" s="9">
        <v>165.9</v>
      </c>
      <c r="DB221" s="9">
        <v>166.52</v>
      </c>
      <c r="DC221" s="9">
        <v>170.48</v>
      </c>
      <c r="DD221" s="9">
        <v>176.98</v>
      </c>
      <c r="DE221" s="9">
        <v>181.73</v>
      </c>
      <c r="DF221" s="9">
        <v>183.96</v>
      </c>
      <c r="DG221" s="9">
        <v>187.09</v>
      </c>
      <c r="DH221" s="9">
        <v>187.95</v>
      </c>
      <c r="DI221" s="9">
        <v>178.45</v>
      </c>
      <c r="DJ221" s="9">
        <v>135.44999999999999</v>
      </c>
      <c r="DK221" s="9">
        <v>106.95</v>
      </c>
      <c r="DL221" s="9">
        <v>104.89</v>
      </c>
      <c r="DM221" s="9">
        <v>101.1</v>
      </c>
      <c r="DN221" s="9">
        <v>95.37</v>
      </c>
      <c r="DO221" s="9">
        <v>96.13</v>
      </c>
      <c r="DP221" s="9">
        <v>100.83</v>
      </c>
      <c r="DR221" s="9">
        <v>226.88</v>
      </c>
      <c r="DS221" s="9">
        <v>352.57</v>
      </c>
      <c r="DT221" s="9">
        <v>752.36</v>
      </c>
      <c r="DU221" s="9">
        <v>714.07</v>
      </c>
      <c r="DV221" s="9">
        <v>331.89</v>
      </c>
      <c r="DW221" s="9">
        <v>284.29000000000002</v>
      </c>
      <c r="DX221" s="9">
        <v>290.58</v>
      </c>
      <c r="DY221" s="9">
        <v>290.07</v>
      </c>
      <c r="DZ221" s="9">
        <v>255.05</v>
      </c>
      <c r="EA221" s="9">
        <v>256.38</v>
      </c>
      <c r="EB221" s="9">
        <v>254.9</v>
      </c>
      <c r="EC221" s="9">
        <v>305.76</v>
      </c>
      <c r="ED221" s="9">
        <v>307.74</v>
      </c>
      <c r="EE221" s="9">
        <v>308.2</v>
      </c>
      <c r="EF221" s="9">
        <v>294.13</v>
      </c>
      <c r="EG221" s="9">
        <v>294.13</v>
      </c>
      <c r="EH221" s="9">
        <v>291.16000000000003</v>
      </c>
      <c r="EI221" s="9">
        <v>207.38</v>
      </c>
      <c r="EJ221" s="9">
        <v>207.05</v>
      </c>
      <c r="EK221" s="9">
        <v>206.9</v>
      </c>
      <c r="EL221" s="9">
        <v>206.69</v>
      </c>
      <c r="EM221" s="9">
        <v>207.55</v>
      </c>
      <c r="EN221" s="9">
        <v>208.03</v>
      </c>
      <c r="EO221" s="9">
        <v>228.22</v>
      </c>
      <c r="EP221" s="9">
        <v>230.49</v>
      </c>
      <c r="EQ221" s="9">
        <v>231.12</v>
      </c>
      <c r="ER221" s="9">
        <v>232.26</v>
      </c>
      <c r="ES221" s="9">
        <v>231.94</v>
      </c>
      <c r="ET221" s="9">
        <v>233.45</v>
      </c>
      <c r="EU221" s="9">
        <v>170.82</v>
      </c>
      <c r="EV221" s="9">
        <v>170.09</v>
      </c>
      <c r="EW221" s="9">
        <v>170.1</v>
      </c>
      <c r="EX221" s="9">
        <v>170.07</v>
      </c>
      <c r="EY221" s="9">
        <v>171.48</v>
      </c>
      <c r="EZ221" s="9">
        <v>172.32</v>
      </c>
      <c r="FA221" s="9">
        <v>169.09</v>
      </c>
      <c r="FB221" s="9">
        <v>171.6</v>
      </c>
      <c r="FC221" s="9">
        <v>173.46</v>
      </c>
      <c r="FD221" s="9">
        <v>174.17</v>
      </c>
      <c r="FE221" s="9">
        <v>173.54</v>
      </c>
      <c r="FF221" s="9">
        <v>173.15</v>
      </c>
      <c r="FG221" s="9">
        <v>154.27000000000001</v>
      </c>
      <c r="FH221" s="9">
        <v>153.63999999999999</v>
      </c>
      <c r="FI221" s="9">
        <v>153.65</v>
      </c>
      <c r="FJ221" s="9">
        <v>153.62</v>
      </c>
      <c r="FK221" s="9">
        <v>155.02000000000001</v>
      </c>
      <c r="FL221" s="9">
        <v>153.63999999999999</v>
      </c>
      <c r="FM221" s="9">
        <v>141.12</v>
      </c>
      <c r="FO221" s="9">
        <v>77.783500000000004</v>
      </c>
      <c r="FP221" s="7">
        <v>92.93</v>
      </c>
      <c r="FQ221" s="9">
        <v>1.1599999999999999</v>
      </c>
      <c r="FR221" s="7">
        <f t="shared" si="36"/>
        <v>80.112068965517253</v>
      </c>
      <c r="FT221" s="7">
        <v>3.28</v>
      </c>
      <c r="FU221" s="7">
        <v>3.58</v>
      </c>
      <c r="FV221" s="9">
        <v>78.0428</v>
      </c>
      <c r="FX221" s="9">
        <v>95.69</v>
      </c>
      <c r="FY221" s="9">
        <v>92.09</v>
      </c>
      <c r="FZ221" s="9">
        <v>88.19</v>
      </c>
      <c r="GA221" s="9">
        <v>83.7</v>
      </c>
      <c r="GB221" s="9">
        <v>78.099999999999994</v>
      </c>
    </row>
    <row r="222" spans="1:184" x14ac:dyDescent="0.25">
      <c r="A222" s="6">
        <f t="shared" si="37"/>
        <v>44861</v>
      </c>
      <c r="B222" s="13">
        <f t="shared" si="31"/>
        <v>10</v>
      </c>
      <c r="C222" s="13">
        <f t="shared" si="32"/>
        <v>2022</v>
      </c>
      <c r="D222">
        <f t="shared" si="33"/>
        <v>202210</v>
      </c>
      <c r="E222">
        <f t="shared" si="34"/>
        <v>4</v>
      </c>
      <c r="F222">
        <f t="shared" si="35"/>
        <v>202204</v>
      </c>
      <c r="G222" t="s">
        <v>408</v>
      </c>
      <c r="H222" s="9">
        <v>2.25</v>
      </c>
      <c r="I222" s="9">
        <v>2.1852</v>
      </c>
      <c r="J222" s="10">
        <v>3.0095219000000002</v>
      </c>
      <c r="K222" s="10">
        <v>3.3916965000000001</v>
      </c>
      <c r="L222" s="10">
        <v>3.7637725999999998</v>
      </c>
      <c r="M222" s="10">
        <v>4.0845852000000002</v>
      </c>
      <c r="N222" s="10">
        <v>4.3341658000000001</v>
      </c>
      <c r="O222" s="10">
        <v>4.5128826999999996</v>
      </c>
      <c r="P222" s="10">
        <v>4.6302880999999996</v>
      </c>
      <c r="Q222" s="10">
        <v>4.7016796999999997</v>
      </c>
      <c r="R222" s="10">
        <v>4.7425198000000002</v>
      </c>
      <c r="S222" s="10">
        <v>4.7640026000000004</v>
      </c>
      <c r="T222" s="10">
        <v>4.7727681999999998</v>
      </c>
      <c r="U222" s="10">
        <v>4.7715285999999999</v>
      </c>
      <c r="V222" s="10">
        <v>4.7611695000000003</v>
      </c>
      <c r="W222" s="10">
        <v>4.7427337999999999</v>
      </c>
      <c r="X222" s="10">
        <v>4.7173720000000001</v>
      </c>
      <c r="Y222" s="10">
        <v>4.6862347</v>
      </c>
      <c r="Z222" s="10">
        <v>4.6504724</v>
      </c>
      <c r="AA222" s="10">
        <v>4.6112358000000002</v>
      </c>
      <c r="AB222" s="10">
        <v>4.5696228000000003</v>
      </c>
      <c r="AC222" s="10">
        <v>4.5264625000000001</v>
      </c>
      <c r="AD222" s="10">
        <v>4.4824979000000003</v>
      </c>
      <c r="AE222" s="10">
        <v>4.4384718999999997</v>
      </c>
      <c r="AF222" s="10">
        <v>4.3951276000000004</v>
      </c>
      <c r="AG222" s="10">
        <v>4.3532079000000001</v>
      </c>
      <c r="AH222" s="10">
        <v>4.3133365000000001</v>
      </c>
      <c r="AI222" s="10">
        <v>4.2755555999999997</v>
      </c>
      <c r="AJ222" s="10">
        <v>4.2397299999999998</v>
      </c>
      <c r="AK222" s="10">
        <v>4.2057248999999999</v>
      </c>
      <c r="AL222" s="10">
        <v>4.1734052000000004</v>
      </c>
      <c r="AM222" s="10">
        <v>4.1426360999999998</v>
      </c>
      <c r="AN222" s="10">
        <v>4.1132824000000001</v>
      </c>
      <c r="AO222" s="10">
        <v>4.0852092999999998</v>
      </c>
      <c r="AP222" s="10">
        <v>4.0582817999999996</v>
      </c>
      <c r="AQ222" s="10">
        <v>4.0323649000000001</v>
      </c>
      <c r="AR222" s="10">
        <v>4.0073236000000003</v>
      </c>
      <c r="AS222" s="10">
        <v>3.9830228999999999</v>
      </c>
      <c r="AT222" s="10">
        <v>3.9593395999999998</v>
      </c>
      <c r="AU222" s="10">
        <v>3.9362024999999998</v>
      </c>
      <c r="AV222" s="10">
        <v>3.9135548</v>
      </c>
      <c r="AW222" s="10">
        <v>3.8913394000000001</v>
      </c>
      <c r="AX222" s="10">
        <v>3.8694994999999999</v>
      </c>
      <c r="AY222" s="10">
        <v>3.8479782999999999</v>
      </c>
      <c r="AZ222" s="10">
        <v>3.8267186999999998</v>
      </c>
      <c r="BA222" s="10">
        <v>3.8056638999999999</v>
      </c>
      <c r="BB222" s="10">
        <v>3.7847569999999999</v>
      </c>
      <c r="BC222" s="10">
        <v>3.7639410999999998</v>
      </c>
      <c r="BD222" s="10">
        <v>3.7431592999999999</v>
      </c>
      <c r="BE222" s="10">
        <v>3.7223546999999999</v>
      </c>
      <c r="BF222" s="10">
        <v>3.7014844999999998</v>
      </c>
      <c r="BG222" s="10">
        <v>3.6805674000000002</v>
      </c>
      <c r="BH222" s="10">
        <v>3.6596397000000001</v>
      </c>
      <c r="BI222" s="10">
        <v>3.6387372</v>
      </c>
      <c r="BJ222" s="10">
        <v>3.6178960999999998</v>
      </c>
      <c r="BK222" s="10">
        <v>3.5971522</v>
      </c>
      <c r="BL222" s="10">
        <v>3.5765416999999999</v>
      </c>
      <c r="BM222" s="10">
        <v>3.5561004999999999</v>
      </c>
      <c r="BN222" s="10">
        <v>3.5358646</v>
      </c>
      <c r="BO222" s="10">
        <v>3.5158700999999999</v>
      </c>
      <c r="BP222" s="10">
        <v>3.4961530000000001</v>
      </c>
      <c r="BQ222" s="10">
        <v>3.4767492</v>
      </c>
      <c r="BR222" s="10">
        <v>3.3682761999999999</v>
      </c>
      <c r="BS222" s="10">
        <v>3.2762283999999999</v>
      </c>
      <c r="BU222" s="9">
        <v>215.88</v>
      </c>
      <c r="BV222" s="9">
        <v>334.13</v>
      </c>
      <c r="BW222" s="9">
        <v>364.33</v>
      </c>
      <c r="BX222" s="9">
        <v>375.05</v>
      </c>
      <c r="BY222" s="9">
        <v>363.55</v>
      </c>
      <c r="BZ222" s="9">
        <v>342.55</v>
      </c>
      <c r="CA222" s="9">
        <v>320.3</v>
      </c>
      <c r="CB222" s="9">
        <v>312.55</v>
      </c>
      <c r="CC222" s="9">
        <v>308.2</v>
      </c>
      <c r="CD222" s="9">
        <v>308.2</v>
      </c>
      <c r="CE222" s="9">
        <v>308.2</v>
      </c>
      <c r="CF222" s="9">
        <v>312.7</v>
      </c>
      <c r="CG222" s="9">
        <v>338.7</v>
      </c>
      <c r="CH222" s="9">
        <v>351.7</v>
      </c>
      <c r="CI222" s="9">
        <v>356.7</v>
      </c>
      <c r="CJ222" s="9">
        <v>355.82</v>
      </c>
      <c r="CK222" s="9">
        <v>311.57</v>
      </c>
      <c r="CL222" s="9">
        <v>264.57</v>
      </c>
      <c r="CM222" s="9">
        <v>239.07</v>
      </c>
      <c r="CN222" s="9">
        <v>242.56</v>
      </c>
      <c r="CO222" s="9">
        <v>229.53</v>
      </c>
      <c r="CP222" s="9">
        <v>231.2</v>
      </c>
      <c r="CQ222" s="9">
        <v>236.24</v>
      </c>
      <c r="CR222" s="9">
        <v>244.24</v>
      </c>
      <c r="CS222" s="9">
        <v>249.24</v>
      </c>
      <c r="CT222" s="9">
        <v>256.58</v>
      </c>
      <c r="CU222" s="9">
        <v>262.58</v>
      </c>
      <c r="CV222" s="9">
        <v>258.77999999999997</v>
      </c>
      <c r="CW222" s="9">
        <v>242.99</v>
      </c>
      <c r="CX222" s="9">
        <v>201.99</v>
      </c>
      <c r="CY222" s="9">
        <v>174.99</v>
      </c>
      <c r="CZ222" s="9">
        <v>165.03</v>
      </c>
      <c r="DA222" s="9">
        <v>164.97</v>
      </c>
      <c r="DB222" s="9">
        <v>165.59</v>
      </c>
      <c r="DC222" s="9">
        <v>169.55</v>
      </c>
      <c r="DD222" s="9">
        <v>178.05</v>
      </c>
      <c r="DE222" s="9">
        <v>183.55</v>
      </c>
      <c r="DF222" s="9">
        <v>185.78</v>
      </c>
      <c r="DG222" s="9">
        <v>188.91</v>
      </c>
      <c r="DH222" s="9">
        <v>189.77</v>
      </c>
      <c r="DI222" s="9">
        <v>180.27</v>
      </c>
      <c r="DJ222" s="9">
        <v>137.27000000000001</v>
      </c>
      <c r="DK222" s="9">
        <v>108.77</v>
      </c>
      <c r="DL222" s="9">
        <v>106.71</v>
      </c>
      <c r="DM222" s="9">
        <v>102.92</v>
      </c>
      <c r="DN222" s="9">
        <v>97.19</v>
      </c>
      <c r="DO222" s="9">
        <v>97.95</v>
      </c>
      <c r="DP222" s="9">
        <v>103.95</v>
      </c>
      <c r="DR222" s="9">
        <v>241.76</v>
      </c>
      <c r="DS222" s="9">
        <v>350.33</v>
      </c>
      <c r="DT222" s="9">
        <v>719.38</v>
      </c>
      <c r="DU222" s="9">
        <v>681.09</v>
      </c>
      <c r="DV222" s="9">
        <v>298.91000000000003</v>
      </c>
      <c r="DW222" s="9">
        <v>288.8</v>
      </c>
      <c r="DX222" s="9">
        <v>295.08999999999997</v>
      </c>
      <c r="DY222" s="9">
        <v>294.58</v>
      </c>
      <c r="DZ222" s="9">
        <v>263.20999999999998</v>
      </c>
      <c r="EA222" s="9">
        <v>264.54000000000002</v>
      </c>
      <c r="EB222" s="9">
        <v>263.06</v>
      </c>
      <c r="EC222" s="9">
        <v>307.74</v>
      </c>
      <c r="ED222" s="9">
        <v>309.72000000000003</v>
      </c>
      <c r="EE222" s="9">
        <v>310.18</v>
      </c>
      <c r="EF222" s="9">
        <v>296.23</v>
      </c>
      <c r="EG222" s="9">
        <v>296.23</v>
      </c>
      <c r="EH222" s="9">
        <v>293.26</v>
      </c>
      <c r="EI222" s="9">
        <v>207.88</v>
      </c>
      <c r="EJ222" s="9">
        <v>207.55</v>
      </c>
      <c r="EK222" s="9">
        <v>207.4</v>
      </c>
      <c r="EL222" s="9">
        <v>207.19</v>
      </c>
      <c r="EM222" s="9">
        <v>208.05</v>
      </c>
      <c r="EN222" s="9">
        <v>208.53</v>
      </c>
      <c r="EO222" s="9">
        <v>230.37</v>
      </c>
      <c r="EP222" s="9">
        <v>232.64</v>
      </c>
      <c r="EQ222" s="9">
        <v>233.27</v>
      </c>
      <c r="ER222" s="9">
        <v>234.41</v>
      </c>
      <c r="ES222" s="9">
        <v>234.09</v>
      </c>
      <c r="ET222" s="9">
        <v>235.6</v>
      </c>
      <c r="EU222" s="9">
        <v>172.11</v>
      </c>
      <c r="EV222" s="9">
        <v>171.38</v>
      </c>
      <c r="EW222" s="9">
        <v>171.39</v>
      </c>
      <c r="EX222" s="9">
        <v>171.36</v>
      </c>
      <c r="EY222" s="9">
        <v>172.77</v>
      </c>
      <c r="EZ222" s="9">
        <v>173.61</v>
      </c>
      <c r="FA222" s="9">
        <v>170.34</v>
      </c>
      <c r="FB222" s="9">
        <v>172.85</v>
      </c>
      <c r="FC222" s="9">
        <v>174.71</v>
      </c>
      <c r="FD222" s="9">
        <v>175.42</v>
      </c>
      <c r="FE222" s="9">
        <v>174.79</v>
      </c>
      <c r="FF222" s="9">
        <v>174.4</v>
      </c>
      <c r="FG222" s="9">
        <v>155.56</v>
      </c>
      <c r="FH222" s="9">
        <v>154.93</v>
      </c>
      <c r="FI222" s="9">
        <v>154.94</v>
      </c>
      <c r="FJ222" s="9">
        <v>154.91</v>
      </c>
      <c r="FK222" s="9">
        <v>156.31</v>
      </c>
      <c r="FL222" s="9">
        <v>154.93</v>
      </c>
      <c r="FM222" s="9">
        <v>142.37</v>
      </c>
      <c r="FO222" s="9">
        <v>77.831599999999995</v>
      </c>
      <c r="FP222" s="7">
        <v>94.17</v>
      </c>
      <c r="FQ222" s="9">
        <v>1.1580999999999999</v>
      </c>
      <c r="FR222" s="7">
        <f t="shared" si="36"/>
        <v>81.314221569812631</v>
      </c>
      <c r="FT222" s="7">
        <v>3.08</v>
      </c>
      <c r="FU222" s="7">
        <v>3.41</v>
      </c>
      <c r="FV222" s="9">
        <v>78.103999999999999</v>
      </c>
      <c r="FX222" s="9">
        <v>96.96</v>
      </c>
      <c r="FY222" s="9">
        <v>93.25</v>
      </c>
      <c r="FZ222" s="9">
        <v>89.14</v>
      </c>
      <c r="GA222" s="9">
        <v>84.5</v>
      </c>
      <c r="GB222" s="9">
        <v>78.8</v>
      </c>
    </row>
    <row r="223" spans="1:184" x14ac:dyDescent="0.25">
      <c r="A223" s="6">
        <f t="shared" si="37"/>
        <v>44862</v>
      </c>
      <c r="B223" s="13">
        <f t="shared" si="31"/>
        <v>10</v>
      </c>
      <c r="C223" s="13">
        <f t="shared" si="32"/>
        <v>2022</v>
      </c>
      <c r="D223">
        <f t="shared" si="33"/>
        <v>202210</v>
      </c>
      <c r="E223">
        <f t="shared" si="34"/>
        <v>4</v>
      </c>
      <c r="F223">
        <f t="shared" si="35"/>
        <v>202204</v>
      </c>
      <c r="G223" t="s">
        <v>409</v>
      </c>
      <c r="H223" s="9">
        <v>2.25</v>
      </c>
      <c r="I223" s="9">
        <v>2.1852999999999998</v>
      </c>
      <c r="J223" s="10">
        <v>3.0317523999999998</v>
      </c>
      <c r="K223" s="10">
        <v>3.4213471000000002</v>
      </c>
      <c r="L223" s="10">
        <v>3.7996789999999998</v>
      </c>
      <c r="M223" s="10">
        <v>4.1272532000000002</v>
      </c>
      <c r="N223" s="10">
        <v>4.3836689</v>
      </c>
      <c r="O223" s="10">
        <v>4.5701125999999999</v>
      </c>
      <c r="P223" s="10">
        <v>4.6966732000000002</v>
      </c>
      <c r="Q223" s="10">
        <v>4.7781731000000001</v>
      </c>
      <c r="R223" s="10">
        <v>4.8292676999999999</v>
      </c>
      <c r="S223" s="10">
        <v>4.8604951999999999</v>
      </c>
      <c r="T223" s="10">
        <v>4.8777898999999998</v>
      </c>
      <c r="U223" s="10">
        <v>4.8832503000000003</v>
      </c>
      <c r="V223" s="10">
        <v>4.8771570000000004</v>
      </c>
      <c r="W223" s="10">
        <v>4.8607526999999999</v>
      </c>
      <c r="X223" s="10">
        <v>4.8356789999999998</v>
      </c>
      <c r="Y223" s="10">
        <v>4.8035772999999997</v>
      </c>
      <c r="Z223" s="10">
        <v>4.7660891999999997</v>
      </c>
      <c r="AA223" s="10">
        <v>4.7248562999999999</v>
      </c>
      <c r="AB223" s="10">
        <v>4.6813862999999998</v>
      </c>
      <c r="AC223" s="10">
        <v>4.6365667000000004</v>
      </c>
      <c r="AD223" s="10">
        <v>4.5911051</v>
      </c>
      <c r="AE223" s="10">
        <v>4.5457093000000004</v>
      </c>
      <c r="AF223" s="10">
        <v>4.5010868000000004</v>
      </c>
      <c r="AG223" s="10">
        <v>4.4579453000000004</v>
      </c>
      <c r="AH223" s="10">
        <v>4.4168646999999996</v>
      </c>
      <c r="AI223" s="10">
        <v>4.3778607999999997</v>
      </c>
      <c r="AJ223" s="10">
        <v>4.3407936999999999</v>
      </c>
      <c r="AK223" s="10">
        <v>4.3055234000000002</v>
      </c>
      <c r="AL223" s="10">
        <v>4.2719103</v>
      </c>
      <c r="AM223" s="10">
        <v>4.2398142999999999</v>
      </c>
      <c r="AN223" s="10">
        <v>4.2090956000000004</v>
      </c>
      <c r="AO223" s="10">
        <v>4.1796142999999999</v>
      </c>
      <c r="AP223" s="10">
        <v>4.1512305999999999</v>
      </c>
      <c r="AQ223" s="10">
        <v>4.1238045999999997</v>
      </c>
      <c r="AR223" s="10">
        <v>4.0971963999999996</v>
      </c>
      <c r="AS223" s="10">
        <v>4.0712662000000002</v>
      </c>
      <c r="AT223" s="10">
        <v>4.0458886999999999</v>
      </c>
      <c r="AU223" s="10">
        <v>4.0210033999999997</v>
      </c>
      <c r="AV223" s="10">
        <v>3.9965676999999999</v>
      </c>
      <c r="AW223" s="10">
        <v>3.9725389</v>
      </c>
      <c r="AX223" s="10">
        <v>3.9488743999999998</v>
      </c>
      <c r="AY223" s="10">
        <v>3.9255315999999998</v>
      </c>
      <c r="AZ223" s="10">
        <v>3.9024678000000002</v>
      </c>
      <c r="BA223" s="10">
        <v>3.8796403000000002</v>
      </c>
      <c r="BB223" s="10">
        <v>3.8570064999999998</v>
      </c>
      <c r="BC223" s="10">
        <v>3.8345237000000001</v>
      </c>
      <c r="BD223" s="10">
        <v>3.8121493000000002</v>
      </c>
      <c r="BE223" s="10">
        <v>3.7898407000000001</v>
      </c>
      <c r="BF223" s="10">
        <v>3.7675662999999999</v>
      </c>
      <c r="BG223" s="10">
        <v>3.7453432000000002</v>
      </c>
      <c r="BH223" s="10">
        <v>3.7232020000000001</v>
      </c>
      <c r="BI223" s="10">
        <v>3.7011736000000002</v>
      </c>
      <c r="BJ223" s="10">
        <v>3.6792883000000001</v>
      </c>
      <c r="BK223" s="10">
        <v>3.6575769999999999</v>
      </c>
      <c r="BL223" s="10">
        <v>3.6360703000000001</v>
      </c>
      <c r="BM223" s="10">
        <v>3.6147988</v>
      </c>
      <c r="BN223" s="10">
        <v>3.5937931000000001</v>
      </c>
      <c r="BO223" s="10">
        <v>3.5730840000000001</v>
      </c>
      <c r="BP223" s="10">
        <v>3.552702</v>
      </c>
      <c r="BQ223" s="10">
        <v>3.5326776999999998</v>
      </c>
      <c r="BR223" s="10">
        <v>3.4212748999999998</v>
      </c>
      <c r="BS223" s="10">
        <v>3.3275188999999998</v>
      </c>
      <c r="BU223" s="9">
        <v>246.43</v>
      </c>
      <c r="BV223" s="9">
        <v>338.13</v>
      </c>
      <c r="BW223" s="9">
        <v>367.13</v>
      </c>
      <c r="BX223" s="9">
        <v>376.13</v>
      </c>
      <c r="BY223" s="9">
        <v>367.63</v>
      </c>
      <c r="BZ223" s="9">
        <v>339.63</v>
      </c>
      <c r="CA223" s="9">
        <v>315.83999999999997</v>
      </c>
      <c r="CB223" s="9">
        <v>308.58999999999997</v>
      </c>
      <c r="CC223" s="9">
        <v>304.19</v>
      </c>
      <c r="CD223" s="9">
        <v>305.14999999999998</v>
      </c>
      <c r="CE223" s="9">
        <v>306.14</v>
      </c>
      <c r="CF223" s="9">
        <v>316.14</v>
      </c>
      <c r="CG223" s="9">
        <v>340.89</v>
      </c>
      <c r="CH223" s="9">
        <v>353.48</v>
      </c>
      <c r="CI223" s="9">
        <v>357.48</v>
      </c>
      <c r="CJ223" s="9">
        <v>356.48</v>
      </c>
      <c r="CK223" s="9">
        <v>314.48</v>
      </c>
      <c r="CL223" s="9">
        <v>272.73</v>
      </c>
      <c r="CM223" s="9">
        <v>249.73</v>
      </c>
      <c r="CN223" s="9">
        <v>253.22</v>
      </c>
      <c r="CO223" s="9">
        <v>240.18</v>
      </c>
      <c r="CP223" s="9">
        <v>241.85</v>
      </c>
      <c r="CQ223" s="9">
        <v>246.89</v>
      </c>
      <c r="CR223" s="9">
        <v>251.95</v>
      </c>
      <c r="CS223" s="9">
        <v>257.01</v>
      </c>
      <c r="CT223" s="9">
        <v>264.41000000000003</v>
      </c>
      <c r="CU223" s="9">
        <v>270.43</v>
      </c>
      <c r="CV223" s="9">
        <v>266.72000000000003</v>
      </c>
      <c r="CW223" s="9">
        <v>251</v>
      </c>
      <c r="CX223" s="9">
        <v>207</v>
      </c>
      <c r="CY223" s="9">
        <v>176.5</v>
      </c>
      <c r="CZ223" s="9">
        <v>166.54</v>
      </c>
      <c r="DA223" s="9">
        <v>166.48</v>
      </c>
      <c r="DB223" s="9">
        <v>167.1</v>
      </c>
      <c r="DC223" s="9">
        <v>171.06</v>
      </c>
      <c r="DD223" s="9">
        <v>180.51</v>
      </c>
      <c r="DE223" s="9">
        <v>186.01</v>
      </c>
      <c r="DF223" s="9">
        <v>188.24</v>
      </c>
      <c r="DG223" s="9">
        <v>191.24</v>
      </c>
      <c r="DH223" s="9">
        <v>192.09</v>
      </c>
      <c r="DI223" s="9">
        <v>182.59</v>
      </c>
      <c r="DJ223" s="9">
        <v>137.34</v>
      </c>
      <c r="DK223" s="9">
        <v>107.84</v>
      </c>
      <c r="DL223" s="9">
        <v>105.78</v>
      </c>
      <c r="DM223" s="9">
        <v>101.99</v>
      </c>
      <c r="DN223" s="9">
        <v>96.26</v>
      </c>
      <c r="DO223" s="9">
        <v>97.02</v>
      </c>
      <c r="DP223" s="9">
        <v>105.52</v>
      </c>
      <c r="DR223" s="9">
        <v>271.86</v>
      </c>
      <c r="DS223" s="9">
        <v>365.12</v>
      </c>
      <c r="DT223" s="9">
        <v>727.96</v>
      </c>
      <c r="DU223" s="9">
        <v>689.67</v>
      </c>
      <c r="DV223" s="9">
        <v>307.49</v>
      </c>
      <c r="DW223" s="9">
        <v>290.77999999999997</v>
      </c>
      <c r="DX223" s="9">
        <v>297.07</v>
      </c>
      <c r="DY223" s="9">
        <v>296.56</v>
      </c>
      <c r="DZ223" s="9">
        <v>266.83999999999997</v>
      </c>
      <c r="EA223" s="9">
        <v>268.17</v>
      </c>
      <c r="EB223" s="9">
        <v>266.69</v>
      </c>
      <c r="EC223" s="9">
        <v>319.58</v>
      </c>
      <c r="ED223" s="9">
        <v>321.56</v>
      </c>
      <c r="EE223" s="9">
        <v>322.02</v>
      </c>
      <c r="EF223" s="9">
        <v>307.94</v>
      </c>
      <c r="EG223" s="9">
        <v>307.94</v>
      </c>
      <c r="EH223" s="9">
        <v>304.97000000000003</v>
      </c>
      <c r="EI223" s="9">
        <v>204.63</v>
      </c>
      <c r="EJ223" s="9">
        <v>204.3</v>
      </c>
      <c r="EK223" s="9">
        <v>204.15</v>
      </c>
      <c r="EL223" s="9">
        <v>203.94</v>
      </c>
      <c r="EM223" s="9">
        <v>204.8</v>
      </c>
      <c r="EN223" s="9">
        <v>205.28</v>
      </c>
      <c r="EO223" s="9">
        <v>229.36</v>
      </c>
      <c r="EP223" s="9">
        <v>231.63</v>
      </c>
      <c r="EQ223" s="9">
        <v>232.26</v>
      </c>
      <c r="ER223" s="9">
        <v>233.4</v>
      </c>
      <c r="ES223" s="9">
        <v>233.08</v>
      </c>
      <c r="ET223" s="9">
        <v>234.59</v>
      </c>
      <c r="EU223" s="9">
        <v>173.69</v>
      </c>
      <c r="EV223" s="9">
        <v>172.96</v>
      </c>
      <c r="EW223" s="9">
        <v>172.97</v>
      </c>
      <c r="EX223" s="9">
        <v>172.94</v>
      </c>
      <c r="EY223" s="9">
        <v>174.35</v>
      </c>
      <c r="EZ223" s="9">
        <v>175.19</v>
      </c>
      <c r="FA223" s="9">
        <v>173.33</v>
      </c>
      <c r="FB223" s="9">
        <v>175.84</v>
      </c>
      <c r="FC223" s="9">
        <v>177.7</v>
      </c>
      <c r="FD223" s="9">
        <v>178.41</v>
      </c>
      <c r="FE223" s="9">
        <v>177.78</v>
      </c>
      <c r="FF223" s="9">
        <v>177.39</v>
      </c>
      <c r="FG223" s="9">
        <v>157.13999999999999</v>
      </c>
      <c r="FH223" s="9">
        <v>156.51</v>
      </c>
      <c r="FI223" s="9">
        <v>156.52000000000001</v>
      </c>
      <c r="FJ223" s="9">
        <v>156.49</v>
      </c>
      <c r="FK223" s="9">
        <v>157.88999999999999</v>
      </c>
      <c r="FL223" s="9">
        <v>156.51</v>
      </c>
      <c r="FM223" s="9">
        <v>145.36000000000001</v>
      </c>
      <c r="FO223" s="9">
        <v>78.210700000000003</v>
      </c>
      <c r="FP223" s="7">
        <v>94.64</v>
      </c>
      <c r="FQ223" s="9">
        <v>1.1592</v>
      </c>
      <c r="FR223" s="7">
        <f t="shared" si="36"/>
        <v>81.642512077294683</v>
      </c>
      <c r="FT223" s="7">
        <v>3.23</v>
      </c>
      <c r="FU223" s="7">
        <v>3.5</v>
      </c>
      <c r="FV223" s="9">
        <v>78.486900000000006</v>
      </c>
      <c r="FX223" s="9">
        <v>95.77</v>
      </c>
      <c r="FY223" s="9">
        <v>91.86</v>
      </c>
      <c r="FZ223" s="9">
        <v>87.71</v>
      </c>
      <c r="GA223" s="9">
        <v>83.27</v>
      </c>
      <c r="GB223" s="9">
        <v>77.81</v>
      </c>
    </row>
    <row r="224" spans="1:184" x14ac:dyDescent="0.25">
      <c r="A224" s="6">
        <f t="shared" si="37"/>
        <v>44865</v>
      </c>
      <c r="B224" s="13">
        <f t="shared" si="31"/>
        <v>10</v>
      </c>
      <c r="C224" s="13">
        <f t="shared" si="32"/>
        <v>2022</v>
      </c>
      <c r="D224">
        <f t="shared" si="33"/>
        <v>202210</v>
      </c>
      <c r="E224">
        <f t="shared" si="34"/>
        <v>4</v>
      </c>
      <c r="F224">
        <f t="shared" si="35"/>
        <v>202204</v>
      </c>
      <c r="G224" t="s">
        <v>410</v>
      </c>
      <c r="H224" s="9">
        <v>2.25</v>
      </c>
      <c r="I224" s="9">
        <v>2.1838000000000002</v>
      </c>
      <c r="J224" s="10">
        <v>3.0172056</v>
      </c>
      <c r="K224" s="10">
        <v>3.4165608999999999</v>
      </c>
      <c r="L224" s="10">
        <v>3.8012516999999999</v>
      </c>
      <c r="M224" s="10">
        <v>4.1185504999999996</v>
      </c>
      <c r="N224" s="10">
        <v>4.3607475000000004</v>
      </c>
      <c r="O224" s="10">
        <v>4.5378936999999997</v>
      </c>
      <c r="P224" s="10">
        <v>4.6624129999999999</v>
      </c>
      <c r="Q224" s="10">
        <v>4.7455974000000003</v>
      </c>
      <c r="R224" s="10">
        <v>4.8000841000000003</v>
      </c>
      <c r="S224" s="10">
        <v>4.8348750000000003</v>
      </c>
      <c r="T224" s="10">
        <v>4.8555184000000002</v>
      </c>
      <c r="U224" s="10">
        <v>4.8648661000000004</v>
      </c>
      <c r="V224" s="10">
        <v>4.8645288999999998</v>
      </c>
      <c r="W224" s="10">
        <v>4.8556454000000002</v>
      </c>
      <c r="X224" s="10">
        <v>4.8392840000000001</v>
      </c>
      <c r="Y224" s="10">
        <v>4.8165129000000002</v>
      </c>
      <c r="Z224" s="10">
        <v>4.7884003000000002</v>
      </c>
      <c r="AA224" s="10">
        <v>4.7560145</v>
      </c>
      <c r="AB224" s="10">
        <v>4.7203679000000003</v>
      </c>
      <c r="AC224" s="10">
        <v>4.6822600000000003</v>
      </c>
      <c r="AD224" s="10">
        <v>4.6424396000000003</v>
      </c>
      <c r="AE224" s="10">
        <v>4.6016557000000002</v>
      </c>
      <c r="AF224" s="10">
        <v>4.5606568999999997</v>
      </c>
      <c r="AG224" s="10">
        <v>4.5201922999999997</v>
      </c>
      <c r="AH224" s="10">
        <v>4.4808884999999998</v>
      </c>
      <c r="AI224" s="10">
        <v>4.4428330000000003</v>
      </c>
      <c r="AJ224" s="10">
        <v>4.4059642999999999</v>
      </c>
      <c r="AK224" s="10">
        <v>4.3702214000000001</v>
      </c>
      <c r="AL224" s="10">
        <v>4.3355427000000004</v>
      </c>
      <c r="AM224" s="10">
        <v>4.3018669000000003</v>
      </c>
      <c r="AN224" s="10">
        <v>4.2691328000000004</v>
      </c>
      <c r="AO224" s="10">
        <v>4.237279</v>
      </c>
      <c r="AP224" s="10">
        <v>4.2062442000000004</v>
      </c>
      <c r="AQ224" s="10">
        <v>4.1759671000000003</v>
      </c>
      <c r="AR224" s="10">
        <v>4.1463862999999996</v>
      </c>
      <c r="AS224" s="10">
        <v>4.1174403999999996</v>
      </c>
      <c r="AT224" s="10">
        <v>4.0890727</v>
      </c>
      <c r="AU224" s="10">
        <v>4.0612455000000001</v>
      </c>
      <c r="AV224" s="10">
        <v>4.0339266</v>
      </c>
      <c r="AW224" s="10">
        <v>4.0070838000000002</v>
      </c>
      <c r="AX224" s="10">
        <v>3.9806848000000001</v>
      </c>
      <c r="AY224" s="10">
        <v>3.9546975999999998</v>
      </c>
      <c r="AZ224" s="10">
        <v>3.9290897999999999</v>
      </c>
      <c r="BA224" s="10">
        <v>3.9038293999999998</v>
      </c>
      <c r="BB224" s="10">
        <v>3.8788838999999999</v>
      </c>
      <c r="BC224" s="10">
        <v>3.8542214000000001</v>
      </c>
      <c r="BD224" s="10">
        <v>3.8298095000000001</v>
      </c>
      <c r="BE224" s="10">
        <v>3.8056160000000001</v>
      </c>
      <c r="BF224" s="10">
        <v>3.7816158999999998</v>
      </c>
      <c r="BG224" s="10">
        <v>3.7578231</v>
      </c>
      <c r="BH224" s="10">
        <v>3.7342642000000001</v>
      </c>
      <c r="BI224" s="10">
        <v>3.710966</v>
      </c>
      <c r="BJ224" s="10">
        <v>3.6879553</v>
      </c>
      <c r="BK224" s="10">
        <v>3.6652588000000002</v>
      </c>
      <c r="BL224" s="10">
        <v>3.6429033999999998</v>
      </c>
      <c r="BM224" s="10">
        <v>3.6209156999999998</v>
      </c>
      <c r="BN224" s="10">
        <v>3.5993225999999998</v>
      </c>
      <c r="BO224" s="10">
        <v>3.5781508</v>
      </c>
      <c r="BP224" s="10">
        <v>3.5574270000000001</v>
      </c>
      <c r="BQ224" s="10">
        <v>3.5371782000000001</v>
      </c>
      <c r="BR224" s="10">
        <v>3.4264977000000001</v>
      </c>
      <c r="BS224" s="10">
        <v>3.3356226000000002</v>
      </c>
      <c r="BU224" s="9">
        <v>300.74</v>
      </c>
      <c r="BV224" s="9">
        <v>335.04</v>
      </c>
      <c r="BW224" s="9">
        <v>344.85</v>
      </c>
      <c r="BX224" s="9">
        <v>336.66</v>
      </c>
      <c r="BY224" s="9">
        <v>318.37</v>
      </c>
      <c r="BZ224" s="9">
        <v>297.36</v>
      </c>
      <c r="CA224" s="9">
        <v>290.70999999999998</v>
      </c>
      <c r="CB224" s="9">
        <v>287.42</v>
      </c>
      <c r="CC224" s="9">
        <v>288.25</v>
      </c>
      <c r="CD224" s="9">
        <v>289.17</v>
      </c>
      <c r="CE224" s="9">
        <v>292.45999999999998</v>
      </c>
      <c r="CF224" s="9">
        <v>317.20999999999998</v>
      </c>
      <c r="CG224" s="9">
        <v>331.21</v>
      </c>
      <c r="CH224" s="9">
        <v>335.21</v>
      </c>
      <c r="CI224" s="9">
        <v>334.21</v>
      </c>
      <c r="CJ224" s="9">
        <v>294.20999999999998</v>
      </c>
      <c r="CK224" s="9">
        <v>259.70999999999998</v>
      </c>
      <c r="CL224" s="9">
        <v>238.71</v>
      </c>
      <c r="CM224" s="9">
        <v>242.2</v>
      </c>
      <c r="CN224" s="9">
        <v>229.16</v>
      </c>
      <c r="CO224" s="9">
        <v>230.83</v>
      </c>
      <c r="CP224" s="9">
        <v>235.87</v>
      </c>
      <c r="CQ224" s="9">
        <v>240.37</v>
      </c>
      <c r="CR224" s="9">
        <v>245.37</v>
      </c>
      <c r="CS224" s="9">
        <v>252.77</v>
      </c>
      <c r="CT224" s="9">
        <v>258.79000000000002</v>
      </c>
      <c r="CU224" s="9">
        <v>255.08</v>
      </c>
      <c r="CV224" s="9">
        <v>239.36</v>
      </c>
      <c r="CW224" s="9">
        <v>202.86</v>
      </c>
      <c r="CX224" s="9">
        <v>176.86</v>
      </c>
      <c r="CY224" s="9">
        <v>166.9</v>
      </c>
      <c r="CZ224" s="9">
        <v>166.84</v>
      </c>
      <c r="DA224" s="9">
        <v>167.46</v>
      </c>
      <c r="DB224" s="9">
        <v>171.42</v>
      </c>
      <c r="DC224" s="9">
        <v>177.97</v>
      </c>
      <c r="DD224" s="9">
        <v>182.47</v>
      </c>
      <c r="DE224" s="9">
        <v>184.7</v>
      </c>
      <c r="DF224" s="9">
        <v>187.7</v>
      </c>
      <c r="DG224" s="9">
        <v>188.55</v>
      </c>
      <c r="DH224" s="9">
        <v>179.05</v>
      </c>
      <c r="DI224" s="9">
        <v>133.80000000000001</v>
      </c>
      <c r="DJ224" s="9">
        <v>104.3</v>
      </c>
      <c r="DK224" s="9">
        <v>102.24</v>
      </c>
      <c r="DL224" s="9">
        <v>98.45</v>
      </c>
      <c r="DM224" s="9">
        <v>92.72</v>
      </c>
      <c r="DN224" s="9">
        <v>93.48</v>
      </c>
      <c r="DO224" s="9">
        <v>102.48</v>
      </c>
      <c r="DP224" s="9">
        <v>107.23</v>
      </c>
      <c r="DR224" s="9">
        <v>323.16000000000003</v>
      </c>
      <c r="DS224" s="9">
        <v>673.92</v>
      </c>
      <c r="DT224" s="9">
        <v>635.63</v>
      </c>
      <c r="DU224" s="9">
        <v>253.45</v>
      </c>
      <c r="DV224" s="9">
        <v>276.31</v>
      </c>
      <c r="DW224" s="9">
        <v>282.60000000000002</v>
      </c>
      <c r="DX224" s="9">
        <v>282.08999999999997</v>
      </c>
      <c r="DY224" s="9">
        <v>245.1</v>
      </c>
      <c r="DZ224" s="9">
        <v>246.43</v>
      </c>
      <c r="EA224" s="9">
        <v>244.95</v>
      </c>
      <c r="EB224" s="9">
        <v>300.77</v>
      </c>
      <c r="EC224" s="9">
        <v>302.75</v>
      </c>
      <c r="ED224" s="9">
        <v>303.20999999999998</v>
      </c>
      <c r="EE224" s="9">
        <v>289</v>
      </c>
      <c r="EF224" s="9">
        <v>289</v>
      </c>
      <c r="EG224" s="9">
        <v>286.02999999999997</v>
      </c>
      <c r="EH224" s="9">
        <v>203.26</v>
      </c>
      <c r="EI224" s="9">
        <v>202.93</v>
      </c>
      <c r="EJ224" s="9">
        <v>202.78</v>
      </c>
      <c r="EK224" s="9">
        <v>202.57</v>
      </c>
      <c r="EL224" s="9">
        <v>203.43</v>
      </c>
      <c r="EM224" s="9">
        <v>203.91</v>
      </c>
      <c r="EN224" s="9">
        <v>225.36</v>
      </c>
      <c r="EO224" s="9">
        <v>227.63</v>
      </c>
      <c r="EP224" s="9">
        <v>228.26</v>
      </c>
      <c r="EQ224" s="9">
        <v>229.4</v>
      </c>
      <c r="ER224" s="9">
        <v>229.08</v>
      </c>
      <c r="ES224" s="9">
        <v>230.59</v>
      </c>
      <c r="ET224" s="9">
        <v>171.36</v>
      </c>
      <c r="EU224" s="9">
        <v>170.63</v>
      </c>
      <c r="EV224" s="9">
        <v>170.64</v>
      </c>
      <c r="EW224" s="9">
        <v>170.61</v>
      </c>
      <c r="EX224" s="9">
        <v>172.02</v>
      </c>
      <c r="EY224" s="9">
        <v>172.86</v>
      </c>
      <c r="EZ224" s="9">
        <v>172.27</v>
      </c>
      <c r="FA224" s="9">
        <v>174.78</v>
      </c>
      <c r="FB224" s="9">
        <v>176.64</v>
      </c>
      <c r="FC224" s="9">
        <v>177.35</v>
      </c>
      <c r="FD224" s="9">
        <v>176.72</v>
      </c>
      <c r="FE224" s="9">
        <v>176.33</v>
      </c>
      <c r="FF224" s="9">
        <v>154.9</v>
      </c>
      <c r="FG224" s="9">
        <v>154.27000000000001</v>
      </c>
      <c r="FH224" s="9">
        <v>154.28</v>
      </c>
      <c r="FI224" s="9">
        <v>154.25</v>
      </c>
      <c r="FJ224" s="9">
        <v>155.65</v>
      </c>
      <c r="FK224" s="9">
        <v>154.27000000000001</v>
      </c>
      <c r="FL224" s="9">
        <v>143.12</v>
      </c>
      <c r="FM224" s="9">
        <v>145.63</v>
      </c>
      <c r="FO224" s="9">
        <v>78.025000000000006</v>
      </c>
      <c r="FP224" s="7">
        <v>93.3</v>
      </c>
      <c r="FQ224" s="9">
        <v>1.1514</v>
      </c>
      <c r="FR224" s="7">
        <f t="shared" si="36"/>
        <v>81.031787389265247</v>
      </c>
      <c r="FT224" s="7">
        <v>3.27</v>
      </c>
      <c r="FU224" s="7">
        <v>3.52</v>
      </c>
      <c r="FV224" s="9">
        <v>78.311999999999998</v>
      </c>
      <c r="FX224" s="9">
        <v>94.83</v>
      </c>
      <c r="FY224" s="9">
        <v>91.02</v>
      </c>
      <c r="FZ224" s="9">
        <v>87.03</v>
      </c>
      <c r="GA224" s="9">
        <v>82.76</v>
      </c>
      <c r="GB224" s="9">
        <v>77.75</v>
      </c>
    </row>
    <row r="225" spans="1:184" x14ac:dyDescent="0.25">
      <c r="A225" s="6">
        <f t="shared" si="37"/>
        <v>44866</v>
      </c>
      <c r="B225" s="13">
        <f t="shared" si="31"/>
        <v>11</v>
      </c>
      <c r="C225" s="13">
        <f t="shared" si="32"/>
        <v>2022</v>
      </c>
      <c r="D225">
        <f t="shared" si="33"/>
        <v>202211</v>
      </c>
      <c r="E225">
        <f t="shared" si="34"/>
        <v>4</v>
      </c>
      <c r="F225">
        <f t="shared" si="35"/>
        <v>202204</v>
      </c>
      <c r="G225" t="s">
        <v>411</v>
      </c>
      <c r="H225" s="9">
        <v>2.25</v>
      </c>
      <c r="I225" s="9">
        <v>2.1856</v>
      </c>
      <c r="J225" s="10">
        <v>3.0316561000000002</v>
      </c>
      <c r="K225" s="10">
        <v>3.4240404999999998</v>
      </c>
      <c r="L225" s="10">
        <v>3.781288</v>
      </c>
      <c r="M225" s="10">
        <v>4.0793710000000001</v>
      </c>
      <c r="N225" s="10">
        <v>4.3091824000000001</v>
      </c>
      <c r="O225" s="10">
        <v>4.4770488999999998</v>
      </c>
      <c r="P225" s="10">
        <v>4.5939399999999999</v>
      </c>
      <c r="Q225" s="10">
        <v>4.6739869000000001</v>
      </c>
      <c r="R225" s="10">
        <v>4.7276790000000002</v>
      </c>
      <c r="S225" s="10">
        <v>4.7626150000000003</v>
      </c>
      <c r="T225" s="10">
        <v>4.7827393999999996</v>
      </c>
      <c r="U225" s="10">
        <v>4.7903472000000002</v>
      </c>
      <c r="V225" s="10">
        <v>4.7870261000000003</v>
      </c>
      <c r="W225" s="10">
        <v>4.7742836999999998</v>
      </c>
      <c r="X225" s="10">
        <v>4.7536421000000004</v>
      </c>
      <c r="Y225" s="10">
        <v>4.7266234000000003</v>
      </c>
      <c r="Z225" s="10">
        <v>4.6947495000000004</v>
      </c>
      <c r="AA225" s="10">
        <v>4.6595424000000003</v>
      </c>
      <c r="AB225" s="10">
        <v>4.6223380000000001</v>
      </c>
      <c r="AC225" s="10">
        <v>4.5837621999999998</v>
      </c>
      <c r="AD225" s="10">
        <v>4.5442722</v>
      </c>
      <c r="AE225" s="10">
        <v>4.5043253999999999</v>
      </c>
      <c r="AF225" s="10">
        <v>4.4643788999999998</v>
      </c>
      <c r="AG225" s="10">
        <v>4.4248899000000002</v>
      </c>
      <c r="AH225" s="10">
        <v>4.3862426000000001</v>
      </c>
      <c r="AI225" s="10">
        <v>4.3484980999999996</v>
      </c>
      <c r="AJ225" s="10">
        <v>4.3116287</v>
      </c>
      <c r="AK225" s="10">
        <v>4.2756065000000003</v>
      </c>
      <c r="AL225" s="10">
        <v>4.2404035000000002</v>
      </c>
      <c r="AM225" s="10">
        <v>4.2059920000000002</v>
      </c>
      <c r="AN225" s="10">
        <v>4.1723442000000004</v>
      </c>
      <c r="AO225" s="10">
        <v>4.1394320000000002</v>
      </c>
      <c r="AP225" s="10">
        <v>4.1072278000000004</v>
      </c>
      <c r="AQ225" s="10">
        <v>4.0757035999999998</v>
      </c>
      <c r="AR225" s="10">
        <v>4.0448314999999999</v>
      </c>
      <c r="AS225" s="10">
        <v>4.0145837999999996</v>
      </c>
      <c r="AT225" s="10">
        <v>3.9849344000000002</v>
      </c>
      <c r="AU225" s="10">
        <v>3.9558672000000001</v>
      </c>
      <c r="AV225" s="10">
        <v>3.9273690999999999</v>
      </c>
      <c r="AW225" s="10">
        <v>3.8994274999999998</v>
      </c>
      <c r="AX225" s="10">
        <v>3.8720292999999999</v>
      </c>
      <c r="AY225" s="10">
        <v>3.8451618000000001</v>
      </c>
      <c r="AZ225" s="10">
        <v>3.8188119999999999</v>
      </c>
      <c r="BA225" s="10">
        <v>3.7929670999999998</v>
      </c>
      <c r="BB225" s="10">
        <v>3.7676142000000001</v>
      </c>
      <c r="BC225" s="10">
        <v>3.7427405</v>
      </c>
      <c r="BD225" s="10">
        <v>3.7183329999999999</v>
      </c>
      <c r="BE225" s="10">
        <v>3.6943788</v>
      </c>
      <c r="BF225" s="10">
        <v>3.6708682000000001</v>
      </c>
      <c r="BG225" s="10">
        <v>3.6478054000000002</v>
      </c>
      <c r="BH225" s="10">
        <v>3.6251992999999998</v>
      </c>
      <c r="BI225" s="10">
        <v>3.6030587999999999</v>
      </c>
      <c r="BJ225" s="10">
        <v>3.5813926</v>
      </c>
      <c r="BK225" s="10">
        <v>3.5602095</v>
      </c>
      <c r="BL225" s="10">
        <v>3.5395184</v>
      </c>
      <c r="BM225" s="10">
        <v>3.5193279999999998</v>
      </c>
      <c r="BN225" s="10">
        <v>3.4996472000000001</v>
      </c>
      <c r="BO225" s="10">
        <v>3.4804849</v>
      </c>
      <c r="BP225" s="10">
        <v>3.4618497000000001</v>
      </c>
      <c r="BQ225" s="10">
        <v>3.4437505000000002</v>
      </c>
      <c r="BR225" s="10">
        <v>3.3466269</v>
      </c>
      <c r="BS225" s="10">
        <v>3.2693314999999998</v>
      </c>
      <c r="BU225" s="9">
        <v>279.69</v>
      </c>
      <c r="BV225" s="9">
        <v>318.11</v>
      </c>
      <c r="BW225" s="9">
        <v>326.69</v>
      </c>
      <c r="BX225" s="9">
        <v>318.66000000000003</v>
      </c>
      <c r="BY225" s="9">
        <v>299.16000000000003</v>
      </c>
      <c r="BZ225" s="9">
        <v>278.01</v>
      </c>
      <c r="CA225" s="9">
        <v>270.52</v>
      </c>
      <c r="CB225" s="9">
        <v>266.23</v>
      </c>
      <c r="CC225" s="9">
        <v>267.02999999999997</v>
      </c>
      <c r="CD225" s="9">
        <v>269.02999999999997</v>
      </c>
      <c r="CE225" s="9">
        <v>271.45</v>
      </c>
      <c r="CF225" s="9">
        <v>296.14999999999998</v>
      </c>
      <c r="CG225" s="9">
        <v>310.05</v>
      </c>
      <c r="CH225" s="9">
        <v>313.94</v>
      </c>
      <c r="CI225" s="9">
        <v>312.85000000000002</v>
      </c>
      <c r="CJ225" s="9">
        <v>272.64</v>
      </c>
      <c r="CK225" s="9">
        <v>246.22</v>
      </c>
      <c r="CL225" s="9">
        <v>230.22</v>
      </c>
      <c r="CM225" s="9">
        <v>233.71</v>
      </c>
      <c r="CN225" s="9">
        <v>220.67</v>
      </c>
      <c r="CO225" s="9">
        <v>222.34</v>
      </c>
      <c r="CP225" s="9">
        <v>227.38</v>
      </c>
      <c r="CQ225" s="9">
        <v>231.89</v>
      </c>
      <c r="CR225" s="9">
        <v>238.8</v>
      </c>
      <c r="CS225" s="9">
        <v>246.8</v>
      </c>
      <c r="CT225" s="9">
        <v>252.82</v>
      </c>
      <c r="CU225" s="9">
        <v>249.11</v>
      </c>
      <c r="CV225" s="9">
        <v>233.39</v>
      </c>
      <c r="CW225" s="9">
        <v>200.69</v>
      </c>
      <c r="CX225" s="9">
        <v>174.69</v>
      </c>
      <c r="CY225" s="9">
        <v>164.73</v>
      </c>
      <c r="CZ225" s="9">
        <v>164.35</v>
      </c>
      <c r="DA225" s="9">
        <v>164.97</v>
      </c>
      <c r="DB225" s="9">
        <v>168.93</v>
      </c>
      <c r="DC225" s="9">
        <v>176.87</v>
      </c>
      <c r="DD225" s="9">
        <v>181.37</v>
      </c>
      <c r="DE225" s="9">
        <v>183.6</v>
      </c>
      <c r="DF225" s="9">
        <v>186.6</v>
      </c>
      <c r="DG225" s="9">
        <v>187.45</v>
      </c>
      <c r="DH225" s="9">
        <v>177.95</v>
      </c>
      <c r="DI225" s="9">
        <v>132.94999999999999</v>
      </c>
      <c r="DJ225" s="9">
        <v>103.45</v>
      </c>
      <c r="DK225" s="9">
        <v>101.39</v>
      </c>
      <c r="DL225" s="9">
        <v>97.6</v>
      </c>
      <c r="DM225" s="9">
        <v>91.87</v>
      </c>
      <c r="DN225" s="9">
        <v>92.63</v>
      </c>
      <c r="DO225" s="9">
        <v>101.03</v>
      </c>
      <c r="DP225" s="9">
        <v>105.78</v>
      </c>
      <c r="DR225" s="9">
        <v>299.32</v>
      </c>
      <c r="DS225" s="9">
        <v>629.11</v>
      </c>
      <c r="DT225" s="9">
        <v>582.25</v>
      </c>
      <c r="DU225" s="9">
        <v>275.81</v>
      </c>
      <c r="DV225" s="9">
        <v>267.17</v>
      </c>
      <c r="DW225" s="9">
        <v>272.31</v>
      </c>
      <c r="DX225" s="9">
        <v>271.8</v>
      </c>
      <c r="DY225" s="9">
        <v>234.62</v>
      </c>
      <c r="DZ225" s="9">
        <v>235.95</v>
      </c>
      <c r="EA225" s="9">
        <v>234.47</v>
      </c>
      <c r="EB225" s="9">
        <v>280.61</v>
      </c>
      <c r="EC225" s="9">
        <v>282.58999999999997</v>
      </c>
      <c r="ED225" s="9">
        <v>283.05</v>
      </c>
      <c r="EE225" s="9">
        <v>268.68</v>
      </c>
      <c r="EF225" s="9">
        <v>268.68</v>
      </c>
      <c r="EG225" s="9">
        <v>265.70999999999998</v>
      </c>
      <c r="EH225" s="9">
        <v>198.39</v>
      </c>
      <c r="EI225" s="9">
        <v>198.06</v>
      </c>
      <c r="EJ225" s="9">
        <v>197.91</v>
      </c>
      <c r="EK225" s="9">
        <v>197.7</v>
      </c>
      <c r="EL225" s="9">
        <v>198.56</v>
      </c>
      <c r="EM225" s="9">
        <v>199.04</v>
      </c>
      <c r="EN225" s="9">
        <v>223.52</v>
      </c>
      <c r="EO225" s="9">
        <v>225.79</v>
      </c>
      <c r="EP225" s="9">
        <v>226.42</v>
      </c>
      <c r="EQ225" s="9">
        <v>227.56</v>
      </c>
      <c r="ER225" s="9">
        <v>227.24</v>
      </c>
      <c r="ES225" s="9">
        <v>228.75</v>
      </c>
      <c r="ET225" s="9">
        <v>169.52</v>
      </c>
      <c r="EU225" s="9">
        <v>168.79</v>
      </c>
      <c r="EV225" s="9">
        <v>168.8</v>
      </c>
      <c r="EW225" s="9">
        <v>168.77</v>
      </c>
      <c r="EX225" s="9">
        <v>170.18</v>
      </c>
      <c r="EY225" s="9">
        <v>171.02</v>
      </c>
      <c r="EZ225" s="9">
        <v>172.36</v>
      </c>
      <c r="FA225" s="9">
        <v>174.87</v>
      </c>
      <c r="FB225" s="9">
        <v>176.73</v>
      </c>
      <c r="FC225" s="9">
        <v>177.44</v>
      </c>
      <c r="FD225" s="9">
        <v>176.81</v>
      </c>
      <c r="FE225" s="9">
        <v>176.42</v>
      </c>
      <c r="FF225" s="9">
        <v>154.15</v>
      </c>
      <c r="FG225" s="9">
        <v>153.52000000000001</v>
      </c>
      <c r="FH225" s="9">
        <v>153.53</v>
      </c>
      <c r="FI225" s="9">
        <v>153.5</v>
      </c>
      <c r="FJ225" s="9">
        <v>154.9</v>
      </c>
      <c r="FK225" s="9">
        <v>153.52000000000001</v>
      </c>
      <c r="FL225" s="9">
        <v>142.37</v>
      </c>
      <c r="FM225" s="9">
        <v>144.88</v>
      </c>
      <c r="FO225" s="9">
        <v>77.641800000000003</v>
      </c>
      <c r="FP225" s="7">
        <v>95.12</v>
      </c>
      <c r="FQ225" s="9">
        <v>1.1459999999999999</v>
      </c>
      <c r="FR225" s="7">
        <f t="shared" si="36"/>
        <v>83.001745200698096</v>
      </c>
      <c r="FT225" s="7">
        <v>3.16</v>
      </c>
      <c r="FU225" s="7">
        <v>3.46</v>
      </c>
      <c r="FV225" s="9">
        <v>77.936000000000007</v>
      </c>
      <c r="FX225" s="9">
        <v>94.65</v>
      </c>
      <c r="FY225" s="9">
        <v>91.17</v>
      </c>
      <c r="FZ225" s="9">
        <v>87.51</v>
      </c>
      <c r="GA225" s="9">
        <v>83.35</v>
      </c>
      <c r="GB225" s="9">
        <v>77.900000000000006</v>
      </c>
    </row>
    <row r="226" spans="1:184" x14ac:dyDescent="0.25">
      <c r="A226" s="6">
        <f t="shared" si="37"/>
        <v>44867</v>
      </c>
      <c r="B226" s="13">
        <f t="shared" si="31"/>
        <v>11</v>
      </c>
      <c r="C226" s="13">
        <f t="shared" si="32"/>
        <v>2022</v>
      </c>
      <c r="D226">
        <f t="shared" si="33"/>
        <v>202211</v>
      </c>
      <c r="E226">
        <f t="shared" si="34"/>
        <v>4</v>
      </c>
      <c r="F226">
        <f t="shared" si="35"/>
        <v>202204</v>
      </c>
      <c r="G226" t="s">
        <v>412</v>
      </c>
      <c r="H226" s="9">
        <v>2.25</v>
      </c>
      <c r="I226" s="9">
        <v>2.1859000000000002</v>
      </c>
      <c r="J226" s="10">
        <v>3.0295930000000002</v>
      </c>
      <c r="K226" s="10">
        <v>3.4186006999999998</v>
      </c>
      <c r="L226" s="10">
        <v>3.7700301999999999</v>
      </c>
      <c r="M226" s="10">
        <v>4.0602235000000002</v>
      </c>
      <c r="N226" s="10">
        <v>4.2802597000000002</v>
      </c>
      <c r="O226" s="10">
        <v>4.4364977000000003</v>
      </c>
      <c r="P226" s="10">
        <v>4.5408251000000002</v>
      </c>
      <c r="Q226" s="10">
        <v>4.6075194000000002</v>
      </c>
      <c r="R226" s="10">
        <v>4.6485146999999998</v>
      </c>
      <c r="S226" s="10">
        <v>4.6717516000000003</v>
      </c>
      <c r="T226" s="10">
        <v>4.6819649999999999</v>
      </c>
      <c r="U226" s="10">
        <v>4.6818964999999997</v>
      </c>
      <c r="V226" s="10">
        <v>4.6728544999999997</v>
      </c>
      <c r="W226" s="10">
        <v>4.6560934999999999</v>
      </c>
      <c r="X226" s="10">
        <v>4.6329212999999996</v>
      </c>
      <c r="Y226" s="10">
        <v>4.6046459000000004</v>
      </c>
      <c r="Z226" s="10">
        <v>4.5725750999999999</v>
      </c>
      <c r="AA226" s="10">
        <v>4.538017</v>
      </c>
      <c r="AB226" s="10">
        <v>4.5021040000000001</v>
      </c>
      <c r="AC226" s="10">
        <v>4.4653010000000002</v>
      </c>
      <c r="AD226" s="10">
        <v>4.4279136000000001</v>
      </c>
      <c r="AE226" s="10">
        <v>4.3902479000000003</v>
      </c>
      <c r="AF226" s="10">
        <v>4.3526094999999998</v>
      </c>
      <c r="AG226" s="10">
        <v>4.3153043999999996</v>
      </c>
      <c r="AH226" s="10">
        <v>4.2786004000000002</v>
      </c>
      <c r="AI226" s="10">
        <v>4.2425617000000004</v>
      </c>
      <c r="AJ226" s="10">
        <v>4.2071839000000004</v>
      </c>
      <c r="AK226" s="10">
        <v>4.1724626999999996</v>
      </c>
      <c r="AL226" s="10">
        <v>4.1383935999999997</v>
      </c>
      <c r="AM226" s="10">
        <v>4.1049724000000003</v>
      </c>
      <c r="AN226" s="10">
        <v>4.0721946999999998</v>
      </c>
      <c r="AO226" s="10">
        <v>4.0400561000000001</v>
      </c>
      <c r="AP226" s="10">
        <v>4.0085521999999996</v>
      </c>
      <c r="AQ226" s="10">
        <v>3.9776788000000001</v>
      </c>
      <c r="AR226" s="10">
        <v>3.9474312999999999</v>
      </c>
      <c r="AS226" s="10">
        <v>3.9178055999999999</v>
      </c>
      <c r="AT226" s="10">
        <v>3.8887966</v>
      </c>
      <c r="AU226" s="10">
        <v>3.8603966999999999</v>
      </c>
      <c r="AV226" s="10">
        <v>3.8325974</v>
      </c>
      <c r="AW226" s="10">
        <v>3.8053903</v>
      </c>
      <c r="AX226" s="10">
        <v>3.7787668000000001</v>
      </c>
      <c r="AY226" s="10">
        <v>3.7527184999999998</v>
      </c>
      <c r="AZ226" s="10">
        <v>3.7272368999999999</v>
      </c>
      <c r="BA226" s="10">
        <v>3.7023134</v>
      </c>
      <c r="BB226" s="10">
        <v>3.6779397</v>
      </c>
      <c r="BC226" s="10">
        <v>3.6541073000000002</v>
      </c>
      <c r="BD226" s="10">
        <v>3.6308075999999998</v>
      </c>
      <c r="BE226" s="10">
        <v>3.6080321999999998</v>
      </c>
      <c r="BF226" s="10">
        <v>3.5857738000000001</v>
      </c>
      <c r="BG226" s="10">
        <v>3.5640307999999998</v>
      </c>
      <c r="BH226" s="10">
        <v>3.5428028999999999</v>
      </c>
      <c r="BI226" s="10">
        <v>3.5220899000000001</v>
      </c>
      <c r="BJ226" s="10">
        <v>3.5018916999999998</v>
      </c>
      <c r="BK226" s="10">
        <v>3.4822080999999998</v>
      </c>
      <c r="BL226" s="10">
        <v>3.4630388000000001</v>
      </c>
      <c r="BM226" s="10">
        <v>3.4443836999999999</v>
      </c>
      <c r="BN226" s="10">
        <v>3.4262426000000001</v>
      </c>
      <c r="BO226" s="10">
        <v>3.4086153000000001</v>
      </c>
      <c r="BP226" s="10">
        <v>3.3915014999999999</v>
      </c>
      <c r="BQ226" s="10">
        <v>3.3749012</v>
      </c>
      <c r="BR226" s="10">
        <v>3.2861001000000001</v>
      </c>
      <c r="BS226" s="10">
        <v>3.2159168</v>
      </c>
      <c r="BU226" s="9">
        <v>305.44</v>
      </c>
      <c r="BV226" s="9">
        <v>342.03</v>
      </c>
      <c r="BW226" s="9">
        <v>351.56</v>
      </c>
      <c r="BX226" s="9">
        <v>342.53</v>
      </c>
      <c r="BY226" s="9">
        <v>320.3</v>
      </c>
      <c r="BZ226" s="9">
        <v>298.06</v>
      </c>
      <c r="CA226" s="9">
        <v>290.95999999999998</v>
      </c>
      <c r="CB226" s="9">
        <v>287.04000000000002</v>
      </c>
      <c r="CC226" s="9">
        <v>287.54000000000002</v>
      </c>
      <c r="CD226" s="9">
        <v>289.54000000000002</v>
      </c>
      <c r="CE226" s="9">
        <v>288.19</v>
      </c>
      <c r="CF226" s="9">
        <v>313.48</v>
      </c>
      <c r="CG226" s="9">
        <v>328.48</v>
      </c>
      <c r="CH226" s="9">
        <v>332.37</v>
      </c>
      <c r="CI226" s="9">
        <v>331.28</v>
      </c>
      <c r="CJ226" s="9">
        <v>289.8</v>
      </c>
      <c r="CK226" s="9">
        <v>255.8</v>
      </c>
      <c r="CL226" s="9">
        <v>235.8</v>
      </c>
      <c r="CM226" s="9">
        <v>239.29</v>
      </c>
      <c r="CN226" s="9">
        <v>226.25</v>
      </c>
      <c r="CO226" s="9">
        <v>227.92</v>
      </c>
      <c r="CP226" s="9">
        <v>232.96</v>
      </c>
      <c r="CQ226" s="9">
        <v>237.96</v>
      </c>
      <c r="CR226" s="9">
        <v>245.21</v>
      </c>
      <c r="CS226" s="9">
        <v>253.22</v>
      </c>
      <c r="CT226" s="9">
        <v>258.97000000000003</v>
      </c>
      <c r="CU226" s="9">
        <v>255.26</v>
      </c>
      <c r="CV226" s="9">
        <v>239.54</v>
      </c>
      <c r="CW226" s="9">
        <v>206.62</v>
      </c>
      <c r="CX226" s="9">
        <v>180.62</v>
      </c>
      <c r="CY226" s="9">
        <v>170.66</v>
      </c>
      <c r="CZ226" s="9">
        <v>171.28</v>
      </c>
      <c r="DA226" s="9">
        <v>171.91</v>
      </c>
      <c r="DB226" s="9">
        <v>175.87</v>
      </c>
      <c r="DC226" s="9">
        <v>183.32</v>
      </c>
      <c r="DD226" s="9">
        <v>187.82</v>
      </c>
      <c r="DE226" s="9">
        <v>190.05</v>
      </c>
      <c r="DF226" s="9">
        <v>192.68</v>
      </c>
      <c r="DG226" s="9">
        <v>193.53</v>
      </c>
      <c r="DH226" s="9">
        <v>184.03</v>
      </c>
      <c r="DI226" s="9">
        <v>139.03</v>
      </c>
      <c r="DJ226" s="9">
        <v>109.53</v>
      </c>
      <c r="DK226" s="9">
        <v>107.47</v>
      </c>
      <c r="DL226" s="9">
        <v>103.68</v>
      </c>
      <c r="DM226" s="9">
        <v>97.95</v>
      </c>
      <c r="DN226" s="9">
        <v>98.71</v>
      </c>
      <c r="DO226" s="9">
        <v>106.16</v>
      </c>
      <c r="DP226" s="9">
        <v>110.91</v>
      </c>
      <c r="DR226" s="9">
        <v>327.26</v>
      </c>
      <c r="DS226" s="9">
        <v>648.80999999999995</v>
      </c>
      <c r="DT226" s="9">
        <v>608.54</v>
      </c>
      <c r="DU226" s="9">
        <v>309.63</v>
      </c>
      <c r="DV226" s="9">
        <v>289.02999999999997</v>
      </c>
      <c r="DW226" s="9">
        <v>288.3</v>
      </c>
      <c r="DX226" s="9">
        <v>287.79000000000002</v>
      </c>
      <c r="DY226" s="9">
        <v>249.43</v>
      </c>
      <c r="DZ226" s="9">
        <v>250.76</v>
      </c>
      <c r="EA226" s="9">
        <v>249.28</v>
      </c>
      <c r="EB226" s="9">
        <v>296.68</v>
      </c>
      <c r="EC226" s="9">
        <v>298.66000000000003</v>
      </c>
      <c r="ED226" s="9">
        <v>299.12</v>
      </c>
      <c r="EE226" s="9">
        <v>284.41000000000003</v>
      </c>
      <c r="EF226" s="9">
        <v>284.41000000000003</v>
      </c>
      <c r="EG226" s="9">
        <v>281.44</v>
      </c>
      <c r="EH226" s="9">
        <v>204.3</v>
      </c>
      <c r="EI226" s="9">
        <v>203.97</v>
      </c>
      <c r="EJ226" s="9">
        <v>203.82</v>
      </c>
      <c r="EK226" s="9">
        <v>203.61</v>
      </c>
      <c r="EL226" s="9">
        <v>204.47</v>
      </c>
      <c r="EM226" s="9">
        <v>204.95</v>
      </c>
      <c r="EN226" s="9">
        <v>230.08</v>
      </c>
      <c r="EO226" s="9">
        <v>232.35</v>
      </c>
      <c r="EP226" s="9">
        <v>232.98</v>
      </c>
      <c r="EQ226" s="9">
        <v>234.12</v>
      </c>
      <c r="ER226" s="9">
        <v>233.8</v>
      </c>
      <c r="ES226" s="9">
        <v>235.31</v>
      </c>
      <c r="ET226" s="9">
        <v>175.42</v>
      </c>
      <c r="EU226" s="9">
        <v>174.69</v>
      </c>
      <c r="EV226" s="9">
        <v>174.7</v>
      </c>
      <c r="EW226" s="9">
        <v>174.67</v>
      </c>
      <c r="EX226" s="9">
        <v>176.08</v>
      </c>
      <c r="EY226" s="9">
        <v>176.92</v>
      </c>
      <c r="EZ226" s="9">
        <v>175.6</v>
      </c>
      <c r="FA226" s="9">
        <v>178.11</v>
      </c>
      <c r="FB226" s="9">
        <v>179.97</v>
      </c>
      <c r="FC226" s="9">
        <v>180.68</v>
      </c>
      <c r="FD226" s="9">
        <v>180.05</v>
      </c>
      <c r="FE226" s="9">
        <v>179.66</v>
      </c>
      <c r="FF226" s="9">
        <v>158.9</v>
      </c>
      <c r="FG226" s="9">
        <v>158.27000000000001</v>
      </c>
      <c r="FH226" s="9">
        <v>158.28</v>
      </c>
      <c r="FI226" s="9">
        <v>158.25</v>
      </c>
      <c r="FJ226" s="9">
        <v>159.65</v>
      </c>
      <c r="FK226" s="9">
        <v>158.27000000000001</v>
      </c>
      <c r="FL226" s="9">
        <v>145.61000000000001</v>
      </c>
      <c r="FM226" s="9">
        <v>148.12</v>
      </c>
      <c r="FO226" s="9">
        <v>77.6554</v>
      </c>
      <c r="FP226" s="7">
        <v>96.07</v>
      </c>
      <c r="FQ226" s="9">
        <v>1.1463000000000001</v>
      </c>
      <c r="FR226" s="7">
        <f t="shared" si="36"/>
        <v>83.808776062112869</v>
      </c>
      <c r="FT226" s="7">
        <v>3.01</v>
      </c>
      <c r="FU226" s="7">
        <v>3.39</v>
      </c>
      <c r="FV226" s="9">
        <v>77.946299999999994</v>
      </c>
      <c r="FX226" s="9">
        <v>96.16</v>
      </c>
      <c r="FY226" s="9">
        <v>92.85</v>
      </c>
      <c r="FZ226" s="9">
        <v>89.24</v>
      </c>
      <c r="GA226" s="9">
        <v>85.03</v>
      </c>
      <c r="GB226" s="9">
        <v>79.290000000000006</v>
      </c>
    </row>
    <row r="227" spans="1:184" x14ac:dyDescent="0.25">
      <c r="A227" s="6">
        <f t="shared" si="37"/>
        <v>44868</v>
      </c>
      <c r="B227" s="13">
        <f t="shared" si="31"/>
        <v>11</v>
      </c>
      <c r="C227" s="13">
        <f t="shared" si="32"/>
        <v>2022</v>
      </c>
      <c r="D227">
        <f t="shared" si="33"/>
        <v>202211</v>
      </c>
      <c r="E227">
        <f t="shared" si="34"/>
        <v>4</v>
      </c>
      <c r="F227">
        <f t="shared" si="35"/>
        <v>202204</v>
      </c>
      <c r="G227" t="s">
        <v>413</v>
      </c>
      <c r="H227" s="9">
        <v>3</v>
      </c>
      <c r="I227" s="9">
        <v>2.9306000000000001</v>
      </c>
      <c r="J227" s="10">
        <v>3.0860216999999999</v>
      </c>
      <c r="K227" s="10">
        <v>3.4749933</v>
      </c>
      <c r="L227" s="10">
        <v>3.8234244999999998</v>
      </c>
      <c r="M227" s="10">
        <v>4.1100770000000004</v>
      </c>
      <c r="N227" s="10">
        <v>4.3288305999999999</v>
      </c>
      <c r="O227" s="10">
        <v>4.4848008000000004</v>
      </c>
      <c r="P227" s="10">
        <v>4.5898437000000003</v>
      </c>
      <c r="Q227" s="10">
        <v>4.6572826000000003</v>
      </c>
      <c r="R227" s="10">
        <v>4.6997447000000001</v>
      </c>
      <c r="S227" s="10">
        <v>4.7251614999999996</v>
      </c>
      <c r="T227" s="10">
        <v>4.7381450000000003</v>
      </c>
      <c r="U227" s="10">
        <v>4.7407440999999997</v>
      </c>
      <c r="V227" s="10">
        <v>4.7337562000000002</v>
      </c>
      <c r="W227" s="10">
        <v>4.7183638999999999</v>
      </c>
      <c r="X227" s="10">
        <v>4.6958986999999999</v>
      </c>
      <c r="Y227" s="10">
        <v>4.6676921</v>
      </c>
      <c r="Z227" s="10">
        <v>4.6350756000000004</v>
      </c>
      <c r="AA227" s="10">
        <v>4.5993807999999996</v>
      </c>
      <c r="AB227" s="10">
        <v>4.5617998999999996</v>
      </c>
      <c r="AC227" s="10">
        <v>4.5229949999999999</v>
      </c>
      <c r="AD227" s="10">
        <v>4.4835020999999999</v>
      </c>
      <c r="AE227" s="10">
        <v>4.4438572000000001</v>
      </c>
      <c r="AF227" s="10">
        <v>4.4045962000000003</v>
      </c>
      <c r="AG227" s="10">
        <v>4.3662551000000001</v>
      </c>
      <c r="AH227" s="10">
        <v>4.329288</v>
      </c>
      <c r="AI227" s="10">
        <v>4.2937491999999997</v>
      </c>
      <c r="AJ227" s="10">
        <v>4.2595717000000004</v>
      </c>
      <c r="AK227" s="10">
        <v>4.2266883999999996</v>
      </c>
      <c r="AL227" s="10">
        <v>4.1950322</v>
      </c>
      <c r="AM227" s="10">
        <v>4.164536</v>
      </c>
      <c r="AN227" s="10">
        <v>4.1351326000000004</v>
      </c>
      <c r="AO227" s="10">
        <v>4.1067549999999997</v>
      </c>
      <c r="AP227" s="10">
        <v>4.0793360999999999</v>
      </c>
      <c r="AQ227" s="10">
        <v>4.0528085999999997</v>
      </c>
      <c r="AR227" s="10">
        <v>4.0271056999999999</v>
      </c>
      <c r="AS227" s="10">
        <v>4.0021599999999999</v>
      </c>
      <c r="AT227" s="10">
        <v>3.9779097999999999</v>
      </c>
      <c r="AU227" s="10">
        <v>3.9543160999999998</v>
      </c>
      <c r="AV227" s="10">
        <v>3.9313463</v>
      </c>
      <c r="AW227" s="10">
        <v>3.9089678999999999</v>
      </c>
      <c r="AX227" s="10">
        <v>3.8871481999999999</v>
      </c>
      <c r="AY227" s="10">
        <v>3.8658546999999999</v>
      </c>
      <c r="AZ227" s="10">
        <v>3.8450548000000002</v>
      </c>
      <c r="BA227" s="10">
        <v>3.824716</v>
      </c>
      <c r="BB227" s="10">
        <v>3.8048055999999999</v>
      </c>
      <c r="BC227" s="10">
        <v>3.785291</v>
      </c>
      <c r="BD227" s="10">
        <v>3.7661397000000001</v>
      </c>
      <c r="BE227" s="10">
        <v>3.7473192000000002</v>
      </c>
      <c r="BF227" s="10">
        <v>3.7288028999999998</v>
      </c>
      <c r="BG227" s="10">
        <v>3.7105912999999999</v>
      </c>
      <c r="BH227" s="10">
        <v>3.6926925000000002</v>
      </c>
      <c r="BI227" s="10">
        <v>3.6751143000000002</v>
      </c>
      <c r="BJ227" s="10">
        <v>3.6578648999999999</v>
      </c>
      <c r="BK227" s="10">
        <v>3.640952</v>
      </c>
      <c r="BL227" s="10">
        <v>3.6243837999999999</v>
      </c>
      <c r="BM227" s="10">
        <v>3.6081682000000002</v>
      </c>
      <c r="BN227" s="10">
        <v>3.5923129999999999</v>
      </c>
      <c r="BO227" s="10">
        <v>3.5768263999999999</v>
      </c>
      <c r="BP227" s="10">
        <v>3.5617163000000001</v>
      </c>
      <c r="BQ227" s="10">
        <v>3.5469906</v>
      </c>
      <c r="BR227" s="10">
        <v>3.4670610000000002</v>
      </c>
      <c r="BS227" s="10">
        <v>3.4024032000000002</v>
      </c>
      <c r="BU227" s="9">
        <v>311.42</v>
      </c>
      <c r="BV227" s="9">
        <v>349.29</v>
      </c>
      <c r="BW227" s="9">
        <v>356.76</v>
      </c>
      <c r="BX227" s="9">
        <v>347.55</v>
      </c>
      <c r="BY227" s="9">
        <v>328.76</v>
      </c>
      <c r="BZ227" s="9">
        <v>306.76</v>
      </c>
      <c r="CA227" s="9">
        <v>299.3</v>
      </c>
      <c r="CB227" s="9">
        <v>295.35000000000002</v>
      </c>
      <c r="CC227" s="9">
        <v>296.14999999999998</v>
      </c>
      <c r="CD227" s="9">
        <v>298.14999999999998</v>
      </c>
      <c r="CE227" s="9">
        <v>295.07</v>
      </c>
      <c r="CF227" s="9">
        <v>319.82</v>
      </c>
      <c r="CG227" s="9">
        <v>337.57</v>
      </c>
      <c r="CH227" s="9">
        <v>341.46</v>
      </c>
      <c r="CI227" s="9">
        <v>340.37</v>
      </c>
      <c r="CJ227" s="9">
        <v>298.89</v>
      </c>
      <c r="CK227" s="9">
        <v>259.89</v>
      </c>
      <c r="CL227" s="9">
        <v>239.89</v>
      </c>
      <c r="CM227" s="9">
        <v>243.38</v>
      </c>
      <c r="CN227" s="9">
        <v>230.34</v>
      </c>
      <c r="CO227" s="9">
        <v>232.01</v>
      </c>
      <c r="CP227" s="9">
        <v>237.05</v>
      </c>
      <c r="CQ227" s="9">
        <v>242.05</v>
      </c>
      <c r="CR227" s="9">
        <v>249.3</v>
      </c>
      <c r="CS227" s="9">
        <v>257.31</v>
      </c>
      <c r="CT227" s="9">
        <v>263.06</v>
      </c>
      <c r="CU227" s="9">
        <v>259.35000000000002</v>
      </c>
      <c r="CV227" s="9">
        <v>243.63</v>
      </c>
      <c r="CW227" s="9">
        <v>209.88</v>
      </c>
      <c r="CX227" s="9">
        <v>183.88</v>
      </c>
      <c r="CY227" s="9">
        <v>173.92</v>
      </c>
      <c r="CZ227" s="9">
        <v>174.54</v>
      </c>
      <c r="DA227" s="9">
        <v>175.17</v>
      </c>
      <c r="DB227" s="9">
        <v>179.13</v>
      </c>
      <c r="DC227" s="9">
        <v>186.58</v>
      </c>
      <c r="DD227" s="9">
        <v>191.08</v>
      </c>
      <c r="DE227" s="9">
        <v>193.31</v>
      </c>
      <c r="DF227" s="9">
        <v>195.94</v>
      </c>
      <c r="DG227" s="9">
        <v>196.79</v>
      </c>
      <c r="DH227" s="9">
        <v>187.29</v>
      </c>
      <c r="DI227" s="9">
        <v>141.04</v>
      </c>
      <c r="DJ227" s="9">
        <v>111.54</v>
      </c>
      <c r="DK227" s="9">
        <v>109.48</v>
      </c>
      <c r="DL227" s="9">
        <v>105.69</v>
      </c>
      <c r="DM227" s="9">
        <v>99.96</v>
      </c>
      <c r="DN227" s="9">
        <v>100.72</v>
      </c>
      <c r="DO227" s="9">
        <v>107.72</v>
      </c>
      <c r="DP227" s="9">
        <v>112.47</v>
      </c>
      <c r="DR227" s="9">
        <v>331.84</v>
      </c>
      <c r="DS227" s="9">
        <v>640.79999999999995</v>
      </c>
      <c r="DT227" s="9">
        <v>603.05999999999995</v>
      </c>
      <c r="DU227" s="9">
        <v>314.12</v>
      </c>
      <c r="DV227" s="9">
        <v>293.81</v>
      </c>
      <c r="DW227" s="9">
        <v>288.27</v>
      </c>
      <c r="DX227" s="9">
        <v>287.76</v>
      </c>
      <c r="DY227" s="9">
        <v>251.56</v>
      </c>
      <c r="DZ227" s="9">
        <v>252.89</v>
      </c>
      <c r="EA227" s="9">
        <v>251.41</v>
      </c>
      <c r="EB227" s="9">
        <v>301.68</v>
      </c>
      <c r="EC227" s="9">
        <v>303.66000000000003</v>
      </c>
      <c r="ED227" s="9">
        <v>304.12</v>
      </c>
      <c r="EE227" s="9">
        <v>289.24</v>
      </c>
      <c r="EF227" s="9">
        <v>289.24</v>
      </c>
      <c r="EG227" s="9">
        <v>286.27</v>
      </c>
      <c r="EH227" s="9">
        <v>202.71</v>
      </c>
      <c r="EI227" s="9">
        <v>202.38</v>
      </c>
      <c r="EJ227" s="9">
        <v>202.23</v>
      </c>
      <c r="EK227" s="9">
        <v>202.02</v>
      </c>
      <c r="EL227" s="9">
        <v>202.88</v>
      </c>
      <c r="EM227" s="9">
        <v>203.36</v>
      </c>
      <c r="EN227" s="9">
        <v>226.3</v>
      </c>
      <c r="EO227" s="9">
        <v>228.57</v>
      </c>
      <c r="EP227" s="9">
        <v>229.2</v>
      </c>
      <c r="EQ227" s="9">
        <v>230.34</v>
      </c>
      <c r="ER227" s="9">
        <v>230.02</v>
      </c>
      <c r="ES227" s="9">
        <v>231.53</v>
      </c>
      <c r="ET227" s="9">
        <v>174.5</v>
      </c>
      <c r="EU227" s="9">
        <v>173.77</v>
      </c>
      <c r="EV227" s="9">
        <v>173.78</v>
      </c>
      <c r="EW227" s="9">
        <v>173.75</v>
      </c>
      <c r="EX227" s="9">
        <v>175.16</v>
      </c>
      <c r="EY227" s="9">
        <v>176</v>
      </c>
      <c r="EZ227" s="9">
        <v>180.22</v>
      </c>
      <c r="FA227" s="9">
        <v>182.73</v>
      </c>
      <c r="FB227" s="9">
        <v>184.59</v>
      </c>
      <c r="FC227" s="9">
        <v>185.3</v>
      </c>
      <c r="FD227" s="9">
        <v>184.67</v>
      </c>
      <c r="FE227" s="9">
        <v>184.28</v>
      </c>
      <c r="FF227" s="9">
        <v>157.97999999999999</v>
      </c>
      <c r="FG227" s="9">
        <v>157.35</v>
      </c>
      <c r="FH227" s="9">
        <v>157.36000000000001</v>
      </c>
      <c r="FI227" s="9">
        <v>157.33000000000001</v>
      </c>
      <c r="FJ227" s="9">
        <v>158.72999999999999</v>
      </c>
      <c r="FK227" s="9">
        <v>157.35</v>
      </c>
      <c r="FL227" s="9">
        <v>150.22999999999999</v>
      </c>
      <c r="FM227" s="9">
        <v>152.74</v>
      </c>
      <c r="FO227" s="9">
        <v>76.306799999999996</v>
      </c>
      <c r="FP227" s="7">
        <v>95.29</v>
      </c>
      <c r="FQ227" s="9">
        <v>1.1178999999999999</v>
      </c>
      <c r="FR227" s="7">
        <f t="shared" si="36"/>
        <v>85.240182485016561</v>
      </c>
      <c r="FT227" s="7">
        <v>3.07</v>
      </c>
      <c r="FU227" s="7">
        <v>3.5</v>
      </c>
      <c r="FV227" s="9">
        <v>76.601699999999994</v>
      </c>
      <c r="FX227" s="9">
        <v>94.67</v>
      </c>
      <c r="FY227" s="9">
        <v>91.56</v>
      </c>
      <c r="FZ227" s="9">
        <v>88.07</v>
      </c>
      <c r="GA227" s="9">
        <v>83.91</v>
      </c>
      <c r="GB227" s="9">
        <v>78.36</v>
      </c>
    </row>
    <row r="228" spans="1:184" x14ac:dyDescent="0.25">
      <c r="A228" s="6">
        <f t="shared" si="37"/>
        <v>44869</v>
      </c>
      <c r="B228" s="13">
        <f t="shared" si="31"/>
        <v>11</v>
      </c>
      <c r="C228" s="13">
        <f t="shared" si="32"/>
        <v>2022</v>
      </c>
      <c r="D228">
        <f t="shared" si="33"/>
        <v>202211</v>
      </c>
      <c r="E228">
        <f t="shared" si="34"/>
        <v>4</v>
      </c>
      <c r="F228">
        <f t="shared" si="35"/>
        <v>202204</v>
      </c>
      <c r="G228" t="s">
        <v>414</v>
      </c>
      <c r="H228" s="9">
        <v>3</v>
      </c>
      <c r="I228" s="9">
        <v>2.9264999999999999</v>
      </c>
      <c r="J228" s="10">
        <v>3.0815446999999998</v>
      </c>
      <c r="K228" s="10">
        <v>3.4721498999999998</v>
      </c>
      <c r="L228" s="10">
        <v>3.8051504999999999</v>
      </c>
      <c r="M228" s="10">
        <v>4.0731292999999997</v>
      </c>
      <c r="N228" s="10">
        <v>4.2771067</v>
      </c>
      <c r="O228" s="10">
        <v>4.4239369000000002</v>
      </c>
      <c r="P228" s="10">
        <v>4.5240185999999998</v>
      </c>
      <c r="Q228" s="10">
        <v>4.5892096999999996</v>
      </c>
      <c r="R228" s="10">
        <v>4.630808</v>
      </c>
      <c r="S228" s="10">
        <v>4.6560785999999998</v>
      </c>
      <c r="T228" s="10">
        <v>4.6690367000000004</v>
      </c>
      <c r="U228" s="10">
        <v>4.6715347999999999</v>
      </c>
      <c r="V228" s="10">
        <v>4.6637589999999998</v>
      </c>
      <c r="W228" s="10">
        <v>4.6468819999999997</v>
      </c>
      <c r="X228" s="10">
        <v>4.6224949000000004</v>
      </c>
      <c r="Y228" s="10">
        <v>4.5921889</v>
      </c>
      <c r="Z228" s="10">
        <v>4.5575552000000004</v>
      </c>
      <c r="AA228" s="10">
        <v>4.5201849999999997</v>
      </c>
      <c r="AB228" s="10">
        <v>4.4815301999999999</v>
      </c>
      <c r="AC228" s="10">
        <v>4.4423300000000001</v>
      </c>
      <c r="AD228" s="10">
        <v>4.4030956999999997</v>
      </c>
      <c r="AE228" s="10">
        <v>4.3643386</v>
      </c>
      <c r="AF228" s="10">
        <v>4.3265699</v>
      </c>
      <c r="AG228" s="10">
        <v>4.2903007999999998</v>
      </c>
      <c r="AH228" s="10">
        <v>4.2559450999999999</v>
      </c>
      <c r="AI228" s="10">
        <v>4.2234860000000003</v>
      </c>
      <c r="AJ228" s="10">
        <v>4.1927875999999999</v>
      </c>
      <c r="AK228" s="10">
        <v>4.1637143999999999</v>
      </c>
      <c r="AL228" s="10">
        <v>4.1361306000000004</v>
      </c>
      <c r="AM228" s="10">
        <v>4.1099005999999996</v>
      </c>
      <c r="AN228" s="10">
        <v>4.0848886999999996</v>
      </c>
      <c r="AO228" s="10">
        <v>4.0609592000000001</v>
      </c>
      <c r="AP228" s="10">
        <v>4.0379765000000001</v>
      </c>
      <c r="AQ228" s="10">
        <v>4.0158047999999997</v>
      </c>
      <c r="AR228" s="10">
        <v>3.9943084999999998</v>
      </c>
      <c r="AS228" s="10">
        <v>3.9733518000000001</v>
      </c>
      <c r="AT228" s="10">
        <v>3.9528162</v>
      </c>
      <c r="AU228" s="10">
        <v>3.9326577</v>
      </c>
      <c r="AV228" s="10">
        <v>3.9128533999999999</v>
      </c>
      <c r="AW228" s="10">
        <v>3.8933800999999999</v>
      </c>
      <c r="AX228" s="10">
        <v>3.8742147999999998</v>
      </c>
      <c r="AY228" s="10">
        <v>3.8553343</v>
      </c>
      <c r="AZ228" s="10">
        <v>3.8367154999999999</v>
      </c>
      <c r="BA228" s="10">
        <v>3.8183354</v>
      </c>
      <c r="BB228" s="10">
        <v>3.8001708999999999</v>
      </c>
      <c r="BC228" s="10">
        <v>3.7821989</v>
      </c>
      <c r="BD228" s="10">
        <v>3.7643962000000002</v>
      </c>
      <c r="BE228" s="10">
        <v>3.7467397999999998</v>
      </c>
      <c r="BF228" s="10">
        <v>3.7292136999999999</v>
      </c>
      <c r="BG228" s="10">
        <v>3.7118332000000001</v>
      </c>
      <c r="BH228" s="10">
        <v>3.6946222</v>
      </c>
      <c r="BI228" s="10">
        <v>3.6776048000000001</v>
      </c>
      <c r="BJ228" s="10">
        <v>3.6608049</v>
      </c>
      <c r="BK228" s="10">
        <v>3.6442464999999999</v>
      </c>
      <c r="BL228" s="10">
        <v>3.6279534999999998</v>
      </c>
      <c r="BM228" s="10">
        <v>3.6119498999999999</v>
      </c>
      <c r="BN228" s="10">
        <v>3.5962595999999998</v>
      </c>
      <c r="BO228" s="10">
        <v>3.5809066000000001</v>
      </c>
      <c r="BP228" s="10">
        <v>3.5659149999999999</v>
      </c>
      <c r="BQ228" s="10">
        <v>3.5513085000000002</v>
      </c>
      <c r="BR228" s="10">
        <v>3.4725921</v>
      </c>
      <c r="BS228" s="10">
        <v>3.4106898000000001</v>
      </c>
      <c r="BU228" s="9">
        <v>283.02999999999997</v>
      </c>
      <c r="BV228" s="9">
        <v>328.18</v>
      </c>
      <c r="BW228" s="9">
        <v>336.74</v>
      </c>
      <c r="BX228" s="9">
        <v>328.68</v>
      </c>
      <c r="BY228" s="9">
        <v>314.58</v>
      </c>
      <c r="BZ228" s="9">
        <v>292.58</v>
      </c>
      <c r="CA228" s="9">
        <v>285.12</v>
      </c>
      <c r="CB228" s="9">
        <v>281.7</v>
      </c>
      <c r="CC228" s="9">
        <v>282.5</v>
      </c>
      <c r="CD228" s="9">
        <v>284.48</v>
      </c>
      <c r="CE228" s="9">
        <v>283.48</v>
      </c>
      <c r="CF228" s="9">
        <v>308.18</v>
      </c>
      <c r="CG228" s="9">
        <v>325.93</v>
      </c>
      <c r="CH228" s="9">
        <v>329.82</v>
      </c>
      <c r="CI228" s="9">
        <v>328.73</v>
      </c>
      <c r="CJ228" s="9">
        <v>287.25</v>
      </c>
      <c r="CK228" s="9">
        <v>248.25</v>
      </c>
      <c r="CL228" s="9">
        <v>228.25</v>
      </c>
      <c r="CM228" s="9">
        <v>231.74</v>
      </c>
      <c r="CN228" s="9">
        <v>218.7</v>
      </c>
      <c r="CO228" s="9">
        <v>220.37</v>
      </c>
      <c r="CP228" s="9">
        <v>225.41</v>
      </c>
      <c r="CQ228" s="9">
        <v>230.41</v>
      </c>
      <c r="CR228" s="9">
        <v>237.66</v>
      </c>
      <c r="CS228" s="9">
        <v>245.67</v>
      </c>
      <c r="CT228" s="9">
        <v>251.42</v>
      </c>
      <c r="CU228" s="9">
        <v>247.71</v>
      </c>
      <c r="CV228" s="9">
        <v>231.99</v>
      </c>
      <c r="CW228" s="9">
        <v>198.24</v>
      </c>
      <c r="CX228" s="9">
        <v>172.24</v>
      </c>
      <c r="CY228" s="9">
        <v>162.28</v>
      </c>
      <c r="CZ228" s="9">
        <v>162.9</v>
      </c>
      <c r="DA228" s="9">
        <v>163.53</v>
      </c>
      <c r="DB228" s="9">
        <v>167.49</v>
      </c>
      <c r="DC228" s="9">
        <v>174.94</v>
      </c>
      <c r="DD228" s="9">
        <v>179.44</v>
      </c>
      <c r="DE228" s="9">
        <v>181.67</v>
      </c>
      <c r="DF228" s="9">
        <v>184.3</v>
      </c>
      <c r="DG228" s="9">
        <v>185.15</v>
      </c>
      <c r="DH228" s="9">
        <v>175.65</v>
      </c>
      <c r="DI228" s="9">
        <v>129.4</v>
      </c>
      <c r="DJ228" s="9">
        <v>99.9</v>
      </c>
      <c r="DK228" s="9">
        <v>97.84</v>
      </c>
      <c r="DL228" s="9">
        <v>94.05</v>
      </c>
      <c r="DM228" s="9">
        <v>88.32</v>
      </c>
      <c r="DN228" s="9">
        <v>89.08</v>
      </c>
      <c r="DO228" s="9">
        <v>96.08</v>
      </c>
      <c r="DP228" s="9">
        <v>100.83</v>
      </c>
      <c r="DR228" s="9">
        <v>310.36</v>
      </c>
      <c r="DS228" s="9">
        <v>664.08</v>
      </c>
      <c r="DT228" s="9">
        <v>620.22</v>
      </c>
      <c r="DU228" s="9">
        <v>321.74</v>
      </c>
      <c r="DV228" s="9">
        <v>285.83999999999997</v>
      </c>
      <c r="DW228" s="9">
        <v>276.56</v>
      </c>
      <c r="DX228" s="9">
        <v>276.05</v>
      </c>
      <c r="DY228" s="9">
        <v>245.16</v>
      </c>
      <c r="DZ228" s="9">
        <v>246.49</v>
      </c>
      <c r="EA228" s="9">
        <v>245.01</v>
      </c>
      <c r="EB228" s="9">
        <v>295.25</v>
      </c>
      <c r="EC228" s="9">
        <v>297.23</v>
      </c>
      <c r="ED228" s="9">
        <v>297.69</v>
      </c>
      <c r="EE228" s="9">
        <v>282.81</v>
      </c>
      <c r="EF228" s="9">
        <v>282.81</v>
      </c>
      <c r="EG228" s="9">
        <v>279.83999999999997</v>
      </c>
      <c r="EH228" s="9">
        <v>201.03</v>
      </c>
      <c r="EI228" s="9">
        <v>200.7</v>
      </c>
      <c r="EJ228" s="9">
        <v>200.55</v>
      </c>
      <c r="EK228" s="9">
        <v>200.34</v>
      </c>
      <c r="EL228" s="9">
        <v>201.2</v>
      </c>
      <c r="EM228" s="9">
        <v>201.68</v>
      </c>
      <c r="EN228" s="9">
        <v>226.72</v>
      </c>
      <c r="EO228" s="9">
        <v>228.99</v>
      </c>
      <c r="EP228" s="9">
        <v>229.62</v>
      </c>
      <c r="EQ228" s="9">
        <v>230.76</v>
      </c>
      <c r="ER228" s="9">
        <v>230.44</v>
      </c>
      <c r="ES228" s="9">
        <v>231.95</v>
      </c>
      <c r="ET228" s="9">
        <v>172</v>
      </c>
      <c r="EU228" s="9">
        <v>171.27</v>
      </c>
      <c r="EV228" s="9">
        <v>171.28</v>
      </c>
      <c r="EW228" s="9">
        <v>171.25</v>
      </c>
      <c r="EX228" s="9">
        <v>172.66</v>
      </c>
      <c r="EY228" s="9">
        <v>173.5</v>
      </c>
      <c r="EZ228" s="9">
        <v>173.6</v>
      </c>
      <c r="FA228" s="9">
        <v>176.11</v>
      </c>
      <c r="FB228" s="9">
        <v>177.97</v>
      </c>
      <c r="FC228" s="9">
        <v>178.68</v>
      </c>
      <c r="FD228" s="9">
        <v>178.05</v>
      </c>
      <c r="FE228" s="9">
        <v>177.66</v>
      </c>
      <c r="FF228" s="9">
        <v>153.88999999999999</v>
      </c>
      <c r="FG228" s="9">
        <v>153.26</v>
      </c>
      <c r="FH228" s="9">
        <v>153.27000000000001</v>
      </c>
      <c r="FI228" s="9">
        <v>153.24</v>
      </c>
      <c r="FJ228" s="9">
        <v>154.63999999999999</v>
      </c>
      <c r="FK228" s="9">
        <v>153.26</v>
      </c>
      <c r="FL228" s="9">
        <v>143.61000000000001</v>
      </c>
      <c r="FM228" s="9">
        <v>146.12</v>
      </c>
      <c r="FO228" s="9">
        <v>76.241900000000001</v>
      </c>
      <c r="FP228" s="7">
        <v>99.53</v>
      </c>
      <c r="FQ228" s="9">
        <v>1.1276999999999999</v>
      </c>
      <c r="FR228" s="7">
        <f t="shared" si="36"/>
        <v>88.259288817948047</v>
      </c>
      <c r="FT228" s="7">
        <v>3.05</v>
      </c>
      <c r="FU228" s="7">
        <v>3.54</v>
      </c>
      <c r="FV228" s="9">
        <v>76.542500000000004</v>
      </c>
      <c r="FX228" s="9">
        <v>98.57</v>
      </c>
      <c r="FY228" s="9">
        <v>95.33</v>
      </c>
      <c r="FZ228" s="9">
        <v>91.53</v>
      </c>
      <c r="GA228" s="9">
        <v>86.73</v>
      </c>
      <c r="GB228" s="9">
        <v>80.42</v>
      </c>
    </row>
    <row r="229" spans="1:184" x14ac:dyDescent="0.25">
      <c r="A229" s="6">
        <f t="shared" si="37"/>
        <v>44872</v>
      </c>
      <c r="B229" s="13">
        <f t="shared" si="31"/>
        <v>11</v>
      </c>
      <c r="C229" s="13">
        <f t="shared" si="32"/>
        <v>2022</v>
      </c>
      <c r="D229">
        <f t="shared" si="33"/>
        <v>202211</v>
      </c>
      <c r="E229">
        <f t="shared" si="34"/>
        <v>4</v>
      </c>
      <c r="F229">
        <f t="shared" si="35"/>
        <v>202204</v>
      </c>
      <c r="G229" t="s">
        <v>415</v>
      </c>
      <c r="H229" s="9">
        <v>3</v>
      </c>
      <c r="I229" s="9">
        <v>2.9268000000000001</v>
      </c>
      <c r="J229" s="10">
        <v>3.1069314000000001</v>
      </c>
      <c r="K229" s="10">
        <v>3.5106989999999998</v>
      </c>
      <c r="L229" s="10">
        <v>3.8413008</v>
      </c>
      <c r="M229" s="10">
        <v>4.1026521999999996</v>
      </c>
      <c r="N229" s="10">
        <v>4.3025858000000001</v>
      </c>
      <c r="O229" s="10">
        <v>4.4483886000000004</v>
      </c>
      <c r="P229" s="10">
        <v>4.5488384000000002</v>
      </c>
      <c r="Q229" s="10">
        <v>4.6141768000000001</v>
      </c>
      <c r="R229" s="10">
        <v>4.6542051000000004</v>
      </c>
      <c r="S229" s="10">
        <v>4.6759363</v>
      </c>
      <c r="T229" s="10">
        <v>4.6840253000000001</v>
      </c>
      <c r="U229" s="10">
        <v>4.6814305999999997</v>
      </c>
      <c r="V229" s="10">
        <v>4.6700312000000004</v>
      </c>
      <c r="W229" s="10">
        <v>4.6512324999999999</v>
      </c>
      <c r="X229" s="10">
        <v>4.6263737000000003</v>
      </c>
      <c r="Y229" s="10">
        <v>4.5967938000000004</v>
      </c>
      <c r="Z229" s="10">
        <v>4.5638319000000003</v>
      </c>
      <c r="AA229" s="10">
        <v>4.5288269000000003</v>
      </c>
      <c r="AB229" s="10">
        <v>4.4929525000000003</v>
      </c>
      <c r="AC229" s="10">
        <v>4.4567525000000003</v>
      </c>
      <c r="AD229" s="10">
        <v>4.4206206999999997</v>
      </c>
      <c r="AE229" s="10">
        <v>4.3849508999999998</v>
      </c>
      <c r="AF229" s="10">
        <v>4.3501370000000001</v>
      </c>
      <c r="AG229" s="10">
        <v>4.3165727</v>
      </c>
      <c r="AH229" s="10">
        <v>4.2845757999999998</v>
      </c>
      <c r="AI229" s="10">
        <v>4.2541270000000004</v>
      </c>
      <c r="AJ229" s="10">
        <v>4.2251143000000004</v>
      </c>
      <c r="AK229" s="10">
        <v>4.1974257000000001</v>
      </c>
      <c r="AL229" s="10">
        <v>4.1709490999999996</v>
      </c>
      <c r="AM229" s="10">
        <v>4.1455725000000001</v>
      </c>
      <c r="AN229" s="10">
        <v>4.1211840000000004</v>
      </c>
      <c r="AO229" s="10">
        <v>4.0976713</v>
      </c>
      <c r="AP229" s="10">
        <v>4.0749225999999998</v>
      </c>
      <c r="AQ229" s="10">
        <v>4.0528257999999999</v>
      </c>
      <c r="AR229" s="10">
        <v>4.0312688000000003</v>
      </c>
      <c r="AS229" s="10">
        <v>4.0101395999999996</v>
      </c>
      <c r="AT229" s="10">
        <v>3.9893418999999999</v>
      </c>
      <c r="AU229" s="10">
        <v>3.9688485</v>
      </c>
      <c r="AV229" s="10">
        <v>3.9486515999999998</v>
      </c>
      <c r="AW229" s="10">
        <v>3.9287432</v>
      </c>
      <c r="AX229" s="10">
        <v>3.9091152</v>
      </c>
      <c r="AY229" s="10">
        <v>3.8897598000000002</v>
      </c>
      <c r="AZ229" s="10">
        <v>3.8706689000000001</v>
      </c>
      <c r="BA229" s="10">
        <v>3.8518346000000001</v>
      </c>
      <c r="BB229" s="10">
        <v>3.8332489000000001</v>
      </c>
      <c r="BC229" s="10">
        <v>3.8149039</v>
      </c>
      <c r="BD229" s="10">
        <v>3.7967914999999999</v>
      </c>
      <c r="BE229" s="10">
        <v>3.7789038000000001</v>
      </c>
      <c r="BF229" s="10">
        <v>3.7612369000000001</v>
      </c>
      <c r="BG229" s="10">
        <v>3.7438082000000001</v>
      </c>
      <c r="BH229" s="10">
        <v>3.7266425999999999</v>
      </c>
      <c r="BI229" s="10">
        <v>3.7097647</v>
      </c>
      <c r="BJ229" s="10">
        <v>3.6931992999999999</v>
      </c>
      <c r="BK229" s="10">
        <v>3.6769712000000001</v>
      </c>
      <c r="BL229" s="10">
        <v>3.6611050999999999</v>
      </c>
      <c r="BM229" s="10">
        <v>3.6456257999999999</v>
      </c>
      <c r="BN229" s="10">
        <v>3.6305578999999999</v>
      </c>
      <c r="BO229" s="10">
        <v>3.6159264000000002</v>
      </c>
      <c r="BP229" s="10">
        <v>3.6017557999999998</v>
      </c>
      <c r="BQ229" s="10">
        <v>3.5880709999999998</v>
      </c>
      <c r="BR229" s="10">
        <v>3.5167565000000001</v>
      </c>
      <c r="BS229" s="10">
        <v>3.4643035000000002</v>
      </c>
      <c r="BU229" s="9">
        <v>267.44</v>
      </c>
      <c r="BV229" s="9">
        <v>314.39999999999998</v>
      </c>
      <c r="BW229" s="9">
        <v>323.58</v>
      </c>
      <c r="BX229" s="9">
        <v>315.14999999999998</v>
      </c>
      <c r="BY229" s="9">
        <v>302.89999999999998</v>
      </c>
      <c r="BZ229" s="9">
        <v>286.89999999999998</v>
      </c>
      <c r="CA229" s="9">
        <v>280.7</v>
      </c>
      <c r="CB229" s="9">
        <v>276.98</v>
      </c>
      <c r="CC229" s="9">
        <v>277.48</v>
      </c>
      <c r="CD229" s="9">
        <v>278.48</v>
      </c>
      <c r="CE229" s="9">
        <v>276.48</v>
      </c>
      <c r="CF229" s="9">
        <v>300.98</v>
      </c>
      <c r="CG229" s="9">
        <v>318.48</v>
      </c>
      <c r="CH229" s="9">
        <v>323.48</v>
      </c>
      <c r="CI229" s="9">
        <v>322.41000000000003</v>
      </c>
      <c r="CJ229" s="9">
        <v>280.93</v>
      </c>
      <c r="CK229" s="9">
        <v>249.43</v>
      </c>
      <c r="CL229" s="9">
        <v>233.43</v>
      </c>
      <c r="CM229" s="9">
        <v>236.92</v>
      </c>
      <c r="CN229" s="9">
        <v>223.88</v>
      </c>
      <c r="CO229" s="9">
        <v>225.55</v>
      </c>
      <c r="CP229" s="9">
        <v>230.59</v>
      </c>
      <c r="CQ229" s="9">
        <v>235.88</v>
      </c>
      <c r="CR229" s="9">
        <v>243.13</v>
      </c>
      <c r="CS229" s="9">
        <v>251.13</v>
      </c>
      <c r="CT229" s="9">
        <v>257.37</v>
      </c>
      <c r="CU229" s="9">
        <v>253.66</v>
      </c>
      <c r="CV229" s="9">
        <v>237.94</v>
      </c>
      <c r="CW229" s="9">
        <v>204.94</v>
      </c>
      <c r="CX229" s="9">
        <v>178.94</v>
      </c>
      <c r="CY229" s="9">
        <v>169</v>
      </c>
      <c r="CZ229" s="9">
        <v>169.6</v>
      </c>
      <c r="DA229" s="9">
        <v>170.23</v>
      </c>
      <c r="DB229" s="9">
        <v>174.19</v>
      </c>
      <c r="DC229" s="9">
        <v>179.67</v>
      </c>
      <c r="DD229" s="9">
        <v>183.42</v>
      </c>
      <c r="DE229" s="9">
        <v>185.65</v>
      </c>
      <c r="DF229" s="9">
        <v>188.28</v>
      </c>
      <c r="DG229" s="9">
        <v>189.13</v>
      </c>
      <c r="DH229" s="9">
        <v>179.63</v>
      </c>
      <c r="DI229" s="9">
        <v>131.63</v>
      </c>
      <c r="DJ229" s="9">
        <v>101.13</v>
      </c>
      <c r="DK229" s="9">
        <v>99.07</v>
      </c>
      <c r="DL229" s="9">
        <v>95.28</v>
      </c>
      <c r="DM229" s="9">
        <v>89.55</v>
      </c>
      <c r="DN229" s="9">
        <v>90.31</v>
      </c>
      <c r="DO229" s="9">
        <v>97.43</v>
      </c>
      <c r="DP229" s="9">
        <v>102.18</v>
      </c>
      <c r="DR229" s="9">
        <v>292.72000000000003</v>
      </c>
      <c r="DS229" s="9">
        <v>617.21</v>
      </c>
      <c r="DT229" s="9">
        <v>574.46</v>
      </c>
      <c r="DU229" s="9">
        <v>280.20999999999998</v>
      </c>
      <c r="DV229" s="9">
        <v>276.77</v>
      </c>
      <c r="DW229" s="9">
        <v>265.7</v>
      </c>
      <c r="DX229" s="9">
        <v>265.19</v>
      </c>
      <c r="DY229" s="9">
        <v>237.73</v>
      </c>
      <c r="DZ229" s="9">
        <v>239.06</v>
      </c>
      <c r="EA229" s="9">
        <v>237.58</v>
      </c>
      <c r="EB229" s="9">
        <v>289.11</v>
      </c>
      <c r="EC229" s="9">
        <v>291.08999999999997</v>
      </c>
      <c r="ED229" s="9">
        <v>291.55</v>
      </c>
      <c r="EE229" s="9">
        <v>276.97000000000003</v>
      </c>
      <c r="EF229" s="9">
        <v>276.97000000000003</v>
      </c>
      <c r="EG229" s="9">
        <v>274</v>
      </c>
      <c r="EH229" s="9">
        <v>200.33</v>
      </c>
      <c r="EI229" s="9">
        <v>200</v>
      </c>
      <c r="EJ229" s="9">
        <v>199.85</v>
      </c>
      <c r="EK229" s="9">
        <v>199.64</v>
      </c>
      <c r="EL229" s="9">
        <v>200.5</v>
      </c>
      <c r="EM229" s="9">
        <v>200.98</v>
      </c>
      <c r="EN229" s="9">
        <v>225.26</v>
      </c>
      <c r="EO229" s="9">
        <v>227.53</v>
      </c>
      <c r="EP229" s="9">
        <v>228.16</v>
      </c>
      <c r="EQ229" s="9">
        <v>229.3</v>
      </c>
      <c r="ER229" s="9">
        <v>228.98</v>
      </c>
      <c r="ES229" s="9">
        <v>230.49</v>
      </c>
      <c r="ET229" s="9">
        <v>172.47</v>
      </c>
      <c r="EU229" s="9">
        <v>171.74</v>
      </c>
      <c r="EV229" s="9">
        <v>171.75</v>
      </c>
      <c r="EW229" s="9">
        <v>171.72</v>
      </c>
      <c r="EX229" s="9">
        <v>173.13</v>
      </c>
      <c r="EY229" s="9">
        <v>173.97</v>
      </c>
      <c r="EZ229" s="9">
        <v>171.93</v>
      </c>
      <c r="FA229" s="9">
        <v>174.44</v>
      </c>
      <c r="FB229" s="9">
        <v>176.3</v>
      </c>
      <c r="FC229" s="9">
        <v>177.01</v>
      </c>
      <c r="FD229" s="9">
        <v>176.38</v>
      </c>
      <c r="FE229" s="9">
        <v>175.99</v>
      </c>
      <c r="FF229" s="9">
        <v>154.36000000000001</v>
      </c>
      <c r="FG229" s="9">
        <v>153.72999999999999</v>
      </c>
      <c r="FH229" s="9">
        <v>153.74</v>
      </c>
      <c r="FI229" s="9">
        <v>153.71</v>
      </c>
      <c r="FJ229" s="9">
        <v>155.11000000000001</v>
      </c>
      <c r="FK229" s="9">
        <v>153.72999999999999</v>
      </c>
      <c r="FL229" s="9">
        <v>141.94</v>
      </c>
      <c r="FM229" s="9">
        <v>144.44999999999999</v>
      </c>
      <c r="FO229" s="9">
        <v>76.985299999999995</v>
      </c>
      <c r="FP229" s="7">
        <v>99.87</v>
      </c>
      <c r="FQ229" s="9">
        <v>1.1466000000000001</v>
      </c>
      <c r="FR229" s="7">
        <f t="shared" si="36"/>
        <v>87.100994243851389</v>
      </c>
      <c r="FT229" s="7">
        <v>3.22</v>
      </c>
      <c r="FU229" s="7">
        <v>3.64</v>
      </c>
      <c r="FV229" s="9">
        <v>77.288200000000003</v>
      </c>
      <c r="FX229" s="9">
        <v>97.92</v>
      </c>
      <c r="FY229" s="9">
        <v>94.88</v>
      </c>
      <c r="FZ229" s="9">
        <v>91.22</v>
      </c>
      <c r="GA229" s="9">
        <v>86.46</v>
      </c>
      <c r="GB229" s="9">
        <v>80.27</v>
      </c>
    </row>
    <row r="230" spans="1:184" x14ac:dyDescent="0.25">
      <c r="A230" s="6">
        <f t="shared" si="37"/>
        <v>44873</v>
      </c>
      <c r="B230" s="13">
        <f t="shared" si="31"/>
        <v>11</v>
      </c>
      <c r="C230" s="13">
        <f t="shared" si="32"/>
        <v>2022</v>
      </c>
      <c r="D230">
        <f t="shared" si="33"/>
        <v>202211</v>
      </c>
      <c r="E230">
        <f t="shared" si="34"/>
        <v>4</v>
      </c>
      <c r="F230">
        <f t="shared" si="35"/>
        <v>202204</v>
      </c>
      <c r="G230" t="s">
        <v>416</v>
      </c>
      <c r="H230" s="9">
        <v>3</v>
      </c>
      <c r="I230" s="9">
        <v>2.9276</v>
      </c>
      <c r="J230" s="10">
        <v>3.1085373000000001</v>
      </c>
      <c r="K230" s="10">
        <v>3.5156304</v>
      </c>
      <c r="L230" s="10">
        <v>3.8458416999999998</v>
      </c>
      <c r="M230" s="10">
        <v>4.1059713000000002</v>
      </c>
      <c r="N230" s="10">
        <v>4.3037733999999999</v>
      </c>
      <c r="O230" s="10">
        <v>4.4470846999999996</v>
      </c>
      <c r="P230" s="10">
        <v>4.5443236000000002</v>
      </c>
      <c r="Q230" s="10">
        <v>4.6073830999999998</v>
      </c>
      <c r="R230" s="10">
        <v>4.6462931999999997</v>
      </c>
      <c r="S230" s="10">
        <v>4.6689764</v>
      </c>
      <c r="T230" s="10">
        <v>4.6798320000000002</v>
      </c>
      <c r="U230" s="10">
        <v>4.6811936999999997</v>
      </c>
      <c r="V230" s="10">
        <v>4.6739180999999999</v>
      </c>
      <c r="W230" s="10">
        <v>4.6590179000000003</v>
      </c>
      <c r="X230" s="10">
        <v>4.6376331000000004</v>
      </c>
      <c r="Y230" s="10">
        <v>4.6109038</v>
      </c>
      <c r="Z230" s="10">
        <v>4.5799699</v>
      </c>
      <c r="AA230" s="10">
        <v>4.5459715000000003</v>
      </c>
      <c r="AB230" s="10">
        <v>4.5099451999999998</v>
      </c>
      <c r="AC230" s="10">
        <v>4.4725340999999998</v>
      </c>
      <c r="AD230" s="10">
        <v>4.4342876999999996</v>
      </c>
      <c r="AE230" s="10">
        <v>4.3957556000000002</v>
      </c>
      <c r="AF230" s="10">
        <v>4.3574871999999996</v>
      </c>
      <c r="AG230" s="10">
        <v>4.3200319</v>
      </c>
      <c r="AH230" s="10">
        <v>4.2838459999999996</v>
      </c>
      <c r="AI230" s="10">
        <v>4.2489733999999997</v>
      </c>
      <c r="AJ230" s="10">
        <v>4.2153444999999996</v>
      </c>
      <c r="AK230" s="10">
        <v>4.1828897999999999</v>
      </c>
      <c r="AL230" s="10">
        <v>4.1515393999999999</v>
      </c>
      <c r="AM230" s="10">
        <v>4.1212239000000004</v>
      </c>
      <c r="AN230" s="10">
        <v>4.0918733999999999</v>
      </c>
      <c r="AO230" s="10">
        <v>4.0634185</v>
      </c>
      <c r="AP230" s="10">
        <v>4.0357893999999996</v>
      </c>
      <c r="AQ230" s="10">
        <v>4.0089164999999998</v>
      </c>
      <c r="AR230" s="10">
        <v>3.9827302000000002</v>
      </c>
      <c r="AS230" s="10">
        <v>3.9571608</v>
      </c>
      <c r="AT230" s="10">
        <v>3.9321451000000001</v>
      </c>
      <c r="AU230" s="10">
        <v>3.9076555000000002</v>
      </c>
      <c r="AV230" s="10">
        <v>3.8836757999999998</v>
      </c>
      <c r="AW230" s="10">
        <v>3.8601901999999999</v>
      </c>
      <c r="AX230" s="10">
        <v>3.8371824999999999</v>
      </c>
      <c r="AY230" s="10">
        <v>3.8146369</v>
      </c>
      <c r="AZ230" s="10">
        <v>3.7925372999999998</v>
      </c>
      <c r="BA230" s="10">
        <v>3.7708677000000002</v>
      </c>
      <c r="BB230" s="10">
        <v>3.7496122000000001</v>
      </c>
      <c r="BC230" s="10">
        <v>3.7287547000000001</v>
      </c>
      <c r="BD230" s="10">
        <v>3.7082793000000001</v>
      </c>
      <c r="BE230" s="10">
        <v>3.6881699999999999</v>
      </c>
      <c r="BF230" s="10">
        <v>3.6684154000000002</v>
      </c>
      <c r="BG230" s="10">
        <v>3.6490266</v>
      </c>
      <c r="BH230" s="10">
        <v>3.6300216000000001</v>
      </c>
      <c r="BI230" s="10">
        <v>3.6114185000000001</v>
      </c>
      <c r="BJ230" s="10">
        <v>3.5932350999999998</v>
      </c>
      <c r="BK230" s="10">
        <v>3.5754893999999999</v>
      </c>
      <c r="BL230" s="10">
        <v>3.5581995000000002</v>
      </c>
      <c r="BM230" s="10">
        <v>3.5413833000000001</v>
      </c>
      <c r="BN230" s="10">
        <v>3.5250588</v>
      </c>
      <c r="BO230" s="10">
        <v>3.5092439999999998</v>
      </c>
      <c r="BP230" s="10">
        <v>3.4939567999999999</v>
      </c>
      <c r="BQ230" s="10">
        <v>3.4792152000000001</v>
      </c>
      <c r="BR230" s="10">
        <v>3.4025561999999998</v>
      </c>
      <c r="BS230" s="10">
        <v>3.3459780000000001</v>
      </c>
      <c r="BU230" s="9">
        <v>283.81</v>
      </c>
      <c r="BV230" s="9">
        <v>327.7</v>
      </c>
      <c r="BW230" s="9">
        <v>337.26</v>
      </c>
      <c r="BX230" s="9">
        <v>328.57</v>
      </c>
      <c r="BY230" s="9">
        <v>312.94</v>
      </c>
      <c r="BZ230" s="9">
        <v>296.44</v>
      </c>
      <c r="CA230" s="9">
        <v>289.52999999999997</v>
      </c>
      <c r="CB230" s="9">
        <v>286.18</v>
      </c>
      <c r="CC230" s="9">
        <v>287.02</v>
      </c>
      <c r="CD230" s="9">
        <v>288.14999999999998</v>
      </c>
      <c r="CE230" s="9">
        <v>286.05</v>
      </c>
      <c r="CF230" s="9">
        <v>310.12</v>
      </c>
      <c r="CG230" s="9">
        <v>328.57</v>
      </c>
      <c r="CH230" s="9">
        <v>333.59</v>
      </c>
      <c r="CI230" s="9">
        <v>333.03</v>
      </c>
      <c r="CJ230" s="9">
        <v>290.97000000000003</v>
      </c>
      <c r="CK230" s="9">
        <v>255.69</v>
      </c>
      <c r="CL230" s="9">
        <v>238.63</v>
      </c>
      <c r="CM230" s="9">
        <v>241.77</v>
      </c>
      <c r="CN230" s="9">
        <v>226.1</v>
      </c>
      <c r="CO230" s="9">
        <v>227.77</v>
      </c>
      <c r="CP230" s="9">
        <v>232.81</v>
      </c>
      <c r="CQ230" s="9">
        <v>238.57</v>
      </c>
      <c r="CR230" s="9">
        <v>245.82</v>
      </c>
      <c r="CS230" s="9">
        <v>253.82</v>
      </c>
      <c r="CT230" s="9">
        <v>260.39999999999998</v>
      </c>
      <c r="CU230" s="9">
        <v>256.69</v>
      </c>
      <c r="CV230" s="9">
        <v>240.71</v>
      </c>
      <c r="CW230" s="9">
        <v>206.5</v>
      </c>
      <c r="CX230" s="9">
        <v>180.29</v>
      </c>
      <c r="CY230" s="9">
        <v>170.35</v>
      </c>
      <c r="CZ230" s="9">
        <v>170.95</v>
      </c>
      <c r="DA230" s="9">
        <v>171.58</v>
      </c>
      <c r="DB230" s="9">
        <v>174.94</v>
      </c>
      <c r="DC230" s="9">
        <v>179.31</v>
      </c>
      <c r="DD230" s="9">
        <v>182.39</v>
      </c>
      <c r="DE230" s="9">
        <v>184.61</v>
      </c>
      <c r="DF230" s="9">
        <v>187.26</v>
      </c>
      <c r="DG230" s="9">
        <v>188.11</v>
      </c>
      <c r="DH230" s="9">
        <v>178.93</v>
      </c>
      <c r="DI230" s="9">
        <v>132.35</v>
      </c>
      <c r="DJ230" s="9">
        <v>102.13</v>
      </c>
      <c r="DK230" s="9">
        <v>100.07</v>
      </c>
      <c r="DL230" s="9">
        <v>96.28</v>
      </c>
      <c r="DM230" s="9">
        <v>90.55</v>
      </c>
      <c r="DN230" s="9">
        <v>91.31</v>
      </c>
      <c r="DO230" s="9">
        <v>98.43</v>
      </c>
      <c r="DP230" s="9">
        <v>103.18</v>
      </c>
      <c r="DR230" s="9">
        <v>293.5</v>
      </c>
      <c r="DS230" s="9">
        <v>605</v>
      </c>
      <c r="DT230" s="9">
        <v>500</v>
      </c>
      <c r="DU230" s="9">
        <v>293</v>
      </c>
      <c r="DV230" s="9">
        <v>283</v>
      </c>
      <c r="DW230" s="9">
        <v>266.7</v>
      </c>
      <c r="DX230" s="9">
        <v>266.19</v>
      </c>
      <c r="DY230" s="9">
        <v>242.14</v>
      </c>
      <c r="DZ230" s="9">
        <v>243.47</v>
      </c>
      <c r="EA230" s="9">
        <v>242.99</v>
      </c>
      <c r="EB230" s="9">
        <v>289.86</v>
      </c>
      <c r="EC230" s="9">
        <v>291.83999999999997</v>
      </c>
      <c r="ED230" s="9">
        <v>292.3</v>
      </c>
      <c r="EE230" s="9">
        <v>282.77</v>
      </c>
      <c r="EF230" s="9">
        <v>282.77</v>
      </c>
      <c r="EG230" s="9">
        <v>279.8</v>
      </c>
      <c r="EH230" s="9">
        <v>200.45</v>
      </c>
      <c r="EI230" s="9">
        <v>200.12</v>
      </c>
      <c r="EJ230" s="9">
        <v>199.97</v>
      </c>
      <c r="EK230" s="9">
        <v>199.76</v>
      </c>
      <c r="EL230" s="9">
        <v>200.62</v>
      </c>
      <c r="EM230" s="9">
        <v>201.1</v>
      </c>
      <c r="EN230" s="9">
        <v>225.37</v>
      </c>
      <c r="EO230" s="9">
        <v>227.64</v>
      </c>
      <c r="EP230" s="9">
        <v>228.27</v>
      </c>
      <c r="EQ230" s="9">
        <v>229.41</v>
      </c>
      <c r="ER230" s="9">
        <v>229.09</v>
      </c>
      <c r="ES230" s="9">
        <v>230.6</v>
      </c>
      <c r="ET230" s="9">
        <v>173.41</v>
      </c>
      <c r="EU230" s="9">
        <v>172.68</v>
      </c>
      <c r="EV230" s="9">
        <v>172.69</v>
      </c>
      <c r="EW230" s="9">
        <v>172.66</v>
      </c>
      <c r="EX230" s="9">
        <v>174.07</v>
      </c>
      <c r="EY230" s="9">
        <v>174.91</v>
      </c>
      <c r="EZ230" s="9">
        <v>169.51</v>
      </c>
      <c r="FA230" s="9">
        <v>172.02</v>
      </c>
      <c r="FB230" s="9">
        <v>173.88</v>
      </c>
      <c r="FC230" s="9">
        <v>174.59</v>
      </c>
      <c r="FD230" s="9">
        <v>173.96</v>
      </c>
      <c r="FE230" s="9">
        <v>173.57</v>
      </c>
      <c r="FF230" s="9">
        <v>151.94</v>
      </c>
      <c r="FG230" s="9">
        <v>151.31</v>
      </c>
      <c r="FH230" s="9">
        <v>151.32</v>
      </c>
      <c r="FI230" s="9">
        <v>151.29</v>
      </c>
      <c r="FJ230" s="9">
        <v>152.69</v>
      </c>
      <c r="FK230" s="9">
        <v>151.31</v>
      </c>
      <c r="FL230" s="9">
        <v>139.52000000000001</v>
      </c>
      <c r="FM230" s="9">
        <v>142.03</v>
      </c>
      <c r="FO230" s="9">
        <v>77.361599999999996</v>
      </c>
      <c r="FP230" s="7">
        <v>96.85</v>
      </c>
      <c r="FQ230" s="9">
        <v>1.1564000000000001</v>
      </c>
      <c r="FR230" s="7">
        <f t="shared" si="36"/>
        <v>83.751297129021083</v>
      </c>
      <c r="FT230" s="7">
        <v>3.24</v>
      </c>
      <c r="FU230" s="7">
        <v>3.55</v>
      </c>
      <c r="FV230" s="9">
        <v>77.664100000000005</v>
      </c>
      <c r="FX230" s="9">
        <v>95.36</v>
      </c>
      <c r="FY230" s="9">
        <v>92.64</v>
      </c>
      <c r="FZ230" s="9">
        <v>89.28</v>
      </c>
      <c r="GA230" s="9">
        <v>84.84</v>
      </c>
      <c r="GB230" s="9">
        <v>78.97</v>
      </c>
    </row>
    <row r="231" spans="1:184" x14ac:dyDescent="0.25">
      <c r="A231" s="6">
        <f t="shared" si="37"/>
        <v>44874</v>
      </c>
      <c r="B231" s="13">
        <f t="shared" si="31"/>
        <v>11</v>
      </c>
      <c r="C231" s="13">
        <f t="shared" si="32"/>
        <v>2022</v>
      </c>
      <c r="D231">
        <f t="shared" si="33"/>
        <v>202211</v>
      </c>
      <c r="E231">
        <f t="shared" si="34"/>
        <v>4</v>
      </c>
      <c r="F231">
        <f t="shared" si="35"/>
        <v>202204</v>
      </c>
      <c r="G231" t="s">
        <v>417</v>
      </c>
      <c r="H231" s="9">
        <v>3</v>
      </c>
      <c r="I231" s="9">
        <v>2.9262999999999999</v>
      </c>
      <c r="J231" s="10">
        <v>3.1185982000000001</v>
      </c>
      <c r="K231" s="10">
        <v>3.5287321</v>
      </c>
      <c r="L231" s="10">
        <v>3.8523196999999998</v>
      </c>
      <c r="M231" s="10">
        <v>4.1018144000000003</v>
      </c>
      <c r="N231" s="10">
        <v>4.2885223000000003</v>
      </c>
      <c r="O231" s="10">
        <v>4.4225162999999998</v>
      </c>
      <c r="P231" s="10">
        <v>4.5135382999999996</v>
      </c>
      <c r="Q231" s="10">
        <v>4.5739599999999996</v>
      </c>
      <c r="R231" s="10">
        <v>4.6139754999999996</v>
      </c>
      <c r="S231" s="10">
        <v>4.6402051000000002</v>
      </c>
      <c r="T231" s="10">
        <v>4.6560419</v>
      </c>
      <c r="U231" s="10">
        <v>4.6625354999999997</v>
      </c>
      <c r="V231" s="10">
        <v>4.6589463000000002</v>
      </c>
      <c r="W231" s="10">
        <v>4.6459967999999998</v>
      </c>
      <c r="X231" s="10">
        <v>4.6248860000000001</v>
      </c>
      <c r="Y231" s="10">
        <v>4.5968125999999998</v>
      </c>
      <c r="Z231" s="10">
        <v>4.5629754</v>
      </c>
      <c r="AA231" s="10">
        <v>4.5245734000000004</v>
      </c>
      <c r="AB231" s="10">
        <v>4.4827456000000003</v>
      </c>
      <c r="AC231" s="10">
        <v>4.4384034000000003</v>
      </c>
      <c r="AD231" s="10">
        <v>4.3924041000000003</v>
      </c>
      <c r="AE231" s="10">
        <v>4.3456049999999999</v>
      </c>
      <c r="AF231" s="10">
        <v>4.2988632000000004</v>
      </c>
      <c r="AG231" s="10">
        <v>4.2530361000000001</v>
      </c>
      <c r="AH231" s="10">
        <v>4.2088656000000002</v>
      </c>
      <c r="AI231" s="10">
        <v>4.1664729999999999</v>
      </c>
      <c r="AJ231" s="10">
        <v>4.1257713000000003</v>
      </c>
      <c r="AK231" s="10">
        <v>4.0866734999999998</v>
      </c>
      <c r="AL231" s="10">
        <v>4.0490925999999998</v>
      </c>
      <c r="AM231" s="10">
        <v>4.0129416000000004</v>
      </c>
      <c r="AN231" s="10">
        <v>3.9781333999999999</v>
      </c>
      <c r="AO231" s="10">
        <v>3.9445809000000001</v>
      </c>
      <c r="AP231" s="10">
        <v>3.9121971000000002</v>
      </c>
      <c r="AQ231" s="10">
        <v>3.8808950000000002</v>
      </c>
      <c r="AR231" s="10">
        <v>3.8505875999999999</v>
      </c>
      <c r="AS231" s="10">
        <v>3.8211878000000001</v>
      </c>
      <c r="AT231" s="10">
        <v>3.7926152000000002</v>
      </c>
      <c r="AU231" s="10">
        <v>3.7648223000000001</v>
      </c>
      <c r="AV231" s="10">
        <v>3.7377715</v>
      </c>
      <c r="AW231" s="10">
        <v>3.7114251</v>
      </c>
      <c r="AX231" s="10">
        <v>3.6857454999999999</v>
      </c>
      <c r="AY231" s="10">
        <v>3.6606950999999999</v>
      </c>
      <c r="AZ231" s="10">
        <v>3.6362361999999999</v>
      </c>
      <c r="BA231" s="10">
        <v>3.6123311999999999</v>
      </c>
      <c r="BB231" s="10">
        <v>3.5889424999999999</v>
      </c>
      <c r="BC231" s="10">
        <v>3.5660324999999999</v>
      </c>
      <c r="BD231" s="10">
        <v>3.5435634</v>
      </c>
      <c r="BE231" s="10">
        <v>3.5214978000000001</v>
      </c>
      <c r="BF231" s="10">
        <v>3.4998064000000002</v>
      </c>
      <c r="BG231" s="10">
        <v>3.4784978</v>
      </c>
      <c r="BH231" s="10">
        <v>3.4575906000000001</v>
      </c>
      <c r="BI231" s="10">
        <v>3.4371037000000002</v>
      </c>
      <c r="BJ231" s="10">
        <v>3.4170558</v>
      </c>
      <c r="BK231" s="10">
        <v>3.3974658999999998</v>
      </c>
      <c r="BL231" s="10">
        <v>3.3783525000000001</v>
      </c>
      <c r="BM231" s="10">
        <v>3.3597345999999999</v>
      </c>
      <c r="BN231" s="10">
        <v>3.3416309000000002</v>
      </c>
      <c r="BO231" s="10">
        <v>3.3240601999999999</v>
      </c>
      <c r="BP231" s="10">
        <v>3.3070412999999999</v>
      </c>
      <c r="BQ231" s="10">
        <v>3.2905929999999999</v>
      </c>
      <c r="BR231" s="10">
        <v>3.2042826999999998</v>
      </c>
      <c r="BS231" s="10">
        <v>3.1392758999999999</v>
      </c>
      <c r="BU231" s="9">
        <v>270.87</v>
      </c>
      <c r="BV231" s="9">
        <v>314.01</v>
      </c>
      <c r="BW231" s="9">
        <v>323</v>
      </c>
      <c r="BX231" s="9">
        <v>314.14999999999998</v>
      </c>
      <c r="BY231" s="9">
        <v>301.76</v>
      </c>
      <c r="BZ231" s="9">
        <v>284.27</v>
      </c>
      <c r="CA231" s="9">
        <v>276.81</v>
      </c>
      <c r="CB231" s="9">
        <v>273.45999999999998</v>
      </c>
      <c r="CC231" s="9">
        <v>274.3</v>
      </c>
      <c r="CD231" s="9">
        <v>275.81</v>
      </c>
      <c r="CE231" s="9">
        <v>275.45999999999998</v>
      </c>
      <c r="CF231" s="9">
        <v>299.66000000000003</v>
      </c>
      <c r="CG231" s="9">
        <v>318.55</v>
      </c>
      <c r="CH231" s="9">
        <v>326.63</v>
      </c>
      <c r="CI231" s="9">
        <v>322.95</v>
      </c>
      <c r="CJ231" s="9">
        <v>280.95</v>
      </c>
      <c r="CK231" s="9">
        <v>250.95</v>
      </c>
      <c r="CL231" s="9">
        <v>236.95</v>
      </c>
      <c r="CM231" s="9">
        <v>240.08</v>
      </c>
      <c r="CN231" s="9">
        <v>224.4</v>
      </c>
      <c r="CO231" s="9">
        <v>226.07</v>
      </c>
      <c r="CP231" s="9">
        <v>231.1</v>
      </c>
      <c r="CQ231" s="9">
        <v>235</v>
      </c>
      <c r="CR231" s="9">
        <v>242.25</v>
      </c>
      <c r="CS231" s="9">
        <v>250.25</v>
      </c>
      <c r="CT231" s="9">
        <v>256.83</v>
      </c>
      <c r="CU231" s="9">
        <v>253.12</v>
      </c>
      <c r="CV231" s="9">
        <v>237.14</v>
      </c>
      <c r="CW231" s="9">
        <v>203.91</v>
      </c>
      <c r="CX231" s="9">
        <v>177.54</v>
      </c>
      <c r="CY231" s="9">
        <v>167.6</v>
      </c>
      <c r="CZ231" s="9">
        <v>168.2</v>
      </c>
      <c r="DA231" s="9">
        <v>168.83</v>
      </c>
      <c r="DB231" s="9">
        <v>172.19</v>
      </c>
      <c r="DC231" s="9">
        <v>176.59</v>
      </c>
      <c r="DD231" s="9">
        <v>179.67</v>
      </c>
      <c r="DE231" s="9">
        <v>181.89</v>
      </c>
      <c r="DF231" s="9">
        <v>184.54</v>
      </c>
      <c r="DG231" s="9">
        <v>185.39</v>
      </c>
      <c r="DH231" s="9">
        <v>176.21</v>
      </c>
      <c r="DI231" s="9">
        <v>131.21</v>
      </c>
      <c r="DJ231" s="9">
        <v>100.99</v>
      </c>
      <c r="DK231" s="9">
        <v>98.93</v>
      </c>
      <c r="DL231" s="9">
        <v>95.14</v>
      </c>
      <c r="DM231" s="9">
        <v>89.41</v>
      </c>
      <c r="DN231" s="9">
        <v>90.17</v>
      </c>
      <c r="DO231" s="9">
        <v>97.57</v>
      </c>
      <c r="DP231" s="9">
        <v>102.32</v>
      </c>
      <c r="DR231" s="9">
        <v>271.22000000000003</v>
      </c>
      <c r="DS231" s="9">
        <v>542.14</v>
      </c>
      <c r="DT231" s="9">
        <v>485.32</v>
      </c>
      <c r="DU231" s="9">
        <v>274.55</v>
      </c>
      <c r="DV231" s="9">
        <v>274.83</v>
      </c>
      <c r="DW231" s="9">
        <v>258.24</v>
      </c>
      <c r="DX231" s="9">
        <v>257.73</v>
      </c>
      <c r="DY231" s="9">
        <v>234.6</v>
      </c>
      <c r="DZ231" s="9">
        <v>235.93</v>
      </c>
      <c r="EA231" s="9">
        <v>235.45</v>
      </c>
      <c r="EB231" s="9">
        <v>284.95</v>
      </c>
      <c r="EC231" s="9">
        <v>286.93</v>
      </c>
      <c r="ED231" s="9">
        <v>287.39</v>
      </c>
      <c r="EE231" s="9">
        <v>275.83999999999997</v>
      </c>
      <c r="EF231" s="9">
        <v>275.83999999999997</v>
      </c>
      <c r="EG231" s="9">
        <v>272.87</v>
      </c>
      <c r="EH231" s="9">
        <v>198.48</v>
      </c>
      <c r="EI231" s="9">
        <v>198.15</v>
      </c>
      <c r="EJ231" s="9">
        <v>198</v>
      </c>
      <c r="EK231" s="9">
        <v>197.79</v>
      </c>
      <c r="EL231" s="9">
        <v>198.65</v>
      </c>
      <c r="EM231" s="9">
        <v>199.13</v>
      </c>
      <c r="EN231" s="9">
        <v>223.65</v>
      </c>
      <c r="EO231" s="9">
        <v>225.92</v>
      </c>
      <c r="EP231" s="9">
        <v>226.55</v>
      </c>
      <c r="EQ231" s="9">
        <v>227.69</v>
      </c>
      <c r="ER231" s="9">
        <v>227.37</v>
      </c>
      <c r="ES231" s="9">
        <v>228.88</v>
      </c>
      <c r="ET231" s="9">
        <v>168.82</v>
      </c>
      <c r="EU231" s="9">
        <v>168.09</v>
      </c>
      <c r="EV231" s="9">
        <v>168.1</v>
      </c>
      <c r="EW231" s="9">
        <v>168.07</v>
      </c>
      <c r="EX231" s="9">
        <v>169.48</v>
      </c>
      <c r="EY231" s="9">
        <v>170.32</v>
      </c>
      <c r="EZ231" s="9">
        <v>170.16</v>
      </c>
      <c r="FA231" s="9">
        <v>172.67</v>
      </c>
      <c r="FB231" s="9">
        <v>174.53</v>
      </c>
      <c r="FC231" s="9">
        <v>175.24</v>
      </c>
      <c r="FD231" s="9">
        <v>174.61</v>
      </c>
      <c r="FE231" s="9">
        <v>174.22</v>
      </c>
      <c r="FF231" s="9">
        <v>146.58000000000001</v>
      </c>
      <c r="FG231" s="9">
        <v>145.94999999999999</v>
      </c>
      <c r="FH231" s="9">
        <v>145.96</v>
      </c>
      <c r="FI231" s="9">
        <v>145.93</v>
      </c>
      <c r="FJ231" s="9">
        <v>147.33000000000001</v>
      </c>
      <c r="FK231" s="9">
        <v>145.94999999999999</v>
      </c>
      <c r="FL231" s="9">
        <v>140.16999999999999</v>
      </c>
      <c r="FM231" s="9">
        <v>142.68</v>
      </c>
      <c r="FO231" s="9">
        <v>76.269800000000004</v>
      </c>
      <c r="FP231" s="7">
        <v>93.05</v>
      </c>
      <c r="FQ231" s="9">
        <v>1.1374</v>
      </c>
      <c r="FR231" s="7">
        <f t="shared" si="36"/>
        <v>81.809389836469137</v>
      </c>
      <c r="FT231" s="7">
        <v>3.21</v>
      </c>
      <c r="FU231" s="7">
        <v>3.45</v>
      </c>
      <c r="FV231" s="9">
        <v>76.568899999999999</v>
      </c>
      <c r="FX231" s="9">
        <v>92.65</v>
      </c>
      <c r="FY231" s="9">
        <v>89.91</v>
      </c>
      <c r="FZ231" s="9">
        <v>86.72</v>
      </c>
      <c r="GA231" s="9">
        <v>82.57</v>
      </c>
      <c r="GB231" s="9">
        <v>77.22</v>
      </c>
    </row>
    <row r="232" spans="1:184" x14ac:dyDescent="0.25">
      <c r="A232" s="6">
        <f t="shared" si="37"/>
        <v>44875</v>
      </c>
      <c r="B232" s="13">
        <f t="shared" si="31"/>
        <v>11</v>
      </c>
      <c r="C232" s="13">
        <f t="shared" si="32"/>
        <v>2022</v>
      </c>
      <c r="D232">
        <f t="shared" si="33"/>
        <v>202211</v>
      </c>
      <c r="E232">
        <f t="shared" si="34"/>
        <v>4</v>
      </c>
      <c r="F232">
        <f t="shared" si="35"/>
        <v>202204</v>
      </c>
      <c r="G232" t="s">
        <v>418</v>
      </c>
      <c r="H232" s="9">
        <v>3</v>
      </c>
      <c r="I232" s="9">
        <v>2.9264999999999999</v>
      </c>
      <c r="J232" s="10">
        <v>3.1055437000000001</v>
      </c>
      <c r="K232" s="10">
        <v>3.5093093</v>
      </c>
      <c r="L232" s="10">
        <v>3.8227481000000001</v>
      </c>
      <c r="M232" s="10">
        <v>4.0607949000000003</v>
      </c>
      <c r="N232" s="10">
        <v>4.236256</v>
      </c>
      <c r="O232" s="10">
        <v>4.3571109000000003</v>
      </c>
      <c r="P232" s="10">
        <v>4.4328015000000001</v>
      </c>
      <c r="Q232" s="10">
        <v>4.4755684999999996</v>
      </c>
      <c r="R232" s="10">
        <v>4.4977270999999996</v>
      </c>
      <c r="S232" s="10">
        <v>4.5072501999999997</v>
      </c>
      <c r="T232" s="10">
        <v>4.5085014000000001</v>
      </c>
      <c r="U232" s="10">
        <v>4.5029338000000001</v>
      </c>
      <c r="V232" s="10">
        <v>4.4900244000000002</v>
      </c>
      <c r="W232" s="10">
        <v>4.4702963000000002</v>
      </c>
      <c r="X232" s="10">
        <v>4.4446418000000003</v>
      </c>
      <c r="Y232" s="10">
        <v>4.4139533999999996</v>
      </c>
      <c r="Z232" s="10">
        <v>4.3791235999999998</v>
      </c>
      <c r="AA232" s="10">
        <v>4.3410450000000003</v>
      </c>
      <c r="AB232" s="10">
        <v>4.3005601999999996</v>
      </c>
      <c r="AC232" s="10">
        <v>4.2583224</v>
      </c>
      <c r="AD232" s="10">
        <v>4.2149397000000004</v>
      </c>
      <c r="AE232" s="10">
        <v>4.1710203000000003</v>
      </c>
      <c r="AF232" s="10">
        <v>4.1271722000000004</v>
      </c>
      <c r="AG232" s="10">
        <v>4.0840036</v>
      </c>
      <c r="AH232" s="10">
        <v>4.0420353000000002</v>
      </c>
      <c r="AI232" s="10">
        <v>4.0013633000000004</v>
      </c>
      <c r="AJ232" s="10">
        <v>3.9619540999999998</v>
      </c>
      <c r="AK232" s="10">
        <v>3.9237742999999998</v>
      </c>
      <c r="AL232" s="10">
        <v>3.8867902999999999</v>
      </c>
      <c r="AM232" s="10">
        <v>3.8509685999999999</v>
      </c>
      <c r="AN232" s="10">
        <v>3.8162758999999999</v>
      </c>
      <c r="AO232" s="10">
        <v>3.7826786000000001</v>
      </c>
      <c r="AP232" s="10">
        <v>3.7501432000000001</v>
      </c>
      <c r="AQ232" s="10">
        <v>3.7186363</v>
      </c>
      <c r="AR232" s="10">
        <v>3.6881244</v>
      </c>
      <c r="AS232" s="10">
        <v>3.6585740000000002</v>
      </c>
      <c r="AT232" s="10">
        <v>3.6299518000000002</v>
      </c>
      <c r="AU232" s="10">
        <v>3.6022246</v>
      </c>
      <c r="AV232" s="10">
        <v>3.5753594999999998</v>
      </c>
      <c r="AW232" s="10">
        <v>3.5493237</v>
      </c>
      <c r="AX232" s="10">
        <v>3.5240840000000002</v>
      </c>
      <c r="AY232" s="10">
        <v>3.4996076999999999</v>
      </c>
      <c r="AZ232" s="10">
        <v>3.4758616</v>
      </c>
      <c r="BA232" s="10">
        <v>3.4528129999999999</v>
      </c>
      <c r="BB232" s="10">
        <v>3.4304287000000002</v>
      </c>
      <c r="BC232" s="10">
        <v>3.4086759999999998</v>
      </c>
      <c r="BD232" s="10">
        <v>3.3875217000000002</v>
      </c>
      <c r="BE232" s="10">
        <v>3.3669330999999998</v>
      </c>
      <c r="BF232" s="10">
        <v>3.3468819999999999</v>
      </c>
      <c r="BG232" s="10">
        <v>3.3273625</v>
      </c>
      <c r="BH232" s="10">
        <v>3.3083748000000002</v>
      </c>
      <c r="BI232" s="10">
        <v>3.2899186999999999</v>
      </c>
      <c r="BJ232" s="10">
        <v>3.2719944999999999</v>
      </c>
      <c r="BK232" s="10">
        <v>3.2546021999999999</v>
      </c>
      <c r="BL232" s="10">
        <v>3.2377417999999998</v>
      </c>
      <c r="BM232" s="10">
        <v>3.2214133999999999</v>
      </c>
      <c r="BN232" s="10">
        <v>3.2056171</v>
      </c>
      <c r="BO232" s="10">
        <v>3.190353</v>
      </c>
      <c r="BP232" s="10">
        <v>3.1756212000000001</v>
      </c>
      <c r="BQ232" s="10">
        <v>3.1614216000000002</v>
      </c>
      <c r="BR232" s="10">
        <v>3.0873105999999999</v>
      </c>
      <c r="BS232" s="10">
        <v>3.0318003</v>
      </c>
      <c r="BU232" s="9">
        <v>266.39</v>
      </c>
      <c r="BV232" s="9">
        <v>310.72000000000003</v>
      </c>
      <c r="BW232" s="9">
        <v>320.12</v>
      </c>
      <c r="BX232" s="9">
        <v>311.07</v>
      </c>
      <c r="BY232" s="9">
        <v>300.23</v>
      </c>
      <c r="BZ232" s="9">
        <v>283.22000000000003</v>
      </c>
      <c r="CA232" s="9">
        <v>275.74</v>
      </c>
      <c r="CB232" s="9">
        <v>272.51</v>
      </c>
      <c r="CC232" s="9">
        <v>273.45</v>
      </c>
      <c r="CD232" s="9">
        <v>275.2</v>
      </c>
      <c r="CE232" s="9">
        <v>274.7</v>
      </c>
      <c r="CF232" s="9">
        <v>298.89999999999998</v>
      </c>
      <c r="CG232" s="9">
        <v>317.79000000000002</v>
      </c>
      <c r="CH232" s="9">
        <v>325.83999999999997</v>
      </c>
      <c r="CI232" s="9">
        <v>322.14</v>
      </c>
      <c r="CJ232" s="9">
        <v>280.12</v>
      </c>
      <c r="CK232" s="9">
        <v>249.87</v>
      </c>
      <c r="CL232" s="9">
        <v>235.84</v>
      </c>
      <c r="CM232" s="9">
        <v>238.95</v>
      </c>
      <c r="CN232" s="9">
        <v>223.26</v>
      </c>
      <c r="CO232" s="9">
        <v>224.91</v>
      </c>
      <c r="CP232" s="9">
        <v>229.93</v>
      </c>
      <c r="CQ232" s="9">
        <v>233.08</v>
      </c>
      <c r="CR232" s="9">
        <v>240.32</v>
      </c>
      <c r="CS232" s="9">
        <v>248.31</v>
      </c>
      <c r="CT232" s="9">
        <v>254.88</v>
      </c>
      <c r="CU232" s="9">
        <v>251.15</v>
      </c>
      <c r="CV232" s="9">
        <v>235.16</v>
      </c>
      <c r="CW232" s="9">
        <v>201.98</v>
      </c>
      <c r="CX232" s="9">
        <v>175.6</v>
      </c>
      <c r="CY232" s="9">
        <v>165.65</v>
      </c>
      <c r="CZ232" s="9">
        <v>166.24</v>
      </c>
      <c r="DA232" s="9">
        <v>166.86</v>
      </c>
      <c r="DB232" s="9">
        <v>170.21</v>
      </c>
      <c r="DC232" s="9">
        <v>174.66</v>
      </c>
      <c r="DD232" s="9">
        <v>177.74</v>
      </c>
      <c r="DE232" s="9">
        <v>179.95</v>
      </c>
      <c r="DF232" s="9">
        <v>182.59</v>
      </c>
      <c r="DG232" s="9">
        <v>183.43</v>
      </c>
      <c r="DH232" s="9">
        <v>174.24</v>
      </c>
      <c r="DI232" s="9">
        <v>127.48</v>
      </c>
      <c r="DJ232" s="9">
        <v>97.26</v>
      </c>
      <c r="DK232" s="9">
        <v>95.2</v>
      </c>
      <c r="DL232" s="9">
        <v>91.41</v>
      </c>
      <c r="DM232" s="9">
        <v>85.68</v>
      </c>
      <c r="DN232" s="9">
        <v>86.44</v>
      </c>
      <c r="DO232" s="9">
        <v>94.64</v>
      </c>
      <c r="DP232" s="9">
        <v>99.39</v>
      </c>
      <c r="DR232" s="9">
        <v>264.11</v>
      </c>
      <c r="DS232" s="9">
        <v>506.05</v>
      </c>
      <c r="DT232" s="9">
        <v>475</v>
      </c>
      <c r="DU232" s="9">
        <v>274</v>
      </c>
      <c r="DV232" s="9">
        <v>273.11</v>
      </c>
      <c r="DW232" s="9">
        <v>256.52</v>
      </c>
      <c r="DX232" s="9">
        <v>256.01</v>
      </c>
      <c r="DY232" s="9">
        <v>231.8</v>
      </c>
      <c r="DZ232" s="9">
        <v>233.13</v>
      </c>
      <c r="EA232" s="9">
        <v>232.65</v>
      </c>
      <c r="EB232" s="9">
        <v>281.51</v>
      </c>
      <c r="EC232" s="9">
        <v>283.49</v>
      </c>
      <c r="ED232" s="9">
        <v>283.95</v>
      </c>
      <c r="EE232" s="9">
        <v>273.11</v>
      </c>
      <c r="EF232" s="9">
        <v>273.11</v>
      </c>
      <c r="EG232" s="9">
        <v>270.14</v>
      </c>
      <c r="EH232" s="9">
        <v>196.96</v>
      </c>
      <c r="EI232" s="9">
        <v>196.63</v>
      </c>
      <c r="EJ232" s="9">
        <v>196.48</v>
      </c>
      <c r="EK232" s="9">
        <v>196.27</v>
      </c>
      <c r="EL232" s="9">
        <v>197.13</v>
      </c>
      <c r="EM232" s="9">
        <v>197.61</v>
      </c>
      <c r="EN232" s="9">
        <v>222.62</v>
      </c>
      <c r="EO232" s="9">
        <v>224.89</v>
      </c>
      <c r="EP232" s="9">
        <v>225.52</v>
      </c>
      <c r="EQ232" s="9">
        <v>226.66</v>
      </c>
      <c r="ER232" s="9">
        <v>226.34</v>
      </c>
      <c r="ES232" s="9">
        <v>227.85</v>
      </c>
      <c r="ET232" s="9">
        <v>168.14</v>
      </c>
      <c r="EU232" s="9">
        <v>167.41</v>
      </c>
      <c r="EV232" s="9">
        <v>167.42</v>
      </c>
      <c r="EW232" s="9">
        <v>167.39</v>
      </c>
      <c r="EX232" s="9">
        <v>168.8</v>
      </c>
      <c r="EY232" s="9">
        <v>169.64</v>
      </c>
      <c r="EZ232" s="9">
        <v>168.63</v>
      </c>
      <c r="FA232" s="9">
        <v>171.14</v>
      </c>
      <c r="FB232" s="9">
        <v>173</v>
      </c>
      <c r="FC232" s="9">
        <v>173.71</v>
      </c>
      <c r="FD232" s="9">
        <v>173.08</v>
      </c>
      <c r="FE232" s="9">
        <v>172.69</v>
      </c>
      <c r="FF232" s="9">
        <v>145.9</v>
      </c>
      <c r="FG232" s="9">
        <v>145.27000000000001</v>
      </c>
      <c r="FH232" s="9">
        <v>145.28</v>
      </c>
      <c r="FI232" s="9">
        <v>145.25</v>
      </c>
      <c r="FJ232" s="9">
        <v>146.65</v>
      </c>
      <c r="FK232" s="9">
        <v>145.27000000000001</v>
      </c>
      <c r="FL232" s="9">
        <v>126.36</v>
      </c>
      <c r="FM232" s="9">
        <v>128.87</v>
      </c>
      <c r="FO232" s="9">
        <v>77.533600000000007</v>
      </c>
      <c r="FP232" s="7">
        <v>94.25</v>
      </c>
      <c r="FQ232" s="9">
        <v>1.1677999999999999</v>
      </c>
      <c r="FR232" s="7">
        <f t="shared" si="36"/>
        <v>80.707312896043845</v>
      </c>
      <c r="FT232" s="7">
        <v>3.07</v>
      </c>
      <c r="FU232" s="7">
        <v>3.29</v>
      </c>
      <c r="FV232" s="9">
        <v>77.828299999999999</v>
      </c>
      <c r="FX232" s="9">
        <v>93.67</v>
      </c>
      <c r="FY232" s="9">
        <v>90.71</v>
      </c>
      <c r="FZ232" s="9">
        <v>87.31</v>
      </c>
      <c r="GA232" s="9">
        <v>82.83</v>
      </c>
      <c r="GB232" s="9">
        <v>77.14</v>
      </c>
    </row>
    <row r="233" spans="1:184" x14ac:dyDescent="0.25">
      <c r="A233" s="6">
        <f t="shared" si="37"/>
        <v>44876</v>
      </c>
      <c r="B233" s="13">
        <f t="shared" si="31"/>
        <v>11</v>
      </c>
      <c r="C233" s="13">
        <f t="shared" si="32"/>
        <v>2022</v>
      </c>
      <c r="D233">
        <f t="shared" si="33"/>
        <v>202211</v>
      </c>
      <c r="E233">
        <f t="shared" si="34"/>
        <v>4</v>
      </c>
      <c r="F233">
        <f t="shared" si="35"/>
        <v>202204</v>
      </c>
      <c r="G233" t="s">
        <v>419</v>
      </c>
      <c r="H233" s="9">
        <v>3</v>
      </c>
      <c r="I233" s="9">
        <v>2.9268000000000001</v>
      </c>
      <c r="J233" s="10">
        <v>3.1176039000000002</v>
      </c>
      <c r="K233" s="10">
        <v>3.5168043</v>
      </c>
      <c r="L233" s="10">
        <v>3.8236718000000001</v>
      </c>
      <c r="M233" s="10">
        <v>4.0586263999999996</v>
      </c>
      <c r="N233" s="10">
        <v>4.2368866000000001</v>
      </c>
      <c r="O233" s="10">
        <v>4.3654035000000002</v>
      </c>
      <c r="P233" s="10">
        <v>4.4518863</v>
      </c>
      <c r="Q233" s="10">
        <v>4.5057029000000002</v>
      </c>
      <c r="R233" s="10">
        <v>4.5365824000000003</v>
      </c>
      <c r="S233" s="10">
        <v>4.5509136999999997</v>
      </c>
      <c r="T233" s="10">
        <v>4.552397</v>
      </c>
      <c r="U233" s="10">
        <v>4.5429769000000002</v>
      </c>
      <c r="V233" s="10">
        <v>4.5233280000000002</v>
      </c>
      <c r="W233" s="10">
        <v>4.4948268999999996</v>
      </c>
      <c r="X233" s="10">
        <v>4.4591512</v>
      </c>
      <c r="Y233" s="10">
        <v>4.4179785000000003</v>
      </c>
      <c r="Z233" s="10">
        <v>4.3729864999999997</v>
      </c>
      <c r="AA233" s="10">
        <v>4.3258527999999998</v>
      </c>
      <c r="AB233" s="10">
        <v>4.2780858000000004</v>
      </c>
      <c r="AC233" s="10">
        <v>4.2304078000000001</v>
      </c>
      <c r="AD233" s="10">
        <v>4.1833133</v>
      </c>
      <c r="AE233" s="10">
        <v>4.1372970000000002</v>
      </c>
      <c r="AF233" s="10">
        <v>4.0928535000000004</v>
      </c>
      <c r="AG233" s="10">
        <v>4.0504772999999998</v>
      </c>
      <c r="AH233" s="10">
        <v>4.0105615999999999</v>
      </c>
      <c r="AI233" s="10">
        <v>3.9730512</v>
      </c>
      <c r="AJ233" s="10">
        <v>3.9377675999999999</v>
      </c>
      <c r="AK233" s="10">
        <v>3.9045318999999998</v>
      </c>
      <c r="AL233" s="10">
        <v>3.8731654</v>
      </c>
      <c r="AM233" s="10">
        <v>3.8434895</v>
      </c>
      <c r="AN233" s="10">
        <v>3.8153255000000001</v>
      </c>
      <c r="AO233" s="10">
        <v>3.7884945999999999</v>
      </c>
      <c r="AP233" s="10">
        <v>3.7628181000000001</v>
      </c>
      <c r="AQ233" s="10">
        <v>3.7381172999999999</v>
      </c>
      <c r="AR233" s="10">
        <v>3.7142135999999999</v>
      </c>
      <c r="AS233" s="10">
        <v>3.6909280999999998</v>
      </c>
      <c r="AT233" s="10">
        <v>3.6681062999999998</v>
      </c>
      <c r="AU233" s="10">
        <v>3.6456993</v>
      </c>
      <c r="AV233" s="10">
        <v>3.6236875999999998</v>
      </c>
      <c r="AW233" s="10">
        <v>3.6020519000000002</v>
      </c>
      <c r="AX233" s="10">
        <v>3.5807725000000001</v>
      </c>
      <c r="AY233" s="10">
        <v>3.5598299</v>
      </c>
      <c r="AZ233" s="10">
        <v>3.5392047999999998</v>
      </c>
      <c r="BA233" s="10">
        <v>3.5188774999999999</v>
      </c>
      <c r="BB233" s="10">
        <v>3.4988286</v>
      </c>
      <c r="BC233" s="10">
        <v>3.4790385000000001</v>
      </c>
      <c r="BD233" s="10">
        <v>3.4594879000000001</v>
      </c>
      <c r="BE233" s="10">
        <v>3.4401571</v>
      </c>
      <c r="BF233" s="10">
        <v>3.4210335999999999</v>
      </c>
      <c r="BG233" s="10">
        <v>3.4021351000000002</v>
      </c>
      <c r="BH233" s="10">
        <v>3.3834875000000002</v>
      </c>
      <c r="BI233" s="10">
        <v>3.3651170000000001</v>
      </c>
      <c r="BJ233" s="10">
        <v>3.3470496000000001</v>
      </c>
      <c r="BK233" s="10">
        <v>3.3293113000000001</v>
      </c>
      <c r="BL233" s="10">
        <v>3.3119282000000001</v>
      </c>
      <c r="BM233" s="10">
        <v>3.2949264</v>
      </c>
      <c r="BN233" s="10">
        <v>3.2783319</v>
      </c>
      <c r="BO233" s="10">
        <v>3.2621707999999998</v>
      </c>
      <c r="BP233" s="10">
        <v>3.2464689999999998</v>
      </c>
      <c r="BQ233" s="10">
        <v>3.2312528</v>
      </c>
      <c r="BR233" s="10">
        <v>3.1507998000000002</v>
      </c>
      <c r="BS233" s="10">
        <v>3.0894811999999998</v>
      </c>
      <c r="BU233" s="9">
        <v>228.43</v>
      </c>
      <c r="BV233" s="9">
        <v>274.43</v>
      </c>
      <c r="BW233" s="9">
        <v>285.43</v>
      </c>
      <c r="BX233" s="9">
        <v>276.93</v>
      </c>
      <c r="BY233" s="9">
        <v>264.73</v>
      </c>
      <c r="BZ233" s="9">
        <v>248.23</v>
      </c>
      <c r="CA233" s="9">
        <v>242.5</v>
      </c>
      <c r="CB233" s="9">
        <v>239.83</v>
      </c>
      <c r="CC233" s="9">
        <v>240.54</v>
      </c>
      <c r="CD233" s="9">
        <v>242.54</v>
      </c>
      <c r="CE233" s="9">
        <v>245</v>
      </c>
      <c r="CF233" s="9">
        <v>266.5</v>
      </c>
      <c r="CG233" s="9">
        <v>285</v>
      </c>
      <c r="CH233" s="9">
        <v>299</v>
      </c>
      <c r="CI233" s="9">
        <v>294</v>
      </c>
      <c r="CJ233" s="9">
        <v>256</v>
      </c>
      <c r="CK233" s="9">
        <v>236</v>
      </c>
      <c r="CL233" s="9">
        <v>222.01</v>
      </c>
      <c r="CM233" s="9">
        <v>221.01</v>
      </c>
      <c r="CN233" s="9">
        <v>205.32</v>
      </c>
      <c r="CO233" s="9">
        <v>206.97</v>
      </c>
      <c r="CP233" s="9">
        <v>211.99</v>
      </c>
      <c r="CQ233" s="9">
        <v>215.44</v>
      </c>
      <c r="CR233" s="9">
        <v>222.63</v>
      </c>
      <c r="CS233" s="9">
        <v>230.56</v>
      </c>
      <c r="CT233" s="9">
        <v>237.38</v>
      </c>
      <c r="CU233" s="9">
        <v>233.61</v>
      </c>
      <c r="CV233" s="9">
        <v>217.34</v>
      </c>
      <c r="CW233" s="9">
        <v>186.49</v>
      </c>
      <c r="CX233" s="9">
        <v>161.49</v>
      </c>
      <c r="CY233" s="9">
        <v>151.54</v>
      </c>
      <c r="CZ233" s="9">
        <v>152.13</v>
      </c>
      <c r="DA233" s="9">
        <v>152.75</v>
      </c>
      <c r="DB233" s="9">
        <v>156.1</v>
      </c>
      <c r="DC233" s="9">
        <v>164.1</v>
      </c>
      <c r="DD233" s="9">
        <v>169.6</v>
      </c>
      <c r="DE233" s="9">
        <v>171.81</v>
      </c>
      <c r="DF233" s="9">
        <v>174.46</v>
      </c>
      <c r="DG233" s="9">
        <v>175.3</v>
      </c>
      <c r="DH233" s="9">
        <v>166.11</v>
      </c>
      <c r="DI233" s="9">
        <v>121.16</v>
      </c>
      <c r="DJ233" s="9">
        <v>90.94</v>
      </c>
      <c r="DK233" s="9">
        <v>88.88</v>
      </c>
      <c r="DL233" s="9">
        <v>85.09</v>
      </c>
      <c r="DM233" s="9">
        <v>79.36</v>
      </c>
      <c r="DN233" s="9">
        <v>80.12</v>
      </c>
      <c r="DO233" s="9">
        <v>88.12</v>
      </c>
      <c r="DP233" s="9">
        <v>92.87</v>
      </c>
      <c r="DR233" s="9">
        <v>250.83</v>
      </c>
      <c r="DS233" s="9">
        <v>488.59</v>
      </c>
      <c r="DT233" s="9">
        <v>432.27</v>
      </c>
      <c r="DU233" s="9">
        <v>251.58</v>
      </c>
      <c r="DV233" s="9">
        <v>255.86</v>
      </c>
      <c r="DW233" s="9">
        <v>239.27</v>
      </c>
      <c r="DX233" s="9">
        <v>238.76</v>
      </c>
      <c r="DY233" s="9">
        <v>209.44</v>
      </c>
      <c r="DZ233" s="9">
        <v>210.77</v>
      </c>
      <c r="EA233" s="9">
        <v>210.29</v>
      </c>
      <c r="EB233" s="9">
        <v>273.56</v>
      </c>
      <c r="EC233" s="9">
        <v>275.54000000000002</v>
      </c>
      <c r="ED233" s="9">
        <v>276</v>
      </c>
      <c r="EE233" s="9">
        <v>264.05</v>
      </c>
      <c r="EF233" s="9">
        <v>264.05</v>
      </c>
      <c r="EG233" s="9">
        <v>261.08</v>
      </c>
      <c r="EH233" s="9">
        <v>186.26</v>
      </c>
      <c r="EI233" s="9">
        <v>185.93</v>
      </c>
      <c r="EJ233" s="9">
        <v>185.78</v>
      </c>
      <c r="EK233" s="9">
        <v>185.57</v>
      </c>
      <c r="EL233" s="9">
        <v>186.43</v>
      </c>
      <c r="EM233" s="9">
        <v>186.91</v>
      </c>
      <c r="EN233" s="9">
        <v>214.1</v>
      </c>
      <c r="EO233" s="9">
        <v>216.37</v>
      </c>
      <c r="EP233" s="9">
        <v>217</v>
      </c>
      <c r="EQ233" s="9">
        <v>218.14</v>
      </c>
      <c r="ER233" s="9">
        <v>217.82</v>
      </c>
      <c r="ES233" s="9">
        <v>219.33</v>
      </c>
      <c r="ET233" s="9">
        <v>159.57</v>
      </c>
      <c r="EU233" s="9">
        <v>158.84</v>
      </c>
      <c r="EV233" s="9">
        <v>158.85</v>
      </c>
      <c r="EW233" s="9">
        <v>158.82</v>
      </c>
      <c r="EX233" s="9">
        <v>160.22999999999999</v>
      </c>
      <c r="EY233" s="9">
        <v>161.07</v>
      </c>
      <c r="EZ233" s="9">
        <v>166.47</v>
      </c>
      <c r="FA233" s="9">
        <v>168.98</v>
      </c>
      <c r="FB233" s="9">
        <v>170.84</v>
      </c>
      <c r="FC233" s="9">
        <v>171.55</v>
      </c>
      <c r="FD233" s="9">
        <v>170.92</v>
      </c>
      <c r="FE233" s="9">
        <v>170.53</v>
      </c>
      <c r="FF233" s="9">
        <v>137.33000000000001</v>
      </c>
      <c r="FG233" s="9">
        <v>136.69999999999999</v>
      </c>
      <c r="FH233" s="9">
        <v>136.71</v>
      </c>
      <c r="FI233" s="9">
        <v>136.68</v>
      </c>
      <c r="FJ233" s="9">
        <v>138.08000000000001</v>
      </c>
      <c r="FK233" s="9">
        <v>136.69999999999999</v>
      </c>
      <c r="FL233" s="9">
        <v>124.2</v>
      </c>
      <c r="FM233" s="9">
        <v>126.71</v>
      </c>
      <c r="FO233" s="9">
        <v>77.284499999999994</v>
      </c>
      <c r="FP233" s="7">
        <v>96.37</v>
      </c>
      <c r="FQ233" s="9">
        <v>1.1774</v>
      </c>
      <c r="FR233" s="7">
        <f t="shared" si="36"/>
        <v>81.849838627484289</v>
      </c>
      <c r="FT233" s="7">
        <v>3.12</v>
      </c>
      <c r="FU233" s="7">
        <v>3.35</v>
      </c>
      <c r="FV233" s="9">
        <v>77.566299999999998</v>
      </c>
      <c r="FX233" s="9">
        <v>95.99</v>
      </c>
      <c r="FY233" s="9">
        <v>92.98</v>
      </c>
      <c r="FZ233" s="9">
        <v>89.45</v>
      </c>
      <c r="GA233" s="9">
        <v>84.66</v>
      </c>
      <c r="GB233" s="9">
        <v>78.73</v>
      </c>
    </row>
    <row r="234" spans="1:184" x14ac:dyDescent="0.25">
      <c r="A234" s="6">
        <f t="shared" si="37"/>
        <v>44879</v>
      </c>
      <c r="B234" s="13">
        <f t="shared" si="31"/>
        <v>11</v>
      </c>
      <c r="C234" s="13">
        <f t="shared" si="32"/>
        <v>2022</v>
      </c>
      <c r="D234">
        <f t="shared" si="33"/>
        <v>202211</v>
      </c>
      <c r="E234">
        <f t="shared" si="34"/>
        <v>4</v>
      </c>
      <c r="F234">
        <f t="shared" si="35"/>
        <v>202204</v>
      </c>
      <c r="G234" t="s">
        <v>420</v>
      </c>
      <c r="H234" s="9">
        <v>3</v>
      </c>
      <c r="I234" s="9">
        <v>2.9266000000000001</v>
      </c>
      <c r="J234" s="10">
        <v>3.1592072</v>
      </c>
      <c r="K234" s="10">
        <v>3.5861428000000002</v>
      </c>
      <c r="L234" s="10">
        <v>3.8942017</v>
      </c>
      <c r="M234" s="10">
        <v>4.1158614</v>
      </c>
      <c r="N234" s="10">
        <v>4.2789083000000003</v>
      </c>
      <c r="O234" s="10">
        <v>4.3937081999999998</v>
      </c>
      <c r="P234" s="10">
        <v>4.4692331000000003</v>
      </c>
      <c r="Q234" s="10">
        <v>4.5144402000000001</v>
      </c>
      <c r="R234" s="10">
        <v>4.5381752000000004</v>
      </c>
      <c r="S234" s="10">
        <v>4.5465941000000001</v>
      </c>
      <c r="T234" s="10">
        <v>4.5435414999999999</v>
      </c>
      <c r="U234" s="10">
        <v>4.5313331999999997</v>
      </c>
      <c r="V234" s="10">
        <v>4.5113608999999997</v>
      </c>
      <c r="W234" s="10">
        <v>4.4848191999999996</v>
      </c>
      <c r="X234" s="10">
        <v>4.4529008000000001</v>
      </c>
      <c r="Y234" s="10">
        <v>4.4167987000000002</v>
      </c>
      <c r="Z234" s="10">
        <v>4.3777059999999999</v>
      </c>
      <c r="AA234" s="10">
        <v>4.3368155000000002</v>
      </c>
      <c r="AB234" s="10">
        <v>4.2951743999999996</v>
      </c>
      <c r="AC234" s="10">
        <v>4.2532743999999996</v>
      </c>
      <c r="AD234" s="10">
        <v>4.2114751999999998</v>
      </c>
      <c r="AE234" s="10">
        <v>4.1701363000000002</v>
      </c>
      <c r="AF234" s="10">
        <v>4.1296173999999999</v>
      </c>
      <c r="AG234" s="10">
        <v>4.0902779999999996</v>
      </c>
      <c r="AH234" s="10">
        <v>4.0524108999999999</v>
      </c>
      <c r="AI234" s="10">
        <v>4.0160134999999997</v>
      </c>
      <c r="AJ234" s="10">
        <v>3.9810020000000002</v>
      </c>
      <c r="AK234" s="10">
        <v>3.9472922000000001</v>
      </c>
      <c r="AL234" s="10">
        <v>3.9148003</v>
      </c>
      <c r="AM234" s="10">
        <v>3.8834422000000002</v>
      </c>
      <c r="AN234" s="10">
        <v>3.8531339999999998</v>
      </c>
      <c r="AO234" s="10">
        <v>3.8237915999999998</v>
      </c>
      <c r="AP234" s="10">
        <v>3.7953310999999998</v>
      </c>
      <c r="AQ234" s="10">
        <v>3.7676685000000001</v>
      </c>
      <c r="AR234" s="10">
        <v>3.7407197999999999</v>
      </c>
      <c r="AS234" s="10">
        <v>3.7144010999999999</v>
      </c>
      <c r="AT234" s="10">
        <v>3.6886391000000001</v>
      </c>
      <c r="AU234" s="10">
        <v>3.6634083</v>
      </c>
      <c r="AV234" s="10">
        <v>3.6386962999999999</v>
      </c>
      <c r="AW234" s="10">
        <v>3.6144907000000002</v>
      </c>
      <c r="AX234" s="10">
        <v>3.5907790999999998</v>
      </c>
      <c r="AY234" s="10">
        <v>3.5675492000000002</v>
      </c>
      <c r="AZ234" s="10">
        <v>3.5447883999999998</v>
      </c>
      <c r="BA234" s="10">
        <v>3.5224845</v>
      </c>
      <c r="BB234" s="10">
        <v>3.5006249999999999</v>
      </c>
      <c r="BC234" s="10">
        <v>3.4791975000000002</v>
      </c>
      <c r="BD234" s="10">
        <v>3.4581895999999999</v>
      </c>
      <c r="BE234" s="10">
        <v>3.437589</v>
      </c>
      <c r="BF234" s="10">
        <v>3.4173867000000002</v>
      </c>
      <c r="BG234" s="10">
        <v>3.3975928</v>
      </c>
      <c r="BH234" s="10">
        <v>3.3782236000000001</v>
      </c>
      <c r="BI234" s="10">
        <v>3.3592954000000002</v>
      </c>
      <c r="BJ234" s="10">
        <v>3.3408248</v>
      </c>
      <c r="BK234" s="10">
        <v>3.3228279000000001</v>
      </c>
      <c r="BL234" s="10">
        <v>3.3053213000000001</v>
      </c>
      <c r="BM234" s="10">
        <v>3.2883211000000001</v>
      </c>
      <c r="BN234" s="10">
        <v>3.2718438999999999</v>
      </c>
      <c r="BO234" s="10">
        <v>3.255906</v>
      </c>
      <c r="BP234" s="10">
        <v>3.2405236999999998</v>
      </c>
      <c r="BQ234" s="10">
        <v>3.2257134000000001</v>
      </c>
      <c r="BR234" s="10">
        <v>3.1491520999999998</v>
      </c>
      <c r="BS234" s="10">
        <v>3.0934539000000001</v>
      </c>
      <c r="BU234" s="9">
        <v>272.88</v>
      </c>
      <c r="BV234" s="9">
        <v>313.64</v>
      </c>
      <c r="BW234" s="9">
        <v>322.14</v>
      </c>
      <c r="BX234" s="9">
        <v>311.64</v>
      </c>
      <c r="BY234" s="9">
        <v>297.64</v>
      </c>
      <c r="BZ234" s="9">
        <v>280.26</v>
      </c>
      <c r="CA234" s="9">
        <v>273.64</v>
      </c>
      <c r="CB234" s="9">
        <v>269.72000000000003</v>
      </c>
      <c r="CC234" s="9">
        <v>270.39</v>
      </c>
      <c r="CD234" s="9">
        <v>272.39</v>
      </c>
      <c r="CE234" s="9">
        <v>271.64</v>
      </c>
      <c r="CF234" s="9">
        <v>293.64</v>
      </c>
      <c r="CG234" s="9">
        <v>313.64</v>
      </c>
      <c r="CH234" s="9">
        <v>322.39</v>
      </c>
      <c r="CI234" s="9">
        <v>317.37</v>
      </c>
      <c r="CJ234" s="9">
        <v>279.37</v>
      </c>
      <c r="CK234" s="9">
        <v>252.87</v>
      </c>
      <c r="CL234" s="9">
        <v>234.87</v>
      </c>
      <c r="CM234" s="9">
        <v>233.86</v>
      </c>
      <c r="CN234" s="9">
        <v>218.17</v>
      </c>
      <c r="CO234" s="9">
        <v>219.82</v>
      </c>
      <c r="CP234" s="9">
        <v>224.07</v>
      </c>
      <c r="CQ234" s="9">
        <v>227.57</v>
      </c>
      <c r="CR234" s="9">
        <v>234.75</v>
      </c>
      <c r="CS234" s="9">
        <v>242.69</v>
      </c>
      <c r="CT234" s="9">
        <v>249.69</v>
      </c>
      <c r="CU234" s="9">
        <v>245.9</v>
      </c>
      <c r="CV234" s="9">
        <v>229.62</v>
      </c>
      <c r="CW234" s="9">
        <v>194.87</v>
      </c>
      <c r="CX234" s="9">
        <v>167.87</v>
      </c>
      <c r="CY234" s="9">
        <v>157.83000000000001</v>
      </c>
      <c r="CZ234" s="9">
        <v>157.33000000000001</v>
      </c>
      <c r="DA234" s="9">
        <v>157.94999999999999</v>
      </c>
      <c r="DB234" s="9">
        <v>160.94999999999999</v>
      </c>
      <c r="DC234" s="9">
        <v>168.45</v>
      </c>
      <c r="DD234" s="9">
        <v>173.45</v>
      </c>
      <c r="DE234" s="9">
        <v>175.66</v>
      </c>
      <c r="DF234" s="9">
        <v>178.31</v>
      </c>
      <c r="DG234" s="9">
        <v>179.15</v>
      </c>
      <c r="DH234" s="9">
        <v>169.96</v>
      </c>
      <c r="DI234" s="9">
        <v>124.96</v>
      </c>
      <c r="DJ234" s="9">
        <v>94.73</v>
      </c>
      <c r="DK234" s="9">
        <v>92.67</v>
      </c>
      <c r="DL234" s="9">
        <v>88.88</v>
      </c>
      <c r="DM234" s="9">
        <v>83.15</v>
      </c>
      <c r="DN234" s="9">
        <v>83.91</v>
      </c>
      <c r="DO234" s="9">
        <v>91.91</v>
      </c>
      <c r="DP234" s="9">
        <v>96.66</v>
      </c>
      <c r="DR234" s="9">
        <v>280.85000000000002</v>
      </c>
      <c r="DS234" s="9">
        <v>481.83</v>
      </c>
      <c r="DT234" s="9">
        <v>425.51</v>
      </c>
      <c r="DU234" s="9">
        <v>244.82</v>
      </c>
      <c r="DV234" s="9">
        <v>276.56</v>
      </c>
      <c r="DW234" s="9">
        <v>259.97000000000003</v>
      </c>
      <c r="DX234" s="9">
        <v>259.45999999999998</v>
      </c>
      <c r="DY234" s="9">
        <v>230.86</v>
      </c>
      <c r="DZ234" s="9">
        <v>232.19</v>
      </c>
      <c r="EA234" s="9">
        <v>231.71</v>
      </c>
      <c r="EB234" s="9">
        <v>281.83999999999997</v>
      </c>
      <c r="EC234" s="9">
        <v>283.82</v>
      </c>
      <c r="ED234" s="9">
        <v>284.27999999999997</v>
      </c>
      <c r="EE234" s="9">
        <v>271.83</v>
      </c>
      <c r="EF234" s="9">
        <v>271.83</v>
      </c>
      <c r="EG234" s="9">
        <v>268.86</v>
      </c>
      <c r="EH234" s="9">
        <v>190.9</v>
      </c>
      <c r="EI234" s="9">
        <v>190.57</v>
      </c>
      <c r="EJ234" s="9">
        <v>190.42</v>
      </c>
      <c r="EK234" s="9">
        <v>190.21</v>
      </c>
      <c r="EL234" s="9">
        <v>191.07</v>
      </c>
      <c r="EM234" s="9">
        <v>191.55</v>
      </c>
      <c r="EN234" s="9">
        <v>221.65</v>
      </c>
      <c r="EO234" s="9">
        <v>223.92</v>
      </c>
      <c r="EP234" s="9">
        <v>224.55</v>
      </c>
      <c r="EQ234" s="9">
        <v>225.69</v>
      </c>
      <c r="ER234" s="9">
        <v>225.37</v>
      </c>
      <c r="ES234" s="9">
        <v>226.88</v>
      </c>
      <c r="ET234" s="9">
        <v>164.23</v>
      </c>
      <c r="EU234" s="9">
        <v>163.5</v>
      </c>
      <c r="EV234" s="9">
        <v>163.51</v>
      </c>
      <c r="EW234" s="9">
        <v>163.47999999999999</v>
      </c>
      <c r="EX234" s="9">
        <v>164.89</v>
      </c>
      <c r="EY234" s="9">
        <v>165.73</v>
      </c>
      <c r="EZ234" s="9">
        <v>171.59</v>
      </c>
      <c r="FA234" s="9">
        <v>174.1</v>
      </c>
      <c r="FB234" s="9">
        <v>175.96</v>
      </c>
      <c r="FC234" s="9">
        <v>176.67</v>
      </c>
      <c r="FD234" s="9">
        <v>176.04</v>
      </c>
      <c r="FE234" s="9">
        <v>175.65</v>
      </c>
      <c r="FF234" s="9">
        <v>141.99</v>
      </c>
      <c r="FG234" s="9">
        <v>141.36000000000001</v>
      </c>
      <c r="FH234" s="9">
        <v>141.37</v>
      </c>
      <c r="FI234" s="9">
        <v>141.34</v>
      </c>
      <c r="FJ234" s="9">
        <v>142.74</v>
      </c>
      <c r="FK234" s="9">
        <v>141.36000000000001</v>
      </c>
      <c r="FL234" s="9">
        <v>126.76</v>
      </c>
      <c r="FM234" s="9">
        <v>129.27000000000001</v>
      </c>
      <c r="FO234" s="9">
        <v>76.95</v>
      </c>
      <c r="FP234" s="7">
        <v>93.59</v>
      </c>
      <c r="FQ234" s="9">
        <v>1.1729000000000001</v>
      </c>
      <c r="FR234" s="7">
        <f t="shared" si="36"/>
        <v>79.79367379998294</v>
      </c>
      <c r="FT234" s="7">
        <v>3.11</v>
      </c>
      <c r="FU234" s="7">
        <v>3.35</v>
      </c>
      <c r="FV234" s="9">
        <v>77.227400000000003</v>
      </c>
      <c r="FX234" s="9">
        <v>93.14</v>
      </c>
      <c r="FY234" s="9">
        <v>90.6</v>
      </c>
      <c r="FZ234" s="9">
        <v>87.53</v>
      </c>
      <c r="GA234" s="9">
        <v>83.34</v>
      </c>
      <c r="GB234" s="9">
        <v>78.040000000000006</v>
      </c>
    </row>
    <row r="235" spans="1:184" x14ac:dyDescent="0.25">
      <c r="A235" s="6">
        <f t="shared" si="37"/>
        <v>44880</v>
      </c>
      <c r="B235" s="13">
        <f t="shared" si="31"/>
        <v>11</v>
      </c>
      <c r="C235" s="13">
        <f t="shared" si="32"/>
        <v>2022</v>
      </c>
      <c r="D235">
        <f t="shared" si="33"/>
        <v>202211</v>
      </c>
      <c r="E235">
        <f t="shared" si="34"/>
        <v>4</v>
      </c>
      <c r="F235">
        <f t="shared" si="35"/>
        <v>202204</v>
      </c>
      <c r="G235" t="s">
        <v>421</v>
      </c>
      <c r="H235" s="9">
        <v>3</v>
      </c>
      <c r="I235" s="9">
        <v>2.9268999999999998</v>
      </c>
      <c r="J235" s="10">
        <v>3.1676981999999998</v>
      </c>
      <c r="K235" s="10">
        <v>3.6024077999999999</v>
      </c>
      <c r="L235" s="10">
        <v>3.9081692000000001</v>
      </c>
      <c r="M235" s="10">
        <v>4.1220862</v>
      </c>
      <c r="N235" s="10">
        <v>4.2759653999999996</v>
      </c>
      <c r="O235" s="10">
        <v>4.3845913000000003</v>
      </c>
      <c r="P235" s="10">
        <v>4.4563354000000004</v>
      </c>
      <c r="Q235" s="10">
        <v>4.5003973000000004</v>
      </c>
      <c r="R235" s="10">
        <v>4.5240277000000004</v>
      </c>
      <c r="S235" s="10">
        <v>4.5327792000000002</v>
      </c>
      <c r="T235" s="10">
        <v>4.5297371000000002</v>
      </c>
      <c r="U235" s="10">
        <v>4.5169043000000002</v>
      </c>
      <c r="V235" s="10">
        <v>4.4956141000000001</v>
      </c>
      <c r="W235" s="10">
        <v>4.4671669999999999</v>
      </c>
      <c r="X235" s="10">
        <v>4.4328934000000002</v>
      </c>
      <c r="Y235" s="10">
        <v>4.3941238</v>
      </c>
      <c r="Z235" s="10">
        <v>4.3521888999999998</v>
      </c>
      <c r="AA235" s="10">
        <v>4.3084191000000001</v>
      </c>
      <c r="AB235" s="10">
        <v>4.2639722000000004</v>
      </c>
      <c r="AC235" s="10">
        <v>4.2193478999999998</v>
      </c>
      <c r="AD235" s="10">
        <v>4.1748896000000002</v>
      </c>
      <c r="AE235" s="10">
        <v>4.1309402000000004</v>
      </c>
      <c r="AF235" s="10">
        <v>4.0878430000000003</v>
      </c>
      <c r="AG235" s="10">
        <v>4.0459413</v>
      </c>
      <c r="AH235" s="10">
        <v>4.0055149999999999</v>
      </c>
      <c r="AI235" s="10">
        <v>3.9665659999999998</v>
      </c>
      <c r="AJ235" s="10">
        <v>3.9290193000000002</v>
      </c>
      <c r="AK235" s="10">
        <v>3.8927998000000001</v>
      </c>
      <c r="AL235" s="10">
        <v>3.8578323999999999</v>
      </c>
      <c r="AM235" s="10">
        <v>3.8240422000000001</v>
      </c>
      <c r="AN235" s="10">
        <v>3.7913540999999999</v>
      </c>
      <c r="AO235" s="10">
        <v>3.759693</v>
      </c>
      <c r="AP235" s="10">
        <v>3.7289840000000001</v>
      </c>
      <c r="AQ235" s="10">
        <v>3.6991518999999999</v>
      </c>
      <c r="AR235" s="10">
        <v>3.6701218</v>
      </c>
      <c r="AS235" s="10">
        <v>3.6418187</v>
      </c>
      <c r="AT235" s="10">
        <v>3.6141746000000001</v>
      </c>
      <c r="AU235" s="10">
        <v>3.5871607999999999</v>
      </c>
      <c r="AV235" s="10">
        <v>3.5607617</v>
      </c>
      <c r="AW235" s="10">
        <v>3.5349613999999998</v>
      </c>
      <c r="AX235" s="10">
        <v>3.5097442000000001</v>
      </c>
      <c r="AY235" s="10">
        <v>3.4850945000000002</v>
      </c>
      <c r="AZ235" s="10">
        <v>3.4609964999999998</v>
      </c>
      <c r="BA235" s="10">
        <v>3.4374343999999999</v>
      </c>
      <c r="BB235" s="10">
        <v>3.4143927000000001</v>
      </c>
      <c r="BC235" s="10">
        <v>3.3918553999999999</v>
      </c>
      <c r="BD235" s="10">
        <v>3.3698070000000002</v>
      </c>
      <c r="BE235" s="10">
        <v>3.3482316999999999</v>
      </c>
      <c r="BF235" s="10">
        <v>3.3271174000000001</v>
      </c>
      <c r="BG235" s="10">
        <v>3.3064699000000002</v>
      </c>
      <c r="BH235" s="10">
        <v>3.2863001000000001</v>
      </c>
      <c r="BI235" s="10">
        <v>3.2666192999999999</v>
      </c>
      <c r="BJ235" s="10">
        <v>3.2474384999999999</v>
      </c>
      <c r="BK235" s="10">
        <v>3.2287688000000001</v>
      </c>
      <c r="BL235" s="10">
        <v>3.2106214</v>
      </c>
      <c r="BM235" s="10">
        <v>3.1930071999999998</v>
      </c>
      <c r="BN235" s="10">
        <v>3.1759374999999999</v>
      </c>
      <c r="BO235" s="10">
        <v>3.1594232999999998</v>
      </c>
      <c r="BP235" s="10">
        <v>3.1434757000000002</v>
      </c>
      <c r="BQ235" s="10">
        <v>3.1281059</v>
      </c>
      <c r="BR235" s="10">
        <v>3.0482078000000001</v>
      </c>
      <c r="BS235" s="10">
        <v>2.9892794</v>
      </c>
      <c r="BU235" s="9">
        <v>298.95</v>
      </c>
      <c r="BV235" s="9">
        <v>335.35</v>
      </c>
      <c r="BW235" s="9">
        <v>344.09</v>
      </c>
      <c r="BX235" s="9">
        <v>332.74</v>
      </c>
      <c r="BY235" s="9">
        <v>319.39999999999998</v>
      </c>
      <c r="BZ235" s="9">
        <v>300.39999999999998</v>
      </c>
      <c r="CA235" s="9">
        <v>291.39999999999998</v>
      </c>
      <c r="CB235" s="9">
        <v>288.44</v>
      </c>
      <c r="CC235" s="9">
        <v>289.5</v>
      </c>
      <c r="CD235" s="9">
        <v>291.64</v>
      </c>
      <c r="CE235" s="9">
        <v>289.20999999999998</v>
      </c>
      <c r="CF235" s="9">
        <v>310.20999999999998</v>
      </c>
      <c r="CG235" s="9">
        <v>332.21</v>
      </c>
      <c r="CH235" s="9">
        <v>340.6</v>
      </c>
      <c r="CI235" s="9">
        <v>333.14</v>
      </c>
      <c r="CJ235" s="9">
        <v>293.05</v>
      </c>
      <c r="CK235" s="9">
        <v>260.62</v>
      </c>
      <c r="CL235" s="9">
        <v>238.63</v>
      </c>
      <c r="CM235" s="9">
        <v>237.62</v>
      </c>
      <c r="CN235" s="9">
        <v>221.93</v>
      </c>
      <c r="CO235" s="9">
        <v>223.58</v>
      </c>
      <c r="CP235" s="9">
        <v>227.83</v>
      </c>
      <c r="CQ235" s="9">
        <v>234.83</v>
      </c>
      <c r="CR235" s="9">
        <v>242.59</v>
      </c>
      <c r="CS235" s="9">
        <v>250.54</v>
      </c>
      <c r="CT235" s="9">
        <v>257.51</v>
      </c>
      <c r="CU235" s="9">
        <v>253.7</v>
      </c>
      <c r="CV235" s="9">
        <v>237</v>
      </c>
      <c r="CW235" s="9">
        <v>195.79</v>
      </c>
      <c r="CX235" s="9">
        <v>167.6</v>
      </c>
      <c r="CY235" s="9">
        <v>157.6</v>
      </c>
      <c r="CZ235" s="9">
        <v>157.13999999999999</v>
      </c>
      <c r="DA235" s="9">
        <v>157.82</v>
      </c>
      <c r="DB235" s="9">
        <v>160.88999999999999</v>
      </c>
      <c r="DC235" s="9">
        <v>167.13</v>
      </c>
      <c r="DD235" s="9">
        <v>172.13</v>
      </c>
      <c r="DE235" s="9">
        <v>174.34</v>
      </c>
      <c r="DF235" s="9">
        <v>177</v>
      </c>
      <c r="DG235" s="9">
        <v>177.84</v>
      </c>
      <c r="DH235" s="9">
        <v>168.65</v>
      </c>
      <c r="DI235" s="9">
        <v>122.65</v>
      </c>
      <c r="DJ235" s="9">
        <v>92.42</v>
      </c>
      <c r="DK235" s="9">
        <v>90.36</v>
      </c>
      <c r="DL235" s="9">
        <v>86.57</v>
      </c>
      <c r="DM235" s="9">
        <v>80.84</v>
      </c>
      <c r="DN235" s="9">
        <v>81.599999999999994</v>
      </c>
      <c r="DO235" s="9">
        <v>89.6</v>
      </c>
      <c r="DP235" s="9">
        <v>94.35</v>
      </c>
      <c r="DR235" s="9">
        <v>292.66000000000003</v>
      </c>
      <c r="DS235" s="9">
        <v>500.65</v>
      </c>
      <c r="DT235" s="9">
        <v>444.33</v>
      </c>
      <c r="DU235" s="9">
        <v>263.64</v>
      </c>
      <c r="DV235" s="9">
        <v>284.10000000000002</v>
      </c>
      <c r="DW235" s="9">
        <v>267.51</v>
      </c>
      <c r="DX235" s="9">
        <v>267</v>
      </c>
      <c r="DY235" s="9">
        <v>238.4</v>
      </c>
      <c r="DZ235" s="9">
        <v>239.73</v>
      </c>
      <c r="EA235" s="9">
        <v>239.25</v>
      </c>
      <c r="EB235" s="9">
        <v>287.82</v>
      </c>
      <c r="EC235" s="9">
        <v>289.8</v>
      </c>
      <c r="ED235" s="9">
        <v>290.26</v>
      </c>
      <c r="EE235" s="9">
        <v>277.39999999999998</v>
      </c>
      <c r="EF235" s="9">
        <v>277.39999999999998</v>
      </c>
      <c r="EG235" s="9">
        <v>274.43</v>
      </c>
      <c r="EH235" s="9">
        <v>199.8</v>
      </c>
      <c r="EI235" s="9">
        <v>199.47</v>
      </c>
      <c r="EJ235" s="9">
        <v>199.32</v>
      </c>
      <c r="EK235" s="9">
        <v>199.11</v>
      </c>
      <c r="EL235" s="9">
        <v>199.97</v>
      </c>
      <c r="EM235" s="9">
        <v>200.45</v>
      </c>
      <c r="EN235" s="9">
        <v>228.2</v>
      </c>
      <c r="EO235" s="9">
        <v>230.47</v>
      </c>
      <c r="EP235" s="9">
        <v>231.1</v>
      </c>
      <c r="EQ235" s="9">
        <v>232.24</v>
      </c>
      <c r="ER235" s="9">
        <v>231.92</v>
      </c>
      <c r="ES235" s="9">
        <v>233.43</v>
      </c>
      <c r="ET235" s="9">
        <v>157.61000000000001</v>
      </c>
      <c r="EU235" s="9">
        <v>156.88</v>
      </c>
      <c r="EV235" s="9">
        <v>156.88999999999999</v>
      </c>
      <c r="EW235" s="9">
        <v>156.86000000000001</v>
      </c>
      <c r="EX235" s="9">
        <v>158.27000000000001</v>
      </c>
      <c r="EY235" s="9">
        <v>159.11000000000001</v>
      </c>
      <c r="EZ235" s="9">
        <v>165.82</v>
      </c>
      <c r="FA235" s="9">
        <v>168.33</v>
      </c>
      <c r="FB235" s="9">
        <v>170.19</v>
      </c>
      <c r="FC235" s="9">
        <v>170.9</v>
      </c>
      <c r="FD235" s="9">
        <v>170.27</v>
      </c>
      <c r="FE235" s="9">
        <v>169.88</v>
      </c>
      <c r="FF235" s="9">
        <v>138.68</v>
      </c>
      <c r="FG235" s="9">
        <v>138.05000000000001</v>
      </c>
      <c r="FH235" s="9">
        <v>138.06</v>
      </c>
      <c r="FI235" s="9">
        <v>138.03</v>
      </c>
      <c r="FJ235" s="9">
        <v>139.43</v>
      </c>
      <c r="FK235" s="9">
        <v>138.05000000000001</v>
      </c>
      <c r="FL235" s="9">
        <v>123.88</v>
      </c>
      <c r="FM235" s="9">
        <v>126.39</v>
      </c>
      <c r="FO235" s="9">
        <v>77.821100000000001</v>
      </c>
      <c r="FP235" s="7">
        <v>94.3</v>
      </c>
      <c r="FQ235" s="9">
        <v>1.1895</v>
      </c>
      <c r="FR235" s="7">
        <f t="shared" si="36"/>
        <v>79.277007145859599</v>
      </c>
      <c r="FT235" s="7">
        <v>3.13</v>
      </c>
      <c r="FU235" s="7">
        <v>3.29</v>
      </c>
      <c r="FV235" s="9">
        <v>78.115300000000005</v>
      </c>
      <c r="FX235" s="9">
        <v>93.86</v>
      </c>
      <c r="FY235" s="9">
        <v>91.73</v>
      </c>
      <c r="FZ235" s="9">
        <v>88.9</v>
      </c>
      <c r="GA235" s="9">
        <v>84.74</v>
      </c>
      <c r="GB235" s="9">
        <v>79.37</v>
      </c>
    </row>
    <row r="236" spans="1:184" x14ac:dyDescent="0.25">
      <c r="A236" s="6">
        <f t="shared" si="37"/>
        <v>44881</v>
      </c>
      <c r="B236" s="13">
        <f t="shared" si="31"/>
        <v>11</v>
      </c>
      <c r="C236" s="13">
        <f t="shared" si="32"/>
        <v>2022</v>
      </c>
      <c r="D236">
        <f t="shared" si="33"/>
        <v>202211</v>
      </c>
      <c r="E236">
        <f t="shared" si="34"/>
        <v>4</v>
      </c>
      <c r="F236">
        <f t="shared" si="35"/>
        <v>202204</v>
      </c>
      <c r="G236" t="s">
        <v>422</v>
      </c>
      <c r="H236" s="9">
        <v>3</v>
      </c>
      <c r="I236" s="9">
        <v>2.9264999999999999</v>
      </c>
      <c r="J236" s="10">
        <v>3.1857264000000001</v>
      </c>
      <c r="K236" s="10">
        <v>3.6141448999999999</v>
      </c>
      <c r="L236" s="10">
        <v>3.9207721000000002</v>
      </c>
      <c r="M236" s="10">
        <v>4.1381380999999999</v>
      </c>
      <c r="N236" s="10">
        <v>4.2936247999999999</v>
      </c>
      <c r="O236" s="10">
        <v>4.4007123999999997</v>
      </c>
      <c r="P236" s="10">
        <v>4.4695644000000003</v>
      </c>
      <c r="Q236" s="10">
        <v>4.5093370000000004</v>
      </c>
      <c r="R236" s="10">
        <v>4.5272610000000002</v>
      </c>
      <c r="S236" s="10">
        <v>4.5284142000000003</v>
      </c>
      <c r="T236" s="10">
        <v>4.5162146999999999</v>
      </c>
      <c r="U236" s="10">
        <v>4.4926566000000001</v>
      </c>
      <c r="V236" s="10">
        <v>4.4597281999999998</v>
      </c>
      <c r="W236" s="10">
        <v>4.4191510999999997</v>
      </c>
      <c r="X236" s="10">
        <v>4.3725522000000003</v>
      </c>
      <c r="Y236" s="10">
        <v>4.3215579000000002</v>
      </c>
      <c r="Z236" s="10">
        <v>4.2677950999999998</v>
      </c>
      <c r="AA236" s="10">
        <v>4.2128902999999998</v>
      </c>
      <c r="AB236" s="10">
        <v>4.1582499000000004</v>
      </c>
      <c r="AC236" s="10">
        <v>4.1044407999999999</v>
      </c>
      <c r="AD236" s="10">
        <v>4.0518302999999998</v>
      </c>
      <c r="AE236" s="10">
        <v>4.0007858000000001</v>
      </c>
      <c r="AF236" s="10">
        <v>3.9516746</v>
      </c>
      <c r="AG236" s="10">
        <v>3.9048639000000001</v>
      </c>
      <c r="AH236" s="10">
        <v>3.8606541999999999</v>
      </c>
      <c r="AI236" s="10">
        <v>3.8189850000000001</v>
      </c>
      <c r="AJ236" s="10">
        <v>3.7796750000000001</v>
      </c>
      <c r="AK236" s="10">
        <v>3.7425429000000001</v>
      </c>
      <c r="AL236" s="10">
        <v>3.7074072</v>
      </c>
      <c r="AM236" s="10">
        <v>3.6740865</v>
      </c>
      <c r="AN236" s="10">
        <v>3.6423994999999998</v>
      </c>
      <c r="AO236" s="10">
        <v>3.6121648</v>
      </c>
      <c r="AP236" s="10">
        <v>3.5832009</v>
      </c>
      <c r="AQ236" s="10">
        <v>3.5553264000000002</v>
      </c>
      <c r="AR236" s="10">
        <v>3.5283601</v>
      </c>
      <c r="AS236" s="10">
        <v>3.5021203999999999</v>
      </c>
      <c r="AT236" s="10">
        <v>3.4764477</v>
      </c>
      <c r="AU236" s="10">
        <v>3.4512877</v>
      </c>
      <c r="AV236" s="10">
        <v>3.4266182999999999</v>
      </c>
      <c r="AW236" s="10">
        <v>3.4024174999999999</v>
      </c>
      <c r="AX236" s="10">
        <v>3.378663</v>
      </c>
      <c r="AY236" s="10">
        <v>3.3553329000000001</v>
      </c>
      <c r="AZ236" s="10">
        <v>3.3324050000000001</v>
      </c>
      <c r="BA236" s="10">
        <v>3.3098570999999999</v>
      </c>
      <c r="BB236" s="10">
        <v>3.2876672999999998</v>
      </c>
      <c r="BC236" s="10">
        <v>3.2658133999999999</v>
      </c>
      <c r="BD236" s="10">
        <v>3.2442734</v>
      </c>
      <c r="BE236" s="10">
        <v>3.2230249999999998</v>
      </c>
      <c r="BF236" s="10">
        <v>3.2020533000000002</v>
      </c>
      <c r="BG236" s="10">
        <v>3.1813745</v>
      </c>
      <c r="BH236" s="10">
        <v>3.1610133</v>
      </c>
      <c r="BI236" s="10">
        <v>3.1409945000000001</v>
      </c>
      <c r="BJ236" s="10">
        <v>3.1213429000000001</v>
      </c>
      <c r="BK236" s="10">
        <v>3.1020832</v>
      </c>
      <c r="BL236" s="10">
        <v>3.0832402999999999</v>
      </c>
      <c r="BM236" s="10">
        <v>3.0648390000000001</v>
      </c>
      <c r="BN236" s="10">
        <v>3.0469039000000002</v>
      </c>
      <c r="BO236" s="10">
        <v>3.0294599</v>
      </c>
      <c r="BP236" s="10">
        <v>3.0125318000000001</v>
      </c>
      <c r="BQ236" s="10">
        <v>2.9961443999999999</v>
      </c>
      <c r="BR236" s="10">
        <v>2.9097563000000002</v>
      </c>
      <c r="BS236" s="10">
        <v>2.8441949000000002</v>
      </c>
      <c r="BU236" s="9">
        <v>269.73</v>
      </c>
      <c r="BV236" s="9">
        <v>316.98</v>
      </c>
      <c r="BW236" s="9">
        <v>325.98</v>
      </c>
      <c r="BX236" s="9">
        <v>316.24</v>
      </c>
      <c r="BY236" s="9">
        <v>307.23</v>
      </c>
      <c r="BZ236" s="9">
        <v>288.81</v>
      </c>
      <c r="CA236" s="9">
        <v>280.48</v>
      </c>
      <c r="CB236" s="9">
        <v>278.14999999999998</v>
      </c>
      <c r="CC236" s="9">
        <v>278.60000000000002</v>
      </c>
      <c r="CD236" s="9">
        <v>280.7</v>
      </c>
      <c r="CE236" s="9">
        <v>279.7</v>
      </c>
      <c r="CF236" s="9">
        <v>297.69</v>
      </c>
      <c r="CG236" s="9">
        <v>322.67</v>
      </c>
      <c r="CH236" s="9">
        <v>328.66</v>
      </c>
      <c r="CI236" s="9">
        <v>321.66000000000003</v>
      </c>
      <c r="CJ236" s="9">
        <v>284.13</v>
      </c>
      <c r="CK236" s="9">
        <v>253.63</v>
      </c>
      <c r="CL236" s="9">
        <v>232.06</v>
      </c>
      <c r="CM236" s="9">
        <v>230.97</v>
      </c>
      <c r="CN236" s="9">
        <v>215.2</v>
      </c>
      <c r="CO236" s="9">
        <v>216.75</v>
      </c>
      <c r="CP236" s="9">
        <v>220.83</v>
      </c>
      <c r="CQ236" s="9">
        <v>227.46</v>
      </c>
      <c r="CR236" s="9">
        <v>234.56</v>
      </c>
      <c r="CS236" s="9">
        <v>242.53</v>
      </c>
      <c r="CT236" s="9">
        <v>249.53</v>
      </c>
      <c r="CU236" s="9">
        <v>245.72</v>
      </c>
      <c r="CV236" s="9">
        <v>229.02</v>
      </c>
      <c r="CW236" s="9">
        <v>188.02</v>
      </c>
      <c r="CX236" s="9">
        <v>159.85</v>
      </c>
      <c r="CY236" s="9">
        <v>149.85</v>
      </c>
      <c r="CZ236" s="9">
        <v>149.38999999999999</v>
      </c>
      <c r="DA236" s="9">
        <v>150.06</v>
      </c>
      <c r="DB236" s="9">
        <v>153.13</v>
      </c>
      <c r="DC236" s="9">
        <v>159.44</v>
      </c>
      <c r="DD236" s="9">
        <v>164.44</v>
      </c>
      <c r="DE236" s="9">
        <v>166.65</v>
      </c>
      <c r="DF236" s="9">
        <v>169.33</v>
      </c>
      <c r="DG236" s="9">
        <v>170.16</v>
      </c>
      <c r="DH236" s="9">
        <v>160.97</v>
      </c>
      <c r="DI236" s="9">
        <v>114.97</v>
      </c>
      <c r="DJ236" s="9">
        <v>84.72</v>
      </c>
      <c r="DK236" s="9">
        <v>82.66</v>
      </c>
      <c r="DL236" s="9">
        <v>78.89</v>
      </c>
      <c r="DM236" s="9">
        <v>73.14</v>
      </c>
      <c r="DN236" s="9">
        <v>73.92</v>
      </c>
      <c r="DO236" s="9">
        <v>81.96</v>
      </c>
      <c r="DP236" s="9">
        <v>86.71</v>
      </c>
      <c r="DR236" s="9">
        <v>267.32</v>
      </c>
      <c r="DS236" s="9">
        <v>464.88</v>
      </c>
      <c r="DT236" s="9">
        <v>388.88</v>
      </c>
      <c r="DU236" s="9">
        <v>269.31</v>
      </c>
      <c r="DV236" s="9">
        <v>277.73</v>
      </c>
      <c r="DW236" s="9">
        <v>261.39</v>
      </c>
      <c r="DX236" s="9">
        <v>260.88</v>
      </c>
      <c r="DY236" s="9">
        <v>232.32</v>
      </c>
      <c r="DZ236" s="9">
        <v>233.65</v>
      </c>
      <c r="EA236" s="9">
        <v>233.17</v>
      </c>
      <c r="EB236" s="9">
        <v>282.12</v>
      </c>
      <c r="EC236" s="9">
        <v>284.10000000000002</v>
      </c>
      <c r="ED236" s="9">
        <v>284.56</v>
      </c>
      <c r="EE236" s="9">
        <v>271.41000000000003</v>
      </c>
      <c r="EF236" s="9">
        <v>271.41000000000003</v>
      </c>
      <c r="EG236" s="9">
        <v>268.44</v>
      </c>
      <c r="EH236" s="9">
        <v>195.42</v>
      </c>
      <c r="EI236" s="9">
        <v>195.09</v>
      </c>
      <c r="EJ236" s="9">
        <v>194.94</v>
      </c>
      <c r="EK236" s="9">
        <v>194.73</v>
      </c>
      <c r="EL236" s="9">
        <v>195.59</v>
      </c>
      <c r="EM236" s="9">
        <v>196.07</v>
      </c>
      <c r="EN236" s="9">
        <v>225.02</v>
      </c>
      <c r="EO236" s="9">
        <v>227.29</v>
      </c>
      <c r="EP236" s="9">
        <v>227.92</v>
      </c>
      <c r="EQ236" s="9">
        <v>229.06</v>
      </c>
      <c r="ER236" s="9">
        <v>228.74</v>
      </c>
      <c r="ES236" s="9">
        <v>230.25</v>
      </c>
      <c r="ET236" s="9">
        <v>153.05000000000001</v>
      </c>
      <c r="EU236" s="9">
        <v>152.32</v>
      </c>
      <c r="EV236" s="9">
        <v>152.33000000000001</v>
      </c>
      <c r="EW236" s="9">
        <v>152.30000000000001</v>
      </c>
      <c r="EX236" s="9">
        <v>153.71</v>
      </c>
      <c r="EY236" s="9">
        <v>154.55000000000001</v>
      </c>
      <c r="EZ236" s="9">
        <v>161.66</v>
      </c>
      <c r="FA236" s="9">
        <v>164.17</v>
      </c>
      <c r="FB236" s="9">
        <v>166.03</v>
      </c>
      <c r="FC236" s="9">
        <v>166.74</v>
      </c>
      <c r="FD236" s="9">
        <v>166.11</v>
      </c>
      <c r="FE236" s="9">
        <v>165.72</v>
      </c>
      <c r="FF236" s="9">
        <v>110.38</v>
      </c>
      <c r="FG236" s="9">
        <v>109.75</v>
      </c>
      <c r="FH236" s="9">
        <v>109.76</v>
      </c>
      <c r="FI236" s="9">
        <v>109.73</v>
      </c>
      <c r="FJ236" s="9">
        <v>111.13</v>
      </c>
      <c r="FK236" s="9">
        <v>109.75</v>
      </c>
      <c r="FL236" s="9">
        <v>95.58</v>
      </c>
      <c r="FM236" s="9">
        <v>98.09</v>
      </c>
      <c r="FO236" s="9">
        <v>77.763800000000003</v>
      </c>
      <c r="FP236" s="7">
        <v>92.61</v>
      </c>
      <c r="FQ236" s="9">
        <v>1.1889000000000001</v>
      </c>
      <c r="FR236" s="7">
        <f t="shared" si="36"/>
        <v>77.895533686601055</v>
      </c>
      <c r="FT236" s="7">
        <v>3</v>
      </c>
      <c r="FU236" s="7">
        <v>3.15</v>
      </c>
      <c r="FV236" s="9">
        <v>78.048000000000002</v>
      </c>
      <c r="FX236" s="9">
        <v>92.86</v>
      </c>
      <c r="FY236" s="9">
        <v>90.57</v>
      </c>
      <c r="FZ236" s="9">
        <v>87.64</v>
      </c>
      <c r="GA236" s="9">
        <v>83.38</v>
      </c>
      <c r="GB236" s="9">
        <v>78.040000000000006</v>
      </c>
    </row>
    <row r="237" spans="1:184" x14ac:dyDescent="0.25">
      <c r="A237" s="6">
        <f t="shared" si="37"/>
        <v>44882</v>
      </c>
      <c r="B237" s="13">
        <f t="shared" si="31"/>
        <v>11</v>
      </c>
      <c r="C237" s="13">
        <f t="shared" si="32"/>
        <v>2022</v>
      </c>
      <c r="D237">
        <f t="shared" si="33"/>
        <v>202211</v>
      </c>
      <c r="E237">
        <f t="shared" si="34"/>
        <v>4</v>
      </c>
      <c r="F237">
        <f t="shared" si="35"/>
        <v>202204</v>
      </c>
      <c r="G237" t="s">
        <v>423</v>
      </c>
      <c r="H237" s="9">
        <v>3</v>
      </c>
      <c r="I237" s="9">
        <v>2.9266000000000001</v>
      </c>
      <c r="J237" s="10">
        <v>3.2181552999999998</v>
      </c>
      <c r="K237" s="10">
        <v>3.6265814999999999</v>
      </c>
      <c r="L237" s="10">
        <v>3.9381916000000001</v>
      </c>
      <c r="M237" s="10">
        <v>4.1723337000000003</v>
      </c>
      <c r="N237" s="10">
        <v>4.3456967000000004</v>
      </c>
      <c r="O237" s="10">
        <v>4.4662538999999999</v>
      </c>
      <c r="P237" s="10">
        <v>4.5439850000000002</v>
      </c>
      <c r="Q237" s="10">
        <v>4.5887612000000004</v>
      </c>
      <c r="R237" s="10">
        <v>4.6101631000000003</v>
      </c>
      <c r="S237" s="10">
        <v>4.6145395000000002</v>
      </c>
      <c r="T237" s="10">
        <v>4.6059508999999998</v>
      </c>
      <c r="U237" s="10">
        <v>4.5863825</v>
      </c>
      <c r="V237" s="10">
        <v>4.5567586999999996</v>
      </c>
      <c r="W237" s="10">
        <v>4.5185629</v>
      </c>
      <c r="X237" s="10">
        <v>4.4734670000000003</v>
      </c>
      <c r="Y237" s="10">
        <v>4.4231427999999999</v>
      </c>
      <c r="Z237" s="10">
        <v>4.3692621000000003</v>
      </c>
      <c r="AA237" s="10">
        <v>4.3134968999999996</v>
      </c>
      <c r="AB237" s="10">
        <v>4.2573153000000001</v>
      </c>
      <c r="AC237" s="10">
        <v>4.2014101999999998</v>
      </c>
      <c r="AD237" s="10">
        <v>4.1462903000000004</v>
      </c>
      <c r="AE237" s="10">
        <v>4.0924639000000003</v>
      </c>
      <c r="AF237" s="10">
        <v>4.0404394999999997</v>
      </c>
      <c r="AG237" s="10">
        <v>3.9907257</v>
      </c>
      <c r="AH237" s="10">
        <v>3.9437376</v>
      </c>
      <c r="AI237" s="10">
        <v>3.8994355000000001</v>
      </c>
      <c r="AJ237" s="10">
        <v>3.8576412000000002</v>
      </c>
      <c r="AK237" s="10">
        <v>3.8181767999999998</v>
      </c>
      <c r="AL237" s="10">
        <v>3.7808638999999999</v>
      </c>
      <c r="AM237" s="10">
        <v>3.7455246</v>
      </c>
      <c r="AN237" s="10">
        <v>3.7119806</v>
      </c>
      <c r="AO237" s="10">
        <v>3.6800538</v>
      </c>
      <c r="AP237" s="10">
        <v>3.6495662000000002</v>
      </c>
      <c r="AQ237" s="10">
        <v>3.6203395</v>
      </c>
      <c r="AR237" s="10">
        <v>3.5921956000000002</v>
      </c>
      <c r="AS237" s="10">
        <v>3.5649565000000001</v>
      </c>
      <c r="AT237" s="10">
        <v>3.5384649000000001</v>
      </c>
      <c r="AU237" s="10">
        <v>3.5126566000000001</v>
      </c>
      <c r="AV237" s="10">
        <v>3.4874928000000001</v>
      </c>
      <c r="AW237" s="10">
        <v>3.4629348000000002</v>
      </c>
      <c r="AX237" s="10">
        <v>3.4389436999999998</v>
      </c>
      <c r="AY237" s="10">
        <v>3.4154810000000002</v>
      </c>
      <c r="AZ237" s="10">
        <v>3.3925078000000002</v>
      </c>
      <c r="BA237" s="10">
        <v>3.3699854</v>
      </c>
      <c r="BB237" s="10">
        <v>3.3478751</v>
      </c>
      <c r="BC237" s="10">
        <v>3.3261379999999998</v>
      </c>
      <c r="BD237" s="10">
        <v>3.3047355999999999</v>
      </c>
      <c r="BE237" s="10">
        <v>3.2836289999999999</v>
      </c>
      <c r="BF237" s="10">
        <v>3.2627885000000001</v>
      </c>
      <c r="BG237" s="10">
        <v>3.2422236</v>
      </c>
      <c r="BH237" s="10">
        <v>3.2219549999999999</v>
      </c>
      <c r="BI237" s="10">
        <v>3.2020031000000002</v>
      </c>
      <c r="BJ237" s="10">
        <v>3.1823885999999999</v>
      </c>
      <c r="BK237" s="10">
        <v>3.1631320000000001</v>
      </c>
      <c r="BL237" s="10">
        <v>3.1442538</v>
      </c>
      <c r="BM237" s="10">
        <v>3.1257746000000002</v>
      </c>
      <c r="BN237" s="10">
        <v>3.1077148000000001</v>
      </c>
      <c r="BO237" s="10">
        <v>3.0900951999999999</v>
      </c>
      <c r="BP237" s="10">
        <v>3.0729361000000002</v>
      </c>
      <c r="BQ237" s="10">
        <v>3.0562581999999998</v>
      </c>
      <c r="BR237" s="10">
        <v>2.9669325999999998</v>
      </c>
      <c r="BS237" s="10">
        <v>2.8969960000000001</v>
      </c>
      <c r="BU237" s="9">
        <v>267.85000000000002</v>
      </c>
      <c r="BV237" s="9">
        <v>307.73</v>
      </c>
      <c r="BW237" s="9">
        <v>318.25</v>
      </c>
      <c r="BX237" s="9">
        <v>309.61</v>
      </c>
      <c r="BY237" s="9">
        <v>303.01</v>
      </c>
      <c r="BZ237" s="9">
        <v>290.39999999999998</v>
      </c>
      <c r="CA237" s="9">
        <v>282.95</v>
      </c>
      <c r="CB237" s="9">
        <v>278.98</v>
      </c>
      <c r="CC237" s="9">
        <v>279.18</v>
      </c>
      <c r="CD237" s="9">
        <v>280.68</v>
      </c>
      <c r="CE237" s="9">
        <v>279.43</v>
      </c>
      <c r="CF237" s="9">
        <v>297.52</v>
      </c>
      <c r="CG237" s="9">
        <v>322.5</v>
      </c>
      <c r="CH237" s="9">
        <v>327.08999999999997</v>
      </c>
      <c r="CI237" s="9">
        <v>321.08999999999997</v>
      </c>
      <c r="CJ237" s="9">
        <v>283.08999999999997</v>
      </c>
      <c r="CK237" s="9">
        <v>252.59</v>
      </c>
      <c r="CL237" s="9">
        <v>231.02</v>
      </c>
      <c r="CM237" s="9">
        <v>229.93</v>
      </c>
      <c r="CN237" s="9">
        <v>214.16</v>
      </c>
      <c r="CO237" s="9">
        <v>215.71</v>
      </c>
      <c r="CP237" s="9">
        <v>219.79</v>
      </c>
      <c r="CQ237" s="9">
        <v>226.42</v>
      </c>
      <c r="CR237" s="9">
        <v>233.52</v>
      </c>
      <c r="CS237" s="9">
        <v>241.49</v>
      </c>
      <c r="CT237" s="9">
        <v>248.49</v>
      </c>
      <c r="CU237" s="9">
        <v>244.68</v>
      </c>
      <c r="CV237" s="9">
        <v>227.98</v>
      </c>
      <c r="CW237" s="9">
        <v>186.98</v>
      </c>
      <c r="CX237" s="9">
        <v>158.81</v>
      </c>
      <c r="CY237" s="9">
        <v>148.81</v>
      </c>
      <c r="CZ237" s="9">
        <v>148.35</v>
      </c>
      <c r="DA237" s="9">
        <v>149.02000000000001</v>
      </c>
      <c r="DB237" s="9">
        <v>152.09</v>
      </c>
      <c r="DC237" s="9">
        <v>158.4</v>
      </c>
      <c r="DD237" s="9">
        <v>163.4</v>
      </c>
      <c r="DE237" s="9">
        <v>165.61</v>
      </c>
      <c r="DF237" s="9">
        <v>168.29</v>
      </c>
      <c r="DG237" s="9">
        <v>169.12</v>
      </c>
      <c r="DH237" s="9">
        <v>159.93</v>
      </c>
      <c r="DI237" s="9">
        <v>113.93</v>
      </c>
      <c r="DJ237" s="9">
        <v>83.68</v>
      </c>
      <c r="DK237" s="9">
        <v>81.62</v>
      </c>
      <c r="DL237" s="9">
        <v>77.849999999999994</v>
      </c>
      <c r="DM237" s="9">
        <v>72.099999999999994</v>
      </c>
      <c r="DN237" s="9">
        <v>72.88</v>
      </c>
      <c r="DO237" s="9">
        <v>80.92</v>
      </c>
      <c r="DP237" s="9">
        <v>85.67</v>
      </c>
      <c r="DR237" s="9">
        <v>275.37</v>
      </c>
      <c r="DS237" s="9">
        <v>463.21</v>
      </c>
      <c r="DT237" s="9">
        <v>378.99</v>
      </c>
      <c r="DU237" s="9">
        <v>278.89999999999998</v>
      </c>
      <c r="DV237" s="9">
        <v>282.02</v>
      </c>
      <c r="DW237" s="9">
        <v>265.88</v>
      </c>
      <c r="DX237" s="9">
        <v>265.37</v>
      </c>
      <c r="DY237" s="9">
        <v>229.77</v>
      </c>
      <c r="DZ237" s="9">
        <v>231.1</v>
      </c>
      <c r="EA237" s="9">
        <v>230.62</v>
      </c>
      <c r="EB237" s="9">
        <v>290.88</v>
      </c>
      <c r="EC237" s="9">
        <v>292.86</v>
      </c>
      <c r="ED237" s="9">
        <v>293.32</v>
      </c>
      <c r="EE237" s="9">
        <v>279.85000000000002</v>
      </c>
      <c r="EF237" s="9">
        <v>279.85000000000002</v>
      </c>
      <c r="EG237" s="9">
        <v>276.88</v>
      </c>
      <c r="EH237" s="9">
        <v>196.31</v>
      </c>
      <c r="EI237" s="9">
        <v>195.98</v>
      </c>
      <c r="EJ237" s="9">
        <v>195.83</v>
      </c>
      <c r="EK237" s="9">
        <v>195.62</v>
      </c>
      <c r="EL237" s="9">
        <v>196.48</v>
      </c>
      <c r="EM237" s="9">
        <v>196.96</v>
      </c>
      <c r="EN237" s="9">
        <v>225.16</v>
      </c>
      <c r="EO237" s="9">
        <v>227.43</v>
      </c>
      <c r="EP237" s="9">
        <v>228.06</v>
      </c>
      <c r="EQ237" s="9">
        <v>229.2</v>
      </c>
      <c r="ER237" s="9">
        <v>228.88</v>
      </c>
      <c r="ES237" s="9">
        <v>230.39</v>
      </c>
      <c r="ET237" s="9">
        <v>152.86000000000001</v>
      </c>
      <c r="EU237" s="9">
        <v>152.13</v>
      </c>
      <c r="EV237" s="9">
        <v>152.13999999999999</v>
      </c>
      <c r="EW237" s="9">
        <v>152.11000000000001</v>
      </c>
      <c r="EX237" s="9">
        <v>153.52000000000001</v>
      </c>
      <c r="EY237" s="9">
        <v>154.36000000000001</v>
      </c>
      <c r="EZ237" s="9">
        <v>161.55000000000001</v>
      </c>
      <c r="FA237" s="9">
        <v>164.06</v>
      </c>
      <c r="FB237" s="9">
        <v>165.92</v>
      </c>
      <c r="FC237" s="9">
        <v>166.63</v>
      </c>
      <c r="FD237" s="9">
        <v>166</v>
      </c>
      <c r="FE237" s="9">
        <v>165.61</v>
      </c>
      <c r="FF237" s="9">
        <v>110.19</v>
      </c>
      <c r="FG237" s="9">
        <v>109.56</v>
      </c>
      <c r="FH237" s="9">
        <v>109.57</v>
      </c>
      <c r="FI237" s="9">
        <v>109.54</v>
      </c>
      <c r="FJ237" s="9">
        <v>110.94</v>
      </c>
      <c r="FK237" s="9">
        <v>109.56</v>
      </c>
      <c r="FL237" s="9">
        <v>95.47</v>
      </c>
      <c r="FM237" s="9">
        <v>97.98</v>
      </c>
      <c r="FO237" s="9">
        <v>77.481499999999997</v>
      </c>
      <c r="FP237" s="7">
        <v>91</v>
      </c>
      <c r="FQ237" s="9">
        <v>1.1778</v>
      </c>
      <c r="FR237" s="7">
        <f t="shared" si="36"/>
        <v>77.262693156732894</v>
      </c>
      <c r="FT237" s="7">
        <v>3.11</v>
      </c>
      <c r="FU237" s="7">
        <v>3.19</v>
      </c>
      <c r="FV237" s="9">
        <v>77.764399999999995</v>
      </c>
      <c r="FX237" s="9">
        <v>89.78</v>
      </c>
      <c r="FY237" s="9">
        <v>87.99</v>
      </c>
      <c r="FZ237" s="9">
        <v>85.55</v>
      </c>
      <c r="GA237" s="9">
        <v>81.790000000000006</v>
      </c>
      <c r="GB237" s="9">
        <v>77.17</v>
      </c>
    </row>
    <row r="238" spans="1:184" x14ac:dyDescent="0.25">
      <c r="A238" s="6">
        <f t="shared" si="37"/>
        <v>44883</v>
      </c>
      <c r="B238" s="13">
        <f t="shared" si="31"/>
        <v>11</v>
      </c>
      <c r="C238" s="13">
        <f t="shared" si="32"/>
        <v>2022</v>
      </c>
      <c r="D238">
        <f t="shared" si="33"/>
        <v>202211</v>
      </c>
      <c r="E238">
        <f t="shared" si="34"/>
        <v>4</v>
      </c>
      <c r="F238">
        <f t="shared" si="35"/>
        <v>202204</v>
      </c>
      <c r="G238" t="s">
        <v>424</v>
      </c>
      <c r="H238" s="9">
        <v>3</v>
      </c>
      <c r="I238" s="9">
        <v>2.9275000000000002</v>
      </c>
      <c r="J238" s="10">
        <v>3.2353695</v>
      </c>
      <c r="K238" s="10">
        <v>3.6392136000000002</v>
      </c>
      <c r="L238" s="10">
        <v>3.9472632000000001</v>
      </c>
      <c r="M238" s="10">
        <v>4.1813849000000003</v>
      </c>
      <c r="N238" s="10">
        <v>4.3567749999999998</v>
      </c>
      <c r="O238" s="10">
        <v>4.4796788999999997</v>
      </c>
      <c r="P238" s="10">
        <v>4.5591787000000004</v>
      </c>
      <c r="Q238" s="10">
        <v>4.6057129000000003</v>
      </c>
      <c r="R238" s="10">
        <v>4.6293213</v>
      </c>
      <c r="S238" s="10">
        <v>4.6364571999999997</v>
      </c>
      <c r="T238" s="10">
        <v>4.6308661000000004</v>
      </c>
      <c r="U238" s="10">
        <v>4.6146592000000002</v>
      </c>
      <c r="V238" s="10">
        <v>4.5887621000000003</v>
      </c>
      <c r="W238" s="10">
        <v>4.5545787999999998</v>
      </c>
      <c r="X238" s="10">
        <v>4.5137388999999999</v>
      </c>
      <c r="Y238" s="10">
        <v>4.4678718999999996</v>
      </c>
      <c r="Z238" s="10">
        <v>4.4186071</v>
      </c>
      <c r="AA238" s="10">
        <v>4.3675742</v>
      </c>
      <c r="AB238" s="10">
        <v>4.3162208</v>
      </c>
      <c r="AC238" s="10">
        <v>4.2651510000000004</v>
      </c>
      <c r="AD238" s="10">
        <v>4.2147243000000003</v>
      </c>
      <c r="AE238" s="10">
        <v>4.1653003000000002</v>
      </c>
      <c r="AF238" s="10">
        <v>4.1172385</v>
      </c>
      <c r="AG238" s="10">
        <v>4.0708986999999999</v>
      </c>
      <c r="AH238" s="10">
        <v>4.0265671000000003</v>
      </c>
      <c r="AI238" s="10">
        <v>3.9842067000000001</v>
      </c>
      <c r="AJ238" s="10">
        <v>3.9436914000000001</v>
      </c>
      <c r="AK238" s="10">
        <v>3.9048949999999998</v>
      </c>
      <c r="AL238" s="10">
        <v>3.8676913000000002</v>
      </c>
      <c r="AM238" s="10">
        <v>3.8319543</v>
      </c>
      <c r="AN238" s="10">
        <v>3.7975576000000002</v>
      </c>
      <c r="AO238" s="10">
        <v>3.7643751999999999</v>
      </c>
      <c r="AP238" s="10">
        <v>3.7322809000000001</v>
      </c>
      <c r="AQ238" s="10">
        <v>3.7011485</v>
      </c>
      <c r="AR238" s="10">
        <v>3.6708517999999999</v>
      </c>
      <c r="AS238" s="10">
        <v>3.6412646999999998</v>
      </c>
      <c r="AT238" s="10">
        <v>3.6122774999999998</v>
      </c>
      <c r="AU238" s="10">
        <v>3.5838527999999998</v>
      </c>
      <c r="AV238" s="10">
        <v>3.5559737</v>
      </c>
      <c r="AW238" s="10">
        <v>3.5286227999999999</v>
      </c>
      <c r="AX238" s="10">
        <v>3.5017830000000001</v>
      </c>
      <c r="AY238" s="10">
        <v>3.4754371000000002</v>
      </c>
      <c r="AZ238" s="10">
        <v>3.4495678999999999</v>
      </c>
      <c r="BA238" s="10">
        <v>3.4241581999999999</v>
      </c>
      <c r="BB238" s="10">
        <v>3.3991908999999998</v>
      </c>
      <c r="BC238" s="10">
        <v>3.3746486999999998</v>
      </c>
      <c r="BD238" s="10">
        <v>3.3505145000000001</v>
      </c>
      <c r="BE238" s="10">
        <v>3.3267711000000002</v>
      </c>
      <c r="BF238" s="10">
        <v>3.3034064999999999</v>
      </c>
      <c r="BG238" s="10">
        <v>3.2804318000000001</v>
      </c>
      <c r="BH238" s="10">
        <v>3.2578646999999998</v>
      </c>
      <c r="BI238" s="10">
        <v>3.2357225000000001</v>
      </c>
      <c r="BJ238" s="10">
        <v>3.2140227000000001</v>
      </c>
      <c r="BK238" s="10">
        <v>3.1927829999999999</v>
      </c>
      <c r="BL238" s="10">
        <v>3.1720207</v>
      </c>
      <c r="BM238" s="10">
        <v>3.1517534999999999</v>
      </c>
      <c r="BN238" s="10">
        <v>3.1319987</v>
      </c>
      <c r="BO238" s="10">
        <v>3.1127739000000001</v>
      </c>
      <c r="BP238" s="10">
        <v>3.0940965999999999</v>
      </c>
      <c r="BQ238" s="10">
        <v>3.0759843</v>
      </c>
      <c r="BR238" s="10">
        <v>2.9797585999999998</v>
      </c>
      <c r="BS238" s="10">
        <v>2.9058742</v>
      </c>
      <c r="BU238" s="9">
        <v>271.51</v>
      </c>
      <c r="BV238" s="9">
        <v>310.76</v>
      </c>
      <c r="BW238" s="9">
        <v>320.45999999999998</v>
      </c>
      <c r="BX238" s="9">
        <v>312.58</v>
      </c>
      <c r="BY238" s="9">
        <v>306.85000000000002</v>
      </c>
      <c r="BZ238" s="9">
        <v>294.24</v>
      </c>
      <c r="CA238" s="9">
        <v>286.99</v>
      </c>
      <c r="CB238" s="9">
        <v>283.45</v>
      </c>
      <c r="CC238" s="9">
        <v>283.58999999999997</v>
      </c>
      <c r="CD238" s="9">
        <v>285.02</v>
      </c>
      <c r="CE238" s="9">
        <v>283.77</v>
      </c>
      <c r="CF238" s="9">
        <v>301.86</v>
      </c>
      <c r="CG238" s="9">
        <v>326.83999999999997</v>
      </c>
      <c r="CH238" s="9">
        <v>330.89</v>
      </c>
      <c r="CI238" s="9">
        <v>324.89</v>
      </c>
      <c r="CJ238" s="9">
        <v>286.89</v>
      </c>
      <c r="CK238" s="9">
        <v>256.39</v>
      </c>
      <c r="CL238" s="9">
        <v>234.82</v>
      </c>
      <c r="CM238" s="9">
        <v>233.73</v>
      </c>
      <c r="CN238" s="9">
        <v>217.96</v>
      </c>
      <c r="CO238" s="9">
        <v>219.51</v>
      </c>
      <c r="CP238" s="9">
        <v>223.59</v>
      </c>
      <c r="CQ238" s="9">
        <v>230.22</v>
      </c>
      <c r="CR238" s="9">
        <v>237.32</v>
      </c>
      <c r="CS238" s="9">
        <v>245.29</v>
      </c>
      <c r="CT238" s="9">
        <v>252.29</v>
      </c>
      <c r="CU238" s="9">
        <v>248.48</v>
      </c>
      <c r="CV238" s="9">
        <v>231.78</v>
      </c>
      <c r="CW238" s="9">
        <v>190.78</v>
      </c>
      <c r="CX238" s="9">
        <v>162.61000000000001</v>
      </c>
      <c r="CY238" s="9">
        <v>152.61000000000001</v>
      </c>
      <c r="CZ238" s="9">
        <v>152.15</v>
      </c>
      <c r="DA238" s="9">
        <v>152.82</v>
      </c>
      <c r="DB238" s="9">
        <v>155.88999999999999</v>
      </c>
      <c r="DC238" s="9">
        <v>162.19999999999999</v>
      </c>
      <c r="DD238" s="9">
        <v>167.2</v>
      </c>
      <c r="DE238" s="9">
        <v>169.41</v>
      </c>
      <c r="DF238" s="9">
        <v>172.09</v>
      </c>
      <c r="DG238" s="9">
        <v>172.92</v>
      </c>
      <c r="DH238" s="9">
        <v>163.72999999999999</v>
      </c>
      <c r="DI238" s="9">
        <v>117.73</v>
      </c>
      <c r="DJ238" s="9">
        <v>87.48</v>
      </c>
      <c r="DK238" s="9">
        <v>85.42</v>
      </c>
      <c r="DL238" s="9">
        <v>81.650000000000006</v>
      </c>
      <c r="DM238" s="9">
        <v>75.900000000000006</v>
      </c>
      <c r="DN238" s="9">
        <v>76.680000000000007</v>
      </c>
      <c r="DO238" s="9">
        <v>84.72</v>
      </c>
      <c r="DP238" s="9">
        <v>89.47</v>
      </c>
      <c r="DR238" s="9">
        <v>267.10000000000002</v>
      </c>
      <c r="DS238" s="9">
        <v>418.36</v>
      </c>
      <c r="DT238" s="9">
        <v>359.25</v>
      </c>
      <c r="DU238" s="9">
        <v>271.55</v>
      </c>
      <c r="DV238" s="9">
        <v>284.95999999999998</v>
      </c>
      <c r="DW238" s="9">
        <v>269.02999999999997</v>
      </c>
      <c r="DX238" s="9">
        <v>268.52</v>
      </c>
      <c r="DY238" s="9">
        <v>235.01</v>
      </c>
      <c r="DZ238" s="9">
        <v>236.34</v>
      </c>
      <c r="EA238" s="9">
        <v>235.86</v>
      </c>
      <c r="EB238" s="9">
        <v>291.54000000000002</v>
      </c>
      <c r="EC238" s="9">
        <v>293.52</v>
      </c>
      <c r="ED238" s="9">
        <v>293.98</v>
      </c>
      <c r="EE238" s="9">
        <v>280.35000000000002</v>
      </c>
      <c r="EF238" s="9">
        <v>280.35000000000002</v>
      </c>
      <c r="EG238" s="9">
        <v>277.38</v>
      </c>
      <c r="EH238" s="9">
        <v>196.98</v>
      </c>
      <c r="EI238" s="9">
        <v>196.65</v>
      </c>
      <c r="EJ238" s="9">
        <v>196.5</v>
      </c>
      <c r="EK238" s="9">
        <v>196.29</v>
      </c>
      <c r="EL238" s="9">
        <v>197.15</v>
      </c>
      <c r="EM238" s="9">
        <v>197.63</v>
      </c>
      <c r="EN238" s="9">
        <v>224.07</v>
      </c>
      <c r="EO238" s="9">
        <v>226.34</v>
      </c>
      <c r="EP238" s="9">
        <v>226.97</v>
      </c>
      <c r="EQ238" s="9">
        <v>228.11</v>
      </c>
      <c r="ER238" s="9">
        <v>227.79</v>
      </c>
      <c r="ES238" s="9">
        <v>229.3</v>
      </c>
      <c r="ET238" s="9">
        <v>151.85</v>
      </c>
      <c r="EU238" s="9">
        <v>151.12</v>
      </c>
      <c r="EV238" s="9">
        <v>151.13</v>
      </c>
      <c r="EW238" s="9">
        <v>151.1</v>
      </c>
      <c r="EX238" s="9">
        <v>152.51</v>
      </c>
      <c r="EY238" s="9">
        <v>153.35</v>
      </c>
      <c r="EZ238" s="9">
        <v>160.82</v>
      </c>
      <c r="FA238" s="9">
        <v>163.33000000000001</v>
      </c>
      <c r="FB238" s="9">
        <v>165.19</v>
      </c>
      <c r="FC238" s="9">
        <v>165.9</v>
      </c>
      <c r="FD238" s="9">
        <v>165.27</v>
      </c>
      <c r="FE238" s="9">
        <v>164.88</v>
      </c>
      <c r="FF238" s="9">
        <v>109.18</v>
      </c>
      <c r="FG238" s="9">
        <v>108.55</v>
      </c>
      <c r="FH238" s="9">
        <v>108.56</v>
      </c>
      <c r="FI238" s="9">
        <v>108.53</v>
      </c>
      <c r="FJ238" s="9">
        <v>109.93</v>
      </c>
      <c r="FK238" s="9">
        <v>108.55</v>
      </c>
      <c r="FL238" s="9">
        <v>94.74</v>
      </c>
      <c r="FM238" s="9">
        <v>97.25</v>
      </c>
      <c r="FO238" s="9">
        <v>78.295699999999997</v>
      </c>
      <c r="FP238" s="7">
        <v>88.93</v>
      </c>
      <c r="FQ238" s="9">
        <v>1.1927000000000001</v>
      </c>
      <c r="FR238" s="7">
        <f t="shared" si="36"/>
        <v>74.561918336547336</v>
      </c>
      <c r="FT238" s="7">
        <v>3.21</v>
      </c>
      <c r="FU238" s="7">
        <v>3.24</v>
      </c>
      <c r="FV238" s="9">
        <v>78.592500000000001</v>
      </c>
      <c r="FX238" s="9">
        <v>87.62</v>
      </c>
      <c r="FY238" s="9">
        <v>86.56</v>
      </c>
      <c r="FZ238" s="9">
        <v>84.57</v>
      </c>
      <c r="GA238" s="9">
        <v>81.14</v>
      </c>
      <c r="GB238" s="9">
        <v>76.849999999999994</v>
      </c>
    </row>
    <row r="239" spans="1:184" x14ac:dyDescent="0.25">
      <c r="A239" s="6">
        <f t="shared" si="37"/>
        <v>44886</v>
      </c>
      <c r="B239" s="13">
        <f t="shared" si="31"/>
        <v>11</v>
      </c>
      <c r="C239" s="13">
        <f t="shared" si="32"/>
        <v>2022</v>
      </c>
      <c r="D239">
        <f t="shared" si="33"/>
        <v>202211</v>
      </c>
      <c r="E239">
        <f t="shared" si="34"/>
        <v>4</v>
      </c>
      <c r="F239">
        <f t="shared" si="35"/>
        <v>202204</v>
      </c>
      <c r="G239" t="s">
        <v>425</v>
      </c>
      <c r="H239" s="9">
        <v>3</v>
      </c>
      <c r="I239" s="9">
        <v>2.9275000000000002</v>
      </c>
      <c r="J239" s="10">
        <v>3.2762902999999999</v>
      </c>
      <c r="K239" s="10">
        <v>3.6504851999999999</v>
      </c>
      <c r="L239" s="10">
        <v>3.9481080999999998</v>
      </c>
      <c r="M239" s="10">
        <v>4.1801782999999997</v>
      </c>
      <c r="N239" s="10">
        <v>4.3555533000000004</v>
      </c>
      <c r="O239" s="10">
        <v>4.4765899999999998</v>
      </c>
      <c r="P239" s="10">
        <v>4.5521115999999999</v>
      </c>
      <c r="Q239" s="10">
        <v>4.5932005</v>
      </c>
      <c r="R239" s="10">
        <v>4.6107889000000002</v>
      </c>
      <c r="S239" s="10">
        <v>4.6124561000000002</v>
      </c>
      <c r="T239" s="10">
        <v>4.6029299999999997</v>
      </c>
      <c r="U239" s="10">
        <v>4.5849209000000002</v>
      </c>
      <c r="V239" s="10">
        <v>4.5598121999999996</v>
      </c>
      <c r="W239" s="10">
        <v>4.5286761000000002</v>
      </c>
      <c r="X239" s="10">
        <v>4.4925781000000002</v>
      </c>
      <c r="Y239" s="10">
        <v>4.4525834</v>
      </c>
      <c r="Z239" s="10">
        <v>4.4097572999999999</v>
      </c>
      <c r="AA239" s="10">
        <v>4.3651650999999996</v>
      </c>
      <c r="AB239" s="10">
        <v>4.3197460000000003</v>
      </c>
      <c r="AC239" s="10">
        <v>4.2739592999999996</v>
      </c>
      <c r="AD239" s="10">
        <v>4.2281500000000003</v>
      </c>
      <c r="AE239" s="10">
        <v>4.1826634</v>
      </c>
      <c r="AF239" s="10">
        <v>4.1378443000000003</v>
      </c>
      <c r="AG239" s="10">
        <v>4.0940380000000003</v>
      </c>
      <c r="AH239" s="10">
        <v>4.0515276</v>
      </c>
      <c r="AI239" s="10">
        <v>4.0103226000000003</v>
      </c>
      <c r="AJ239" s="10">
        <v>3.9703574000000001</v>
      </c>
      <c r="AK239" s="10">
        <v>3.9315660000000001</v>
      </c>
      <c r="AL239" s="10">
        <v>3.8938826</v>
      </c>
      <c r="AM239" s="10">
        <v>3.8572413999999999</v>
      </c>
      <c r="AN239" s="10">
        <v>3.8215767</v>
      </c>
      <c r="AO239" s="10">
        <v>3.7868225</v>
      </c>
      <c r="AP239" s="10">
        <v>3.7529130999999998</v>
      </c>
      <c r="AQ239" s="10">
        <v>3.7197825999999998</v>
      </c>
      <c r="AR239" s="10">
        <v>3.6873651999999999</v>
      </c>
      <c r="AS239" s="10">
        <v>3.6555951000000002</v>
      </c>
      <c r="AT239" s="10">
        <v>3.6244152000000001</v>
      </c>
      <c r="AU239" s="10">
        <v>3.5938064999999999</v>
      </c>
      <c r="AV239" s="10">
        <v>3.5637607</v>
      </c>
      <c r="AW239" s="10">
        <v>3.5342695000000002</v>
      </c>
      <c r="AX239" s="10">
        <v>3.5053245</v>
      </c>
      <c r="AY239" s="10">
        <v>3.4769173000000002</v>
      </c>
      <c r="AZ239" s="10">
        <v>3.4490397000000002</v>
      </c>
      <c r="BA239" s="10">
        <v>3.4216831999999999</v>
      </c>
      <c r="BB239" s="10">
        <v>3.3948396000000001</v>
      </c>
      <c r="BC239" s="10">
        <v>3.3685003999999998</v>
      </c>
      <c r="BD239" s="10">
        <v>3.3426575000000001</v>
      </c>
      <c r="BE239" s="10">
        <v>3.3173023000000001</v>
      </c>
      <c r="BF239" s="10">
        <v>3.2924292999999998</v>
      </c>
      <c r="BG239" s="10">
        <v>3.2680479999999998</v>
      </c>
      <c r="BH239" s="10">
        <v>3.244173</v>
      </c>
      <c r="BI239" s="10">
        <v>3.2208185999999999</v>
      </c>
      <c r="BJ239" s="10">
        <v>3.1979994</v>
      </c>
      <c r="BK239" s="10">
        <v>3.1757298</v>
      </c>
      <c r="BL239" s="10">
        <v>3.1540244</v>
      </c>
      <c r="BM239" s="10">
        <v>3.1328977</v>
      </c>
      <c r="BN239" s="10">
        <v>3.1123639999999999</v>
      </c>
      <c r="BO239" s="10">
        <v>3.0924380999999999</v>
      </c>
      <c r="BP239" s="10">
        <v>3.0731342000000001</v>
      </c>
      <c r="BQ239" s="10">
        <v>3.0544669999999998</v>
      </c>
      <c r="BR239" s="10">
        <v>2.9560879</v>
      </c>
      <c r="BS239" s="10">
        <v>2.8808666000000001</v>
      </c>
      <c r="BU239" s="9">
        <v>268.99</v>
      </c>
      <c r="BV239" s="9">
        <v>307.39999999999998</v>
      </c>
      <c r="BW239" s="9">
        <v>317.3</v>
      </c>
      <c r="BX239" s="9">
        <v>312.39999999999998</v>
      </c>
      <c r="BY239" s="9">
        <v>309.3</v>
      </c>
      <c r="BZ239" s="9">
        <v>300.69</v>
      </c>
      <c r="CA239" s="9">
        <v>294.24</v>
      </c>
      <c r="CB239" s="9">
        <v>289.74</v>
      </c>
      <c r="CC239" s="9">
        <v>289.75</v>
      </c>
      <c r="CD239" s="9">
        <v>289.05</v>
      </c>
      <c r="CE239" s="9">
        <v>287.60000000000002</v>
      </c>
      <c r="CF239" s="9">
        <v>305.12</v>
      </c>
      <c r="CG239" s="9">
        <v>328.6</v>
      </c>
      <c r="CH239" s="9">
        <v>333</v>
      </c>
      <c r="CI239" s="9">
        <v>327</v>
      </c>
      <c r="CJ239" s="9">
        <v>286.43</v>
      </c>
      <c r="CK239" s="9">
        <v>255.7</v>
      </c>
      <c r="CL239" s="9">
        <v>233.13</v>
      </c>
      <c r="CM239" s="9">
        <v>232.04</v>
      </c>
      <c r="CN239" s="9">
        <v>216.27</v>
      </c>
      <c r="CO239" s="9">
        <v>217.82</v>
      </c>
      <c r="CP239" s="9">
        <v>220.9</v>
      </c>
      <c r="CQ239" s="9">
        <v>226.93</v>
      </c>
      <c r="CR239" s="9">
        <v>234.04</v>
      </c>
      <c r="CS239" s="9">
        <v>242.01</v>
      </c>
      <c r="CT239" s="9">
        <v>249.02</v>
      </c>
      <c r="CU239" s="9">
        <v>245.21</v>
      </c>
      <c r="CV239" s="9">
        <v>228.51</v>
      </c>
      <c r="CW239" s="9">
        <v>189.16</v>
      </c>
      <c r="CX239" s="9">
        <v>162.88</v>
      </c>
      <c r="CY239" s="9">
        <v>152.88</v>
      </c>
      <c r="CZ239" s="9">
        <v>152.41999999999999</v>
      </c>
      <c r="DA239" s="9">
        <v>153.09</v>
      </c>
      <c r="DB239" s="9">
        <v>156.16</v>
      </c>
      <c r="DC239" s="9">
        <v>162.47</v>
      </c>
      <c r="DD239" s="9">
        <v>167.47</v>
      </c>
      <c r="DE239" s="9">
        <v>169.68</v>
      </c>
      <c r="DF239" s="9">
        <v>172.36</v>
      </c>
      <c r="DG239" s="9">
        <v>173.19</v>
      </c>
      <c r="DH239" s="9">
        <v>164</v>
      </c>
      <c r="DI239" s="9">
        <v>118</v>
      </c>
      <c r="DJ239" s="9">
        <v>87.75</v>
      </c>
      <c r="DK239" s="9">
        <v>85.69</v>
      </c>
      <c r="DL239" s="9">
        <v>81.92</v>
      </c>
      <c r="DM239" s="9">
        <v>76.17</v>
      </c>
      <c r="DN239" s="9">
        <v>76.95</v>
      </c>
      <c r="DO239" s="9">
        <v>84.99</v>
      </c>
      <c r="DP239" s="9">
        <v>89.74</v>
      </c>
      <c r="DR239" s="9">
        <v>269.11</v>
      </c>
      <c r="DS239" s="9">
        <v>416.35</v>
      </c>
      <c r="DT239" s="9">
        <v>369.38</v>
      </c>
      <c r="DU239" s="9">
        <v>287.29000000000002</v>
      </c>
      <c r="DV239" s="9">
        <v>289.54000000000002</v>
      </c>
      <c r="DW239" s="9">
        <v>275.3</v>
      </c>
      <c r="DX239" s="9">
        <v>274.79000000000002</v>
      </c>
      <c r="DY239" s="9">
        <v>241.66</v>
      </c>
      <c r="DZ239" s="9">
        <v>242.99</v>
      </c>
      <c r="EA239" s="9">
        <v>242.51</v>
      </c>
      <c r="EB239" s="9">
        <v>295.83999999999997</v>
      </c>
      <c r="EC239" s="9">
        <v>297.82</v>
      </c>
      <c r="ED239" s="9">
        <v>298.27999999999997</v>
      </c>
      <c r="EE239" s="9">
        <v>284.56</v>
      </c>
      <c r="EF239" s="9">
        <v>284.56</v>
      </c>
      <c r="EG239" s="9">
        <v>281.58999999999997</v>
      </c>
      <c r="EH239" s="9">
        <v>202.69</v>
      </c>
      <c r="EI239" s="9">
        <v>202.36</v>
      </c>
      <c r="EJ239" s="9">
        <v>202.21</v>
      </c>
      <c r="EK239" s="9">
        <v>202</v>
      </c>
      <c r="EL239" s="9">
        <v>202.86</v>
      </c>
      <c r="EM239" s="9">
        <v>203.34</v>
      </c>
      <c r="EN239" s="9">
        <v>224.37</v>
      </c>
      <c r="EO239" s="9">
        <v>226.64</v>
      </c>
      <c r="EP239" s="9">
        <v>227.27</v>
      </c>
      <c r="EQ239" s="9">
        <v>228.41</v>
      </c>
      <c r="ER239" s="9">
        <v>228.09</v>
      </c>
      <c r="ES239" s="9">
        <v>229.6</v>
      </c>
      <c r="ET239" s="9">
        <v>152.4</v>
      </c>
      <c r="EU239" s="9">
        <v>151.66999999999999</v>
      </c>
      <c r="EV239" s="9">
        <v>151.68</v>
      </c>
      <c r="EW239" s="9">
        <v>151.65</v>
      </c>
      <c r="EX239" s="9">
        <v>153.06</v>
      </c>
      <c r="EY239" s="9">
        <v>153.9</v>
      </c>
      <c r="EZ239" s="9">
        <v>161.72</v>
      </c>
      <c r="FA239" s="9">
        <v>164.23</v>
      </c>
      <c r="FB239" s="9">
        <v>166.09</v>
      </c>
      <c r="FC239" s="9">
        <v>166.8</v>
      </c>
      <c r="FD239" s="9">
        <v>166.17</v>
      </c>
      <c r="FE239" s="9">
        <v>165.78</v>
      </c>
      <c r="FF239" s="9">
        <v>110.25</v>
      </c>
      <c r="FG239" s="9">
        <v>109.62</v>
      </c>
      <c r="FH239" s="9">
        <v>109.63</v>
      </c>
      <c r="FI239" s="9">
        <v>109.6</v>
      </c>
      <c r="FJ239" s="9">
        <v>111</v>
      </c>
      <c r="FK239" s="9">
        <v>109.62</v>
      </c>
      <c r="FL239" s="9">
        <v>95.64</v>
      </c>
      <c r="FM239" s="9">
        <v>98.15</v>
      </c>
      <c r="FO239" s="9">
        <v>77.947199999999995</v>
      </c>
      <c r="FP239" s="7">
        <v>88.44</v>
      </c>
      <c r="FQ239" s="9">
        <v>1.1786000000000001</v>
      </c>
      <c r="FR239" s="7">
        <f t="shared" si="36"/>
        <v>75.038180892584421</v>
      </c>
      <c r="FT239" s="7">
        <v>3.23</v>
      </c>
      <c r="FU239" s="7">
        <v>3.21</v>
      </c>
      <c r="FV239" s="9">
        <v>78.248400000000004</v>
      </c>
      <c r="FX239" s="9">
        <v>87.45</v>
      </c>
      <c r="FY239" s="9">
        <v>86.67</v>
      </c>
      <c r="FZ239" s="9">
        <v>84.98</v>
      </c>
      <c r="GA239" s="9">
        <v>81.760000000000005</v>
      </c>
      <c r="GB239" s="9">
        <v>77.53</v>
      </c>
    </row>
    <row r="240" spans="1:184" x14ac:dyDescent="0.25">
      <c r="A240" s="6">
        <f t="shared" si="37"/>
        <v>44887</v>
      </c>
      <c r="B240" s="13">
        <f t="shared" si="31"/>
        <v>11</v>
      </c>
      <c r="C240" s="13">
        <f t="shared" si="32"/>
        <v>2022</v>
      </c>
      <c r="D240">
        <f t="shared" si="33"/>
        <v>202211</v>
      </c>
      <c r="E240">
        <f t="shared" si="34"/>
        <v>4</v>
      </c>
      <c r="F240">
        <f t="shared" si="35"/>
        <v>202204</v>
      </c>
      <c r="G240" t="s">
        <v>426</v>
      </c>
      <c r="H240" s="9">
        <v>3</v>
      </c>
      <c r="I240" s="9">
        <v>2.9270999999999998</v>
      </c>
      <c r="J240" s="10">
        <v>3.2930543999999999</v>
      </c>
      <c r="K240" s="10">
        <v>3.6531977000000002</v>
      </c>
      <c r="L240" s="10">
        <v>3.9432594000000001</v>
      </c>
      <c r="M240" s="10">
        <v>4.1728322999999996</v>
      </c>
      <c r="N240" s="10">
        <v>4.3456340000000004</v>
      </c>
      <c r="O240" s="10">
        <v>4.4633650999999999</v>
      </c>
      <c r="P240" s="10">
        <v>4.5334712000000001</v>
      </c>
      <c r="Q240" s="10">
        <v>4.5693247000000001</v>
      </c>
      <c r="R240" s="10">
        <v>4.5820248000000001</v>
      </c>
      <c r="S240" s="10">
        <v>4.5796861</v>
      </c>
      <c r="T240" s="10">
        <v>4.5665215000000003</v>
      </c>
      <c r="U240" s="10">
        <v>4.5446938000000001</v>
      </c>
      <c r="V240" s="10">
        <v>4.5150136999999999</v>
      </c>
      <c r="W240" s="10">
        <v>4.4786212000000001</v>
      </c>
      <c r="X240" s="10">
        <v>4.4368216</v>
      </c>
      <c r="Y240" s="10">
        <v>4.3909203999999997</v>
      </c>
      <c r="Z240" s="10">
        <v>4.3422229999999997</v>
      </c>
      <c r="AA240" s="10">
        <v>4.2920347999999997</v>
      </c>
      <c r="AB240" s="10">
        <v>4.2414904</v>
      </c>
      <c r="AC240" s="10">
        <v>4.1910749999999997</v>
      </c>
      <c r="AD240" s="10">
        <v>4.1411186999999998</v>
      </c>
      <c r="AE240" s="10">
        <v>4.091952</v>
      </c>
      <c r="AF240" s="10">
        <v>4.0439052999999996</v>
      </c>
      <c r="AG240" s="10">
        <v>3.9973087999999999</v>
      </c>
      <c r="AH240" s="10">
        <v>3.9524294000000002</v>
      </c>
      <c r="AI240" s="10">
        <v>3.9092541999999999</v>
      </c>
      <c r="AJ240" s="10">
        <v>3.8676927999999999</v>
      </c>
      <c r="AK240" s="10">
        <v>3.8276547999999999</v>
      </c>
      <c r="AL240" s="10">
        <v>3.7890499000000002</v>
      </c>
      <c r="AM240" s="10">
        <v>3.7517879000000001</v>
      </c>
      <c r="AN240" s="10">
        <v>3.7157784</v>
      </c>
      <c r="AO240" s="10">
        <v>3.6809310000000002</v>
      </c>
      <c r="AP240" s="10">
        <v>3.6471555000000002</v>
      </c>
      <c r="AQ240" s="10">
        <v>3.6143614999999998</v>
      </c>
      <c r="AR240" s="10">
        <v>3.5824587999999999</v>
      </c>
      <c r="AS240" s="10">
        <v>3.5513569</v>
      </c>
      <c r="AT240" s="10">
        <v>3.5209736999999999</v>
      </c>
      <c r="AU240" s="10">
        <v>3.4912700999999999</v>
      </c>
      <c r="AV240" s="10">
        <v>3.4622218</v>
      </c>
      <c r="AW240" s="10">
        <v>3.4338044000000001</v>
      </c>
      <c r="AX240" s="10">
        <v>3.4059933999999998</v>
      </c>
      <c r="AY240" s="10">
        <v>3.3787645999999998</v>
      </c>
      <c r="AZ240" s="10">
        <v>3.3520933999999998</v>
      </c>
      <c r="BA240" s="10">
        <v>3.3259555000000001</v>
      </c>
      <c r="BB240" s="10">
        <v>3.3003265000000002</v>
      </c>
      <c r="BC240" s="10">
        <v>3.275182</v>
      </c>
      <c r="BD240" s="10">
        <v>3.2504976000000001</v>
      </c>
      <c r="BE240" s="10">
        <v>3.2262488999999999</v>
      </c>
      <c r="BF240" s="10">
        <v>3.2024168999999998</v>
      </c>
      <c r="BG240" s="10">
        <v>3.1790090000000002</v>
      </c>
      <c r="BH240" s="10">
        <v>3.1560404000000002</v>
      </c>
      <c r="BI240" s="10">
        <v>3.1335267999999998</v>
      </c>
      <c r="BJ240" s="10">
        <v>3.1114831999999999</v>
      </c>
      <c r="BK240" s="10">
        <v>3.0899253</v>
      </c>
      <c r="BL240" s="10">
        <v>3.0688683000000001</v>
      </c>
      <c r="BM240" s="10">
        <v>3.0483275999999999</v>
      </c>
      <c r="BN240" s="10">
        <v>3.0283186</v>
      </c>
      <c r="BO240" s="10">
        <v>3.0088566999999999</v>
      </c>
      <c r="BP240" s="10">
        <v>2.9899572000000001</v>
      </c>
      <c r="BQ240" s="10">
        <v>2.9716355000000001</v>
      </c>
      <c r="BR240" s="10">
        <v>2.8743218000000001</v>
      </c>
      <c r="BS240" s="10">
        <v>2.7993868000000002</v>
      </c>
      <c r="BU240" s="9">
        <v>274.29000000000002</v>
      </c>
      <c r="BV240" s="9">
        <v>320.22000000000003</v>
      </c>
      <c r="BW240" s="9">
        <v>327.23</v>
      </c>
      <c r="BX240" s="9">
        <v>324.45</v>
      </c>
      <c r="BY240" s="9">
        <v>321.95999999999998</v>
      </c>
      <c r="BZ240" s="9">
        <v>311.95999999999998</v>
      </c>
      <c r="CA240" s="9">
        <v>306.25</v>
      </c>
      <c r="CB240" s="9">
        <v>301.70999999999998</v>
      </c>
      <c r="CC240" s="9">
        <v>301.20999999999998</v>
      </c>
      <c r="CD240" s="9">
        <v>301.45999999999998</v>
      </c>
      <c r="CE240" s="9">
        <v>300.76</v>
      </c>
      <c r="CF240" s="9">
        <v>314.62</v>
      </c>
      <c r="CG240" s="9">
        <v>341.76</v>
      </c>
      <c r="CH240" s="9">
        <v>344.76</v>
      </c>
      <c r="CI240" s="9">
        <v>339.31</v>
      </c>
      <c r="CJ240" s="9">
        <v>300.51</v>
      </c>
      <c r="CK240" s="9">
        <v>267.14</v>
      </c>
      <c r="CL240" s="9">
        <v>239.88</v>
      </c>
      <c r="CM240" s="9">
        <v>231.61</v>
      </c>
      <c r="CN240" s="9">
        <v>215.84</v>
      </c>
      <c r="CO240" s="9">
        <v>217.39</v>
      </c>
      <c r="CP240" s="9">
        <v>220.48</v>
      </c>
      <c r="CQ240" s="9">
        <v>225.2</v>
      </c>
      <c r="CR240" s="9">
        <v>232.31</v>
      </c>
      <c r="CS240" s="9">
        <v>240.28</v>
      </c>
      <c r="CT240" s="9">
        <v>245.58</v>
      </c>
      <c r="CU240" s="9">
        <v>241.77</v>
      </c>
      <c r="CV240" s="9">
        <v>226.58</v>
      </c>
      <c r="CW240" s="9">
        <v>192.24</v>
      </c>
      <c r="CX240" s="9">
        <v>166.33</v>
      </c>
      <c r="CY240" s="9">
        <v>156.78</v>
      </c>
      <c r="CZ240" s="9">
        <v>156.32</v>
      </c>
      <c r="DA240" s="9">
        <v>156.99</v>
      </c>
      <c r="DB240" s="9">
        <v>160.06</v>
      </c>
      <c r="DC240" s="9">
        <v>167.02</v>
      </c>
      <c r="DD240" s="9">
        <v>172.02</v>
      </c>
      <c r="DE240" s="9">
        <v>174.23</v>
      </c>
      <c r="DF240" s="9">
        <v>176.91</v>
      </c>
      <c r="DG240" s="9">
        <v>177.74</v>
      </c>
      <c r="DH240" s="9">
        <v>168.55</v>
      </c>
      <c r="DI240" s="9">
        <v>122.56</v>
      </c>
      <c r="DJ240" s="9">
        <v>92.31</v>
      </c>
      <c r="DK240" s="9">
        <v>90.25</v>
      </c>
      <c r="DL240" s="9">
        <v>86.48</v>
      </c>
      <c r="DM240" s="9">
        <v>80.73</v>
      </c>
      <c r="DN240" s="9">
        <v>81.510000000000005</v>
      </c>
      <c r="DO240" s="9">
        <v>89.55</v>
      </c>
      <c r="DP240" s="9">
        <v>94.3</v>
      </c>
      <c r="DR240" s="9">
        <v>283.43</v>
      </c>
      <c r="DS240" s="9">
        <v>427.79</v>
      </c>
      <c r="DT240" s="9">
        <v>392.28</v>
      </c>
      <c r="DU240" s="9">
        <v>312.75</v>
      </c>
      <c r="DV240" s="9">
        <v>299.8</v>
      </c>
      <c r="DW240" s="9">
        <v>286.77999999999997</v>
      </c>
      <c r="DX240" s="9">
        <v>286.27</v>
      </c>
      <c r="DY240" s="9">
        <v>251.81</v>
      </c>
      <c r="DZ240" s="9">
        <v>253.14</v>
      </c>
      <c r="EA240" s="9">
        <v>252.66</v>
      </c>
      <c r="EB240" s="9">
        <v>304.81</v>
      </c>
      <c r="EC240" s="9">
        <v>306.79000000000002</v>
      </c>
      <c r="ED240" s="9">
        <v>307.25</v>
      </c>
      <c r="EE240" s="9">
        <v>293.31</v>
      </c>
      <c r="EF240" s="9">
        <v>293.31</v>
      </c>
      <c r="EG240" s="9">
        <v>290.33999999999997</v>
      </c>
      <c r="EH240" s="9">
        <v>201.28</v>
      </c>
      <c r="EI240" s="9">
        <v>200.95</v>
      </c>
      <c r="EJ240" s="9">
        <v>200.8</v>
      </c>
      <c r="EK240" s="9">
        <v>200.59</v>
      </c>
      <c r="EL240" s="9">
        <v>201.45</v>
      </c>
      <c r="EM240" s="9">
        <v>201.93</v>
      </c>
      <c r="EN240" s="9">
        <v>226.11</v>
      </c>
      <c r="EO240" s="9">
        <v>228.38</v>
      </c>
      <c r="EP240" s="9">
        <v>229.01</v>
      </c>
      <c r="EQ240" s="9">
        <v>230.15</v>
      </c>
      <c r="ER240" s="9">
        <v>229.83</v>
      </c>
      <c r="ES240" s="9">
        <v>231.34</v>
      </c>
      <c r="ET240" s="9">
        <v>154.97</v>
      </c>
      <c r="EU240" s="9">
        <v>154.24</v>
      </c>
      <c r="EV240" s="9">
        <v>154.25</v>
      </c>
      <c r="EW240" s="9">
        <v>154.22</v>
      </c>
      <c r="EX240" s="9">
        <v>155.63</v>
      </c>
      <c r="EY240" s="9">
        <v>156.47</v>
      </c>
      <c r="EZ240" s="9">
        <v>161.80000000000001</v>
      </c>
      <c r="FA240" s="9">
        <v>164.31</v>
      </c>
      <c r="FB240" s="9">
        <v>166.17</v>
      </c>
      <c r="FC240" s="9">
        <v>166.88</v>
      </c>
      <c r="FD240" s="9">
        <v>166.25</v>
      </c>
      <c r="FE240" s="9">
        <v>165.86</v>
      </c>
      <c r="FF240" s="9">
        <v>112.1</v>
      </c>
      <c r="FG240" s="9">
        <v>111.47</v>
      </c>
      <c r="FH240" s="9">
        <v>111.48</v>
      </c>
      <c r="FI240" s="9">
        <v>111.45</v>
      </c>
      <c r="FJ240" s="9">
        <v>112.85</v>
      </c>
      <c r="FK240" s="9">
        <v>111.47</v>
      </c>
      <c r="FL240" s="9">
        <v>95.72</v>
      </c>
      <c r="FM240" s="9">
        <v>98.23</v>
      </c>
      <c r="FO240" s="9">
        <v>78.323599999999999</v>
      </c>
      <c r="FP240" s="7">
        <v>88.65</v>
      </c>
      <c r="FQ240" s="9">
        <v>1.1879999999999999</v>
      </c>
      <c r="FR240" s="7">
        <f t="shared" si="36"/>
        <v>74.621212121212125</v>
      </c>
      <c r="FT240" s="7">
        <v>3.12</v>
      </c>
      <c r="FU240" s="7">
        <v>3.13</v>
      </c>
      <c r="FV240" s="9">
        <v>78.626499999999993</v>
      </c>
      <c r="FX240" s="9">
        <v>88.36</v>
      </c>
      <c r="FY240" s="9">
        <v>87.21</v>
      </c>
      <c r="FZ240" s="9">
        <v>85.39</v>
      </c>
      <c r="GA240" s="9">
        <v>82.06</v>
      </c>
      <c r="GB240" s="9">
        <v>77.63</v>
      </c>
    </row>
    <row r="241" spans="1:184" x14ac:dyDescent="0.25">
      <c r="A241" s="6">
        <f t="shared" si="37"/>
        <v>44888</v>
      </c>
      <c r="B241" s="13">
        <f t="shared" si="31"/>
        <v>11</v>
      </c>
      <c r="C241" s="13">
        <f t="shared" si="32"/>
        <v>2022</v>
      </c>
      <c r="D241">
        <f t="shared" si="33"/>
        <v>202211</v>
      </c>
      <c r="E241">
        <f t="shared" si="34"/>
        <v>4</v>
      </c>
      <c r="F241">
        <f t="shared" si="35"/>
        <v>202204</v>
      </c>
      <c r="G241" t="s">
        <v>427</v>
      </c>
      <c r="H241" s="9">
        <v>3</v>
      </c>
      <c r="I241" s="9">
        <v>2.9270999999999998</v>
      </c>
      <c r="J241" s="10">
        <v>3.3203790999999998</v>
      </c>
      <c r="K241" s="10">
        <v>3.6709301000000001</v>
      </c>
      <c r="L241" s="10">
        <v>3.9565902999999998</v>
      </c>
      <c r="M241" s="10">
        <v>4.1864281999999999</v>
      </c>
      <c r="N241" s="10">
        <v>4.3630266000000004</v>
      </c>
      <c r="O241" s="10">
        <v>4.4863523000000001</v>
      </c>
      <c r="P241" s="10">
        <v>4.5635573000000003</v>
      </c>
      <c r="Q241" s="10">
        <v>4.6058459000000003</v>
      </c>
      <c r="R241" s="10">
        <v>4.6231454999999997</v>
      </c>
      <c r="S241" s="10">
        <v>4.6225490000000002</v>
      </c>
      <c r="T241" s="10">
        <v>4.6084814999999999</v>
      </c>
      <c r="U241" s="10">
        <v>4.5830035000000002</v>
      </c>
      <c r="V241" s="10">
        <v>4.5473388999999997</v>
      </c>
      <c r="W241" s="10">
        <v>4.5031179000000003</v>
      </c>
      <c r="X241" s="10">
        <v>4.4520967999999996</v>
      </c>
      <c r="Y241" s="10">
        <v>4.3960315000000003</v>
      </c>
      <c r="Z241" s="10">
        <v>4.3366783</v>
      </c>
      <c r="AA241" s="10">
        <v>4.2757933000000001</v>
      </c>
      <c r="AB241" s="10">
        <v>4.2148944000000004</v>
      </c>
      <c r="AC241" s="10">
        <v>4.1545927999999996</v>
      </c>
      <c r="AD241" s="10">
        <v>4.0952837000000004</v>
      </c>
      <c r="AE241" s="10">
        <v>4.0373625000000004</v>
      </c>
      <c r="AF241" s="10">
        <v>3.9812245000000002</v>
      </c>
      <c r="AG241" s="10">
        <v>3.9272649999999998</v>
      </c>
      <c r="AH241" s="10">
        <v>3.875813</v>
      </c>
      <c r="AI241" s="10">
        <v>3.8268399</v>
      </c>
      <c r="AJ241" s="10">
        <v>3.7801973000000002</v>
      </c>
      <c r="AK241" s="10">
        <v>3.7357368000000002</v>
      </c>
      <c r="AL241" s="10">
        <v>3.6933099</v>
      </c>
      <c r="AM241" s="10">
        <v>3.6527680999999999</v>
      </c>
      <c r="AN241" s="10">
        <v>3.613963</v>
      </c>
      <c r="AO241" s="10">
        <v>3.576746</v>
      </c>
      <c r="AP241" s="10">
        <v>3.5409687999999999</v>
      </c>
      <c r="AQ241" s="10">
        <v>3.5064829</v>
      </c>
      <c r="AR241" s="10">
        <v>3.4731398000000002</v>
      </c>
      <c r="AS241" s="10">
        <v>3.4407909999999999</v>
      </c>
      <c r="AT241" s="10">
        <v>3.4093037000000002</v>
      </c>
      <c r="AU241" s="10">
        <v>3.3786217999999999</v>
      </c>
      <c r="AV241" s="10">
        <v>3.3487122999999999</v>
      </c>
      <c r="AW241" s="10">
        <v>3.3195421000000001</v>
      </c>
      <c r="AX241" s="10">
        <v>3.2910784999999998</v>
      </c>
      <c r="AY241" s="10">
        <v>3.2632883000000001</v>
      </c>
      <c r="AZ241" s="10">
        <v>3.2361387000000001</v>
      </c>
      <c r="BA241" s="10">
        <v>3.2095967000000001</v>
      </c>
      <c r="BB241" s="10">
        <v>3.1836294000000001</v>
      </c>
      <c r="BC241" s="10">
        <v>3.1582037999999999</v>
      </c>
      <c r="BD241" s="10">
        <v>3.1332868999999999</v>
      </c>
      <c r="BE241" s="10">
        <v>3.1088458999999999</v>
      </c>
      <c r="BF241" s="10">
        <v>3.0848539000000001</v>
      </c>
      <c r="BG241" s="10">
        <v>3.0613123</v>
      </c>
      <c r="BH241" s="10">
        <v>3.0382299000000001</v>
      </c>
      <c r="BI241" s="10">
        <v>3.0156152999999999</v>
      </c>
      <c r="BJ241" s="10">
        <v>2.9934775999999998</v>
      </c>
      <c r="BK241" s="10">
        <v>2.9718254000000002</v>
      </c>
      <c r="BL241" s="10">
        <v>2.9506676000000001</v>
      </c>
      <c r="BM241" s="10">
        <v>2.9300130000000002</v>
      </c>
      <c r="BN241" s="10">
        <v>2.9098704999999998</v>
      </c>
      <c r="BO241" s="10">
        <v>2.8902489</v>
      </c>
      <c r="BP241" s="10">
        <v>2.8711570000000002</v>
      </c>
      <c r="BQ241" s="10">
        <v>2.8526036000000001</v>
      </c>
      <c r="BR241" s="10">
        <v>2.7528774</v>
      </c>
      <c r="BS241" s="10">
        <v>2.6734965000000002</v>
      </c>
      <c r="BU241" s="9">
        <v>301.72000000000003</v>
      </c>
      <c r="BV241" s="9">
        <v>340.6</v>
      </c>
      <c r="BW241" s="9">
        <v>346.82</v>
      </c>
      <c r="BX241" s="9">
        <v>341.25</v>
      </c>
      <c r="BY241" s="9">
        <v>335.63</v>
      </c>
      <c r="BZ241" s="9">
        <v>323.57</v>
      </c>
      <c r="CA241" s="9">
        <v>315.86</v>
      </c>
      <c r="CB241" s="9">
        <v>313.61</v>
      </c>
      <c r="CC241" s="9">
        <v>313.26</v>
      </c>
      <c r="CD241" s="9">
        <v>312.99</v>
      </c>
      <c r="CE241" s="9">
        <v>312.35000000000002</v>
      </c>
      <c r="CF241" s="9">
        <v>328.35</v>
      </c>
      <c r="CG241" s="9">
        <v>353.35</v>
      </c>
      <c r="CH241" s="9">
        <v>354.6</v>
      </c>
      <c r="CI241" s="9">
        <v>348.85</v>
      </c>
      <c r="CJ241" s="9">
        <v>310.45</v>
      </c>
      <c r="CK241" s="9">
        <v>272.08</v>
      </c>
      <c r="CL241" s="9">
        <v>238.31</v>
      </c>
      <c r="CM241" s="9">
        <v>227.04</v>
      </c>
      <c r="CN241" s="9">
        <v>211.27</v>
      </c>
      <c r="CO241" s="9">
        <v>212.82</v>
      </c>
      <c r="CP241" s="9">
        <v>218.91</v>
      </c>
      <c r="CQ241" s="9">
        <v>226.16</v>
      </c>
      <c r="CR241" s="9">
        <v>233.27</v>
      </c>
      <c r="CS241" s="9">
        <v>241.24</v>
      </c>
      <c r="CT241" s="9">
        <v>246.54</v>
      </c>
      <c r="CU241" s="9">
        <v>242.73</v>
      </c>
      <c r="CV241" s="9">
        <v>227.54</v>
      </c>
      <c r="CW241" s="9">
        <v>193.2</v>
      </c>
      <c r="CX241" s="9">
        <v>167.29</v>
      </c>
      <c r="CY241" s="9">
        <v>157.74</v>
      </c>
      <c r="CZ241" s="9">
        <v>157.28</v>
      </c>
      <c r="DA241" s="9">
        <v>157.94999999999999</v>
      </c>
      <c r="DB241" s="9">
        <v>161.02000000000001</v>
      </c>
      <c r="DC241" s="9">
        <v>166.99</v>
      </c>
      <c r="DD241" s="9">
        <v>170.24</v>
      </c>
      <c r="DE241" s="9">
        <v>172.45</v>
      </c>
      <c r="DF241" s="9">
        <v>175.13</v>
      </c>
      <c r="DG241" s="9">
        <v>175.96</v>
      </c>
      <c r="DH241" s="9">
        <v>166.77</v>
      </c>
      <c r="DI241" s="9">
        <v>120.78</v>
      </c>
      <c r="DJ241" s="9">
        <v>90.53</v>
      </c>
      <c r="DK241" s="9">
        <v>88.47</v>
      </c>
      <c r="DL241" s="9">
        <v>84.7</v>
      </c>
      <c r="DM241" s="9">
        <v>78.95</v>
      </c>
      <c r="DN241" s="9">
        <v>79.73</v>
      </c>
      <c r="DO241" s="9">
        <v>87.77</v>
      </c>
      <c r="DP241" s="9">
        <v>92.52</v>
      </c>
      <c r="DR241" s="9">
        <v>304.94</v>
      </c>
      <c r="DS241" s="9">
        <v>455.69</v>
      </c>
      <c r="DT241" s="9">
        <v>412.25</v>
      </c>
      <c r="DU241" s="9">
        <v>326.39</v>
      </c>
      <c r="DV241" s="9">
        <v>304.94</v>
      </c>
      <c r="DW241" s="9">
        <v>292.18</v>
      </c>
      <c r="DX241" s="9">
        <v>291.67</v>
      </c>
      <c r="DY241" s="9">
        <v>257.20999999999998</v>
      </c>
      <c r="DZ241" s="9">
        <v>258.54000000000002</v>
      </c>
      <c r="EA241" s="9">
        <v>258.06</v>
      </c>
      <c r="EB241" s="9">
        <v>313.37</v>
      </c>
      <c r="EC241" s="9">
        <v>315.35000000000002</v>
      </c>
      <c r="ED241" s="9">
        <v>315.81</v>
      </c>
      <c r="EE241" s="9">
        <v>301.47000000000003</v>
      </c>
      <c r="EF241" s="9">
        <v>301.47000000000003</v>
      </c>
      <c r="EG241" s="9">
        <v>298.5</v>
      </c>
      <c r="EH241" s="9">
        <v>200.02</v>
      </c>
      <c r="EI241" s="9">
        <v>199.69</v>
      </c>
      <c r="EJ241" s="9">
        <v>199.54</v>
      </c>
      <c r="EK241" s="9">
        <v>199.33</v>
      </c>
      <c r="EL241" s="9">
        <v>200.19</v>
      </c>
      <c r="EM241" s="9">
        <v>200.67</v>
      </c>
      <c r="EN241" s="9">
        <v>225.36</v>
      </c>
      <c r="EO241" s="9">
        <v>227.63</v>
      </c>
      <c r="EP241" s="9">
        <v>228.26</v>
      </c>
      <c r="EQ241" s="9">
        <v>229.4</v>
      </c>
      <c r="ER241" s="9">
        <v>229.08</v>
      </c>
      <c r="ES241" s="9">
        <v>230.59</v>
      </c>
      <c r="ET241" s="9">
        <v>152.46</v>
      </c>
      <c r="EU241" s="9">
        <v>151.72999999999999</v>
      </c>
      <c r="EV241" s="9">
        <v>151.74</v>
      </c>
      <c r="EW241" s="9">
        <v>151.71</v>
      </c>
      <c r="EX241" s="9">
        <v>153.12</v>
      </c>
      <c r="EY241" s="9">
        <v>153.96</v>
      </c>
      <c r="EZ241" s="9">
        <v>163.97</v>
      </c>
      <c r="FA241" s="9">
        <v>166.48</v>
      </c>
      <c r="FB241" s="9">
        <v>168.34</v>
      </c>
      <c r="FC241" s="9">
        <v>169.05</v>
      </c>
      <c r="FD241" s="9">
        <v>168.42</v>
      </c>
      <c r="FE241" s="9">
        <v>168.03</v>
      </c>
      <c r="FF241" s="9">
        <v>110.3</v>
      </c>
      <c r="FG241" s="9">
        <v>109.67</v>
      </c>
      <c r="FH241" s="9">
        <v>109.68</v>
      </c>
      <c r="FI241" s="9">
        <v>109.65</v>
      </c>
      <c r="FJ241" s="9">
        <v>111.05</v>
      </c>
      <c r="FK241" s="9">
        <v>109.67</v>
      </c>
      <c r="FL241" s="9">
        <v>93.21</v>
      </c>
      <c r="FM241" s="9">
        <v>95.72</v>
      </c>
      <c r="FO241" s="9">
        <v>79.142300000000006</v>
      </c>
      <c r="FP241" s="7">
        <v>85.9</v>
      </c>
      <c r="FQ241" s="9">
        <v>1.2064999999999999</v>
      </c>
      <c r="FR241" s="7">
        <f t="shared" si="36"/>
        <v>71.197679237463745</v>
      </c>
      <c r="FT241" s="7">
        <v>3.22</v>
      </c>
      <c r="FU241" s="7">
        <v>3.01</v>
      </c>
      <c r="FV241" s="9">
        <v>79.4405</v>
      </c>
      <c r="FX241" s="9">
        <v>85.41</v>
      </c>
      <c r="FY241" s="9">
        <v>84.93</v>
      </c>
      <c r="FZ241" s="9">
        <v>83.77</v>
      </c>
      <c r="GA241" s="9">
        <v>80.97</v>
      </c>
      <c r="GB241" s="9">
        <v>76.989999999999995</v>
      </c>
    </row>
    <row r="242" spans="1:184" x14ac:dyDescent="0.25">
      <c r="A242" s="6">
        <f t="shared" si="37"/>
        <v>44889</v>
      </c>
      <c r="B242" s="13">
        <f t="shared" si="31"/>
        <v>11</v>
      </c>
      <c r="C242" s="13">
        <f t="shared" si="32"/>
        <v>2022</v>
      </c>
      <c r="D242">
        <f t="shared" si="33"/>
        <v>202211</v>
      </c>
      <c r="E242">
        <f t="shared" si="34"/>
        <v>4</v>
      </c>
      <c r="F242">
        <f t="shared" si="35"/>
        <v>202204</v>
      </c>
      <c r="G242" t="s">
        <v>428</v>
      </c>
      <c r="H242" s="9">
        <v>3</v>
      </c>
      <c r="I242" s="9">
        <v>2.9277000000000002</v>
      </c>
      <c r="J242" s="10">
        <v>3.3436408000000002</v>
      </c>
      <c r="K242" s="10">
        <v>3.6698265999999999</v>
      </c>
      <c r="L242" s="10">
        <v>3.9452345000000002</v>
      </c>
      <c r="M242" s="10">
        <v>4.1743924000000003</v>
      </c>
      <c r="N242" s="10">
        <v>4.3552321000000003</v>
      </c>
      <c r="O242" s="10">
        <v>4.4852407999999997</v>
      </c>
      <c r="P242" s="10">
        <v>4.5712536999999998</v>
      </c>
      <c r="Q242" s="10">
        <v>4.6227416000000003</v>
      </c>
      <c r="R242" s="10">
        <v>4.6495379000000003</v>
      </c>
      <c r="S242" s="10">
        <v>4.6583123000000004</v>
      </c>
      <c r="T242" s="10">
        <v>4.6534307999999998</v>
      </c>
      <c r="U242" s="10">
        <v>4.6371878000000004</v>
      </c>
      <c r="V242" s="10">
        <v>4.6105383</v>
      </c>
      <c r="W242" s="10">
        <v>4.5748572999999997</v>
      </c>
      <c r="X242" s="10">
        <v>4.5316901999999999</v>
      </c>
      <c r="Y242" s="10">
        <v>4.4825825000000004</v>
      </c>
      <c r="Z242" s="10">
        <v>4.4290795999999997</v>
      </c>
      <c r="AA242" s="10">
        <v>4.3727269</v>
      </c>
      <c r="AB242" s="10">
        <v>4.3149031999999998</v>
      </c>
      <c r="AC242" s="10">
        <v>4.2563519000000003</v>
      </c>
      <c r="AD242" s="10">
        <v>4.1976655000000003</v>
      </c>
      <c r="AE242" s="10">
        <v>4.1394365000000004</v>
      </c>
      <c r="AF242" s="10">
        <v>4.0822571999999999</v>
      </c>
      <c r="AG242" s="10">
        <v>4.0267201000000004</v>
      </c>
      <c r="AH242" s="10">
        <v>3.9733239</v>
      </c>
      <c r="AI242" s="10">
        <v>3.9221097</v>
      </c>
      <c r="AJ242" s="10">
        <v>3.8729797000000001</v>
      </c>
      <c r="AK242" s="10">
        <v>3.8258361000000001</v>
      </c>
      <c r="AL242" s="10">
        <v>3.7805808999999999</v>
      </c>
      <c r="AM242" s="10">
        <v>3.7371162999999998</v>
      </c>
      <c r="AN242" s="10">
        <v>3.6953442000000001</v>
      </c>
      <c r="AO242" s="10">
        <v>3.6551670000000001</v>
      </c>
      <c r="AP242" s="10">
        <v>3.6164865000000002</v>
      </c>
      <c r="AQ242" s="10">
        <v>3.5792050999999998</v>
      </c>
      <c r="AR242" s="10">
        <v>3.5432245999999998</v>
      </c>
      <c r="AS242" s="10">
        <v>3.5084474000000001</v>
      </c>
      <c r="AT242" s="10">
        <v>3.4747843</v>
      </c>
      <c r="AU242" s="10">
        <v>3.4421862000000001</v>
      </c>
      <c r="AV242" s="10">
        <v>3.4106144999999999</v>
      </c>
      <c r="AW242" s="10">
        <v>3.3800308000000001</v>
      </c>
      <c r="AX242" s="10">
        <v>3.3503968</v>
      </c>
      <c r="AY242" s="10">
        <v>3.3216739</v>
      </c>
      <c r="AZ242" s="10">
        <v>3.2938238000000002</v>
      </c>
      <c r="BA242" s="10">
        <v>3.2668081</v>
      </c>
      <c r="BB242" s="10">
        <v>3.2405883000000002</v>
      </c>
      <c r="BC242" s="10">
        <v>3.2151260000000002</v>
      </c>
      <c r="BD242" s="10">
        <v>3.1903828000000001</v>
      </c>
      <c r="BE242" s="10">
        <v>3.1663203000000002</v>
      </c>
      <c r="BF242" s="10">
        <v>3.1429040000000001</v>
      </c>
      <c r="BG242" s="10">
        <v>3.1201173999999998</v>
      </c>
      <c r="BH242" s="10">
        <v>3.0979486999999999</v>
      </c>
      <c r="BI242" s="10">
        <v>3.0763864000000001</v>
      </c>
      <c r="BJ242" s="10">
        <v>3.0554185999999999</v>
      </c>
      <c r="BK242" s="10">
        <v>3.0350337999999999</v>
      </c>
      <c r="BL242" s="10">
        <v>3.0152201000000001</v>
      </c>
      <c r="BM242" s="10">
        <v>2.9959660000000001</v>
      </c>
      <c r="BN242" s="10">
        <v>2.9772596999999998</v>
      </c>
      <c r="BO242" s="10">
        <v>2.9590895000000002</v>
      </c>
      <c r="BP242" s="10">
        <v>2.9414438000000001</v>
      </c>
      <c r="BQ242" s="10">
        <v>2.9243109</v>
      </c>
      <c r="BR242" s="10">
        <v>2.8318631999999999</v>
      </c>
      <c r="BS242" s="10">
        <v>2.7563662999999998</v>
      </c>
      <c r="BU242" s="9">
        <v>291.69</v>
      </c>
      <c r="BV242" s="9">
        <v>323.97000000000003</v>
      </c>
      <c r="BW242" s="9">
        <v>331.49</v>
      </c>
      <c r="BX242" s="9">
        <v>327.64999999999998</v>
      </c>
      <c r="BY242" s="9">
        <v>326.24</v>
      </c>
      <c r="BZ242" s="9">
        <v>314.83</v>
      </c>
      <c r="CA242" s="9">
        <v>306.55</v>
      </c>
      <c r="CB242" s="9">
        <v>304.75</v>
      </c>
      <c r="CC242" s="9">
        <v>304.24</v>
      </c>
      <c r="CD242" s="9">
        <v>303.77</v>
      </c>
      <c r="CE242" s="9">
        <v>302.77999999999997</v>
      </c>
      <c r="CF242" s="9">
        <v>317.87</v>
      </c>
      <c r="CG242" s="9">
        <v>342.58</v>
      </c>
      <c r="CH242" s="9">
        <v>345.22</v>
      </c>
      <c r="CI242" s="9">
        <v>339.23</v>
      </c>
      <c r="CJ242" s="9">
        <v>300.43</v>
      </c>
      <c r="CK242" s="9">
        <v>262.83999999999997</v>
      </c>
      <c r="CL242" s="9">
        <v>229.06</v>
      </c>
      <c r="CM242" s="9">
        <v>217.78</v>
      </c>
      <c r="CN242" s="9">
        <v>202.69</v>
      </c>
      <c r="CO242" s="9">
        <v>204.22</v>
      </c>
      <c r="CP242" s="9">
        <v>210.3</v>
      </c>
      <c r="CQ242" s="9">
        <v>216.69</v>
      </c>
      <c r="CR242" s="9">
        <v>223.78</v>
      </c>
      <c r="CS242" s="9">
        <v>231.72</v>
      </c>
      <c r="CT242" s="9">
        <v>236.99</v>
      </c>
      <c r="CU242" s="9">
        <v>233.15</v>
      </c>
      <c r="CV242" s="9">
        <v>217.9</v>
      </c>
      <c r="CW242" s="9">
        <v>188.57</v>
      </c>
      <c r="CX242" s="9">
        <v>162.66</v>
      </c>
      <c r="CY242" s="9">
        <v>153.11000000000001</v>
      </c>
      <c r="CZ242" s="9">
        <v>152.75</v>
      </c>
      <c r="DA242" s="9">
        <v>153.44</v>
      </c>
      <c r="DB242" s="9">
        <v>156.51</v>
      </c>
      <c r="DC242" s="9">
        <v>162.85</v>
      </c>
      <c r="DD242" s="9">
        <v>166.1</v>
      </c>
      <c r="DE242" s="9">
        <v>168.31</v>
      </c>
      <c r="DF242" s="9">
        <v>170.63</v>
      </c>
      <c r="DG242" s="9">
        <v>171.46</v>
      </c>
      <c r="DH242" s="9">
        <v>162.27000000000001</v>
      </c>
      <c r="DI242" s="9">
        <v>116.96</v>
      </c>
      <c r="DJ242" s="9">
        <v>86.71</v>
      </c>
      <c r="DK242" s="9">
        <v>84.65</v>
      </c>
      <c r="DL242" s="9">
        <v>80.88</v>
      </c>
      <c r="DM242" s="9">
        <v>75.13</v>
      </c>
      <c r="DN242" s="9">
        <v>75.91</v>
      </c>
      <c r="DO242" s="9">
        <v>83.95</v>
      </c>
      <c r="DP242" s="9">
        <v>88.7</v>
      </c>
      <c r="DR242" s="9">
        <v>298.72000000000003</v>
      </c>
      <c r="DS242" s="9">
        <v>451.92</v>
      </c>
      <c r="DT242" s="9">
        <v>454.18</v>
      </c>
      <c r="DU242" s="9">
        <v>317.33</v>
      </c>
      <c r="DV242" s="9">
        <v>298.26</v>
      </c>
      <c r="DW242" s="9">
        <v>285.77999999999997</v>
      </c>
      <c r="DX242" s="9">
        <v>285.27</v>
      </c>
      <c r="DY242" s="9">
        <v>252.78</v>
      </c>
      <c r="DZ242" s="9">
        <v>254.11</v>
      </c>
      <c r="EA242" s="9">
        <v>253.63</v>
      </c>
      <c r="EB242" s="9">
        <v>308.18</v>
      </c>
      <c r="EC242" s="9">
        <v>310.16000000000003</v>
      </c>
      <c r="ED242" s="9">
        <v>310.62</v>
      </c>
      <c r="EE242" s="9">
        <v>296.07</v>
      </c>
      <c r="EF242" s="9">
        <v>296.07</v>
      </c>
      <c r="EG242" s="9">
        <v>293.10000000000002</v>
      </c>
      <c r="EH242" s="9">
        <v>202.87</v>
      </c>
      <c r="EI242" s="9">
        <v>202.54</v>
      </c>
      <c r="EJ242" s="9">
        <v>202.39</v>
      </c>
      <c r="EK242" s="9">
        <v>202.18</v>
      </c>
      <c r="EL242" s="9">
        <v>203.04</v>
      </c>
      <c r="EM242" s="9">
        <v>203.52</v>
      </c>
      <c r="EN242" s="9">
        <v>226.81</v>
      </c>
      <c r="EO242" s="9">
        <v>229.08</v>
      </c>
      <c r="EP242" s="9">
        <v>229.71</v>
      </c>
      <c r="EQ242" s="9">
        <v>230.85</v>
      </c>
      <c r="ER242" s="9">
        <v>230.53</v>
      </c>
      <c r="ES242" s="9">
        <v>232.04</v>
      </c>
      <c r="ET242" s="9">
        <v>150.71</v>
      </c>
      <c r="EU242" s="9">
        <v>149.97999999999999</v>
      </c>
      <c r="EV242" s="9">
        <v>149.99</v>
      </c>
      <c r="EW242" s="9">
        <v>149.96</v>
      </c>
      <c r="EX242" s="9">
        <v>151.37</v>
      </c>
      <c r="EY242" s="9">
        <v>152.21</v>
      </c>
      <c r="EZ242" s="9">
        <v>169.5</v>
      </c>
      <c r="FA242" s="9">
        <v>172.01</v>
      </c>
      <c r="FB242" s="9">
        <v>173.87</v>
      </c>
      <c r="FC242" s="9">
        <v>174.58</v>
      </c>
      <c r="FD242" s="9">
        <v>173.95</v>
      </c>
      <c r="FE242" s="9">
        <v>173.56</v>
      </c>
      <c r="FF242" s="9">
        <v>109.05</v>
      </c>
      <c r="FG242" s="9">
        <v>108.42</v>
      </c>
      <c r="FH242" s="9">
        <v>108.43</v>
      </c>
      <c r="FI242" s="9">
        <v>108.4</v>
      </c>
      <c r="FJ242" s="9">
        <v>109.8</v>
      </c>
      <c r="FK242" s="9">
        <v>108.42</v>
      </c>
      <c r="FL242" s="9">
        <v>98.74</v>
      </c>
      <c r="FM242" s="9">
        <v>101.25</v>
      </c>
      <c r="FO242" s="9">
        <v>79.433899999999994</v>
      </c>
      <c r="FP242" s="7">
        <v>85.59</v>
      </c>
      <c r="FQ242" s="9">
        <v>1.2141999999999999</v>
      </c>
      <c r="FR242" s="7">
        <f t="shared" si="36"/>
        <v>70.490858178224357</v>
      </c>
      <c r="FT242" s="7">
        <v>3.19</v>
      </c>
      <c r="FU242" s="7">
        <v>3.04</v>
      </c>
      <c r="FV242" s="9">
        <v>79.740700000000004</v>
      </c>
      <c r="FX242" s="9">
        <v>85.34</v>
      </c>
      <c r="FY242" s="9">
        <v>85.1</v>
      </c>
      <c r="FZ242" s="9">
        <v>84.1</v>
      </c>
      <c r="GA242" s="9">
        <v>81.3</v>
      </c>
      <c r="GB242" s="9">
        <v>77.33</v>
      </c>
    </row>
    <row r="243" spans="1:184" x14ac:dyDescent="0.25">
      <c r="A243" s="6">
        <f t="shared" si="37"/>
        <v>44890</v>
      </c>
      <c r="B243" s="13">
        <f t="shared" si="31"/>
        <v>11</v>
      </c>
      <c r="C243" s="13">
        <f t="shared" si="32"/>
        <v>2022</v>
      </c>
      <c r="D243">
        <f t="shared" si="33"/>
        <v>202211</v>
      </c>
      <c r="E243">
        <f t="shared" si="34"/>
        <v>4</v>
      </c>
      <c r="F243">
        <f t="shared" si="35"/>
        <v>202204</v>
      </c>
      <c r="G243" t="s">
        <v>429</v>
      </c>
      <c r="H243" s="9">
        <v>3</v>
      </c>
      <c r="I243" s="9">
        <v>2.9278</v>
      </c>
      <c r="J243" s="10">
        <v>3.3657501000000001</v>
      </c>
      <c r="K243" s="10">
        <v>3.6818628000000002</v>
      </c>
      <c r="L243" s="10">
        <v>3.9581572999999999</v>
      </c>
      <c r="M243" s="10">
        <v>4.1885510999999997</v>
      </c>
      <c r="N243" s="10">
        <v>4.3693631000000002</v>
      </c>
      <c r="O243" s="10">
        <v>4.5001213</v>
      </c>
      <c r="P243" s="10">
        <v>4.5876396000000002</v>
      </c>
      <c r="Q243" s="10">
        <v>4.6411894</v>
      </c>
      <c r="R243" s="10">
        <v>4.6699685000000004</v>
      </c>
      <c r="S243" s="10">
        <v>4.6800804999999999</v>
      </c>
      <c r="T243" s="10">
        <v>4.6752251999999999</v>
      </c>
      <c r="U243" s="10">
        <v>4.6575772000000004</v>
      </c>
      <c r="V243" s="10">
        <v>4.6280068999999999</v>
      </c>
      <c r="W243" s="10">
        <v>4.5881729</v>
      </c>
      <c r="X243" s="10">
        <v>4.5400691999999996</v>
      </c>
      <c r="Y243" s="10">
        <v>4.4856898000000003</v>
      </c>
      <c r="Z243" s="10">
        <v>4.4270288000000004</v>
      </c>
      <c r="AA243" s="10">
        <v>4.3660804000000004</v>
      </c>
      <c r="AB243" s="10">
        <v>4.3046506000000004</v>
      </c>
      <c r="AC243" s="10">
        <v>4.2435828000000004</v>
      </c>
      <c r="AD243" s="10">
        <v>4.1834131000000001</v>
      </c>
      <c r="AE243" s="10">
        <v>4.1246771999999998</v>
      </c>
      <c r="AF243" s="10">
        <v>4.0679107999999999</v>
      </c>
      <c r="AG243" s="10">
        <v>4.0136497999999996</v>
      </c>
      <c r="AH243" s="10">
        <v>3.9623214</v>
      </c>
      <c r="AI243" s="10">
        <v>3.9138730000000002</v>
      </c>
      <c r="AJ243" s="10">
        <v>3.8681199999999998</v>
      </c>
      <c r="AK243" s="10">
        <v>3.8248774000000001</v>
      </c>
      <c r="AL243" s="10">
        <v>3.7839605000000001</v>
      </c>
      <c r="AM243" s="10">
        <v>3.7451846</v>
      </c>
      <c r="AN243" s="10">
        <v>3.7083647000000002</v>
      </c>
      <c r="AO243" s="10">
        <v>3.6733163000000002</v>
      </c>
      <c r="AP243" s="10">
        <v>3.6398543999999999</v>
      </c>
      <c r="AQ243" s="10">
        <v>3.6077941999999998</v>
      </c>
      <c r="AR243" s="10">
        <v>3.5769511000000001</v>
      </c>
      <c r="AS243" s="10">
        <v>3.5471401</v>
      </c>
      <c r="AT243" s="10">
        <v>3.5181973000000002</v>
      </c>
      <c r="AU243" s="10">
        <v>3.4900500000000001</v>
      </c>
      <c r="AV243" s="10">
        <v>3.4626508</v>
      </c>
      <c r="AW243" s="10">
        <v>3.4359525999999998</v>
      </c>
      <c r="AX243" s="10">
        <v>3.4099078</v>
      </c>
      <c r="AY243" s="10">
        <v>3.3844691</v>
      </c>
      <c r="AZ243" s="10">
        <v>3.3595891999999998</v>
      </c>
      <c r="BA243" s="10">
        <v>3.3352206999999998</v>
      </c>
      <c r="BB243" s="10">
        <v>3.3113163999999999</v>
      </c>
      <c r="BC243" s="10">
        <v>3.2878286999999999</v>
      </c>
      <c r="BD243" s="10">
        <v>3.2647103999999998</v>
      </c>
      <c r="BE243" s="10">
        <v>3.2419142000000001</v>
      </c>
      <c r="BF243" s="10">
        <v>3.2194020000000001</v>
      </c>
      <c r="BG243" s="10">
        <v>3.1971772000000001</v>
      </c>
      <c r="BH243" s="10">
        <v>3.1752546000000001</v>
      </c>
      <c r="BI243" s="10">
        <v>3.1536491</v>
      </c>
      <c r="BJ243" s="10">
        <v>3.1323753999999999</v>
      </c>
      <c r="BK243" s="10">
        <v>3.1114483000000002</v>
      </c>
      <c r="BL243" s="10">
        <v>3.0908826</v>
      </c>
      <c r="BM243" s="10">
        <v>3.0706931000000002</v>
      </c>
      <c r="BN243" s="10">
        <v>3.0508945999999999</v>
      </c>
      <c r="BO243" s="10">
        <v>3.0315018999999999</v>
      </c>
      <c r="BP243" s="10">
        <v>3.0125297999999998</v>
      </c>
      <c r="BQ243" s="10">
        <v>2.9939931</v>
      </c>
      <c r="BR243" s="10">
        <v>2.8925497</v>
      </c>
      <c r="BS243" s="10">
        <v>2.8093281000000001</v>
      </c>
      <c r="BU243" s="9">
        <v>288.45999999999998</v>
      </c>
      <c r="BV243" s="9">
        <v>321.14999999999998</v>
      </c>
      <c r="BW243" s="9">
        <v>328.6</v>
      </c>
      <c r="BX243" s="9">
        <v>326.35000000000002</v>
      </c>
      <c r="BY243" s="9">
        <v>324.95</v>
      </c>
      <c r="BZ243" s="9">
        <v>316.64999999999998</v>
      </c>
      <c r="CA243" s="9">
        <v>311.04000000000002</v>
      </c>
      <c r="CB243" s="9">
        <v>307.04000000000002</v>
      </c>
      <c r="CC243" s="9">
        <v>306.58999999999997</v>
      </c>
      <c r="CD243" s="9">
        <v>306.08999999999997</v>
      </c>
      <c r="CE243" s="9">
        <v>305.79000000000002</v>
      </c>
      <c r="CF243" s="9">
        <v>321.29000000000002</v>
      </c>
      <c r="CG243" s="9">
        <v>345.57</v>
      </c>
      <c r="CH243" s="9">
        <v>348.21</v>
      </c>
      <c r="CI243" s="9">
        <v>342.21</v>
      </c>
      <c r="CJ243" s="9">
        <v>304.26</v>
      </c>
      <c r="CK243" s="9">
        <v>266.11</v>
      </c>
      <c r="CL243" s="9">
        <v>232.3</v>
      </c>
      <c r="CM243" s="9">
        <v>221.04</v>
      </c>
      <c r="CN243" s="9">
        <v>206.6</v>
      </c>
      <c r="CO243" s="9">
        <v>208.58</v>
      </c>
      <c r="CP243" s="9">
        <v>215.17</v>
      </c>
      <c r="CQ243" s="9">
        <v>223.41</v>
      </c>
      <c r="CR243" s="9">
        <v>231.12</v>
      </c>
      <c r="CS243" s="9">
        <v>239.06</v>
      </c>
      <c r="CT243" s="9">
        <v>244.34</v>
      </c>
      <c r="CU243" s="9">
        <v>239.82</v>
      </c>
      <c r="CV243" s="9">
        <v>223.59</v>
      </c>
      <c r="CW243" s="9">
        <v>192.88</v>
      </c>
      <c r="CX243" s="9">
        <v>165.5</v>
      </c>
      <c r="CY243" s="9">
        <v>155.31</v>
      </c>
      <c r="CZ243" s="9">
        <v>154.94999999999999</v>
      </c>
      <c r="DA243" s="9">
        <v>155.63999999999999</v>
      </c>
      <c r="DB243" s="9">
        <v>158.71</v>
      </c>
      <c r="DC243" s="9">
        <v>165.37</v>
      </c>
      <c r="DD243" s="9">
        <v>168.62</v>
      </c>
      <c r="DE243" s="9">
        <v>170.83</v>
      </c>
      <c r="DF243" s="9">
        <v>171.83</v>
      </c>
      <c r="DG243" s="9">
        <v>172.66</v>
      </c>
      <c r="DH243" s="9">
        <v>163.47</v>
      </c>
      <c r="DI243" s="9">
        <v>118.05</v>
      </c>
      <c r="DJ243" s="9">
        <v>87.8</v>
      </c>
      <c r="DK243" s="9">
        <v>85.74</v>
      </c>
      <c r="DL243" s="9">
        <v>81.97</v>
      </c>
      <c r="DM243" s="9">
        <v>76.22</v>
      </c>
      <c r="DN243" s="9">
        <v>77</v>
      </c>
      <c r="DO243" s="9">
        <v>84.91</v>
      </c>
      <c r="DP243" s="9">
        <v>89.66</v>
      </c>
      <c r="DR243" s="9">
        <v>306.94</v>
      </c>
      <c r="DS243" s="9">
        <v>439.98</v>
      </c>
      <c r="DT243" s="9">
        <v>456.22</v>
      </c>
      <c r="DU243" s="9">
        <v>326.93</v>
      </c>
      <c r="DV243" s="9">
        <v>301.92</v>
      </c>
      <c r="DW243" s="9">
        <v>290.33</v>
      </c>
      <c r="DX243" s="9">
        <v>289.82</v>
      </c>
      <c r="DY243" s="9">
        <v>258.12</v>
      </c>
      <c r="DZ243" s="9">
        <v>259.45</v>
      </c>
      <c r="EA243" s="9">
        <v>258.97000000000003</v>
      </c>
      <c r="EB243" s="9">
        <v>312.56</v>
      </c>
      <c r="EC243" s="9">
        <v>314.54000000000002</v>
      </c>
      <c r="ED243" s="9">
        <v>315</v>
      </c>
      <c r="EE243" s="9">
        <v>300.3</v>
      </c>
      <c r="EF243" s="9">
        <v>300.3</v>
      </c>
      <c r="EG243" s="9">
        <v>297.33</v>
      </c>
      <c r="EH243" s="9">
        <v>203.48</v>
      </c>
      <c r="EI243" s="9">
        <v>203.15</v>
      </c>
      <c r="EJ243" s="9">
        <v>203</v>
      </c>
      <c r="EK243" s="9">
        <v>202.79</v>
      </c>
      <c r="EL243" s="9">
        <v>203.65</v>
      </c>
      <c r="EM243" s="9">
        <v>204.13</v>
      </c>
      <c r="EN243" s="9">
        <v>228.31</v>
      </c>
      <c r="EO243" s="9">
        <v>230.58</v>
      </c>
      <c r="EP243" s="9">
        <v>231.21</v>
      </c>
      <c r="EQ243" s="9">
        <v>232.35</v>
      </c>
      <c r="ER243" s="9">
        <v>232.03</v>
      </c>
      <c r="ES243" s="9">
        <v>233.54</v>
      </c>
      <c r="ET243" s="9">
        <v>154.13999999999999</v>
      </c>
      <c r="EU243" s="9">
        <v>153.41</v>
      </c>
      <c r="EV243" s="9">
        <v>153.41999999999999</v>
      </c>
      <c r="EW243" s="9">
        <v>153.38999999999999</v>
      </c>
      <c r="EX243" s="9">
        <v>154.80000000000001</v>
      </c>
      <c r="EY243" s="9">
        <v>155.63999999999999</v>
      </c>
      <c r="EZ243" s="9">
        <v>171.75</v>
      </c>
      <c r="FA243" s="9">
        <v>174.26</v>
      </c>
      <c r="FB243" s="9">
        <v>176.12</v>
      </c>
      <c r="FC243" s="9">
        <v>176.83</v>
      </c>
      <c r="FD243" s="9">
        <v>176.2</v>
      </c>
      <c r="FE243" s="9">
        <v>175.81</v>
      </c>
      <c r="FF243" s="9">
        <v>111.55</v>
      </c>
      <c r="FG243" s="9">
        <v>110.92</v>
      </c>
      <c r="FH243" s="9">
        <v>110.93</v>
      </c>
      <c r="FI243" s="9">
        <v>110.9</v>
      </c>
      <c r="FJ243" s="9">
        <v>112.3</v>
      </c>
      <c r="FK243" s="9">
        <v>110.92</v>
      </c>
      <c r="FL243" s="9">
        <v>100.99</v>
      </c>
      <c r="FM243" s="9">
        <v>103.5</v>
      </c>
      <c r="FO243" s="9">
        <v>79.184799999999996</v>
      </c>
      <c r="FP243" s="7">
        <v>83.4</v>
      </c>
      <c r="FQ243" s="9">
        <v>1.2095</v>
      </c>
      <c r="FR243" s="7">
        <f t="shared" si="36"/>
        <v>68.954113269946262</v>
      </c>
      <c r="FT243" s="7">
        <v>3.26</v>
      </c>
      <c r="FU243" s="7">
        <v>3.11</v>
      </c>
      <c r="FV243" s="9">
        <v>79.489500000000007</v>
      </c>
      <c r="FX243" s="9">
        <v>83.63</v>
      </c>
      <c r="FY243" s="9">
        <v>83.54</v>
      </c>
      <c r="FZ243" s="9">
        <v>82.54</v>
      </c>
      <c r="GA243" s="9">
        <v>80</v>
      </c>
      <c r="GB243" s="9">
        <v>76.39</v>
      </c>
    </row>
    <row r="244" spans="1:184" x14ac:dyDescent="0.25">
      <c r="A244" s="6">
        <f t="shared" si="37"/>
        <v>44893</v>
      </c>
      <c r="B244" s="13">
        <f t="shared" si="31"/>
        <v>11</v>
      </c>
      <c r="C244" s="13">
        <f t="shared" si="32"/>
        <v>2022</v>
      </c>
      <c r="D244">
        <f t="shared" si="33"/>
        <v>202211</v>
      </c>
      <c r="E244">
        <f t="shared" si="34"/>
        <v>4</v>
      </c>
      <c r="F244">
        <f t="shared" si="35"/>
        <v>202204</v>
      </c>
      <c r="G244" t="s">
        <v>430</v>
      </c>
      <c r="H244" s="9">
        <v>3</v>
      </c>
      <c r="I244" s="9">
        <v>2.9278</v>
      </c>
      <c r="J244" s="10">
        <v>3.4283860000000002</v>
      </c>
      <c r="K244" s="10">
        <v>3.6958552</v>
      </c>
      <c r="L244" s="10">
        <v>3.9637785999999999</v>
      </c>
      <c r="M244" s="10">
        <v>4.1953658999999996</v>
      </c>
      <c r="N244" s="10">
        <v>4.3758331999999998</v>
      </c>
      <c r="O244" s="10">
        <v>4.5021424999999997</v>
      </c>
      <c r="P244" s="10">
        <v>4.5824859</v>
      </c>
      <c r="Q244" s="10">
        <v>4.6270486000000002</v>
      </c>
      <c r="R244" s="10">
        <v>4.6456052999999997</v>
      </c>
      <c r="S244" s="10">
        <v>4.6451384999999998</v>
      </c>
      <c r="T244" s="10">
        <v>4.6299089999999996</v>
      </c>
      <c r="U244" s="10">
        <v>4.6031759000000001</v>
      </c>
      <c r="V244" s="10">
        <v>4.5676636999999998</v>
      </c>
      <c r="W244" s="10">
        <v>4.5250671999999996</v>
      </c>
      <c r="X244" s="10">
        <v>4.4768374</v>
      </c>
      <c r="Y244" s="10">
        <v>4.4244251999999999</v>
      </c>
      <c r="Z244" s="10">
        <v>4.3692812999999999</v>
      </c>
      <c r="AA244" s="10">
        <v>4.3128568999999999</v>
      </c>
      <c r="AB244" s="10">
        <v>4.2564126</v>
      </c>
      <c r="AC244" s="10">
        <v>4.2004862000000003</v>
      </c>
      <c r="AD244" s="10">
        <v>4.1454427999999997</v>
      </c>
      <c r="AE244" s="10">
        <v>4.0916477999999996</v>
      </c>
      <c r="AF244" s="10">
        <v>4.0394664999999996</v>
      </c>
      <c r="AG244" s="10">
        <v>3.9892642999999999</v>
      </c>
      <c r="AH244" s="10">
        <v>3.9413334</v>
      </c>
      <c r="AI244" s="10">
        <v>3.8956426999999998</v>
      </c>
      <c r="AJ244" s="10">
        <v>3.8520721</v>
      </c>
      <c r="AK244" s="10">
        <v>3.8105014000000001</v>
      </c>
      <c r="AL244" s="10">
        <v>3.7708105999999999</v>
      </c>
      <c r="AM244" s="10">
        <v>3.7328795000000001</v>
      </c>
      <c r="AN244" s="10">
        <v>3.6965878999999999</v>
      </c>
      <c r="AO244" s="10">
        <v>3.6618157</v>
      </c>
      <c r="AP244" s="10">
        <v>3.6284429</v>
      </c>
      <c r="AQ244" s="10">
        <v>3.5963490999999999</v>
      </c>
      <c r="AR244" s="10">
        <v>3.5654143999999999</v>
      </c>
      <c r="AS244" s="10">
        <v>3.5355184999999998</v>
      </c>
      <c r="AT244" s="10">
        <v>3.5065526</v>
      </c>
      <c r="AU244" s="10">
        <v>3.4784568</v>
      </c>
      <c r="AV244" s="10">
        <v>3.4511848999999999</v>
      </c>
      <c r="AW244" s="10">
        <v>3.4246908999999999</v>
      </c>
      <c r="AX244" s="10">
        <v>3.3989284999999998</v>
      </c>
      <c r="AY244" s="10">
        <v>3.3738516999999999</v>
      </c>
      <c r="AZ244" s="10">
        <v>3.3494142</v>
      </c>
      <c r="BA244" s="10">
        <v>3.3255699000000001</v>
      </c>
      <c r="BB244" s="10">
        <v>3.3022727000000001</v>
      </c>
      <c r="BC244" s="10">
        <v>3.2794762999999998</v>
      </c>
      <c r="BD244" s="10">
        <v>3.2571346000000001</v>
      </c>
      <c r="BE244" s="10">
        <v>3.2352015000000001</v>
      </c>
      <c r="BF244" s="10">
        <v>3.2136377</v>
      </c>
      <c r="BG244" s="10">
        <v>3.1924405</v>
      </c>
      <c r="BH244" s="10">
        <v>3.1716199999999999</v>
      </c>
      <c r="BI244" s="10">
        <v>3.1511859000000002</v>
      </c>
      <c r="BJ244" s="10">
        <v>3.131148</v>
      </c>
      <c r="BK244" s="10">
        <v>3.1115162999999999</v>
      </c>
      <c r="BL244" s="10">
        <v>3.0923004999999999</v>
      </c>
      <c r="BM244" s="10">
        <v>3.0735106000000001</v>
      </c>
      <c r="BN244" s="10">
        <v>3.0551563000000002</v>
      </c>
      <c r="BO244" s="10">
        <v>3.0372476000000002</v>
      </c>
      <c r="BP244" s="10">
        <v>3.0197942000000002</v>
      </c>
      <c r="BQ244" s="10">
        <v>3.0028060000000001</v>
      </c>
      <c r="BR244" s="10">
        <v>2.9110819999999999</v>
      </c>
      <c r="BS244" s="10">
        <v>2.8378757999999999</v>
      </c>
      <c r="BU244" s="9">
        <v>291.27999999999997</v>
      </c>
      <c r="BV244" s="9">
        <v>318.77999999999997</v>
      </c>
      <c r="BW244" s="9">
        <v>325.77</v>
      </c>
      <c r="BX244" s="9">
        <v>323.27</v>
      </c>
      <c r="BY244" s="9">
        <v>320.58</v>
      </c>
      <c r="BZ244" s="9">
        <v>314.31</v>
      </c>
      <c r="CA244" s="9">
        <v>310.41000000000003</v>
      </c>
      <c r="CB244" s="9">
        <v>306.51</v>
      </c>
      <c r="CC244" s="9">
        <v>306.06</v>
      </c>
      <c r="CD244" s="9">
        <v>305.36</v>
      </c>
      <c r="CE244" s="9">
        <v>304.76</v>
      </c>
      <c r="CF244" s="9">
        <v>319.76</v>
      </c>
      <c r="CG244" s="9">
        <v>342.44</v>
      </c>
      <c r="CH244" s="9">
        <v>345.08</v>
      </c>
      <c r="CI244" s="9">
        <v>339.08</v>
      </c>
      <c r="CJ244" s="9">
        <v>301.13</v>
      </c>
      <c r="CK244" s="9">
        <v>260.98</v>
      </c>
      <c r="CL244" s="9">
        <v>227.17</v>
      </c>
      <c r="CM244" s="9">
        <v>215.91</v>
      </c>
      <c r="CN244" s="9">
        <v>201.47</v>
      </c>
      <c r="CO244" s="9">
        <v>203.45</v>
      </c>
      <c r="CP244" s="9">
        <v>210.04</v>
      </c>
      <c r="CQ244" s="9">
        <v>218.28</v>
      </c>
      <c r="CR244" s="9">
        <v>225.99</v>
      </c>
      <c r="CS244" s="9">
        <v>233.93</v>
      </c>
      <c r="CT244" s="9">
        <v>239.21</v>
      </c>
      <c r="CU244" s="9">
        <v>234.69</v>
      </c>
      <c r="CV244" s="9">
        <v>218.46</v>
      </c>
      <c r="CW244" s="9">
        <v>187.75</v>
      </c>
      <c r="CX244" s="9">
        <v>160.37</v>
      </c>
      <c r="CY244" s="9">
        <v>150.18</v>
      </c>
      <c r="CZ244" s="9">
        <v>149.82</v>
      </c>
      <c r="DA244" s="9">
        <v>150.51</v>
      </c>
      <c r="DB244" s="9">
        <v>153.58000000000001</v>
      </c>
      <c r="DC244" s="9">
        <v>160.24</v>
      </c>
      <c r="DD244" s="9">
        <v>163.49</v>
      </c>
      <c r="DE244" s="9">
        <v>165.7</v>
      </c>
      <c r="DF244" s="9">
        <v>166.7</v>
      </c>
      <c r="DG244" s="9">
        <v>167.53</v>
      </c>
      <c r="DH244" s="9">
        <v>158.34</v>
      </c>
      <c r="DI244" s="9">
        <v>112.92</v>
      </c>
      <c r="DJ244" s="9">
        <v>82.67</v>
      </c>
      <c r="DK244" s="9">
        <v>80.61</v>
      </c>
      <c r="DL244" s="9">
        <v>76.84</v>
      </c>
      <c r="DM244" s="9">
        <v>71.09</v>
      </c>
      <c r="DN244" s="9">
        <v>71.87</v>
      </c>
      <c r="DO244" s="9">
        <v>77.78</v>
      </c>
      <c r="DP244" s="9">
        <v>82.53</v>
      </c>
      <c r="DR244" s="9">
        <v>298.08</v>
      </c>
      <c r="DS244" s="9">
        <v>446.9</v>
      </c>
      <c r="DT244" s="9">
        <v>444.74</v>
      </c>
      <c r="DU244" s="9">
        <v>326.11</v>
      </c>
      <c r="DV244" s="9">
        <v>302.35000000000002</v>
      </c>
      <c r="DW244" s="9">
        <v>292.16000000000003</v>
      </c>
      <c r="DX244" s="9">
        <v>291.64999999999998</v>
      </c>
      <c r="DY244" s="9">
        <v>258.56</v>
      </c>
      <c r="DZ244" s="9">
        <v>259.89</v>
      </c>
      <c r="EA244" s="9">
        <v>259.41000000000003</v>
      </c>
      <c r="EB244" s="9">
        <v>315.63</v>
      </c>
      <c r="EC244" s="9">
        <v>317.61</v>
      </c>
      <c r="ED244" s="9">
        <v>318.07</v>
      </c>
      <c r="EE244" s="9">
        <v>303.27999999999997</v>
      </c>
      <c r="EF244" s="9">
        <v>303.27999999999997</v>
      </c>
      <c r="EG244" s="9">
        <v>300.31</v>
      </c>
      <c r="EH244" s="9">
        <v>201.98</v>
      </c>
      <c r="EI244" s="9">
        <v>201.65</v>
      </c>
      <c r="EJ244" s="9">
        <v>201.5</v>
      </c>
      <c r="EK244" s="9">
        <v>201.29</v>
      </c>
      <c r="EL244" s="9">
        <v>202.15</v>
      </c>
      <c r="EM244" s="9">
        <v>202.63</v>
      </c>
      <c r="EN244" s="9">
        <v>230.83</v>
      </c>
      <c r="EO244" s="9">
        <v>233.1</v>
      </c>
      <c r="EP244" s="9">
        <v>233.73</v>
      </c>
      <c r="EQ244" s="9">
        <v>234.87</v>
      </c>
      <c r="ER244" s="9">
        <v>234.55</v>
      </c>
      <c r="ES244" s="9">
        <v>236.06</v>
      </c>
      <c r="ET244" s="9">
        <v>155.38999999999999</v>
      </c>
      <c r="EU244" s="9">
        <v>154.66</v>
      </c>
      <c r="EV244" s="9">
        <v>154.66999999999999</v>
      </c>
      <c r="EW244" s="9">
        <v>154.63999999999999</v>
      </c>
      <c r="EX244" s="9">
        <v>156.05000000000001</v>
      </c>
      <c r="EY244" s="9">
        <v>156.88999999999999</v>
      </c>
      <c r="EZ244" s="9">
        <v>170.54</v>
      </c>
      <c r="FA244" s="9">
        <v>173.05</v>
      </c>
      <c r="FB244" s="9">
        <v>174.91</v>
      </c>
      <c r="FC244" s="9">
        <v>175.62</v>
      </c>
      <c r="FD244" s="9">
        <v>174.99</v>
      </c>
      <c r="FE244" s="9">
        <v>174.6</v>
      </c>
      <c r="FF244" s="9">
        <v>112.55</v>
      </c>
      <c r="FG244" s="9">
        <v>111.92</v>
      </c>
      <c r="FH244" s="9">
        <v>111.93</v>
      </c>
      <c r="FI244" s="9">
        <v>111.9</v>
      </c>
      <c r="FJ244" s="9">
        <v>113.3</v>
      </c>
      <c r="FK244" s="9">
        <v>111.92</v>
      </c>
      <c r="FL244" s="9">
        <v>99.78</v>
      </c>
      <c r="FM244" s="9">
        <v>102.29</v>
      </c>
      <c r="FO244" s="9">
        <v>78.911299999999997</v>
      </c>
      <c r="FP244" s="7">
        <v>83.5</v>
      </c>
      <c r="FQ244" s="9">
        <v>1.204</v>
      </c>
      <c r="FR244" s="7">
        <f t="shared" si="36"/>
        <v>69.352159468438543</v>
      </c>
      <c r="FT244" s="7">
        <v>3.28</v>
      </c>
      <c r="FU244" s="7">
        <v>3.13</v>
      </c>
      <c r="FV244" s="9">
        <v>79.224400000000003</v>
      </c>
      <c r="FX244" s="9">
        <v>83.19</v>
      </c>
      <c r="FY244" s="9">
        <v>83.79</v>
      </c>
      <c r="FZ244" s="9">
        <v>82.88</v>
      </c>
      <c r="GA244" s="9">
        <v>80.489999999999995</v>
      </c>
      <c r="GB244" s="9">
        <v>76.900000000000006</v>
      </c>
    </row>
    <row r="245" spans="1:184" x14ac:dyDescent="0.25">
      <c r="A245" s="6">
        <f t="shared" si="37"/>
        <v>44894</v>
      </c>
      <c r="B245" s="13">
        <f t="shared" si="31"/>
        <v>11</v>
      </c>
      <c r="C245" s="13">
        <f t="shared" si="32"/>
        <v>2022</v>
      </c>
      <c r="D245">
        <f t="shared" si="33"/>
        <v>202211</v>
      </c>
      <c r="E245">
        <f t="shared" si="34"/>
        <v>4</v>
      </c>
      <c r="F245">
        <f t="shared" si="35"/>
        <v>202204</v>
      </c>
      <c r="G245" t="s">
        <v>431</v>
      </c>
      <c r="H245" s="9">
        <v>3</v>
      </c>
      <c r="I245" s="9">
        <v>2.9281999999999999</v>
      </c>
      <c r="J245" s="10">
        <v>3.4776646000000002</v>
      </c>
      <c r="K245" s="10">
        <v>3.7198980000000001</v>
      </c>
      <c r="L245" s="10">
        <v>3.9770441000000001</v>
      </c>
      <c r="M245" s="10">
        <v>4.2051071000000002</v>
      </c>
      <c r="N245" s="10">
        <v>4.3839072999999997</v>
      </c>
      <c r="O245" s="10">
        <v>4.5080741</v>
      </c>
      <c r="P245" s="10">
        <v>4.5820299000000002</v>
      </c>
      <c r="Q245" s="10">
        <v>4.6191483</v>
      </c>
      <c r="R245" s="10">
        <v>4.6309009999999997</v>
      </c>
      <c r="S245" s="10">
        <v>4.6255701</v>
      </c>
      <c r="T245" s="10">
        <v>4.6074776999999996</v>
      </c>
      <c r="U245" s="10">
        <v>4.5789748000000001</v>
      </c>
      <c r="V245" s="10">
        <v>4.5416261999999996</v>
      </c>
      <c r="W245" s="10">
        <v>4.4968937000000002</v>
      </c>
      <c r="X245" s="10">
        <v>4.4462475000000001</v>
      </c>
      <c r="Y245" s="10">
        <v>4.3911578999999996</v>
      </c>
      <c r="Z245" s="10">
        <v>4.3330951000000004</v>
      </c>
      <c r="AA245" s="10">
        <v>4.2735292999999999</v>
      </c>
      <c r="AB245" s="10">
        <v>4.2137557000000001</v>
      </c>
      <c r="AC245" s="10">
        <v>4.1544024999999998</v>
      </c>
      <c r="AD245" s="10">
        <v>4.0959392000000001</v>
      </c>
      <c r="AE245" s="10">
        <v>4.0388352999999997</v>
      </c>
      <c r="AF245" s="10">
        <v>3.9835603000000002</v>
      </c>
      <c r="AG245" s="10">
        <v>3.9305838</v>
      </c>
      <c r="AH245" s="10">
        <v>3.8802821000000001</v>
      </c>
      <c r="AI245" s="10">
        <v>3.8326204000000001</v>
      </c>
      <c r="AJ245" s="10">
        <v>3.7874506000000001</v>
      </c>
      <c r="AK245" s="10">
        <v>3.7446244000000002</v>
      </c>
      <c r="AL245" s="10">
        <v>3.7039935000000002</v>
      </c>
      <c r="AM245" s="10">
        <v>3.6654097000000001</v>
      </c>
      <c r="AN245" s="10">
        <v>3.6287248000000001</v>
      </c>
      <c r="AO245" s="10">
        <v>3.5937904999999999</v>
      </c>
      <c r="AP245" s="10">
        <v>3.5604586</v>
      </c>
      <c r="AQ245" s="10">
        <v>3.5285809000000001</v>
      </c>
      <c r="AR245" s="10">
        <v>3.4980091</v>
      </c>
      <c r="AS245" s="10">
        <v>3.4685950000000001</v>
      </c>
      <c r="AT245" s="10">
        <v>3.4402016</v>
      </c>
      <c r="AU245" s="10">
        <v>3.4127527</v>
      </c>
      <c r="AV245" s="10">
        <v>3.3861924000000001</v>
      </c>
      <c r="AW245" s="10">
        <v>3.3604649000000002</v>
      </c>
      <c r="AX245" s="10">
        <v>3.3355142</v>
      </c>
      <c r="AY245" s="10">
        <v>3.3112845000000002</v>
      </c>
      <c r="AZ245" s="10">
        <v>3.2877200000000002</v>
      </c>
      <c r="BA245" s="10">
        <v>3.2647647000000002</v>
      </c>
      <c r="BB245" s="10">
        <v>3.2423627000000002</v>
      </c>
      <c r="BC245" s="10">
        <v>3.2204583000000002</v>
      </c>
      <c r="BD245" s="10">
        <v>3.1989955999999999</v>
      </c>
      <c r="BE245" s="10">
        <v>3.1779185999999999</v>
      </c>
      <c r="BF245" s="10">
        <v>3.1571807000000001</v>
      </c>
      <c r="BG245" s="10">
        <v>3.1367799000000001</v>
      </c>
      <c r="BH245" s="10">
        <v>3.1167278</v>
      </c>
      <c r="BI245" s="10">
        <v>3.0970360000000001</v>
      </c>
      <c r="BJ245" s="10">
        <v>3.0777161</v>
      </c>
      <c r="BK245" s="10">
        <v>3.0587797000000001</v>
      </c>
      <c r="BL245" s="10">
        <v>3.0402383999999998</v>
      </c>
      <c r="BM245" s="10">
        <v>3.0221038999999998</v>
      </c>
      <c r="BN245" s="10">
        <v>3.0043877000000001</v>
      </c>
      <c r="BO245" s="10">
        <v>2.9871013999999998</v>
      </c>
      <c r="BP245" s="10">
        <v>2.9702567000000002</v>
      </c>
      <c r="BQ245" s="10">
        <v>2.9538652000000001</v>
      </c>
      <c r="BR245" s="10">
        <v>2.8654836000000001</v>
      </c>
      <c r="BS245" s="10">
        <v>2.7951358000000002</v>
      </c>
      <c r="BU245" s="9">
        <v>322.33999999999997</v>
      </c>
      <c r="BV245" s="9">
        <v>343.03</v>
      </c>
      <c r="BW245" s="9">
        <v>345.92</v>
      </c>
      <c r="BX245" s="9">
        <v>343.88</v>
      </c>
      <c r="BY245" s="9">
        <v>339.68</v>
      </c>
      <c r="BZ245" s="9">
        <v>333.93</v>
      </c>
      <c r="CA245" s="9">
        <v>329.7</v>
      </c>
      <c r="CB245" s="9">
        <v>326.75</v>
      </c>
      <c r="CC245" s="9">
        <v>325.74</v>
      </c>
      <c r="CD245" s="9">
        <v>325.54000000000002</v>
      </c>
      <c r="CE245" s="9">
        <v>324.04000000000002</v>
      </c>
      <c r="CF245" s="9">
        <v>338.04</v>
      </c>
      <c r="CG245" s="9">
        <v>348.69</v>
      </c>
      <c r="CH245" s="9">
        <v>355.39</v>
      </c>
      <c r="CI245" s="9">
        <v>350.4</v>
      </c>
      <c r="CJ245" s="9">
        <v>313.45</v>
      </c>
      <c r="CK245" s="9">
        <v>262.89999999999998</v>
      </c>
      <c r="CL245" s="9">
        <v>229.09</v>
      </c>
      <c r="CM245" s="9">
        <v>219.83</v>
      </c>
      <c r="CN245" s="9">
        <v>210.39</v>
      </c>
      <c r="CO245" s="9">
        <v>212.37</v>
      </c>
      <c r="CP245" s="9">
        <v>218.96</v>
      </c>
      <c r="CQ245" s="9">
        <v>223.2</v>
      </c>
      <c r="CR245" s="9">
        <v>227.91</v>
      </c>
      <c r="CS245" s="9">
        <v>235.85</v>
      </c>
      <c r="CT245" s="9">
        <v>241.13</v>
      </c>
      <c r="CU245" s="9">
        <v>236.61</v>
      </c>
      <c r="CV245" s="9">
        <v>220.38</v>
      </c>
      <c r="CW245" s="9">
        <v>189.67</v>
      </c>
      <c r="CX245" s="9">
        <v>162.29</v>
      </c>
      <c r="CY245" s="9">
        <v>152.1</v>
      </c>
      <c r="CZ245" s="9">
        <v>151.74</v>
      </c>
      <c r="DA245" s="9">
        <v>152.44</v>
      </c>
      <c r="DB245" s="9">
        <v>155.51</v>
      </c>
      <c r="DC245" s="9">
        <v>162.16999999999999</v>
      </c>
      <c r="DD245" s="9">
        <v>165.42</v>
      </c>
      <c r="DE245" s="9">
        <v>167.63</v>
      </c>
      <c r="DF245" s="9">
        <v>168.63</v>
      </c>
      <c r="DG245" s="9">
        <v>169.46</v>
      </c>
      <c r="DH245" s="9">
        <v>160.27000000000001</v>
      </c>
      <c r="DI245" s="9">
        <v>114.85</v>
      </c>
      <c r="DJ245" s="9">
        <v>84.6</v>
      </c>
      <c r="DK245" s="9">
        <v>82.54</v>
      </c>
      <c r="DL245" s="9">
        <v>78.77</v>
      </c>
      <c r="DM245" s="9">
        <v>73.02</v>
      </c>
      <c r="DN245" s="9">
        <v>73.8</v>
      </c>
      <c r="DO245" s="9">
        <v>79.72</v>
      </c>
      <c r="DP245" s="9">
        <v>84.47</v>
      </c>
      <c r="DR245" s="9">
        <v>325.64</v>
      </c>
      <c r="DS245" s="9">
        <v>496.63</v>
      </c>
      <c r="DT245" s="9">
        <v>481.52</v>
      </c>
      <c r="DU245" s="9">
        <v>362.55</v>
      </c>
      <c r="DV245" s="9">
        <v>314.63</v>
      </c>
      <c r="DW245" s="9">
        <v>305.51</v>
      </c>
      <c r="DX245" s="9">
        <v>305</v>
      </c>
      <c r="DY245" s="9">
        <v>271.12</v>
      </c>
      <c r="DZ245" s="9">
        <v>272.45</v>
      </c>
      <c r="EA245" s="9">
        <v>271.97000000000003</v>
      </c>
      <c r="EB245" s="9">
        <v>321.83</v>
      </c>
      <c r="EC245" s="9">
        <v>323.81</v>
      </c>
      <c r="ED245" s="9">
        <v>324.27</v>
      </c>
      <c r="EE245" s="9">
        <v>309.20999999999998</v>
      </c>
      <c r="EF245" s="9">
        <v>309.20999999999998</v>
      </c>
      <c r="EG245" s="9">
        <v>306.24</v>
      </c>
      <c r="EH245" s="9">
        <v>208.65</v>
      </c>
      <c r="EI245" s="9">
        <v>208.32</v>
      </c>
      <c r="EJ245" s="9">
        <v>208.17</v>
      </c>
      <c r="EK245" s="9">
        <v>207.96</v>
      </c>
      <c r="EL245" s="9">
        <v>208.82</v>
      </c>
      <c r="EM245" s="9">
        <v>209.3</v>
      </c>
      <c r="EN245" s="9">
        <v>232.95</v>
      </c>
      <c r="EO245" s="9">
        <v>235.22</v>
      </c>
      <c r="EP245" s="9">
        <v>235.85</v>
      </c>
      <c r="EQ245" s="9">
        <v>236.99</v>
      </c>
      <c r="ER245" s="9">
        <v>236.67</v>
      </c>
      <c r="ES245" s="9">
        <v>238.18</v>
      </c>
      <c r="ET245" s="9">
        <v>157.29</v>
      </c>
      <c r="EU245" s="9">
        <v>156.56</v>
      </c>
      <c r="EV245" s="9">
        <v>156.57</v>
      </c>
      <c r="EW245" s="9">
        <v>156.54</v>
      </c>
      <c r="EX245" s="9">
        <v>157.94999999999999</v>
      </c>
      <c r="EY245" s="9">
        <v>158.79</v>
      </c>
      <c r="EZ245" s="9">
        <v>174.43</v>
      </c>
      <c r="FA245" s="9">
        <v>176.94</v>
      </c>
      <c r="FB245" s="9">
        <v>178.8</v>
      </c>
      <c r="FC245" s="9">
        <v>179.51</v>
      </c>
      <c r="FD245" s="9">
        <v>178.88</v>
      </c>
      <c r="FE245" s="9">
        <v>178.49</v>
      </c>
      <c r="FF245" s="9">
        <v>113.85</v>
      </c>
      <c r="FG245" s="9">
        <v>113.22</v>
      </c>
      <c r="FH245" s="9">
        <v>113.23</v>
      </c>
      <c r="FI245" s="9">
        <v>113.2</v>
      </c>
      <c r="FJ245" s="9">
        <v>114.6</v>
      </c>
      <c r="FK245" s="9">
        <v>113.22</v>
      </c>
      <c r="FL245" s="9">
        <v>103.67</v>
      </c>
      <c r="FM245" s="9">
        <v>106.18</v>
      </c>
      <c r="FO245" s="9">
        <v>78.770899999999997</v>
      </c>
      <c r="FP245" s="7">
        <v>83.22</v>
      </c>
      <c r="FQ245" s="9">
        <v>1.2001999999999999</v>
      </c>
      <c r="FR245" s="7">
        <f t="shared" si="36"/>
        <v>69.338443592734549</v>
      </c>
      <c r="FT245" s="7">
        <v>3.24</v>
      </c>
      <c r="FU245" s="7">
        <v>3.12</v>
      </c>
      <c r="FV245" s="9">
        <v>79.092399999999998</v>
      </c>
      <c r="FX245" s="9">
        <v>83.03</v>
      </c>
      <c r="FY245" s="9">
        <v>84.24</v>
      </c>
      <c r="FZ245" s="9">
        <v>83.48</v>
      </c>
      <c r="GA245" s="9">
        <v>81.11</v>
      </c>
      <c r="GB245" s="9">
        <v>77.44</v>
      </c>
    </row>
    <row r="246" spans="1:184" x14ac:dyDescent="0.25">
      <c r="A246" s="6">
        <f t="shared" si="37"/>
        <v>44895</v>
      </c>
      <c r="B246" s="13">
        <f t="shared" si="31"/>
        <v>11</v>
      </c>
      <c r="C246" s="13">
        <f t="shared" si="32"/>
        <v>2022</v>
      </c>
      <c r="D246">
        <f t="shared" si="33"/>
        <v>202211</v>
      </c>
      <c r="E246">
        <f t="shared" si="34"/>
        <v>4</v>
      </c>
      <c r="F246">
        <f t="shared" si="35"/>
        <v>202204</v>
      </c>
      <c r="G246" t="s">
        <v>432</v>
      </c>
      <c r="H246" s="9">
        <v>3</v>
      </c>
      <c r="I246" s="9">
        <v>2.9272999999999998</v>
      </c>
      <c r="J246" s="10">
        <v>3.4617197000000002</v>
      </c>
      <c r="K246" s="10">
        <v>3.7191736999999998</v>
      </c>
      <c r="L246" s="10">
        <v>3.9809021000000002</v>
      </c>
      <c r="M246" s="10">
        <v>4.2059990999999997</v>
      </c>
      <c r="N246" s="10">
        <v>4.3810551000000002</v>
      </c>
      <c r="O246" s="10">
        <v>4.5045095999999996</v>
      </c>
      <c r="P246" s="10">
        <v>4.5819510000000001</v>
      </c>
      <c r="Q246" s="10">
        <v>4.6264038000000003</v>
      </c>
      <c r="R246" s="10">
        <v>4.6487414999999999</v>
      </c>
      <c r="S246" s="10">
        <v>4.6559729000000001</v>
      </c>
      <c r="T246" s="10">
        <v>4.6511749</v>
      </c>
      <c r="U246" s="10">
        <v>4.6352232000000004</v>
      </c>
      <c r="V246" s="10">
        <v>4.6082090999999998</v>
      </c>
      <c r="W246" s="10">
        <v>4.5713971999999998</v>
      </c>
      <c r="X246" s="10">
        <v>4.5263951000000002</v>
      </c>
      <c r="Y246" s="10">
        <v>4.4748105000000002</v>
      </c>
      <c r="Z246" s="10">
        <v>4.4182509999999997</v>
      </c>
      <c r="AA246" s="10">
        <v>4.3583242999999996</v>
      </c>
      <c r="AB246" s="10">
        <v>4.2965112999999997</v>
      </c>
      <c r="AC246" s="10">
        <v>4.2337615</v>
      </c>
      <c r="AD246" s="10">
        <v>4.1708845999999999</v>
      </c>
      <c r="AE246" s="10">
        <v>4.1086904999999998</v>
      </c>
      <c r="AF246" s="10">
        <v>4.0479887000000003</v>
      </c>
      <c r="AG246" s="10">
        <v>3.9895892000000002</v>
      </c>
      <c r="AH246" s="10">
        <v>3.9341840000000001</v>
      </c>
      <c r="AI246" s="10">
        <v>3.8818313</v>
      </c>
      <c r="AJ246" s="10">
        <v>3.8323768999999999</v>
      </c>
      <c r="AK246" s="10">
        <v>3.7856665</v>
      </c>
      <c r="AL246" s="10">
        <v>3.7415457999999999</v>
      </c>
      <c r="AM246" s="10">
        <v>3.6998603000000001</v>
      </c>
      <c r="AN246" s="10">
        <v>3.6604557999999998</v>
      </c>
      <c r="AO246" s="10">
        <v>3.6231779</v>
      </c>
      <c r="AP246" s="10">
        <v>3.5878722000000001</v>
      </c>
      <c r="AQ246" s="10">
        <v>3.5543844</v>
      </c>
      <c r="AR246" s="10">
        <v>3.5225602</v>
      </c>
      <c r="AS246" s="10">
        <v>3.4922450999999999</v>
      </c>
      <c r="AT246" s="10">
        <v>3.4632944000000001</v>
      </c>
      <c r="AU246" s="10">
        <v>3.4356095</v>
      </c>
      <c r="AV246" s="10">
        <v>3.4091057999999999</v>
      </c>
      <c r="AW246" s="10">
        <v>3.383699</v>
      </c>
      <c r="AX246" s="10">
        <v>3.3593046000000002</v>
      </c>
      <c r="AY246" s="10">
        <v>3.3358379999999999</v>
      </c>
      <c r="AZ246" s="10">
        <v>3.3132147999999999</v>
      </c>
      <c r="BA246" s="10">
        <v>3.2913505999999999</v>
      </c>
      <c r="BB246" s="10">
        <v>3.2701608000000002</v>
      </c>
      <c r="BC246" s="10">
        <v>3.2495609999999999</v>
      </c>
      <c r="BD246" s="10">
        <v>3.2294668</v>
      </c>
      <c r="BE246" s="10">
        <v>3.2097935999999998</v>
      </c>
      <c r="BF246" s="10">
        <v>3.1904705</v>
      </c>
      <c r="BG246" s="10">
        <v>3.1714861000000001</v>
      </c>
      <c r="BH246" s="10">
        <v>3.1528456999999999</v>
      </c>
      <c r="BI246" s="10">
        <v>3.1345545000000001</v>
      </c>
      <c r="BJ246" s="10">
        <v>3.1166174999999998</v>
      </c>
      <c r="BK246" s="10">
        <v>3.09904</v>
      </c>
      <c r="BL246" s="10">
        <v>3.0818270999999999</v>
      </c>
      <c r="BM246" s="10">
        <v>3.0649839999999999</v>
      </c>
      <c r="BN246" s="10">
        <v>3.0485158999999999</v>
      </c>
      <c r="BO246" s="10">
        <v>3.0324279000000001</v>
      </c>
      <c r="BP246" s="10">
        <v>3.0167250999999999</v>
      </c>
      <c r="BQ246" s="10">
        <v>3.0014129000000001</v>
      </c>
      <c r="BR246" s="10">
        <v>2.9180959999999998</v>
      </c>
      <c r="BS246" s="10">
        <v>2.8505497000000002</v>
      </c>
      <c r="BU246" s="9">
        <v>369.65</v>
      </c>
      <c r="BV246" s="9">
        <v>371.74</v>
      </c>
      <c r="BW246" s="9">
        <v>368.1</v>
      </c>
      <c r="BX246" s="9">
        <v>363.6</v>
      </c>
      <c r="BY246" s="9">
        <v>358.82</v>
      </c>
      <c r="BZ246" s="9">
        <v>354.57</v>
      </c>
      <c r="CA246" s="9">
        <v>350.5</v>
      </c>
      <c r="CB246" s="9">
        <v>350.47</v>
      </c>
      <c r="CC246" s="9">
        <v>348.99</v>
      </c>
      <c r="CD246" s="9">
        <v>347.49</v>
      </c>
      <c r="CE246" s="9">
        <v>361.09</v>
      </c>
      <c r="CF246" s="9">
        <v>371.74</v>
      </c>
      <c r="CG246" s="9">
        <v>376.49</v>
      </c>
      <c r="CH246" s="9">
        <v>372.4</v>
      </c>
      <c r="CI246" s="9">
        <v>335.45</v>
      </c>
      <c r="CJ246" s="9">
        <v>273.86</v>
      </c>
      <c r="CK246" s="9">
        <v>240.64</v>
      </c>
      <c r="CL246" s="9">
        <v>231.9</v>
      </c>
      <c r="CM246" s="9">
        <v>223.86</v>
      </c>
      <c r="CN246" s="9">
        <v>226.01</v>
      </c>
      <c r="CO246" s="9">
        <v>232.69</v>
      </c>
      <c r="CP246" s="9">
        <v>235.98</v>
      </c>
      <c r="CQ246" s="9">
        <v>240.69</v>
      </c>
      <c r="CR246" s="9">
        <v>248.63</v>
      </c>
      <c r="CS246" s="9">
        <v>253.91</v>
      </c>
      <c r="CT246" s="9">
        <v>249.39</v>
      </c>
      <c r="CU246" s="9">
        <v>233.16</v>
      </c>
      <c r="CV246" s="9">
        <v>195.43</v>
      </c>
      <c r="CW246" s="9">
        <v>168.05</v>
      </c>
      <c r="CX246" s="9">
        <v>157.86000000000001</v>
      </c>
      <c r="CY246" s="9">
        <v>157.5</v>
      </c>
      <c r="CZ246" s="9">
        <v>158.19999999999999</v>
      </c>
      <c r="DA246" s="9">
        <v>161.27000000000001</v>
      </c>
      <c r="DB246" s="9">
        <v>167.93</v>
      </c>
      <c r="DC246" s="9">
        <v>171.18</v>
      </c>
      <c r="DD246" s="9">
        <v>173.39</v>
      </c>
      <c r="DE246" s="9">
        <v>174.39</v>
      </c>
      <c r="DF246" s="9">
        <v>175.22</v>
      </c>
      <c r="DG246" s="9">
        <v>166.03</v>
      </c>
      <c r="DH246" s="9">
        <v>120.61</v>
      </c>
      <c r="DI246" s="9">
        <v>90.36</v>
      </c>
      <c r="DJ246" s="9">
        <v>88.3</v>
      </c>
      <c r="DK246" s="9">
        <v>84.53</v>
      </c>
      <c r="DL246" s="9">
        <v>78.78</v>
      </c>
      <c r="DM246" s="9">
        <v>79.56</v>
      </c>
      <c r="DN246" s="9">
        <v>85.48</v>
      </c>
      <c r="DO246" s="9">
        <v>90.23</v>
      </c>
      <c r="DP246" s="9">
        <v>94.73</v>
      </c>
      <c r="DR246" s="9">
        <v>547.74</v>
      </c>
      <c r="DS246" s="9">
        <v>532.16</v>
      </c>
      <c r="DT246" s="9">
        <v>391.56</v>
      </c>
      <c r="DU246" s="9">
        <v>334</v>
      </c>
      <c r="DV246" s="9">
        <v>325.70999999999998</v>
      </c>
      <c r="DW246" s="9">
        <v>325.2</v>
      </c>
      <c r="DX246" s="9">
        <v>290.04000000000002</v>
      </c>
      <c r="DY246" s="9">
        <v>291.37</v>
      </c>
      <c r="DZ246" s="9">
        <v>290.89</v>
      </c>
      <c r="EA246" s="9">
        <v>341.86</v>
      </c>
      <c r="EB246" s="9">
        <v>343.84</v>
      </c>
      <c r="EC246" s="9">
        <v>344.3</v>
      </c>
      <c r="ED246" s="9">
        <v>328.54</v>
      </c>
      <c r="EE246" s="9">
        <v>328.54</v>
      </c>
      <c r="EF246" s="9">
        <v>325.57</v>
      </c>
      <c r="EG246" s="9">
        <v>218.91</v>
      </c>
      <c r="EH246" s="9">
        <v>218.58</v>
      </c>
      <c r="EI246" s="9">
        <v>218.43</v>
      </c>
      <c r="EJ246" s="9">
        <v>218.22</v>
      </c>
      <c r="EK246" s="9">
        <v>219.08</v>
      </c>
      <c r="EL246" s="9">
        <v>219.56</v>
      </c>
      <c r="EM246" s="9">
        <v>237.61</v>
      </c>
      <c r="EN246" s="9">
        <v>239.88</v>
      </c>
      <c r="EO246" s="9">
        <v>240.51</v>
      </c>
      <c r="EP246" s="9">
        <v>241.65</v>
      </c>
      <c r="EQ246" s="9">
        <v>241.33</v>
      </c>
      <c r="ER246" s="9">
        <v>242.84</v>
      </c>
      <c r="ES246" s="9">
        <v>165.07</v>
      </c>
      <c r="ET246" s="9">
        <v>164.34</v>
      </c>
      <c r="EU246" s="9">
        <v>164.35</v>
      </c>
      <c r="EV246" s="9">
        <v>164.32</v>
      </c>
      <c r="EW246" s="9">
        <v>165.73</v>
      </c>
      <c r="EX246" s="9">
        <v>166.57</v>
      </c>
      <c r="EY246" s="9">
        <v>180.29</v>
      </c>
      <c r="EZ246" s="9">
        <v>182.8</v>
      </c>
      <c r="FA246" s="9">
        <v>184.66</v>
      </c>
      <c r="FB246" s="9">
        <v>185.37</v>
      </c>
      <c r="FC246" s="9">
        <v>184.74</v>
      </c>
      <c r="FD246" s="9">
        <v>184.35</v>
      </c>
      <c r="FE246" s="9">
        <v>119.25</v>
      </c>
      <c r="FF246" s="9">
        <v>118.62</v>
      </c>
      <c r="FG246" s="9">
        <v>118.63</v>
      </c>
      <c r="FH246" s="9">
        <v>118.6</v>
      </c>
      <c r="FI246" s="9">
        <v>120</v>
      </c>
      <c r="FJ246" s="9">
        <v>118.62</v>
      </c>
      <c r="FK246" s="9">
        <v>109.53</v>
      </c>
      <c r="FL246" s="9">
        <v>112.04</v>
      </c>
      <c r="FM246" s="9">
        <v>113.9</v>
      </c>
      <c r="FO246" s="9">
        <v>78.353999999999999</v>
      </c>
      <c r="FP246" s="7">
        <v>85.61</v>
      </c>
      <c r="FQ246" s="9">
        <v>1.1912</v>
      </c>
      <c r="FR246" s="7">
        <f t="shared" si="36"/>
        <v>71.868703828072526</v>
      </c>
      <c r="FT246" s="7">
        <v>3.28</v>
      </c>
      <c r="FU246" s="7">
        <v>3.16</v>
      </c>
      <c r="FV246" s="9">
        <v>78.692800000000005</v>
      </c>
      <c r="FX246" s="9">
        <v>85.43</v>
      </c>
      <c r="FY246" s="9">
        <v>86.99</v>
      </c>
      <c r="FZ246" s="9">
        <v>86.16</v>
      </c>
      <c r="GA246" s="9">
        <v>83.52</v>
      </c>
      <c r="GB246" s="9">
        <v>79.12</v>
      </c>
    </row>
    <row r="247" spans="1:184" x14ac:dyDescent="0.25">
      <c r="A247" s="6">
        <f t="shared" si="37"/>
        <v>44896</v>
      </c>
      <c r="B247" s="13">
        <f t="shared" si="31"/>
        <v>12</v>
      </c>
      <c r="C247" s="13">
        <f t="shared" si="32"/>
        <v>2022</v>
      </c>
      <c r="D247">
        <f t="shared" si="33"/>
        <v>202212</v>
      </c>
      <c r="E247">
        <f t="shared" si="34"/>
        <v>4</v>
      </c>
      <c r="F247">
        <f t="shared" si="35"/>
        <v>202204</v>
      </c>
      <c r="G247" t="s">
        <v>433</v>
      </c>
      <c r="H247" s="9">
        <v>3</v>
      </c>
      <c r="I247" s="9">
        <v>2.9279000000000002</v>
      </c>
      <c r="J247" s="10">
        <v>3.4815496000000001</v>
      </c>
      <c r="K247" s="10">
        <v>3.6984061000000001</v>
      </c>
      <c r="L247" s="10">
        <v>3.9538210999999999</v>
      </c>
      <c r="M247" s="10">
        <v>4.1805539999999999</v>
      </c>
      <c r="N247" s="10">
        <v>4.3508573000000004</v>
      </c>
      <c r="O247" s="10">
        <v>4.4657004000000002</v>
      </c>
      <c r="P247" s="10">
        <v>4.5354825999999999</v>
      </c>
      <c r="Q247" s="10">
        <v>4.5734729999999999</v>
      </c>
      <c r="R247" s="10">
        <v>4.5899861</v>
      </c>
      <c r="S247" s="10">
        <v>4.5913133999999998</v>
      </c>
      <c r="T247" s="10">
        <v>4.5801730999999997</v>
      </c>
      <c r="U247" s="10">
        <v>4.5576637</v>
      </c>
      <c r="V247" s="10">
        <v>4.5238152999999999</v>
      </c>
      <c r="W247" s="10">
        <v>4.4799771000000002</v>
      </c>
      <c r="X247" s="10">
        <v>4.4279146999999996</v>
      </c>
      <c r="Y247" s="10">
        <v>4.3693935000000002</v>
      </c>
      <c r="Z247" s="10">
        <v>4.3061790999999996</v>
      </c>
      <c r="AA247" s="10">
        <v>4.2400371000000003</v>
      </c>
      <c r="AB247" s="10">
        <v>4.1726244000000001</v>
      </c>
      <c r="AC247" s="10">
        <v>4.1050408999999997</v>
      </c>
      <c r="AD247" s="10">
        <v>4.0382087999999996</v>
      </c>
      <c r="AE247" s="10">
        <v>3.9730501999999999</v>
      </c>
      <c r="AF247" s="10">
        <v>3.9104871999999999</v>
      </c>
      <c r="AG247" s="10">
        <v>3.851442</v>
      </c>
      <c r="AH247" s="10">
        <v>3.7966726999999998</v>
      </c>
      <c r="AI247" s="10">
        <v>3.7461386000000001</v>
      </c>
      <c r="AJ247" s="10">
        <v>3.6995561000000001</v>
      </c>
      <c r="AK247" s="10">
        <v>3.6566413999999998</v>
      </c>
      <c r="AL247" s="10">
        <v>3.6171106000000002</v>
      </c>
      <c r="AM247" s="10">
        <v>3.5806800000000001</v>
      </c>
      <c r="AN247" s="10">
        <v>3.5470657999999999</v>
      </c>
      <c r="AO247" s="10">
        <v>3.5159842000000001</v>
      </c>
      <c r="AP247" s="10">
        <v>3.4871515</v>
      </c>
      <c r="AQ247" s="10">
        <v>3.4602838</v>
      </c>
      <c r="AR247" s="10">
        <v>3.4350974000000001</v>
      </c>
      <c r="AS247" s="10">
        <v>3.4113085000000001</v>
      </c>
      <c r="AT247" s="10">
        <v>3.3886615</v>
      </c>
      <c r="AU247" s="10">
        <v>3.3670252000000001</v>
      </c>
      <c r="AV247" s="10">
        <v>3.3463026999999999</v>
      </c>
      <c r="AW247" s="10">
        <v>3.3263972000000002</v>
      </c>
      <c r="AX247" s="10">
        <v>3.3072119</v>
      </c>
      <c r="AY247" s="10">
        <v>3.2886497000000001</v>
      </c>
      <c r="AZ247" s="10">
        <v>3.2706138999999999</v>
      </c>
      <c r="BA247" s="10">
        <v>3.2530076000000001</v>
      </c>
      <c r="BB247" s="10">
        <v>3.2357339999999999</v>
      </c>
      <c r="BC247" s="10">
        <v>3.2186960999999998</v>
      </c>
      <c r="BD247" s="10">
        <v>3.2017972000000001</v>
      </c>
      <c r="BE247" s="10">
        <v>3.1849403000000001</v>
      </c>
      <c r="BF247" s="10">
        <v>3.1680478000000001</v>
      </c>
      <c r="BG247" s="10">
        <v>3.1511274999999999</v>
      </c>
      <c r="BH247" s="10">
        <v>3.1342105999999998</v>
      </c>
      <c r="BI247" s="10">
        <v>3.1173283000000001</v>
      </c>
      <c r="BJ247" s="10">
        <v>3.1005117000000002</v>
      </c>
      <c r="BK247" s="10">
        <v>3.0837919999999999</v>
      </c>
      <c r="BL247" s="10">
        <v>3.0672006000000001</v>
      </c>
      <c r="BM247" s="10">
        <v>3.0507685000000002</v>
      </c>
      <c r="BN247" s="10">
        <v>3.0345270000000002</v>
      </c>
      <c r="BO247" s="10">
        <v>3.0185073</v>
      </c>
      <c r="BP247" s="10">
        <v>3.0027404999999998</v>
      </c>
      <c r="BQ247" s="10">
        <v>2.9872578999999999</v>
      </c>
      <c r="BR247" s="10">
        <v>2.9015365000000002</v>
      </c>
      <c r="BS247" s="10">
        <v>2.8306282</v>
      </c>
      <c r="BU247" s="9">
        <v>344.2</v>
      </c>
      <c r="BV247" s="9">
        <v>350.01</v>
      </c>
      <c r="BW247" s="9">
        <v>349.71</v>
      </c>
      <c r="BX247" s="9">
        <v>349.2</v>
      </c>
      <c r="BY247" s="9">
        <v>345.55</v>
      </c>
      <c r="BZ247" s="9">
        <v>341.3</v>
      </c>
      <c r="CA247" s="9">
        <v>337.53</v>
      </c>
      <c r="CB247" s="9">
        <v>337.5</v>
      </c>
      <c r="CC247" s="9">
        <v>337.35</v>
      </c>
      <c r="CD247" s="9">
        <v>336.65</v>
      </c>
      <c r="CE247" s="9">
        <v>350.25</v>
      </c>
      <c r="CF247" s="9">
        <v>361.4</v>
      </c>
      <c r="CG247" s="9">
        <v>366.15</v>
      </c>
      <c r="CH247" s="9">
        <v>362.06</v>
      </c>
      <c r="CI247" s="9">
        <v>325.11</v>
      </c>
      <c r="CJ247" s="9">
        <v>271.52</v>
      </c>
      <c r="CK247" s="9">
        <v>238.3</v>
      </c>
      <c r="CL247" s="9">
        <v>229.56</v>
      </c>
      <c r="CM247" s="9">
        <v>221.52</v>
      </c>
      <c r="CN247" s="9">
        <v>223.67</v>
      </c>
      <c r="CO247" s="9">
        <v>230.35</v>
      </c>
      <c r="CP247" s="9">
        <v>233.64</v>
      </c>
      <c r="CQ247" s="9">
        <v>238.35</v>
      </c>
      <c r="CR247" s="9">
        <v>246.29</v>
      </c>
      <c r="CS247" s="9">
        <v>251.57</v>
      </c>
      <c r="CT247" s="9">
        <v>247.05</v>
      </c>
      <c r="CU247" s="9">
        <v>230.82</v>
      </c>
      <c r="CV247" s="9">
        <v>193.09</v>
      </c>
      <c r="CW247" s="9">
        <v>165.71</v>
      </c>
      <c r="CX247" s="9">
        <v>155.52000000000001</v>
      </c>
      <c r="CY247" s="9">
        <v>155.16</v>
      </c>
      <c r="CZ247" s="9">
        <v>155.86000000000001</v>
      </c>
      <c r="DA247" s="9">
        <v>158.93</v>
      </c>
      <c r="DB247" s="9">
        <v>165.59</v>
      </c>
      <c r="DC247" s="9">
        <v>168.84</v>
      </c>
      <c r="DD247" s="9">
        <v>171.05</v>
      </c>
      <c r="DE247" s="9">
        <v>172.05</v>
      </c>
      <c r="DF247" s="9">
        <v>172.88</v>
      </c>
      <c r="DG247" s="9">
        <v>163.69</v>
      </c>
      <c r="DH247" s="9">
        <v>118.27</v>
      </c>
      <c r="DI247" s="9">
        <v>88.02</v>
      </c>
      <c r="DJ247" s="9">
        <v>85.96</v>
      </c>
      <c r="DK247" s="9">
        <v>82.19</v>
      </c>
      <c r="DL247" s="9">
        <v>76.44</v>
      </c>
      <c r="DM247" s="9">
        <v>77.22</v>
      </c>
      <c r="DN247" s="9">
        <v>83.14</v>
      </c>
      <c r="DO247" s="9">
        <v>87.89</v>
      </c>
      <c r="DP247" s="9">
        <v>92.39</v>
      </c>
      <c r="DR247" s="9">
        <v>542.20000000000005</v>
      </c>
      <c r="DS247" s="9">
        <v>524.5</v>
      </c>
      <c r="DT247" s="9">
        <v>368.47</v>
      </c>
      <c r="DU247" s="9">
        <v>326.11</v>
      </c>
      <c r="DV247" s="9">
        <v>322.26</v>
      </c>
      <c r="DW247" s="9">
        <v>319.55</v>
      </c>
      <c r="DX247" s="9">
        <v>283.23</v>
      </c>
      <c r="DY247" s="9">
        <v>284.56</v>
      </c>
      <c r="DZ247" s="9">
        <v>284.08</v>
      </c>
      <c r="EA247" s="9">
        <v>341.06</v>
      </c>
      <c r="EB247" s="9">
        <v>343.04</v>
      </c>
      <c r="EC247" s="9">
        <v>343.5</v>
      </c>
      <c r="ED247" s="9">
        <v>326.79000000000002</v>
      </c>
      <c r="EE247" s="9">
        <v>326.79000000000002</v>
      </c>
      <c r="EF247" s="9">
        <v>323.82</v>
      </c>
      <c r="EG247" s="9">
        <v>215.44</v>
      </c>
      <c r="EH247" s="9">
        <v>215.11</v>
      </c>
      <c r="EI247" s="9">
        <v>214.96</v>
      </c>
      <c r="EJ247" s="9">
        <v>214.75</v>
      </c>
      <c r="EK247" s="9">
        <v>215.61</v>
      </c>
      <c r="EL247" s="9">
        <v>216.09</v>
      </c>
      <c r="EM247" s="9">
        <v>237.68</v>
      </c>
      <c r="EN247" s="9">
        <v>239.95</v>
      </c>
      <c r="EO247" s="9">
        <v>240.58</v>
      </c>
      <c r="EP247" s="9">
        <v>241.72</v>
      </c>
      <c r="EQ247" s="9">
        <v>241.4</v>
      </c>
      <c r="ER247" s="9">
        <v>242.91</v>
      </c>
      <c r="ES247" s="9">
        <v>167.86</v>
      </c>
      <c r="ET247" s="9">
        <v>167.13</v>
      </c>
      <c r="EU247" s="9">
        <v>167.14</v>
      </c>
      <c r="EV247" s="9">
        <v>167.11</v>
      </c>
      <c r="EW247" s="9">
        <v>168.52</v>
      </c>
      <c r="EX247" s="9">
        <v>169.36</v>
      </c>
      <c r="EY247" s="9">
        <v>182.45</v>
      </c>
      <c r="EZ247" s="9">
        <v>184.96</v>
      </c>
      <c r="FA247" s="9">
        <v>186.82</v>
      </c>
      <c r="FB247" s="9">
        <v>187.53</v>
      </c>
      <c r="FC247" s="9">
        <v>186.9</v>
      </c>
      <c r="FD247" s="9">
        <v>186.51</v>
      </c>
      <c r="FE247" s="9">
        <v>121.45</v>
      </c>
      <c r="FF247" s="9">
        <v>120.82</v>
      </c>
      <c r="FG247" s="9">
        <v>120.83</v>
      </c>
      <c r="FH247" s="9">
        <v>120.8</v>
      </c>
      <c r="FI247" s="9">
        <v>122.2</v>
      </c>
      <c r="FJ247" s="9">
        <v>120.82</v>
      </c>
      <c r="FK247" s="9">
        <v>111.69</v>
      </c>
      <c r="FL247" s="9">
        <v>114.2</v>
      </c>
      <c r="FM247" s="9">
        <v>116.06</v>
      </c>
      <c r="FO247" s="9">
        <v>79.758600000000001</v>
      </c>
      <c r="FP247" s="7">
        <v>86.28</v>
      </c>
      <c r="FQ247" s="9">
        <v>1.2266999999999999</v>
      </c>
      <c r="FR247" s="7">
        <f t="shared" si="36"/>
        <v>70.335045243335784</v>
      </c>
      <c r="FT247" s="7">
        <v>3.24</v>
      </c>
      <c r="FU247" s="7">
        <v>3.1</v>
      </c>
      <c r="FV247" s="9">
        <v>80.070899999999995</v>
      </c>
      <c r="FX247" s="9">
        <v>86.88</v>
      </c>
      <c r="FY247" s="9">
        <v>86.58</v>
      </c>
      <c r="FZ247" s="9">
        <v>85.46</v>
      </c>
      <c r="GA247" s="9">
        <v>82.83</v>
      </c>
      <c r="GB247" s="9">
        <v>78.67</v>
      </c>
    </row>
    <row r="248" spans="1:184" x14ac:dyDescent="0.25">
      <c r="A248" s="6">
        <f t="shared" si="37"/>
        <v>44897</v>
      </c>
      <c r="B248" s="13">
        <f t="shared" si="31"/>
        <v>12</v>
      </c>
      <c r="C248" s="13">
        <f t="shared" si="32"/>
        <v>2022</v>
      </c>
      <c r="D248">
        <f t="shared" si="33"/>
        <v>202212</v>
      </c>
      <c r="E248">
        <f t="shared" si="34"/>
        <v>4</v>
      </c>
      <c r="F248">
        <f t="shared" si="35"/>
        <v>202204</v>
      </c>
      <c r="G248" t="s">
        <v>434</v>
      </c>
      <c r="H248" s="9">
        <v>3</v>
      </c>
      <c r="I248" s="9">
        <v>2.9281000000000001</v>
      </c>
      <c r="J248" s="10">
        <v>3.4836187000000001</v>
      </c>
      <c r="K248" s="10">
        <v>3.7079605</v>
      </c>
      <c r="L248" s="10">
        <v>3.9681377000000002</v>
      </c>
      <c r="M248" s="10">
        <v>4.1962419000000004</v>
      </c>
      <c r="N248" s="10">
        <v>4.3676402999999997</v>
      </c>
      <c r="O248" s="10">
        <v>4.4832637999999996</v>
      </c>
      <c r="P248" s="10">
        <v>4.5552275</v>
      </c>
      <c r="Q248" s="10">
        <v>4.5967243</v>
      </c>
      <c r="R248" s="10">
        <v>4.6175347999999996</v>
      </c>
      <c r="S248" s="10">
        <v>4.6226772</v>
      </c>
      <c r="T248" s="10">
        <v>4.6142063000000002</v>
      </c>
      <c r="U248" s="10">
        <v>4.5928215000000003</v>
      </c>
      <c r="V248" s="10">
        <v>4.5583787999999998</v>
      </c>
      <c r="W248" s="10">
        <v>4.512524</v>
      </c>
      <c r="X248" s="10">
        <v>4.4575391</v>
      </c>
      <c r="Y248" s="10">
        <v>4.3957065999999996</v>
      </c>
      <c r="Z248" s="10">
        <v>4.3293084999999998</v>
      </c>
      <c r="AA248" s="10">
        <v>4.2606270999999998</v>
      </c>
      <c r="AB248" s="10">
        <v>4.1917175000000002</v>
      </c>
      <c r="AC248" s="10">
        <v>4.1235812999999997</v>
      </c>
      <c r="AD248" s="10">
        <v>4.0569147000000001</v>
      </c>
      <c r="AE248" s="10">
        <v>3.9924138</v>
      </c>
      <c r="AF248" s="10">
        <v>3.9307748</v>
      </c>
      <c r="AG248" s="10">
        <v>3.8726940000000001</v>
      </c>
      <c r="AH248" s="10">
        <v>3.818721</v>
      </c>
      <c r="AI248" s="10">
        <v>3.7687591999999999</v>
      </c>
      <c r="AJ248" s="10">
        <v>3.7225334999999999</v>
      </c>
      <c r="AK248" s="10">
        <v>3.6797686000000001</v>
      </c>
      <c r="AL248" s="10">
        <v>3.6401895999999998</v>
      </c>
      <c r="AM248" s="10">
        <v>3.6035213000000001</v>
      </c>
      <c r="AN248" s="10">
        <v>3.5694886000000001</v>
      </c>
      <c r="AO248" s="10">
        <v>3.5378164000000001</v>
      </c>
      <c r="AP248" s="10">
        <v>3.5082295999999999</v>
      </c>
      <c r="AQ248" s="10">
        <v>3.4804531000000001</v>
      </c>
      <c r="AR248" s="10">
        <v>3.4542117000000001</v>
      </c>
      <c r="AS248" s="10">
        <v>3.4292303999999998</v>
      </c>
      <c r="AT248" s="10">
        <v>3.405265</v>
      </c>
      <c r="AU248" s="10">
        <v>3.3822079</v>
      </c>
      <c r="AV248" s="10">
        <v>3.3599891</v>
      </c>
      <c r="AW248" s="10">
        <v>3.3385387999999998</v>
      </c>
      <c r="AX248" s="10">
        <v>3.317787</v>
      </c>
      <c r="AY248" s="10">
        <v>3.2976637000000002</v>
      </c>
      <c r="AZ248" s="10">
        <v>3.2780992000000002</v>
      </c>
      <c r="BA248" s="10">
        <v>3.2590233</v>
      </c>
      <c r="BB248" s="10">
        <v>3.2403662999999998</v>
      </c>
      <c r="BC248" s="10">
        <v>3.2220582000000002</v>
      </c>
      <c r="BD248" s="10">
        <v>3.2040291000000001</v>
      </c>
      <c r="BE248" s="10">
        <v>3.1862089999999998</v>
      </c>
      <c r="BF248" s="10">
        <v>3.1685417999999999</v>
      </c>
      <c r="BG248" s="10">
        <v>3.1510322999999998</v>
      </c>
      <c r="BH248" s="10">
        <v>3.1337019000000002</v>
      </c>
      <c r="BI248" s="10">
        <v>3.1165721999999998</v>
      </c>
      <c r="BJ248" s="10">
        <v>3.0996648000000002</v>
      </c>
      <c r="BK248" s="10">
        <v>3.0830011000000002</v>
      </c>
      <c r="BL248" s="10">
        <v>3.0666026999999998</v>
      </c>
      <c r="BM248" s="10">
        <v>3.0504910999999999</v>
      </c>
      <c r="BN248" s="10">
        <v>3.0346877999999999</v>
      </c>
      <c r="BO248" s="10">
        <v>3.0192144000000001</v>
      </c>
      <c r="BP248" s="10">
        <v>3.0040924000000002</v>
      </c>
      <c r="BQ248" s="10">
        <v>2.9893432</v>
      </c>
      <c r="BR248" s="10">
        <v>2.9095135999999999</v>
      </c>
      <c r="BS248" s="10">
        <v>2.8462800000000001</v>
      </c>
      <c r="BU248" s="9">
        <v>336.31</v>
      </c>
      <c r="BV248" s="9">
        <v>340.61</v>
      </c>
      <c r="BW248" s="9">
        <v>340.66</v>
      </c>
      <c r="BX248" s="9">
        <v>338.66</v>
      </c>
      <c r="BY248" s="9">
        <v>335.66</v>
      </c>
      <c r="BZ248" s="9">
        <v>331.45</v>
      </c>
      <c r="CA248" s="9">
        <v>328.68</v>
      </c>
      <c r="CB248" s="9">
        <v>329.25</v>
      </c>
      <c r="CC248" s="9">
        <v>329.64</v>
      </c>
      <c r="CD248" s="9">
        <v>329.64</v>
      </c>
      <c r="CE248" s="9">
        <v>339.24</v>
      </c>
      <c r="CF248" s="9">
        <v>354.24</v>
      </c>
      <c r="CG248" s="9">
        <v>358.99</v>
      </c>
      <c r="CH248" s="9">
        <v>354.9</v>
      </c>
      <c r="CI248" s="9">
        <v>317.95</v>
      </c>
      <c r="CJ248" s="9">
        <v>270.36</v>
      </c>
      <c r="CK248" s="9">
        <v>237.14</v>
      </c>
      <c r="CL248" s="9">
        <v>228.4</v>
      </c>
      <c r="CM248" s="9">
        <v>220.36</v>
      </c>
      <c r="CN248" s="9">
        <v>222.51</v>
      </c>
      <c r="CO248" s="9">
        <v>229.19</v>
      </c>
      <c r="CP248" s="9">
        <v>231.48</v>
      </c>
      <c r="CQ248" s="9">
        <v>236.19</v>
      </c>
      <c r="CR248" s="9">
        <v>244.13</v>
      </c>
      <c r="CS248" s="9">
        <v>249.41</v>
      </c>
      <c r="CT248" s="9">
        <v>244.89</v>
      </c>
      <c r="CU248" s="9">
        <v>228.66</v>
      </c>
      <c r="CV248" s="9">
        <v>190.93</v>
      </c>
      <c r="CW248" s="9">
        <v>163.55000000000001</v>
      </c>
      <c r="CX248" s="9">
        <v>153.36000000000001</v>
      </c>
      <c r="CY248" s="9">
        <v>153</v>
      </c>
      <c r="CZ248" s="9">
        <v>153.69999999999999</v>
      </c>
      <c r="DA248" s="9">
        <v>156.77000000000001</v>
      </c>
      <c r="DB248" s="9">
        <v>165.43</v>
      </c>
      <c r="DC248" s="9">
        <v>168.68</v>
      </c>
      <c r="DD248" s="9">
        <v>170.89</v>
      </c>
      <c r="DE248" s="9">
        <v>171.89</v>
      </c>
      <c r="DF248" s="9">
        <v>172.72</v>
      </c>
      <c r="DG248" s="9">
        <v>163.53</v>
      </c>
      <c r="DH248" s="9">
        <v>119.11</v>
      </c>
      <c r="DI248" s="9">
        <v>88.86</v>
      </c>
      <c r="DJ248" s="9">
        <v>86.8</v>
      </c>
      <c r="DK248" s="9">
        <v>83.03</v>
      </c>
      <c r="DL248" s="9">
        <v>77.28</v>
      </c>
      <c r="DM248" s="9">
        <v>78.06</v>
      </c>
      <c r="DN248" s="9">
        <v>83.98</v>
      </c>
      <c r="DO248" s="9">
        <v>88.73</v>
      </c>
      <c r="DP248" s="9">
        <v>93.23</v>
      </c>
      <c r="DR248" s="9">
        <v>532.32000000000005</v>
      </c>
      <c r="DS248" s="9">
        <v>522.23</v>
      </c>
      <c r="DT248" s="9">
        <v>361.97</v>
      </c>
      <c r="DU248" s="9">
        <v>325.44</v>
      </c>
      <c r="DV248" s="9">
        <v>322.3</v>
      </c>
      <c r="DW248" s="9">
        <v>319.5</v>
      </c>
      <c r="DX248" s="9">
        <v>281.56</v>
      </c>
      <c r="DY248" s="9">
        <v>282.89</v>
      </c>
      <c r="DZ248" s="9">
        <v>282.41000000000003</v>
      </c>
      <c r="EA248" s="9">
        <v>339.46</v>
      </c>
      <c r="EB248" s="9">
        <v>341.44</v>
      </c>
      <c r="EC248" s="9">
        <v>341.9</v>
      </c>
      <c r="ED248" s="9">
        <v>330.55</v>
      </c>
      <c r="EE248" s="9">
        <v>330.55</v>
      </c>
      <c r="EF248" s="9">
        <v>327.58</v>
      </c>
      <c r="EG248" s="9">
        <v>224.08</v>
      </c>
      <c r="EH248" s="9">
        <v>223.75</v>
      </c>
      <c r="EI248" s="9">
        <v>223.6</v>
      </c>
      <c r="EJ248" s="9">
        <v>223.39</v>
      </c>
      <c r="EK248" s="9">
        <v>224.25</v>
      </c>
      <c r="EL248" s="9">
        <v>224.73</v>
      </c>
      <c r="EM248" s="9">
        <v>239.03</v>
      </c>
      <c r="EN248" s="9">
        <v>241.3</v>
      </c>
      <c r="EO248" s="9">
        <v>241.93</v>
      </c>
      <c r="EP248" s="9">
        <v>243.07</v>
      </c>
      <c r="EQ248" s="9">
        <v>242.75</v>
      </c>
      <c r="ER248" s="9">
        <v>244.26</v>
      </c>
      <c r="ES248" s="9">
        <v>161.66</v>
      </c>
      <c r="ET248" s="9">
        <v>160.93</v>
      </c>
      <c r="EU248" s="9">
        <v>160.94</v>
      </c>
      <c r="EV248" s="9">
        <v>160.91</v>
      </c>
      <c r="EW248" s="9">
        <v>162.32</v>
      </c>
      <c r="EX248" s="9">
        <v>163.16</v>
      </c>
      <c r="EY248" s="9">
        <v>174.3</v>
      </c>
      <c r="EZ248" s="9">
        <v>176.81</v>
      </c>
      <c r="FA248" s="9">
        <v>178.67</v>
      </c>
      <c r="FB248" s="9">
        <v>179.38</v>
      </c>
      <c r="FC248" s="9">
        <v>178.75</v>
      </c>
      <c r="FD248" s="9">
        <v>178.36</v>
      </c>
      <c r="FE248" s="9">
        <v>115.25</v>
      </c>
      <c r="FF248" s="9">
        <v>114.62</v>
      </c>
      <c r="FG248" s="9">
        <v>114.63</v>
      </c>
      <c r="FH248" s="9">
        <v>114.6</v>
      </c>
      <c r="FI248" s="9">
        <v>116</v>
      </c>
      <c r="FJ248" s="9">
        <v>114.62</v>
      </c>
      <c r="FK248" s="9">
        <v>103.54</v>
      </c>
      <c r="FL248" s="9">
        <v>106.05</v>
      </c>
      <c r="FM248" s="9">
        <v>107.91</v>
      </c>
      <c r="FO248" s="9">
        <v>79.454999999999998</v>
      </c>
      <c r="FP248" s="7">
        <v>86.54</v>
      </c>
      <c r="FQ248" s="9">
        <v>1.2216</v>
      </c>
      <c r="FR248" s="7">
        <f t="shared" si="36"/>
        <v>70.841519318926004</v>
      </c>
      <c r="FT248" s="7">
        <v>3.31</v>
      </c>
      <c r="FU248" s="7">
        <v>3.15</v>
      </c>
      <c r="FV248" s="9">
        <v>79.756500000000003</v>
      </c>
      <c r="FX248" s="9">
        <v>85.57</v>
      </c>
      <c r="FY248" s="9">
        <v>85.43</v>
      </c>
      <c r="FZ248" s="9">
        <v>84.66</v>
      </c>
      <c r="GA248" s="9">
        <v>82.51</v>
      </c>
      <c r="GB248" s="9">
        <v>78.69</v>
      </c>
    </row>
    <row r="249" spans="1:184" x14ac:dyDescent="0.25">
      <c r="A249" s="6">
        <f t="shared" si="37"/>
        <v>44900</v>
      </c>
      <c r="B249" s="13">
        <f t="shared" si="31"/>
        <v>12</v>
      </c>
      <c r="C249" s="13">
        <f t="shared" si="32"/>
        <v>2022</v>
      </c>
      <c r="D249">
        <f t="shared" si="33"/>
        <v>202212</v>
      </c>
      <c r="E249">
        <f t="shared" si="34"/>
        <v>4</v>
      </c>
      <c r="F249">
        <f t="shared" si="35"/>
        <v>202204</v>
      </c>
      <c r="G249" t="s">
        <v>435</v>
      </c>
      <c r="H249" s="9">
        <v>3</v>
      </c>
      <c r="I249" s="9">
        <v>2.9279000000000002</v>
      </c>
      <c r="J249" s="10">
        <v>3.4967532000000001</v>
      </c>
      <c r="K249" s="10">
        <v>3.7327336</v>
      </c>
      <c r="L249" s="10">
        <v>3.9941838000000001</v>
      </c>
      <c r="M249" s="10">
        <v>4.2217602000000003</v>
      </c>
      <c r="N249" s="10">
        <v>4.3940323000000001</v>
      </c>
      <c r="O249" s="10">
        <v>4.5113000999999997</v>
      </c>
      <c r="P249" s="10">
        <v>4.5845924</v>
      </c>
      <c r="Q249" s="10">
        <v>4.6265253</v>
      </c>
      <c r="R249" s="10">
        <v>4.6464362000000001</v>
      </c>
      <c r="S249" s="10">
        <v>4.6508459000000002</v>
      </c>
      <c r="T249" s="10">
        <v>4.6420915999999997</v>
      </c>
      <c r="U249" s="10">
        <v>4.6213756999999998</v>
      </c>
      <c r="V249" s="10">
        <v>4.5883963999999997</v>
      </c>
      <c r="W249" s="10">
        <v>4.5445342000000002</v>
      </c>
      <c r="X249" s="10">
        <v>4.4917452999999998</v>
      </c>
      <c r="Y249" s="10">
        <v>4.4319863000000002</v>
      </c>
      <c r="Z249" s="10">
        <v>4.3672133000000004</v>
      </c>
      <c r="AA249" s="10">
        <v>4.2993829000000003</v>
      </c>
      <c r="AB249" s="10">
        <v>4.2302705999999999</v>
      </c>
      <c r="AC249" s="10">
        <v>4.1608916000000002</v>
      </c>
      <c r="AD249" s="10">
        <v>4.0920619</v>
      </c>
      <c r="AE249" s="10">
        <v>4.0245971999999997</v>
      </c>
      <c r="AF249" s="10">
        <v>3.9593134000000001</v>
      </c>
      <c r="AG249" s="10">
        <v>3.8970261000000002</v>
      </c>
      <c r="AH249" s="10">
        <v>3.8383940999999999</v>
      </c>
      <c r="AI249" s="10">
        <v>3.7833825999999999</v>
      </c>
      <c r="AJ249" s="10">
        <v>3.7317651000000001</v>
      </c>
      <c r="AK249" s="10">
        <v>3.6833154000000001</v>
      </c>
      <c r="AL249" s="10">
        <v>3.6378072000000001</v>
      </c>
      <c r="AM249" s="10">
        <v>3.5950141000000002</v>
      </c>
      <c r="AN249" s="10">
        <v>3.55471</v>
      </c>
      <c r="AO249" s="10">
        <v>3.5166686</v>
      </c>
      <c r="AP249" s="10">
        <v>3.4806634000000001</v>
      </c>
      <c r="AQ249" s="10">
        <v>3.4464682999999998</v>
      </c>
      <c r="AR249" s="10">
        <v>3.4138568999999999</v>
      </c>
      <c r="AS249" s="10">
        <v>3.3826029000000002</v>
      </c>
      <c r="AT249" s="10">
        <v>3.3525049999999998</v>
      </c>
      <c r="AU249" s="10">
        <v>3.3234715000000001</v>
      </c>
      <c r="AV249" s="10">
        <v>3.2954409999999998</v>
      </c>
      <c r="AW249" s="10">
        <v>3.2683523000000001</v>
      </c>
      <c r="AX249" s="10">
        <v>3.2421440000000001</v>
      </c>
      <c r="AY249" s="10">
        <v>3.2167549000000002</v>
      </c>
      <c r="AZ249" s="10">
        <v>3.1921235000000001</v>
      </c>
      <c r="BA249" s="10">
        <v>3.1681886000000001</v>
      </c>
      <c r="BB249" s="10">
        <v>3.1448887999999999</v>
      </c>
      <c r="BC249" s="10">
        <v>3.1221627999999999</v>
      </c>
      <c r="BD249" s="10">
        <v>3.0999493</v>
      </c>
      <c r="BE249" s="10">
        <v>3.0781869999999998</v>
      </c>
      <c r="BF249" s="10">
        <v>3.0568244999999998</v>
      </c>
      <c r="BG249" s="10">
        <v>3.0358640000000001</v>
      </c>
      <c r="BH249" s="10">
        <v>3.0153254999999999</v>
      </c>
      <c r="BI249" s="10">
        <v>2.9952291999999998</v>
      </c>
      <c r="BJ249" s="10">
        <v>2.9755953000000002</v>
      </c>
      <c r="BK249" s="10">
        <v>2.9564439</v>
      </c>
      <c r="BL249" s="10">
        <v>2.9377952000000001</v>
      </c>
      <c r="BM249" s="10">
        <v>2.9196692</v>
      </c>
      <c r="BN249" s="10">
        <v>2.9020861</v>
      </c>
      <c r="BO249" s="10">
        <v>2.8850661</v>
      </c>
      <c r="BP249" s="10">
        <v>2.8686292</v>
      </c>
      <c r="BQ249" s="10">
        <v>2.8527957000000002</v>
      </c>
      <c r="BR249" s="10">
        <v>2.7708007000000001</v>
      </c>
      <c r="BS249" s="10">
        <v>2.7107478</v>
      </c>
      <c r="BU249" s="9">
        <v>335.38</v>
      </c>
      <c r="BV249" s="9">
        <v>337.9</v>
      </c>
      <c r="BW249" s="9">
        <v>337.75</v>
      </c>
      <c r="BX249" s="9">
        <v>335.25</v>
      </c>
      <c r="BY249" s="9">
        <v>332.25</v>
      </c>
      <c r="BZ249" s="9">
        <v>329.75</v>
      </c>
      <c r="CA249" s="9">
        <v>327.25</v>
      </c>
      <c r="CB249" s="9">
        <v>327.74</v>
      </c>
      <c r="CC249" s="9">
        <v>328.37</v>
      </c>
      <c r="CD249" s="9">
        <v>328.36</v>
      </c>
      <c r="CE249" s="9">
        <v>335.86</v>
      </c>
      <c r="CF249" s="9">
        <v>349.85</v>
      </c>
      <c r="CG249" s="9">
        <v>354.6</v>
      </c>
      <c r="CH249" s="9">
        <v>350.58</v>
      </c>
      <c r="CI249" s="9">
        <v>316.56</v>
      </c>
      <c r="CJ249" s="9">
        <v>273.56</v>
      </c>
      <c r="CK249" s="9">
        <v>240.86</v>
      </c>
      <c r="CL249" s="9">
        <v>232.11</v>
      </c>
      <c r="CM249" s="9">
        <v>226.11</v>
      </c>
      <c r="CN249" s="9">
        <v>228.26</v>
      </c>
      <c r="CO249" s="9">
        <v>232.26</v>
      </c>
      <c r="CP249" s="9">
        <v>235.18</v>
      </c>
      <c r="CQ249" s="9">
        <v>239.4</v>
      </c>
      <c r="CR249" s="9">
        <v>247.47</v>
      </c>
      <c r="CS249" s="9">
        <v>252.92</v>
      </c>
      <c r="CT249" s="9">
        <v>248.47</v>
      </c>
      <c r="CU249" s="9">
        <v>232.29</v>
      </c>
      <c r="CV249" s="9">
        <v>191.84</v>
      </c>
      <c r="CW249" s="9">
        <v>163.38999999999999</v>
      </c>
      <c r="CX249" s="9">
        <v>153.24</v>
      </c>
      <c r="CY249" s="9">
        <v>152.91</v>
      </c>
      <c r="CZ249" s="9">
        <v>153.63999999999999</v>
      </c>
      <c r="DA249" s="9">
        <v>156.75</v>
      </c>
      <c r="DB249" s="9">
        <v>165.14</v>
      </c>
      <c r="DC249" s="9">
        <v>168.39</v>
      </c>
      <c r="DD249" s="9">
        <v>170.6</v>
      </c>
      <c r="DE249" s="9">
        <v>171.57</v>
      </c>
      <c r="DF249" s="9">
        <v>172.4</v>
      </c>
      <c r="DG249" s="9">
        <v>163.22</v>
      </c>
      <c r="DH249" s="9">
        <v>119.63</v>
      </c>
      <c r="DI249" s="9">
        <v>89.38</v>
      </c>
      <c r="DJ249" s="9">
        <v>87.32</v>
      </c>
      <c r="DK249" s="9">
        <v>83.55</v>
      </c>
      <c r="DL249" s="9">
        <v>77.8</v>
      </c>
      <c r="DM249" s="9">
        <v>78.58</v>
      </c>
      <c r="DN249" s="9">
        <v>84.5</v>
      </c>
      <c r="DO249" s="9">
        <v>89.25</v>
      </c>
      <c r="DP249" s="9">
        <v>93.75</v>
      </c>
      <c r="DR249" s="9">
        <v>515.54</v>
      </c>
      <c r="DS249" s="9">
        <v>511.87</v>
      </c>
      <c r="DT249" s="9">
        <v>339.33</v>
      </c>
      <c r="DU249" s="9">
        <v>321.83</v>
      </c>
      <c r="DV249" s="9">
        <v>320.29000000000002</v>
      </c>
      <c r="DW249" s="9">
        <v>317.48</v>
      </c>
      <c r="DX249" s="9">
        <v>280.8</v>
      </c>
      <c r="DY249" s="9">
        <v>282.13</v>
      </c>
      <c r="DZ249" s="9">
        <v>281.64999999999998</v>
      </c>
      <c r="EA249" s="9">
        <v>333.24</v>
      </c>
      <c r="EB249" s="9">
        <v>335.22</v>
      </c>
      <c r="EC249" s="9">
        <v>335.68</v>
      </c>
      <c r="ED249" s="9">
        <v>331</v>
      </c>
      <c r="EE249" s="9">
        <v>331</v>
      </c>
      <c r="EF249" s="9">
        <v>328.03</v>
      </c>
      <c r="EG249" s="9">
        <v>222.72</v>
      </c>
      <c r="EH249" s="9">
        <v>222.39</v>
      </c>
      <c r="EI249" s="9">
        <v>222.24</v>
      </c>
      <c r="EJ249" s="9">
        <v>222.03</v>
      </c>
      <c r="EK249" s="9">
        <v>222.89</v>
      </c>
      <c r="EL249" s="9">
        <v>223.37</v>
      </c>
      <c r="EM249" s="9">
        <v>237.85</v>
      </c>
      <c r="EN249" s="9">
        <v>240.12</v>
      </c>
      <c r="EO249" s="9">
        <v>240.75</v>
      </c>
      <c r="EP249" s="9">
        <v>241.89</v>
      </c>
      <c r="EQ249" s="9">
        <v>241.57</v>
      </c>
      <c r="ER249" s="9">
        <v>243.08</v>
      </c>
      <c r="ES249" s="9">
        <v>160.31</v>
      </c>
      <c r="ET249" s="9">
        <v>159.58000000000001</v>
      </c>
      <c r="EU249" s="9">
        <v>159.59</v>
      </c>
      <c r="EV249" s="9">
        <v>159.56</v>
      </c>
      <c r="EW249" s="9">
        <v>160.97</v>
      </c>
      <c r="EX249" s="9">
        <v>161.81</v>
      </c>
      <c r="EY249" s="9">
        <v>173.41</v>
      </c>
      <c r="EZ249" s="9">
        <v>175.92</v>
      </c>
      <c r="FA249" s="9">
        <v>177.78</v>
      </c>
      <c r="FB249" s="9">
        <v>178.49</v>
      </c>
      <c r="FC249" s="9">
        <v>177.86</v>
      </c>
      <c r="FD249" s="9">
        <v>177.47</v>
      </c>
      <c r="FE249" s="9">
        <v>109.35</v>
      </c>
      <c r="FF249" s="9">
        <v>108.72</v>
      </c>
      <c r="FG249" s="9">
        <v>108.73</v>
      </c>
      <c r="FH249" s="9">
        <v>108.7</v>
      </c>
      <c r="FI249" s="9">
        <v>110.1</v>
      </c>
      <c r="FJ249" s="9">
        <v>108.72</v>
      </c>
      <c r="FK249" s="9">
        <v>102.65</v>
      </c>
      <c r="FL249" s="9">
        <v>105.16</v>
      </c>
      <c r="FM249" s="9">
        <v>107.02</v>
      </c>
      <c r="FO249" s="9">
        <v>79.191599999999994</v>
      </c>
      <c r="FP249" s="7">
        <v>83.36</v>
      </c>
      <c r="FQ249" s="9">
        <v>1.2218</v>
      </c>
      <c r="FR249" s="7">
        <f t="shared" si="36"/>
        <v>68.227205761990504</v>
      </c>
      <c r="FT249" s="7">
        <v>3.31</v>
      </c>
      <c r="FU249" s="7">
        <v>3.1</v>
      </c>
      <c r="FV249" s="9">
        <v>79.483099999999993</v>
      </c>
      <c r="FX249" s="9">
        <v>82.68</v>
      </c>
      <c r="FY249" s="9">
        <v>82.63</v>
      </c>
      <c r="FZ249" s="9">
        <v>82.26</v>
      </c>
      <c r="GA249" s="9">
        <v>80.510000000000005</v>
      </c>
      <c r="GB249" s="9">
        <v>77.209999999999994</v>
      </c>
    </row>
    <row r="250" spans="1:184" x14ac:dyDescent="0.25">
      <c r="A250" s="6">
        <f t="shared" si="37"/>
        <v>44901</v>
      </c>
      <c r="B250" s="13">
        <f t="shared" si="31"/>
        <v>12</v>
      </c>
      <c r="C250" s="13">
        <f t="shared" si="32"/>
        <v>2022</v>
      </c>
      <c r="D250">
        <f t="shared" si="33"/>
        <v>202212</v>
      </c>
      <c r="E250">
        <f t="shared" si="34"/>
        <v>4</v>
      </c>
      <c r="F250">
        <f t="shared" si="35"/>
        <v>202204</v>
      </c>
      <c r="G250" t="s">
        <v>436</v>
      </c>
      <c r="H250" s="9">
        <v>3</v>
      </c>
      <c r="I250" s="9">
        <v>2.9283999999999999</v>
      </c>
      <c r="J250" s="10">
        <v>3.5000429</v>
      </c>
      <c r="K250" s="10">
        <v>3.7392907000000002</v>
      </c>
      <c r="L250" s="10">
        <v>3.9973945999999998</v>
      </c>
      <c r="M250" s="10">
        <v>4.2204100999999996</v>
      </c>
      <c r="N250" s="10">
        <v>4.3888153000000001</v>
      </c>
      <c r="O250" s="10">
        <v>4.5041200000000003</v>
      </c>
      <c r="P250" s="10">
        <v>4.5756765000000001</v>
      </c>
      <c r="Q250" s="10">
        <v>4.6169739999999999</v>
      </c>
      <c r="R250" s="10">
        <v>4.6375709000000001</v>
      </c>
      <c r="S250" s="10">
        <v>4.6435846999999999</v>
      </c>
      <c r="T250" s="10">
        <v>4.6371547</v>
      </c>
      <c r="U250" s="10">
        <v>4.6191940000000002</v>
      </c>
      <c r="V250" s="10">
        <v>4.5894306</v>
      </c>
      <c r="W250" s="10">
        <v>4.5491276999999997</v>
      </c>
      <c r="X250" s="10">
        <v>4.5000435000000003</v>
      </c>
      <c r="Y250" s="10">
        <v>4.4439361999999996</v>
      </c>
      <c r="Z250" s="10">
        <v>4.3825640000000003</v>
      </c>
      <c r="AA250" s="10">
        <v>4.317685</v>
      </c>
      <c r="AB250" s="10">
        <v>4.2509047999999998</v>
      </c>
      <c r="AC250" s="10">
        <v>4.1831877000000004</v>
      </c>
      <c r="AD250" s="10">
        <v>4.1153297000000002</v>
      </c>
      <c r="AE250" s="10">
        <v>4.0481267000000001</v>
      </c>
      <c r="AF250" s="10">
        <v>3.9823746999999998</v>
      </c>
      <c r="AG250" s="10">
        <v>3.9188695</v>
      </c>
      <c r="AH250" s="10">
        <v>3.8582665999999999</v>
      </c>
      <c r="AI250" s="10">
        <v>3.8006012999999998</v>
      </c>
      <c r="AJ250" s="10">
        <v>3.7457378000000001</v>
      </c>
      <c r="AK250" s="10">
        <v>3.6935402000000002</v>
      </c>
      <c r="AL250" s="10">
        <v>3.6438727000000002</v>
      </c>
      <c r="AM250" s="10">
        <v>3.5965994999999999</v>
      </c>
      <c r="AN250" s="10">
        <v>3.5515848000000001</v>
      </c>
      <c r="AO250" s="10">
        <v>3.5086927000000001</v>
      </c>
      <c r="AP250" s="10">
        <v>3.4677872999999999</v>
      </c>
      <c r="AQ250" s="10">
        <v>3.4287329999999998</v>
      </c>
      <c r="AR250" s="10">
        <v>3.3913937999999999</v>
      </c>
      <c r="AS250" s="10">
        <v>3.3556338000000001</v>
      </c>
      <c r="AT250" s="10">
        <v>3.3213265000000001</v>
      </c>
      <c r="AU250" s="10">
        <v>3.2883939999999998</v>
      </c>
      <c r="AV250" s="10">
        <v>3.2567751</v>
      </c>
      <c r="AW250" s="10">
        <v>3.2264084999999998</v>
      </c>
      <c r="AX250" s="10">
        <v>3.1972328999999999</v>
      </c>
      <c r="AY250" s="10">
        <v>3.169187</v>
      </c>
      <c r="AZ250" s="10">
        <v>3.1422094999999999</v>
      </c>
      <c r="BA250" s="10">
        <v>3.1162391999999999</v>
      </c>
      <c r="BB250" s="10">
        <v>3.0912147999999999</v>
      </c>
      <c r="BC250" s="10">
        <v>3.067075</v>
      </c>
      <c r="BD250" s="10">
        <v>3.0437585</v>
      </c>
      <c r="BE250" s="10">
        <v>3.0212040999999998</v>
      </c>
      <c r="BF250" s="10">
        <v>2.9993584000000002</v>
      </c>
      <c r="BG250" s="10">
        <v>2.9782071000000001</v>
      </c>
      <c r="BH250" s="10">
        <v>2.957748</v>
      </c>
      <c r="BI250" s="10">
        <v>2.9379784</v>
      </c>
      <c r="BJ250" s="10">
        <v>2.9188960000000002</v>
      </c>
      <c r="BK250" s="10">
        <v>2.9004984</v>
      </c>
      <c r="BL250" s="10">
        <v>2.8827832</v>
      </c>
      <c r="BM250" s="10">
        <v>2.8657479000000001</v>
      </c>
      <c r="BN250" s="10">
        <v>2.8493900999999999</v>
      </c>
      <c r="BO250" s="10">
        <v>2.8337074000000002</v>
      </c>
      <c r="BP250" s="10">
        <v>2.8186974</v>
      </c>
      <c r="BQ250" s="10">
        <v>2.8043575999999999</v>
      </c>
      <c r="BR250" s="10">
        <v>2.7320424999999999</v>
      </c>
      <c r="BS250" s="10">
        <v>2.6819375999999999</v>
      </c>
      <c r="BU250" s="9">
        <v>346.32</v>
      </c>
      <c r="BV250" s="9">
        <v>349.62</v>
      </c>
      <c r="BW250" s="9">
        <v>348.37</v>
      </c>
      <c r="BX250" s="9">
        <v>344.37</v>
      </c>
      <c r="BY250" s="9">
        <v>340.49</v>
      </c>
      <c r="BZ250" s="9">
        <v>337.89</v>
      </c>
      <c r="CA250" s="9">
        <v>334.79</v>
      </c>
      <c r="CB250" s="9">
        <v>335.06</v>
      </c>
      <c r="CC250" s="9">
        <v>336.15</v>
      </c>
      <c r="CD250" s="9">
        <v>336.57</v>
      </c>
      <c r="CE250" s="9">
        <v>343.56</v>
      </c>
      <c r="CF250" s="9">
        <v>356.58</v>
      </c>
      <c r="CG250" s="9">
        <v>359.83</v>
      </c>
      <c r="CH250" s="9">
        <v>355.82</v>
      </c>
      <c r="CI250" s="9">
        <v>321.8</v>
      </c>
      <c r="CJ250" s="9">
        <v>275.8</v>
      </c>
      <c r="CK250" s="9">
        <v>240.8</v>
      </c>
      <c r="CL250" s="9">
        <v>232.05</v>
      </c>
      <c r="CM250" s="9">
        <v>226.05</v>
      </c>
      <c r="CN250" s="9">
        <v>228.21</v>
      </c>
      <c r="CO250" s="9">
        <v>232.21</v>
      </c>
      <c r="CP250" s="9">
        <v>235.71</v>
      </c>
      <c r="CQ250" s="9">
        <v>239.93</v>
      </c>
      <c r="CR250" s="9">
        <v>248</v>
      </c>
      <c r="CS250" s="9">
        <v>253.34</v>
      </c>
      <c r="CT250" s="9">
        <v>248.89</v>
      </c>
      <c r="CU250" s="9">
        <v>232.71</v>
      </c>
      <c r="CV250" s="9">
        <v>191.21</v>
      </c>
      <c r="CW250" s="9">
        <v>161.71</v>
      </c>
      <c r="CX250" s="9">
        <v>151.56</v>
      </c>
      <c r="CY250" s="9">
        <v>151.22999999999999</v>
      </c>
      <c r="CZ250" s="9">
        <v>151.94999999999999</v>
      </c>
      <c r="DA250" s="9">
        <v>155.07</v>
      </c>
      <c r="DB250" s="9">
        <v>163.1</v>
      </c>
      <c r="DC250" s="9">
        <v>166.35</v>
      </c>
      <c r="DD250" s="9">
        <v>168.56</v>
      </c>
      <c r="DE250" s="9">
        <v>169.56</v>
      </c>
      <c r="DF250" s="9">
        <v>170.39</v>
      </c>
      <c r="DG250" s="9">
        <v>161.21</v>
      </c>
      <c r="DH250" s="9">
        <v>117.21</v>
      </c>
      <c r="DI250" s="9">
        <v>86.96</v>
      </c>
      <c r="DJ250" s="9">
        <v>84.9</v>
      </c>
      <c r="DK250" s="9">
        <v>81.13</v>
      </c>
      <c r="DL250" s="9">
        <v>75.38</v>
      </c>
      <c r="DM250" s="9">
        <v>76.16</v>
      </c>
      <c r="DN250" s="9">
        <v>82.16</v>
      </c>
      <c r="DO250" s="9">
        <v>86.91</v>
      </c>
      <c r="DP250" s="9">
        <v>91.41</v>
      </c>
      <c r="DR250" s="9">
        <v>493.04</v>
      </c>
      <c r="DS250" s="9">
        <v>497.24</v>
      </c>
      <c r="DT250" s="9">
        <v>330.53</v>
      </c>
      <c r="DU250" s="9">
        <v>328.49</v>
      </c>
      <c r="DV250" s="9">
        <v>327.66000000000003</v>
      </c>
      <c r="DW250" s="9">
        <v>325.02</v>
      </c>
      <c r="DX250" s="9">
        <v>287.36</v>
      </c>
      <c r="DY250" s="9">
        <v>288.69</v>
      </c>
      <c r="DZ250" s="9">
        <v>288.20999999999998</v>
      </c>
      <c r="EA250" s="9">
        <v>337.61</v>
      </c>
      <c r="EB250" s="9">
        <v>339.59</v>
      </c>
      <c r="EC250" s="9">
        <v>340.05</v>
      </c>
      <c r="ED250" s="9">
        <v>335.08</v>
      </c>
      <c r="EE250" s="9">
        <v>335.08</v>
      </c>
      <c r="EF250" s="9">
        <v>332.11</v>
      </c>
      <c r="EG250" s="9">
        <v>222.98</v>
      </c>
      <c r="EH250" s="9">
        <v>222.65</v>
      </c>
      <c r="EI250" s="9">
        <v>222.5</v>
      </c>
      <c r="EJ250" s="9">
        <v>222.29</v>
      </c>
      <c r="EK250" s="9">
        <v>223.15</v>
      </c>
      <c r="EL250" s="9">
        <v>223.63</v>
      </c>
      <c r="EM250" s="9">
        <v>240.52</v>
      </c>
      <c r="EN250" s="9">
        <v>242.79</v>
      </c>
      <c r="EO250" s="9">
        <v>243.42</v>
      </c>
      <c r="EP250" s="9">
        <v>244.56</v>
      </c>
      <c r="EQ250" s="9">
        <v>244.24</v>
      </c>
      <c r="ER250" s="9">
        <v>245.75</v>
      </c>
      <c r="ES250" s="9">
        <v>159.44</v>
      </c>
      <c r="ET250" s="9">
        <v>158.71</v>
      </c>
      <c r="EU250" s="9">
        <v>158.72</v>
      </c>
      <c r="EV250" s="9">
        <v>158.69</v>
      </c>
      <c r="EW250" s="9">
        <v>160.1</v>
      </c>
      <c r="EX250" s="9">
        <v>160.94</v>
      </c>
      <c r="EY250" s="9">
        <v>174.62</v>
      </c>
      <c r="EZ250" s="9">
        <v>177.13</v>
      </c>
      <c r="FA250" s="9">
        <v>178.99</v>
      </c>
      <c r="FB250" s="9">
        <v>179.7</v>
      </c>
      <c r="FC250" s="9">
        <v>179.07</v>
      </c>
      <c r="FD250" s="9">
        <v>178.68</v>
      </c>
      <c r="FE250" s="9">
        <v>109.05</v>
      </c>
      <c r="FF250" s="9">
        <v>108.42</v>
      </c>
      <c r="FG250" s="9">
        <v>108.43</v>
      </c>
      <c r="FH250" s="9">
        <v>108.4</v>
      </c>
      <c r="FI250" s="9">
        <v>109.8</v>
      </c>
      <c r="FJ250" s="9">
        <v>108.42</v>
      </c>
      <c r="FK250" s="9">
        <v>103.86</v>
      </c>
      <c r="FL250" s="9">
        <v>106.37</v>
      </c>
      <c r="FM250" s="9">
        <v>108.23</v>
      </c>
      <c r="FO250" s="9">
        <v>79.456699999999998</v>
      </c>
      <c r="FP250" s="7">
        <v>79.92</v>
      </c>
      <c r="FQ250" s="9">
        <v>1.2222999999999999</v>
      </c>
      <c r="FR250" s="7">
        <f t="shared" si="36"/>
        <v>65.384930049905918</v>
      </c>
      <c r="FT250" s="7">
        <v>3.26</v>
      </c>
      <c r="FU250" s="7">
        <v>3.08</v>
      </c>
      <c r="FV250" s="9">
        <v>79.750900000000001</v>
      </c>
      <c r="FX250" s="9">
        <v>79.349999999999994</v>
      </c>
      <c r="FY250" s="9">
        <v>79.84</v>
      </c>
      <c r="FZ250" s="9">
        <v>79.680000000000007</v>
      </c>
      <c r="GA250" s="9">
        <v>78.09</v>
      </c>
      <c r="GB250" s="9">
        <v>75.239999999999995</v>
      </c>
    </row>
    <row r="251" spans="1:184" x14ac:dyDescent="0.25">
      <c r="A251" s="6">
        <f t="shared" si="37"/>
        <v>44902</v>
      </c>
      <c r="B251" s="13">
        <f t="shared" si="31"/>
        <v>12</v>
      </c>
      <c r="C251" s="13">
        <f t="shared" si="32"/>
        <v>2022</v>
      </c>
      <c r="D251">
        <f t="shared" si="33"/>
        <v>202212</v>
      </c>
      <c r="E251">
        <f t="shared" si="34"/>
        <v>4</v>
      </c>
      <c r="F251">
        <f t="shared" si="35"/>
        <v>202204</v>
      </c>
      <c r="G251" t="s">
        <v>437</v>
      </c>
      <c r="H251" s="9">
        <v>3</v>
      </c>
      <c r="I251" s="9">
        <v>2.9275000000000002</v>
      </c>
      <c r="J251" s="10">
        <v>3.4990108000000002</v>
      </c>
      <c r="K251" s="10">
        <v>3.7424906</v>
      </c>
      <c r="L251" s="10">
        <v>3.9983433000000002</v>
      </c>
      <c r="M251" s="10">
        <v>4.2169998</v>
      </c>
      <c r="N251" s="10">
        <v>4.3779858000000003</v>
      </c>
      <c r="O251" s="10">
        <v>4.4864344000000003</v>
      </c>
      <c r="P251" s="10">
        <v>4.5517364000000002</v>
      </c>
      <c r="Q251" s="10">
        <v>4.5874075999999997</v>
      </c>
      <c r="R251" s="10">
        <v>4.6032931000000001</v>
      </c>
      <c r="S251" s="10">
        <v>4.6051850999999999</v>
      </c>
      <c r="T251" s="10">
        <v>4.5954959000000004</v>
      </c>
      <c r="U251" s="10">
        <v>4.5747800999999999</v>
      </c>
      <c r="V251" s="10">
        <v>4.5427857999999999</v>
      </c>
      <c r="W251" s="10">
        <v>4.5007473999999998</v>
      </c>
      <c r="X251" s="10">
        <v>4.4503329999999997</v>
      </c>
      <c r="Y251" s="10">
        <v>4.3932104000000001</v>
      </c>
      <c r="Z251" s="10">
        <v>4.3310478000000003</v>
      </c>
      <c r="AA251" s="10">
        <v>4.2655133000000003</v>
      </c>
      <c r="AB251" s="10">
        <v>4.1981489999999999</v>
      </c>
      <c r="AC251" s="10">
        <v>4.1299694000000002</v>
      </c>
      <c r="AD251" s="10">
        <v>4.0618499999999997</v>
      </c>
      <c r="AE251" s="10">
        <v>3.9946663</v>
      </c>
      <c r="AF251" s="10">
        <v>3.9292940999999999</v>
      </c>
      <c r="AG251" s="10">
        <v>3.8666087</v>
      </c>
      <c r="AH251" s="10">
        <v>3.8073551999999999</v>
      </c>
      <c r="AI251" s="10">
        <v>3.7515736999999998</v>
      </c>
      <c r="AJ251" s="10">
        <v>3.6990687000000002</v>
      </c>
      <c r="AK251" s="10">
        <v>3.6496442</v>
      </c>
      <c r="AL251" s="10">
        <v>3.6031043</v>
      </c>
      <c r="AM251" s="10">
        <v>3.5592532000000001</v>
      </c>
      <c r="AN251" s="10">
        <v>3.5178948999999999</v>
      </c>
      <c r="AO251" s="10">
        <v>3.4788334999999999</v>
      </c>
      <c r="AP251" s="10">
        <v>3.4418731999999999</v>
      </c>
      <c r="AQ251" s="10">
        <v>3.4068181000000002</v>
      </c>
      <c r="AR251" s="10">
        <v>3.3734722000000001</v>
      </c>
      <c r="AS251" s="10">
        <v>3.3416397</v>
      </c>
      <c r="AT251" s="10">
        <v>3.3111408</v>
      </c>
      <c r="AU251" s="10">
        <v>3.2818738999999999</v>
      </c>
      <c r="AV251" s="10">
        <v>3.2537614000000001</v>
      </c>
      <c r="AW251" s="10">
        <v>3.2267256</v>
      </c>
      <c r="AX251" s="10">
        <v>3.2006888999999998</v>
      </c>
      <c r="AY251" s="10">
        <v>3.1755737000000002</v>
      </c>
      <c r="AZ251" s="10">
        <v>3.1513022999999998</v>
      </c>
      <c r="BA251" s="10">
        <v>3.1277971</v>
      </c>
      <c r="BB251" s="10">
        <v>3.1049802999999998</v>
      </c>
      <c r="BC251" s="10">
        <v>3.0827743999999999</v>
      </c>
      <c r="BD251" s="10">
        <v>3.0611017</v>
      </c>
      <c r="BE251" s="10">
        <v>3.0398846000000002</v>
      </c>
      <c r="BF251" s="10">
        <v>3.0190591000000002</v>
      </c>
      <c r="BG251" s="10">
        <v>2.9986220000000001</v>
      </c>
      <c r="BH251" s="10">
        <v>2.9785868999999998</v>
      </c>
      <c r="BI251" s="10">
        <v>2.9589672</v>
      </c>
      <c r="BJ251" s="10">
        <v>2.9397764999999998</v>
      </c>
      <c r="BK251" s="10">
        <v>2.9210281999999999</v>
      </c>
      <c r="BL251" s="10">
        <v>2.902736</v>
      </c>
      <c r="BM251" s="10">
        <v>2.8849132000000002</v>
      </c>
      <c r="BN251" s="10">
        <v>2.8675735000000002</v>
      </c>
      <c r="BO251" s="10">
        <v>2.8507302000000001</v>
      </c>
      <c r="BP251" s="10">
        <v>2.8343970999999999</v>
      </c>
      <c r="BQ251" s="10">
        <v>2.8185875</v>
      </c>
      <c r="BR251" s="10">
        <v>2.7351378999999998</v>
      </c>
      <c r="BS251" s="10">
        <v>2.6718587999999999</v>
      </c>
      <c r="BU251" s="9">
        <v>374.49</v>
      </c>
      <c r="BV251" s="9">
        <v>377.73</v>
      </c>
      <c r="BW251" s="9">
        <v>376.57</v>
      </c>
      <c r="BX251" s="9">
        <v>371.58</v>
      </c>
      <c r="BY251" s="9">
        <v>367.32</v>
      </c>
      <c r="BZ251" s="9">
        <v>365.07</v>
      </c>
      <c r="CA251" s="9">
        <v>360.32</v>
      </c>
      <c r="CB251" s="9">
        <v>361.07</v>
      </c>
      <c r="CC251" s="9">
        <v>361.82</v>
      </c>
      <c r="CD251" s="9">
        <v>362.5</v>
      </c>
      <c r="CE251" s="9">
        <v>372</v>
      </c>
      <c r="CF251" s="9">
        <v>384.4</v>
      </c>
      <c r="CG251" s="9">
        <v>385.38</v>
      </c>
      <c r="CH251" s="9">
        <v>381.36</v>
      </c>
      <c r="CI251" s="9">
        <v>347.34</v>
      </c>
      <c r="CJ251" s="9">
        <v>286.61</v>
      </c>
      <c r="CK251" s="9">
        <v>244.61</v>
      </c>
      <c r="CL251" s="9">
        <v>235.86</v>
      </c>
      <c r="CM251" s="9">
        <v>229.81</v>
      </c>
      <c r="CN251" s="9">
        <v>231.97</v>
      </c>
      <c r="CO251" s="9">
        <v>235.98</v>
      </c>
      <c r="CP251" s="9">
        <v>239.69</v>
      </c>
      <c r="CQ251" s="9">
        <v>243.91</v>
      </c>
      <c r="CR251" s="9">
        <v>251.98</v>
      </c>
      <c r="CS251" s="9">
        <v>257.33</v>
      </c>
      <c r="CT251" s="9">
        <v>252.88</v>
      </c>
      <c r="CU251" s="9">
        <v>236.7</v>
      </c>
      <c r="CV251" s="9">
        <v>194.7</v>
      </c>
      <c r="CW251" s="9">
        <v>165.2</v>
      </c>
      <c r="CX251" s="9">
        <v>155.05000000000001</v>
      </c>
      <c r="CY251" s="9">
        <v>154.72</v>
      </c>
      <c r="CZ251" s="9">
        <v>155.44</v>
      </c>
      <c r="DA251" s="9">
        <v>158.56</v>
      </c>
      <c r="DB251" s="9">
        <v>166.58</v>
      </c>
      <c r="DC251" s="9">
        <v>169.84</v>
      </c>
      <c r="DD251" s="9">
        <v>172.04</v>
      </c>
      <c r="DE251" s="9">
        <v>173.04</v>
      </c>
      <c r="DF251" s="9">
        <v>173.87</v>
      </c>
      <c r="DG251" s="9">
        <v>164.69</v>
      </c>
      <c r="DH251" s="9">
        <v>120.69</v>
      </c>
      <c r="DI251" s="9">
        <v>90.44</v>
      </c>
      <c r="DJ251" s="9">
        <v>88.38</v>
      </c>
      <c r="DK251" s="9">
        <v>84.61</v>
      </c>
      <c r="DL251" s="9">
        <v>78.86</v>
      </c>
      <c r="DM251" s="9">
        <v>79.64</v>
      </c>
      <c r="DN251" s="9">
        <v>85.64</v>
      </c>
      <c r="DO251" s="9">
        <v>90.39</v>
      </c>
      <c r="DP251" s="9">
        <v>94.89</v>
      </c>
      <c r="DR251" s="9">
        <v>507.08</v>
      </c>
      <c r="DS251" s="9">
        <v>503.41</v>
      </c>
      <c r="DT251" s="9">
        <v>330.87</v>
      </c>
      <c r="DU251" s="9">
        <v>342.33</v>
      </c>
      <c r="DV251" s="9">
        <v>340.79</v>
      </c>
      <c r="DW251" s="9">
        <v>337.98</v>
      </c>
      <c r="DX251" s="9">
        <v>302.54000000000002</v>
      </c>
      <c r="DY251" s="9">
        <v>303.87</v>
      </c>
      <c r="DZ251" s="9">
        <v>303.39</v>
      </c>
      <c r="EA251" s="9">
        <v>350.28</v>
      </c>
      <c r="EB251" s="9">
        <v>352.26</v>
      </c>
      <c r="EC251" s="9">
        <v>352.72</v>
      </c>
      <c r="ED251" s="9">
        <v>349.77</v>
      </c>
      <c r="EE251" s="9">
        <v>349.77</v>
      </c>
      <c r="EF251" s="9">
        <v>346.8</v>
      </c>
      <c r="EG251" s="9">
        <v>225.24</v>
      </c>
      <c r="EH251" s="9">
        <v>224.91</v>
      </c>
      <c r="EI251" s="9">
        <v>224.76</v>
      </c>
      <c r="EJ251" s="9">
        <v>224.55</v>
      </c>
      <c r="EK251" s="9">
        <v>225.41</v>
      </c>
      <c r="EL251" s="9">
        <v>225.89</v>
      </c>
      <c r="EM251" s="9">
        <v>251.97</v>
      </c>
      <c r="EN251" s="9">
        <v>254.24</v>
      </c>
      <c r="EO251" s="9">
        <v>254.87</v>
      </c>
      <c r="EP251" s="9">
        <v>256.01</v>
      </c>
      <c r="EQ251" s="9">
        <v>255.69</v>
      </c>
      <c r="ER251" s="9">
        <v>257.2</v>
      </c>
      <c r="ES251" s="9">
        <v>160.96</v>
      </c>
      <c r="ET251" s="9">
        <v>160.22999999999999</v>
      </c>
      <c r="EU251" s="9">
        <v>160.24</v>
      </c>
      <c r="EV251" s="9">
        <v>160.21</v>
      </c>
      <c r="EW251" s="9">
        <v>161.62</v>
      </c>
      <c r="EX251" s="9">
        <v>162.46</v>
      </c>
      <c r="EY251" s="9">
        <v>175.79</v>
      </c>
      <c r="EZ251" s="9">
        <v>178.3</v>
      </c>
      <c r="FA251" s="9">
        <v>180.16</v>
      </c>
      <c r="FB251" s="9">
        <v>180.87</v>
      </c>
      <c r="FC251" s="9">
        <v>180.24</v>
      </c>
      <c r="FD251" s="9">
        <v>179.85</v>
      </c>
      <c r="FE251" s="9">
        <v>109.9</v>
      </c>
      <c r="FF251" s="9">
        <v>109.27</v>
      </c>
      <c r="FG251" s="9">
        <v>109.28</v>
      </c>
      <c r="FH251" s="9">
        <v>109.25</v>
      </c>
      <c r="FI251" s="9">
        <v>110.65</v>
      </c>
      <c r="FJ251" s="9">
        <v>109.27</v>
      </c>
      <c r="FK251" s="9">
        <v>105.03</v>
      </c>
      <c r="FL251" s="9">
        <v>107.54</v>
      </c>
      <c r="FM251" s="9">
        <v>109.4</v>
      </c>
      <c r="FO251" s="9">
        <v>79.218400000000003</v>
      </c>
      <c r="FP251" s="7">
        <v>77.11</v>
      </c>
      <c r="FQ251" s="9">
        <v>1.2198</v>
      </c>
      <c r="FR251" s="7">
        <f t="shared" si="36"/>
        <v>63.215281193638305</v>
      </c>
      <c r="FT251" s="7">
        <v>3.24</v>
      </c>
      <c r="FU251" s="7">
        <v>3.05</v>
      </c>
      <c r="FV251" s="9">
        <v>79.517600000000002</v>
      </c>
      <c r="FX251" s="9">
        <v>77.17</v>
      </c>
      <c r="FY251" s="9">
        <v>77.83</v>
      </c>
      <c r="FZ251" s="9">
        <v>77.819999999999993</v>
      </c>
      <c r="GA251" s="9">
        <v>76.39</v>
      </c>
      <c r="GB251" s="9">
        <v>73.8</v>
      </c>
    </row>
    <row r="252" spans="1:184" x14ac:dyDescent="0.25">
      <c r="A252" s="6">
        <f t="shared" si="37"/>
        <v>44903</v>
      </c>
      <c r="B252" s="13">
        <f t="shared" si="31"/>
        <v>12</v>
      </c>
      <c r="C252" s="13">
        <f t="shared" si="32"/>
        <v>2022</v>
      </c>
      <c r="D252">
        <f t="shared" si="33"/>
        <v>202212</v>
      </c>
      <c r="E252">
        <f t="shared" si="34"/>
        <v>4</v>
      </c>
      <c r="F252">
        <f t="shared" si="35"/>
        <v>202204</v>
      </c>
      <c r="G252" t="s">
        <v>438</v>
      </c>
      <c r="H252" s="9">
        <v>3</v>
      </c>
      <c r="I252" s="9">
        <v>2.9281000000000001</v>
      </c>
      <c r="J252" s="10">
        <v>3.4981141</v>
      </c>
      <c r="K252" s="10">
        <v>3.7400199999999999</v>
      </c>
      <c r="L252" s="10">
        <v>3.9892113999999999</v>
      </c>
      <c r="M252" s="10">
        <v>4.2007953000000002</v>
      </c>
      <c r="N252" s="10">
        <v>4.3578716000000002</v>
      </c>
      <c r="O252" s="10">
        <v>4.4643902999999998</v>
      </c>
      <c r="P252" s="10">
        <v>4.5291218999999998</v>
      </c>
      <c r="Q252" s="10">
        <v>4.5635972999999996</v>
      </c>
      <c r="R252" s="10">
        <v>4.5770714000000003</v>
      </c>
      <c r="S252" s="10">
        <v>4.5753678000000004</v>
      </c>
      <c r="T252" s="10">
        <v>4.5611598999999998</v>
      </c>
      <c r="U252" s="10">
        <v>4.5358014000000004</v>
      </c>
      <c r="V252" s="10">
        <v>4.4999136999999996</v>
      </c>
      <c r="W252" s="10">
        <v>4.4550136</v>
      </c>
      <c r="X252" s="10">
        <v>4.4028999999999998</v>
      </c>
      <c r="Y252" s="10">
        <v>4.3453717999999997</v>
      </c>
      <c r="Z252" s="10">
        <v>4.2842278</v>
      </c>
      <c r="AA252" s="10">
        <v>4.2212668999999998</v>
      </c>
      <c r="AB252" s="10">
        <v>4.1581222000000002</v>
      </c>
      <c r="AC252" s="10">
        <v>4.0955784</v>
      </c>
      <c r="AD252" s="10">
        <v>4.0341490000000002</v>
      </c>
      <c r="AE252" s="10">
        <v>3.9743474000000001</v>
      </c>
      <c r="AF252" s="10">
        <v>3.9166870999999999</v>
      </c>
      <c r="AG252" s="10">
        <v>3.8616815</v>
      </c>
      <c r="AH252" s="10">
        <v>3.8097501</v>
      </c>
      <c r="AI252" s="10">
        <v>3.7608543999999999</v>
      </c>
      <c r="AJ252" s="10">
        <v>3.7148169000000002</v>
      </c>
      <c r="AK252" s="10">
        <v>3.6714597000000002</v>
      </c>
      <c r="AL252" s="10">
        <v>3.6306050999999999</v>
      </c>
      <c r="AM252" s="10">
        <v>3.5920754000000001</v>
      </c>
      <c r="AN252" s="10">
        <v>3.5556928999999999</v>
      </c>
      <c r="AO252" s="10">
        <v>3.5212797</v>
      </c>
      <c r="AP252" s="10">
        <v>3.4886583</v>
      </c>
      <c r="AQ252" s="10">
        <v>3.4576506999999999</v>
      </c>
      <c r="AR252" s="10">
        <v>3.4280794000000001</v>
      </c>
      <c r="AS252" s="10">
        <v>3.3997665000000001</v>
      </c>
      <c r="AT252" s="10">
        <v>3.3725521000000001</v>
      </c>
      <c r="AU252" s="10">
        <v>3.3463539999999998</v>
      </c>
      <c r="AV252" s="10">
        <v>3.3211118000000002</v>
      </c>
      <c r="AW252" s="10">
        <v>3.2967650000000002</v>
      </c>
      <c r="AX252" s="10">
        <v>3.2732530999999998</v>
      </c>
      <c r="AY252" s="10">
        <v>3.2505156999999998</v>
      </c>
      <c r="AZ252" s="10">
        <v>3.2284921999999998</v>
      </c>
      <c r="BA252" s="10">
        <v>3.2071220999999999</v>
      </c>
      <c r="BB252" s="10">
        <v>3.1863448999999999</v>
      </c>
      <c r="BC252" s="10">
        <v>3.1661003000000001</v>
      </c>
      <c r="BD252" s="10">
        <v>3.1463275999999998</v>
      </c>
      <c r="BE252" s="10">
        <v>3.1269662999999999</v>
      </c>
      <c r="BF252" s="10">
        <v>3.1079658999999999</v>
      </c>
      <c r="BG252" s="10">
        <v>3.0893185000000001</v>
      </c>
      <c r="BH252" s="10">
        <v>3.0710286</v>
      </c>
      <c r="BI252" s="10">
        <v>3.0531003000000001</v>
      </c>
      <c r="BJ252" s="10">
        <v>3.0355379999999998</v>
      </c>
      <c r="BK252" s="10">
        <v>3.0183458999999999</v>
      </c>
      <c r="BL252" s="10">
        <v>3.0015282000000001</v>
      </c>
      <c r="BM252" s="10">
        <v>2.9850892999999998</v>
      </c>
      <c r="BN252" s="10">
        <v>2.9690333999999998</v>
      </c>
      <c r="BO252" s="10">
        <v>2.9533648000000001</v>
      </c>
      <c r="BP252" s="10">
        <v>2.9380877999999999</v>
      </c>
      <c r="BQ252" s="10">
        <v>2.9232065999999999</v>
      </c>
      <c r="BR252" s="10">
        <v>2.8426925000000001</v>
      </c>
      <c r="BS252" s="10">
        <v>2.7788491</v>
      </c>
      <c r="BU252" s="9">
        <v>349.59</v>
      </c>
      <c r="BV252" s="9">
        <v>353.07</v>
      </c>
      <c r="BW252" s="9">
        <v>352.66</v>
      </c>
      <c r="BX252" s="9">
        <v>349.91</v>
      </c>
      <c r="BY252" s="9">
        <v>346.16</v>
      </c>
      <c r="BZ252" s="9">
        <v>343.91</v>
      </c>
      <c r="CA252" s="9">
        <v>339.21</v>
      </c>
      <c r="CB252" s="9">
        <v>339.46</v>
      </c>
      <c r="CC252" s="9">
        <v>340.42</v>
      </c>
      <c r="CD252" s="9">
        <v>342.43</v>
      </c>
      <c r="CE252" s="9">
        <v>351.93</v>
      </c>
      <c r="CF252" s="9">
        <v>364.33</v>
      </c>
      <c r="CG252" s="9">
        <v>365.31</v>
      </c>
      <c r="CH252" s="9">
        <v>361.29</v>
      </c>
      <c r="CI252" s="9">
        <v>327.29000000000002</v>
      </c>
      <c r="CJ252" s="9">
        <v>278.29000000000002</v>
      </c>
      <c r="CK252" s="9">
        <v>241.29</v>
      </c>
      <c r="CL252" s="9">
        <v>232.54</v>
      </c>
      <c r="CM252" s="9">
        <v>226.49</v>
      </c>
      <c r="CN252" s="9">
        <v>228.65</v>
      </c>
      <c r="CO252" s="9">
        <v>232.66</v>
      </c>
      <c r="CP252" s="9">
        <v>237.66</v>
      </c>
      <c r="CQ252" s="9">
        <v>241.88</v>
      </c>
      <c r="CR252" s="9">
        <v>249.95</v>
      </c>
      <c r="CS252" s="9">
        <v>255.3</v>
      </c>
      <c r="CT252" s="9">
        <v>250.85</v>
      </c>
      <c r="CU252" s="9">
        <v>234.67</v>
      </c>
      <c r="CV252" s="9">
        <v>192.67</v>
      </c>
      <c r="CW252" s="9">
        <v>163.16999999999999</v>
      </c>
      <c r="CX252" s="9">
        <v>153.02000000000001</v>
      </c>
      <c r="CY252" s="9">
        <v>152.69</v>
      </c>
      <c r="CZ252" s="9">
        <v>153.41</v>
      </c>
      <c r="DA252" s="9">
        <v>156.53</v>
      </c>
      <c r="DB252" s="9">
        <v>165.03</v>
      </c>
      <c r="DC252" s="9">
        <v>168.29</v>
      </c>
      <c r="DD252" s="9">
        <v>170.49</v>
      </c>
      <c r="DE252" s="9">
        <v>171.49</v>
      </c>
      <c r="DF252" s="9">
        <v>172.32</v>
      </c>
      <c r="DG252" s="9">
        <v>163.13999999999999</v>
      </c>
      <c r="DH252" s="9">
        <v>120.14</v>
      </c>
      <c r="DI252" s="9">
        <v>89.89</v>
      </c>
      <c r="DJ252" s="9">
        <v>87.83</v>
      </c>
      <c r="DK252" s="9">
        <v>84.06</v>
      </c>
      <c r="DL252" s="9">
        <v>78.31</v>
      </c>
      <c r="DM252" s="9">
        <v>79.09</v>
      </c>
      <c r="DN252" s="9">
        <v>85.09</v>
      </c>
      <c r="DO252" s="9">
        <v>89.84</v>
      </c>
      <c r="DP252" s="9">
        <v>94.34</v>
      </c>
      <c r="DR252" s="9">
        <v>487.18</v>
      </c>
      <c r="DS252" s="9">
        <v>486.85</v>
      </c>
      <c r="DT252" s="9">
        <v>311.14999999999998</v>
      </c>
      <c r="DU252" s="9">
        <v>326.72000000000003</v>
      </c>
      <c r="DV252" s="9">
        <v>325.18</v>
      </c>
      <c r="DW252" s="9">
        <v>322.37</v>
      </c>
      <c r="DX252" s="9">
        <v>284.95999999999998</v>
      </c>
      <c r="DY252" s="9">
        <v>286.29000000000002</v>
      </c>
      <c r="DZ252" s="9">
        <v>285.81</v>
      </c>
      <c r="EA252" s="9">
        <v>335.01</v>
      </c>
      <c r="EB252" s="9">
        <v>336.99</v>
      </c>
      <c r="EC252" s="9">
        <v>337.45</v>
      </c>
      <c r="ED252" s="9">
        <v>334.5</v>
      </c>
      <c r="EE252" s="9">
        <v>334.5</v>
      </c>
      <c r="EF252" s="9">
        <v>331.53</v>
      </c>
      <c r="EG252" s="9">
        <v>220.07</v>
      </c>
      <c r="EH252" s="9">
        <v>219.74</v>
      </c>
      <c r="EI252" s="9">
        <v>219.59</v>
      </c>
      <c r="EJ252" s="9">
        <v>219.38</v>
      </c>
      <c r="EK252" s="9">
        <v>220.24</v>
      </c>
      <c r="EL252" s="9">
        <v>220.72</v>
      </c>
      <c r="EM252" s="9">
        <v>249.12</v>
      </c>
      <c r="EN252" s="9">
        <v>251.39</v>
      </c>
      <c r="EO252" s="9">
        <v>252.02</v>
      </c>
      <c r="EP252" s="9">
        <v>253.16</v>
      </c>
      <c r="EQ252" s="9">
        <v>252.84</v>
      </c>
      <c r="ER252" s="9">
        <v>254.35</v>
      </c>
      <c r="ES252" s="9">
        <v>157.22999999999999</v>
      </c>
      <c r="ET252" s="9">
        <v>156.5</v>
      </c>
      <c r="EU252" s="9">
        <v>156.51</v>
      </c>
      <c r="EV252" s="9">
        <v>156.47999999999999</v>
      </c>
      <c r="EW252" s="9">
        <v>157.88999999999999</v>
      </c>
      <c r="EX252" s="9">
        <v>158.72999999999999</v>
      </c>
      <c r="EY252" s="9">
        <v>172.88</v>
      </c>
      <c r="EZ252" s="9">
        <v>175.39</v>
      </c>
      <c r="FA252" s="9">
        <v>177.25</v>
      </c>
      <c r="FB252" s="9">
        <v>177.96</v>
      </c>
      <c r="FC252" s="9">
        <v>177.33</v>
      </c>
      <c r="FD252" s="9">
        <v>176.94</v>
      </c>
      <c r="FE252" s="9">
        <v>106.17</v>
      </c>
      <c r="FF252" s="9">
        <v>105.54</v>
      </c>
      <c r="FG252" s="9">
        <v>105.55</v>
      </c>
      <c r="FH252" s="9">
        <v>105.52</v>
      </c>
      <c r="FI252" s="9">
        <v>106.92</v>
      </c>
      <c r="FJ252" s="9">
        <v>105.54</v>
      </c>
      <c r="FK252" s="9">
        <v>102.12</v>
      </c>
      <c r="FL252" s="9">
        <v>104.63</v>
      </c>
      <c r="FM252" s="9">
        <v>106.49</v>
      </c>
      <c r="FO252" s="9">
        <v>79.200699999999998</v>
      </c>
      <c r="FP252" s="7">
        <v>76.02</v>
      </c>
      <c r="FQ252" s="9">
        <v>1.2219</v>
      </c>
      <c r="FR252" s="7">
        <f t="shared" si="36"/>
        <v>62.214583844831814</v>
      </c>
      <c r="FT252" s="7">
        <v>3.31</v>
      </c>
      <c r="FU252" s="7">
        <v>3.09</v>
      </c>
      <c r="FV252" s="9">
        <v>79.489400000000003</v>
      </c>
      <c r="FX252" s="9">
        <v>76.150000000000006</v>
      </c>
      <c r="FY252" s="9">
        <v>76.83</v>
      </c>
      <c r="FZ252" s="9">
        <v>76.91</v>
      </c>
      <c r="GA252" s="9">
        <v>75.64</v>
      </c>
      <c r="GB252" s="9">
        <v>73.150000000000006</v>
      </c>
    </row>
    <row r="253" spans="1:184" x14ac:dyDescent="0.25">
      <c r="A253" s="6">
        <f t="shared" si="37"/>
        <v>44904</v>
      </c>
      <c r="B253" s="13">
        <f t="shared" si="31"/>
        <v>12</v>
      </c>
      <c r="C253" s="13">
        <f t="shared" si="32"/>
        <v>2022</v>
      </c>
      <c r="D253">
        <f t="shared" si="33"/>
        <v>202212</v>
      </c>
      <c r="E253">
        <f t="shared" si="34"/>
        <v>4</v>
      </c>
      <c r="F253">
        <f t="shared" si="35"/>
        <v>202204</v>
      </c>
      <c r="G253" t="s">
        <v>439</v>
      </c>
      <c r="H253" s="9">
        <v>3</v>
      </c>
      <c r="I253" s="9">
        <v>2.9283999999999999</v>
      </c>
      <c r="J253" s="10">
        <v>3.5132561999999998</v>
      </c>
      <c r="K253" s="10">
        <v>3.7548050000000002</v>
      </c>
      <c r="L253" s="10">
        <v>4.0000333000000001</v>
      </c>
      <c r="M253" s="10">
        <v>4.2070616999999997</v>
      </c>
      <c r="N253" s="10">
        <v>4.3618674999999998</v>
      </c>
      <c r="O253" s="10">
        <v>4.4676670999999999</v>
      </c>
      <c r="P253" s="10">
        <v>4.5332936000000004</v>
      </c>
      <c r="Q253" s="10">
        <v>4.5693263999999996</v>
      </c>
      <c r="R253" s="10">
        <v>4.5844632000000001</v>
      </c>
      <c r="S253" s="10">
        <v>4.5836423999999996</v>
      </c>
      <c r="T253" s="10">
        <v>4.5692927000000001</v>
      </c>
      <c r="U253" s="10">
        <v>4.5425722000000004</v>
      </c>
      <c r="V253" s="10">
        <v>4.5037281</v>
      </c>
      <c r="W253" s="10">
        <v>4.4544736</v>
      </c>
      <c r="X253" s="10">
        <v>4.3970593999999998</v>
      </c>
      <c r="Y253" s="10">
        <v>4.3337365999999999</v>
      </c>
      <c r="Z253" s="10">
        <v>4.266756</v>
      </c>
      <c r="AA253" s="10">
        <v>4.1983684999999999</v>
      </c>
      <c r="AB253" s="10">
        <v>4.1305864999999997</v>
      </c>
      <c r="AC253" s="10">
        <v>4.0643159000000004</v>
      </c>
      <c r="AD253" s="10">
        <v>4.0001417999999997</v>
      </c>
      <c r="AE253" s="10">
        <v>3.9386492999999998</v>
      </c>
      <c r="AF253" s="10">
        <v>3.8804237000000001</v>
      </c>
      <c r="AG253" s="10">
        <v>3.8260500999999998</v>
      </c>
      <c r="AH253" s="10">
        <v>3.7759779</v>
      </c>
      <c r="AI253" s="10">
        <v>3.7300572000000001</v>
      </c>
      <c r="AJ253" s="10">
        <v>3.6879726000000002</v>
      </c>
      <c r="AK253" s="10">
        <v>3.6494087999999998</v>
      </c>
      <c r="AL253" s="10">
        <v>3.6140506000000001</v>
      </c>
      <c r="AM253" s="10">
        <v>3.5815826999999998</v>
      </c>
      <c r="AN253" s="10">
        <v>3.5516896</v>
      </c>
      <c r="AO253" s="10">
        <v>3.5240562</v>
      </c>
      <c r="AP253" s="10">
        <v>3.4983672000000001</v>
      </c>
      <c r="AQ253" s="10">
        <v>3.4743070999999999</v>
      </c>
      <c r="AR253" s="10">
        <v>3.4515608000000002</v>
      </c>
      <c r="AS253" s="10">
        <v>3.4298128999999999</v>
      </c>
      <c r="AT253" s="10">
        <v>3.4087869999999998</v>
      </c>
      <c r="AU253" s="10">
        <v>3.3883784000000001</v>
      </c>
      <c r="AV253" s="10">
        <v>3.3685301000000001</v>
      </c>
      <c r="AW253" s="10">
        <v>3.3491848000000002</v>
      </c>
      <c r="AX253" s="10">
        <v>3.3302852000000001</v>
      </c>
      <c r="AY253" s="10">
        <v>3.3117741000000001</v>
      </c>
      <c r="AZ253" s="10">
        <v>3.2935943000000001</v>
      </c>
      <c r="BA253" s="10">
        <v>3.2756886000000001</v>
      </c>
      <c r="BB253" s="10">
        <v>3.2579997000000001</v>
      </c>
      <c r="BC253" s="10">
        <v>3.2404704999999998</v>
      </c>
      <c r="BD253" s="10">
        <v>3.2230436999999998</v>
      </c>
      <c r="BE253" s="10">
        <v>3.2056621000000001</v>
      </c>
      <c r="BF253" s="10">
        <v>3.1882828000000001</v>
      </c>
      <c r="BG253" s="10">
        <v>3.1709261999999998</v>
      </c>
      <c r="BH253" s="10">
        <v>3.1536301</v>
      </c>
      <c r="BI253" s="10">
        <v>3.1364323000000001</v>
      </c>
      <c r="BJ253" s="10">
        <v>3.1193705999999999</v>
      </c>
      <c r="BK253" s="10">
        <v>3.1024829</v>
      </c>
      <c r="BL253" s="10">
        <v>3.085807</v>
      </c>
      <c r="BM253" s="10">
        <v>3.0693806000000001</v>
      </c>
      <c r="BN253" s="10">
        <v>3.0532417000000001</v>
      </c>
      <c r="BO253" s="10">
        <v>3.0374281000000001</v>
      </c>
      <c r="BP253" s="10">
        <v>3.0219775000000002</v>
      </c>
      <c r="BQ253" s="10">
        <v>3.0069276999999999</v>
      </c>
      <c r="BR253" s="10">
        <v>2.9263043999999998</v>
      </c>
      <c r="BS253" s="10">
        <v>2.8644183999999999</v>
      </c>
      <c r="BU253" s="9">
        <v>345.91</v>
      </c>
      <c r="BV253" s="9">
        <v>349.4</v>
      </c>
      <c r="BW253" s="9">
        <v>349.09</v>
      </c>
      <c r="BX253" s="9">
        <v>346.78</v>
      </c>
      <c r="BY253" s="9">
        <v>343.66</v>
      </c>
      <c r="BZ253" s="9">
        <v>341.43</v>
      </c>
      <c r="CA253" s="9">
        <v>338.43</v>
      </c>
      <c r="CB253" s="9">
        <v>338.73</v>
      </c>
      <c r="CC253" s="9">
        <v>340.07</v>
      </c>
      <c r="CD253" s="9">
        <v>341.25</v>
      </c>
      <c r="CE253" s="9">
        <v>350.97</v>
      </c>
      <c r="CF253" s="9">
        <v>364.74</v>
      </c>
      <c r="CG253" s="9">
        <v>365.68</v>
      </c>
      <c r="CH253" s="9">
        <v>361.34</v>
      </c>
      <c r="CI253" s="9">
        <v>328.64</v>
      </c>
      <c r="CJ253" s="9">
        <v>281.39</v>
      </c>
      <c r="CK253" s="9">
        <v>244.46</v>
      </c>
      <c r="CL253" s="9">
        <v>235.7</v>
      </c>
      <c r="CM253" s="9">
        <v>229.64</v>
      </c>
      <c r="CN253" s="9">
        <v>231.8</v>
      </c>
      <c r="CO253" s="9">
        <v>235.81</v>
      </c>
      <c r="CP253" s="9">
        <v>239.91</v>
      </c>
      <c r="CQ253" s="9">
        <v>244.13</v>
      </c>
      <c r="CR253" s="9">
        <v>252.2</v>
      </c>
      <c r="CS253" s="9">
        <v>257.95</v>
      </c>
      <c r="CT253" s="9">
        <v>253.5</v>
      </c>
      <c r="CU253" s="9">
        <v>237.32</v>
      </c>
      <c r="CV253" s="9">
        <v>192.33</v>
      </c>
      <c r="CW253" s="9">
        <v>161.33000000000001</v>
      </c>
      <c r="CX253" s="9">
        <v>151.18</v>
      </c>
      <c r="CY253" s="9">
        <v>150.85</v>
      </c>
      <c r="CZ253" s="9">
        <v>151.57</v>
      </c>
      <c r="DA253" s="9">
        <v>154.69</v>
      </c>
      <c r="DB253" s="9">
        <v>163.09</v>
      </c>
      <c r="DC253" s="9">
        <v>166.35</v>
      </c>
      <c r="DD253" s="9">
        <v>168.55</v>
      </c>
      <c r="DE253" s="9">
        <v>169.31</v>
      </c>
      <c r="DF253" s="9">
        <v>170.14</v>
      </c>
      <c r="DG253" s="9">
        <v>160.96</v>
      </c>
      <c r="DH253" s="9">
        <v>118.31</v>
      </c>
      <c r="DI253" s="9">
        <v>88.06</v>
      </c>
      <c r="DJ253" s="9">
        <v>86</v>
      </c>
      <c r="DK253" s="9">
        <v>82.23</v>
      </c>
      <c r="DL253" s="9">
        <v>76.48</v>
      </c>
      <c r="DM253" s="9">
        <v>77.260000000000005</v>
      </c>
      <c r="DN253" s="9">
        <v>83.18</v>
      </c>
      <c r="DO253" s="9">
        <v>87.93</v>
      </c>
      <c r="DP253" s="9">
        <v>92.43</v>
      </c>
      <c r="DR253" s="9">
        <v>451.89</v>
      </c>
      <c r="DS253" s="9">
        <v>450.64</v>
      </c>
      <c r="DT253" s="9">
        <v>311.54000000000002</v>
      </c>
      <c r="DU253" s="9">
        <v>328.68</v>
      </c>
      <c r="DV253" s="9">
        <v>326.7</v>
      </c>
      <c r="DW253" s="9">
        <v>324.26</v>
      </c>
      <c r="DX253" s="9">
        <v>288.87</v>
      </c>
      <c r="DY253" s="9">
        <v>290.2</v>
      </c>
      <c r="DZ253" s="9">
        <v>289.72000000000003</v>
      </c>
      <c r="EA253" s="9">
        <v>336.81</v>
      </c>
      <c r="EB253" s="9">
        <v>338.79</v>
      </c>
      <c r="EC253" s="9">
        <v>339.25</v>
      </c>
      <c r="ED253" s="9">
        <v>337.95</v>
      </c>
      <c r="EE253" s="9">
        <v>337.95</v>
      </c>
      <c r="EF253" s="9">
        <v>334.98</v>
      </c>
      <c r="EG253" s="9">
        <v>221.89</v>
      </c>
      <c r="EH253" s="9">
        <v>221.56</v>
      </c>
      <c r="EI253" s="9">
        <v>221.41</v>
      </c>
      <c r="EJ253" s="9">
        <v>221.2</v>
      </c>
      <c r="EK253" s="9">
        <v>222.06</v>
      </c>
      <c r="EL253" s="9">
        <v>222.54</v>
      </c>
      <c r="EM253" s="9">
        <v>247.87</v>
      </c>
      <c r="EN253" s="9">
        <v>250.14</v>
      </c>
      <c r="EO253" s="9">
        <v>250.77</v>
      </c>
      <c r="EP253" s="9">
        <v>251.91</v>
      </c>
      <c r="EQ253" s="9">
        <v>251.59</v>
      </c>
      <c r="ER253" s="9">
        <v>253.1</v>
      </c>
      <c r="ES253" s="9">
        <v>153.68</v>
      </c>
      <c r="ET253" s="9">
        <v>152.94999999999999</v>
      </c>
      <c r="EU253" s="9">
        <v>152.96</v>
      </c>
      <c r="EV253" s="9">
        <v>152.93</v>
      </c>
      <c r="EW253" s="9">
        <v>154.34</v>
      </c>
      <c r="EX253" s="9">
        <v>155.18</v>
      </c>
      <c r="EY253" s="9">
        <v>169.23</v>
      </c>
      <c r="EZ253" s="9">
        <v>171.74</v>
      </c>
      <c r="FA253" s="9">
        <v>173.6</v>
      </c>
      <c r="FB253" s="9">
        <v>174.31</v>
      </c>
      <c r="FC253" s="9">
        <v>173.68</v>
      </c>
      <c r="FD253" s="9">
        <v>173.29</v>
      </c>
      <c r="FE253" s="9">
        <v>102.62</v>
      </c>
      <c r="FF253" s="9">
        <v>101.99</v>
      </c>
      <c r="FG253" s="9">
        <v>102</v>
      </c>
      <c r="FH253" s="9">
        <v>101.97</v>
      </c>
      <c r="FI253" s="9">
        <v>103.37</v>
      </c>
      <c r="FJ253" s="9">
        <v>101.99</v>
      </c>
      <c r="FK253" s="9">
        <v>98.47</v>
      </c>
      <c r="FL253" s="9">
        <v>100.98</v>
      </c>
      <c r="FM253" s="9">
        <v>102.84</v>
      </c>
      <c r="FO253" s="9">
        <v>79.649699999999996</v>
      </c>
      <c r="FP253" s="7">
        <v>76.37</v>
      </c>
      <c r="FQ253" s="9">
        <v>1.2295</v>
      </c>
      <c r="FR253" s="7">
        <f t="shared" si="36"/>
        <v>62.114680764538434</v>
      </c>
      <c r="FT253" s="7">
        <v>3.4</v>
      </c>
      <c r="FU253" s="7">
        <v>3.18</v>
      </c>
      <c r="FV253" s="9">
        <v>79.934700000000007</v>
      </c>
      <c r="FX253" s="9">
        <v>76.099999999999994</v>
      </c>
      <c r="FY253" s="9">
        <v>76.84</v>
      </c>
      <c r="FZ253" s="9">
        <v>76.89</v>
      </c>
      <c r="GA253" s="9">
        <v>75.67</v>
      </c>
      <c r="GB253" s="9">
        <v>73.48</v>
      </c>
    </row>
    <row r="254" spans="1:184" x14ac:dyDescent="0.25">
      <c r="A254" s="6">
        <f t="shared" si="37"/>
        <v>44907</v>
      </c>
      <c r="B254" s="13">
        <f t="shared" si="31"/>
        <v>12</v>
      </c>
      <c r="C254" s="13">
        <f t="shared" si="32"/>
        <v>2022</v>
      </c>
      <c r="D254">
        <f t="shared" si="33"/>
        <v>202212</v>
      </c>
      <c r="E254">
        <f t="shared" si="34"/>
        <v>4</v>
      </c>
      <c r="F254">
        <f t="shared" si="35"/>
        <v>202204</v>
      </c>
      <c r="G254" t="s">
        <v>440</v>
      </c>
      <c r="H254" s="9">
        <v>3</v>
      </c>
      <c r="I254" s="9">
        <v>2.9289000000000001</v>
      </c>
      <c r="J254" s="10">
        <v>3.5282922999999999</v>
      </c>
      <c r="K254" s="10">
        <v>3.7881197000000002</v>
      </c>
      <c r="L254" s="10">
        <v>4.0378186999999999</v>
      </c>
      <c r="M254" s="10">
        <v>4.2460968000000001</v>
      </c>
      <c r="N254" s="10">
        <v>4.4047295000000002</v>
      </c>
      <c r="O254" s="10">
        <v>4.5161575999999997</v>
      </c>
      <c r="P254" s="10">
        <v>4.5885338999999998</v>
      </c>
      <c r="Q254" s="10">
        <v>4.6315068000000004</v>
      </c>
      <c r="R254" s="10">
        <v>4.6522192999999996</v>
      </c>
      <c r="S254" s="10">
        <v>4.6561890999999997</v>
      </c>
      <c r="T254" s="10">
        <v>4.6454395999999996</v>
      </c>
      <c r="U254" s="10">
        <v>4.6213509000000004</v>
      </c>
      <c r="V254" s="10">
        <v>4.5842774000000004</v>
      </c>
      <c r="W254" s="10">
        <v>4.5360052</v>
      </c>
      <c r="X254" s="10">
        <v>4.4787983999999996</v>
      </c>
      <c r="Y254" s="10">
        <v>4.4149208</v>
      </c>
      <c r="Z254" s="10">
        <v>4.3466363000000001</v>
      </c>
      <c r="AA254" s="10">
        <v>4.2762089000000003</v>
      </c>
      <c r="AB254" s="10">
        <v>4.2056513999999998</v>
      </c>
      <c r="AC254" s="10">
        <v>4.1359225999999998</v>
      </c>
      <c r="AD254" s="10">
        <v>4.0677042999999999</v>
      </c>
      <c r="AE254" s="10">
        <v>4.0016784000000003</v>
      </c>
      <c r="AF254" s="10">
        <v>3.9385267000000002</v>
      </c>
      <c r="AG254" s="10">
        <v>3.8789310000000001</v>
      </c>
      <c r="AH254" s="10">
        <v>3.8234292999999999</v>
      </c>
      <c r="AI254" s="10">
        <v>3.7719249000000001</v>
      </c>
      <c r="AJ254" s="10">
        <v>3.7241461</v>
      </c>
      <c r="AK254" s="10">
        <v>3.6798207999999999</v>
      </c>
      <c r="AL254" s="10">
        <v>3.6386774000000002</v>
      </c>
      <c r="AM254" s="10">
        <v>3.6004437999999999</v>
      </c>
      <c r="AN254" s="10">
        <v>3.5648483999999998</v>
      </c>
      <c r="AO254" s="10">
        <v>3.5316190999999999</v>
      </c>
      <c r="AP254" s="10">
        <v>3.5004843000000001</v>
      </c>
      <c r="AQ254" s="10">
        <v>3.4711720000000001</v>
      </c>
      <c r="AR254" s="10">
        <v>3.4434103</v>
      </c>
      <c r="AS254" s="10">
        <v>3.4169274999999999</v>
      </c>
      <c r="AT254" s="10">
        <v>3.3914829000000002</v>
      </c>
      <c r="AU254" s="10">
        <v>3.3669731000000001</v>
      </c>
      <c r="AV254" s="10">
        <v>3.3433329999999999</v>
      </c>
      <c r="AW254" s="10">
        <v>3.3204972000000001</v>
      </c>
      <c r="AX254" s="10">
        <v>3.2984005999999999</v>
      </c>
      <c r="AY254" s="10">
        <v>3.2769777000000002</v>
      </c>
      <c r="AZ254" s="10">
        <v>3.2561634000000002</v>
      </c>
      <c r="BA254" s="10">
        <v>3.2358923000000002</v>
      </c>
      <c r="BB254" s="10">
        <v>3.2160991999999999</v>
      </c>
      <c r="BC254" s="10">
        <v>3.1967188000000002</v>
      </c>
      <c r="BD254" s="10">
        <v>3.1776857999999999</v>
      </c>
      <c r="BE254" s="10">
        <v>3.1589349000000002</v>
      </c>
      <c r="BF254" s="10">
        <v>3.1404117999999999</v>
      </c>
      <c r="BG254" s="10">
        <v>3.1221206000000001</v>
      </c>
      <c r="BH254" s="10">
        <v>3.104085</v>
      </c>
      <c r="BI254" s="10">
        <v>3.0863288</v>
      </c>
      <c r="BJ254" s="10">
        <v>3.0688757</v>
      </c>
      <c r="BK254" s="10">
        <v>3.0517495000000001</v>
      </c>
      <c r="BL254" s="10">
        <v>3.0349740000000001</v>
      </c>
      <c r="BM254" s="10">
        <v>3.0185729000000001</v>
      </c>
      <c r="BN254" s="10">
        <v>3.0025700999999998</v>
      </c>
      <c r="BO254" s="10">
        <v>2.9869892</v>
      </c>
      <c r="BP254" s="10">
        <v>2.971854</v>
      </c>
      <c r="BQ254" s="10">
        <v>2.9571884000000002</v>
      </c>
      <c r="BR254" s="10">
        <v>2.8798002999999999</v>
      </c>
      <c r="BS254" s="10">
        <v>2.8217173</v>
      </c>
      <c r="BU254" s="9">
        <v>339.05</v>
      </c>
      <c r="BV254" s="9">
        <v>343.76</v>
      </c>
      <c r="BW254" s="9">
        <v>343.06</v>
      </c>
      <c r="BX254" s="9">
        <v>341.76</v>
      </c>
      <c r="BY254" s="9">
        <v>339.49</v>
      </c>
      <c r="BZ254" s="9">
        <v>336.76</v>
      </c>
      <c r="CA254" s="9">
        <v>334.41</v>
      </c>
      <c r="CB254" s="9">
        <v>334.71</v>
      </c>
      <c r="CC254" s="9">
        <v>336.05</v>
      </c>
      <c r="CD254" s="9">
        <v>337.25</v>
      </c>
      <c r="CE254" s="9">
        <v>346.97</v>
      </c>
      <c r="CF254" s="9">
        <v>360.74</v>
      </c>
      <c r="CG254" s="9">
        <v>361.68</v>
      </c>
      <c r="CH254" s="9">
        <v>357.34</v>
      </c>
      <c r="CI254" s="9">
        <v>324.64</v>
      </c>
      <c r="CJ254" s="9">
        <v>279.74</v>
      </c>
      <c r="CK254" s="9">
        <v>242.82</v>
      </c>
      <c r="CL254" s="9">
        <v>234.07</v>
      </c>
      <c r="CM254" s="9">
        <v>226.34</v>
      </c>
      <c r="CN254" s="9">
        <v>228.52</v>
      </c>
      <c r="CO254" s="9">
        <v>232.55</v>
      </c>
      <c r="CP254" s="9">
        <v>237.55</v>
      </c>
      <c r="CQ254" s="9">
        <v>241.8</v>
      </c>
      <c r="CR254" s="9">
        <v>249.99</v>
      </c>
      <c r="CS254" s="9">
        <v>255.78</v>
      </c>
      <c r="CT254" s="9">
        <v>251.38</v>
      </c>
      <c r="CU254" s="9">
        <v>235.29</v>
      </c>
      <c r="CV254" s="9">
        <v>193.29</v>
      </c>
      <c r="CW254" s="9">
        <v>162.29</v>
      </c>
      <c r="CX254" s="9">
        <v>152.13999999999999</v>
      </c>
      <c r="CY254" s="9">
        <v>151.81</v>
      </c>
      <c r="CZ254" s="9">
        <v>152.53</v>
      </c>
      <c r="DA254" s="9">
        <v>155.65</v>
      </c>
      <c r="DB254" s="9">
        <v>163.65</v>
      </c>
      <c r="DC254" s="9">
        <v>166.91</v>
      </c>
      <c r="DD254" s="9">
        <v>169.11</v>
      </c>
      <c r="DE254" s="9">
        <v>169.87</v>
      </c>
      <c r="DF254" s="9">
        <v>170.7</v>
      </c>
      <c r="DG254" s="9">
        <v>161.52000000000001</v>
      </c>
      <c r="DH254" s="9">
        <v>118.62</v>
      </c>
      <c r="DI254" s="9">
        <v>88.37</v>
      </c>
      <c r="DJ254" s="9">
        <v>86.31</v>
      </c>
      <c r="DK254" s="9">
        <v>82.54</v>
      </c>
      <c r="DL254" s="9">
        <v>76.790000000000006</v>
      </c>
      <c r="DM254" s="9">
        <v>77.569999999999993</v>
      </c>
      <c r="DN254" s="9">
        <v>83.49</v>
      </c>
      <c r="DO254" s="9">
        <v>88.24</v>
      </c>
      <c r="DP254" s="9">
        <v>92.74</v>
      </c>
      <c r="DR254" s="9">
        <v>401.24</v>
      </c>
      <c r="DS254" s="9">
        <v>401</v>
      </c>
      <c r="DT254" s="9">
        <v>286.33</v>
      </c>
      <c r="DU254" s="9">
        <v>318.99</v>
      </c>
      <c r="DV254" s="9">
        <v>316.97000000000003</v>
      </c>
      <c r="DW254" s="9">
        <v>314.66000000000003</v>
      </c>
      <c r="DX254" s="9">
        <v>281.19</v>
      </c>
      <c r="DY254" s="9">
        <v>282.52</v>
      </c>
      <c r="DZ254" s="9">
        <v>282.04000000000002</v>
      </c>
      <c r="EA254" s="9">
        <v>331.48</v>
      </c>
      <c r="EB254" s="9">
        <v>333.46</v>
      </c>
      <c r="EC254" s="9">
        <v>333.92</v>
      </c>
      <c r="ED254" s="9">
        <v>333.43</v>
      </c>
      <c r="EE254" s="9">
        <v>333.43</v>
      </c>
      <c r="EF254" s="9">
        <v>330.46</v>
      </c>
      <c r="EG254" s="9">
        <v>220.46</v>
      </c>
      <c r="EH254" s="9">
        <v>220.13</v>
      </c>
      <c r="EI254" s="9">
        <v>219.98</v>
      </c>
      <c r="EJ254" s="9">
        <v>219.77</v>
      </c>
      <c r="EK254" s="9">
        <v>220.63</v>
      </c>
      <c r="EL254" s="9">
        <v>221.11</v>
      </c>
      <c r="EM254" s="9">
        <v>249.41</v>
      </c>
      <c r="EN254" s="9">
        <v>251.68</v>
      </c>
      <c r="EO254" s="9">
        <v>252.31</v>
      </c>
      <c r="EP254" s="9">
        <v>253.45</v>
      </c>
      <c r="EQ254" s="9">
        <v>253.13</v>
      </c>
      <c r="ER254" s="9">
        <v>254.64</v>
      </c>
      <c r="ES254" s="9">
        <v>156.34</v>
      </c>
      <c r="ET254" s="9">
        <v>155.61000000000001</v>
      </c>
      <c r="EU254" s="9">
        <v>155.62</v>
      </c>
      <c r="EV254" s="9">
        <v>155.59</v>
      </c>
      <c r="EW254" s="9">
        <v>157</v>
      </c>
      <c r="EX254" s="9">
        <v>157.84</v>
      </c>
      <c r="EY254" s="9">
        <v>175.79</v>
      </c>
      <c r="EZ254" s="9">
        <v>178.3</v>
      </c>
      <c r="FA254" s="9">
        <v>180.16</v>
      </c>
      <c r="FB254" s="9">
        <v>180.87</v>
      </c>
      <c r="FC254" s="9">
        <v>180.24</v>
      </c>
      <c r="FD254" s="9">
        <v>179.85</v>
      </c>
      <c r="FE254" s="9">
        <v>105.28</v>
      </c>
      <c r="FF254" s="9">
        <v>104.65</v>
      </c>
      <c r="FG254" s="9">
        <v>104.66</v>
      </c>
      <c r="FH254" s="9">
        <v>104.63</v>
      </c>
      <c r="FI254" s="9">
        <v>106.03</v>
      </c>
      <c r="FJ254" s="9">
        <v>104.65</v>
      </c>
      <c r="FK254" s="9">
        <v>105.03</v>
      </c>
      <c r="FL254" s="9">
        <v>107.54</v>
      </c>
      <c r="FM254" s="9">
        <v>109.4</v>
      </c>
      <c r="FO254" s="9">
        <v>79.547499999999999</v>
      </c>
      <c r="FP254" s="7">
        <v>78</v>
      </c>
      <c r="FQ254" s="9">
        <v>1.2253000000000001</v>
      </c>
      <c r="FR254" s="7">
        <f t="shared" si="36"/>
        <v>63.65787970292989</v>
      </c>
      <c r="FT254" s="7">
        <v>3.47</v>
      </c>
      <c r="FU254" s="7">
        <v>3.2</v>
      </c>
      <c r="FV254" s="9">
        <v>79.819100000000006</v>
      </c>
      <c r="FX254" s="9">
        <v>77.989999999999995</v>
      </c>
      <c r="FY254" s="9">
        <v>78.47</v>
      </c>
      <c r="FZ254" s="9">
        <v>78.38</v>
      </c>
      <c r="GA254" s="9">
        <v>76.98</v>
      </c>
      <c r="GB254" s="9">
        <v>74.52</v>
      </c>
    </row>
    <row r="255" spans="1:184" x14ac:dyDescent="0.25">
      <c r="A255" s="6">
        <f t="shared" si="37"/>
        <v>44908</v>
      </c>
      <c r="B255" s="13">
        <f t="shared" si="31"/>
        <v>12</v>
      </c>
      <c r="C255" s="13">
        <f t="shared" si="32"/>
        <v>2022</v>
      </c>
      <c r="D255">
        <f t="shared" si="33"/>
        <v>202212</v>
      </c>
      <c r="E255">
        <f t="shared" si="34"/>
        <v>4</v>
      </c>
      <c r="F255">
        <f t="shared" si="35"/>
        <v>202204</v>
      </c>
      <c r="G255" t="s">
        <v>441</v>
      </c>
      <c r="H255" s="9">
        <v>3</v>
      </c>
      <c r="I255" s="9">
        <v>2.9287000000000001</v>
      </c>
      <c r="J255" s="10">
        <v>3.5518046999999999</v>
      </c>
      <c r="K255" s="10">
        <v>3.8298619</v>
      </c>
      <c r="L255" s="10">
        <v>4.0898091000000001</v>
      </c>
      <c r="M255" s="10">
        <v>4.3042210000000001</v>
      </c>
      <c r="N255" s="10">
        <v>4.4654879999999997</v>
      </c>
      <c r="O255" s="10">
        <v>4.5780493</v>
      </c>
      <c r="P255" s="10">
        <v>4.6494555000000002</v>
      </c>
      <c r="Q255" s="10">
        <v>4.6903305</v>
      </c>
      <c r="R255" s="10">
        <v>4.7087782000000002</v>
      </c>
      <c r="S255" s="10">
        <v>4.7110345000000002</v>
      </c>
      <c r="T255" s="10">
        <v>4.6999645000000001</v>
      </c>
      <c r="U255" s="10">
        <v>4.6772843999999996</v>
      </c>
      <c r="V255" s="10">
        <v>4.6431538999999997</v>
      </c>
      <c r="W255" s="10">
        <v>4.5989816000000001</v>
      </c>
      <c r="X255" s="10">
        <v>4.5466224000000004</v>
      </c>
      <c r="Y255" s="10">
        <v>4.4879308</v>
      </c>
      <c r="Z255" s="10">
        <v>4.4247616000000001</v>
      </c>
      <c r="AA255" s="10">
        <v>4.3589694999999997</v>
      </c>
      <c r="AB255" s="10">
        <v>4.2922330999999998</v>
      </c>
      <c r="AC255" s="10">
        <v>4.2254908999999996</v>
      </c>
      <c r="AD255" s="10">
        <v>4.1594873000000003</v>
      </c>
      <c r="AE255" s="10">
        <v>4.0949663000000003</v>
      </c>
      <c r="AF255" s="10">
        <v>4.0326724</v>
      </c>
      <c r="AG255" s="10">
        <v>3.9733496000000001</v>
      </c>
      <c r="AH255" s="10">
        <v>3.9175987999999999</v>
      </c>
      <c r="AI255" s="10">
        <v>3.8653879999999998</v>
      </c>
      <c r="AJ255" s="10">
        <v>3.8165102000000002</v>
      </c>
      <c r="AK255" s="10">
        <v>3.7707586000000002</v>
      </c>
      <c r="AL255" s="10">
        <v>3.7279263999999999</v>
      </c>
      <c r="AM255" s="10">
        <v>3.6878068000000002</v>
      </c>
      <c r="AN255" s="10">
        <v>3.6501929</v>
      </c>
      <c r="AO255" s="10">
        <v>3.614878</v>
      </c>
      <c r="AP255" s="10">
        <v>3.5816552000000001</v>
      </c>
      <c r="AQ255" s="10">
        <v>3.5503176999999999</v>
      </c>
      <c r="AR255" s="10">
        <v>3.5206586999999998</v>
      </c>
      <c r="AS255" s="10">
        <v>3.4924713000000001</v>
      </c>
      <c r="AT255" s="10">
        <v>3.4655651000000001</v>
      </c>
      <c r="AU255" s="10">
        <v>3.439838</v>
      </c>
      <c r="AV255" s="10">
        <v>3.4152173000000001</v>
      </c>
      <c r="AW255" s="10">
        <v>3.3916305000000002</v>
      </c>
      <c r="AX255" s="10">
        <v>3.369005</v>
      </c>
      <c r="AY255" s="10">
        <v>3.3472683999999999</v>
      </c>
      <c r="AZ255" s="10">
        <v>3.3263479</v>
      </c>
      <c r="BA255" s="10">
        <v>3.306171</v>
      </c>
      <c r="BB255" s="10">
        <v>3.2866653000000001</v>
      </c>
      <c r="BC255" s="10">
        <v>3.2677581</v>
      </c>
      <c r="BD255" s="10">
        <v>3.2493769000000001</v>
      </c>
      <c r="BE255" s="10">
        <v>3.231449</v>
      </c>
      <c r="BF255" s="10">
        <v>3.2139131999999999</v>
      </c>
      <c r="BG255" s="10">
        <v>3.1967628000000001</v>
      </c>
      <c r="BH255" s="10">
        <v>3.1800074</v>
      </c>
      <c r="BI255" s="10">
        <v>3.1636571</v>
      </c>
      <c r="BJ255" s="10">
        <v>3.1477217</v>
      </c>
      <c r="BK255" s="10">
        <v>3.1322109999999999</v>
      </c>
      <c r="BL255" s="10">
        <v>3.1171350000000002</v>
      </c>
      <c r="BM255" s="10">
        <v>3.1025033999999998</v>
      </c>
      <c r="BN255" s="10">
        <v>3.0883262</v>
      </c>
      <c r="BO255" s="10">
        <v>3.0746131999999999</v>
      </c>
      <c r="BP255" s="10">
        <v>3.0613741999999999</v>
      </c>
      <c r="BQ255" s="10">
        <v>3.0486192999999999</v>
      </c>
      <c r="BR255" s="10">
        <v>2.9825336999999998</v>
      </c>
      <c r="BS255" s="10">
        <v>2.9347127999999998</v>
      </c>
      <c r="BU255" s="9">
        <v>341.32</v>
      </c>
      <c r="BV255" s="9">
        <v>345.81</v>
      </c>
      <c r="BW255" s="9">
        <v>344.56</v>
      </c>
      <c r="BX255" s="9">
        <v>341.07</v>
      </c>
      <c r="BY255" s="9">
        <v>337.9</v>
      </c>
      <c r="BZ255" s="9">
        <v>335.14</v>
      </c>
      <c r="CA255" s="9">
        <v>331.96</v>
      </c>
      <c r="CB255" s="9">
        <v>332.75</v>
      </c>
      <c r="CC255" s="9">
        <v>334.44</v>
      </c>
      <c r="CD255" s="9">
        <v>335.44</v>
      </c>
      <c r="CE255" s="9">
        <v>345</v>
      </c>
      <c r="CF255" s="9">
        <v>359.41</v>
      </c>
      <c r="CG255" s="9">
        <v>362.22</v>
      </c>
      <c r="CH255" s="9">
        <v>357.88</v>
      </c>
      <c r="CI255" s="9">
        <v>326.52999999999997</v>
      </c>
      <c r="CJ255" s="9">
        <v>282.66000000000003</v>
      </c>
      <c r="CK255" s="9">
        <v>245.74</v>
      </c>
      <c r="CL255" s="9">
        <v>236.99</v>
      </c>
      <c r="CM255" s="9">
        <v>229.54</v>
      </c>
      <c r="CN255" s="9">
        <v>231.72</v>
      </c>
      <c r="CO255" s="9">
        <v>235.75</v>
      </c>
      <c r="CP255" s="9">
        <v>239.86</v>
      </c>
      <c r="CQ255" s="9">
        <v>244.11</v>
      </c>
      <c r="CR255" s="9">
        <v>252.3</v>
      </c>
      <c r="CS255" s="9">
        <v>257.91000000000003</v>
      </c>
      <c r="CT255" s="9">
        <v>253.51</v>
      </c>
      <c r="CU255" s="9">
        <v>237.42</v>
      </c>
      <c r="CV255" s="9">
        <v>191.35</v>
      </c>
      <c r="CW255" s="9">
        <v>160.05000000000001</v>
      </c>
      <c r="CX255" s="9">
        <v>150</v>
      </c>
      <c r="CY255" s="9">
        <v>150.34</v>
      </c>
      <c r="CZ255" s="9">
        <v>151.16</v>
      </c>
      <c r="DA255" s="9">
        <v>155.25</v>
      </c>
      <c r="DB255" s="9">
        <v>163.74</v>
      </c>
      <c r="DC255" s="9">
        <v>167.34</v>
      </c>
      <c r="DD255" s="9">
        <v>170.75</v>
      </c>
      <c r="DE255" s="9">
        <v>172.41</v>
      </c>
      <c r="DF255" s="9">
        <v>173.31</v>
      </c>
      <c r="DG255" s="9">
        <v>164.13</v>
      </c>
      <c r="DH255" s="9">
        <v>121.6</v>
      </c>
      <c r="DI255" s="9">
        <v>88.63</v>
      </c>
      <c r="DJ255" s="9">
        <v>85.63</v>
      </c>
      <c r="DK255" s="9">
        <v>80.63</v>
      </c>
      <c r="DL255" s="9">
        <v>72.63</v>
      </c>
      <c r="DM255" s="9">
        <v>72.86</v>
      </c>
      <c r="DN255" s="9">
        <v>79.069999999999993</v>
      </c>
      <c r="DO255" s="9">
        <v>83.96</v>
      </c>
      <c r="DP255" s="9">
        <v>88.52</v>
      </c>
      <c r="DR255" s="9">
        <v>357.32</v>
      </c>
      <c r="DS255" s="9">
        <v>358.03</v>
      </c>
      <c r="DT255" s="9">
        <v>289.95999999999998</v>
      </c>
      <c r="DU255" s="9">
        <v>320.69</v>
      </c>
      <c r="DV255" s="9">
        <v>318.63</v>
      </c>
      <c r="DW255" s="9">
        <v>316.49</v>
      </c>
      <c r="DX255" s="9">
        <v>283.25</v>
      </c>
      <c r="DY255" s="9">
        <v>284.58</v>
      </c>
      <c r="DZ255" s="9">
        <v>284.10000000000002</v>
      </c>
      <c r="EA255" s="9">
        <v>330.5</v>
      </c>
      <c r="EB255" s="9">
        <v>332.48</v>
      </c>
      <c r="EC255" s="9">
        <v>332.94</v>
      </c>
      <c r="ED255" s="9">
        <v>333.46</v>
      </c>
      <c r="EE255" s="9">
        <v>333.46</v>
      </c>
      <c r="EF255" s="9">
        <v>330.49</v>
      </c>
      <c r="EG255" s="9">
        <v>220.48</v>
      </c>
      <c r="EH255" s="9">
        <v>220.15</v>
      </c>
      <c r="EI255" s="9">
        <v>220</v>
      </c>
      <c r="EJ255" s="9">
        <v>219.79</v>
      </c>
      <c r="EK255" s="9">
        <v>220.65</v>
      </c>
      <c r="EL255" s="9">
        <v>221.13</v>
      </c>
      <c r="EM255" s="9">
        <v>254.02</v>
      </c>
      <c r="EN255" s="9">
        <v>256.29000000000002</v>
      </c>
      <c r="EO255" s="9">
        <v>256.92</v>
      </c>
      <c r="EP255" s="9">
        <v>258.06</v>
      </c>
      <c r="EQ255" s="9">
        <v>257.74</v>
      </c>
      <c r="ER255" s="9">
        <v>259.25</v>
      </c>
      <c r="ES255" s="9">
        <v>156.88999999999999</v>
      </c>
      <c r="ET255" s="9">
        <v>156.16</v>
      </c>
      <c r="EU255" s="9">
        <v>156.16999999999999</v>
      </c>
      <c r="EV255" s="9">
        <v>156.13999999999999</v>
      </c>
      <c r="EW255" s="9">
        <v>157.55000000000001</v>
      </c>
      <c r="EX255" s="9">
        <v>158.38999999999999</v>
      </c>
      <c r="EY255" s="9">
        <v>176.17</v>
      </c>
      <c r="EZ255" s="9">
        <v>178.68</v>
      </c>
      <c r="FA255" s="9">
        <v>180.54</v>
      </c>
      <c r="FB255" s="9">
        <v>181.25</v>
      </c>
      <c r="FC255" s="9">
        <v>180.62</v>
      </c>
      <c r="FD255" s="9">
        <v>180.23</v>
      </c>
      <c r="FE255" s="9">
        <v>105.83</v>
      </c>
      <c r="FF255" s="9">
        <v>105.2</v>
      </c>
      <c r="FG255" s="9">
        <v>105.21</v>
      </c>
      <c r="FH255" s="9">
        <v>105.18</v>
      </c>
      <c r="FI255" s="9">
        <v>106.58</v>
      </c>
      <c r="FJ255" s="9">
        <v>105.2</v>
      </c>
      <c r="FK255" s="9">
        <v>105.41</v>
      </c>
      <c r="FL255" s="9">
        <v>107.92</v>
      </c>
      <c r="FM255" s="9">
        <v>109.78</v>
      </c>
      <c r="FO255" s="9">
        <v>79.923699999999997</v>
      </c>
      <c r="FP255" s="7">
        <v>80.14</v>
      </c>
      <c r="FQ255" s="9">
        <v>1.2395</v>
      </c>
      <c r="FR255" s="7">
        <f t="shared" si="36"/>
        <v>64.65510286405808</v>
      </c>
      <c r="FT255" s="7">
        <v>3.51</v>
      </c>
      <c r="FU255" s="7">
        <v>3.3</v>
      </c>
      <c r="FV255" s="9">
        <v>80.199600000000004</v>
      </c>
      <c r="FX255" s="9">
        <v>80.680000000000007</v>
      </c>
      <c r="FY255" s="9">
        <v>80.790000000000006</v>
      </c>
      <c r="FZ255" s="9">
        <v>80.260000000000005</v>
      </c>
      <c r="GA255" s="9">
        <v>78.25</v>
      </c>
      <c r="GB255" s="9">
        <v>74.97</v>
      </c>
    </row>
    <row r="256" spans="1:184" x14ac:dyDescent="0.25">
      <c r="A256" s="6">
        <f t="shared" si="37"/>
        <v>44909</v>
      </c>
      <c r="B256" s="13">
        <f t="shared" si="31"/>
        <v>12</v>
      </c>
      <c r="C256" s="13">
        <f t="shared" si="32"/>
        <v>2022</v>
      </c>
      <c r="D256">
        <f t="shared" si="33"/>
        <v>202212</v>
      </c>
      <c r="E256">
        <f t="shared" si="34"/>
        <v>4</v>
      </c>
      <c r="F256">
        <f t="shared" si="35"/>
        <v>202204</v>
      </c>
      <c r="G256" t="s">
        <v>442</v>
      </c>
      <c r="H256" s="9">
        <v>3</v>
      </c>
      <c r="I256" s="9">
        <v>2.9287999999999998</v>
      </c>
      <c r="J256" s="10">
        <v>3.5147447000000001</v>
      </c>
      <c r="K256" s="10">
        <v>3.7704582000000002</v>
      </c>
      <c r="L256" s="10">
        <v>4.0123948</v>
      </c>
      <c r="M256" s="10">
        <v>4.2121767999999999</v>
      </c>
      <c r="N256" s="10">
        <v>4.3621138000000004</v>
      </c>
      <c r="O256" s="10">
        <v>4.4653212</v>
      </c>
      <c r="P256" s="10">
        <v>4.5291123999999998</v>
      </c>
      <c r="Q256" s="10">
        <v>4.5630997999999998</v>
      </c>
      <c r="R256" s="10">
        <v>4.5752689999999996</v>
      </c>
      <c r="S256" s="10">
        <v>4.5714119000000002</v>
      </c>
      <c r="T256" s="10">
        <v>4.5548723999999998</v>
      </c>
      <c r="U256" s="10">
        <v>4.5274023999999997</v>
      </c>
      <c r="V256" s="10">
        <v>4.4902125000000002</v>
      </c>
      <c r="W256" s="10">
        <v>4.4448416000000002</v>
      </c>
      <c r="X256" s="10">
        <v>4.3929327999999996</v>
      </c>
      <c r="Y256" s="10">
        <v>4.3361289999999997</v>
      </c>
      <c r="Z256" s="10">
        <v>4.2760733999999996</v>
      </c>
      <c r="AA256" s="10">
        <v>4.2144089999999998</v>
      </c>
      <c r="AB256" s="10">
        <v>4.1526157000000001</v>
      </c>
      <c r="AC256" s="10">
        <v>4.0914878999999997</v>
      </c>
      <c r="AD256" s="10">
        <v>4.0316397000000004</v>
      </c>
      <c r="AE256" s="10">
        <v>3.9736853999999999</v>
      </c>
      <c r="AF256" s="10">
        <v>3.9182393000000002</v>
      </c>
      <c r="AG256" s="10">
        <v>3.8659156000000001</v>
      </c>
      <c r="AH256" s="10">
        <v>3.8172261000000001</v>
      </c>
      <c r="AI256" s="10">
        <v>3.7721306999999999</v>
      </c>
      <c r="AJ256" s="10">
        <v>3.7304046999999998</v>
      </c>
      <c r="AK256" s="10">
        <v>3.6918229</v>
      </c>
      <c r="AL256" s="10">
        <v>3.6561602999999998</v>
      </c>
      <c r="AM256" s="10">
        <v>3.6231917999999999</v>
      </c>
      <c r="AN256" s="10">
        <v>3.5926925000000001</v>
      </c>
      <c r="AO256" s="10">
        <v>3.5644371000000001</v>
      </c>
      <c r="AP256" s="10">
        <v>3.5382007999999998</v>
      </c>
      <c r="AQ256" s="10">
        <v>3.5137583999999999</v>
      </c>
      <c r="AR256" s="10">
        <v>3.4908847999999999</v>
      </c>
      <c r="AS256" s="10">
        <v>3.4693551</v>
      </c>
      <c r="AT256" s="10">
        <v>3.4489635999999999</v>
      </c>
      <c r="AU256" s="10">
        <v>3.4295990000000001</v>
      </c>
      <c r="AV256" s="10">
        <v>3.4111788000000001</v>
      </c>
      <c r="AW256" s="10">
        <v>3.3936207</v>
      </c>
      <c r="AX256" s="10">
        <v>3.3768419999999999</v>
      </c>
      <c r="AY256" s="10">
        <v>3.3607605</v>
      </c>
      <c r="AZ256" s="10">
        <v>3.3452934999999999</v>
      </c>
      <c r="BA256" s="10">
        <v>3.3303585999999998</v>
      </c>
      <c r="BB256" s="10">
        <v>3.3158734000000001</v>
      </c>
      <c r="BC256" s="10">
        <v>3.3017553999999998</v>
      </c>
      <c r="BD256" s="10">
        <v>3.2879220999999998</v>
      </c>
      <c r="BE256" s="10">
        <v>3.2742911000000001</v>
      </c>
      <c r="BF256" s="10">
        <v>3.2607949999999999</v>
      </c>
      <c r="BG256" s="10">
        <v>3.2474333999999998</v>
      </c>
      <c r="BH256" s="10">
        <v>3.2342241999999999</v>
      </c>
      <c r="BI256" s="10">
        <v>3.2211854999999998</v>
      </c>
      <c r="BJ256" s="10">
        <v>3.2083352999999999</v>
      </c>
      <c r="BK256" s="10">
        <v>3.1956916</v>
      </c>
      <c r="BL256" s="10">
        <v>3.1832723000000001</v>
      </c>
      <c r="BM256" s="10">
        <v>3.1710954</v>
      </c>
      <c r="BN256" s="10">
        <v>3.159179</v>
      </c>
      <c r="BO256" s="10">
        <v>3.1475411000000002</v>
      </c>
      <c r="BP256" s="10">
        <v>3.1361995999999999</v>
      </c>
      <c r="BQ256" s="10">
        <v>3.1251726</v>
      </c>
      <c r="BR256" s="10">
        <v>3.0663478</v>
      </c>
      <c r="BS256" s="10">
        <v>3.0217192000000002</v>
      </c>
      <c r="BU256" s="9">
        <v>324.89</v>
      </c>
      <c r="BV256" s="9">
        <v>329.79</v>
      </c>
      <c r="BW256" s="9">
        <v>327.74</v>
      </c>
      <c r="BX256" s="9">
        <v>322.82</v>
      </c>
      <c r="BY256" s="9">
        <v>319.62</v>
      </c>
      <c r="BZ256" s="9">
        <v>316.92</v>
      </c>
      <c r="CA256" s="9">
        <v>313.99</v>
      </c>
      <c r="CB256" s="9">
        <v>314.97000000000003</v>
      </c>
      <c r="CC256" s="9">
        <v>317.83999999999997</v>
      </c>
      <c r="CD256" s="9">
        <v>318.48</v>
      </c>
      <c r="CE256" s="9">
        <v>327.55</v>
      </c>
      <c r="CF256" s="9">
        <v>341.38</v>
      </c>
      <c r="CG256" s="9">
        <v>346.08</v>
      </c>
      <c r="CH256" s="9">
        <v>342.11</v>
      </c>
      <c r="CI256" s="9">
        <v>310.77999999999997</v>
      </c>
      <c r="CJ256" s="9">
        <v>273.89</v>
      </c>
      <c r="CK256" s="9">
        <v>239.87</v>
      </c>
      <c r="CL256" s="9">
        <v>231.11</v>
      </c>
      <c r="CM256" s="9">
        <v>223.3</v>
      </c>
      <c r="CN256" s="9">
        <v>225.73</v>
      </c>
      <c r="CO256" s="9">
        <v>230.53</v>
      </c>
      <c r="CP256" s="9">
        <v>236.74</v>
      </c>
      <c r="CQ256" s="9">
        <v>242.69</v>
      </c>
      <c r="CR256" s="9">
        <v>250.88</v>
      </c>
      <c r="CS256" s="9">
        <v>256.47000000000003</v>
      </c>
      <c r="CT256" s="9">
        <v>252.07</v>
      </c>
      <c r="CU256" s="9">
        <v>235.98</v>
      </c>
      <c r="CV256" s="9">
        <v>190.29</v>
      </c>
      <c r="CW256" s="9">
        <v>159.04</v>
      </c>
      <c r="CX256" s="9">
        <v>148.99</v>
      </c>
      <c r="CY256" s="9">
        <v>149.33000000000001</v>
      </c>
      <c r="CZ256" s="9">
        <v>150.15</v>
      </c>
      <c r="DA256" s="9">
        <v>154.24</v>
      </c>
      <c r="DB256" s="9">
        <v>161.38</v>
      </c>
      <c r="DC256" s="9">
        <v>164.69</v>
      </c>
      <c r="DD256" s="9">
        <v>167.89</v>
      </c>
      <c r="DE256" s="9">
        <v>168.03</v>
      </c>
      <c r="DF256" s="9">
        <v>168.93</v>
      </c>
      <c r="DG256" s="9">
        <v>159.75</v>
      </c>
      <c r="DH256" s="9">
        <v>120.58</v>
      </c>
      <c r="DI256" s="9">
        <v>89.07</v>
      </c>
      <c r="DJ256" s="9">
        <v>86.06</v>
      </c>
      <c r="DK256" s="9">
        <v>81.06</v>
      </c>
      <c r="DL256" s="9">
        <v>73.06</v>
      </c>
      <c r="DM256" s="9">
        <v>73.3</v>
      </c>
      <c r="DN256" s="9">
        <v>81.3</v>
      </c>
      <c r="DO256" s="9">
        <v>86.3</v>
      </c>
      <c r="DP256" s="9">
        <v>90.3</v>
      </c>
      <c r="DR256" s="9">
        <v>340.84</v>
      </c>
      <c r="DS256" s="9">
        <v>342.78</v>
      </c>
      <c r="DT256" s="9">
        <v>282.66000000000003</v>
      </c>
      <c r="DU256" s="9">
        <v>304.05</v>
      </c>
      <c r="DV256" s="9">
        <v>301.93</v>
      </c>
      <c r="DW256" s="9">
        <v>299.89</v>
      </c>
      <c r="DX256" s="9">
        <v>270.54000000000002</v>
      </c>
      <c r="DY256" s="9">
        <v>271.87</v>
      </c>
      <c r="DZ256" s="9">
        <v>271.39</v>
      </c>
      <c r="EA256" s="9">
        <v>314.32</v>
      </c>
      <c r="EB256" s="9">
        <v>316.3</v>
      </c>
      <c r="EC256" s="9">
        <v>316.76</v>
      </c>
      <c r="ED256" s="9">
        <v>318.08</v>
      </c>
      <c r="EE256" s="9">
        <v>318.08</v>
      </c>
      <c r="EF256" s="9">
        <v>315.11</v>
      </c>
      <c r="EG256" s="9">
        <v>214.14</v>
      </c>
      <c r="EH256" s="9">
        <v>213.81</v>
      </c>
      <c r="EI256" s="9">
        <v>213.66</v>
      </c>
      <c r="EJ256" s="9">
        <v>213.45</v>
      </c>
      <c r="EK256" s="9">
        <v>214.31</v>
      </c>
      <c r="EL256" s="9">
        <v>214.79</v>
      </c>
      <c r="EM256" s="9">
        <v>247.84</v>
      </c>
      <c r="EN256" s="9">
        <v>250.11</v>
      </c>
      <c r="EO256" s="9">
        <v>250.74</v>
      </c>
      <c r="EP256" s="9">
        <v>251.88</v>
      </c>
      <c r="EQ256" s="9">
        <v>251.56</v>
      </c>
      <c r="ER256" s="9">
        <v>253.07</v>
      </c>
      <c r="ES256" s="9">
        <v>159.68</v>
      </c>
      <c r="ET256" s="9">
        <v>158.94999999999999</v>
      </c>
      <c r="EU256" s="9">
        <v>158.96</v>
      </c>
      <c r="EV256" s="9">
        <v>158.93</v>
      </c>
      <c r="EW256" s="9">
        <v>160.34</v>
      </c>
      <c r="EX256" s="9">
        <v>161.18</v>
      </c>
      <c r="EY256" s="9">
        <v>176.17</v>
      </c>
      <c r="EZ256" s="9">
        <v>178.68</v>
      </c>
      <c r="FA256" s="9">
        <v>180.54</v>
      </c>
      <c r="FB256" s="9">
        <v>181.25</v>
      </c>
      <c r="FC256" s="9">
        <v>180.62</v>
      </c>
      <c r="FD256" s="9">
        <v>180.23</v>
      </c>
      <c r="FE256" s="9">
        <v>108.62</v>
      </c>
      <c r="FF256" s="9">
        <v>107.99</v>
      </c>
      <c r="FG256" s="9">
        <v>108</v>
      </c>
      <c r="FH256" s="9">
        <v>107.97</v>
      </c>
      <c r="FI256" s="9">
        <v>109.37</v>
      </c>
      <c r="FJ256" s="9">
        <v>107.99</v>
      </c>
      <c r="FK256" s="9">
        <v>105.41</v>
      </c>
      <c r="FL256" s="9">
        <v>107.92</v>
      </c>
      <c r="FM256" s="9">
        <v>109.78</v>
      </c>
      <c r="FO256" s="9">
        <v>79.881399999999999</v>
      </c>
      <c r="FP256" s="7">
        <v>83.33</v>
      </c>
      <c r="FQ256" s="9">
        <v>1.2403999999999999</v>
      </c>
      <c r="FR256" s="7">
        <f t="shared" si="36"/>
        <v>67.179941954208317</v>
      </c>
      <c r="FT256" s="7">
        <v>3.44</v>
      </c>
      <c r="FU256" s="7">
        <v>3.31</v>
      </c>
      <c r="FV256" s="9">
        <v>80.154200000000003</v>
      </c>
      <c r="FX256" s="9">
        <v>82.7</v>
      </c>
      <c r="FY256" s="9">
        <v>82.49</v>
      </c>
      <c r="FZ256" s="9">
        <v>81.72</v>
      </c>
      <c r="GA256" s="9">
        <v>79.459999999999994</v>
      </c>
      <c r="GB256" s="9">
        <v>75.64</v>
      </c>
    </row>
    <row r="257" spans="1:184" x14ac:dyDescent="0.25">
      <c r="A257" s="6">
        <f t="shared" si="37"/>
        <v>44910</v>
      </c>
      <c r="B257" s="13">
        <f t="shared" si="31"/>
        <v>12</v>
      </c>
      <c r="C257" s="13">
        <f t="shared" si="32"/>
        <v>2022</v>
      </c>
      <c r="D257">
        <f t="shared" si="33"/>
        <v>202212</v>
      </c>
      <c r="E257">
        <f t="shared" si="34"/>
        <v>4</v>
      </c>
      <c r="F257">
        <f t="shared" si="35"/>
        <v>202204</v>
      </c>
      <c r="G257" t="s">
        <v>443</v>
      </c>
      <c r="H257" s="9">
        <v>3.5</v>
      </c>
      <c r="I257" s="9">
        <v>3.4268999999999998</v>
      </c>
      <c r="J257" s="10">
        <v>3.4864394000000001</v>
      </c>
      <c r="K257" s="10">
        <v>3.7387839</v>
      </c>
      <c r="L257" s="10">
        <v>3.9743732000000001</v>
      </c>
      <c r="M257" s="10">
        <v>4.1703212000000001</v>
      </c>
      <c r="N257" s="10">
        <v>4.3189080000000004</v>
      </c>
      <c r="O257" s="10">
        <v>4.4227604999999999</v>
      </c>
      <c r="P257" s="10">
        <v>4.4881526999999997</v>
      </c>
      <c r="Q257" s="10">
        <v>4.5237641000000002</v>
      </c>
      <c r="R257" s="10">
        <v>4.5376989999999999</v>
      </c>
      <c r="S257" s="10">
        <v>4.5357867000000001</v>
      </c>
      <c r="T257" s="10">
        <v>4.5210879999999998</v>
      </c>
      <c r="U257" s="10">
        <v>4.4952819999999996</v>
      </c>
      <c r="V257" s="10">
        <v>4.4592986999999997</v>
      </c>
      <c r="W257" s="10">
        <v>4.4145623000000001</v>
      </c>
      <c r="X257" s="10">
        <v>4.3626693999999997</v>
      </c>
      <c r="Y257" s="10">
        <v>4.3052165000000002</v>
      </c>
      <c r="Z257" s="10">
        <v>4.2438000999999996</v>
      </c>
      <c r="AA257" s="10">
        <v>4.1800169</v>
      </c>
      <c r="AB257" s="10">
        <v>4.1153572</v>
      </c>
      <c r="AC257" s="10">
        <v>4.0507679999999997</v>
      </c>
      <c r="AD257" s="10">
        <v>3.9870223</v>
      </c>
      <c r="AE257" s="10">
        <v>3.9248935</v>
      </c>
      <c r="AF257" s="10">
        <v>3.8651544000000002</v>
      </c>
      <c r="AG257" s="10">
        <v>3.8085784999999999</v>
      </c>
      <c r="AH257" s="10">
        <v>3.7558026</v>
      </c>
      <c r="AI257" s="10">
        <v>3.7068007999999999</v>
      </c>
      <c r="AJ257" s="10">
        <v>3.6613454000000001</v>
      </c>
      <c r="AK257" s="10">
        <v>3.6192085999999999</v>
      </c>
      <c r="AL257" s="10">
        <v>3.5801626</v>
      </c>
      <c r="AM257" s="10">
        <v>3.5439796000000001</v>
      </c>
      <c r="AN257" s="10">
        <v>3.5104318000000001</v>
      </c>
      <c r="AO257" s="10">
        <v>3.4792914000000001</v>
      </c>
      <c r="AP257" s="10">
        <v>3.4503306</v>
      </c>
      <c r="AQ257" s="10">
        <v>3.4233216</v>
      </c>
      <c r="AR257" s="10">
        <v>3.3980366000000002</v>
      </c>
      <c r="AS257" s="10">
        <v>3.3742478999999999</v>
      </c>
      <c r="AT257" s="10">
        <v>3.3517488000000002</v>
      </c>
      <c r="AU257" s="10">
        <v>3.3304263000000001</v>
      </c>
      <c r="AV257" s="10">
        <v>3.3101931000000002</v>
      </c>
      <c r="AW257" s="10">
        <v>3.2909619000000001</v>
      </c>
      <c r="AX257" s="10">
        <v>3.2726456000000002</v>
      </c>
      <c r="AY257" s="10">
        <v>3.2551568</v>
      </c>
      <c r="AZ257" s="10">
        <v>3.2384083000000001</v>
      </c>
      <c r="BA257" s="10">
        <v>3.2223128999999999</v>
      </c>
      <c r="BB257" s="10">
        <v>3.2067833000000001</v>
      </c>
      <c r="BC257" s="10">
        <v>3.1917322000000001</v>
      </c>
      <c r="BD257" s="10">
        <v>3.1770724000000001</v>
      </c>
      <c r="BE257" s="10">
        <v>3.1627166999999998</v>
      </c>
      <c r="BF257" s="10">
        <v>3.1485930999999998</v>
      </c>
      <c r="BG257" s="10">
        <v>3.1346968999999998</v>
      </c>
      <c r="BH257" s="10">
        <v>3.1210423999999999</v>
      </c>
      <c r="BI257" s="10">
        <v>3.1076435</v>
      </c>
      <c r="BJ257" s="10">
        <v>3.0945141999999999</v>
      </c>
      <c r="BK257" s="10">
        <v>3.0816686999999998</v>
      </c>
      <c r="BL257" s="10">
        <v>3.069121</v>
      </c>
      <c r="BM257" s="10">
        <v>3.0568851000000001</v>
      </c>
      <c r="BN257" s="10">
        <v>3.0449750999999998</v>
      </c>
      <c r="BO257" s="10">
        <v>3.0334051</v>
      </c>
      <c r="BP257" s="10">
        <v>3.0221890999999999</v>
      </c>
      <c r="BQ257" s="10">
        <v>3.0113411000000001</v>
      </c>
      <c r="BR257" s="10">
        <v>2.9544834</v>
      </c>
      <c r="BS257" s="10">
        <v>2.9126812000000002</v>
      </c>
      <c r="BU257" s="9">
        <v>337.13</v>
      </c>
      <c r="BV257" s="9">
        <v>341.56</v>
      </c>
      <c r="BW257" s="9">
        <v>337.31</v>
      </c>
      <c r="BX257" s="9">
        <v>332.56</v>
      </c>
      <c r="BY257" s="9">
        <v>328.31</v>
      </c>
      <c r="BZ257" s="9">
        <v>325.61</v>
      </c>
      <c r="CA257" s="9">
        <v>322.3</v>
      </c>
      <c r="CB257" s="9">
        <v>322.86</v>
      </c>
      <c r="CC257" s="9">
        <v>325.62</v>
      </c>
      <c r="CD257" s="9">
        <v>326.08999999999997</v>
      </c>
      <c r="CE257" s="9">
        <v>335.16</v>
      </c>
      <c r="CF257" s="9">
        <v>348.99</v>
      </c>
      <c r="CG257" s="9">
        <v>353.69</v>
      </c>
      <c r="CH257" s="9">
        <v>349.72</v>
      </c>
      <c r="CI257" s="9">
        <v>318.39</v>
      </c>
      <c r="CJ257" s="9">
        <v>279.52</v>
      </c>
      <c r="CK257" s="9">
        <v>243.52</v>
      </c>
      <c r="CL257" s="9">
        <v>234.76</v>
      </c>
      <c r="CM257" s="9">
        <v>226.95</v>
      </c>
      <c r="CN257" s="9">
        <v>229.38</v>
      </c>
      <c r="CO257" s="9">
        <v>234.18</v>
      </c>
      <c r="CP257" s="9">
        <v>240.39</v>
      </c>
      <c r="CQ257" s="9">
        <v>246.34</v>
      </c>
      <c r="CR257" s="9">
        <v>254.53</v>
      </c>
      <c r="CS257" s="9">
        <v>260.12</v>
      </c>
      <c r="CT257" s="9">
        <v>255.72</v>
      </c>
      <c r="CU257" s="9">
        <v>239.63</v>
      </c>
      <c r="CV257" s="9">
        <v>192.63</v>
      </c>
      <c r="CW257" s="9">
        <v>161.13</v>
      </c>
      <c r="CX257" s="9">
        <v>151.08000000000001</v>
      </c>
      <c r="CY257" s="9">
        <v>151.41999999999999</v>
      </c>
      <c r="CZ257" s="9">
        <v>152.24</v>
      </c>
      <c r="DA257" s="9">
        <v>156.33000000000001</v>
      </c>
      <c r="DB257" s="9">
        <v>163.93</v>
      </c>
      <c r="DC257" s="9">
        <v>167.24</v>
      </c>
      <c r="DD257" s="9">
        <v>170.44</v>
      </c>
      <c r="DE257" s="9">
        <v>170.58</v>
      </c>
      <c r="DF257" s="9">
        <v>171.48</v>
      </c>
      <c r="DG257" s="9">
        <v>162.30000000000001</v>
      </c>
      <c r="DH257" s="9">
        <v>120.63</v>
      </c>
      <c r="DI257" s="9">
        <v>89.12</v>
      </c>
      <c r="DJ257" s="9">
        <v>86.11</v>
      </c>
      <c r="DK257" s="9">
        <v>81.11</v>
      </c>
      <c r="DL257" s="9">
        <v>73.11</v>
      </c>
      <c r="DM257" s="9">
        <v>73.349999999999994</v>
      </c>
      <c r="DN257" s="9">
        <v>81.14</v>
      </c>
      <c r="DO257" s="9">
        <v>86.14</v>
      </c>
      <c r="DP257" s="9">
        <v>90.14</v>
      </c>
      <c r="DR257" s="9">
        <v>341.6</v>
      </c>
      <c r="DS257" s="9">
        <v>344.65</v>
      </c>
      <c r="DT257" s="9">
        <v>295</v>
      </c>
      <c r="DU257" s="9">
        <v>304.72000000000003</v>
      </c>
      <c r="DV257" s="9">
        <v>304.64999999999998</v>
      </c>
      <c r="DW257" s="9">
        <v>302.61</v>
      </c>
      <c r="DX257" s="9">
        <v>275.10000000000002</v>
      </c>
      <c r="DY257" s="9">
        <v>276.43</v>
      </c>
      <c r="DZ257" s="9">
        <v>275.95</v>
      </c>
      <c r="EA257" s="9">
        <v>323.26</v>
      </c>
      <c r="EB257" s="9">
        <v>325.24</v>
      </c>
      <c r="EC257" s="9">
        <v>325.7</v>
      </c>
      <c r="ED257" s="9">
        <v>313.37</v>
      </c>
      <c r="EE257" s="9">
        <v>313.37</v>
      </c>
      <c r="EF257" s="9">
        <v>310.39999999999998</v>
      </c>
      <c r="EG257" s="9">
        <v>213.24</v>
      </c>
      <c r="EH257" s="9">
        <v>212.91</v>
      </c>
      <c r="EI257" s="9">
        <v>212.76</v>
      </c>
      <c r="EJ257" s="9">
        <v>212.55</v>
      </c>
      <c r="EK257" s="9">
        <v>213.41</v>
      </c>
      <c r="EL257" s="9">
        <v>213.89</v>
      </c>
      <c r="EM257" s="9">
        <v>249.1</v>
      </c>
      <c r="EN257" s="9">
        <v>251.37</v>
      </c>
      <c r="EO257" s="9">
        <v>252</v>
      </c>
      <c r="EP257" s="9">
        <v>253.14</v>
      </c>
      <c r="EQ257" s="9">
        <v>252.82</v>
      </c>
      <c r="ER257" s="9">
        <v>254.33</v>
      </c>
      <c r="ES257" s="9">
        <v>161.01</v>
      </c>
      <c r="ET257" s="9">
        <v>160.28</v>
      </c>
      <c r="EU257" s="9">
        <v>160.29</v>
      </c>
      <c r="EV257" s="9">
        <v>160.26</v>
      </c>
      <c r="EW257" s="9">
        <v>161.66999999999999</v>
      </c>
      <c r="EX257" s="9">
        <v>162.51</v>
      </c>
      <c r="EY257" s="9">
        <v>174.59</v>
      </c>
      <c r="EZ257" s="9">
        <v>177.1</v>
      </c>
      <c r="FA257" s="9">
        <v>178.96</v>
      </c>
      <c r="FB257" s="9">
        <v>179.67</v>
      </c>
      <c r="FC257" s="9">
        <v>179.04</v>
      </c>
      <c r="FD257" s="9">
        <v>178.65</v>
      </c>
      <c r="FE257" s="9">
        <v>110.3</v>
      </c>
      <c r="FF257" s="9">
        <v>109.67</v>
      </c>
      <c r="FG257" s="9">
        <v>109.68</v>
      </c>
      <c r="FH257" s="9">
        <v>109.65</v>
      </c>
      <c r="FI257" s="9">
        <v>111.05</v>
      </c>
      <c r="FJ257" s="9">
        <v>109.67</v>
      </c>
      <c r="FK257" s="9">
        <v>107.09</v>
      </c>
      <c r="FL257" s="9">
        <v>109.6</v>
      </c>
      <c r="FM257" s="9">
        <v>111.46</v>
      </c>
      <c r="FO257" s="9">
        <v>78.853399999999993</v>
      </c>
      <c r="FP257" s="7">
        <v>82.34</v>
      </c>
      <c r="FQ257" s="9">
        <v>1.222</v>
      </c>
      <c r="FR257" s="7">
        <f t="shared" si="36"/>
        <v>67.381342062193127</v>
      </c>
      <c r="FT257" s="7">
        <v>3.39</v>
      </c>
      <c r="FU257" s="7">
        <v>3.25</v>
      </c>
      <c r="FV257" s="9">
        <v>79.106399999999994</v>
      </c>
      <c r="FX257" s="9">
        <v>81.209999999999994</v>
      </c>
      <c r="FY257" s="9">
        <v>80.989999999999995</v>
      </c>
      <c r="FZ257" s="9">
        <v>80.08</v>
      </c>
      <c r="GA257" s="9">
        <v>77.83</v>
      </c>
      <c r="GB257" s="9">
        <v>74.17</v>
      </c>
    </row>
    <row r="258" spans="1:184" x14ac:dyDescent="0.25">
      <c r="A258" s="6">
        <f t="shared" si="37"/>
        <v>44911</v>
      </c>
      <c r="B258" s="13">
        <f t="shared" si="31"/>
        <v>12</v>
      </c>
      <c r="C258" s="13">
        <f t="shared" si="32"/>
        <v>2022</v>
      </c>
      <c r="D258">
        <f t="shared" si="33"/>
        <v>202212</v>
      </c>
      <c r="E258">
        <f t="shared" si="34"/>
        <v>4</v>
      </c>
      <c r="F258">
        <f t="shared" si="35"/>
        <v>202204</v>
      </c>
      <c r="G258" t="s">
        <v>444</v>
      </c>
      <c r="H258" s="9">
        <v>3.5</v>
      </c>
      <c r="I258" s="9">
        <v>3.4272999999999998</v>
      </c>
      <c r="J258" s="10">
        <v>3.4948220999999999</v>
      </c>
      <c r="K258" s="10">
        <v>3.7575866000000002</v>
      </c>
      <c r="L258" s="10">
        <v>4.0050663000000002</v>
      </c>
      <c r="M258" s="10">
        <v>4.2132882</v>
      </c>
      <c r="N258" s="10">
        <v>4.3735102000000001</v>
      </c>
      <c r="O258" s="10">
        <v>4.4879018999999998</v>
      </c>
      <c r="P258" s="10">
        <v>4.5629711999999998</v>
      </c>
      <c r="Q258" s="10">
        <v>4.6067412000000001</v>
      </c>
      <c r="R258" s="10">
        <v>4.6267887999999999</v>
      </c>
      <c r="S258" s="10">
        <v>4.6283919999999998</v>
      </c>
      <c r="T258" s="10">
        <v>4.6151539000000001</v>
      </c>
      <c r="U258" s="10">
        <v>4.5894953999999997</v>
      </c>
      <c r="V258" s="10">
        <v>4.5529301999999996</v>
      </c>
      <c r="W258" s="10">
        <v>4.5072178000000003</v>
      </c>
      <c r="X258" s="10">
        <v>4.4542593999999998</v>
      </c>
      <c r="Y258" s="10">
        <v>4.3959561000000003</v>
      </c>
      <c r="Z258" s="10">
        <v>4.3342087999999999</v>
      </c>
      <c r="AA258" s="10">
        <v>4.2709187000000002</v>
      </c>
      <c r="AB258" s="10">
        <v>4.2077935000000002</v>
      </c>
      <c r="AC258" s="10">
        <v>4.1456444000000001</v>
      </c>
      <c r="AD258" s="10">
        <v>4.0850226999999997</v>
      </c>
      <c r="AE258" s="10">
        <v>4.0264794000000004</v>
      </c>
      <c r="AF258" s="10">
        <v>3.9705659999999998</v>
      </c>
      <c r="AG258" s="10">
        <v>3.9178335999999998</v>
      </c>
      <c r="AH258" s="10">
        <v>3.8687141</v>
      </c>
      <c r="AI258" s="10">
        <v>3.8231112</v>
      </c>
      <c r="AJ258" s="10">
        <v>3.7807835000000001</v>
      </c>
      <c r="AK258" s="10">
        <v>3.7414892000000002</v>
      </c>
      <c r="AL258" s="10">
        <v>3.7049867000000001</v>
      </c>
      <c r="AM258" s="10">
        <v>3.6710343999999999</v>
      </c>
      <c r="AN258" s="10">
        <v>3.6393906999999999</v>
      </c>
      <c r="AO258" s="10">
        <v>3.6098138999999998</v>
      </c>
      <c r="AP258" s="10">
        <v>3.5820623999999999</v>
      </c>
      <c r="AQ258" s="10">
        <v>3.5558945</v>
      </c>
      <c r="AR258" s="10">
        <v>3.5310685999999998</v>
      </c>
      <c r="AS258" s="10">
        <v>3.5073430000000001</v>
      </c>
      <c r="AT258" s="10">
        <v>3.4845041000000001</v>
      </c>
      <c r="AU258" s="10">
        <v>3.4624609999999998</v>
      </c>
      <c r="AV258" s="10">
        <v>3.441157</v>
      </c>
      <c r="AW258" s="10">
        <v>3.4205353000000001</v>
      </c>
      <c r="AX258" s="10">
        <v>3.4005390000000002</v>
      </c>
      <c r="AY258" s="10">
        <v>3.3811114999999998</v>
      </c>
      <c r="AZ258" s="10">
        <v>3.3621957999999998</v>
      </c>
      <c r="BA258" s="10">
        <v>3.3437353000000001</v>
      </c>
      <c r="BB258" s="10">
        <v>3.3256730999999999</v>
      </c>
      <c r="BC258" s="10">
        <v>3.3079524</v>
      </c>
      <c r="BD258" s="10">
        <v>3.2905164</v>
      </c>
      <c r="BE258" s="10">
        <v>3.2733083999999999</v>
      </c>
      <c r="BF258" s="10">
        <v>3.2562837</v>
      </c>
      <c r="BG258" s="10">
        <v>3.2394514999999999</v>
      </c>
      <c r="BH258" s="10">
        <v>3.2228357999999999</v>
      </c>
      <c r="BI258" s="10">
        <v>3.2064604999999999</v>
      </c>
      <c r="BJ258" s="10">
        <v>3.1903497000000001</v>
      </c>
      <c r="BK258" s="10">
        <v>3.1745272999999998</v>
      </c>
      <c r="BL258" s="10">
        <v>3.1590172999999999</v>
      </c>
      <c r="BM258" s="10">
        <v>3.1438437000000001</v>
      </c>
      <c r="BN258" s="10">
        <v>3.1290306000000001</v>
      </c>
      <c r="BO258" s="10">
        <v>3.1146018</v>
      </c>
      <c r="BP258" s="10">
        <v>3.1005813999999998</v>
      </c>
      <c r="BQ258" s="10">
        <v>3.0869933000000001</v>
      </c>
      <c r="BR258" s="10">
        <v>3.0152926</v>
      </c>
      <c r="BS258" s="10">
        <v>2.9615919000000002</v>
      </c>
      <c r="BU258" s="9">
        <v>288.42</v>
      </c>
      <c r="BV258" s="9">
        <v>293.17</v>
      </c>
      <c r="BW258" s="9">
        <v>290.47000000000003</v>
      </c>
      <c r="BX258" s="9">
        <v>288.67</v>
      </c>
      <c r="BY258" s="9">
        <v>286.17</v>
      </c>
      <c r="BZ258" s="9">
        <v>282.14999999999998</v>
      </c>
      <c r="CA258" s="9">
        <v>278.93</v>
      </c>
      <c r="CB258" s="9">
        <v>279.68</v>
      </c>
      <c r="CC258" s="9">
        <v>282.08</v>
      </c>
      <c r="CD258" s="9">
        <v>283.07</v>
      </c>
      <c r="CE258" s="9">
        <v>292.17</v>
      </c>
      <c r="CF258" s="9">
        <v>306.02</v>
      </c>
      <c r="CG258" s="9">
        <v>310.97000000000003</v>
      </c>
      <c r="CH258" s="9">
        <v>308.97000000000003</v>
      </c>
      <c r="CI258" s="9">
        <v>277.64</v>
      </c>
      <c r="CJ258" s="9">
        <v>247.64</v>
      </c>
      <c r="CK258" s="9">
        <v>218.64</v>
      </c>
      <c r="CL258" s="9">
        <v>209.88</v>
      </c>
      <c r="CM258" s="9">
        <v>202.07</v>
      </c>
      <c r="CN258" s="9">
        <v>204.5</v>
      </c>
      <c r="CO258" s="9">
        <v>209.3</v>
      </c>
      <c r="CP258" s="9">
        <v>219.25</v>
      </c>
      <c r="CQ258" s="9">
        <v>227.25</v>
      </c>
      <c r="CR258" s="9">
        <v>235.44</v>
      </c>
      <c r="CS258" s="9">
        <v>241.11</v>
      </c>
      <c r="CT258" s="9">
        <v>236.71</v>
      </c>
      <c r="CU258" s="9">
        <v>220.62</v>
      </c>
      <c r="CV258" s="9">
        <v>182.62</v>
      </c>
      <c r="CW258" s="9">
        <v>151.13</v>
      </c>
      <c r="CX258" s="9">
        <v>141.07</v>
      </c>
      <c r="CY258" s="9">
        <v>141.41</v>
      </c>
      <c r="CZ258" s="9">
        <v>142.22999999999999</v>
      </c>
      <c r="DA258" s="9">
        <v>146.32</v>
      </c>
      <c r="DB258" s="9">
        <v>156.33000000000001</v>
      </c>
      <c r="DC258" s="9">
        <v>159.63999999999999</v>
      </c>
      <c r="DD258" s="9">
        <v>162.84</v>
      </c>
      <c r="DE258" s="9">
        <v>162.97999999999999</v>
      </c>
      <c r="DF258" s="9">
        <v>163.88</v>
      </c>
      <c r="DG258" s="9">
        <v>154.69999999999999</v>
      </c>
      <c r="DH258" s="9">
        <v>116.7</v>
      </c>
      <c r="DI258" s="9">
        <v>86.7</v>
      </c>
      <c r="DJ258" s="9">
        <v>83.69</v>
      </c>
      <c r="DK258" s="9">
        <v>78.69</v>
      </c>
      <c r="DL258" s="9">
        <v>70.69</v>
      </c>
      <c r="DM258" s="9">
        <v>70.930000000000007</v>
      </c>
      <c r="DN258" s="9">
        <v>79.430000000000007</v>
      </c>
      <c r="DO258" s="9">
        <v>84.43</v>
      </c>
      <c r="DP258" s="9">
        <v>88.43</v>
      </c>
      <c r="DR258" s="9">
        <v>309.38</v>
      </c>
      <c r="DS258" s="9">
        <v>318.26</v>
      </c>
      <c r="DT258" s="9">
        <v>269.92</v>
      </c>
      <c r="DU258" s="9">
        <v>278.49</v>
      </c>
      <c r="DV258" s="9">
        <v>276.57</v>
      </c>
      <c r="DW258" s="9">
        <v>277.61</v>
      </c>
      <c r="DX258" s="9">
        <v>249.1</v>
      </c>
      <c r="DY258" s="9">
        <v>250.43</v>
      </c>
      <c r="DZ258" s="9">
        <v>249.95</v>
      </c>
      <c r="EA258" s="9">
        <v>299.26</v>
      </c>
      <c r="EB258" s="9">
        <v>301.24</v>
      </c>
      <c r="EC258" s="9">
        <v>301.7</v>
      </c>
      <c r="ED258" s="9">
        <v>282.37</v>
      </c>
      <c r="EE258" s="9">
        <v>282.37</v>
      </c>
      <c r="EF258" s="9">
        <v>279.39999999999998</v>
      </c>
      <c r="EG258" s="9">
        <v>203.24</v>
      </c>
      <c r="EH258" s="9">
        <v>202.91</v>
      </c>
      <c r="EI258" s="9">
        <v>202.76</v>
      </c>
      <c r="EJ258" s="9">
        <v>202.55</v>
      </c>
      <c r="EK258" s="9">
        <v>203.41</v>
      </c>
      <c r="EL258" s="9">
        <v>203.89</v>
      </c>
      <c r="EM258" s="9">
        <v>237.1</v>
      </c>
      <c r="EN258" s="9">
        <v>239.37</v>
      </c>
      <c r="EO258" s="9">
        <v>240</v>
      </c>
      <c r="EP258" s="9">
        <v>241.14</v>
      </c>
      <c r="EQ258" s="9">
        <v>240.82</v>
      </c>
      <c r="ER258" s="9">
        <v>242.33</v>
      </c>
      <c r="ES258" s="9">
        <v>149.66</v>
      </c>
      <c r="ET258" s="9">
        <v>148.93</v>
      </c>
      <c r="EU258" s="9">
        <v>148.94</v>
      </c>
      <c r="EV258" s="9">
        <v>148.91</v>
      </c>
      <c r="EW258" s="9">
        <v>150.32</v>
      </c>
      <c r="EX258" s="9">
        <v>151.16</v>
      </c>
      <c r="EY258" s="9">
        <v>172.7</v>
      </c>
      <c r="EZ258" s="9">
        <v>175.21</v>
      </c>
      <c r="FA258" s="9">
        <v>177.07</v>
      </c>
      <c r="FB258" s="9">
        <v>177.78</v>
      </c>
      <c r="FC258" s="9">
        <v>177.15</v>
      </c>
      <c r="FD258" s="9">
        <v>176.76</v>
      </c>
      <c r="FE258" s="9">
        <v>108.41</v>
      </c>
      <c r="FF258" s="9">
        <v>107.78</v>
      </c>
      <c r="FG258" s="9">
        <v>107.79</v>
      </c>
      <c r="FH258" s="9">
        <v>107.76</v>
      </c>
      <c r="FI258" s="9">
        <v>109.16</v>
      </c>
      <c r="FJ258" s="9">
        <v>107.78</v>
      </c>
      <c r="FK258" s="9">
        <v>105.2</v>
      </c>
      <c r="FL258" s="9">
        <v>107.71</v>
      </c>
      <c r="FM258" s="9">
        <v>109.57</v>
      </c>
      <c r="FO258" s="9">
        <v>78.561999999999998</v>
      </c>
      <c r="FP258" s="7">
        <v>80.2</v>
      </c>
      <c r="FQ258" s="9">
        <v>1.2153</v>
      </c>
      <c r="FR258" s="7">
        <f t="shared" si="36"/>
        <v>65.991936147453302</v>
      </c>
      <c r="FT258" s="7">
        <v>3.47</v>
      </c>
      <c r="FU258" s="7">
        <v>3.33</v>
      </c>
      <c r="FV258" s="9">
        <v>78.816400000000002</v>
      </c>
      <c r="FX258" s="9">
        <v>79.040000000000006</v>
      </c>
      <c r="FY258" s="9">
        <v>79.36</v>
      </c>
      <c r="FZ258" s="9">
        <v>78.67</v>
      </c>
      <c r="GA258" s="9">
        <v>76.709999999999994</v>
      </c>
      <c r="GB258" s="9">
        <v>73.489999999999995</v>
      </c>
    </row>
    <row r="259" spans="1:184" x14ac:dyDescent="0.25">
      <c r="A259" s="6">
        <f t="shared" si="37"/>
        <v>44914</v>
      </c>
      <c r="B259" s="13">
        <f t="shared" si="31"/>
        <v>12</v>
      </c>
      <c r="C259" s="13">
        <f t="shared" si="32"/>
        <v>2022</v>
      </c>
      <c r="D259">
        <f t="shared" si="33"/>
        <v>202212</v>
      </c>
      <c r="E259">
        <f t="shared" si="34"/>
        <v>4</v>
      </c>
      <c r="F259">
        <f t="shared" si="35"/>
        <v>202204</v>
      </c>
      <c r="G259" t="s">
        <v>445</v>
      </c>
      <c r="H259" s="9">
        <v>3.5</v>
      </c>
      <c r="I259" s="9">
        <v>3.4268999999999998</v>
      </c>
      <c r="J259" s="10">
        <v>3.5079031999999999</v>
      </c>
      <c r="K259" s="10">
        <v>3.7958232999999999</v>
      </c>
      <c r="L259" s="10">
        <v>4.0577265999999996</v>
      </c>
      <c r="M259" s="10">
        <v>4.2745182000000002</v>
      </c>
      <c r="N259" s="10">
        <v>4.4394146000000001</v>
      </c>
      <c r="O259" s="10">
        <v>4.5553901999999997</v>
      </c>
      <c r="P259" s="10">
        <v>4.6305664000000002</v>
      </c>
      <c r="Q259" s="10">
        <v>4.6745222000000002</v>
      </c>
      <c r="R259" s="10">
        <v>4.6953597</v>
      </c>
      <c r="S259" s="10">
        <v>4.7001704000000002</v>
      </c>
      <c r="T259" s="10">
        <v>4.6925540000000003</v>
      </c>
      <c r="U259" s="10">
        <v>4.6748260000000004</v>
      </c>
      <c r="V259" s="10">
        <v>4.6480297000000004</v>
      </c>
      <c r="W259" s="10">
        <v>4.6133924999999998</v>
      </c>
      <c r="X259" s="10">
        <v>4.5722887999999999</v>
      </c>
      <c r="Y259" s="10">
        <v>4.5260930999999998</v>
      </c>
      <c r="Z259" s="10">
        <v>4.4761796</v>
      </c>
      <c r="AA259" s="10">
        <v>4.4239227000000003</v>
      </c>
      <c r="AB259" s="10">
        <v>4.3705780000000001</v>
      </c>
      <c r="AC259" s="10">
        <v>4.3169010999999999</v>
      </c>
      <c r="AD259" s="10">
        <v>4.2635164000000003</v>
      </c>
      <c r="AE259" s="10">
        <v>4.2110485000000004</v>
      </c>
      <c r="AF259" s="10">
        <v>4.1601219</v>
      </c>
      <c r="AG259" s="10">
        <v>4.1113609000000002</v>
      </c>
      <c r="AH259" s="10">
        <v>4.0652704999999996</v>
      </c>
      <c r="AI259" s="10">
        <v>4.0218277999999996</v>
      </c>
      <c r="AJ259" s="10">
        <v>3.9808644000000002</v>
      </c>
      <c r="AK259" s="10">
        <v>3.9422115999999998</v>
      </c>
      <c r="AL259" s="10">
        <v>3.9057010999999999</v>
      </c>
      <c r="AM259" s="10">
        <v>3.8711641999999999</v>
      </c>
      <c r="AN259" s="10">
        <v>3.8384325000000001</v>
      </c>
      <c r="AO259" s="10">
        <v>3.8073375</v>
      </c>
      <c r="AP259" s="10">
        <v>3.7777105999999998</v>
      </c>
      <c r="AQ259" s="10">
        <v>3.7493834000000001</v>
      </c>
      <c r="AR259" s="10">
        <v>3.7221872999999999</v>
      </c>
      <c r="AS259" s="10">
        <v>3.6959539000000001</v>
      </c>
      <c r="AT259" s="10">
        <v>3.6705342000000001</v>
      </c>
      <c r="AU259" s="10">
        <v>3.6458661000000001</v>
      </c>
      <c r="AV259" s="10">
        <v>3.6219109999999999</v>
      </c>
      <c r="AW259" s="10">
        <v>3.5986307000000002</v>
      </c>
      <c r="AX259" s="10">
        <v>3.5759867000000001</v>
      </c>
      <c r="AY259" s="10">
        <v>3.5539407000000001</v>
      </c>
      <c r="AZ259" s="10">
        <v>3.5324544000000002</v>
      </c>
      <c r="BA259" s="10">
        <v>3.5114893999999999</v>
      </c>
      <c r="BB259" s="10">
        <v>3.4910071999999999</v>
      </c>
      <c r="BC259" s="10">
        <v>3.4709694999999998</v>
      </c>
      <c r="BD259" s="10">
        <v>3.4513379999999998</v>
      </c>
      <c r="BE259" s="10">
        <v>3.4320743</v>
      </c>
      <c r="BF259" s="10">
        <v>3.4131472999999999</v>
      </c>
      <c r="BG259" s="10">
        <v>3.3945647999999999</v>
      </c>
      <c r="BH259" s="10">
        <v>3.3763478999999998</v>
      </c>
      <c r="BI259" s="10">
        <v>3.3585177000000002</v>
      </c>
      <c r="BJ259" s="10">
        <v>3.3410950000000001</v>
      </c>
      <c r="BK259" s="10">
        <v>3.3241010000000002</v>
      </c>
      <c r="BL259" s="10">
        <v>3.3075567000000001</v>
      </c>
      <c r="BM259" s="10">
        <v>3.2914831000000002</v>
      </c>
      <c r="BN259" s="10">
        <v>3.2759011999999998</v>
      </c>
      <c r="BO259" s="10">
        <v>3.2608318999999999</v>
      </c>
      <c r="BP259" s="10">
        <v>3.2462965000000001</v>
      </c>
      <c r="BQ259" s="10">
        <v>3.2323157999999999</v>
      </c>
      <c r="BR259" s="10">
        <v>3.1604407999999999</v>
      </c>
      <c r="BS259" s="10">
        <v>3.1088187</v>
      </c>
      <c r="BU259" s="9">
        <v>270.07</v>
      </c>
      <c r="BV259" s="9">
        <v>274.64</v>
      </c>
      <c r="BW259" s="9">
        <v>272.95</v>
      </c>
      <c r="BX259" s="9">
        <v>272.60000000000002</v>
      </c>
      <c r="BY259" s="9">
        <v>270.52</v>
      </c>
      <c r="BZ259" s="9">
        <v>267.2</v>
      </c>
      <c r="CA259" s="9">
        <v>264.25</v>
      </c>
      <c r="CB259" s="9">
        <v>265.2</v>
      </c>
      <c r="CC259" s="9">
        <v>267.7</v>
      </c>
      <c r="CD259" s="9">
        <v>269.29000000000002</v>
      </c>
      <c r="CE259" s="9">
        <v>278.83999999999997</v>
      </c>
      <c r="CF259" s="9">
        <v>292.04000000000002</v>
      </c>
      <c r="CG259" s="9">
        <v>296.99</v>
      </c>
      <c r="CH259" s="9">
        <v>294.99</v>
      </c>
      <c r="CI259" s="9">
        <v>263.66000000000003</v>
      </c>
      <c r="CJ259" s="9">
        <v>237.16</v>
      </c>
      <c r="CK259" s="9">
        <v>212.16</v>
      </c>
      <c r="CL259" s="9">
        <v>203.4</v>
      </c>
      <c r="CM259" s="9">
        <v>195.59</v>
      </c>
      <c r="CN259" s="9">
        <v>198.02</v>
      </c>
      <c r="CO259" s="9">
        <v>202.82</v>
      </c>
      <c r="CP259" s="9">
        <v>212.77</v>
      </c>
      <c r="CQ259" s="9">
        <v>220.77</v>
      </c>
      <c r="CR259" s="9">
        <v>228.96</v>
      </c>
      <c r="CS259" s="9">
        <v>234.62</v>
      </c>
      <c r="CT259" s="9">
        <v>230.22</v>
      </c>
      <c r="CU259" s="9">
        <v>214.13</v>
      </c>
      <c r="CV259" s="9">
        <v>178.13</v>
      </c>
      <c r="CW259" s="9">
        <v>146.63999999999999</v>
      </c>
      <c r="CX259" s="9">
        <v>136.58000000000001</v>
      </c>
      <c r="CY259" s="9">
        <v>136.91999999999999</v>
      </c>
      <c r="CZ259" s="9">
        <v>137.74</v>
      </c>
      <c r="DA259" s="9">
        <v>141.83000000000001</v>
      </c>
      <c r="DB259" s="9">
        <v>151.84</v>
      </c>
      <c r="DC259" s="9">
        <v>155.15</v>
      </c>
      <c r="DD259" s="9">
        <v>158.35</v>
      </c>
      <c r="DE259" s="9">
        <v>158.49</v>
      </c>
      <c r="DF259" s="9">
        <v>159.38999999999999</v>
      </c>
      <c r="DG259" s="9">
        <v>150.21</v>
      </c>
      <c r="DH259" s="9">
        <v>112.21</v>
      </c>
      <c r="DI259" s="9">
        <v>82.21</v>
      </c>
      <c r="DJ259" s="9">
        <v>79.2</v>
      </c>
      <c r="DK259" s="9">
        <v>74.2</v>
      </c>
      <c r="DL259" s="9">
        <v>66.2</v>
      </c>
      <c r="DM259" s="9">
        <v>66.44</v>
      </c>
      <c r="DN259" s="9">
        <v>74.94</v>
      </c>
      <c r="DO259" s="9">
        <v>79.94</v>
      </c>
      <c r="DP259" s="9">
        <v>83.94</v>
      </c>
      <c r="DR259" s="9">
        <v>292.45</v>
      </c>
      <c r="DS259" s="9">
        <v>295.47000000000003</v>
      </c>
      <c r="DT259" s="9">
        <v>256.94</v>
      </c>
      <c r="DU259" s="9">
        <v>264.95999999999998</v>
      </c>
      <c r="DV259" s="9">
        <v>262.57</v>
      </c>
      <c r="DW259" s="9">
        <v>263.25</v>
      </c>
      <c r="DX259" s="9">
        <v>235.74</v>
      </c>
      <c r="DY259" s="9">
        <v>237.07</v>
      </c>
      <c r="DZ259" s="9">
        <v>236.59</v>
      </c>
      <c r="EA259" s="9">
        <v>281.27999999999997</v>
      </c>
      <c r="EB259" s="9">
        <v>283.26</v>
      </c>
      <c r="EC259" s="9">
        <v>283.72000000000003</v>
      </c>
      <c r="ED259" s="9">
        <v>266.89</v>
      </c>
      <c r="EE259" s="9">
        <v>266.89</v>
      </c>
      <c r="EF259" s="9">
        <v>263.92</v>
      </c>
      <c r="EG259" s="9">
        <v>197.5</v>
      </c>
      <c r="EH259" s="9">
        <v>197.17</v>
      </c>
      <c r="EI259" s="9">
        <v>197.02</v>
      </c>
      <c r="EJ259" s="9">
        <v>196.81</v>
      </c>
      <c r="EK259" s="9">
        <v>197.67</v>
      </c>
      <c r="EL259" s="9">
        <v>198.15</v>
      </c>
      <c r="EM259" s="9">
        <v>226.83</v>
      </c>
      <c r="EN259" s="9">
        <v>229.1</v>
      </c>
      <c r="EO259" s="9">
        <v>229.73</v>
      </c>
      <c r="EP259" s="9">
        <v>230.87</v>
      </c>
      <c r="EQ259" s="9">
        <v>230.55</v>
      </c>
      <c r="ER259" s="9">
        <v>232.06</v>
      </c>
      <c r="ES259" s="9">
        <v>149</v>
      </c>
      <c r="ET259" s="9">
        <v>148.27000000000001</v>
      </c>
      <c r="EU259" s="9">
        <v>148.28</v>
      </c>
      <c r="EV259" s="9">
        <v>148.25</v>
      </c>
      <c r="EW259" s="9">
        <v>149.66</v>
      </c>
      <c r="EX259" s="9">
        <v>150.5</v>
      </c>
      <c r="EY259" s="9">
        <v>166.18</v>
      </c>
      <c r="EZ259" s="9">
        <v>168.69</v>
      </c>
      <c r="FA259" s="9">
        <v>170.55</v>
      </c>
      <c r="FB259" s="9">
        <v>171.26</v>
      </c>
      <c r="FC259" s="9">
        <v>170.63</v>
      </c>
      <c r="FD259" s="9">
        <v>170.24</v>
      </c>
      <c r="FE259" s="9">
        <v>107.75</v>
      </c>
      <c r="FF259" s="9">
        <v>107.12</v>
      </c>
      <c r="FG259" s="9">
        <v>107.13</v>
      </c>
      <c r="FH259" s="9">
        <v>107.1</v>
      </c>
      <c r="FI259" s="9">
        <v>108.5</v>
      </c>
      <c r="FJ259" s="9">
        <v>107.12</v>
      </c>
      <c r="FK259" s="9">
        <v>98.68</v>
      </c>
      <c r="FL259" s="9">
        <v>101.19</v>
      </c>
      <c r="FM259" s="9">
        <v>103.05</v>
      </c>
      <c r="FO259" s="9">
        <v>78.572699999999998</v>
      </c>
      <c r="FP259" s="7">
        <v>81.66</v>
      </c>
      <c r="FQ259" s="9">
        <v>1.2130000000000001</v>
      </c>
      <c r="FR259" s="7">
        <f t="shared" si="36"/>
        <v>67.320692497938992</v>
      </c>
      <c r="FT259" s="7">
        <v>3.66</v>
      </c>
      <c r="FU259" s="7">
        <v>3.5</v>
      </c>
      <c r="FV259" s="9">
        <v>78.813500000000005</v>
      </c>
      <c r="FX259" s="9">
        <v>79.8</v>
      </c>
      <c r="FY259" s="9">
        <v>79.87</v>
      </c>
      <c r="FZ259" s="9">
        <v>78.98</v>
      </c>
      <c r="GA259" s="9">
        <v>76.95</v>
      </c>
      <c r="GB259" s="9">
        <v>73.650000000000006</v>
      </c>
    </row>
    <row r="260" spans="1:184" x14ac:dyDescent="0.25">
      <c r="A260" s="6">
        <f t="shared" si="37"/>
        <v>44915</v>
      </c>
      <c r="B260" s="13">
        <f t="shared" si="31"/>
        <v>12</v>
      </c>
      <c r="C260" s="13">
        <f t="shared" si="32"/>
        <v>2022</v>
      </c>
      <c r="D260">
        <f t="shared" si="33"/>
        <v>202212</v>
      </c>
      <c r="E260">
        <f t="shared" si="34"/>
        <v>4</v>
      </c>
      <c r="F260">
        <f t="shared" si="35"/>
        <v>202204</v>
      </c>
      <c r="G260" t="s">
        <v>446</v>
      </c>
      <c r="H260" s="9">
        <v>3.5</v>
      </c>
      <c r="I260" s="9">
        <v>3.4272999999999998</v>
      </c>
      <c r="J260" s="10">
        <v>3.5187287</v>
      </c>
      <c r="K260" s="10">
        <v>3.8054849000000002</v>
      </c>
      <c r="L260" s="10">
        <v>4.0618423000000003</v>
      </c>
      <c r="M260" s="10">
        <v>4.2695121</v>
      </c>
      <c r="N260" s="10">
        <v>4.4244583999999998</v>
      </c>
      <c r="O260" s="10">
        <v>4.5348934999999999</v>
      </c>
      <c r="P260" s="10">
        <v>4.6095350000000002</v>
      </c>
      <c r="Q260" s="10">
        <v>4.6576781</v>
      </c>
      <c r="R260" s="10">
        <v>4.6860777000000002</v>
      </c>
      <c r="S260" s="10">
        <v>4.6999938999999999</v>
      </c>
      <c r="T260" s="10">
        <v>4.7019130999999996</v>
      </c>
      <c r="U260" s="10">
        <v>4.6933767</v>
      </c>
      <c r="V260" s="10">
        <v>4.6747408999999998</v>
      </c>
      <c r="W260" s="10">
        <v>4.6471913000000002</v>
      </c>
      <c r="X260" s="10">
        <v>4.6122207</v>
      </c>
      <c r="Y260" s="10">
        <v>4.5713214000000004</v>
      </c>
      <c r="Z260" s="10">
        <v>4.5259860999999999</v>
      </c>
      <c r="AA260" s="10">
        <v>4.4777072999999996</v>
      </c>
      <c r="AB260" s="10">
        <v>4.4278475999999998</v>
      </c>
      <c r="AC260" s="10">
        <v>4.3772232999999998</v>
      </c>
      <c r="AD260" s="10">
        <v>4.3265072</v>
      </c>
      <c r="AE260" s="10">
        <v>4.2763723999999996</v>
      </c>
      <c r="AF260" s="10">
        <v>4.2274915999999996</v>
      </c>
      <c r="AG260" s="10">
        <v>4.1805377999999997</v>
      </c>
      <c r="AH260" s="10">
        <v>4.1360603999999999</v>
      </c>
      <c r="AI260" s="10">
        <v>4.0940649999999996</v>
      </c>
      <c r="AJ260" s="10">
        <v>4.0544066000000001</v>
      </c>
      <c r="AK260" s="10">
        <v>4.0169404999999996</v>
      </c>
      <c r="AL260" s="10">
        <v>3.9815217999999999</v>
      </c>
      <c r="AM260" s="10">
        <v>3.9480056000000001</v>
      </c>
      <c r="AN260" s="10">
        <v>3.9162473000000002</v>
      </c>
      <c r="AO260" s="10">
        <v>3.8861018999999999</v>
      </c>
      <c r="AP260" s="10">
        <v>3.8574247000000002</v>
      </c>
      <c r="AQ260" s="10">
        <v>3.8300708000000001</v>
      </c>
      <c r="AR260" s="10">
        <v>3.8038954</v>
      </c>
      <c r="AS260" s="10">
        <v>3.7787537000000002</v>
      </c>
      <c r="AT260" s="10">
        <v>3.7545126999999998</v>
      </c>
      <c r="AU260" s="10">
        <v>3.7311030999999999</v>
      </c>
      <c r="AV260" s="10">
        <v>3.7084768000000001</v>
      </c>
      <c r="AW260" s="10">
        <v>3.6865858999999999</v>
      </c>
      <c r="AX260" s="10">
        <v>3.6653825000000002</v>
      </c>
      <c r="AY260" s="10">
        <v>3.6448184000000001</v>
      </c>
      <c r="AZ260" s="10">
        <v>3.6248459</v>
      </c>
      <c r="BA260" s="10">
        <v>3.6054168999999998</v>
      </c>
      <c r="BB260" s="10">
        <v>3.5864834000000001</v>
      </c>
      <c r="BC260" s="10">
        <v>3.5679975000000002</v>
      </c>
      <c r="BD260" s="10">
        <v>3.5499111000000001</v>
      </c>
      <c r="BE260" s="10">
        <v>3.5321764</v>
      </c>
      <c r="BF260" s="10">
        <v>3.5147534999999999</v>
      </c>
      <c r="BG260" s="10">
        <v>3.4976429000000002</v>
      </c>
      <c r="BH260" s="10">
        <v>3.4808569999999999</v>
      </c>
      <c r="BI260" s="10">
        <v>3.4644084999999998</v>
      </c>
      <c r="BJ260" s="10">
        <v>3.4483098999999999</v>
      </c>
      <c r="BK260" s="10">
        <v>3.4325736999999998</v>
      </c>
      <c r="BL260" s="10">
        <v>3.4172126</v>
      </c>
      <c r="BM260" s="10">
        <v>3.4022389999999998</v>
      </c>
      <c r="BN260" s="10">
        <v>3.3876656000000001</v>
      </c>
      <c r="BO260" s="10">
        <v>3.3735048999999999</v>
      </c>
      <c r="BP260" s="10">
        <v>3.3597693999999998</v>
      </c>
      <c r="BQ260" s="10">
        <v>3.3464718000000002</v>
      </c>
      <c r="BR260" s="10">
        <v>3.2761879999999999</v>
      </c>
      <c r="BS260" s="10">
        <v>3.2224298</v>
      </c>
      <c r="BU260" s="9">
        <v>262.56</v>
      </c>
      <c r="BV260" s="9">
        <v>268.16000000000003</v>
      </c>
      <c r="BW260" s="9">
        <v>267.45999999999998</v>
      </c>
      <c r="BX260" s="9">
        <v>267.33</v>
      </c>
      <c r="BY260" s="9">
        <v>265.33</v>
      </c>
      <c r="BZ260" s="9">
        <v>262.33</v>
      </c>
      <c r="CA260" s="9">
        <v>259.33</v>
      </c>
      <c r="CB260" s="9">
        <v>260.08</v>
      </c>
      <c r="CC260" s="9">
        <v>260.58</v>
      </c>
      <c r="CD260" s="9">
        <v>262.52999999999997</v>
      </c>
      <c r="CE260" s="9">
        <v>272.89999999999998</v>
      </c>
      <c r="CF260" s="9">
        <v>286.44</v>
      </c>
      <c r="CG260" s="9">
        <v>292.17</v>
      </c>
      <c r="CH260" s="9">
        <v>290.13</v>
      </c>
      <c r="CI260" s="9">
        <v>258.70999999999998</v>
      </c>
      <c r="CJ260" s="9">
        <v>232.88</v>
      </c>
      <c r="CK260" s="9">
        <v>208.66</v>
      </c>
      <c r="CL260" s="9">
        <v>199.75</v>
      </c>
      <c r="CM260" s="9">
        <v>191.76</v>
      </c>
      <c r="CN260" s="9">
        <v>194.03</v>
      </c>
      <c r="CO260" s="9">
        <v>198.67</v>
      </c>
      <c r="CP260" s="9">
        <v>206.46</v>
      </c>
      <c r="CQ260" s="9">
        <v>214.46</v>
      </c>
      <c r="CR260" s="9">
        <v>222.65</v>
      </c>
      <c r="CS260" s="9">
        <v>228.31</v>
      </c>
      <c r="CT260" s="9">
        <v>223.91</v>
      </c>
      <c r="CU260" s="9">
        <v>207.82</v>
      </c>
      <c r="CV260" s="9">
        <v>174.32</v>
      </c>
      <c r="CW260" s="9">
        <v>142.83000000000001</v>
      </c>
      <c r="CX260" s="9">
        <v>132.77000000000001</v>
      </c>
      <c r="CY260" s="9">
        <v>133.11000000000001</v>
      </c>
      <c r="CZ260" s="9">
        <v>133.93</v>
      </c>
      <c r="DA260" s="9">
        <v>138.02000000000001</v>
      </c>
      <c r="DB260" s="9">
        <v>148.03</v>
      </c>
      <c r="DC260" s="9">
        <v>151.34</v>
      </c>
      <c r="DD260" s="9">
        <v>154.54</v>
      </c>
      <c r="DE260" s="9">
        <v>154.68</v>
      </c>
      <c r="DF260" s="9">
        <v>155.58000000000001</v>
      </c>
      <c r="DG260" s="9">
        <v>146.4</v>
      </c>
      <c r="DH260" s="9">
        <v>108.4</v>
      </c>
      <c r="DI260" s="9">
        <v>78.400000000000006</v>
      </c>
      <c r="DJ260" s="9">
        <v>75.39</v>
      </c>
      <c r="DK260" s="9">
        <v>70.39</v>
      </c>
      <c r="DL260" s="9">
        <v>62.39</v>
      </c>
      <c r="DM260" s="9">
        <v>62.63</v>
      </c>
      <c r="DN260" s="9">
        <v>71.13</v>
      </c>
      <c r="DO260" s="9">
        <v>76.13</v>
      </c>
      <c r="DP260" s="9">
        <v>80.13</v>
      </c>
      <c r="DR260" s="9">
        <v>287.99</v>
      </c>
      <c r="DS260" s="9">
        <v>285.2</v>
      </c>
      <c r="DT260" s="9">
        <v>253.6</v>
      </c>
      <c r="DU260" s="9">
        <v>257.97000000000003</v>
      </c>
      <c r="DV260" s="9">
        <v>255.55</v>
      </c>
      <c r="DW260" s="9">
        <v>255.82</v>
      </c>
      <c r="DX260" s="9">
        <v>232.88</v>
      </c>
      <c r="DY260" s="9">
        <v>234.21</v>
      </c>
      <c r="DZ260" s="9">
        <v>233.73</v>
      </c>
      <c r="EA260" s="9">
        <v>280.43</v>
      </c>
      <c r="EB260" s="9">
        <v>282.41000000000003</v>
      </c>
      <c r="EC260" s="9">
        <v>282.87</v>
      </c>
      <c r="ED260" s="9">
        <v>262.99</v>
      </c>
      <c r="EE260" s="9">
        <v>262.99</v>
      </c>
      <c r="EF260" s="9">
        <v>260.02</v>
      </c>
      <c r="EG260" s="9">
        <v>195.32</v>
      </c>
      <c r="EH260" s="9">
        <v>194.99</v>
      </c>
      <c r="EI260" s="9">
        <v>194.84</v>
      </c>
      <c r="EJ260" s="9">
        <v>194.63</v>
      </c>
      <c r="EK260" s="9">
        <v>195.49</v>
      </c>
      <c r="EL260" s="9">
        <v>195.97</v>
      </c>
      <c r="EM260" s="9">
        <v>223.87</v>
      </c>
      <c r="EN260" s="9">
        <v>226.14</v>
      </c>
      <c r="EO260" s="9">
        <v>226.77</v>
      </c>
      <c r="EP260" s="9">
        <v>227.91</v>
      </c>
      <c r="EQ260" s="9">
        <v>227.59</v>
      </c>
      <c r="ER260" s="9">
        <v>229.1</v>
      </c>
      <c r="ES260" s="9">
        <v>148.19</v>
      </c>
      <c r="ET260" s="9">
        <v>147.46</v>
      </c>
      <c r="EU260" s="9">
        <v>147.47</v>
      </c>
      <c r="EV260" s="9">
        <v>147.44</v>
      </c>
      <c r="EW260" s="9">
        <v>148.85</v>
      </c>
      <c r="EX260" s="9">
        <v>149.69</v>
      </c>
      <c r="EY260" s="9">
        <v>163.25</v>
      </c>
      <c r="EZ260" s="9">
        <v>165.76</v>
      </c>
      <c r="FA260" s="9">
        <v>167.62</v>
      </c>
      <c r="FB260" s="9">
        <v>168.33</v>
      </c>
      <c r="FC260" s="9">
        <v>167.7</v>
      </c>
      <c r="FD260" s="9">
        <v>167.31</v>
      </c>
      <c r="FE260" s="9">
        <v>106.94</v>
      </c>
      <c r="FF260" s="9">
        <v>106.31</v>
      </c>
      <c r="FG260" s="9">
        <v>106.32</v>
      </c>
      <c r="FH260" s="9">
        <v>106.29</v>
      </c>
      <c r="FI260" s="9">
        <v>107.69</v>
      </c>
      <c r="FJ260" s="9">
        <v>106.31</v>
      </c>
      <c r="FK260" s="9">
        <v>95.75</v>
      </c>
      <c r="FL260" s="9">
        <v>98.26</v>
      </c>
      <c r="FM260" s="9">
        <v>100.12</v>
      </c>
      <c r="FO260" s="9">
        <v>78.296199999999999</v>
      </c>
      <c r="FP260" s="7">
        <v>79.45</v>
      </c>
      <c r="FQ260" s="9">
        <v>1.2139</v>
      </c>
      <c r="FR260" s="7">
        <f t="shared" si="36"/>
        <v>65.450201828816219</v>
      </c>
      <c r="FT260" s="7">
        <v>3.68</v>
      </c>
      <c r="FU260" s="7">
        <v>3.6</v>
      </c>
      <c r="FV260" s="9">
        <v>78.518900000000002</v>
      </c>
      <c r="FX260" s="9">
        <v>79.989999999999995</v>
      </c>
      <c r="FY260" s="9">
        <v>80.44</v>
      </c>
      <c r="FZ260" s="9">
        <v>79.680000000000007</v>
      </c>
      <c r="GA260" s="9">
        <v>77.55</v>
      </c>
      <c r="GB260" s="9">
        <v>74.16</v>
      </c>
    </row>
    <row r="261" spans="1:184" x14ac:dyDescent="0.25">
      <c r="A261" s="6">
        <f t="shared" si="37"/>
        <v>44916</v>
      </c>
      <c r="B261" s="13">
        <f t="shared" si="31"/>
        <v>12</v>
      </c>
      <c r="C261" s="13">
        <f t="shared" si="32"/>
        <v>2022</v>
      </c>
      <c r="D261">
        <f t="shared" si="33"/>
        <v>202212</v>
      </c>
      <c r="E261">
        <f t="shared" si="34"/>
        <v>4</v>
      </c>
      <c r="F261">
        <f t="shared" si="35"/>
        <v>202204</v>
      </c>
      <c r="G261" t="s">
        <v>447</v>
      </c>
      <c r="H261" s="9">
        <v>3.5</v>
      </c>
      <c r="I261" s="9">
        <v>3.4275000000000002</v>
      </c>
      <c r="J261" s="10">
        <v>3.5204496999999999</v>
      </c>
      <c r="K261" s="10">
        <v>3.8118080000000001</v>
      </c>
      <c r="L261" s="10">
        <v>4.0621261000000004</v>
      </c>
      <c r="M261" s="10">
        <v>4.2581407000000002</v>
      </c>
      <c r="N261" s="10">
        <v>4.4005321000000004</v>
      </c>
      <c r="O261" s="10">
        <v>4.4990376000000003</v>
      </c>
      <c r="P261" s="10">
        <v>4.5639554999999996</v>
      </c>
      <c r="Q261" s="10">
        <v>4.6043915999999996</v>
      </c>
      <c r="R261" s="10">
        <v>4.6271167999999996</v>
      </c>
      <c r="S261" s="10">
        <v>4.6368128999999998</v>
      </c>
      <c r="T261" s="10">
        <v>4.6360083000000003</v>
      </c>
      <c r="U261" s="10">
        <v>4.6258964999999996</v>
      </c>
      <c r="V261" s="10">
        <v>4.6067361</v>
      </c>
      <c r="W261" s="10">
        <v>4.5795655000000002</v>
      </c>
      <c r="X261" s="10">
        <v>4.5456835</v>
      </c>
      <c r="Y261" s="10">
        <v>4.5063886000000002</v>
      </c>
      <c r="Z261" s="10">
        <v>4.4629792999999998</v>
      </c>
      <c r="AA261" s="10">
        <v>4.4167544999999997</v>
      </c>
      <c r="AB261" s="10">
        <v>4.3689103999999999</v>
      </c>
      <c r="AC261" s="10">
        <v>4.3202141000000003</v>
      </c>
      <c r="AD261" s="10">
        <v>4.2713197000000003</v>
      </c>
      <c r="AE261" s="10">
        <v>4.2228814999999997</v>
      </c>
      <c r="AF261" s="10">
        <v>4.1755537</v>
      </c>
      <c r="AG261" s="10">
        <v>4.1299904999999999</v>
      </c>
      <c r="AH261" s="10">
        <v>4.0867509000000002</v>
      </c>
      <c r="AI261" s="10">
        <v>4.0458809000000002</v>
      </c>
      <c r="AJ261" s="10">
        <v>4.0072546999999998</v>
      </c>
      <c r="AK261" s="10">
        <v>3.9707463000000001</v>
      </c>
      <c r="AL261" s="10">
        <v>3.9362297000000002</v>
      </c>
      <c r="AM261" s="10">
        <v>3.9035790000000001</v>
      </c>
      <c r="AN261" s="10">
        <v>3.8726682000000001</v>
      </c>
      <c r="AO261" s="10">
        <v>3.8433712</v>
      </c>
      <c r="AP261" s="10">
        <v>3.8155621000000002</v>
      </c>
      <c r="AQ261" s="10">
        <v>3.7891149999999998</v>
      </c>
      <c r="AR261" s="10">
        <v>3.7639038</v>
      </c>
      <c r="AS261" s="10">
        <v>3.7398026</v>
      </c>
      <c r="AT261" s="10">
        <v>3.7166950000000001</v>
      </c>
      <c r="AU261" s="10">
        <v>3.6945114999999999</v>
      </c>
      <c r="AV261" s="10">
        <v>3.6731969000000002</v>
      </c>
      <c r="AW261" s="10">
        <v>3.6526958999999999</v>
      </c>
      <c r="AX261" s="10">
        <v>3.6329533000000001</v>
      </c>
      <c r="AY261" s="10">
        <v>3.6139138000000002</v>
      </c>
      <c r="AZ261" s="10">
        <v>3.5955222999999998</v>
      </c>
      <c r="BA261" s="10">
        <v>3.5777234</v>
      </c>
      <c r="BB261" s="10">
        <v>3.5604619</v>
      </c>
      <c r="BC261" s="10">
        <v>3.5436827000000002</v>
      </c>
      <c r="BD261" s="10">
        <v>3.5273303999999999</v>
      </c>
      <c r="BE261" s="10">
        <v>3.5113498000000001</v>
      </c>
      <c r="BF261" s="10">
        <v>3.495695</v>
      </c>
      <c r="BG261" s="10">
        <v>3.4803609999999998</v>
      </c>
      <c r="BH261" s="10">
        <v>3.4653542000000002</v>
      </c>
      <c r="BI261" s="10">
        <v>3.4506808000000002</v>
      </c>
      <c r="BJ261" s="10">
        <v>3.4363473</v>
      </c>
      <c r="BK261" s="10">
        <v>3.4223599999999998</v>
      </c>
      <c r="BL261" s="10">
        <v>3.4087253</v>
      </c>
      <c r="BM261" s="10">
        <v>3.3954494</v>
      </c>
      <c r="BN261" s="10">
        <v>3.3825387</v>
      </c>
      <c r="BO261" s="10">
        <v>3.3699997000000002</v>
      </c>
      <c r="BP261" s="10">
        <v>3.3578385000000002</v>
      </c>
      <c r="BQ261" s="10">
        <v>3.3460616000000001</v>
      </c>
      <c r="BR261" s="10">
        <v>3.2836295</v>
      </c>
      <c r="BS261" s="10">
        <v>3.2354424000000002</v>
      </c>
      <c r="BU261" s="9">
        <v>241.95</v>
      </c>
      <c r="BV261" s="9">
        <v>247.68</v>
      </c>
      <c r="BW261" s="9">
        <v>246.99</v>
      </c>
      <c r="BX261" s="9">
        <v>247.22</v>
      </c>
      <c r="BY261" s="9">
        <v>246.42</v>
      </c>
      <c r="BZ261" s="9">
        <v>244.92</v>
      </c>
      <c r="CA261" s="9">
        <v>242.42</v>
      </c>
      <c r="CB261" s="9">
        <v>242.97</v>
      </c>
      <c r="CC261" s="9">
        <v>243.22</v>
      </c>
      <c r="CD261" s="9">
        <v>245.42</v>
      </c>
      <c r="CE261" s="9">
        <v>255.79</v>
      </c>
      <c r="CF261" s="9">
        <v>269.33</v>
      </c>
      <c r="CG261" s="9">
        <v>275.06</v>
      </c>
      <c r="CH261" s="9">
        <v>273.02</v>
      </c>
      <c r="CI261" s="9">
        <v>248.52</v>
      </c>
      <c r="CJ261" s="9">
        <v>228.32</v>
      </c>
      <c r="CK261" s="9">
        <v>208.32</v>
      </c>
      <c r="CL261" s="9">
        <v>199.24</v>
      </c>
      <c r="CM261" s="9">
        <v>191.09</v>
      </c>
      <c r="CN261" s="9">
        <v>193.18</v>
      </c>
      <c r="CO261" s="9">
        <v>197.56</v>
      </c>
      <c r="CP261" s="9">
        <v>200.7</v>
      </c>
      <c r="CQ261" s="9">
        <v>205.69</v>
      </c>
      <c r="CR261" s="9">
        <v>213.88</v>
      </c>
      <c r="CS261" s="9">
        <v>219.54</v>
      </c>
      <c r="CT261" s="9">
        <v>215.14</v>
      </c>
      <c r="CU261" s="9">
        <v>199.06</v>
      </c>
      <c r="CV261" s="9">
        <v>170.15</v>
      </c>
      <c r="CW261" s="9">
        <v>138.83000000000001</v>
      </c>
      <c r="CX261" s="9">
        <v>128.85</v>
      </c>
      <c r="CY261" s="9">
        <v>129.22</v>
      </c>
      <c r="CZ261" s="9">
        <v>130.57</v>
      </c>
      <c r="DA261" s="9">
        <v>134.79</v>
      </c>
      <c r="DB261" s="9">
        <v>147.5</v>
      </c>
      <c r="DC261" s="9">
        <v>150.81</v>
      </c>
      <c r="DD261" s="9">
        <v>154.01</v>
      </c>
      <c r="DE261" s="9">
        <v>154.15</v>
      </c>
      <c r="DF261" s="9">
        <v>155.05000000000001</v>
      </c>
      <c r="DG261" s="9">
        <v>145.87</v>
      </c>
      <c r="DH261" s="9">
        <v>114.87</v>
      </c>
      <c r="DI261" s="9">
        <v>84.87</v>
      </c>
      <c r="DJ261" s="9">
        <v>81.86</v>
      </c>
      <c r="DK261" s="9">
        <v>76.86</v>
      </c>
      <c r="DL261" s="9">
        <v>68.86</v>
      </c>
      <c r="DM261" s="9">
        <v>69.099999999999994</v>
      </c>
      <c r="DN261" s="9">
        <v>77.599999999999994</v>
      </c>
      <c r="DO261" s="9">
        <v>82.6</v>
      </c>
      <c r="DP261" s="9">
        <v>86.6</v>
      </c>
      <c r="DR261" s="9">
        <v>265.39</v>
      </c>
      <c r="DS261" s="9">
        <v>267.74</v>
      </c>
      <c r="DT261" s="9">
        <v>235.65</v>
      </c>
      <c r="DU261" s="9">
        <v>238.58</v>
      </c>
      <c r="DV261" s="9">
        <v>236.4</v>
      </c>
      <c r="DW261" s="9">
        <v>236.31</v>
      </c>
      <c r="DX261" s="9">
        <v>217.54</v>
      </c>
      <c r="DY261" s="9">
        <v>218.87</v>
      </c>
      <c r="DZ261" s="9">
        <v>218.39</v>
      </c>
      <c r="EA261" s="9">
        <v>270.74</v>
      </c>
      <c r="EB261" s="9">
        <v>272.72000000000003</v>
      </c>
      <c r="EC261" s="9">
        <v>273.18</v>
      </c>
      <c r="ED261" s="9">
        <v>251.4</v>
      </c>
      <c r="EE261" s="9">
        <v>251.4</v>
      </c>
      <c r="EF261" s="9">
        <v>248.43</v>
      </c>
      <c r="EG261" s="9">
        <v>188.42</v>
      </c>
      <c r="EH261" s="9">
        <v>188.09</v>
      </c>
      <c r="EI261" s="9">
        <v>187.94</v>
      </c>
      <c r="EJ261" s="9">
        <v>187.73</v>
      </c>
      <c r="EK261" s="9">
        <v>188.59</v>
      </c>
      <c r="EL261" s="9">
        <v>187.03</v>
      </c>
      <c r="EM261" s="9">
        <v>214.03</v>
      </c>
      <c r="EN261" s="9">
        <v>216.3</v>
      </c>
      <c r="EO261" s="9">
        <v>216.93</v>
      </c>
      <c r="EP261" s="9">
        <v>218.07</v>
      </c>
      <c r="EQ261" s="9">
        <v>217.75</v>
      </c>
      <c r="ER261" s="9">
        <v>219.26</v>
      </c>
      <c r="ES261" s="9">
        <v>146.25</v>
      </c>
      <c r="ET261" s="9">
        <v>145.52000000000001</v>
      </c>
      <c r="EU261" s="9">
        <v>145.53</v>
      </c>
      <c r="EV261" s="9">
        <v>145.5</v>
      </c>
      <c r="EW261" s="9">
        <v>146.91</v>
      </c>
      <c r="EX261" s="9">
        <v>147.75</v>
      </c>
      <c r="EY261" s="9">
        <v>163.94</v>
      </c>
      <c r="EZ261" s="9">
        <v>166.45</v>
      </c>
      <c r="FA261" s="9">
        <v>168.31</v>
      </c>
      <c r="FB261" s="9">
        <v>169.02</v>
      </c>
      <c r="FC261" s="9">
        <v>168.39</v>
      </c>
      <c r="FD261" s="9">
        <v>168</v>
      </c>
      <c r="FE261" s="9">
        <v>105</v>
      </c>
      <c r="FF261" s="9">
        <v>104.37</v>
      </c>
      <c r="FG261" s="9">
        <v>104.38</v>
      </c>
      <c r="FH261" s="9">
        <v>104.35</v>
      </c>
      <c r="FI261" s="9">
        <v>105.75</v>
      </c>
      <c r="FJ261" s="9">
        <v>104.37</v>
      </c>
      <c r="FK261" s="9">
        <v>96.44</v>
      </c>
      <c r="FL261" s="9">
        <v>98.95</v>
      </c>
      <c r="FM261" s="9">
        <v>100.81</v>
      </c>
      <c r="FO261" s="9">
        <v>78.183499999999995</v>
      </c>
      <c r="FP261" s="7">
        <v>80.25</v>
      </c>
      <c r="FQ261" s="9">
        <v>1.2109000000000001</v>
      </c>
      <c r="FR261" s="7">
        <f t="shared" si="36"/>
        <v>66.273020067718221</v>
      </c>
      <c r="FT261" s="7">
        <v>3.66</v>
      </c>
      <c r="FU261" s="7">
        <v>3.57</v>
      </c>
      <c r="FV261" s="9">
        <v>78.405900000000003</v>
      </c>
      <c r="FX261" s="9">
        <v>82.2</v>
      </c>
      <c r="FY261" s="9">
        <v>82.39</v>
      </c>
      <c r="FZ261" s="9">
        <v>81.400000000000006</v>
      </c>
      <c r="GA261" s="9">
        <v>78.8</v>
      </c>
      <c r="GB261" s="9">
        <v>74.84</v>
      </c>
    </row>
    <row r="262" spans="1:184" x14ac:dyDescent="0.25">
      <c r="A262" s="6">
        <f t="shared" si="37"/>
        <v>44917</v>
      </c>
      <c r="B262" s="13">
        <f t="shared" si="31"/>
        <v>12</v>
      </c>
      <c r="C262" s="13">
        <f t="shared" si="32"/>
        <v>2022</v>
      </c>
      <c r="D262">
        <f t="shared" si="33"/>
        <v>202212</v>
      </c>
      <c r="E262">
        <f t="shared" si="34"/>
        <v>4</v>
      </c>
      <c r="F262">
        <f t="shared" si="35"/>
        <v>202204</v>
      </c>
      <c r="G262" t="s">
        <v>448</v>
      </c>
      <c r="H262" s="9">
        <v>3.5</v>
      </c>
      <c r="I262" s="9">
        <v>3.4275000000000002</v>
      </c>
      <c r="J262" s="10">
        <v>3.5250963999999998</v>
      </c>
      <c r="K262" s="10">
        <v>3.8170904000000001</v>
      </c>
      <c r="L262" s="10">
        <v>4.0719037</v>
      </c>
      <c r="M262" s="10">
        <v>4.2779360999999998</v>
      </c>
      <c r="N262" s="10">
        <v>4.4314321000000003</v>
      </c>
      <c r="O262" s="10">
        <v>4.5404502000000004</v>
      </c>
      <c r="P262" s="10">
        <v>4.6137962999999997</v>
      </c>
      <c r="Q262" s="10">
        <v>4.6594448999999996</v>
      </c>
      <c r="R262" s="10">
        <v>4.684374</v>
      </c>
      <c r="S262" s="10">
        <v>4.6938098999999998</v>
      </c>
      <c r="T262" s="10">
        <v>4.6907743999999996</v>
      </c>
      <c r="U262" s="10">
        <v>4.6772540999999999</v>
      </c>
      <c r="V262" s="10">
        <v>4.6546593999999999</v>
      </c>
      <c r="W262" s="10">
        <v>4.6243347000000004</v>
      </c>
      <c r="X262" s="10">
        <v>4.5876384999999997</v>
      </c>
      <c r="Y262" s="10">
        <v>4.5459290000000001</v>
      </c>
      <c r="Z262" s="10">
        <v>4.5005645000000003</v>
      </c>
      <c r="AA262" s="10">
        <v>4.4529034999999997</v>
      </c>
      <c r="AB262" s="10">
        <v>4.4042025000000002</v>
      </c>
      <c r="AC262" s="10">
        <v>4.3551973999999998</v>
      </c>
      <c r="AD262" s="10">
        <v>4.3064578999999998</v>
      </c>
      <c r="AE262" s="10">
        <v>4.2585533</v>
      </c>
      <c r="AF262" s="10">
        <v>4.2120531000000003</v>
      </c>
      <c r="AG262" s="10">
        <v>4.1675268000000001</v>
      </c>
      <c r="AH262" s="10">
        <v>4.1254463000000001</v>
      </c>
      <c r="AI262" s="10">
        <v>4.0858074000000002</v>
      </c>
      <c r="AJ262" s="10">
        <v>4.0484609999999996</v>
      </c>
      <c r="AK262" s="10">
        <v>4.0132582000000001</v>
      </c>
      <c r="AL262" s="10">
        <v>3.9800499999999999</v>
      </c>
      <c r="AM262" s="10">
        <v>3.9486873999999998</v>
      </c>
      <c r="AN262" s="10">
        <v>3.9190212999999998</v>
      </c>
      <c r="AO262" s="10">
        <v>3.8909026999999998</v>
      </c>
      <c r="AP262" s="10">
        <v>3.8641825999999999</v>
      </c>
      <c r="AQ262" s="10">
        <v>3.8387121</v>
      </c>
      <c r="AR262" s="10">
        <v>3.8143419999999999</v>
      </c>
      <c r="AS262" s="10">
        <v>3.7909234999999999</v>
      </c>
      <c r="AT262" s="10">
        <v>3.7683228</v>
      </c>
      <c r="AU262" s="10">
        <v>3.7464746999999998</v>
      </c>
      <c r="AV262" s="10">
        <v>3.7253326000000002</v>
      </c>
      <c r="AW262" s="10">
        <v>3.70485</v>
      </c>
      <c r="AX262" s="10">
        <v>3.6849804000000002</v>
      </c>
      <c r="AY262" s="10">
        <v>3.6656772000000002</v>
      </c>
      <c r="AZ262" s="10">
        <v>3.6468938</v>
      </c>
      <c r="BA262" s="10">
        <v>3.6285837000000001</v>
      </c>
      <c r="BB262" s="10">
        <v>3.6107005000000001</v>
      </c>
      <c r="BC262" s="10">
        <v>3.5931975</v>
      </c>
      <c r="BD262" s="10">
        <v>3.5760282000000001</v>
      </c>
      <c r="BE262" s="10">
        <v>3.5591461</v>
      </c>
      <c r="BF262" s="10">
        <v>3.5425141</v>
      </c>
      <c r="BG262" s="10">
        <v>3.5261371000000001</v>
      </c>
      <c r="BH262" s="10">
        <v>3.5100315000000002</v>
      </c>
      <c r="BI262" s="10">
        <v>3.4942137999999998</v>
      </c>
      <c r="BJ262" s="10">
        <v>3.4787002</v>
      </c>
      <c r="BK262" s="10">
        <v>3.4635074000000001</v>
      </c>
      <c r="BL262" s="10">
        <v>3.4486515999999998</v>
      </c>
      <c r="BM262" s="10">
        <v>3.4341491999999998</v>
      </c>
      <c r="BN262" s="10">
        <v>3.4200168</v>
      </c>
      <c r="BO262" s="10">
        <v>3.4062706999999999</v>
      </c>
      <c r="BP262" s="10">
        <v>3.3929274</v>
      </c>
      <c r="BQ262" s="10">
        <v>3.3800032</v>
      </c>
      <c r="BR262" s="10">
        <v>3.3116829999999999</v>
      </c>
      <c r="BS262" s="10">
        <v>3.2595763999999998</v>
      </c>
      <c r="BU262" s="9">
        <v>226.9</v>
      </c>
      <c r="BV262" s="9">
        <v>233.16</v>
      </c>
      <c r="BW262" s="9">
        <v>233.87</v>
      </c>
      <c r="BX262" s="9">
        <v>234.88</v>
      </c>
      <c r="BY262" s="9">
        <v>234.86</v>
      </c>
      <c r="BZ262" s="9">
        <v>232.86</v>
      </c>
      <c r="CA262" s="9">
        <v>230.81</v>
      </c>
      <c r="CB262" s="9">
        <v>231.56</v>
      </c>
      <c r="CC262" s="9">
        <v>231.81</v>
      </c>
      <c r="CD262" s="9">
        <v>233.51</v>
      </c>
      <c r="CE262" s="9">
        <v>243.88</v>
      </c>
      <c r="CF262" s="9">
        <v>257.42</v>
      </c>
      <c r="CG262" s="9">
        <v>263.14999999999998</v>
      </c>
      <c r="CH262" s="9">
        <v>261.11</v>
      </c>
      <c r="CI262" s="9">
        <v>236.61</v>
      </c>
      <c r="CJ262" s="9">
        <v>220.41</v>
      </c>
      <c r="CK262" s="9">
        <v>205.01</v>
      </c>
      <c r="CL262" s="9">
        <v>195.93</v>
      </c>
      <c r="CM262" s="9">
        <v>187.78</v>
      </c>
      <c r="CN262" s="9">
        <v>189.87</v>
      </c>
      <c r="CO262" s="9">
        <v>194.25</v>
      </c>
      <c r="CP262" s="9">
        <v>197.39</v>
      </c>
      <c r="CQ262" s="9">
        <v>202.38</v>
      </c>
      <c r="CR262" s="9">
        <v>210.57</v>
      </c>
      <c r="CS262" s="9">
        <v>216.23</v>
      </c>
      <c r="CT262" s="9">
        <v>211.83</v>
      </c>
      <c r="CU262" s="9">
        <v>195.75</v>
      </c>
      <c r="CV262" s="9">
        <v>168.84</v>
      </c>
      <c r="CW262" s="9">
        <v>143.02000000000001</v>
      </c>
      <c r="CX262" s="9">
        <v>133.04</v>
      </c>
      <c r="CY262" s="9">
        <v>133.41</v>
      </c>
      <c r="CZ262" s="9">
        <v>134.76</v>
      </c>
      <c r="DA262" s="9">
        <v>138.97999999999999</v>
      </c>
      <c r="DB262" s="9">
        <v>149.69</v>
      </c>
      <c r="DC262" s="9">
        <v>153</v>
      </c>
      <c r="DD262" s="9">
        <v>156.19999999999999</v>
      </c>
      <c r="DE262" s="9">
        <v>156.34</v>
      </c>
      <c r="DF262" s="9">
        <v>157.24</v>
      </c>
      <c r="DG262" s="9">
        <v>148.06</v>
      </c>
      <c r="DH262" s="9">
        <v>117.06</v>
      </c>
      <c r="DI262" s="9">
        <v>87.06</v>
      </c>
      <c r="DJ262" s="9">
        <v>84.05</v>
      </c>
      <c r="DK262" s="9">
        <v>79.05</v>
      </c>
      <c r="DL262" s="9">
        <v>71.05</v>
      </c>
      <c r="DM262" s="9">
        <v>71.290000000000006</v>
      </c>
      <c r="DN262" s="9">
        <v>79.790000000000006</v>
      </c>
      <c r="DO262" s="9">
        <v>84.79</v>
      </c>
      <c r="DP262" s="9">
        <v>88.79</v>
      </c>
      <c r="DR262" s="9">
        <v>253.22</v>
      </c>
      <c r="DS262" s="9">
        <v>260.44</v>
      </c>
      <c r="DT262" s="9">
        <v>223.85</v>
      </c>
      <c r="DU262" s="9">
        <v>230.57</v>
      </c>
      <c r="DV262" s="9">
        <v>228.81</v>
      </c>
      <c r="DW262" s="9">
        <v>228.43</v>
      </c>
      <c r="DX262" s="9">
        <v>211.98</v>
      </c>
      <c r="DY262" s="9">
        <v>213.31</v>
      </c>
      <c r="DZ262" s="9">
        <v>212.83</v>
      </c>
      <c r="EA262" s="9">
        <v>261.76</v>
      </c>
      <c r="EB262" s="9">
        <v>263.74</v>
      </c>
      <c r="EC262" s="9">
        <v>264.2</v>
      </c>
      <c r="ED262" s="9">
        <v>241.64</v>
      </c>
      <c r="EE262" s="9">
        <v>241.64</v>
      </c>
      <c r="EF262" s="9">
        <v>238.67</v>
      </c>
      <c r="EG262" s="9">
        <v>187.73</v>
      </c>
      <c r="EH262" s="9">
        <v>187.4</v>
      </c>
      <c r="EI262" s="9">
        <v>187.25</v>
      </c>
      <c r="EJ262" s="9">
        <v>187.04</v>
      </c>
      <c r="EK262" s="9">
        <v>187.9</v>
      </c>
      <c r="EL262" s="9">
        <v>186.34</v>
      </c>
      <c r="EM262" s="9">
        <v>216.87</v>
      </c>
      <c r="EN262" s="9">
        <v>219.14</v>
      </c>
      <c r="EO262" s="9">
        <v>219.77</v>
      </c>
      <c r="EP262" s="9">
        <v>220.91</v>
      </c>
      <c r="EQ262" s="9">
        <v>220.59</v>
      </c>
      <c r="ER262" s="9">
        <v>222.1</v>
      </c>
      <c r="ES262" s="9">
        <v>149.41</v>
      </c>
      <c r="ET262" s="9">
        <v>148.68</v>
      </c>
      <c r="EU262" s="9">
        <v>148.69</v>
      </c>
      <c r="EV262" s="9">
        <v>148.66</v>
      </c>
      <c r="EW262" s="9">
        <v>150.07</v>
      </c>
      <c r="EX262" s="9">
        <v>150.91</v>
      </c>
      <c r="EY262" s="9">
        <v>167.13</v>
      </c>
      <c r="EZ262" s="9">
        <v>169.64</v>
      </c>
      <c r="FA262" s="9">
        <v>171.5</v>
      </c>
      <c r="FB262" s="9">
        <v>172.21</v>
      </c>
      <c r="FC262" s="9">
        <v>171.58</v>
      </c>
      <c r="FD262" s="9">
        <v>171.19</v>
      </c>
      <c r="FE262" s="9">
        <v>101</v>
      </c>
      <c r="FF262" s="9">
        <v>100.37</v>
      </c>
      <c r="FG262" s="9">
        <v>100.38</v>
      </c>
      <c r="FH262" s="9">
        <v>100.35</v>
      </c>
      <c r="FI262" s="9">
        <v>101.75</v>
      </c>
      <c r="FJ262" s="9">
        <v>100.37</v>
      </c>
      <c r="FK262" s="9">
        <v>99.63</v>
      </c>
      <c r="FL262" s="9">
        <v>102.14</v>
      </c>
      <c r="FM262" s="9">
        <v>104</v>
      </c>
      <c r="FO262" s="9">
        <v>77.725700000000003</v>
      </c>
      <c r="FP262" s="7">
        <v>79.58</v>
      </c>
      <c r="FQ262" s="9">
        <v>1.2030000000000001</v>
      </c>
      <c r="FR262" s="7">
        <f t="shared" si="36"/>
        <v>66.15128844555278</v>
      </c>
      <c r="FT262" s="7">
        <v>3.62</v>
      </c>
      <c r="FU262" s="7">
        <v>3.6</v>
      </c>
      <c r="FV262" s="9">
        <v>77.971900000000005</v>
      </c>
      <c r="FX262" s="9">
        <v>80.98</v>
      </c>
      <c r="FY262" s="9">
        <v>81.459999999999994</v>
      </c>
      <c r="FZ262" s="9">
        <v>80.44</v>
      </c>
      <c r="GA262" s="9">
        <v>77.91</v>
      </c>
      <c r="GB262" s="9">
        <v>74.099999999999994</v>
      </c>
    </row>
    <row r="263" spans="1:184" x14ac:dyDescent="0.25">
      <c r="A263" s="6">
        <f t="shared" si="37"/>
        <v>44918</v>
      </c>
      <c r="B263" s="13">
        <f t="shared" si="31"/>
        <v>12</v>
      </c>
      <c r="C263" s="13">
        <f t="shared" si="32"/>
        <v>2022</v>
      </c>
      <c r="D263">
        <f t="shared" si="33"/>
        <v>202212</v>
      </c>
      <c r="E263">
        <f t="shared" si="34"/>
        <v>4</v>
      </c>
      <c r="F263">
        <f t="shared" si="35"/>
        <v>202204</v>
      </c>
      <c r="G263" t="s">
        <v>449</v>
      </c>
      <c r="H263" s="9">
        <v>3.5</v>
      </c>
      <c r="I263" s="9">
        <v>3.4281000000000001</v>
      </c>
      <c r="J263" s="10">
        <v>3.5329633999999999</v>
      </c>
      <c r="K263" s="10">
        <v>3.8266075000000002</v>
      </c>
      <c r="L263" s="10">
        <v>4.0813594000000002</v>
      </c>
      <c r="M263" s="10">
        <v>4.2866200000000001</v>
      </c>
      <c r="N263" s="10">
        <v>4.4405146999999996</v>
      </c>
      <c r="O263" s="10">
        <v>4.5515036999999996</v>
      </c>
      <c r="P263" s="10">
        <v>4.6280372999999999</v>
      </c>
      <c r="Q263" s="10">
        <v>4.6771741000000002</v>
      </c>
      <c r="R263" s="10">
        <v>4.7055129000000004</v>
      </c>
      <c r="S263" s="10">
        <v>4.7175364999999996</v>
      </c>
      <c r="T263" s="10">
        <v>4.7161058999999996</v>
      </c>
      <c r="U263" s="10">
        <v>4.7029443000000004</v>
      </c>
      <c r="V263" s="10">
        <v>4.6786491000000003</v>
      </c>
      <c r="W263" s="10">
        <v>4.6447865999999998</v>
      </c>
      <c r="X263" s="10">
        <v>4.6033970000000002</v>
      </c>
      <c r="Y263" s="10">
        <v>4.5565211999999997</v>
      </c>
      <c r="Z263" s="10">
        <v>4.5061999999999998</v>
      </c>
      <c r="AA263" s="10">
        <v>4.4544743999999996</v>
      </c>
      <c r="AB263" s="10">
        <v>4.4031457999999999</v>
      </c>
      <c r="AC263" s="10">
        <v>4.3529045999999996</v>
      </c>
      <c r="AD263" s="10">
        <v>4.3041197999999996</v>
      </c>
      <c r="AE263" s="10">
        <v>4.2571599000000004</v>
      </c>
      <c r="AF263" s="10">
        <v>4.2123938000000001</v>
      </c>
      <c r="AG263" s="10">
        <v>4.1701901000000001</v>
      </c>
      <c r="AH263" s="10">
        <v>4.1308302000000001</v>
      </c>
      <c r="AI263" s="10">
        <v>4.0942091999999999</v>
      </c>
      <c r="AJ263" s="10">
        <v>4.0601159999999998</v>
      </c>
      <c r="AK263" s="10">
        <v>4.0283394000000001</v>
      </c>
      <c r="AL263" s="10">
        <v>3.9986681000000002</v>
      </c>
      <c r="AM263" s="10">
        <v>3.9708909999999999</v>
      </c>
      <c r="AN263" s="10">
        <v>3.9447968000000002</v>
      </c>
      <c r="AO263" s="10">
        <v>3.9201742999999998</v>
      </c>
      <c r="AP263" s="10">
        <v>3.8968123000000001</v>
      </c>
      <c r="AQ263" s="10">
        <v>3.8744995000000002</v>
      </c>
      <c r="AR263" s="10">
        <v>3.8530248999999999</v>
      </c>
      <c r="AS263" s="10">
        <v>3.8321770000000002</v>
      </c>
      <c r="AT263" s="10">
        <v>3.8117732000000002</v>
      </c>
      <c r="AU263" s="10">
        <v>3.7917562999999999</v>
      </c>
      <c r="AV263" s="10">
        <v>3.7721037000000002</v>
      </c>
      <c r="AW263" s="10">
        <v>3.7527929000000002</v>
      </c>
      <c r="AX263" s="10">
        <v>3.7338013000000001</v>
      </c>
      <c r="AY263" s="10">
        <v>3.7151063999999998</v>
      </c>
      <c r="AZ263" s="10">
        <v>3.6966855999999999</v>
      </c>
      <c r="BA263" s="10">
        <v>3.6785163999999999</v>
      </c>
      <c r="BB263" s="10">
        <v>3.6605761999999999</v>
      </c>
      <c r="BC263" s="10">
        <v>3.6428425</v>
      </c>
      <c r="BD263" s="10">
        <v>3.6252928</v>
      </c>
      <c r="BE263" s="10">
        <v>3.6079043999999998</v>
      </c>
      <c r="BF263" s="10">
        <v>3.5906619000000002</v>
      </c>
      <c r="BG263" s="10">
        <v>3.5735814000000001</v>
      </c>
      <c r="BH263" s="10">
        <v>3.5566873000000001</v>
      </c>
      <c r="BI263" s="10">
        <v>3.5400043000000001</v>
      </c>
      <c r="BJ263" s="10">
        <v>3.5235569999999998</v>
      </c>
      <c r="BK263" s="10">
        <v>3.5073699999999999</v>
      </c>
      <c r="BL263" s="10">
        <v>3.4914678000000001</v>
      </c>
      <c r="BM263" s="10">
        <v>3.4758751999999999</v>
      </c>
      <c r="BN263" s="10">
        <v>3.4606165999999998</v>
      </c>
      <c r="BO263" s="10">
        <v>3.4457168</v>
      </c>
      <c r="BP263" s="10">
        <v>3.4312002000000001</v>
      </c>
      <c r="BQ263" s="10">
        <v>3.4170915000000002</v>
      </c>
      <c r="BR263" s="10">
        <v>3.3418350000000001</v>
      </c>
      <c r="BS263" s="10">
        <v>3.2841396</v>
      </c>
      <c r="BU263" s="9">
        <v>200.11</v>
      </c>
      <c r="BV263" s="9">
        <v>211.07</v>
      </c>
      <c r="BW263" s="9">
        <v>212.22</v>
      </c>
      <c r="BX263" s="9">
        <v>221.22</v>
      </c>
      <c r="BY263" s="9">
        <v>221.92</v>
      </c>
      <c r="BZ263" s="9">
        <v>220.36</v>
      </c>
      <c r="CA263" s="9">
        <v>218.16</v>
      </c>
      <c r="CB263" s="9">
        <v>218.94</v>
      </c>
      <c r="CC263" s="9">
        <v>219.24</v>
      </c>
      <c r="CD263" s="9">
        <v>221.39</v>
      </c>
      <c r="CE263" s="9">
        <v>231.76</v>
      </c>
      <c r="CF263" s="9">
        <v>243.3</v>
      </c>
      <c r="CG263" s="9">
        <v>249.15</v>
      </c>
      <c r="CH263" s="9">
        <v>246.65</v>
      </c>
      <c r="CI263" s="9">
        <v>224.4</v>
      </c>
      <c r="CJ263" s="9">
        <v>211.33</v>
      </c>
      <c r="CK263" s="9">
        <v>199.95</v>
      </c>
      <c r="CL263" s="9">
        <v>190.9</v>
      </c>
      <c r="CM263" s="9">
        <v>182.76</v>
      </c>
      <c r="CN263" s="9">
        <v>184.87</v>
      </c>
      <c r="CO263" s="9">
        <v>189.3</v>
      </c>
      <c r="CP263" s="9">
        <v>195.41</v>
      </c>
      <c r="CQ263" s="9">
        <v>201.56</v>
      </c>
      <c r="CR263" s="9">
        <v>210.16</v>
      </c>
      <c r="CS263" s="9">
        <v>215.85</v>
      </c>
      <c r="CT263" s="9">
        <v>211.49</v>
      </c>
      <c r="CU263" s="9">
        <v>195.63</v>
      </c>
      <c r="CV263" s="9">
        <v>168.75</v>
      </c>
      <c r="CW263" s="9">
        <v>143.97</v>
      </c>
      <c r="CX263" s="9">
        <v>134.02000000000001</v>
      </c>
      <c r="CY263" s="9">
        <v>134.41</v>
      </c>
      <c r="CZ263" s="9">
        <v>135.77000000000001</v>
      </c>
      <c r="DA263" s="9">
        <v>140</v>
      </c>
      <c r="DB263" s="9">
        <v>150.71</v>
      </c>
      <c r="DC263" s="9">
        <v>154.02000000000001</v>
      </c>
      <c r="DD263" s="9">
        <v>157.22</v>
      </c>
      <c r="DE263" s="9">
        <v>157.37</v>
      </c>
      <c r="DF263" s="9">
        <v>158.27000000000001</v>
      </c>
      <c r="DG263" s="9">
        <v>149.12</v>
      </c>
      <c r="DH263" s="9">
        <v>119.62</v>
      </c>
      <c r="DI263" s="9">
        <v>90.62</v>
      </c>
      <c r="DJ263" s="9">
        <v>87.61</v>
      </c>
      <c r="DK263" s="9">
        <v>82.61</v>
      </c>
      <c r="DL263" s="9">
        <v>74.61</v>
      </c>
      <c r="DM263" s="9">
        <v>74.849999999999994</v>
      </c>
      <c r="DN263" s="9">
        <v>83.35</v>
      </c>
      <c r="DO263" s="9">
        <v>88.35</v>
      </c>
      <c r="DP263" s="9">
        <v>92.35</v>
      </c>
      <c r="DR263" s="9">
        <v>237.73</v>
      </c>
      <c r="DS263" s="9">
        <v>247.22</v>
      </c>
      <c r="DT263" s="9">
        <v>206.48</v>
      </c>
      <c r="DU263" s="9">
        <v>223.53</v>
      </c>
      <c r="DV263" s="9">
        <v>222.3</v>
      </c>
      <c r="DW263" s="9">
        <v>221.55</v>
      </c>
      <c r="DX263" s="9">
        <v>205.04</v>
      </c>
      <c r="DY263" s="9">
        <v>206.37</v>
      </c>
      <c r="DZ263" s="9">
        <v>205.89</v>
      </c>
      <c r="EA263" s="9">
        <v>253.76</v>
      </c>
      <c r="EB263" s="9">
        <v>255.74</v>
      </c>
      <c r="EC263" s="9">
        <v>256.2</v>
      </c>
      <c r="ED263" s="9">
        <v>234.41</v>
      </c>
      <c r="EE263" s="9">
        <v>234.41</v>
      </c>
      <c r="EF263" s="9">
        <v>231.44</v>
      </c>
      <c r="EG263" s="9">
        <v>179.86</v>
      </c>
      <c r="EH263" s="9">
        <v>179.53</v>
      </c>
      <c r="EI263" s="9">
        <v>179.38</v>
      </c>
      <c r="EJ263" s="9">
        <v>179.17</v>
      </c>
      <c r="EK263" s="9">
        <v>180.03</v>
      </c>
      <c r="EL263" s="9">
        <v>178.47</v>
      </c>
      <c r="EM263" s="9">
        <v>211.68</v>
      </c>
      <c r="EN263" s="9">
        <v>213.95</v>
      </c>
      <c r="EO263" s="9">
        <v>214.58</v>
      </c>
      <c r="EP263" s="9">
        <v>215.72</v>
      </c>
      <c r="EQ263" s="9">
        <v>215.4</v>
      </c>
      <c r="ER263" s="9">
        <v>216.91</v>
      </c>
      <c r="ES263" s="9">
        <v>148.43</v>
      </c>
      <c r="ET263" s="9">
        <v>147.69999999999999</v>
      </c>
      <c r="EU263" s="9">
        <v>147.71</v>
      </c>
      <c r="EV263" s="9">
        <v>147.68</v>
      </c>
      <c r="EW263" s="9">
        <v>149.09</v>
      </c>
      <c r="EX263" s="9">
        <v>149.93</v>
      </c>
      <c r="EY263" s="9">
        <v>165.74</v>
      </c>
      <c r="EZ263" s="9">
        <v>168.25</v>
      </c>
      <c r="FA263" s="9">
        <v>170.11</v>
      </c>
      <c r="FB263" s="9">
        <v>170.82</v>
      </c>
      <c r="FC263" s="9">
        <v>170.19</v>
      </c>
      <c r="FD263" s="9">
        <v>169.8</v>
      </c>
      <c r="FE263" s="9">
        <v>98.15</v>
      </c>
      <c r="FF263" s="9">
        <v>97.52</v>
      </c>
      <c r="FG263" s="9">
        <v>97.53</v>
      </c>
      <c r="FH263" s="9">
        <v>97.5</v>
      </c>
      <c r="FI263" s="9">
        <v>98.9</v>
      </c>
      <c r="FJ263" s="9">
        <v>97.52</v>
      </c>
      <c r="FK263" s="9">
        <v>98.24</v>
      </c>
      <c r="FL263" s="9">
        <v>100.75</v>
      </c>
      <c r="FM263" s="9">
        <v>102.61</v>
      </c>
      <c r="FO263" s="9">
        <v>77.9405</v>
      </c>
      <c r="FP263" s="7">
        <v>82.45</v>
      </c>
      <c r="FQ263" s="9">
        <v>1.2070000000000001</v>
      </c>
      <c r="FR263" s="7">
        <f t="shared" si="36"/>
        <v>68.309859154929569</v>
      </c>
      <c r="FT263" s="7">
        <v>3.64</v>
      </c>
      <c r="FU263" s="7">
        <v>3.63</v>
      </c>
      <c r="FV263" s="9">
        <v>78.191599999999994</v>
      </c>
      <c r="FX263" s="9">
        <v>83.92</v>
      </c>
      <c r="FY263" s="9">
        <v>84.34</v>
      </c>
      <c r="FZ263" s="9">
        <v>83.21</v>
      </c>
      <c r="GA263" s="9">
        <v>80.53</v>
      </c>
      <c r="GB263" s="9">
        <v>76.209999999999994</v>
      </c>
    </row>
    <row r="264" spans="1:184" x14ac:dyDescent="0.25">
      <c r="A264" s="6">
        <f t="shared" si="37"/>
        <v>44921</v>
      </c>
      <c r="B264" s="13">
        <f t="shared" si="31"/>
        <v>12</v>
      </c>
      <c r="C264" s="13">
        <f t="shared" si="32"/>
        <v>2022</v>
      </c>
      <c r="D264">
        <f t="shared" si="33"/>
        <v>202212</v>
      </c>
      <c r="E264">
        <f t="shared" si="34"/>
        <v>4</v>
      </c>
      <c r="F264">
        <f t="shared" si="35"/>
        <v>202204</v>
      </c>
      <c r="G264" t="s">
        <v>450</v>
      </c>
      <c r="H264" s="9">
        <v>3.5</v>
      </c>
      <c r="I264" s="9" t="e">
        <v>#N/A</v>
      </c>
      <c r="J264" s="10" t="e">
        <v>#N/A</v>
      </c>
      <c r="K264" s="10" t="e">
        <v>#N/A</v>
      </c>
      <c r="L264" s="10" t="e">
        <v>#N/A</v>
      </c>
      <c r="M264" s="10" t="e">
        <v>#N/A</v>
      </c>
      <c r="N264" s="10" t="e">
        <v>#N/A</v>
      </c>
      <c r="O264" s="10" t="e">
        <v>#N/A</v>
      </c>
      <c r="P264" s="10" t="e">
        <v>#N/A</v>
      </c>
      <c r="Q264" s="10" t="e">
        <v>#N/A</v>
      </c>
      <c r="R264" s="10" t="e">
        <v>#N/A</v>
      </c>
      <c r="S264" s="10" t="e">
        <v>#N/A</v>
      </c>
      <c r="T264" s="10" t="e">
        <v>#N/A</v>
      </c>
      <c r="U264" s="10" t="e">
        <v>#N/A</v>
      </c>
      <c r="V264" s="10" t="e">
        <v>#N/A</v>
      </c>
      <c r="W264" s="10" t="e">
        <v>#N/A</v>
      </c>
      <c r="X264" s="10" t="e">
        <v>#N/A</v>
      </c>
      <c r="Y264" s="10" t="e">
        <v>#N/A</v>
      </c>
      <c r="Z264" s="10" t="e">
        <v>#N/A</v>
      </c>
      <c r="AA264" s="10" t="e">
        <v>#N/A</v>
      </c>
      <c r="AB264" s="10" t="e">
        <v>#N/A</v>
      </c>
      <c r="AC264" s="10" t="e">
        <v>#N/A</v>
      </c>
      <c r="AD264" s="10" t="e">
        <v>#N/A</v>
      </c>
      <c r="AE264" s="10" t="e">
        <v>#N/A</v>
      </c>
      <c r="AF264" s="10" t="e">
        <v>#N/A</v>
      </c>
      <c r="AG264" s="10" t="e">
        <v>#N/A</v>
      </c>
      <c r="AH264" s="10" t="e">
        <v>#N/A</v>
      </c>
      <c r="AI264" s="10" t="e">
        <v>#N/A</v>
      </c>
      <c r="AJ264" s="10" t="e">
        <v>#N/A</v>
      </c>
      <c r="AK264" s="10" t="e">
        <v>#N/A</v>
      </c>
      <c r="AL264" s="10" t="e">
        <v>#N/A</v>
      </c>
      <c r="AM264" s="10" t="e">
        <v>#N/A</v>
      </c>
      <c r="AN264" s="10" t="e">
        <v>#N/A</v>
      </c>
      <c r="AO264" s="10" t="e">
        <v>#N/A</v>
      </c>
      <c r="AP264" s="10" t="e">
        <v>#N/A</v>
      </c>
      <c r="AQ264" s="10" t="e">
        <v>#N/A</v>
      </c>
      <c r="AR264" s="10" t="e">
        <v>#N/A</v>
      </c>
      <c r="AS264" s="10" t="e">
        <v>#N/A</v>
      </c>
      <c r="AT264" s="10" t="e">
        <v>#N/A</v>
      </c>
      <c r="AU264" s="10" t="e">
        <v>#N/A</v>
      </c>
      <c r="AV264" s="10" t="e">
        <v>#N/A</v>
      </c>
      <c r="AW264" s="10" t="e">
        <v>#N/A</v>
      </c>
      <c r="AX264" s="10" t="e">
        <v>#N/A</v>
      </c>
      <c r="AY264" s="10" t="e">
        <v>#N/A</v>
      </c>
      <c r="AZ264" s="10" t="e">
        <v>#N/A</v>
      </c>
      <c r="BA264" s="10" t="e">
        <v>#N/A</v>
      </c>
      <c r="BB264" s="10" t="e">
        <v>#N/A</v>
      </c>
      <c r="BC264" s="10" t="e">
        <v>#N/A</v>
      </c>
      <c r="BD264" s="10" t="e">
        <v>#N/A</v>
      </c>
      <c r="BE264" s="10" t="e">
        <v>#N/A</v>
      </c>
      <c r="BF264" s="10" t="e">
        <v>#N/A</v>
      </c>
      <c r="BG264" s="10" t="e">
        <v>#N/A</v>
      </c>
      <c r="BH264" s="10" t="e">
        <v>#N/A</v>
      </c>
      <c r="BI264" s="10" t="e">
        <v>#N/A</v>
      </c>
      <c r="BJ264" s="10" t="e">
        <v>#N/A</v>
      </c>
      <c r="BK264" s="10" t="e">
        <v>#N/A</v>
      </c>
      <c r="BL264" s="10" t="e">
        <v>#N/A</v>
      </c>
      <c r="BM264" s="10" t="e">
        <v>#N/A</v>
      </c>
      <c r="BN264" s="10" t="e">
        <v>#N/A</v>
      </c>
      <c r="BO264" s="10" t="e">
        <v>#N/A</v>
      </c>
      <c r="BP264" s="10" t="e">
        <v>#N/A</v>
      </c>
      <c r="BQ264" s="10" t="e">
        <v>#N/A</v>
      </c>
      <c r="BR264" s="10" t="e">
        <v>#N/A</v>
      </c>
      <c r="BS264" s="10" t="e">
        <v>#N/A</v>
      </c>
      <c r="BU264" s="9" t="e">
        <v>#N/A</v>
      </c>
      <c r="BV264" s="9" t="e">
        <v>#N/A</v>
      </c>
      <c r="BW264" s="9" t="e">
        <v>#N/A</v>
      </c>
      <c r="BX264" s="9" t="e">
        <v>#N/A</v>
      </c>
      <c r="BY264" s="9" t="e">
        <v>#N/A</v>
      </c>
      <c r="BZ264" s="9" t="e">
        <v>#N/A</v>
      </c>
      <c r="CA264" s="9" t="e">
        <v>#N/A</v>
      </c>
      <c r="CB264" s="9" t="e">
        <v>#N/A</v>
      </c>
      <c r="CC264" s="9" t="e">
        <v>#N/A</v>
      </c>
      <c r="CD264" s="9" t="e">
        <v>#N/A</v>
      </c>
      <c r="CE264" s="9" t="e">
        <v>#N/A</v>
      </c>
      <c r="CF264" s="9" t="e">
        <v>#N/A</v>
      </c>
      <c r="CG264" s="9" t="e">
        <v>#N/A</v>
      </c>
      <c r="CH264" s="9" t="e">
        <v>#N/A</v>
      </c>
      <c r="CI264" s="9" t="e">
        <v>#N/A</v>
      </c>
      <c r="CJ264" s="9" t="e">
        <v>#N/A</v>
      </c>
      <c r="CK264" s="9" t="e">
        <v>#N/A</v>
      </c>
      <c r="CL264" s="9" t="e">
        <v>#N/A</v>
      </c>
      <c r="CM264" s="9" t="e">
        <v>#N/A</v>
      </c>
      <c r="CN264" s="9" t="e">
        <v>#N/A</v>
      </c>
      <c r="CO264" s="9" t="e">
        <v>#N/A</v>
      </c>
      <c r="CP264" s="9" t="e">
        <v>#N/A</v>
      </c>
      <c r="CQ264" s="9" t="e">
        <v>#N/A</v>
      </c>
      <c r="CR264" s="9" t="e">
        <v>#N/A</v>
      </c>
      <c r="CS264" s="9" t="e">
        <v>#N/A</v>
      </c>
      <c r="CT264" s="9" t="e">
        <v>#N/A</v>
      </c>
      <c r="CU264" s="9" t="e">
        <v>#N/A</v>
      </c>
      <c r="CV264" s="9" t="e">
        <v>#N/A</v>
      </c>
      <c r="CW264" s="9" t="e">
        <v>#N/A</v>
      </c>
      <c r="CX264" s="9" t="e">
        <v>#N/A</v>
      </c>
      <c r="CY264" s="9" t="e">
        <v>#N/A</v>
      </c>
      <c r="CZ264" s="9" t="e">
        <v>#N/A</v>
      </c>
      <c r="DA264" s="9" t="e">
        <v>#N/A</v>
      </c>
      <c r="DB264" s="9" t="e">
        <v>#N/A</v>
      </c>
      <c r="DC264" s="9" t="e">
        <v>#N/A</v>
      </c>
      <c r="DD264" s="9" t="e">
        <v>#N/A</v>
      </c>
      <c r="DE264" s="9" t="e">
        <v>#N/A</v>
      </c>
      <c r="DF264" s="9" t="e">
        <v>#N/A</v>
      </c>
      <c r="DG264" s="9" t="e">
        <v>#N/A</v>
      </c>
      <c r="DH264" s="9" t="e">
        <v>#N/A</v>
      </c>
      <c r="DI264" s="9" t="e">
        <v>#N/A</v>
      </c>
      <c r="DJ264" s="9" t="e">
        <v>#N/A</v>
      </c>
      <c r="DK264" s="9" t="e">
        <v>#N/A</v>
      </c>
      <c r="DL264" s="9" t="e">
        <v>#N/A</v>
      </c>
      <c r="DM264" s="9" t="e">
        <v>#N/A</v>
      </c>
      <c r="DN264" s="9" t="e">
        <v>#N/A</v>
      </c>
      <c r="DO264" s="9" t="e">
        <v>#N/A</v>
      </c>
      <c r="DP264" s="9" t="e">
        <v>#N/A</v>
      </c>
      <c r="DR264" s="9" t="e">
        <v>#N/A</v>
      </c>
      <c r="DS264" s="9" t="e">
        <v>#N/A</v>
      </c>
      <c r="DT264" s="9" t="e">
        <v>#N/A</v>
      </c>
      <c r="DU264" s="9" t="e">
        <v>#N/A</v>
      </c>
      <c r="DV264" s="9" t="e">
        <v>#N/A</v>
      </c>
      <c r="DW264" s="9" t="e">
        <v>#N/A</v>
      </c>
      <c r="DX264" s="9" t="e">
        <v>#N/A</v>
      </c>
      <c r="DY264" s="9" t="e">
        <v>#N/A</v>
      </c>
      <c r="DZ264" s="9" t="e">
        <v>#N/A</v>
      </c>
      <c r="EA264" s="9" t="e">
        <v>#N/A</v>
      </c>
      <c r="EB264" s="9" t="e">
        <v>#N/A</v>
      </c>
      <c r="EC264" s="9" t="e">
        <v>#N/A</v>
      </c>
      <c r="ED264" s="9" t="e">
        <v>#N/A</v>
      </c>
      <c r="EE264" s="9" t="e">
        <v>#N/A</v>
      </c>
      <c r="EF264" s="9" t="e">
        <v>#N/A</v>
      </c>
      <c r="EG264" s="9" t="e">
        <v>#N/A</v>
      </c>
      <c r="EH264" s="9" t="e">
        <v>#N/A</v>
      </c>
      <c r="EI264" s="9" t="e">
        <v>#N/A</v>
      </c>
      <c r="EJ264" s="9" t="e">
        <v>#N/A</v>
      </c>
      <c r="EK264" s="9" t="e">
        <v>#N/A</v>
      </c>
      <c r="EL264" s="9" t="e">
        <v>#N/A</v>
      </c>
      <c r="EM264" s="9" t="e">
        <v>#N/A</v>
      </c>
      <c r="EN264" s="9" t="e">
        <v>#N/A</v>
      </c>
      <c r="EO264" s="9" t="e">
        <v>#N/A</v>
      </c>
      <c r="EP264" s="9" t="e">
        <v>#N/A</v>
      </c>
      <c r="EQ264" s="9" t="e">
        <v>#N/A</v>
      </c>
      <c r="ER264" s="9" t="e">
        <v>#N/A</v>
      </c>
      <c r="ES264" s="9" t="e">
        <v>#N/A</v>
      </c>
      <c r="ET264" s="9" t="e">
        <v>#N/A</v>
      </c>
      <c r="EU264" s="9" t="e">
        <v>#N/A</v>
      </c>
      <c r="EV264" s="9" t="e">
        <v>#N/A</v>
      </c>
      <c r="EW264" s="9" t="e">
        <v>#N/A</v>
      </c>
      <c r="EX264" s="9" t="e">
        <v>#N/A</v>
      </c>
      <c r="EY264" s="9" t="e">
        <v>#N/A</v>
      </c>
      <c r="EZ264" s="9" t="e">
        <v>#N/A</v>
      </c>
      <c r="FA264" s="9" t="e">
        <v>#N/A</v>
      </c>
      <c r="FB264" s="9" t="e">
        <v>#N/A</v>
      </c>
      <c r="FC264" s="9" t="e">
        <v>#N/A</v>
      </c>
      <c r="FD264" s="9" t="e">
        <v>#N/A</v>
      </c>
      <c r="FE264" s="9" t="e">
        <v>#N/A</v>
      </c>
      <c r="FF264" s="9" t="e">
        <v>#N/A</v>
      </c>
      <c r="FG264" s="9" t="e">
        <v>#N/A</v>
      </c>
      <c r="FH264" s="9" t="e">
        <v>#N/A</v>
      </c>
      <c r="FI264" s="9" t="e">
        <v>#N/A</v>
      </c>
      <c r="FJ264" s="9" t="e">
        <v>#N/A</v>
      </c>
      <c r="FK264" s="9" t="e">
        <v>#N/A</v>
      </c>
      <c r="FL264" s="9" t="e">
        <v>#N/A</v>
      </c>
      <c r="FM264" s="9" t="e">
        <v>#N/A</v>
      </c>
      <c r="FO264" s="9" t="e">
        <v>#N/A</v>
      </c>
      <c r="FP264" s="7" t="e">
        <v>#N/A</v>
      </c>
      <c r="FQ264" s="9" t="e">
        <v>#N/A</v>
      </c>
      <c r="FR264" s="7" t="e">
        <f t="shared" si="36"/>
        <v>#N/A</v>
      </c>
      <c r="FT264" s="7">
        <v>3.65</v>
      </c>
      <c r="FU264" s="7">
        <v>3.64</v>
      </c>
      <c r="FV264" s="9" t="e">
        <v>#N/A</v>
      </c>
      <c r="FX264" s="9" t="e">
        <v>#N/A</v>
      </c>
      <c r="FY264" s="9" t="e">
        <v>#N/A</v>
      </c>
      <c r="FZ264" s="9" t="e">
        <v>#N/A</v>
      </c>
      <c r="GA264" s="9" t="e">
        <v>#N/A</v>
      </c>
      <c r="GB264" s="9" t="e">
        <v>#N/A</v>
      </c>
    </row>
    <row r="265" spans="1:184" x14ac:dyDescent="0.25">
      <c r="A265" s="6">
        <f t="shared" si="37"/>
        <v>44922</v>
      </c>
      <c r="B265" s="13">
        <f t="shared" si="31"/>
        <v>12</v>
      </c>
      <c r="C265" s="13">
        <f t="shared" si="32"/>
        <v>2022</v>
      </c>
      <c r="D265">
        <f t="shared" si="33"/>
        <v>202212</v>
      </c>
      <c r="E265">
        <f t="shared" si="34"/>
        <v>4</v>
      </c>
      <c r="F265">
        <f t="shared" si="35"/>
        <v>202204</v>
      </c>
      <c r="G265" t="s">
        <v>451</v>
      </c>
      <c r="H265" s="9">
        <v>3.5</v>
      </c>
      <c r="I265" s="9" t="e">
        <v>#N/A</v>
      </c>
      <c r="J265" s="10" t="e">
        <v>#N/A</v>
      </c>
      <c r="K265" s="10" t="e">
        <v>#N/A</v>
      </c>
      <c r="L265" s="10" t="e">
        <v>#N/A</v>
      </c>
      <c r="M265" s="10" t="e">
        <v>#N/A</v>
      </c>
      <c r="N265" s="10" t="e">
        <v>#N/A</v>
      </c>
      <c r="O265" s="10" t="e">
        <v>#N/A</v>
      </c>
      <c r="P265" s="10" t="e">
        <v>#N/A</v>
      </c>
      <c r="Q265" s="10" t="e">
        <v>#N/A</v>
      </c>
      <c r="R265" s="10" t="e">
        <v>#N/A</v>
      </c>
      <c r="S265" s="10" t="e">
        <v>#N/A</v>
      </c>
      <c r="T265" s="10" t="e">
        <v>#N/A</v>
      </c>
      <c r="U265" s="10" t="e">
        <v>#N/A</v>
      </c>
      <c r="V265" s="10" t="e">
        <v>#N/A</v>
      </c>
      <c r="W265" s="10" t="e">
        <v>#N/A</v>
      </c>
      <c r="X265" s="10" t="e">
        <v>#N/A</v>
      </c>
      <c r="Y265" s="10" t="e">
        <v>#N/A</v>
      </c>
      <c r="Z265" s="10" t="e">
        <v>#N/A</v>
      </c>
      <c r="AA265" s="10" t="e">
        <v>#N/A</v>
      </c>
      <c r="AB265" s="10" t="e">
        <v>#N/A</v>
      </c>
      <c r="AC265" s="10" t="e">
        <v>#N/A</v>
      </c>
      <c r="AD265" s="10" t="e">
        <v>#N/A</v>
      </c>
      <c r="AE265" s="10" t="e">
        <v>#N/A</v>
      </c>
      <c r="AF265" s="10" t="e">
        <v>#N/A</v>
      </c>
      <c r="AG265" s="10" t="e">
        <v>#N/A</v>
      </c>
      <c r="AH265" s="10" t="e">
        <v>#N/A</v>
      </c>
      <c r="AI265" s="10" t="e">
        <v>#N/A</v>
      </c>
      <c r="AJ265" s="10" t="e">
        <v>#N/A</v>
      </c>
      <c r="AK265" s="10" t="e">
        <v>#N/A</v>
      </c>
      <c r="AL265" s="10" t="e">
        <v>#N/A</v>
      </c>
      <c r="AM265" s="10" t="e">
        <v>#N/A</v>
      </c>
      <c r="AN265" s="10" t="e">
        <v>#N/A</v>
      </c>
      <c r="AO265" s="10" t="e">
        <v>#N/A</v>
      </c>
      <c r="AP265" s="10" t="e">
        <v>#N/A</v>
      </c>
      <c r="AQ265" s="10" t="e">
        <v>#N/A</v>
      </c>
      <c r="AR265" s="10" t="e">
        <v>#N/A</v>
      </c>
      <c r="AS265" s="10" t="e">
        <v>#N/A</v>
      </c>
      <c r="AT265" s="10" t="e">
        <v>#N/A</v>
      </c>
      <c r="AU265" s="10" t="e">
        <v>#N/A</v>
      </c>
      <c r="AV265" s="10" t="e">
        <v>#N/A</v>
      </c>
      <c r="AW265" s="10" t="e">
        <v>#N/A</v>
      </c>
      <c r="AX265" s="10" t="e">
        <v>#N/A</v>
      </c>
      <c r="AY265" s="10" t="e">
        <v>#N/A</v>
      </c>
      <c r="AZ265" s="10" t="e">
        <v>#N/A</v>
      </c>
      <c r="BA265" s="10" t="e">
        <v>#N/A</v>
      </c>
      <c r="BB265" s="10" t="e">
        <v>#N/A</v>
      </c>
      <c r="BC265" s="10" t="e">
        <v>#N/A</v>
      </c>
      <c r="BD265" s="10" t="e">
        <v>#N/A</v>
      </c>
      <c r="BE265" s="10" t="e">
        <v>#N/A</v>
      </c>
      <c r="BF265" s="10" t="e">
        <v>#N/A</v>
      </c>
      <c r="BG265" s="10" t="e">
        <v>#N/A</v>
      </c>
      <c r="BH265" s="10" t="e">
        <v>#N/A</v>
      </c>
      <c r="BI265" s="10" t="e">
        <v>#N/A</v>
      </c>
      <c r="BJ265" s="10" t="e">
        <v>#N/A</v>
      </c>
      <c r="BK265" s="10" t="e">
        <v>#N/A</v>
      </c>
      <c r="BL265" s="10" t="e">
        <v>#N/A</v>
      </c>
      <c r="BM265" s="10" t="e">
        <v>#N/A</v>
      </c>
      <c r="BN265" s="10" t="e">
        <v>#N/A</v>
      </c>
      <c r="BO265" s="10" t="e">
        <v>#N/A</v>
      </c>
      <c r="BP265" s="10" t="e">
        <v>#N/A</v>
      </c>
      <c r="BQ265" s="10" t="e">
        <v>#N/A</v>
      </c>
      <c r="BR265" s="10" t="e">
        <v>#N/A</v>
      </c>
      <c r="BS265" s="10" t="e">
        <v>#N/A</v>
      </c>
      <c r="BU265" s="9">
        <v>200.11</v>
      </c>
      <c r="BV265" s="9">
        <v>211.07</v>
      </c>
      <c r="BW265" s="9">
        <v>212.22</v>
      </c>
      <c r="BX265" s="9">
        <v>221.22</v>
      </c>
      <c r="BY265" s="9">
        <v>221.92</v>
      </c>
      <c r="BZ265" s="9">
        <v>220.36</v>
      </c>
      <c r="CA265" s="9">
        <v>218.16</v>
      </c>
      <c r="CB265" s="9">
        <v>218.94</v>
      </c>
      <c r="CC265" s="9">
        <v>219.24</v>
      </c>
      <c r="CD265" s="9">
        <v>221.39</v>
      </c>
      <c r="CE265" s="9">
        <v>231.76</v>
      </c>
      <c r="CF265" s="9">
        <v>243.3</v>
      </c>
      <c r="CG265" s="9">
        <v>249.15</v>
      </c>
      <c r="CH265" s="9">
        <v>246.65</v>
      </c>
      <c r="CI265" s="9">
        <v>224.4</v>
      </c>
      <c r="CJ265" s="9">
        <v>211.33</v>
      </c>
      <c r="CK265" s="9">
        <v>199.95</v>
      </c>
      <c r="CL265" s="9">
        <v>190.9</v>
      </c>
      <c r="CM265" s="9">
        <v>182.76</v>
      </c>
      <c r="CN265" s="9">
        <v>184.87</v>
      </c>
      <c r="CO265" s="9">
        <v>189.3</v>
      </c>
      <c r="CP265" s="9">
        <v>195.41</v>
      </c>
      <c r="CQ265" s="9">
        <v>201.56</v>
      </c>
      <c r="CR265" s="9">
        <v>210.16</v>
      </c>
      <c r="CS265" s="9">
        <v>215.85</v>
      </c>
      <c r="CT265" s="9">
        <v>211.49</v>
      </c>
      <c r="CU265" s="9">
        <v>195.63</v>
      </c>
      <c r="CV265" s="9">
        <v>168.75</v>
      </c>
      <c r="CW265" s="9">
        <v>143.97</v>
      </c>
      <c r="CX265" s="9">
        <v>134.02000000000001</v>
      </c>
      <c r="CY265" s="9">
        <v>134.41</v>
      </c>
      <c r="CZ265" s="9">
        <v>135.77000000000001</v>
      </c>
      <c r="DA265" s="9">
        <v>140</v>
      </c>
      <c r="DB265" s="9">
        <v>150.71</v>
      </c>
      <c r="DC265" s="9">
        <v>154.02000000000001</v>
      </c>
      <c r="DD265" s="9">
        <v>157.22</v>
      </c>
      <c r="DE265" s="9">
        <v>157.37</v>
      </c>
      <c r="DF265" s="9">
        <v>158.27000000000001</v>
      </c>
      <c r="DG265" s="9">
        <v>149.12</v>
      </c>
      <c r="DH265" s="9">
        <v>119.62</v>
      </c>
      <c r="DI265" s="9">
        <v>90.62</v>
      </c>
      <c r="DJ265" s="9">
        <v>87.61</v>
      </c>
      <c r="DK265" s="9">
        <v>82.61</v>
      </c>
      <c r="DL265" s="9">
        <v>74.61</v>
      </c>
      <c r="DM265" s="9">
        <v>74.849999999999994</v>
      </c>
      <c r="DN265" s="9">
        <v>83.35</v>
      </c>
      <c r="DO265" s="9">
        <v>88.35</v>
      </c>
      <c r="DP265" s="9">
        <v>92.35</v>
      </c>
      <c r="DR265" s="9">
        <v>237.73</v>
      </c>
      <c r="DS265" s="9">
        <v>247.22</v>
      </c>
      <c r="DT265" s="9">
        <v>206.48</v>
      </c>
      <c r="DU265" s="9">
        <v>223.53</v>
      </c>
      <c r="DV265" s="9">
        <v>222.3</v>
      </c>
      <c r="DW265" s="9">
        <v>221.55</v>
      </c>
      <c r="DX265" s="9">
        <v>205.04</v>
      </c>
      <c r="DY265" s="9">
        <v>206.37</v>
      </c>
      <c r="DZ265" s="9">
        <v>205.89</v>
      </c>
      <c r="EA265" s="9">
        <v>253.76</v>
      </c>
      <c r="EB265" s="9">
        <v>255.74</v>
      </c>
      <c r="EC265" s="9">
        <v>256.2</v>
      </c>
      <c r="ED265" s="9">
        <v>234.41</v>
      </c>
      <c r="EE265" s="9">
        <v>234.41</v>
      </c>
      <c r="EF265" s="9">
        <v>231.44</v>
      </c>
      <c r="EG265" s="9">
        <v>179.86</v>
      </c>
      <c r="EH265" s="9">
        <v>179.53</v>
      </c>
      <c r="EI265" s="9">
        <v>179.38</v>
      </c>
      <c r="EJ265" s="9">
        <v>179.17</v>
      </c>
      <c r="EK265" s="9">
        <v>180.03</v>
      </c>
      <c r="EL265" s="9">
        <v>178.47</v>
      </c>
      <c r="EM265" s="9">
        <v>211.68</v>
      </c>
      <c r="EN265" s="9">
        <v>213.95</v>
      </c>
      <c r="EO265" s="9">
        <v>214.58</v>
      </c>
      <c r="EP265" s="9">
        <v>215.72</v>
      </c>
      <c r="EQ265" s="9">
        <v>215.4</v>
      </c>
      <c r="ER265" s="9">
        <v>216.91</v>
      </c>
      <c r="ES265" s="9">
        <v>148.43</v>
      </c>
      <c r="ET265" s="9">
        <v>147.69999999999999</v>
      </c>
      <c r="EU265" s="9">
        <v>147.71</v>
      </c>
      <c r="EV265" s="9">
        <v>147.68</v>
      </c>
      <c r="EW265" s="9">
        <v>149.09</v>
      </c>
      <c r="EX265" s="9">
        <v>149.93</v>
      </c>
      <c r="EY265" s="9">
        <v>165.74</v>
      </c>
      <c r="EZ265" s="9">
        <v>168.25</v>
      </c>
      <c r="FA265" s="9">
        <v>170.11</v>
      </c>
      <c r="FB265" s="9">
        <v>170.82</v>
      </c>
      <c r="FC265" s="9">
        <v>170.19</v>
      </c>
      <c r="FD265" s="9">
        <v>169.8</v>
      </c>
      <c r="FE265" s="9">
        <v>98.15</v>
      </c>
      <c r="FF265" s="9">
        <v>97.52</v>
      </c>
      <c r="FG265" s="9">
        <v>97.53</v>
      </c>
      <c r="FH265" s="9">
        <v>97.5</v>
      </c>
      <c r="FI265" s="9">
        <v>98.9</v>
      </c>
      <c r="FJ265" s="9">
        <v>97.52</v>
      </c>
      <c r="FK265" s="9">
        <v>98.24</v>
      </c>
      <c r="FL265" s="9">
        <v>100.75</v>
      </c>
      <c r="FM265" s="9">
        <v>102.61</v>
      </c>
      <c r="FO265" s="9" t="e">
        <v>#N/A</v>
      </c>
      <c r="FP265" s="7" t="e">
        <v>#N/A</v>
      </c>
      <c r="FQ265" s="9" t="e">
        <v>#N/A</v>
      </c>
      <c r="FR265" s="7" t="e">
        <f t="shared" si="36"/>
        <v>#N/A</v>
      </c>
      <c r="FT265" s="7" t="e">
        <v>#N/A</v>
      </c>
      <c r="FU265" s="7">
        <v>3.64</v>
      </c>
      <c r="FV265" s="9" t="e">
        <v>#N/A</v>
      </c>
      <c r="FX265" s="9">
        <v>84.33</v>
      </c>
      <c r="FY265" s="9">
        <v>84.58</v>
      </c>
      <c r="FZ265" s="9">
        <v>83.47</v>
      </c>
      <c r="GA265" s="9">
        <v>80.8</v>
      </c>
      <c r="GB265" s="9">
        <v>76.41</v>
      </c>
    </row>
    <row r="266" spans="1:184" x14ac:dyDescent="0.25">
      <c r="A266" s="6">
        <f t="shared" si="37"/>
        <v>44923</v>
      </c>
      <c r="B266" s="13">
        <f t="shared" ref="B266:B329" si="38">MONTH(A266)</f>
        <v>12</v>
      </c>
      <c r="C266" s="13">
        <f t="shared" ref="C266:C329" si="39">YEAR(A266)</f>
        <v>2022</v>
      </c>
      <c r="D266">
        <f t="shared" ref="D266:D329" si="40">C266*100+B266</f>
        <v>202212</v>
      </c>
      <c r="E266">
        <f t="shared" ref="E266:E329" si="41">IF(B266&lt;4,1,IF(B266&lt;7,2,IF(B266&lt;10,3,4)))</f>
        <v>4</v>
      </c>
      <c r="F266">
        <f t="shared" ref="F266:F329" si="42">C266*100+E266</f>
        <v>202204</v>
      </c>
      <c r="G266" t="s">
        <v>452</v>
      </c>
      <c r="H266" s="9">
        <v>3.5</v>
      </c>
      <c r="I266" s="9">
        <v>3.4281999999999999</v>
      </c>
      <c r="J266" s="10">
        <v>3.5618539</v>
      </c>
      <c r="K266" s="10">
        <v>3.8797720999999998</v>
      </c>
      <c r="L266" s="10">
        <v>4.1245721</v>
      </c>
      <c r="M266" s="10">
        <v>4.3081377999999999</v>
      </c>
      <c r="N266" s="10">
        <v>4.4449227999999996</v>
      </c>
      <c r="O266" s="10">
        <v>4.5456095999999997</v>
      </c>
      <c r="P266" s="10">
        <v>4.6155847999999997</v>
      </c>
      <c r="Q266" s="10">
        <v>4.6601892999999999</v>
      </c>
      <c r="R266" s="10">
        <v>4.6843520999999999</v>
      </c>
      <c r="S266" s="10">
        <v>4.6929936999999997</v>
      </c>
      <c r="T266" s="10">
        <v>4.6893279000000003</v>
      </c>
      <c r="U266" s="10">
        <v>4.6753843000000002</v>
      </c>
      <c r="V266" s="10">
        <v>4.6527577999999998</v>
      </c>
      <c r="W266" s="10">
        <v>4.6228398999999998</v>
      </c>
      <c r="X266" s="10">
        <v>4.5869838999999999</v>
      </c>
      <c r="Y266" s="10">
        <v>4.5465429000000004</v>
      </c>
      <c r="Z266" s="10">
        <v>4.5028699000000003</v>
      </c>
      <c r="AA266" s="10">
        <v>4.4573181000000002</v>
      </c>
      <c r="AB266" s="10">
        <v>4.4110908000000002</v>
      </c>
      <c r="AC266" s="10">
        <v>4.3647615000000002</v>
      </c>
      <c r="AD266" s="10">
        <v>4.3187382000000003</v>
      </c>
      <c r="AE266" s="10">
        <v>4.2734291999999998</v>
      </c>
      <c r="AF266" s="10">
        <v>4.2292424999999998</v>
      </c>
      <c r="AG266" s="10">
        <v>4.1865863000000001</v>
      </c>
      <c r="AH266" s="10">
        <v>4.1458069000000002</v>
      </c>
      <c r="AI266" s="10">
        <v>4.1069186000000002</v>
      </c>
      <c r="AJ266" s="10">
        <v>4.0698242999999996</v>
      </c>
      <c r="AK266" s="10">
        <v>4.0344267</v>
      </c>
      <c r="AL266" s="10">
        <v>4.0006288000000003</v>
      </c>
      <c r="AM266" s="10">
        <v>3.9683331000000002</v>
      </c>
      <c r="AN266" s="10">
        <v>3.9374427000000001</v>
      </c>
      <c r="AO266" s="10">
        <v>3.9078601000000002</v>
      </c>
      <c r="AP266" s="10">
        <v>3.8794882999999998</v>
      </c>
      <c r="AQ266" s="10">
        <v>3.85223</v>
      </c>
      <c r="AR266" s="10">
        <v>3.8259881</v>
      </c>
      <c r="AS266" s="10">
        <v>3.8006652000000001</v>
      </c>
      <c r="AT266" s="10">
        <v>3.7761732000000001</v>
      </c>
      <c r="AU266" s="10">
        <v>3.7524674999999998</v>
      </c>
      <c r="AV266" s="10">
        <v>3.7295167999999999</v>
      </c>
      <c r="AW266" s="10">
        <v>3.7072897999999999</v>
      </c>
      <c r="AX266" s="10">
        <v>3.6857552999999998</v>
      </c>
      <c r="AY266" s="10">
        <v>3.6648817999999999</v>
      </c>
      <c r="AZ266" s="10">
        <v>3.6446383</v>
      </c>
      <c r="BA266" s="10">
        <v>3.6249932999999999</v>
      </c>
      <c r="BB266" s="10">
        <v>3.6059155999999999</v>
      </c>
      <c r="BC266" s="10">
        <v>3.5873738999999998</v>
      </c>
      <c r="BD266" s="10">
        <v>3.569337</v>
      </c>
      <c r="BE266" s="10">
        <v>3.5517734000000001</v>
      </c>
      <c r="BF266" s="10">
        <v>3.5346571999999998</v>
      </c>
      <c r="BG266" s="10">
        <v>3.5179876000000001</v>
      </c>
      <c r="BH266" s="10">
        <v>3.5017714999999998</v>
      </c>
      <c r="BI266" s="10">
        <v>3.4860158000000001</v>
      </c>
      <c r="BJ266" s="10">
        <v>3.4707275000000002</v>
      </c>
      <c r="BK266" s="10">
        <v>3.4559134999999999</v>
      </c>
      <c r="BL266" s="10">
        <v>3.4415806</v>
      </c>
      <c r="BM266" s="10">
        <v>3.4277359999999999</v>
      </c>
      <c r="BN266" s="10">
        <v>3.4143864000000002</v>
      </c>
      <c r="BO266" s="10">
        <v>3.4015388</v>
      </c>
      <c r="BP266" s="10">
        <v>3.3892001999999999</v>
      </c>
      <c r="BQ266" s="10">
        <v>3.3773773999999999</v>
      </c>
      <c r="BR266" s="10">
        <v>3.3173178000000001</v>
      </c>
      <c r="BS266" s="10">
        <v>3.2754631999999999</v>
      </c>
      <c r="BU266" s="9">
        <v>188.5</v>
      </c>
      <c r="BV266" s="9">
        <v>203.85</v>
      </c>
      <c r="BW266" s="9">
        <v>203.93</v>
      </c>
      <c r="BX266" s="9">
        <v>212.58</v>
      </c>
      <c r="BY266" s="9">
        <v>212.68</v>
      </c>
      <c r="BZ266" s="9">
        <v>212.48</v>
      </c>
      <c r="CA266" s="9">
        <v>210.48</v>
      </c>
      <c r="CB266" s="9">
        <v>211.18</v>
      </c>
      <c r="CC266" s="9">
        <v>211.53</v>
      </c>
      <c r="CD266" s="9">
        <v>213.06</v>
      </c>
      <c r="CE266" s="9">
        <v>222.56</v>
      </c>
      <c r="CF266" s="9">
        <v>234.32</v>
      </c>
      <c r="CG266" s="9">
        <v>240.32</v>
      </c>
      <c r="CH266" s="9">
        <v>237.08</v>
      </c>
      <c r="CI266" s="9">
        <v>220.11</v>
      </c>
      <c r="CJ266" s="9">
        <v>209.38</v>
      </c>
      <c r="CK266" s="9">
        <v>198.88</v>
      </c>
      <c r="CL266" s="9">
        <v>189.89</v>
      </c>
      <c r="CM266" s="9">
        <v>181.76</v>
      </c>
      <c r="CN266" s="9">
        <v>183.87</v>
      </c>
      <c r="CO266" s="9">
        <v>188.31</v>
      </c>
      <c r="CP266" s="9">
        <v>194.31</v>
      </c>
      <c r="CQ266" s="9">
        <v>200.46</v>
      </c>
      <c r="CR266" s="9">
        <v>207.46</v>
      </c>
      <c r="CS266" s="9">
        <v>212.51</v>
      </c>
      <c r="CT266" s="9">
        <v>208.17</v>
      </c>
      <c r="CU266" s="9">
        <v>192.31</v>
      </c>
      <c r="CV266" s="9">
        <v>168.28</v>
      </c>
      <c r="CW266" s="9">
        <v>148.28</v>
      </c>
      <c r="CX266" s="9">
        <v>138.33000000000001</v>
      </c>
      <c r="CY266" s="9">
        <v>138.72</v>
      </c>
      <c r="CZ266" s="9">
        <v>140.08000000000001</v>
      </c>
      <c r="DA266" s="9">
        <v>144.32</v>
      </c>
      <c r="DB266" s="9">
        <v>155.25</v>
      </c>
      <c r="DC266" s="9">
        <v>158.74</v>
      </c>
      <c r="DD266" s="9">
        <v>161.94</v>
      </c>
      <c r="DE266" s="9">
        <v>162.86000000000001</v>
      </c>
      <c r="DF266" s="9">
        <v>163.76</v>
      </c>
      <c r="DG266" s="9">
        <v>154.61000000000001</v>
      </c>
      <c r="DH266" s="9">
        <v>125.11</v>
      </c>
      <c r="DI266" s="9">
        <v>96.11</v>
      </c>
      <c r="DJ266" s="9">
        <v>93.1</v>
      </c>
      <c r="DK266" s="9">
        <v>88.1</v>
      </c>
      <c r="DL266" s="9">
        <v>80.099999999999994</v>
      </c>
      <c r="DM266" s="9">
        <v>80.34</v>
      </c>
      <c r="DN266" s="9">
        <v>89.05</v>
      </c>
      <c r="DO266" s="9">
        <v>94.05</v>
      </c>
      <c r="DP266" s="9">
        <v>98.05</v>
      </c>
      <c r="DR266" s="9">
        <v>216.99</v>
      </c>
      <c r="DS266" s="9">
        <v>229.18</v>
      </c>
      <c r="DT266" s="9">
        <v>193.31</v>
      </c>
      <c r="DU266" s="9">
        <v>217.47</v>
      </c>
      <c r="DV266" s="9">
        <v>216.67</v>
      </c>
      <c r="DW266" s="9">
        <v>215.65</v>
      </c>
      <c r="DX266" s="9">
        <v>202.03</v>
      </c>
      <c r="DY266" s="9">
        <v>203.36</v>
      </c>
      <c r="DZ266" s="9">
        <v>202.88</v>
      </c>
      <c r="EA266" s="9">
        <v>250.47</v>
      </c>
      <c r="EB266" s="9">
        <v>252.45</v>
      </c>
      <c r="EC266" s="9">
        <v>252.91</v>
      </c>
      <c r="ED266" s="9">
        <v>230.79</v>
      </c>
      <c r="EE266" s="9">
        <v>230.79</v>
      </c>
      <c r="EF266" s="9">
        <v>227.82</v>
      </c>
      <c r="EG266" s="9">
        <v>182.48</v>
      </c>
      <c r="EH266" s="9">
        <v>182.15</v>
      </c>
      <c r="EI266" s="9">
        <v>182</v>
      </c>
      <c r="EJ266" s="9">
        <v>181.79</v>
      </c>
      <c r="EK266" s="9">
        <v>182.65</v>
      </c>
      <c r="EL266" s="9">
        <v>181.09</v>
      </c>
      <c r="EM266" s="9">
        <v>211.17</v>
      </c>
      <c r="EN266" s="9">
        <v>213.44</v>
      </c>
      <c r="EO266" s="9">
        <v>214.07</v>
      </c>
      <c r="EP266" s="9">
        <v>215.21</v>
      </c>
      <c r="EQ266" s="9">
        <v>214.89</v>
      </c>
      <c r="ER266" s="9">
        <v>216.4</v>
      </c>
      <c r="ES266" s="9">
        <v>148.16</v>
      </c>
      <c r="ET266" s="9">
        <v>147.43</v>
      </c>
      <c r="EU266" s="9">
        <v>147.44</v>
      </c>
      <c r="EV266" s="9">
        <v>147.41</v>
      </c>
      <c r="EW266" s="9">
        <v>148.82</v>
      </c>
      <c r="EX266" s="9">
        <v>149.66</v>
      </c>
      <c r="EY266" s="9">
        <v>168.22</v>
      </c>
      <c r="EZ266" s="9">
        <v>170.73</v>
      </c>
      <c r="FA266" s="9">
        <v>172.59</v>
      </c>
      <c r="FB266" s="9">
        <v>173.3</v>
      </c>
      <c r="FC266" s="9">
        <v>172.67</v>
      </c>
      <c r="FD266" s="9">
        <v>172.28</v>
      </c>
      <c r="FE266" s="9">
        <v>100.15</v>
      </c>
      <c r="FF266" s="9">
        <v>99.52</v>
      </c>
      <c r="FG266" s="9">
        <v>99.53</v>
      </c>
      <c r="FH266" s="9">
        <v>99.5</v>
      </c>
      <c r="FI266" s="9">
        <v>100.9</v>
      </c>
      <c r="FJ266" s="9">
        <v>99.52</v>
      </c>
      <c r="FK266" s="9">
        <v>100.24</v>
      </c>
      <c r="FL266" s="9">
        <v>102.75</v>
      </c>
      <c r="FM266" s="9">
        <v>104.61</v>
      </c>
      <c r="FO266" s="9">
        <v>77.755499999999998</v>
      </c>
      <c r="FP266" s="7">
        <v>81.7</v>
      </c>
      <c r="FQ266" s="9">
        <v>1.2037</v>
      </c>
      <c r="FR266" s="7">
        <f t="shared" ref="FR266:FR329" si="43">FP266/FQ266</f>
        <v>67.874054997092301</v>
      </c>
      <c r="FT266" s="7">
        <v>3.58</v>
      </c>
      <c r="FU266" s="7">
        <v>3.65</v>
      </c>
      <c r="FV266" s="9">
        <v>77.964600000000004</v>
      </c>
      <c r="FX266" s="9">
        <v>83.26</v>
      </c>
      <c r="FY266" s="9">
        <v>83.93</v>
      </c>
      <c r="FZ266" s="9">
        <v>82.86</v>
      </c>
      <c r="GA266" s="9">
        <v>80.28</v>
      </c>
      <c r="GB266" s="9">
        <v>76.28</v>
      </c>
    </row>
    <row r="267" spans="1:184" x14ac:dyDescent="0.25">
      <c r="A267" s="6">
        <f t="shared" si="37"/>
        <v>44924</v>
      </c>
      <c r="B267" s="13">
        <f t="shared" si="38"/>
        <v>12</v>
      </c>
      <c r="C267" s="13">
        <f t="shared" si="39"/>
        <v>2022</v>
      </c>
      <c r="D267">
        <f t="shared" si="40"/>
        <v>202212</v>
      </c>
      <c r="E267">
        <f t="shared" si="41"/>
        <v>4</v>
      </c>
      <c r="F267">
        <f t="shared" si="42"/>
        <v>202204</v>
      </c>
      <c r="G267" t="s">
        <v>453</v>
      </c>
      <c r="H267" s="9">
        <v>3.5</v>
      </c>
      <c r="I267" s="9">
        <v>3.4281000000000001</v>
      </c>
      <c r="J267" s="10">
        <v>3.5648100999999999</v>
      </c>
      <c r="K267" s="10">
        <v>3.8714132000000001</v>
      </c>
      <c r="L267" s="10">
        <v>4.1086679000000004</v>
      </c>
      <c r="M267" s="10">
        <v>4.2941127999999997</v>
      </c>
      <c r="N267" s="10">
        <v>4.4365513999999999</v>
      </c>
      <c r="O267" s="10">
        <v>4.5414006000000002</v>
      </c>
      <c r="P267" s="10">
        <v>4.6135618000000003</v>
      </c>
      <c r="Q267" s="10">
        <v>4.6589758999999997</v>
      </c>
      <c r="R267" s="10">
        <v>4.6835955</v>
      </c>
      <c r="S267" s="10">
        <v>4.6925575000000004</v>
      </c>
      <c r="T267" s="10">
        <v>4.6890421</v>
      </c>
      <c r="U267" s="10">
        <v>4.6750948000000001</v>
      </c>
      <c r="V267" s="10">
        <v>4.6520387999999997</v>
      </c>
      <c r="W267" s="10">
        <v>4.6212464000000004</v>
      </c>
      <c r="X267" s="10">
        <v>4.5841428999999998</v>
      </c>
      <c r="Y267" s="10">
        <v>4.542154</v>
      </c>
      <c r="Z267" s="10">
        <v>4.4967049000000001</v>
      </c>
      <c r="AA267" s="10">
        <v>4.4492212000000002</v>
      </c>
      <c r="AB267" s="10">
        <v>4.4010142999999999</v>
      </c>
      <c r="AC267" s="10">
        <v>4.3528105999999998</v>
      </c>
      <c r="AD267" s="10">
        <v>4.3051500999999996</v>
      </c>
      <c r="AE267" s="10">
        <v>4.2585724000000003</v>
      </c>
      <c r="AF267" s="10">
        <v>4.2136173000000001</v>
      </c>
      <c r="AG267" s="10">
        <v>4.1708246000000004</v>
      </c>
      <c r="AH267" s="10">
        <v>4.1306380000000003</v>
      </c>
      <c r="AI267" s="10">
        <v>4.0930337000000003</v>
      </c>
      <c r="AJ267" s="10">
        <v>4.0578459000000002</v>
      </c>
      <c r="AK267" s="10">
        <v>4.0249085999999998</v>
      </c>
      <c r="AL267" s="10">
        <v>3.9940555999999998</v>
      </c>
      <c r="AM267" s="10">
        <v>3.9651209000000001</v>
      </c>
      <c r="AN267" s="10">
        <v>3.9379387000000001</v>
      </c>
      <c r="AO267" s="10">
        <v>3.9123427999999998</v>
      </c>
      <c r="AP267" s="10">
        <v>3.8881671999999998</v>
      </c>
      <c r="AQ267" s="10">
        <v>3.8652459000000001</v>
      </c>
      <c r="AR267" s="10">
        <v>3.843413</v>
      </c>
      <c r="AS267" s="10">
        <v>3.8225023</v>
      </c>
      <c r="AT267" s="10">
        <v>3.8023655000000001</v>
      </c>
      <c r="AU267" s="10">
        <v>3.7829321999999999</v>
      </c>
      <c r="AV267" s="10">
        <v>3.7641532999999998</v>
      </c>
      <c r="AW267" s="10">
        <v>3.7459799</v>
      </c>
      <c r="AX267" s="10">
        <v>3.7283629999999999</v>
      </c>
      <c r="AY267" s="10">
        <v>3.7112536</v>
      </c>
      <c r="AZ267" s="10">
        <v>3.6946026999999999</v>
      </c>
      <c r="BA267" s="10">
        <v>3.6783614</v>
      </c>
      <c r="BB267" s="10">
        <v>3.6624807000000001</v>
      </c>
      <c r="BC267" s="10">
        <v>3.6469116000000001</v>
      </c>
      <c r="BD267" s="10">
        <v>3.6316050999999998</v>
      </c>
      <c r="BE267" s="10">
        <v>3.6165123000000001</v>
      </c>
      <c r="BF267" s="10">
        <v>3.601594</v>
      </c>
      <c r="BG267" s="10">
        <v>3.5868552999999999</v>
      </c>
      <c r="BH267" s="10">
        <v>3.5723132</v>
      </c>
      <c r="BI267" s="10">
        <v>3.5579847</v>
      </c>
      <c r="BJ267" s="10">
        <v>3.5438868000000001</v>
      </c>
      <c r="BK267" s="10">
        <v>3.5300367000000001</v>
      </c>
      <c r="BL267" s="10">
        <v>3.5164512999999999</v>
      </c>
      <c r="BM267" s="10">
        <v>3.5031476000000001</v>
      </c>
      <c r="BN267" s="10">
        <v>3.4901428000000001</v>
      </c>
      <c r="BO267" s="10">
        <v>3.4774539</v>
      </c>
      <c r="BP267" s="10">
        <v>3.4650979</v>
      </c>
      <c r="BQ267" s="10">
        <v>3.4530918000000002</v>
      </c>
      <c r="BR267" s="10">
        <v>3.3890196000000001</v>
      </c>
      <c r="BS267" s="10">
        <v>3.3397823</v>
      </c>
      <c r="BU267" s="9">
        <v>194.21</v>
      </c>
      <c r="BV267" s="9">
        <v>210.04</v>
      </c>
      <c r="BW267" s="9">
        <v>211.36</v>
      </c>
      <c r="BX267" s="9">
        <v>220.86</v>
      </c>
      <c r="BY267" s="9">
        <v>221.05</v>
      </c>
      <c r="BZ267" s="9">
        <v>220.85</v>
      </c>
      <c r="CA267" s="9">
        <v>217.85</v>
      </c>
      <c r="CB267" s="9">
        <v>218.85</v>
      </c>
      <c r="CC267" s="9">
        <v>220.1</v>
      </c>
      <c r="CD267" s="9">
        <v>222.1</v>
      </c>
      <c r="CE267" s="9">
        <v>232.1</v>
      </c>
      <c r="CF267" s="9">
        <v>243.1</v>
      </c>
      <c r="CG267" s="9">
        <v>248.6</v>
      </c>
      <c r="CH267" s="9">
        <v>245.85</v>
      </c>
      <c r="CI267" s="9">
        <v>228.85</v>
      </c>
      <c r="CJ267" s="9">
        <v>216.9</v>
      </c>
      <c r="CK267" s="9">
        <v>205.9</v>
      </c>
      <c r="CL267" s="9">
        <v>196.91</v>
      </c>
      <c r="CM267" s="9">
        <v>188.81</v>
      </c>
      <c r="CN267" s="9">
        <v>190.92</v>
      </c>
      <c r="CO267" s="9">
        <v>193.92</v>
      </c>
      <c r="CP267" s="9">
        <v>197.92</v>
      </c>
      <c r="CQ267" s="9">
        <v>202.92</v>
      </c>
      <c r="CR267" s="9">
        <v>209.92</v>
      </c>
      <c r="CS267" s="9">
        <v>214.42</v>
      </c>
      <c r="CT267" s="9">
        <v>210.07</v>
      </c>
      <c r="CU267" s="9">
        <v>194.21</v>
      </c>
      <c r="CV267" s="9">
        <v>169.32</v>
      </c>
      <c r="CW267" s="9">
        <v>149.32</v>
      </c>
      <c r="CX267" s="9">
        <v>139.37</v>
      </c>
      <c r="CY267" s="9">
        <v>139.5</v>
      </c>
      <c r="CZ267" s="9">
        <v>140.86000000000001</v>
      </c>
      <c r="DA267" s="9">
        <v>145.1</v>
      </c>
      <c r="DB267" s="9">
        <v>155.12</v>
      </c>
      <c r="DC267" s="9">
        <v>158.61000000000001</v>
      </c>
      <c r="DD267" s="9">
        <v>161.81</v>
      </c>
      <c r="DE267" s="9">
        <v>162.9</v>
      </c>
      <c r="DF267" s="9">
        <v>163.80000000000001</v>
      </c>
      <c r="DG267" s="9">
        <v>154.65</v>
      </c>
      <c r="DH267" s="9">
        <v>126.15</v>
      </c>
      <c r="DI267" s="9">
        <v>98.15</v>
      </c>
      <c r="DJ267" s="9">
        <v>95.14</v>
      </c>
      <c r="DK267" s="9">
        <v>90.14</v>
      </c>
      <c r="DL267" s="9">
        <v>82.14</v>
      </c>
      <c r="DM267" s="9">
        <v>83.14</v>
      </c>
      <c r="DN267" s="9">
        <v>91.85</v>
      </c>
      <c r="DO267" s="9">
        <v>96.85</v>
      </c>
      <c r="DP267" s="9">
        <v>100.85</v>
      </c>
      <c r="DR267" s="9">
        <v>210.85</v>
      </c>
      <c r="DS267" s="9">
        <v>226.97</v>
      </c>
      <c r="DT267" s="9">
        <v>195.22</v>
      </c>
      <c r="DU267" s="9">
        <v>218.36</v>
      </c>
      <c r="DV267" s="9">
        <v>217.54</v>
      </c>
      <c r="DW267" s="9">
        <v>216.42</v>
      </c>
      <c r="DX267" s="9">
        <v>202.13</v>
      </c>
      <c r="DY267" s="9">
        <v>203.46</v>
      </c>
      <c r="DZ267" s="9">
        <v>202.98</v>
      </c>
      <c r="EA267" s="9">
        <v>252.09</v>
      </c>
      <c r="EB267" s="9">
        <v>254.07</v>
      </c>
      <c r="EC267" s="9">
        <v>254.53</v>
      </c>
      <c r="ED267" s="9">
        <v>232.11</v>
      </c>
      <c r="EE267" s="9">
        <v>232.11</v>
      </c>
      <c r="EF267" s="9">
        <v>229.14</v>
      </c>
      <c r="EG267" s="9">
        <v>183.8</v>
      </c>
      <c r="EH267" s="9">
        <v>183.47</v>
      </c>
      <c r="EI267" s="9">
        <v>183.32</v>
      </c>
      <c r="EJ267" s="9">
        <v>183.11</v>
      </c>
      <c r="EK267" s="9">
        <v>183.97</v>
      </c>
      <c r="EL267" s="9">
        <v>182.41</v>
      </c>
      <c r="EM267" s="9">
        <v>210.73</v>
      </c>
      <c r="EN267" s="9">
        <v>213</v>
      </c>
      <c r="EO267" s="9">
        <v>213.63</v>
      </c>
      <c r="EP267" s="9">
        <v>214.77</v>
      </c>
      <c r="EQ267" s="9">
        <v>214.45</v>
      </c>
      <c r="ER267" s="9">
        <v>215.96</v>
      </c>
      <c r="ES267" s="9">
        <v>152.19999999999999</v>
      </c>
      <c r="ET267" s="9">
        <v>151.47</v>
      </c>
      <c r="EU267" s="9">
        <v>151.47999999999999</v>
      </c>
      <c r="EV267" s="9">
        <v>151.44999999999999</v>
      </c>
      <c r="EW267" s="9">
        <v>152.86000000000001</v>
      </c>
      <c r="EX267" s="9">
        <v>153.69999999999999</v>
      </c>
      <c r="EY267" s="9">
        <v>167</v>
      </c>
      <c r="EZ267" s="9">
        <v>169.51</v>
      </c>
      <c r="FA267" s="9">
        <v>171.37</v>
      </c>
      <c r="FB267" s="9">
        <v>172.08</v>
      </c>
      <c r="FC267" s="9">
        <v>171.45</v>
      </c>
      <c r="FD267" s="9">
        <v>171.06</v>
      </c>
      <c r="FE267" s="9">
        <v>102.8</v>
      </c>
      <c r="FF267" s="9">
        <v>102.17</v>
      </c>
      <c r="FG267" s="9">
        <v>102.18</v>
      </c>
      <c r="FH267" s="9">
        <v>102.15</v>
      </c>
      <c r="FI267" s="9">
        <v>103.55</v>
      </c>
      <c r="FJ267" s="9">
        <v>102.17</v>
      </c>
      <c r="FK267" s="9">
        <v>102.89</v>
      </c>
      <c r="FL267" s="9">
        <v>105.4</v>
      </c>
      <c r="FM267" s="9">
        <v>107.26</v>
      </c>
      <c r="FO267" s="9">
        <v>77.661199999999994</v>
      </c>
      <c r="FP267" s="7">
        <v>80.959999999999994</v>
      </c>
      <c r="FQ267" s="9">
        <v>1.2055</v>
      </c>
      <c r="FR267" s="7">
        <f t="shared" si="43"/>
        <v>67.158855246785564</v>
      </c>
      <c r="FT267" s="7">
        <v>3.62</v>
      </c>
      <c r="FU267" s="7">
        <v>3.66</v>
      </c>
      <c r="FV267" s="9">
        <v>77.865399999999994</v>
      </c>
      <c r="FX267" s="9">
        <v>82.26</v>
      </c>
      <c r="FY267" s="9">
        <v>83.31</v>
      </c>
      <c r="FZ267" s="9">
        <v>82.09</v>
      </c>
      <c r="GA267" s="9">
        <v>79.400000000000006</v>
      </c>
      <c r="GB267" s="9">
        <v>75.260000000000005</v>
      </c>
    </row>
    <row r="268" spans="1:184" x14ac:dyDescent="0.25">
      <c r="A268" s="6">
        <f t="shared" si="37"/>
        <v>44925</v>
      </c>
      <c r="B268" s="13">
        <f t="shared" si="38"/>
        <v>12</v>
      </c>
      <c r="C268" s="13">
        <f t="shared" si="39"/>
        <v>2022</v>
      </c>
      <c r="D268">
        <f t="shared" si="40"/>
        <v>202212</v>
      </c>
      <c r="E268">
        <f t="shared" si="41"/>
        <v>4</v>
      </c>
      <c r="F268">
        <f t="shared" si="42"/>
        <v>202204</v>
      </c>
      <c r="G268" t="s">
        <v>454</v>
      </c>
      <c r="H268" s="9">
        <v>3.5</v>
      </c>
      <c r="I268" s="9">
        <v>3.4281999999999999</v>
      </c>
      <c r="J268" s="10">
        <v>3.5709396</v>
      </c>
      <c r="K268" s="10">
        <v>3.8827834999999999</v>
      </c>
      <c r="L268" s="10">
        <v>4.1223061000000003</v>
      </c>
      <c r="M268" s="10">
        <v>4.3071463000000003</v>
      </c>
      <c r="N268" s="10">
        <v>4.448836</v>
      </c>
      <c r="O268" s="10">
        <v>4.5529419000000004</v>
      </c>
      <c r="P268" s="10">
        <v>4.6252915000000003</v>
      </c>
      <c r="Q268" s="10">
        <v>4.6715308999999996</v>
      </c>
      <c r="R268" s="10">
        <v>4.6974675000000001</v>
      </c>
      <c r="S268" s="10">
        <v>4.7073206000000001</v>
      </c>
      <c r="T268" s="10">
        <v>4.7041162999999999</v>
      </c>
      <c r="U268" s="10">
        <v>4.6900463999999999</v>
      </c>
      <c r="V268" s="10">
        <v>4.6659392000000004</v>
      </c>
      <c r="W268" s="10">
        <v>4.6332725999999997</v>
      </c>
      <c r="X268" s="10">
        <v>4.5938730999999997</v>
      </c>
      <c r="Y268" s="10">
        <v>4.5495676999999999</v>
      </c>
      <c r="Z268" s="10">
        <v>4.5021830999999999</v>
      </c>
      <c r="AA268" s="10">
        <v>4.4535461999999999</v>
      </c>
      <c r="AB268" s="10">
        <v>4.4052707</v>
      </c>
      <c r="AC268" s="10">
        <v>4.3579825999999997</v>
      </c>
      <c r="AD268" s="10">
        <v>4.3120218000000001</v>
      </c>
      <c r="AE268" s="10">
        <v>4.2677278000000003</v>
      </c>
      <c r="AF268" s="10">
        <v>4.2254404000000001</v>
      </c>
      <c r="AG268" s="10">
        <v>4.1854991999999998</v>
      </c>
      <c r="AH268" s="10">
        <v>4.1481636000000002</v>
      </c>
      <c r="AI268" s="10">
        <v>4.1133378</v>
      </c>
      <c r="AJ268" s="10">
        <v>4.0808280000000003</v>
      </c>
      <c r="AK268" s="10">
        <v>4.0504405999999999</v>
      </c>
      <c r="AL268" s="10">
        <v>4.0219817999999998</v>
      </c>
      <c r="AM268" s="10">
        <v>3.9952578999999999</v>
      </c>
      <c r="AN268" s="10">
        <v>3.9700752000000001</v>
      </c>
      <c r="AO268" s="10">
        <v>3.9462397999999999</v>
      </c>
      <c r="AP268" s="10">
        <v>3.9235582999999998</v>
      </c>
      <c r="AQ268" s="10">
        <v>3.9018367</v>
      </c>
      <c r="AR268" s="10">
        <v>3.8808813999999998</v>
      </c>
      <c r="AS268" s="10">
        <v>3.8604986000000001</v>
      </c>
      <c r="AT268" s="10">
        <v>3.8405211000000001</v>
      </c>
      <c r="AU268" s="10">
        <v>3.8208977000000002</v>
      </c>
      <c r="AV268" s="10">
        <v>3.8016095000000001</v>
      </c>
      <c r="AW268" s="10">
        <v>3.7826377999999998</v>
      </c>
      <c r="AX268" s="10">
        <v>3.7639634000000002</v>
      </c>
      <c r="AY268" s="10">
        <v>3.7455676000000002</v>
      </c>
      <c r="AZ268" s="10">
        <v>3.7274314999999998</v>
      </c>
      <c r="BA268" s="10">
        <v>3.7095359999999999</v>
      </c>
      <c r="BB268" s="10">
        <v>3.6918624000000002</v>
      </c>
      <c r="BC268" s="10">
        <v>3.6743915999999999</v>
      </c>
      <c r="BD268" s="10">
        <v>3.6571047999999999</v>
      </c>
      <c r="BE268" s="10">
        <v>3.6399830999999998</v>
      </c>
      <c r="BF268" s="10">
        <v>3.6230140999999998</v>
      </c>
      <c r="BG268" s="10">
        <v>3.606214</v>
      </c>
      <c r="BH268" s="10">
        <v>3.5896070999999998</v>
      </c>
      <c r="BI268" s="10">
        <v>3.5732173999999999</v>
      </c>
      <c r="BJ268" s="10">
        <v>3.5570691999999999</v>
      </c>
      <c r="BK268" s="10">
        <v>3.5411866999999999</v>
      </c>
      <c r="BL268" s="10">
        <v>3.5255939999999999</v>
      </c>
      <c r="BM268" s="10">
        <v>3.5103154000000001</v>
      </c>
      <c r="BN268" s="10">
        <v>3.4953750000000001</v>
      </c>
      <c r="BO268" s="10">
        <v>3.4807969999999999</v>
      </c>
      <c r="BP268" s="10">
        <v>3.4666055999999998</v>
      </c>
      <c r="BQ268" s="10">
        <v>3.4528249999999998</v>
      </c>
      <c r="BR268" s="10">
        <v>3.3795798000000001</v>
      </c>
      <c r="BS268" s="10">
        <v>3.3239291</v>
      </c>
      <c r="BU268" s="9">
        <v>186.05</v>
      </c>
      <c r="BV268" s="9">
        <v>188.2</v>
      </c>
      <c r="BW268" s="9">
        <v>200.73</v>
      </c>
      <c r="BX268" s="9">
        <v>201.74</v>
      </c>
      <c r="BY268" s="9">
        <v>201.73</v>
      </c>
      <c r="BZ268" s="9">
        <v>200.02</v>
      </c>
      <c r="CA268" s="9">
        <v>200.77</v>
      </c>
      <c r="CB268" s="9">
        <v>201.77</v>
      </c>
      <c r="CC268" s="9">
        <v>203.27</v>
      </c>
      <c r="CD268" s="9">
        <v>214.77</v>
      </c>
      <c r="CE268" s="9">
        <v>226.77</v>
      </c>
      <c r="CF268" s="9">
        <v>232.77</v>
      </c>
      <c r="CG268" s="9">
        <v>230.02</v>
      </c>
      <c r="CH268" s="9">
        <v>212.87</v>
      </c>
      <c r="CI268" s="9">
        <v>202.12</v>
      </c>
      <c r="CJ268" s="9">
        <v>191.12</v>
      </c>
      <c r="CK268" s="9">
        <v>182.14</v>
      </c>
      <c r="CL268" s="9">
        <v>174.03</v>
      </c>
      <c r="CM268" s="9">
        <v>176.14</v>
      </c>
      <c r="CN268" s="9">
        <v>179.49</v>
      </c>
      <c r="CO268" s="9">
        <v>186.34</v>
      </c>
      <c r="CP268" s="9">
        <v>192.34</v>
      </c>
      <c r="CQ268" s="9">
        <v>199.34</v>
      </c>
      <c r="CR268" s="9">
        <v>203.9</v>
      </c>
      <c r="CS268" s="9">
        <v>199.55</v>
      </c>
      <c r="CT268" s="9">
        <v>183.69</v>
      </c>
      <c r="CU268" s="9">
        <v>162.69</v>
      </c>
      <c r="CV268" s="9">
        <v>144.69</v>
      </c>
      <c r="CW268" s="9">
        <v>134.74</v>
      </c>
      <c r="CX268" s="9">
        <v>134.87</v>
      </c>
      <c r="CY268" s="9">
        <v>136.22999999999999</v>
      </c>
      <c r="CZ268" s="9">
        <v>140.47</v>
      </c>
      <c r="DA268" s="9">
        <v>150.5</v>
      </c>
      <c r="DB268" s="9">
        <v>153.99</v>
      </c>
      <c r="DC268" s="9">
        <v>157.19</v>
      </c>
      <c r="DD268" s="9">
        <v>158.47999999999999</v>
      </c>
      <c r="DE268" s="9">
        <v>159.38</v>
      </c>
      <c r="DF268" s="9">
        <v>150.22999999999999</v>
      </c>
      <c r="DG268" s="9">
        <v>121.87</v>
      </c>
      <c r="DH268" s="9">
        <v>93.87</v>
      </c>
      <c r="DI268" s="9">
        <v>90.86</v>
      </c>
      <c r="DJ268" s="9">
        <v>85.86</v>
      </c>
      <c r="DK268" s="9">
        <v>77.86</v>
      </c>
      <c r="DL268" s="9">
        <v>78.86</v>
      </c>
      <c r="DM268" s="9">
        <v>87.12</v>
      </c>
      <c r="DN268" s="9">
        <v>92.12</v>
      </c>
      <c r="DO268" s="9">
        <v>96.12</v>
      </c>
      <c r="DP268" s="9">
        <v>118.12</v>
      </c>
      <c r="DR268" s="9">
        <v>203.07</v>
      </c>
      <c r="DS268" s="9">
        <v>179.42</v>
      </c>
      <c r="DT268" s="9">
        <v>209.35</v>
      </c>
      <c r="DU268" s="9">
        <v>208.65</v>
      </c>
      <c r="DV268" s="9">
        <v>207.46</v>
      </c>
      <c r="DW268" s="9">
        <v>193.07</v>
      </c>
      <c r="DX268" s="9">
        <v>194.4</v>
      </c>
      <c r="DY268" s="9">
        <v>193.92</v>
      </c>
      <c r="DZ268" s="9">
        <v>243.68</v>
      </c>
      <c r="EA268" s="9">
        <v>245.66</v>
      </c>
      <c r="EB268" s="9">
        <v>246.12</v>
      </c>
      <c r="EC268" s="9">
        <v>223.81</v>
      </c>
      <c r="ED268" s="9">
        <v>223.81</v>
      </c>
      <c r="EE268" s="9">
        <v>220.84</v>
      </c>
      <c r="EF268" s="9">
        <v>175.53</v>
      </c>
      <c r="EG268" s="9">
        <v>175.2</v>
      </c>
      <c r="EH268" s="9">
        <v>175.05</v>
      </c>
      <c r="EI268" s="9">
        <v>174.84</v>
      </c>
      <c r="EJ268" s="9">
        <v>175.7</v>
      </c>
      <c r="EK268" s="9">
        <v>174.14</v>
      </c>
      <c r="EL268" s="9">
        <v>207.39</v>
      </c>
      <c r="EM268" s="9">
        <v>209.66</v>
      </c>
      <c r="EN268" s="9">
        <v>210.29</v>
      </c>
      <c r="EO268" s="9">
        <v>211.43</v>
      </c>
      <c r="EP268" s="9">
        <v>211.11</v>
      </c>
      <c r="EQ268" s="9">
        <v>212.62</v>
      </c>
      <c r="ER268" s="9">
        <v>144.68</v>
      </c>
      <c r="ES268" s="9">
        <v>143.94999999999999</v>
      </c>
      <c r="ET268" s="9">
        <v>143.96</v>
      </c>
      <c r="EU268" s="9">
        <v>143.93</v>
      </c>
      <c r="EV268" s="9">
        <v>145.34</v>
      </c>
      <c r="EW268" s="9">
        <v>146.18</v>
      </c>
      <c r="EX268" s="9">
        <v>156.47</v>
      </c>
      <c r="EY268" s="9">
        <v>158.97999999999999</v>
      </c>
      <c r="EZ268" s="9">
        <v>160.84</v>
      </c>
      <c r="FA268" s="9">
        <v>161.55000000000001</v>
      </c>
      <c r="FB268" s="9">
        <v>160.91999999999999</v>
      </c>
      <c r="FC268" s="9">
        <v>160.53</v>
      </c>
      <c r="FD268" s="9">
        <v>95.28</v>
      </c>
      <c r="FE268" s="9">
        <v>94.65</v>
      </c>
      <c r="FF268" s="9">
        <v>94.66</v>
      </c>
      <c r="FG268" s="9">
        <v>94.63</v>
      </c>
      <c r="FH268" s="9">
        <v>96.03</v>
      </c>
      <c r="FI268" s="9">
        <v>94.65</v>
      </c>
      <c r="FJ268" s="9">
        <v>92.36</v>
      </c>
      <c r="FK268" s="9">
        <v>94.87</v>
      </c>
      <c r="FL268" s="9">
        <v>96.73</v>
      </c>
      <c r="FM268" s="9">
        <v>97.44</v>
      </c>
      <c r="FO268" s="9">
        <v>77.444900000000004</v>
      </c>
      <c r="FP268" s="7">
        <v>82.82</v>
      </c>
      <c r="FQ268" s="9">
        <v>1.2039</v>
      </c>
      <c r="FR268" s="7">
        <f t="shared" si="43"/>
        <v>68.793089127003896</v>
      </c>
      <c r="FT268" s="7">
        <v>3.71</v>
      </c>
      <c r="FU268" s="7">
        <v>3.67</v>
      </c>
      <c r="FV268" s="9">
        <v>77.647499999999994</v>
      </c>
      <c r="FX268" s="9">
        <v>85.91</v>
      </c>
      <c r="FY268" s="9">
        <v>85.27</v>
      </c>
      <c r="FZ268" s="9">
        <v>83.63</v>
      </c>
      <c r="GA268" s="9">
        <v>80.72</v>
      </c>
      <c r="GB268" s="9">
        <v>76.290000000000006</v>
      </c>
    </row>
    <row r="269" spans="1:184" x14ac:dyDescent="0.25">
      <c r="A269" s="6">
        <f t="shared" si="37"/>
        <v>44928</v>
      </c>
      <c r="B269" s="13">
        <f t="shared" si="38"/>
        <v>1</v>
      </c>
      <c r="C269" s="13">
        <f t="shared" si="39"/>
        <v>2023</v>
      </c>
      <c r="D269">
        <f t="shared" si="40"/>
        <v>202301</v>
      </c>
      <c r="E269">
        <f t="shared" si="41"/>
        <v>1</v>
      </c>
      <c r="F269">
        <f t="shared" si="42"/>
        <v>202301</v>
      </c>
      <c r="G269" t="s">
        <v>455</v>
      </c>
      <c r="H269" s="9">
        <v>3.5</v>
      </c>
      <c r="I269" s="9" t="e">
        <v>#N/A</v>
      </c>
      <c r="J269" s="10" t="e">
        <v>#N/A</v>
      </c>
      <c r="K269" s="10" t="e">
        <v>#N/A</v>
      </c>
      <c r="L269" s="10" t="e">
        <v>#N/A</v>
      </c>
      <c r="M269" s="10" t="e">
        <v>#N/A</v>
      </c>
      <c r="N269" s="10" t="e">
        <v>#N/A</v>
      </c>
      <c r="O269" s="10" t="e">
        <v>#N/A</v>
      </c>
      <c r="P269" s="10" t="e">
        <v>#N/A</v>
      </c>
      <c r="Q269" s="10" t="e">
        <v>#N/A</v>
      </c>
      <c r="R269" s="10" t="e">
        <v>#N/A</v>
      </c>
      <c r="S269" s="10" t="e">
        <v>#N/A</v>
      </c>
      <c r="T269" s="10" t="e">
        <v>#N/A</v>
      </c>
      <c r="U269" s="10" t="e">
        <v>#N/A</v>
      </c>
      <c r="V269" s="10" t="e">
        <v>#N/A</v>
      </c>
      <c r="W269" s="10" t="e">
        <v>#N/A</v>
      </c>
      <c r="X269" s="10" t="e">
        <v>#N/A</v>
      </c>
      <c r="Y269" s="10" t="e">
        <v>#N/A</v>
      </c>
      <c r="Z269" s="10" t="e">
        <v>#N/A</v>
      </c>
      <c r="AA269" s="10" t="e">
        <v>#N/A</v>
      </c>
      <c r="AB269" s="10" t="e">
        <v>#N/A</v>
      </c>
      <c r="AC269" s="10" t="e">
        <v>#N/A</v>
      </c>
      <c r="AD269" s="10" t="e">
        <v>#N/A</v>
      </c>
      <c r="AE269" s="10" t="e">
        <v>#N/A</v>
      </c>
      <c r="AF269" s="10" t="e">
        <v>#N/A</v>
      </c>
      <c r="AG269" s="10" t="e">
        <v>#N/A</v>
      </c>
      <c r="AH269" s="10" t="e">
        <v>#N/A</v>
      </c>
      <c r="AI269" s="10" t="e">
        <v>#N/A</v>
      </c>
      <c r="AJ269" s="10" t="e">
        <v>#N/A</v>
      </c>
      <c r="AK269" s="10" t="e">
        <v>#N/A</v>
      </c>
      <c r="AL269" s="10" t="e">
        <v>#N/A</v>
      </c>
      <c r="AM269" s="10" t="e">
        <v>#N/A</v>
      </c>
      <c r="AN269" s="10" t="e">
        <v>#N/A</v>
      </c>
      <c r="AO269" s="10" t="e">
        <v>#N/A</v>
      </c>
      <c r="AP269" s="10" t="e">
        <v>#N/A</v>
      </c>
      <c r="AQ269" s="10" t="e">
        <v>#N/A</v>
      </c>
      <c r="AR269" s="10" t="e">
        <v>#N/A</v>
      </c>
      <c r="AS269" s="10" t="e">
        <v>#N/A</v>
      </c>
      <c r="AT269" s="10" t="e">
        <v>#N/A</v>
      </c>
      <c r="AU269" s="10" t="e">
        <v>#N/A</v>
      </c>
      <c r="AV269" s="10" t="e">
        <v>#N/A</v>
      </c>
      <c r="AW269" s="10" t="e">
        <v>#N/A</v>
      </c>
      <c r="AX269" s="10" t="e">
        <v>#N/A</v>
      </c>
      <c r="AY269" s="10" t="e">
        <v>#N/A</v>
      </c>
      <c r="AZ269" s="10" t="e">
        <v>#N/A</v>
      </c>
      <c r="BA269" s="10" t="e">
        <v>#N/A</v>
      </c>
      <c r="BB269" s="10" t="e">
        <v>#N/A</v>
      </c>
      <c r="BC269" s="10" t="e">
        <v>#N/A</v>
      </c>
      <c r="BD269" s="10" t="e">
        <v>#N/A</v>
      </c>
      <c r="BE269" s="10" t="e">
        <v>#N/A</v>
      </c>
      <c r="BF269" s="10" t="e">
        <v>#N/A</v>
      </c>
      <c r="BG269" s="10" t="e">
        <v>#N/A</v>
      </c>
      <c r="BH269" s="10" t="e">
        <v>#N/A</v>
      </c>
      <c r="BI269" s="10" t="e">
        <v>#N/A</v>
      </c>
      <c r="BJ269" s="10" t="e">
        <v>#N/A</v>
      </c>
      <c r="BK269" s="10" t="e">
        <v>#N/A</v>
      </c>
      <c r="BL269" s="10" t="e">
        <v>#N/A</v>
      </c>
      <c r="BM269" s="10" t="e">
        <v>#N/A</v>
      </c>
      <c r="BN269" s="10" t="e">
        <v>#N/A</v>
      </c>
      <c r="BO269" s="10" t="e">
        <v>#N/A</v>
      </c>
      <c r="BP269" s="10" t="e">
        <v>#N/A</v>
      </c>
      <c r="BQ269" s="10" t="e">
        <v>#N/A</v>
      </c>
      <c r="BR269" s="10" t="e">
        <v>#N/A</v>
      </c>
      <c r="BS269" s="10" t="e">
        <v>#N/A</v>
      </c>
      <c r="BU269" s="9" t="e">
        <v>#N/A</v>
      </c>
      <c r="BV269" s="9" t="e">
        <v>#N/A</v>
      </c>
      <c r="BW269" s="9" t="e">
        <v>#N/A</v>
      </c>
      <c r="BX269" s="9" t="e">
        <v>#N/A</v>
      </c>
      <c r="BY269" s="9" t="e">
        <v>#N/A</v>
      </c>
      <c r="BZ269" s="9" t="e">
        <v>#N/A</v>
      </c>
      <c r="CA269" s="9" t="e">
        <v>#N/A</v>
      </c>
      <c r="CB269" s="9" t="e">
        <v>#N/A</v>
      </c>
      <c r="CC269" s="9" t="e">
        <v>#N/A</v>
      </c>
      <c r="CD269" s="9" t="e">
        <v>#N/A</v>
      </c>
      <c r="CE269" s="9" t="e">
        <v>#N/A</v>
      </c>
      <c r="CF269" s="9" t="e">
        <v>#N/A</v>
      </c>
      <c r="CG269" s="9" t="e">
        <v>#N/A</v>
      </c>
      <c r="CH269" s="9" t="e">
        <v>#N/A</v>
      </c>
      <c r="CI269" s="9" t="e">
        <v>#N/A</v>
      </c>
      <c r="CJ269" s="9" t="e">
        <v>#N/A</v>
      </c>
      <c r="CK269" s="9" t="e">
        <v>#N/A</v>
      </c>
      <c r="CL269" s="9" t="e">
        <v>#N/A</v>
      </c>
      <c r="CM269" s="9" t="e">
        <v>#N/A</v>
      </c>
      <c r="CN269" s="9" t="e">
        <v>#N/A</v>
      </c>
      <c r="CO269" s="9" t="e">
        <v>#N/A</v>
      </c>
      <c r="CP269" s="9" t="e">
        <v>#N/A</v>
      </c>
      <c r="CQ269" s="9" t="e">
        <v>#N/A</v>
      </c>
      <c r="CR269" s="9" t="e">
        <v>#N/A</v>
      </c>
      <c r="CS269" s="9" t="e">
        <v>#N/A</v>
      </c>
      <c r="CT269" s="9" t="e">
        <v>#N/A</v>
      </c>
      <c r="CU269" s="9" t="e">
        <v>#N/A</v>
      </c>
      <c r="CV269" s="9" t="e">
        <v>#N/A</v>
      </c>
      <c r="CW269" s="9" t="e">
        <v>#N/A</v>
      </c>
      <c r="CX269" s="9" t="e">
        <v>#N/A</v>
      </c>
      <c r="CY269" s="9" t="e">
        <v>#N/A</v>
      </c>
      <c r="CZ269" s="9" t="e">
        <v>#N/A</v>
      </c>
      <c r="DA269" s="9" t="e">
        <v>#N/A</v>
      </c>
      <c r="DB269" s="9" t="e">
        <v>#N/A</v>
      </c>
      <c r="DC269" s="9" t="e">
        <v>#N/A</v>
      </c>
      <c r="DD269" s="9" t="e">
        <v>#N/A</v>
      </c>
      <c r="DE269" s="9" t="e">
        <v>#N/A</v>
      </c>
      <c r="DF269" s="9" t="e">
        <v>#N/A</v>
      </c>
      <c r="DG269" s="9" t="e">
        <v>#N/A</v>
      </c>
      <c r="DH269" s="9" t="e">
        <v>#N/A</v>
      </c>
      <c r="DI269" s="9" t="e">
        <v>#N/A</v>
      </c>
      <c r="DJ269" s="9" t="e">
        <v>#N/A</v>
      </c>
      <c r="DK269" s="9" t="e">
        <v>#N/A</v>
      </c>
      <c r="DL269" s="9" t="e">
        <v>#N/A</v>
      </c>
      <c r="DM269" s="9" t="e">
        <v>#N/A</v>
      </c>
      <c r="DN269" s="9" t="e">
        <v>#N/A</v>
      </c>
      <c r="DO269" s="9" t="e">
        <v>#N/A</v>
      </c>
      <c r="DP269" s="9" t="e">
        <v>#N/A</v>
      </c>
      <c r="DR269" s="9" t="e">
        <v>#N/A</v>
      </c>
      <c r="DS269" s="9" t="e">
        <v>#N/A</v>
      </c>
      <c r="DT269" s="9" t="e">
        <v>#N/A</v>
      </c>
      <c r="DU269" s="9" t="e">
        <v>#N/A</v>
      </c>
      <c r="DV269" s="9" t="e">
        <v>#N/A</v>
      </c>
      <c r="DW269" s="9" t="e">
        <v>#N/A</v>
      </c>
      <c r="DX269" s="9" t="e">
        <v>#N/A</v>
      </c>
      <c r="DY269" s="9" t="e">
        <v>#N/A</v>
      </c>
      <c r="DZ269" s="9" t="e">
        <v>#N/A</v>
      </c>
      <c r="EA269" s="9" t="e">
        <v>#N/A</v>
      </c>
      <c r="EB269" s="9" t="e">
        <v>#N/A</v>
      </c>
      <c r="EC269" s="9" t="e">
        <v>#N/A</v>
      </c>
      <c r="ED269" s="9" t="e">
        <v>#N/A</v>
      </c>
      <c r="EE269" s="9" t="e">
        <v>#N/A</v>
      </c>
      <c r="EF269" s="9" t="e">
        <v>#N/A</v>
      </c>
      <c r="EG269" s="9" t="e">
        <v>#N/A</v>
      </c>
      <c r="EH269" s="9" t="e">
        <v>#N/A</v>
      </c>
      <c r="EI269" s="9" t="e">
        <v>#N/A</v>
      </c>
      <c r="EJ269" s="9" t="e">
        <v>#N/A</v>
      </c>
      <c r="EK269" s="9" t="e">
        <v>#N/A</v>
      </c>
      <c r="EL269" s="9" t="e">
        <v>#N/A</v>
      </c>
      <c r="EM269" s="9" t="e">
        <v>#N/A</v>
      </c>
      <c r="EN269" s="9" t="e">
        <v>#N/A</v>
      </c>
      <c r="EO269" s="9" t="e">
        <v>#N/A</v>
      </c>
      <c r="EP269" s="9" t="e">
        <v>#N/A</v>
      </c>
      <c r="EQ269" s="9" t="e">
        <v>#N/A</v>
      </c>
      <c r="ER269" s="9" t="e">
        <v>#N/A</v>
      </c>
      <c r="ES269" s="9" t="e">
        <v>#N/A</v>
      </c>
      <c r="ET269" s="9" t="e">
        <v>#N/A</v>
      </c>
      <c r="EU269" s="9" t="e">
        <v>#N/A</v>
      </c>
      <c r="EV269" s="9" t="e">
        <v>#N/A</v>
      </c>
      <c r="EW269" s="9" t="e">
        <v>#N/A</v>
      </c>
      <c r="EX269" s="9" t="e">
        <v>#N/A</v>
      </c>
      <c r="EY269" s="9" t="e">
        <v>#N/A</v>
      </c>
      <c r="EZ269" s="9" t="e">
        <v>#N/A</v>
      </c>
      <c r="FA269" s="9" t="e">
        <v>#N/A</v>
      </c>
      <c r="FB269" s="9" t="e">
        <v>#N/A</v>
      </c>
      <c r="FC269" s="9" t="e">
        <v>#N/A</v>
      </c>
      <c r="FD269" s="9" t="e">
        <v>#N/A</v>
      </c>
      <c r="FE269" s="9" t="e">
        <v>#N/A</v>
      </c>
      <c r="FF269" s="9" t="e">
        <v>#N/A</v>
      </c>
      <c r="FG269" s="9" t="e">
        <v>#N/A</v>
      </c>
      <c r="FH269" s="9" t="e">
        <v>#N/A</v>
      </c>
      <c r="FI269" s="9" t="e">
        <v>#N/A</v>
      </c>
      <c r="FJ269" s="9" t="e">
        <v>#N/A</v>
      </c>
      <c r="FK269" s="9" t="e">
        <v>#N/A</v>
      </c>
      <c r="FL269" s="9" t="e">
        <v>#N/A</v>
      </c>
      <c r="FM269" s="9" t="e">
        <v>#N/A</v>
      </c>
      <c r="FO269" s="9" t="e">
        <v>#N/A</v>
      </c>
      <c r="FP269" s="7" t="e">
        <v>#N/A</v>
      </c>
      <c r="FQ269" s="9" t="e">
        <v>#N/A</v>
      </c>
      <c r="FR269" s="7" t="e">
        <f t="shared" si="43"/>
        <v>#N/A</v>
      </c>
      <c r="FT269" s="7" t="e">
        <v>#N/A</v>
      </c>
      <c r="FU269" s="7">
        <v>3.67</v>
      </c>
      <c r="FV269" s="9" t="e">
        <v>#N/A</v>
      </c>
      <c r="FX269" s="9" t="e">
        <v>#N/A</v>
      </c>
      <c r="FY269" s="9" t="e">
        <v>#N/A</v>
      </c>
      <c r="FZ269" s="9" t="e">
        <v>#N/A</v>
      </c>
      <c r="GA269" s="9" t="e">
        <v>#N/A</v>
      </c>
      <c r="GB269" s="9" t="e">
        <v>#N/A</v>
      </c>
    </row>
    <row r="270" spans="1:184" x14ac:dyDescent="0.25">
      <c r="A270" s="6">
        <f t="shared" si="37"/>
        <v>44929</v>
      </c>
      <c r="B270" s="13">
        <f t="shared" si="38"/>
        <v>1</v>
      </c>
      <c r="C270" s="13">
        <f t="shared" si="39"/>
        <v>2023</v>
      </c>
      <c r="D270">
        <f t="shared" si="40"/>
        <v>202301</v>
      </c>
      <c r="E270">
        <f t="shared" si="41"/>
        <v>1</v>
      </c>
      <c r="F270">
        <f t="shared" si="42"/>
        <v>202301</v>
      </c>
      <c r="G270" t="s">
        <v>456</v>
      </c>
      <c r="H270" s="9">
        <v>3.5</v>
      </c>
      <c r="I270" s="9">
        <v>3.4268999999999998</v>
      </c>
      <c r="J270" s="10">
        <v>3.6168282</v>
      </c>
      <c r="K270" s="10">
        <v>3.9229500000000002</v>
      </c>
      <c r="L270" s="10">
        <v>4.1394662999999996</v>
      </c>
      <c r="M270" s="10">
        <v>4.2950515999999999</v>
      </c>
      <c r="N270" s="10">
        <v>4.4110022999999998</v>
      </c>
      <c r="O270" s="10">
        <v>4.4978045</v>
      </c>
      <c r="P270" s="10">
        <v>4.5596759999999996</v>
      </c>
      <c r="Q270" s="10">
        <v>4.6002707999999997</v>
      </c>
      <c r="R270" s="10">
        <v>4.6225158000000004</v>
      </c>
      <c r="S270" s="10">
        <v>4.6295726000000004</v>
      </c>
      <c r="T270" s="10">
        <v>4.6235093000000003</v>
      </c>
      <c r="U270" s="10">
        <v>4.6062333000000004</v>
      </c>
      <c r="V270" s="10">
        <v>4.5793863000000004</v>
      </c>
      <c r="W270" s="10">
        <v>4.5446369999999998</v>
      </c>
      <c r="X270" s="10">
        <v>4.5036841000000001</v>
      </c>
      <c r="Y270" s="10">
        <v>4.4582259999999998</v>
      </c>
      <c r="Z270" s="10">
        <v>4.4099614000000003</v>
      </c>
      <c r="AA270" s="10">
        <v>4.3605888999999998</v>
      </c>
      <c r="AB270" s="10">
        <v>4.3115654000000001</v>
      </c>
      <c r="AC270" s="10">
        <v>4.2634274000000003</v>
      </c>
      <c r="AD270" s="10">
        <v>4.2164925000000002</v>
      </c>
      <c r="AE270" s="10">
        <v>4.1710782000000002</v>
      </c>
      <c r="AF270" s="10">
        <v>4.1275021000000001</v>
      </c>
      <c r="AG270" s="10">
        <v>4.0860817000000003</v>
      </c>
      <c r="AH270" s="10">
        <v>4.0470636999999998</v>
      </c>
      <c r="AI270" s="10">
        <v>4.0103814</v>
      </c>
      <c r="AJ270" s="10">
        <v>3.9758817999999998</v>
      </c>
      <c r="AK270" s="10">
        <v>3.9434121000000002</v>
      </c>
      <c r="AL270" s="10">
        <v>3.9128189999999998</v>
      </c>
      <c r="AM270" s="10">
        <v>3.8839497000000001</v>
      </c>
      <c r="AN270" s="10">
        <v>3.8566511000000001</v>
      </c>
      <c r="AO270" s="10">
        <v>3.8307703000000002</v>
      </c>
      <c r="AP270" s="10">
        <v>3.8061541999999999</v>
      </c>
      <c r="AQ270" s="10">
        <v>3.7826499</v>
      </c>
      <c r="AR270" s="10">
        <v>3.7601043000000001</v>
      </c>
      <c r="AS270" s="10">
        <v>3.7383644</v>
      </c>
      <c r="AT270" s="10">
        <v>3.7172926999999998</v>
      </c>
      <c r="AU270" s="10">
        <v>3.6968350000000001</v>
      </c>
      <c r="AV270" s="10">
        <v>3.676965</v>
      </c>
      <c r="AW270" s="10">
        <v>3.6576563000000002</v>
      </c>
      <c r="AX270" s="10">
        <v>3.6388826999999999</v>
      </c>
      <c r="AY270" s="10">
        <v>3.6206179000000001</v>
      </c>
      <c r="AZ270" s="10">
        <v>3.6028357</v>
      </c>
      <c r="BA270" s="10">
        <v>3.5855096</v>
      </c>
      <c r="BB270" s="10">
        <v>3.5686135000000001</v>
      </c>
      <c r="BC270" s="10">
        <v>3.5521210000000001</v>
      </c>
      <c r="BD270" s="10">
        <v>3.5360057999999999</v>
      </c>
      <c r="BE270" s="10">
        <v>3.5202418</v>
      </c>
      <c r="BF270" s="10">
        <v>3.5048080000000001</v>
      </c>
      <c r="BG270" s="10">
        <v>3.4897106</v>
      </c>
      <c r="BH270" s="10">
        <v>3.4749639000000001</v>
      </c>
      <c r="BI270" s="10">
        <v>3.4605820999999999</v>
      </c>
      <c r="BJ270" s="10">
        <v>3.4465794999999999</v>
      </c>
      <c r="BK270" s="10">
        <v>3.4329703</v>
      </c>
      <c r="BL270" s="10">
        <v>3.4197687999999999</v>
      </c>
      <c r="BM270" s="10">
        <v>3.4069894000000001</v>
      </c>
      <c r="BN270" s="10">
        <v>3.3946461999999999</v>
      </c>
      <c r="BO270" s="10">
        <v>3.3827535000000002</v>
      </c>
      <c r="BP270" s="10">
        <v>3.3713256</v>
      </c>
      <c r="BQ270" s="10">
        <v>3.3603768000000001</v>
      </c>
      <c r="BR270" s="10">
        <v>3.3049914999999999</v>
      </c>
      <c r="BS270" s="10">
        <v>3.2670637</v>
      </c>
      <c r="BU270" s="9">
        <v>171.18</v>
      </c>
      <c r="BV270" s="9">
        <v>174.03</v>
      </c>
      <c r="BW270" s="9">
        <v>187.53</v>
      </c>
      <c r="BX270" s="9">
        <v>191.1</v>
      </c>
      <c r="BY270" s="9">
        <v>190.52</v>
      </c>
      <c r="BZ270" s="9">
        <v>188.52</v>
      </c>
      <c r="CA270" s="9">
        <v>189.62</v>
      </c>
      <c r="CB270" s="9">
        <v>190.97</v>
      </c>
      <c r="CC270" s="9">
        <v>193.97</v>
      </c>
      <c r="CD270" s="9">
        <v>207.37</v>
      </c>
      <c r="CE270" s="9">
        <v>222.37</v>
      </c>
      <c r="CF270" s="9">
        <v>228.37</v>
      </c>
      <c r="CG270" s="9">
        <v>225.62</v>
      </c>
      <c r="CH270" s="9">
        <v>211.47</v>
      </c>
      <c r="CI270" s="9">
        <v>200.75</v>
      </c>
      <c r="CJ270" s="9">
        <v>190.75</v>
      </c>
      <c r="CK270" s="9">
        <v>181.77</v>
      </c>
      <c r="CL270" s="9">
        <v>173.66</v>
      </c>
      <c r="CM270" s="9">
        <v>175.77</v>
      </c>
      <c r="CN270" s="9">
        <v>179.12</v>
      </c>
      <c r="CO270" s="9">
        <v>186.97</v>
      </c>
      <c r="CP270" s="9">
        <v>192.97</v>
      </c>
      <c r="CQ270" s="9">
        <v>199.97</v>
      </c>
      <c r="CR270" s="9">
        <v>204.53</v>
      </c>
      <c r="CS270" s="9">
        <v>200.18</v>
      </c>
      <c r="CT270" s="9">
        <v>184.32</v>
      </c>
      <c r="CU270" s="9">
        <v>163.32</v>
      </c>
      <c r="CV270" s="9">
        <v>145.32</v>
      </c>
      <c r="CW270" s="9">
        <v>135.37</v>
      </c>
      <c r="CX270" s="9">
        <v>135.5</v>
      </c>
      <c r="CY270" s="9">
        <v>136.86000000000001</v>
      </c>
      <c r="CZ270" s="9">
        <v>141.1</v>
      </c>
      <c r="DA270" s="9">
        <v>151.13</v>
      </c>
      <c r="DB270" s="9">
        <v>154.62</v>
      </c>
      <c r="DC270" s="9">
        <v>157.82</v>
      </c>
      <c r="DD270" s="9">
        <v>159.11000000000001</v>
      </c>
      <c r="DE270" s="9">
        <v>160.01</v>
      </c>
      <c r="DF270" s="9">
        <v>150.86000000000001</v>
      </c>
      <c r="DG270" s="9">
        <v>122.5</v>
      </c>
      <c r="DH270" s="9">
        <v>94.5</v>
      </c>
      <c r="DI270" s="9">
        <v>91.49</v>
      </c>
      <c r="DJ270" s="9">
        <v>86.49</v>
      </c>
      <c r="DK270" s="9">
        <v>78.489999999999995</v>
      </c>
      <c r="DL270" s="9">
        <v>79.489999999999995</v>
      </c>
      <c r="DM270" s="9">
        <v>87.75</v>
      </c>
      <c r="DN270" s="9">
        <v>92.75</v>
      </c>
      <c r="DO270" s="9">
        <v>96.75</v>
      </c>
      <c r="DP270" s="9">
        <v>118.75</v>
      </c>
      <c r="DR270" s="9">
        <v>186.23</v>
      </c>
      <c r="DS270" s="9">
        <v>171.72</v>
      </c>
      <c r="DT270" s="9">
        <v>197.86</v>
      </c>
      <c r="DU270" s="9">
        <v>197.16</v>
      </c>
      <c r="DV270" s="9">
        <v>195.97</v>
      </c>
      <c r="DW270" s="9">
        <v>185.01</v>
      </c>
      <c r="DX270" s="9">
        <v>186.34</v>
      </c>
      <c r="DY270" s="9">
        <v>185.86</v>
      </c>
      <c r="DZ270" s="9">
        <v>232.97</v>
      </c>
      <c r="EA270" s="9">
        <v>234.95</v>
      </c>
      <c r="EB270" s="9">
        <v>235.41</v>
      </c>
      <c r="EC270" s="9">
        <v>212.58</v>
      </c>
      <c r="ED270" s="9">
        <v>212.58</v>
      </c>
      <c r="EE270" s="9">
        <v>209.61</v>
      </c>
      <c r="EF270" s="9">
        <v>174.58</v>
      </c>
      <c r="EG270" s="9">
        <v>174.25</v>
      </c>
      <c r="EH270" s="9">
        <v>174.1</v>
      </c>
      <c r="EI270" s="9">
        <v>173.89</v>
      </c>
      <c r="EJ270" s="9">
        <v>174.75</v>
      </c>
      <c r="EK270" s="9">
        <v>173.19</v>
      </c>
      <c r="EL270" s="9">
        <v>208.6</v>
      </c>
      <c r="EM270" s="9">
        <v>210.87</v>
      </c>
      <c r="EN270" s="9">
        <v>211.5</v>
      </c>
      <c r="EO270" s="9">
        <v>212.64</v>
      </c>
      <c r="EP270" s="9">
        <v>212.32</v>
      </c>
      <c r="EQ270" s="9">
        <v>213.83</v>
      </c>
      <c r="ER270" s="9">
        <v>144.63999999999999</v>
      </c>
      <c r="ES270" s="9">
        <v>143.91</v>
      </c>
      <c r="ET270" s="9">
        <v>143.91999999999999</v>
      </c>
      <c r="EU270" s="9">
        <v>143.88999999999999</v>
      </c>
      <c r="EV270" s="9">
        <v>145.30000000000001</v>
      </c>
      <c r="EW270" s="9">
        <v>146.13999999999999</v>
      </c>
      <c r="EX270" s="9">
        <v>156.96</v>
      </c>
      <c r="EY270" s="9">
        <v>159.47</v>
      </c>
      <c r="EZ270" s="9">
        <v>161.33000000000001</v>
      </c>
      <c r="FA270" s="9">
        <v>162.04</v>
      </c>
      <c r="FB270" s="9">
        <v>161.41</v>
      </c>
      <c r="FC270" s="9">
        <v>161.02000000000001</v>
      </c>
      <c r="FD270" s="9">
        <v>95.24</v>
      </c>
      <c r="FE270" s="9">
        <v>94.61</v>
      </c>
      <c r="FF270" s="9">
        <v>94.62</v>
      </c>
      <c r="FG270" s="9">
        <v>94.59</v>
      </c>
      <c r="FH270" s="9">
        <v>95.99</v>
      </c>
      <c r="FI270" s="9">
        <v>94.61</v>
      </c>
      <c r="FJ270" s="9">
        <v>92.85</v>
      </c>
      <c r="FK270" s="9">
        <v>95.36</v>
      </c>
      <c r="FL270" s="9">
        <v>97.22</v>
      </c>
      <c r="FM270" s="9">
        <v>97.93</v>
      </c>
      <c r="FO270" s="9">
        <v>77.685299999999998</v>
      </c>
      <c r="FP270" s="7">
        <v>80.36</v>
      </c>
      <c r="FQ270" s="9">
        <v>1.2008000000000001</v>
      </c>
      <c r="FR270" s="7">
        <f t="shared" si="43"/>
        <v>66.922051965356417</v>
      </c>
      <c r="FT270" s="7">
        <v>3.57</v>
      </c>
      <c r="FU270" s="7">
        <v>3.65</v>
      </c>
      <c r="FV270" s="9">
        <v>77.888199999999998</v>
      </c>
      <c r="FX270" s="9">
        <v>82.1</v>
      </c>
      <c r="FY270" s="9">
        <v>81.95</v>
      </c>
      <c r="FZ270" s="9">
        <v>80.78</v>
      </c>
      <c r="GA270" s="9">
        <v>78.2</v>
      </c>
      <c r="GB270" s="9">
        <v>74.260000000000005</v>
      </c>
    </row>
    <row r="271" spans="1:184" x14ac:dyDescent="0.25">
      <c r="A271" s="6">
        <f t="shared" ref="A271:A334" si="44">+A266+7</f>
        <v>44930</v>
      </c>
      <c r="B271" s="13">
        <f t="shared" si="38"/>
        <v>1</v>
      </c>
      <c r="C271" s="13">
        <f t="shared" si="39"/>
        <v>2023</v>
      </c>
      <c r="D271">
        <f t="shared" si="40"/>
        <v>202301</v>
      </c>
      <c r="E271">
        <f t="shared" si="41"/>
        <v>1</v>
      </c>
      <c r="F271">
        <f t="shared" si="42"/>
        <v>202301</v>
      </c>
      <c r="G271" t="s">
        <v>457</v>
      </c>
      <c r="H271" s="9">
        <v>3.5</v>
      </c>
      <c r="I271" s="9">
        <v>3.4266999999999999</v>
      </c>
      <c r="J271" s="10">
        <v>3.6282033</v>
      </c>
      <c r="K271" s="10">
        <v>3.9034064000000002</v>
      </c>
      <c r="L271" s="10">
        <v>4.1027031999999997</v>
      </c>
      <c r="M271" s="10">
        <v>4.2461710999999998</v>
      </c>
      <c r="N271" s="10">
        <v>4.3509669000000004</v>
      </c>
      <c r="O271" s="10">
        <v>4.4263193000000003</v>
      </c>
      <c r="P271" s="10">
        <v>4.4776911000000004</v>
      </c>
      <c r="Q271" s="10">
        <v>4.5092049000000003</v>
      </c>
      <c r="R271" s="10">
        <v>4.5239986999999999</v>
      </c>
      <c r="S271" s="10">
        <v>4.5245332999999999</v>
      </c>
      <c r="T271" s="10">
        <v>4.5127445000000002</v>
      </c>
      <c r="U271" s="10">
        <v>4.4897159000000002</v>
      </c>
      <c r="V271" s="10">
        <v>4.4567896999999999</v>
      </c>
      <c r="W271" s="10">
        <v>4.4156671999999997</v>
      </c>
      <c r="X271" s="10">
        <v>4.3681117</v>
      </c>
      <c r="Y271" s="10">
        <v>4.3158862999999998</v>
      </c>
      <c r="Z271" s="10">
        <v>4.2607543999999997</v>
      </c>
      <c r="AA271" s="10">
        <v>4.2044791000000004</v>
      </c>
      <c r="AB271" s="10">
        <v>4.1485972999999996</v>
      </c>
      <c r="AC271" s="10">
        <v>4.0937843999999997</v>
      </c>
      <c r="AD271" s="10">
        <v>4.0405104999999999</v>
      </c>
      <c r="AE271" s="10">
        <v>3.9892458999999998</v>
      </c>
      <c r="AF271" s="10">
        <v>3.9404607999999999</v>
      </c>
      <c r="AG271" s="10">
        <v>3.8946255000000001</v>
      </c>
      <c r="AH271" s="10">
        <v>3.8521245</v>
      </c>
      <c r="AI271" s="10">
        <v>3.8128804999999999</v>
      </c>
      <c r="AJ271" s="10">
        <v>3.7766614999999999</v>
      </c>
      <c r="AK271" s="10">
        <v>3.7432352999999998</v>
      </c>
      <c r="AL271" s="10">
        <v>3.7123697</v>
      </c>
      <c r="AM271" s="10">
        <v>3.6838327</v>
      </c>
      <c r="AN271" s="10">
        <v>3.6573921</v>
      </c>
      <c r="AO271" s="10">
        <v>3.6328157000000001</v>
      </c>
      <c r="AP271" s="10">
        <v>3.6098713999999998</v>
      </c>
      <c r="AQ271" s="10">
        <v>3.588327</v>
      </c>
      <c r="AR271" s="10">
        <v>3.5679504</v>
      </c>
      <c r="AS271" s="10">
        <v>3.5485093999999999</v>
      </c>
      <c r="AT271" s="10">
        <v>3.529798</v>
      </c>
      <c r="AU271" s="10">
        <v>3.5117373999999999</v>
      </c>
      <c r="AV271" s="10">
        <v>3.4942877999999999</v>
      </c>
      <c r="AW271" s="10">
        <v>3.4774090000000002</v>
      </c>
      <c r="AX271" s="10">
        <v>3.4610612000000001</v>
      </c>
      <c r="AY271" s="10">
        <v>3.4452042999999999</v>
      </c>
      <c r="AZ271" s="10">
        <v>3.4297984000000001</v>
      </c>
      <c r="BA271" s="10">
        <v>3.4148035000000001</v>
      </c>
      <c r="BB271" s="10">
        <v>3.4001796999999998</v>
      </c>
      <c r="BC271" s="10">
        <v>3.3858869</v>
      </c>
      <c r="BD271" s="10">
        <v>3.3718851000000001</v>
      </c>
      <c r="BE271" s="10">
        <v>3.3581344999999998</v>
      </c>
      <c r="BF271" s="10">
        <v>3.3446042</v>
      </c>
      <c r="BG271" s="10">
        <v>3.3313047</v>
      </c>
      <c r="BH271" s="10">
        <v>3.3182575999999999</v>
      </c>
      <c r="BI271" s="10">
        <v>3.3054844999999999</v>
      </c>
      <c r="BJ271" s="10">
        <v>3.2930071000000001</v>
      </c>
      <c r="BK271" s="10">
        <v>3.2808470999999999</v>
      </c>
      <c r="BL271" s="10">
        <v>3.2690260000000002</v>
      </c>
      <c r="BM271" s="10">
        <v>3.2575656</v>
      </c>
      <c r="BN271" s="10">
        <v>3.2464873999999999</v>
      </c>
      <c r="BO271" s="10">
        <v>3.2358131999999999</v>
      </c>
      <c r="BP271" s="10">
        <v>3.2255644999999999</v>
      </c>
      <c r="BQ271" s="10">
        <v>3.2157631000000002</v>
      </c>
      <c r="BR271" s="10">
        <v>3.1667545000000001</v>
      </c>
      <c r="BS271" s="10">
        <v>3.1344240999999999</v>
      </c>
      <c r="BU271" s="9">
        <v>153.08000000000001</v>
      </c>
      <c r="BV271" s="9">
        <v>154.86000000000001</v>
      </c>
      <c r="BW271" s="9">
        <v>165.85</v>
      </c>
      <c r="BX271" s="9">
        <v>168.47</v>
      </c>
      <c r="BY271" s="9">
        <v>168.9</v>
      </c>
      <c r="BZ271" s="9">
        <v>167.9</v>
      </c>
      <c r="CA271" s="9">
        <v>169.15</v>
      </c>
      <c r="CB271" s="9">
        <v>171.4</v>
      </c>
      <c r="CC271" s="9">
        <v>174.5</v>
      </c>
      <c r="CD271" s="9">
        <v>187</v>
      </c>
      <c r="CE271" s="9">
        <v>199.16</v>
      </c>
      <c r="CF271" s="9">
        <v>203.96</v>
      </c>
      <c r="CG271" s="9">
        <v>201.46</v>
      </c>
      <c r="CH271" s="9">
        <v>186.92</v>
      </c>
      <c r="CI271" s="9">
        <v>178.46</v>
      </c>
      <c r="CJ271" s="9">
        <v>171.43</v>
      </c>
      <c r="CK271" s="9">
        <v>164.4</v>
      </c>
      <c r="CL271" s="9">
        <v>156.22</v>
      </c>
      <c r="CM271" s="9">
        <v>158.24</v>
      </c>
      <c r="CN271" s="9">
        <v>162.51</v>
      </c>
      <c r="CO271" s="9">
        <v>171.91</v>
      </c>
      <c r="CP271" s="9">
        <v>179.91</v>
      </c>
      <c r="CQ271" s="9">
        <v>186.91</v>
      </c>
      <c r="CR271" s="9">
        <v>191.47</v>
      </c>
      <c r="CS271" s="9">
        <v>187.12</v>
      </c>
      <c r="CT271" s="9">
        <v>171.26</v>
      </c>
      <c r="CU271" s="9">
        <v>153.26</v>
      </c>
      <c r="CV271" s="9">
        <v>137.26</v>
      </c>
      <c r="CW271" s="9">
        <v>127.31</v>
      </c>
      <c r="CX271" s="9">
        <v>127.44</v>
      </c>
      <c r="CY271" s="9">
        <v>128.80000000000001</v>
      </c>
      <c r="CZ271" s="9">
        <v>133.04</v>
      </c>
      <c r="DA271" s="9">
        <v>143.07</v>
      </c>
      <c r="DB271" s="9">
        <v>146.56</v>
      </c>
      <c r="DC271" s="9">
        <v>149.76</v>
      </c>
      <c r="DD271" s="9">
        <v>151.05000000000001</v>
      </c>
      <c r="DE271" s="9">
        <v>151.94999999999999</v>
      </c>
      <c r="DF271" s="9">
        <v>142.80000000000001</v>
      </c>
      <c r="DG271" s="9">
        <v>114.44</v>
      </c>
      <c r="DH271" s="9">
        <v>86.44</v>
      </c>
      <c r="DI271" s="9">
        <v>83.43</v>
      </c>
      <c r="DJ271" s="9">
        <v>78.430000000000007</v>
      </c>
      <c r="DK271" s="9">
        <v>70.430000000000007</v>
      </c>
      <c r="DL271" s="9">
        <v>71.430000000000007</v>
      </c>
      <c r="DM271" s="9">
        <v>79.69</v>
      </c>
      <c r="DN271" s="9">
        <v>84.69</v>
      </c>
      <c r="DO271" s="9">
        <v>88.69</v>
      </c>
      <c r="DP271" s="9">
        <v>110.69</v>
      </c>
      <c r="DR271" s="9">
        <v>168.63</v>
      </c>
      <c r="DS271" s="9">
        <v>158.99</v>
      </c>
      <c r="DT271" s="9">
        <v>172.23</v>
      </c>
      <c r="DU271" s="9">
        <v>173.66</v>
      </c>
      <c r="DV271" s="9">
        <v>173.2</v>
      </c>
      <c r="DW271" s="9">
        <v>166.67</v>
      </c>
      <c r="DX271" s="9">
        <v>168</v>
      </c>
      <c r="DY271" s="9">
        <v>167.52</v>
      </c>
      <c r="DZ271" s="9">
        <v>218.73</v>
      </c>
      <c r="EA271" s="9">
        <v>220.71</v>
      </c>
      <c r="EB271" s="9">
        <v>221.17</v>
      </c>
      <c r="EC271" s="9">
        <v>198.02</v>
      </c>
      <c r="ED271" s="9">
        <v>198.02</v>
      </c>
      <c r="EE271" s="9">
        <v>195.05</v>
      </c>
      <c r="EF271" s="9">
        <v>166.86</v>
      </c>
      <c r="EG271" s="9">
        <v>166.53</v>
      </c>
      <c r="EH271" s="9">
        <v>166.38</v>
      </c>
      <c r="EI271" s="9">
        <v>164.98</v>
      </c>
      <c r="EJ271" s="9">
        <v>165.84</v>
      </c>
      <c r="EK271" s="9">
        <v>164.28</v>
      </c>
      <c r="EL271" s="9">
        <v>201.01</v>
      </c>
      <c r="EM271" s="9">
        <v>203.28</v>
      </c>
      <c r="EN271" s="9">
        <v>203.91</v>
      </c>
      <c r="EO271" s="9">
        <v>205.05</v>
      </c>
      <c r="EP271" s="9">
        <v>204.73</v>
      </c>
      <c r="EQ271" s="9">
        <v>206.24</v>
      </c>
      <c r="ER271" s="9">
        <v>144.94999999999999</v>
      </c>
      <c r="ES271" s="9">
        <v>144.22</v>
      </c>
      <c r="ET271" s="9">
        <v>144.22999999999999</v>
      </c>
      <c r="EU271" s="9">
        <v>144.19999999999999</v>
      </c>
      <c r="EV271" s="9">
        <v>145.61000000000001</v>
      </c>
      <c r="EW271" s="9">
        <v>146.44999999999999</v>
      </c>
      <c r="EX271" s="9">
        <v>153.86000000000001</v>
      </c>
      <c r="EY271" s="9">
        <v>156.37</v>
      </c>
      <c r="EZ271" s="9">
        <v>158.22999999999999</v>
      </c>
      <c r="FA271" s="9">
        <v>158.94</v>
      </c>
      <c r="FB271" s="9">
        <v>158.31</v>
      </c>
      <c r="FC271" s="9">
        <v>157.91999999999999</v>
      </c>
      <c r="FD271" s="9">
        <v>95.55</v>
      </c>
      <c r="FE271" s="9">
        <v>94.92</v>
      </c>
      <c r="FF271" s="9">
        <v>94.93</v>
      </c>
      <c r="FG271" s="9">
        <v>94.9</v>
      </c>
      <c r="FH271" s="9">
        <v>96.3</v>
      </c>
      <c r="FI271" s="9">
        <v>94.92</v>
      </c>
      <c r="FJ271" s="9">
        <v>89.75</v>
      </c>
      <c r="FK271" s="9">
        <v>92.26</v>
      </c>
      <c r="FL271" s="9">
        <v>94.12</v>
      </c>
      <c r="FM271" s="9">
        <v>94.83</v>
      </c>
      <c r="FO271" s="9">
        <v>77.681600000000003</v>
      </c>
      <c r="FP271" s="7">
        <v>75.31</v>
      </c>
      <c r="FQ271" s="9">
        <v>1.2040999999999999</v>
      </c>
      <c r="FR271" s="7">
        <f t="shared" si="43"/>
        <v>62.544639149572298</v>
      </c>
      <c r="FT271" s="7">
        <v>3.44</v>
      </c>
      <c r="FU271" s="7">
        <v>3.5</v>
      </c>
      <c r="FV271" s="9">
        <v>77.8947</v>
      </c>
      <c r="FX271" s="9">
        <v>77.84</v>
      </c>
      <c r="FY271" s="9">
        <v>78.010000000000005</v>
      </c>
      <c r="FZ271" s="9">
        <v>77.39</v>
      </c>
      <c r="GA271" s="9">
        <v>75.650000000000006</v>
      </c>
      <c r="GB271" s="9">
        <v>72.73</v>
      </c>
    </row>
    <row r="272" spans="1:184" x14ac:dyDescent="0.25">
      <c r="A272" s="6">
        <f t="shared" si="44"/>
        <v>44931</v>
      </c>
      <c r="B272" s="13">
        <f t="shared" si="38"/>
        <v>1</v>
      </c>
      <c r="C272" s="13">
        <f t="shared" si="39"/>
        <v>2023</v>
      </c>
      <c r="D272">
        <f t="shared" si="40"/>
        <v>202301</v>
      </c>
      <c r="E272">
        <f t="shared" si="41"/>
        <v>1</v>
      </c>
      <c r="F272">
        <f t="shared" si="42"/>
        <v>202301</v>
      </c>
      <c r="G272" t="s">
        <v>458</v>
      </c>
      <c r="H272" s="9">
        <v>3.5</v>
      </c>
      <c r="I272" s="9">
        <v>3.4270999999999998</v>
      </c>
      <c r="J272" s="10">
        <v>3.6553631000000002</v>
      </c>
      <c r="K272" s="10">
        <v>3.9488002999999998</v>
      </c>
      <c r="L272" s="10">
        <v>4.1630092999999997</v>
      </c>
      <c r="M272" s="10">
        <v>4.3218091000000003</v>
      </c>
      <c r="N272" s="10">
        <v>4.4413935000000002</v>
      </c>
      <c r="O272" s="10">
        <v>4.5281985999999996</v>
      </c>
      <c r="P272" s="10">
        <v>4.5869397000000003</v>
      </c>
      <c r="Q272" s="10">
        <v>4.6221614000000004</v>
      </c>
      <c r="R272" s="10">
        <v>4.6386437000000003</v>
      </c>
      <c r="S272" s="10">
        <v>4.6403138999999998</v>
      </c>
      <c r="T272" s="10">
        <v>4.6299600999999999</v>
      </c>
      <c r="U272" s="10">
        <v>4.6093365999999998</v>
      </c>
      <c r="V272" s="10">
        <v>4.5795763999999997</v>
      </c>
      <c r="W272" s="10">
        <v>4.5420346</v>
      </c>
      <c r="X272" s="10">
        <v>4.4981524000000004</v>
      </c>
      <c r="Y272" s="10">
        <v>4.4493706</v>
      </c>
      <c r="Z272" s="10">
        <v>4.3971302000000003</v>
      </c>
      <c r="AA272" s="10">
        <v>4.3428722000000004</v>
      </c>
      <c r="AB272" s="10">
        <v>4.2878902999999999</v>
      </c>
      <c r="AC272" s="10">
        <v>4.2329178000000001</v>
      </c>
      <c r="AD272" s="10">
        <v>4.1785547000000003</v>
      </c>
      <c r="AE272" s="10">
        <v>4.1254008000000004</v>
      </c>
      <c r="AF272" s="10">
        <v>4.0740559000000003</v>
      </c>
      <c r="AG272" s="10">
        <v>4.0251200999999996</v>
      </c>
      <c r="AH272" s="10">
        <v>3.9790884000000002</v>
      </c>
      <c r="AI272" s="10">
        <v>3.9359454</v>
      </c>
      <c r="AJ272" s="10">
        <v>3.8955206000000002</v>
      </c>
      <c r="AK272" s="10">
        <v>3.8576431000000002</v>
      </c>
      <c r="AL272" s="10">
        <v>3.8221422</v>
      </c>
      <c r="AM272" s="10">
        <v>3.7888472000000002</v>
      </c>
      <c r="AN272" s="10">
        <v>3.7575873999999998</v>
      </c>
      <c r="AO272" s="10">
        <v>3.728192</v>
      </c>
      <c r="AP272" s="10">
        <v>3.7004904000000001</v>
      </c>
      <c r="AQ272" s="10">
        <v>3.6743117000000001</v>
      </c>
      <c r="AR272" s="10">
        <v>3.6494852</v>
      </c>
      <c r="AS272" s="10">
        <v>3.6258403000000001</v>
      </c>
      <c r="AT272" s="10">
        <v>3.6032232</v>
      </c>
      <c r="AU272" s="10">
        <v>3.5815554999999999</v>
      </c>
      <c r="AV272" s="10">
        <v>3.5607795000000002</v>
      </c>
      <c r="AW272" s="10">
        <v>3.5408376000000001</v>
      </c>
      <c r="AX272" s="10">
        <v>3.5216720000000001</v>
      </c>
      <c r="AY272" s="10">
        <v>3.5032250999999999</v>
      </c>
      <c r="AZ272" s="10">
        <v>3.4854392000000001</v>
      </c>
      <c r="BA272" s="10">
        <v>3.4682567</v>
      </c>
      <c r="BB272" s="10">
        <v>3.4516197000000002</v>
      </c>
      <c r="BC272" s="10">
        <v>3.4354708</v>
      </c>
      <c r="BD272" s="10">
        <v>3.4197521000000002</v>
      </c>
      <c r="BE272" s="10">
        <v>3.4044061000000001</v>
      </c>
      <c r="BF272" s="10">
        <v>3.3893856000000002</v>
      </c>
      <c r="BG272" s="10">
        <v>3.3746911000000002</v>
      </c>
      <c r="BH272" s="10">
        <v>3.3603358000000001</v>
      </c>
      <c r="BI272" s="10">
        <v>3.346333</v>
      </c>
      <c r="BJ272" s="10">
        <v>3.3326961000000002</v>
      </c>
      <c r="BK272" s="10">
        <v>3.3194382</v>
      </c>
      <c r="BL272" s="10">
        <v>3.3065728000000001</v>
      </c>
      <c r="BM272" s="10">
        <v>3.2941132</v>
      </c>
      <c r="BN272" s="10">
        <v>3.2820724999999999</v>
      </c>
      <c r="BO272" s="10">
        <v>3.2704642000000002</v>
      </c>
      <c r="BP272" s="10">
        <v>3.2593016000000001</v>
      </c>
      <c r="BQ272" s="10">
        <v>3.2485979999999999</v>
      </c>
      <c r="BR272" s="10">
        <v>3.1944015000000001</v>
      </c>
      <c r="BS272" s="10">
        <v>3.1579104</v>
      </c>
      <c r="BU272" s="9">
        <v>182.73</v>
      </c>
      <c r="BV272" s="9">
        <v>182.05</v>
      </c>
      <c r="BW272" s="9">
        <v>186.55</v>
      </c>
      <c r="BX272" s="9">
        <v>189.15</v>
      </c>
      <c r="BY272" s="9">
        <v>189.27</v>
      </c>
      <c r="BZ272" s="9">
        <v>188.27</v>
      </c>
      <c r="CA272" s="9">
        <v>189.87</v>
      </c>
      <c r="CB272" s="9">
        <v>192.17</v>
      </c>
      <c r="CC272" s="9">
        <v>194.7</v>
      </c>
      <c r="CD272" s="9">
        <v>207.2</v>
      </c>
      <c r="CE272" s="9">
        <v>217.95</v>
      </c>
      <c r="CF272" s="9">
        <v>222.75</v>
      </c>
      <c r="CG272" s="9">
        <v>220.25</v>
      </c>
      <c r="CH272" s="9">
        <v>205.71</v>
      </c>
      <c r="CI272" s="9">
        <v>197.25</v>
      </c>
      <c r="CJ272" s="9">
        <v>190.22</v>
      </c>
      <c r="CK272" s="9">
        <v>183.19</v>
      </c>
      <c r="CL272" s="9">
        <v>175.01</v>
      </c>
      <c r="CM272" s="9">
        <v>177.03</v>
      </c>
      <c r="CN272" s="9">
        <v>181.3</v>
      </c>
      <c r="CO272" s="9">
        <v>187.8</v>
      </c>
      <c r="CP272" s="9">
        <v>193.3</v>
      </c>
      <c r="CQ272" s="9">
        <v>198.8</v>
      </c>
      <c r="CR272" s="9">
        <v>203.36</v>
      </c>
      <c r="CS272" s="9">
        <v>199.01</v>
      </c>
      <c r="CT272" s="9">
        <v>183.15</v>
      </c>
      <c r="CU272" s="9">
        <v>164.15</v>
      </c>
      <c r="CV272" s="9">
        <v>148.15</v>
      </c>
      <c r="CW272" s="9">
        <v>138.19999999999999</v>
      </c>
      <c r="CX272" s="9">
        <v>138.33000000000001</v>
      </c>
      <c r="CY272" s="9">
        <v>139.69</v>
      </c>
      <c r="CZ272" s="9">
        <v>143.93</v>
      </c>
      <c r="DA272" s="9">
        <v>150.96</v>
      </c>
      <c r="DB272" s="9">
        <v>154.44999999999999</v>
      </c>
      <c r="DC272" s="9">
        <v>157.65</v>
      </c>
      <c r="DD272" s="9">
        <v>158.94</v>
      </c>
      <c r="DE272" s="9">
        <v>159.84</v>
      </c>
      <c r="DF272" s="9">
        <v>150.69</v>
      </c>
      <c r="DG272" s="9">
        <v>124.33</v>
      </c>
      <c r="DH272" s="9">
        <v>98.33</v>
      </c>
      <c r="DI272" s="9">
        <v>95.32</v>
      </c>
      <c r="DJ272" s="9">
        <v>90.32</v>
      </c>
      <c r="DK272" s="9">
        <v>82.32</v>
      </c>
      <c r="DL272" s="9">
        <v>83.32</v>
      </c>
      <c r="DM272" s="9">
        <v>91.58</v>
      </c>
      <c r="DN272" s="9">
        <v>96.58</v>
      </c>
      <c r="DO272" s="9">
        <v>100.58</v>
      </c>
      <c r="DP272" s="9">
        <v>122.58</v>
      </c>
      <c r="DR272" s="9">
        <v>181.58</v>
      </c>
      <c r="DS272" s="9">
        <v>171.89</v>
      </c>
      <c r="DT272" s="9">
        <v>178.44</v>
      </c>
      <c r="DU272" s="9">
        <v>180.23</v>
      </c>
      <c r="DV272" s="9">
        <v>180</v>
      </c>
      <c r="DW272" s="9">
        <v>175.26</v>
      </c>
      <c r="DX272" s="9">
        <v>176.59</v>
      </c>
      <c r="DY272" s="9">
        <v>176.11</v>
      </c>
      <c r="DZ272" s="9">
        <v>224.17</v>
      </c>
      <c r="EA272" s="9">
        <v>226.15</v>
      </c>
      <c r="EB272" s="9">
        <v>226.61</v>
      </c>
      <c r="EC272" s="9">
        <v>205.46</v>
      </c>
      <c r="ED272" s="9">
        <v>205.46</v>
      </c>
      <c r="EE272" s="9">
        <v>202.49</v>
      </c>
      <c r="EF272" s="9">
        <v>162.79</v>
      </c>
      <c r="EG272" s="9">
        <v>162.46</v>
      </c>
      <c r="EH272" s="9">
        <v>162.31</v>
      </c>
      <c r="EI272" s="9">
        <v>160.91</v>
      </c>
      <c r="EJ272" s="9">
        <v>161.77000000000001</v>
      </c>
      <c r="EK272" s="9">
        <v>160.21</v>
      </c>
      <c r="EL272" s="9">
        <v>196.81</v>
      </c>
      <c r="EM272" s="9">
        <v>199.08</v>
      </c>
      <c r="EN272" s="9">
        <v>199.71</v>
      </c>
      <c r="EO272" s="9">
        <v>200.85</v>
      </c>
      <c r="EP272" s="9">
        <v>200.53</v>
      </c>
      <c r="EQ272" s="9">
        <v>202.04</v>
      </c>
      <c r="ER272" s="9">
        <v>142.77000000000001</v>
      </c>
      <c r="ES272" s="9">
        <v>142.04</v>
      </c>
      <c r="ET272" s="9">
        <v>142.05000000000001</v>
      </c>
      <c r="EU272" s="9">
        <v>142.02000000000001</v>
      </c>
      <c r="EV272" s="9">
        <v>143.43</v>
      </c>
      <c r="EW272" s="9">
        <v>144.27000000000001</v>
      </c>
      <c r="EX272" s="9">
        <v>152.55000000000001</v>
      </c>
      <c r="EY272" s="9">
        <v>155.06</v>
      </c>
      <c r="EZ272" s="9">
        <v>156.91999999999999</v>
      </c>
      <c r="FA272" s="9">
        <v>157.63</v>
      </c>
      <c r="FB272" s="9">
        <v>157</v>
      </c>
      <c r="FC272" s="9">
        <v>156.61000000000001</v>
      </c>
      <c r="FD272" s="9">
        <v>93.37</v>
      </c>
      <c r="FE272" s="9">
        <v>92.74</v>
      </c>
      <c r="FF272" s="9">
        <v>92.75</v>
      </c>
      <c r="FG272" s="9">
        <v>92.72</v>
      </c>
      <c r="FH272" s="9">
        <v>94.12</v>
      </c>
      <c r="FI272" s="9">
        <v>92.74</v>
      </c>
      <c r="FJ272" s="9">
        <v>88.44</v>
      </c>
      <c r="FK272" s="9">
        <v>90.95</v>
      </c>
      <c r="FL272" s="9">
        <v>92.81</v>
      </c>
      <c r="FM272" s="9">
        <v>93.52</v>
      </c>
      <c r="FO272" s="9">
        <v>77.009500000000003</v>
      </c>
      <c r="FP272" s="7">
        <v>76.73</v>
      </c>
      <c r="FQ272" s="9">
        <v>1.1879</v>
      </c>
      <c r="FR272" s="7">
        <f t="shared" si="43"/>
        <v>64.592979207003964</v>
      </c>
      <c r="FT272" s="7">
        <v>3.5</v>
      </c>
      <c r="FU272" s="7">
        <v>3.55</v>
      </c>
      <c r="FV272" s="9">
        <v>77.2256</v>
      </c>
      <c r="FX272" s="9">
        <v>78.69</v>
      </c>
      <c r="FY272" s="9">
        <v>78.8</v>
      </c>
      <c r="FZ272" s="9">
        <v>78.150000000000006</v>
      </c>
      <c r="GA272" s="9">
        <v>76.25</v>
      </c>
      <c r="GB272" s="9">
        <v>73.099999999999994</v>
      </c>
    </row>
    <row r="273" spans="1:184" x14ac:dyDescent="0.25">
      <c r="A273" s="6">
        <f t="shared" si="44"/>
        <v>44932</v>
      </c>
      <c r="B273" s="13">
        <f t="shared" si="38"/>
        <v>1</v>
      </c>
      <c r="C273" s="13">
        <f t="shared" si="39"/>
        <v>2023</v>
      </c>
      <c r="D273">
        <f t="shared" si="40"/>
        <v>202301</v>
      </c>
      <c r="E273">
        <f t="shared" si="41"/>
        <v>1</v>
      </c>
      <c r="F273">
        <f t="shared" si="42"/>
        <v>202301</v>
      </c>
      <c r="G273" t="s">
        <v>459</v>
      </c>
      <c r="H273" s="9">
        <v>3.5</v>
      </c>
      <c r="I273" s="9">
        <v>3.4272</v>
      </c>
      <c r="J273" s="10">
        <v>3.6587691000000002</v>
      </c>
      <c r="K273" s="10">
        <v>3.9402484000000002</v>
      </c>
      <c r="L273" s="10">
        <v>4.1435332000000002</v>
      </c>
      <c r="M273" s="10">
        <v>4.2909404000000002</v>
      </c>
      <c r="N273" s="10">
        <v>4.3973908000000002</v>
      </c>
      <c r="O273" s="10">
        <v>4.4711645999999998</v>
      </c>
      <c r="P273" s="10">
        <v>4.5183413999999997</v>
      </c>
      <c r="Q273" s="10">
        <v>4.5444357000000002</v>
      </c>
      <c r="R273" s="10">
        <v>4.5542255999999997</v>
      </c>
      <c r="S273" s="10">
        <v>4.5512033000000001</v>
      </c>
      <c r="T273" s="10">
        <v>4.5372773000000004</v>
      </c>
      <c r="U273" s="10">
        <v>4.5135822000000001</v>
      </c>
      <c r="V273" s="10">
        <v>4.4799574</v>
      </c>
      <c r="W273" s="10">
        <v>4.4377272999999997</v>
      </c>
      <c r="X273" s="10">
        <v>4.3887890000000001</v>
      </c>
      <c r="Y273" s="10">
        <v>4.3350396</v>
      </c>
      <c r="Z273" s="10">
        <v>4.2783761</v>
      </c>
      <c r="AA273" s="10">
        <v>4.2206956</v>
      </c>
      <c r="AB273" s="10">
        <v>4.1636801999999999</v>
      </c>
      <c r="AC273" s="10">
        <v>4.1080142999999998</v>
      </c>
      <c r="AD273" s="10">
        <v>4.0540931000000002</v>
      </c>
      <c r="AE273" s="10">
        <v>4.0023118999999996</v>
      </c>
      <c r="AF273" s="10">
        <v>3.9530661</v>
      </c>
      <c r="AG273" s="10">
        <v>3.9067508000000002</v>
      </c>
      <c r="AH273" s="10">
        <v>3.8636693000000002</v>
      </c>
      <c r="AI273" s="10">
        <v>3.8237182000000001</v>
      </c>
      <c r="AJ273" s="10">
        <v>3.7866821000000002</v>
      </c>
      <c r="AK273" s="10">
        <v>3.7523455000000001</v>
      </c>
      <c r="AL273" s="10">
        <v>3.7204929999999998</v>
      </c>
      <c r="AM273" s="10">
        <v>3.6909089000000002</v>
      </c>
      <c r="AN273" s="10">
        <v>3.6633778000000001</v>
      </c>
      <c r="AO273" s="10">
        <v>3.6376843999999999</v>
      </c>
      <c r="AP273" s="10">
        <v>3.613613</v>
      </c>
      <c r="AQ273" s="10">
        <v>3.5909480999999999</v>
      </c>
      <c r="AR273" s="10">
        <v>3.5694743999999998</v>
      </c>
      <c r="AS273" s="10">
        <v>3.5489763000000001</v>
      </c>
      <c r="AT273" s="10">
        <v>3.5292653</v>
      </c>
      <c r="AU273" s="10">
        <v>3.5102720999999999</v>
      </c>
      <c r="AV273" s="10">
        <v>3.4919598999999999</v>
      </c>
      <c r="AW273" s="10">
        <v>3.4742923999999999</v>
      </c>
      <c r="AX273" s="10">
        <v>3.457233</v>
      </c>
      <c r="AY273" s="10">
        <v>3.4407450000000002</v>
      </c>
      <c r="AZ273" s="10">
        <v>3.4247920999999999</v>
      </c>
      <c r="BA273" s="10">
        <v>3.4093374999999999</v>
      </c>
      <c r="BB273" s="10">
        <v>3.3943447999999998</v>
      </c>
      <c r="BC273" s="10">
        <v>3.3797774999999999</v>
      </c>
      <c r="BD273" s="10">
        <v>3.3655989000000002</v>
      </c>
      <c r="BE273" s="10">
        <v>3.3517725</v>
      </c>
      <c r="BF273" s="10">
        <v>3.3382689999999999</v>
      </c>
      <c r="BG273" s="10">
        <v>3.3250905999999998</v>
      </c>
      <c r="BH273" s="10">
        <v>3.3122484000000001</v>
      </c>
      <c r="BI273" s="10">
        <v>3.2997532000000001</v>
      </c>
      <c r="BJ273" s="10">
        <v>3.2876162</v>
      </c>
      <c r="BK273" s="10">
        <v>3.2758484000000001</v>
      </c>
      <c r="BL273" s="10">
        <v>3.2644606999999999</v>
      </c>
      <c r="BM273" s="10">
        <v>3.2534641</v>
      </c>
      <c r="BN273" s="10">
        <v>3.2428697</v>
      </c>
      <c r="BO273" s="10">
        <v>3.2326885000000001</v>
      </c>
      <c r="BP273" s="10">
        <v>3.2229315000000001</v>
      </c>
      <c r="BQ273" s="10">
        <v>3.2136095999999998</v>
      </c>
      <c r="BR273" s="10">
        <v>3.1670351999999999</v>
      </c>
      <c r="BS273" s="10">
        <v>3.1364836</v>
      </c>
      <c r="BU273" s="9">
        <v>170</v>
      </c>
      <c r="BV273" s="9">
        <v>171.4</v>
      </c>
      <c r="BW273" s="9">
        <v>180.56</v>
      </c>
      <c r="BX273" s="9">
        <v>183.81</v>
      </c>
      <c r="BY273" s="9">
        <v>184.11</v>
      </c>
      <c r="BZ273" s="9">
        <v>182.86</v>
      </c>
      <c r="CA273" s="9">
        <v>184.46</v>
      </c>
      <c r="CB273" s="9">
        <v>186.86</v>
      </c>
      <c r="CC273" s="9">
        <v>190.61</v>
      </c>
      <c r="CD273" s="9">
        <v>203.11</v>
      </c>
      <c r="CE273" s="9">
        <v>213.11</v>
      </c>
      <c r="CF273" s="9">
        <v>216.26</v>
      </c>
      <c r="CG273" s="9">
        <v>213.76</v>
      </c>
      <c r="CH273" s="9">
        <v>199.22</v>
      </c>
      <c r="CI273" s="9">
        <v>189.72</v>
      </c>
      <c r="CJ273" s="9">
        <v>182.69</v>
      </c>
      <c r="CK273" s="9">
        <v>175.66</v>
      </c>
      <c r="CL273" s="9">
        <v>167.48</v>
      </c>
      <c r="CM273" s="9">
        <v>169.5</v>
      </c>
      <c r="CN273" s="9">
        <v>173.77</v>
      </c>
      <c r="CO273" s="9">
        <v>180.27</v>
      </c>
      <c r="CP273" s="9">
        <v>185.77</v>
      </c>
      <c r="CQ273" s="9">
        <v>191.27</v>
      </c>
      <c r="CR273" s="9">
        <v>195.83</v>
      </c>
      <c r="CS273" s="9">
        <v>191.48</v>
      </c>
      <c r="CT273" s="9">
        <v>175.62</v>
      </c>
      <c r="CU273" s="9">
        <v>156.62</v>
      </c>
      <c r="CV273" s="9">
        <v>140.62</v>
      </c>
      <c r="CW273" s="9">
        <v>130.66999999999999</v>
      </c>
      <c r="CX273" s="9">
        <v>130.80000000000001</v>
      </c>
      <c r="CY273" s="9">
        <v>132.16</v>
      </c>
      <c r="CZ273" s="9">
        <v>136.4</v>
      </c>
      <c r="DA273" s="9">
        <v>143.43</v>
      </c>
      <c r="DB273" s="9">
        <v>146.91999999999999</v>
      </c>
      <c r="DC273" s="9">
        <v>150.12</v>
      </c>
      <c r="DD273" s="9">
        <v>151.41</v>
      </c>
      <c r="DE273" s="9">
        <v>152.31</v>
      </c>
      <c r="DF273" s="9">
        <v>143.16</v>
      </c>
      <c r="DG273" s="9">
        <v>116.8</v>
      </c>
      <c r="DH273" s="9">
        <v>90.8</v>
      </c>
      <c r="DI273" s="9">
        <v>87.79</v>
      </c>
      <c r="DJ273" s="9">
        <v>82.79</v>
      </c>
      <c r="DK273" s="9">
        <v>74.790000000000006</v>
      </c>
      <c r="DL273" s="9">
        <v>75.790000000000006</v>
      </c>
      <c r="DM273" s="9">
        <v>84.05</v>
      </c>
      <c r="DN273" s="9">
        <v>89.05</v>
      </c>
      <c r="DO273" s="9">
        <v>93.05</v>
      </c>
      <c r="DP273" s="9">
        <v>115.05</v>
      </c>
      <c r="DR273" s="9">
        <v>180.14</v>
      </c>
      <c r="DS273" s="9">
        <v>169</v>
      </c>
      <c r="DT273" s="9">
        <v>178.87</v>
      </c>
      <c r="DU273" s="9">
        <v>180.88</v>
      </c>
      <c r="DV273" s="9">
        <v>180.61</v>
      </c>
      <c r="DW273" s="9">
        <v>174</v>
      </c>
      <c r="DX273" s="9">
        <v>175.33</v>
      </c>
      <c r="DY273" s="9">
        <v>174.85</v>
      </c>
      <c r="DZ273" s="9">
        <v>220.11</v>
      </c>
      <c r="EA273" s="9">
        <v>222.09</v>
      </c>
      <c r="EB273" s="9">
        <v>222.55</v>
      </c>
      <c r="EC273" s="9">
        <v>201.4</v>
      </c>
      <c r="ED273" s="9">
        <v>201.4</v>
      </c>
      <c r="EE273" s="9">
        <v>198.43</v>
      </c>
      <c r="EF273" s="9">
        <v>165.52</v>
      </c>
      <c r="EG273" s="9">
        <v>165.19</v>
      </c>
      <c r="EH273" s="9">
        <v>165.04</v>
      </c>
      <c r="EI273" s="9">
        <v>164.52</v>
      </c>
      <c r="EJ273" s="9">
        <v>165.38</v>
      </c>
      <c r="EK273" s="9">
        <v>163.82</v>
      </c>
      <c r="EL273" s="9">
        <v>199.61</v>
      </c>
      <c r="EM273" s="9">
        <v>201.88</v>
      </c>
      <c r="EN273" s="9">
        <v>202.51</v>
      </c>
      <c r="EO273" s="9">
        <v>203.65</v>
      </c>
      <c r="EP273" s="9">
        <v>203.33</v>
      </c>
      <c r="EQ273" s="9">
        <v>204.84</v>
      </c>
      <c r="ER273" s="9">
        <v>145.97999999999999</v>
      </c>
      <c r="ES273" s="9">
        <v>145.25</v>
      </c>
      <c r="ET273" s="9">
        <v>145.26</v>
      </c>
      <c r="EU273" s="9">
        <v>145.22999999999999</v>
      </c>
      <c r="EV273" s="9">
        <v>146.63999999999999</v>
      </c>
      <c r="EW273" s="9">
        <v>147.47999999999999</v>
      </c>
      <c r="EX273" s="9">
        <v>151.25</v>
      </c>
      <c r="EY273" s="9">
        <v>153.76</v>
      </c>
      <c r="EZ273" s="9">
        <v>155.62</v>
      </c>
      <c r="FA273" s="9">
        <v>156.33000000000001</v>
      </c>
      <c r="FB273" s="9">
        <v>155.69999999999999</v>
      </c>
      <c r="FC273" s="9">
        <v>155.31</v>
      </c>
      <c r="FD273" s="9">
        <v>96.58</v>
      </c>
      <c r="FE273" s="9">
        <v>95.95</v>
      </c>
      <c r="FF273" s="9">
        <v>95.96</v>
      </c>
      <c r="FG273" s="9">
        <v>95.93</v>
      </c>
      <c r="FH273" s="9">
        <v>97.33</v>
      </c>
      <c r="FI273" s="9">
        <v>95.95</v>
      </c>
      <c r="FJ273" s="9">
        <v>87.14</v>
      </c>
      <c r="FK273" s="9">
        <v>89.65</v>
      </c>
      <c r="FL273" s="9">
        <v>91.51</v>
      </c>
      <c r="FM273" s="9">
        <v>92.22</v>
      </c>
      <c r="FO273" s="9">
        <v>77.676500000000004</v>
      </c>
      <c r="FP273" s="7">
        <v>76.41</v>
      </c>
      <c r="FQ273" s="9">
        <v>1.2047000000000001</v>
      </c>
      <c r="FR273" s="7">
        <f t="shared" si="43"/>
        <v>63.426579231343894</v>
      </c>
      <c r="FT273" s="7">
        <v>3.41</v>
      </c>
      <c r="FU273" s="7">
        <v>3.47</v>
      </c>
      <c r="FV273" s="9">
        <v>77.905600000000007</v>
      </c>
      <c r="FX273" s="9">
        <v>78.569999999999993</v>
      </c>
      <c r="FY273" s="9">
        <v>78.739999999999995</v>
      </c>
      <c r="FZ273" s="9">
        <v>78.17</v>
      </c>
      <c r="GA273" s="9">
        <v>76.44</v>
      </c>
      <c r="GB273" s="9">
        <v>73.38</v>
      </c>
    </row>
    <row r="274" spans="1:184" x14ac:dyDescent="0.25">
      <c r="A274" s="6">
        <f t="shared" si="44"/>
        <v>44935</v>
      </c>
      <c r="B274" s="13">
        <f t="shared" si="38"/>
        <v>1</v>
      </c>
      <c r="C274" s="13">
        <f t="shared" si="39"/>
        <v>2023</v>
      </c>
      <c r="D274">
        <f t="shared" si="40"/>
        <v>202301</v>
      </c>
      <c r="E274">
        <f t="shared" si="41"/>
        <v>1</v>
      </c>
      <c r="F274">
        <f t="shared" si="42"/>
        <v>202301</v>
      </c>
      <c r="G274" t="s">
        <v>460</v>
      </c>
      <c r="H274" s="9">
        <v>3.5</v>
      </c>
      <c r="I274" s="9">
        <v>3.4272999999999998</v>
      </c>
      <c r="J274" s="10">
        <v>3.7162381</v>
      </c>
      <c r="K274" s="10">
        <v>3.9735887999999999</v>
      </c>
      <c r="L274" s="10">
        <v>4.1585134000000004</v>
      </c>
      <c r="M274" s="10">
        <v>4.2894544000000003</v>
      </c>
      <c r="N274" s="10">
        <v>4.3814377999999996</v>
      </c>
      <c r="O274" s="10">
        <v>4.4407211000000002</v>
      </c>
      <c r="P274" s="10">
        <v>4.4733298000000001</v>
      </c>
      <c r="Q274" s="10">
        <v>4.4851020999999998</v>
      </c>
      <c r="R274" s="10">
        <v>4.4808906999999998</v>
      </c>
      <c r="S274" s="10">
        <v>4.4650208999999998</v>
      </c>
      <c r="T274" s="10">
        <v>4.4399421999999999</v>
      </c>
      <c r="U274" s="10">
        <v>4.4073146000000003</v>
      </c>
      <c r="V274" s="10">
        <v>4.3678933000000004</v>
      </c>
      <c r="W274" s="10">
        <v>4.3228201000000004</v>
      </c>
      <c r="X274" s="10">
        <v>4.2734091999999997</v>
      </c>
      <c r="Y274" s="10">
        <v>4.2209745999999999</v>
      </c>
      <c r="Z274" s="10">
        <v>4.1668301000000003</v>
      </c>
      <c r="AA274" s="10">
        <v>4.1122899000000004</v>
      </c>
      <c r="AB274" s="10">
        <v>4.0585068</v>
      </c>
      <c r="AC274" s="10">
        <v>4.0060194999999998</v>
      </c>
      <c r="AD274" s="10">
        <v>3.9552209</v>
      </c>
      <c r="AE274" s="10">
        <v>3.9065037999999999</v>
      </c>
      <c r="AF274" s="10">
        <v>3.8602609999999999</v>
      </c>
      <c r="AG274" s="10">
        <v>3.8168853</v>
      </c>
      <c r="AH274" s="10">
        <v>3.7766804</v>
      </c>
      <c r="AI274" s="10">
        <v>3.7395573</v>
      </c>
      <c r="AJ274" s="10">
        <v>3.7053181999999998</v>
      </c>
      <c r="AK274" s="10">
        <v>3.6737657000000001</v>
      </c>
      <c r="AL274" s="10">
        <v>3.6447020000000001</v>
      </c>
      <c r="AM274" s="10">
        <v>3.6179296000000001</v>
      </c>
      <c r="AN274" s="10">
        <v>3.5932509000000001</v>
      </c>
      <c r="AO274" s="10">
        <v>3.5704684000000002</v>
      </c>
      <c r="AP274" s="10">
        <v>3.5493842999999998</v>
      </c>
      <c r="AQ274" s="10">
        <v>3.5298010999999998</v>
      </c>
      <c r="AR274" s="10">
        <v>3.5115211999999998</v>
      </c>
      <c r="AS274" s="10">
        <v>3.4943471000000002</v>
      </c>
      <c r="AT274" s="10">
        <v>3.4781034000000002</v>
      </c>
      <c r="AU274" s="10">
        <v>3.4627138</v>
      </c>
      <c r="AV274" s="10">
        <v>3.4481291999999999</v>
      </c>
      <c r="AW274" s="10">
        <v>3.4343005</v>
      </c>
      <c r="AX274" s="10">
        <v>3.4211784999999999</v>
      </c>
      <c r="AY274" s="10">
        <v>3.4087141999999999</v>
      </c>
      <c r="AZ274" s="10">
        <v>3.3968585</v>
      </c>
      <c r="BA274" s="10">
        <v>3.3855621999999999</v>
      </c>
      <c r="BB274" s="10">
        <v>3.3747761999999999</v>
      </c>
      <c r="BC274" s="10">
        <v>3.3644514000000001</v>
      </c>
      <c r="BD274" s="10">
        <v>3.3545387</v>
      </c>
      <c r="BE274" s="10">
        <v>3.344989</v>
      </c>
      <c r="BF274" s="10">
        <v>3.3357600999999999</v>
      </c>
      <c r="BG274" s="10">
        <v>3.3268472</v>
      </c>
      <c r="BH274" s="10">
        <v>3.3182578</v>
      </c>
      <c r="BI274" s="10">
        <v>3.3099997000000001</v>
      </c>
      <c r="BJ274" s="10">
        <v>3.3020806</v>
      </c>
      <c r="BK274" s="10">
        <v>3.294508</v>
      </c>
      <c r="BL274" s="10">
        <v>3.2872897000000001</v>
      </c>
      <c r="BM274" s="10">
        <v>3.2804332999999999</v>
      </c>
      <c r="BN274" s="10">
        <v>3.2739463999999998</v>
      </c>
      <c r="BO274" s="10">
        <v>3.2678368</v>
      </c>
      <c r="BP274" s="10">
        <v>3.2621121</v>
      </c>
      <c r="BQ274" s="10">
        <v>3.2567799000000002</v>
      </c>
      <c r="BR274" s="10">
        <v>3.2330334999999999</v>
      </c>
      <c r="BS274" s="10">
        <v>3.2227345000000001</v>
      </c>
      <c r="BU274" s="9">
        <v>183.64</v>
      </c>
      <c r="BV274" s="9">
        <v>185.91</v>
      </c>
      <c r="BW274" s="9">
        <v>190.35</v>
      </c>
      <c r="BX274" s="9">
        <v>192.34</v>
      </c>
      <c r="BY274" s="9">
        <v>192.21</v>
      </c>
      <c r="BZ274" s="9">
        <v>191.18</v>
      </c>
      <c r="CA274" s="9">
        <v>192.78</v>
      </c>
      <c r="CB274" s="9">
        <v>194.78</v>
      </c>
      <c r="CC274" s="9">
        <v>197.98</v>
      </c>
      <c r="CD274" s="9">
        <v>211.03</v>
      </c>
      <c r="CE274" s="9">
        <v>220.28</v>
      </c>
      <c r="CF274" s="9">
        <v>224.08</v>
      </c>
      <c r="CG274" s="9">
        <v>223.58</v>
      </c>
      <c r="CH274" s="9">
        <v>209.58</v>
      </c>
      <c r="CI274" s="9">
        <v>198.08</v>
      </c>
      <c r="CJ274" s="9">
        <v>190.05</v>
      </c>
      <c r="CK274" s="9">
        <v>183.02</v>
      </c>
      <c r="CL274" s="9">
        <v>174.84</v>
      </c>
      <c r="CM274" s="9">
        <v>176.86</v>
      </c>
      <c r="CN274" s="9">
        <v>181.13</v>
      </c>
      <c r="CO274" s="9">
        <v>187.63</v>
      </c>
      <c r="CP274" s="9">
        <v>193.13</v>
      </c>
      <c r="CQ274" s="9">
        <v>198.63</v>
      </c>
      <c r="CR274" s="9">
        <v>203.19</v>
      </c>
      <c r="CS274" s="9">
        <v>198.84</v>
      </c>
      <c r="CT274" s="9">
        <v>182.98</v>
      </c>
      <c r="CU274" s="9">
        <v>160.47999999999999</v>
      </c>
      <c r="CV274" s="9">
        <v>142.97999999999999</v>
      </c>
      <c r="CW274" s="9">
        <v>133.03</v>
      </c>
      <c r="CX274" s="9">
        <v>133.16</v>
      </c>
      <c r="CY274" s="9">
        <v>134.52000000000001</v>
      </c>
      <c r="CZ274" s="9">
        <v>138.76</v>
      </c>
      <c r="DA274" s="9">
        <v>145.79</v>
      </c>
      <c r="DB274" s="9">
        <v>149.28</v>
      </c>
      <c r="DC274" s="9">
        <v>152.47999999999999</v>
      </c>
      <c r="DD274" s="9">
        <v>153.77000000000001</v>
      </c>
      <c r="DE274" s="9">
        <v>154.66999999999999</v>
      </c>
      <c r="DF274" s="9">
        <v>145.52000000000001</v>
      </c>
      <c r="DG274" s="9">
        <v>122.52</v>
      </c>
      <c r="DH274" s="9">
        <v>99.52</v>
      </c>
      <c r="DI274" s="9">
        <v>96.51</v>
      </c>
      <c r="DJ274" s="9">
        <v>91.51</v>
      </c>
      <c r="DK274" s="9">
        <v>83.51</v>
      </c>
      <c r="DL274" s="9">
        <v>84.51</v>
      </c>
      <c r="DM274" s="9">
        <v>92.77</v>
      </c>
      <c r="DN274" s="9">
        <v>97.77</v>
      </c>
      <c r="DO274" s="9">
        <v>101.77</v>
      </c>
      <c r="DP274" s="9">
        <v>123.77</v>
      </c>
      <c r="DR274" s="9">
        <v>187.33</v>
      </c>
      <c r="DS274" s="9">
        <v>180.09</v>
      </c>
      <c r="DT274" s="9">
        <v>182.74</v>
      </c>
      <c r="DU274" s="9">
        <v>184.96</v>
      </c>
      <c r="DV274" s="9">
        <v>185.14</v>
      </c>
      <c r="DW274" s="9">
        <v>180.37</v>
      </c>
      <c r="DX274" s="9">
        <v>181.7</v>
      </c>
      <c r="DY274" s="9">
        <v>181.22</v>
      </c>
      <c r="DZ274" s="9">
        <v>225.15</v>
      </c>
      <c r="EA274" s="9">
        <v>227.13</v>
      </c>
      <c r="EB274" s="9">
        <v>226.55</v>
      </c>
      <c r="EC274" s="9">
        <v>210.08</v>
      </c>
      <c r="ED274" s="9">
        <v>207.99</v>
      </c>
      <c r="EE274" s="9">
        <v>205.02</v>
      </c>
      <c r="EF274" s="9">
        <v>171.11</v>
      </c>
      <c r="EG274" s="9">
        <v>170.78</v>
      </c>
      <c r="EH274" s="9">
        <v>170.63</v>
      </c>
      <c r="EI274" s="9">
        <v>168.95</v>
      </c>
      <c r="EJ274" s="9">
        <v>169.81</v>
      </c>
      <c r="EK274" s="9">
        <v>168.25</v>
      </c>
      <c r="EL274" s="9">
        <v>203.64</v>
      </c>
      <c r="EM274" s="9">
        <v>205.91</v>
      </c>
      <c r="EN274" s="9">
        <v>206.54</v>
      </c>
      <c r="EO274" s="9">
        <v>207.68</v>
      </c>
      <c r="EP274" s="9">
        <v>207.36</v>
      </c>
      <c r="EQ274" s="9">
        <v>208.87</v>
      </c>
      <c r="ER274" s="9">
        <v>143.28</v>
      </c>
      <c r="ES274" s="9">
        <v>142.55000000000001</v>
      </c>
      <c r="ET274" s="9">
        <v>142.56</v>
      </c>
      <c r="EU274" s="9">
        <v>142.53</v>
      </c>
      <c r="EV274" s="9">
        <v>143.94</v>
      </c>
      <c r="EW274" s="9">
        <v>144.78</v>
      </c>
      <c r="EX274" s="9">
        <v>154.97999999999999</v>
      </c>
      <c r="EY274" s="9">
        <v>157.49</v>
      </c>
      <c r="EZ274" s="9">
        <v>159.35</v>
      </c>
      <c r="FA274" s="9">
        <v>160.06</v>
      </c>
      <c r="FB274" s="9">
        <v>159.43</v>
      </c>
      <c r="FC274" s="9">
        <v>159.04</v>
      </c>
      <c r="FD274" s="9">
        <v>99.09</v>
      </c>
      <c r="FE274" s="9">
        <v>98.46</v>
      </c>
      <c r="FF274" s="9">
        <v>98.47</v>
      </c>
      <c r="FG274" s="9">
        <v>98.44</v>
      </c>
      <c r="FH274" s="9">
        <v>99.84</v>
      </c>
      <c r="FI274" s="9">
        <v>98.46</v>
      </c>
      <c r="FJ274" s="9">
        <v>90.87</v>
      </c>
      <c r="FK274" s="9">
        <v>93.38</v>
      </c>
      <c r="FL274" s="9">
        <v>95.24</v>
      </c>
      <c r="FM274" s="9">
        <v>95.95</v>
      </c>
      <c r="FO274" s="9">
        <v>77.887900000000002</v>
      </c>
      <c r="FP274" s="7">
        <v>77.5</v>
      </c>
      <c r="FQ274" s="9">
        <v>1.2193000000000001</v>
      </c>
      <c r="FR274" s="7">
        <f t="shared" si="43"/>
        <v>63.561059624374636</v>
      </c>
      <c r="FT274" s="7">
        <v>3.44</v>
      </c>
      <c r="FU274" s="7">
        <v>3.53</v>
      </c>
      <c r="FV274" s="9">
        <v>78.117199999999997</v>
      </c>
      <c r="FX274" s="9">
        <v>79.650000000000006</v>
      </c>
      <c r="FY274" s="9">
        <v>79.89</v>
      </c>
      <c r="FZ274" s="9">
        <v>79.34</v>
      </c>
      <c r="GA274" s="9">
        <v>77.62</v>
      </c>
      <c r="GB274" s="9">
        <v>74.52</v>
      </c>
    </row>
    <row r="275" spans="1:184" x14ac:dyDescent="0.25">
      <c r="A275" s="6">
        <f t="shared" si="44"/>
        <v>44936</v>
      </c>
      <c r="B275" s="13">
        <f t="shared" si="38"/>
        <v>1</v>
      </c>
      <c r="C275" s="13">
        <f t="shared" si="39"/>
        <v>2023</v>
      </c>
      <c r="D275">
        <f t="shared" si="40"/>
        <v>202301</v>
      </c>
      <c r="E275">
        <f t="shared" si="41"/>
        <v>1</v>
      </c>
      <c r="F275">
        <f t="shared" si="42"/>
        <v>202301</v>
      </c>
      <c r="G275" t="s">
        <v>461</v>
      </c>
      <c r="H275" s="9">
        <v>3.5</v>
      </c>
      <c r="I275" s="9">
        <v>3.4272</v>
      </c>
      <c r="J275" s="10">
        <v>3.7242380000000002</v>
      </c>
      <c r="K275" s="10">
        <v>3.9765088999999998</v>
      </c>
      <c r="L275" s="10">
        <v>4.1631035000000001</v>
      </c>
      <c r="M275" s="10">
        <v>4.2994667</v>
      </c>
      <c r="N275" s="10">
        <v>4.3973155999999998</v>
      </c>
      <c r="O275" s="10">
        <v>4.4627907999999996</v>
      </c>
      <c r="P275" s="10">
        <v>4.5008036000000002</v>
      </c>
      <c r="Q275" s="10">
        <v>4.5175932000000003</v>
      </c>
      <c r="R275" s="10">
        <v>4.5180008000000003</v>
      </c>
      <c r="S275" s="10">
        <v>4.5060225999999997</v>
      </c>
      <c r="T275" s="10">
        <v>4.4839320000000003</v>
      </c>
      <c r="U275" s="10">
        <v>4.4532427999999999</v>
      </c>
      <c r="V275" s="10">
        <v>4.4144600000000001</v>
      </c>
      <c r="W275" s="10">
        <v>4.3688738999999996</v>
      </c>
      <c r="X275" s="10">
        <v>4.3180547000000002</v>
      </c>
      <c r="Y275" s="10">
        <v>4.2635721999999996</v>
      </c>
      <c r="Z275" s="10">
        <v>4.2069964000000004</v>
      </c>
      <c r="AA275" s="10">
        <v>4.1498971999999998</v>
      </c>
      <c r="AB275" s="10">
        <v>4.0936415999999998</v>
      </c>
      <c r="AC275" s="10">
        <v>4.0388238999999997</v>
      </c>
      <c r="AD275" s="10">
        <v>3.9858544999999999</v>
      </c>
      <c r="AE275" s="10">
        <v>3.9351438999999999</v>
      </c>
      <c r="AF275" s="10">
        <v>3.8871023</v>
      </c>
      <c r="AG275" s="10">
        <v>3.8421403000000001</v>
      </c>
      <c r="AH275" s="10">
        <v>3.8005741</v>
      </c>
      <c r="AI275" s="10">
        <v>3.7623044999999999</v>
      </c>
      <c r="AJ275" s="10">
        <v>3.7271179000000001</v>
      </c>
      <c r="AK275" s="10">
        <v>3.6948004000000001</v>
      </c>
      <c r="AL275" s="10">
        <v>3.6651383000000002</v>
      </c>
      <c r="AM275" s="10">
        <v>3.6379179000000001</v>
      </c>
      <c r="AN275" s="10">
        <v>3.6129253000000001</v>
      </c>
      <c r="AO275" s="10">
        <v>3.5899467</v>
      </c>
      <c r="AP275" s="10">
        <v>3.5687685</v>
      </c>
      <c r="AQ275" s="10">
        <v>3.5491769</v>
      </c>
      <c r="AR275" s="10">
        <v>3.530958</v>
      </c>
      <c r="AS275" s="10">
        <v>3.5138981999999999</v>
      </c>
      <c r="AT275" s="10">
        <v>3.4978031999999999</v>
      </c>
      <c r="AU275" s="10">
        <v>3.4825838</v>
      </c>
      <c r="AV275" s="10">
        <v>3.4681860000000002</v>
      </c>
      <c r="AW275" s="10">
        <v>3.4545558999999999</v>
      </c>
      <c r="AX275" s="10">
        <v>3.4416395</v>
      </c>
      <c r="AY275" s="10">
        <v>3.4293830999999999</v>
      </c>
      <c r="AZ275" s="10">
        <v>3.4177325000000001</v>
      </c>
      <c r="BA275" s="10">
        <v>3.4066339000000001</v>
      </c>
      <c r="BB275" s="10">
        <v>3.3960333</v>
      </c>
      <c r="BC275" s="10">
        <v>3.3858769</v>
      </c>
      <c r="BD275" s="10">
        <v>3.3761106000000001</v>
      </c>
      <c r="BE275" s="10">
        <v>3.3666806</v>
      </c>
      <c r="BF275" s="10">
        <v>3.3575412999999998</v>
      </c>
      <c r="BG275" s="10">
        <v>3.3486885000000002</v>
      </c>
      <c r="BH275" s="10">
        <v>3.3401304999999999</v>
      </c>
      <c r="BI275" s="10">
        <v>3.3318753999999999</v>
      </c>
      <c r="BJ275" s="10">
        <v>3.3239315999999999</v>
      </c>
      <c r="BK275" s="10">
        <v>3.3163071999999998</v>
      </c>
      <c r="BL275" s="10">
        <v>3.3090106000000001</v>
      </c>
      <c r="BM275" s="10">
        <v>3.3020499999999999</v>
      </c>
      <c r="BN275" s="10">
        <v>3.2954336</v>
      </c>
      <c r="BO275" s="10">
        <v>3.2891697999999998</v>
      </c>
      <c r="BP275" s="10">
        <v>3.2832667</v>
      </c>
      <c r="BQ275" s="10">
        <v>3.2777326000000002</v>
      </c>
      <c r="BR275" s="10">
        <v>3.2523623000000002</v>
      </c>
      <c r="BS275" s="10">
        <v>3.2400696</v>
      </c>
      <c r="BU275" s="9">
        <v>171.3</v>
      </c>
      <c r="BV275" s="9">
        <v>174.15</v>
      </c>
      <c r="BW275" s="9">
        <v>179.85</v>
      </c>
      <c r="BX275" s="9">
        <v>181.35</v>
      </c>
      <c r="BY275" s="9">
        <v>181.15</v>
      </c>
      <c r="BZ275" s="9">
        <v>180.53</v>
      </c>
      <c r="CA275" s="9">
        <v>182.13</v>
      </c>
      <c r="CB275" s="9">
        <v>184.63</v>
      </c>
      <c r="CC275" s="9">
        <v>189.38</v>
      </c>
      <c r="CD275" s="9">
        <v>202.98</v>
      </c>
      <c r="CE275" s="9">
        <v>211.58</v>
      </c>
      <c r="CF275" s="9">
        <v>215.65</v>
      </c>
      <c r="CG275" s="9">
        <v>215.15</v>
      </c>
      <c r="CH275" s="9">
        <v>201.15</v>
      </c>
      <c r="CI275" s="9">
        <v>190.5</v>
      </c>
      <c r="CJ275" s="9">
        <v>182.47</v>
      </c>
      <c r="CK275" s="9">
        <v>175.44</v>
      </c>
      <c r="CL275" s="9">
        <v>167.26</v>
      </c>
      <c r="CM275" s="9">
        <v>169.28</v>
      </c>
      <c r="CN275" s="9">
        <v>173.55</v>
      </c>
      <c r="CO275" s="9">
        <v>178.47</v>
      </c>
      <c r="CP275" s="9">
        <v>183.47</v>
      </c>
      <c r="CQ275" s="9">
        <v>188.97</v>
      </c>
      <c r="CR275" s="9">
        <v>193.53</v>
      </c>
      <c r="CS275" s="9">
        <v>189.18</v>
      </c>
      <c r="CT275" s="9">
        <v>173.32</v>
      </c>
      <c r="CU275" s="9">
        <v>154.32</v>
      </c>
      <c r="CV275" s="9">
        <v>138.32</v>
      </c>
      <c r="CW275" s="9">
        <v>128.37</v>
      </c>
      <c r="CX275" s="9">
        <v>128.5</v>
      </c>
      <c r="CY275" s="9">
        <v>129.86000000000001</v>
      </c>
      <c r="CZ275" s="9">
        <v>134.1</v>
      </c>
      <c r="DA275" s="9">
        <v>141.13</v>
      </c>
      <c r="DB275" s="9">
        <v>144.62</v>
      </c>
      <c r="DC275" s="9">
        <v>147.82</v>
      </c>
      <c r="DD275" s="9">
        <v>149.11000000000001</v>
      </c>
      <c r="DE275" s="9">
        <v>150.01</v>
      </c>
      <c r="DF275" s="9">
        <v>140.86000000000001</v>
      </c>
      <c r="DG275" s="9">
        <v>117.86</v>
      </c>
      <c r="DH275" s="9">
        <v>94.86</v>
      </c>
      <c r="DI275" s="9">
        <v>91.85</v>
      </c>
      <c r="DJ275" s="9">
        <v>86.85</v>
      </c>
      <c r="DK275" s="9">
        <v>78.849999999999994</v>
      </c>
      <c r="DL275" s="9">
        <v>79.849999999999994</v>
      </c>
      <c r="DM275" s="9">
        <v>88.11</v>
      </c>
      <c r="DN275" s="9">
        <v>93.11</v>
      </c>
      <c r="DO275" s="9">
        <v>97.11</v>
      </c>
      <c r="DP275" s="9">
        <v>119.11</v>
      </c>
      <c r="DR275" s="9">
        <v>175.13</v>
      </c>
      <c r="DS275" s="9">
        <v>169.55</v>
      </c>
      <c r="DT275" s="9">
        <v>172.31</v>
      </c>
      <c r="DU275" s="9">
        <v>173.74</v>
      </c>
      <c r="DV275" s="9">
        <v>173.97</v>
      </c>
      <c r="DW275" s="9">
        <v>170.83</v>
      </c>
      <c r="DX275" s="9">
        <v>172.16</v>
      </c>
      <c r="DY275" s="9">
        <v>171.68</v>
      </c>
      <c r="DZ275" s="9">
        <v>215.51</v>
      </c>
      <c r="EA275" s="9">
        <v>217.49</v>
      </c>
      <c r="EB275" s="9">
        <v>216.45</v>
      </c>
      <c r="EC275" s="9">
        <v>201.2</v>
      </c>
      <c r="ED275" s="9">
        <v>198.67</v>
      </c>
      <c r="EE275" s="9">
        <v>195.7</v>
      </c>
      <c r="EF275" s="9">
        <v>166.03</v>
      </c>
      <c r="EG275" s="9">
        <v>165.7</v>
      </c>
      <c r="EH275" s="9">
        <v>165.55</v>
      </c>
      <c r="EI275" s="9">
        <v>162.96</v>
      </c>
      <c r="EJ275" s="9">
        <v>163.82</v>
      </c>
      <c r="EK275" s="9">
        <v>162.26</v>
      </c>
      <c r="EL275" s="9">
        <v>195.58</v>
      </c>
      <c r="EM275" s="9">
        <v>197.85</v>
      </c>
      <c r="EN275" s="9">
        <v>198.48</v>
      </c>
      <c r="EO275" s="9">
        <v>199.62</v>
      </c>
      <c r="EP275" s="9">
        <v>199.3</v>
      </c>
      <c r="EQ275" s="9">
        <v>200.81</v>
      </c>
      <c r="ER275" s="9">
        <v>139.16</v>
      </c>
      <c r="ES275" s="9">
        <v>138.43</v>
      </c>
      <c r="ET275" s="9">
        <v>138.44</v>
      </c>
      <c r="EU275" s="9">
        <v>138.41</v>
      </c>
      <c r="EV275" s="9">
        <v>139.82</v>
      </c>
      <c r="EW275" s="9">
        <v>140.66</v>
      </c>
      <c r="EX275" s="9">
        <v>148.49</v>
      </c>
      <c r="EY275" s="9">
        <v>151</v>
      </c>
      <c r="EZ275" s="9">
        <v>152.86000000000001</v>
      </c>
      <c r="FA275" s="9">
        <v>153.57</v>
      </c>
      <c r="FB275" s="9">
        <v>152.94</v>
      </c>
      <c r="FC275" s="9">
        <v>152.55000000000001</v>
      </c>
      <c r="FD275" s="9">
        <v>99.9</v>
      </c>
      <c r="FE275" s="9">
        <v>99.27</v>
      </c>
      <c r="FF275" s="9">
        <v>99.28</v>
      </c>
      <c r="FG275" s="9">
        <v>99.25</v>
      </c>
      <c r="FH275" s="9">
        <v>100.65</v>
      </c>
      <c r="FI275" s="9">
        <v>99.27</v>
      </c>
      <c r="FJ275" s="9">
        <v>84.38</v>
      </c>
      <c r="FK275" s="9">
        <v>86.89</v>
      </c>
      <c r="FL275" s="9">
        <v>88.75</v>
      </c>
      <c r="FM275" s="9">
        <v>89.46</v>
      </c>
      <c r="FO275" s="9">
        <v>77.681299999999993</v>
      </c>
      <c r="FP275" s="7">
        <v>78.400000000000006</v>
      </c>
      <c r="FQ275" s="9">
        <v>1.2148000000000001</v>
      </c>
      <c r="FR275" s="7">
        <f t="shared" si="43"/>
        <v>64.537372406980566</v>
      </c>
      <c r="FT275" s="7">
        <v>3.46</v>
      </c>
      <c r="FU275" s="7">
        <v>3.56</v>
      </c>
      <c r="FV275" s="9">
        <v>77.913899999999998</v>
      </c>
      <c r="FX275" s="9">
        <v>80.099999999999994</v>
      </c>
      <c r="FY275" s="9">
        <v>80.25</v>
      </c>
      <c r="FZ275" s="9">
        <v>79.540000000000006</v>
      </c>
      <c r="GA275" s="9">
        <v>77.59</v>
      </c>
      <c r="GB275" s="9">
        <v>74.37</v>
      </c>
    </row>
    <row r="276" spans="1:184" x14ac:dyDescent="0.25">
      <c r="A276" s="6">
        <f t="shared" si="44"/>
        <v>44937</v>
      </c>
      <c r="B276" s="13">
        <f t="shared" si="38"/>
        <v>1</v>
      </c>
      <c r="C276" s="13">
        <f t="shared" si="39"/>
        <v>2023</v>
      </c>
      <c r="D276">
        <f t="shared" si="40"/>
        <v>202301</v>
      </c>
      <c r="E276">
        <f t="shared" si="41"/>
        <v>1</v>
      </c>
      <c r="F276">
        <f t="shared" si="42"/>
        <v>202301</v>
      </c>
      <c r="G276" t="s">
        <v>462</v>
      </c>
      <c r="H276" s="9">
        <v>3.5</v>
      </c>
      <c r="I276" s="9">
        <v>3.4274</v>
      </c>
      <c r="J276" s="10">
        <v>3.7366557</v>
      </c>
      <c r="K276" s="10">
        <v>3.9677327</v>
      </c>
      <c r="L276" s="10">
        <v>4.1395925</v>
      </c>
      <c r="M276" s="10">
        <v>4.2638756999999998</v>
      </c>
      <c r="N276" s="10">
        <v>4.3494655</v>
      </c>
      <c r="O276" s="10">
        <v>4.4017662</v>
      </c>
      <c r="P276" s="10">
        <v>4.4269290000000003</v>
      </c>
      <c r="Q276" s="10">
        <v>4.4314057</v>
      </c>
      <c r="R276" s="10">
        <v>4.4202139999999996</v>
      </c>
      <c r="S276" s="10">
        <v>4.3969572000000001</v>
      </c>
      <c r="T276" s="10">
        <v>4.3641629999999996</v>
      </c>
      <c r="U276" s="10">
        <v>4.3232654000000004</v>
      </c>
      <c r="V276" s="10">
        <v>4.2752238</v>
      </c>
      <c r="W276" s="10">
        <v>4.2214486000000004</v>
      </c>
      <c r="X276" s="10">
        <v>4.1634843000000004</v>
      </c>
      <c r="Y276" s="10">
        <v>4.1028754000000003</v>
      </c>
      <c r="Z276" s="10">
        <v>4.0411662000000002</v>
      </c>
      <c r="AA276" s="10">
        <v>3.9799011000000002</v>
      </c>
      <c r="AB276" s="10">
        <v>3.9203915999999999</v>
      </c>
      <c r="AC276" s="10">
        <v>3.8630618000000001</v>
      </c>
      <c r="AD276" s="10">
        <v>3.8081247999999999</v>
      </c>
      <c r="AE276" s="10">
        <v>3.7557938000000002</v>
      </c>
      <c r="AF276" s="10">
        <v>3.7062818000000002</v>
      </c>
      <c r="AG276" s="10">
        <v>3.6598017999999999</v>
      </c>
      <c r="AH276" s="10">
        <v>3.6165162</v>
      </c>
      <c r="AI276" s="10">
        <v>3.5763136000000002</v>
      </c>
      <c r="AJ276" s="10">
        <v>3.5389906999999998</v>
      </c>
      <c r="AK276" s="10">
        <v>3.5043445000000002</v>
      </c>
      <c r="AL276" s="10">
        <v>3.4721715999999998</v>
      </c>
      <c r="AM276" s="10">
        <v>3.442269</v>
      </c>
      <c r="AN276" s="10">
        <v>3.4144334000000001</v>
      </c>
      <c r="AO276" s="10">
        <v>3.3884615999999999</v>
      </c>
      <c r="AP276" s="10">
        <v>3.3641504000000002</v>
      </c>
      <c r="AQ276" s="10">
        <v>3.3412966000000002</v>
      </c>
      <c r="AR276" s="10">
        <v>3.3196970000000001</v>
      </c>
      <c r="AS276" s="10">
        <v>3.2991484</v>
      </c>
      <c r="AT276" s="10">
        <v>3.2794705999999998</v>
      </c>
      <c r="AU276" s="10">
        <v>3.2605955</v>
      </c>
      <c r="AV276" s="10">
        <v>3.2424890999999998</v>
      </c>
      <c r="AW276" s="10">
        <v>3.2251173999999998</v>
      </c>
      <c r="AX276" s="10">
        <v>3.2084465</v>
      </c>
      <c r="AY276" s="10">
        <v>3.1924424</v>
      </c>
      <c r="AZ276" s="10">
        <v>3.1770711</v>
      </c>
      <c r="BA276" s="10">
        <v>3.1622986000000002</v>
      </c>
      <c r="BB276" s="10">
        <v>3.1480909000000001</v>
      </c>
      <c r="BC276" s="10">
        <v>3.1344140999999999</v>
      </c>
      <c r="BD276" s="10">
        <v>3.1212342</v>
      </c>
      <c r="BE276" s="10">
        <v>3.1085172000000001</v>
      </c>
      <c r="BF276" s="10">
        <v>3.0962348</v>
      </c>
      <c r="BG276" s="10">
        <v>3.0843840999999999</v>
      </c>
      <c r="BH276" s="10">
        <v>3.0729688999999998</v>
      </c>
      <c r="BI276" s="10">
        <v>3.0619931</v>
      </c>
      <c r="BJ276" s="10">
        <v>3.0514608000000001</v>
      </c>
      <c r="BK276" s="10">
        <v>3.0413757000000001</v>
      </c>
      <c r="BL276" s="10">
        <v>3.0317419999999999</v>
      </c>
      <c r="BM276" s="10">
        <v>3.0225634000000001</v>
      </c>
      <c r="BN276" s="10">
        <v>3.0138440000000002</v>
      </c>
      <c r="BO276" s="10">
        <v>3.0055874999999999</v>
      </c>
      <c r="BP276" s="10">
        <v>2.9977980999999998</v>
      </c>
      <c r="BQ276" s="10">
        <v>2.9904796</v>
      </c>
      <c r="BR276" s="10">
        <v>2.9563480000000002</v>
      </c>
      <c r="BS276" s="10">
        <v>2.9381602</v>
      </c>
      <c r="BU276" s="9">
        <v>160.63</v>
      </c>
      <c r="BV276" s="9">
        <v>163.4</v>
      </c>
      <c r="BW276" s="9">
        <v>169.39</v>
      </c>
      <c r="BX276" s="9">
        <v>170.9</v>
      </c>
      <c r="BY276" s="9">
        <v>170.94</v>
      </c>
      <c r="BZ276" s="9">
        <v>170.48</v>
      </c>
      <c r="CA276" s="9">
        <v>172.13</v>
      </c>
      <c r="CB276" s="9">
        <v>174.69</v>
      </c>
      <c r="CC276" s="9">
        <v>181.89</v>
      </c>
      <c r="CD276" s="9">
        <v>195.49</v>
      </c>
      <c r="CE276" s="9">
        <v>203.99</v>
      </c>
      <c r="CF276" s="9">
        <v>208.06</v>
      </c>
      <c r="CG276" s="9">
        <v>207.56</v>
      </c>
      <c r="CH276" s="9">
        <v>193.56</v>
      </c>
      <c r="CI276" s="9">
        <v>184.56</v>
      </c>
      <c r="CJ276" s="9">
        <v>177.03</v>
      </c>
      <c r="CK276" s="9">
        <v>170</v>
      </c>
      <c r="CL276" s="9">
        <v>161.82</v>
      </c>
      <c r="CM276" s="9">
        <v>163.84</v>
      </c>
      <c r="CN276" s="9">
        <v>168.11</v>
      </c>
      <c r="CO276" s="9">
        <v>173.61</v>
      </c>
      <c r="CP276" s="9">
        <v>178.61</v>
      </c>
      <c r="CQ276" s="9">
        <v>184.11</v>
      </c>
      <c r="CR276" s="9">
        <v>188.67</v>
      </c>
      <c r="CS276" s="9">
        <v>184.32</v>
      </c>
      <c r="CT276" s="9">
        <v>168.46</v>
      </c>
      <c r="CU276" s="9">
        <v>152.46</v>
      </c>
      <c r="CV276" s="9">
        <v>137.46</v>
      </c>
      <c r="CW276" s="9">
        <v>127.51</v>
      </c>
      <c r="CX276" s="9">
        <v>127.64</v>
      </c>
      <c r="CY276" s="9">
        <v>129</v>
      </c>
      <c r="CZ276" s="9">
        <v>133.24</v>
      </c>
      <c r="DA276" s="9">
        <v>140.27000000000001</v>
      </c>
      <c r="DB276" s="9">
        <v>143.76</v>
      </c>
      <c r="DC276" s="9">
        <v>146.96</v>
      </c>
      <c r="DD276" s="9">
        <v>148.25</v>
      </c>
      <c r="DE276" s="9">
        <v>149.15</v>
      </c>
      <c r="DF276" s="9">
        <v>140</v>
      </c>
      <c r="DG276" s="9">
        <v>118</v>
      </c>
      <c r="DH276" s="9">
        <v>96.5</v>
      </c>
      <c r="DI276" s="9">
        <v>93.49</v>
      </c>
      <c r="DJ276" s="9">
        <v>88.49</v>
      </c>
      <c r="DK276" s="9">
        <v>80.489999999999995</v>
      </c>
      <c r="DL276" s="9">
        <v>81.489999999999995</v>
      </c>
      <c r="DM276" s="9">
        <v>89.75</v>
      </c>
      <c r="DN276" s="9">
        <v>94.75</v>
      </c>
      <c r="DO276" s="9">
        <v>98.75</v>
      </c>
      <c r="DP276" s="9">
        <v>120.75</v>
      </c>
      <c r="DR276" s="9">
        <v>162.05000000000001</v>
      </c>
      <c r="DS276" s="9">
        <v>161.59</v>
      </c>
      <c r="DT276" s="9">
        <v>163.74</v>
      </c>
      <c r="DU276" s="9">
        <v>164.84</v>
      </c>
      <c r="DV276" s="9">
        <v>164.99</v>
      </c>
      <c r="DW276" s="9">
        <v>162.53</v>
      </c>
      <c r="DX276" s="9">
        <v>163.86</v>
      </c>
      <c r="DY276" s="9">
        <v>163.38</v>
      </c>
      <c r="DZ276" s="9">
        <v>205.09</v>
      </c>
      <c r="EA276" s="9">
        <v>207.07</v>
      </c>
      <c r="EB276" s="9">
        <v>206.03</v>
      </c>
      <c r="EC276" s="9">
        <v>191.09</v>
      </c>
      <c r="ED276" s="9">
        <v>188.56</v>
      </c>
      <c r="EE276" s="9">
        <v>185.59</v>
      </c>
      <c r="EF276" s="9">
        <v>161.97</v>
      </c>
      <c r="EG276" s="9">
        <v>161.63999999999999</v>
      </c>
      <c r="EH276" s="9">
        <v>161.49</v>
      </c>
      <c r="EI276" s="9">
        <v>158.16999999999999</v>
      </c>
      <c r="EJ276" s="9">
        <v>159.03</v>
      </c>
      <c r="EK276" s="9">
        <v>157.47</v>
      </c>
      <c r="EL276" s="9">
        <v>191.57</v>
      </c>
      <c r="EM276" s="9">
        <v>193.84</v>
      </c>
      <c r="EN276" s="9">
        <v>194.47</v>
      </c>
      <c r="EO276" s="9">
        <v>195.61</v>
      </c>
      <c r="EP276" s="9">
        <v>195.29</v>
      </c>
      <c r="EQ276" s="9">
        <v>196.8</v>
      </c>
      <c r="ER276" s="9">
        <v>136.27000000000001</v>
      </c>
      <c r="ES276" s="9">
        <v>135.54</v>
      </c>
      <c r="ET276" s="9">
        <v>135.55000000000001</v>
      </c>
      <c r="EU276" s="9">
        <v>135.52000000000001</v>
      </c>
      <c r="EV276" s="9">
        <v>136.93</v>
      </c>
      <c r="EW276" s="9">
        <v>137.77000000000001</v>
      </c>
      <c r="EX276" s="9">
        <v>146.9</v>
      </c>
      <c r="EY276" s="9">
        <v>149.41</v>
      </c>
      <c r="EZ276" s="9">
        <v>151.27000000000001</v>
      </c>
      <c r="FA276" s="9">
        <v>151.97999999999999</v>
      </c>
      <c r="FB276" s="9">
        <v>151.35</v>
      </c>
      <c r="FC276" s="9">
        <v>150.96</v>
      </c>
      <c r="FD276" s="9">
        <v>97.03</v>
      </c>
      <c r="FE276" s="9">
        <v>96.4</v>
      </c>
      <c r="FF276" s="9">
        <v>96.41</v>
      </c>
      <c r="FG276" s="9">
        <v>96.38</v>
      </c>
      <c r="FH276" s="9">
        <v>97.78</v>
      </c>
      <c r="FI276" s="9">
        <v>96.4</v>
      </c>
      <c r="FJ276" s="9">
        <v>82.79</v>
      </c>
      <c r="FK276" s="9">
        <v>85.3</v>
      </c>
      <c r="FL276" s="9">
        <v>87.16</v>
      </c>
      <c r="FM276" s="9">
        <v>87.87</v>
      </c>
      <c r="FO276" s="9">
        <v>77.480400000000003</v>
      </c>
      <c r="FP276" s="7">
        <v>81.11</v>
      </c>
      <c r="FQ276" s="9">
        <v>1.2130000000000001</v>
      </c>
      <c r="FR276" s="7">
        <f t="shared" si="43"/>
        <v>66.867271228359428</v>
      </c>
      <c r="FT276" s="7">
        <v>3.52</v>
      </c>
      <c r="FU276" s="7">
        <v>3.41</v>
      </c>
      <c r="FV276" s="9">
        <v>77.720699999999994</v>
      </c>
      <c r="FX276" s="9">
        <v>82.67</v>
      </c>
      <c r="FY276" s="9">
        <v>82.71</v>
      </c>
      <c r="FZ276" s="9">
        <v>81.7</v>
      </c>
      <c r="GA276" s="9">
        <v>79.400000000000006</v>
      </c>
      <c r="GB276" s="9">
        <v>75.69</v>
      </c>
    </row>
    <row r="277" spans="1:184" x14ac:dyDescent="0.25">
      <c r="A277" s="6">
        <f t="shared" si="44"/>
        <v>44938</v>
      </c>
      <c r="B277" s="13">
        <f t="shared" si="38"/>
        <v>1</v>
      </c>
      <c r="C277" s="13">
        <f t="shared" si="39"/>
        <v>2023</v>
      </c>
      <c r="D277">
        <f t="shared" si="40"/>
        <v>202301</v>
      </c>
      <c r="E277">
        <f t="shared" si="41"/>
        <v>1</v>
      </c>
      <c r="F277">
        <f t="shared" si="42"/>
        <v>202301</v>
      </c>
      <c r="G277" t="s">
        <v>463</v>
      </c>
      <c r="H277" s="9">
        <v>3.5</v>
      </c>
      <c r="I277" s="9">
        <v>3.4274</v>
      </c>
      <c r="J277" s="10">
        <v>3.7462122999999998</v>
      </c>
      <c r="K277" s="10">
        <v>3.9761188999999999</v>
      </c>
      <c r="L277" s="10">
        <v>4.1451114999999996</v>
      </c>
      <c r="M277" s="10">
        <v>4.2614134999999997</v>
      </c>
      <c r="N277" s="10">
        <v>4.3346527000000004</v>
      </c>
      <c r="O277" s="10">
        <v>4.3724049999999997</v>
      </c>
      <c r="P277" s="10">
        <v>4.3835392999999998</v>
      </c>
      <c r="Q277" s="10">
        <v>4.3753142</v>
      </c>
      <c r="R277" s="10">
        <v>4.3530376000000004</v>
      </c>
      <c r="S277" s="10">
        <v>4.3201423999999999</v>
      </c>
      <c r="T277" s="10">
        <v>4.2788066000000002</v>
      </c>
      <c r="U277" s="10">
        <v>4.2304326999999997</v>
      </c>
      <c r="V277" s="10">
        <v>4.1757948999999996</v>
      </c>
      <c r="W277" s="10">
        <v>4.1162634000000002</v>
      </c>
      <c r="X277" s="10">
        <v>4.0533992000000003</v>
      </c>
      <c r="Y277" s="10">
        <v>3.9887632000000002</v>
      </c>
      <c r="Z277" s="10">
        <v>3.9239168000000002</v>
      </c>
      <c r="AA277" s="10">
        <v>3.8604208</v>
      </c>
      <c r="AB277" s="10">
        <v>3.7995909000000001</v>
      </c>
      <c r="AC277" s="10">
        <v>3.7418081999999999</v>
      </c>
      <c r="AD277" s="10">
        <v>3.6872310000000001</v>
      </c>
      <c r="AE277" s="10">
        <v>3.636018</v>
      </c>
      <c r="AF277" s="10">
        <v>3.5883276999999998</v>
      </c>
      <c r="AG277" s="10">
        <v>3.5443186</v>
      </c>
      <c r="AH277" s="10">
        <v>3.5040928</v>
      </c>
      <c r="AI277" s="10">
        <v>3.4674771999999998</v>
      </c>
      <c r="AJ277" s="10">
        <v>3.4342153</v>
      </c>
      <c r="AK277" s="10">
        <v>3.4040501000000001</v>
      </c>
      <c r="AL277" s="10">
        <v>3.3767249000000001</v>
      </c>
      <c r="AM277" s="10">
        <v>3.3519830000000002</v>
      </c>
      <c r="AN277" s="10">
        <v>3.3295677000000001</v>
      </c>
      <c r="AO277" s="10">
        <v>3.3092220999999999</v>
      </c>
      <c r="AP277" s="10">
        <v>3.2906895</v>
      </c>
      <c r="AQ277" s="10">
        <v>3.2737132</v>
      </c>
      <c r="AR277" s="10">
        <v>3.2580363999999999</v>
      </c>
      <c r="AS277" s="10">
        <v>3.2434023000000001</v>
      </c>
      <c r="AT277" s="10">
        <v>3.2295851999999998</v>
      </c>
      <c r="AU277" s="10">
        <v>3.2164964</v>
      </c>
      <c r="AV277" s="10">
        <v>3.2040850000000001</v>
      </c>
      <c r="AW277" s="10">
        <v>3.1922999000000001</v>
      </c>
      <c r="AX277" s="10">
        <v>3.1810901999999999</v>
      </c>
      <c r="AY277" s="10">
        <v>3.1704051</v>
      </c>
      <c r="AZ277" s="10">
        <v>3.1601935000000001</v>
      </c>
      <c r="BA277" s="10">
        <v>3.1504044000000002</v>
      </c>
      <c r="BB277" s="10">
        <v>3.1409870999999998</v>
      </c>
      <c r="BC277" s="10">
        <v>3.1318904000000001</v>
      </c>
      <c r="BD277" s="10">
        <v>3.1230635000000002</v>
      </c>
      <c r="BE277" s="10">
        <v>3.1144552999999999</v>
      </c>
      <c r="BF277" s="10">
        <v>3.1060248000000001</v>
      </c>
      <c r="BG277" s="10">
        <v>3.0977739</v>
      </c>
      <c r="BH277" s="10">
        <v>3.0897163000000001</v>
      </c>
      <c r="BI277" s="10">
        <v>3.0818658000000001</v>
      </c>
      <c r="BJ277" s="10">
        <v>3.0742364000000002</v>
      </c>
      <c r="BK277" s="10">
        <v>3.0668416999999999</v>
      </c>
      <c r="BL277" s="10">
        <v>3.0596956</v>
      </c>
      <c r="BM277" s="10">
        <v>3.0528119</v>
      </c>
      <c r="BN277" s="10">
        <v>3.0462044000000001</v>
      </c>
      <c r="BO277" s="10">
        <v>3.0398868999999999</v>
      </c>
      <c r="BP277" s="10">
        <v>3.0338733000000002</v>
      </c>
      <c r="BQ277" s="10">
        <v>3.0281772999999998</v>
      </c>
      <c r="BR277" s="10">
        <v>3.0010905999999999</v>
      </c>
      <c r="BS277" s="10">
        <v>2.9867674000000002</v>
      </c>
      <c r="BU277" s="9">
        <v>167.42</v>
      </c>
      <c r="BV277" s="9">
        <v>168.67</v>
      </c>
      <c r="BW277" s="9">
        <v>172.65</v>
      </c>
      <c r="BX277" s="9">
        <v>174</v>
      </c>
      <c r="BY277" s="9">
        <v>174.36</v>
      </c>
      <c r="BZ277" s="9">
        <v>173.76</v>
      </c>
      <c r="CA277" s="9">
        <v>174.86</v>
      </c>
      <c r="CB277" s="9">
        <v>177.41</v>
      </c>
      <c r="CC277" s="9">
        <v>182.51</v>
      </c>
      <c r="CD277" s="9">
        <v>195.91</v>
      </c>
      <c r="CE277" s="9">
        <v>204.41</v>
      </c>
      <c r="CF277" s="9">
        <v>209.98</v>
      </c>
      <c r="CG277" s="9">
        <v>209.98</v>
      </c>
      <c r="CH277" s="9">
        <v>195.98</v>
      </c>
      <c r="CI277" s="9">
        <v>181.38</v>
      </c>
      <c r="CJ277" s="9">
        <v>172.18</v>
      </c>
      <c r="CK277" s="9">
        <v>165.23</v>
      </c>
      <c r="CL277" s="9">
        <v>157.05000000000001</v>
      </c>
      <c r="CM277" s="9">
        <v>159.08000000000001</v>
      </c>
      <c r="CN277" s="9">
        <v>163.35</v>
      </c>
      <c r="CO277" s="9">
        <v>169.05</v>
      </c>
      <c r="CP277" s="9">
        <v>174.05</v>
      </c>
      <c r="CQ277" s="9">
        <v>179.55</v>
      </c>
      <c r="CR277" s="9">
        <v>184.11</v>
      </c>
      <c r="CS277" s="9">
        <v>179.76</v>
      </c>
      <c r="CT277" s="9">
        <v>163.9</v>
      </c>
      <c r="CU277" s="9">
        <v>149.4</v>
      </c>
      <c r="CV277" s="9">
        <v>135.4</v>
      </c>
      <c r="CW277" s="9">
        <v>125.45</v>
      </c>
      <c r="CX277" s="9">
        <v>125.58</v>
      </c>
      <c r="CY277" s="9">
        <v>126.94</v>
      </c>
      <c r="CZ277" s="9">
        <v>131.18</v>
      </c>
      <c r="DA277" s="9">
        <v>135.18</v>
      </c>
      <c r="DB277" s="9">
        <v>138.66999999999999</v>
      </c>
      <c r="DC277" s="9">
        <v>141.87</v>
      </c>
      <c r="DD277" s="9">
        <v>143.16</v>
      </c>
      <c r="DE277" s="9">
        <v>144.06</v>
      </c>
      <c r="DF277" s="9">
        <v>134.91</v>
      </c>
      <c r="DG277" s="9">
        <v>115.66</v>
      </c>
      <c r="DH277" s="9">
        <v>97.41</v>
      </c>
      <c r="DI277" s="9">
        <v>94.4</v>
      </c>
      <c r="DJ277" s="9">
        <v>89.4</v>
      </c>
      <c r="DK277" s="9">
        <v>81.400000000000006</v>
      </c>
      <c r="DL277" s="9">
        <v>82.4</v>
      </c>
      <c r="DM277" s="9">
        <v>90.66</v>
      </c>
      <c r="DN277" s="9">
        <v>95.66</v>
      </c>
      <c r="DO277" s="9">
        <v>99.66</v>
      </c>
      <c r="DP277" s="9">
        <v>118.66</v>
      </c>
      <c r="DR277" s="9">
        <v>169.58</v>
      </c>
      <c r="DS277" s="9">
        <v>167.61</v>
      </c>
      <c r="DT277" s="9">
        <v>166.77</v>
      </c>
      <c r="DU277" s="9">
        <v>167.34</v>
      </c>
      <c r="DV277" s="9">
        <v>167.33</v>
      </c>
      <c r="DW277" s="9">
        <v>165.39</v>
      </c>
      <c r="DX277" s="9">
        <v>166.72</v>
      </c>
      <c r="DY277" s="9">
        <v>166.24</v>
      </c>
      <c r="DZ277" s="9">
        <v>205.18</v>
      </c>
      <c r="EA277" s="9">
        <v>207.16</v>
      </c>
      <c r="EB277" s="9">
        <v>206.12</v>
      </c>
      <c r="EC277" s="9">
        <v>196.18</v>
      </c>
      <c r="ED277" s="9">
        <v>193.65</v>
      </c>
      <c r="EE277" s="9">
        <v>190.68</v>
      </c>
      <c r="EF277" s="9">
        <v>159.85</v>
      </c>
      <c r="EG277" s="9">
        <v>159.52000000000001</v>
      </c>
      <c r="EH277" s="9">
        <v>159.37</v>
      </c>
      <c r="EI277" s="9">
        <v>155.47</v>
      </c>
      <c r="EJ277" s="9">
        <v>156.33000000000001</v>
      </c>
      <c r="EK277" s="9">
        <v>154.77000000000001</v>
      </c>
      <c r="EL277" s="9">
        <v>184.29</v>
      </c>
      <c r="EM277" s="9">
        <v>186.56</v>
      </c>
      <c r="EN277" s="9">
        <v>187.19</v>
      </c>
      <c r="EO277" s="9">
        <v>188.33</v>
      </c>
      <c r="EP277" s="9">
        <v>188.01</v>
      </c>
      <c r="EQ277" s="9">
        <v>189.52</v>
      </c>
      <c r="ER277" s="9">
        <v>136.01</v>
      </c>
      <c r="ES277" s="9">
        <v>135.28</v>
      </c>
      <c r="ET277" s="9">
        <v>135.29</v>
      </c>
      <c r="EU277" s="9">
        <v>135.26</v>
      </c>
      <c r="EV277" s="9">
        <v>136.66999999999999</v>
      </c>
      <c r="EW277" s="9">
        <v>137.51</v>
      </c>
      <c r="EX277" s="9">
        <v>145.97</v>
      </c>
      <c r="EY277" s="9">
        <v>148.47999999999999</v>
      </c>
      <c r="EZ277" s="9">
        <v>150.34</v>
      </c>
      <c r="FA277" s="9">
        <v>151.05000000000001</v>
      </c>
      <c r="FB277" s="9">
        <v>150.41999999999999</v>
      </c>
      <c r="FC277" s="9">
        <v>150.03</v>
      </c>
      <c r="FD277" s="9">
        <v>94.84</v>
      </c>
      <c r="FE277" s="9">
        <v>94.21</v>
      </c>
      <c r="FF277" s="9">
        <v>94.22</v>
      </c>
      <c r="FG277" s="9">
        <v>94.19</v>
      </c>
      <c r="FH277" s="9">
        <v>95.59</v>
      </c>
      <c r="FI277" s="9">
        <v>94.21</v>
      </c>
      <c r="FJ277" s="9">
        <v>81.86</v>
      </c>
      <c r="FK277" s="9">
        <v>84.37</v>
      </c>
      <c r="FL277" s="9">
        <v>86.23</v>
      </c>
      <c r="FM277" s="9">
        <v>86.94</v>
      </c>
      <c r="FO277" s="9">
        <v>77.423199999999994</v>
      </c>
      <c r="FP277" s="7">
        <v>82.59</v>
      </c>
      <c r="FQ277" s="9">
        <v>1.2177</v>
      </c>
      <c r="FR277" s="7">
        <f t="shared" si="43"/>
        <v>67.824587336782457</v>
      </c>
      <c r="FT277" s="7">
        <v>3.41</v>
      </c>
      <c r="FU277" s="7">
        <v>3.32</v>
      </c>
      <c r="FV277" s="9">
        <v>77.668899999999994</v>
      </c>
      <c r="FX277" s="9">
        <v>84.03</v>
      </c>
      <c r="FY277" s="9">
        <v>83.97</v>
      </c>
      <c r="FZ277" s="9">
        <v>82.83</v>
      </c>
      <c r="GA277" s="9">
        <v>80.33</v>
      </c>
      <c r="GB277" s="9">
        <v>76.23</v>
      </c>
    </row>
    <row r="278" spans="1:184" x14ac:dyDescent="0.25">
      <c r="A278" s="6">
        <f t="shared" si="44"/>
        <v>44939</v>
      </c>
      <c r="B278" s="13">
        <f t="shared" si="38"/>
        <v>1</v>
      </c>
      <c r="C278" s="13">
        <f t="shared" si="39"/>
        <v>2023</v>
      </c>
      <c r="D278">
        <f t="shared" si="40"/>
        <v>202301</v>
      </c>
      <c r="E278">
        <f t="shared" si="41"/>
        <v>1</v>
      </c>
      <c r="F278">
        <f t="shared" si="42"/>
        <v>202301</v>
      </c>
      <c r="G278" t="s">
        <v>464</v>
      </c>
      <c r="H278" s="9">
        <v>3.5</v>
      </c>
      <c r="I278" s="9">
        <v>3.4274</v>
      </c>
      <c r="J278" s="10">
        <v>3.7676493</v>
      </c>
      <c r="K278" s="10">
        <v>3.9912741999999999</v>
      </c>
      <c r="L278" s="10">
        <v>4.1621231999999999</v>
      </c>
      <c r="M278" s="10">
        <v>4.2817422000000001</v>
      </c>
      <c r="N278" s="10">
        <v>4.3586020000000003</v>
      </c>
      <c r="O278" s="10">
        <v>4.4017735</v>
      </c>
      <c r="P278" s="10">
        <v>4.4199188999999999</v>
      </c>
      <c r="Q278" s="10">
        <v>4.4193689000000003</v>
      </c>
      <c r="R278" s="10">
        <v>4.4039883</v>
      </c>
      <c r="S278" s="10">
        <v>4.3760630999999997</v>
      </c>
      <c r="T278" s="10">
        <v>4.3369825000000004</v>
      </c>
      <c r="U278" s="10">
        <v>4.2881922000000001</v>
      </c>
      <c r="V278" s="10">
        <v>4.2306692999999997</v>
      </c>
      <c r="W278" s="10">
        <v>4.1662423999999998</v>
      </c>
      <c r="X278" s="10">
        <v>4.0970557000000003</v>
      </c>
      <c r="Y278" s="10">
        <v>4.0252537000000004</v>
      </c>
      <c r="Z278" s="10">
        <v>3.9529809999999999</v>
      </c>
      <c r="AA278" s="10">
        <v>3.8823820000000002</v>
      </c>
      <c r="AB278" s="10">
        <v>3.8153139999999999</v>
      </c>
      <c r="AC278" s="10">
        <v>3.7523015000000002</v>
      </c>
      <c r="AD278" s="10">
        <v>3.6934833</v>
      </c>
      <c r="AE278" s="10">
        <v>3.6389979000000001</v>
      </c>
      <c r="AF278" s="10">
        <v>3.5889837999999998</v>
      </c>
      <c r="AG278" s="10">
        <v>3.5435797</v>
      </c>
      <c r="AH278" s="10">
        <v>3.5028511</v>
      </c>
      <c r="AI278" s="10">
        <v>3.4665420999999998</v>
      </c>
      <c r="AJ278" s="10">
        <v>3.4343078</v>
      </c>
      <c r="AK278" s="10">
        <v>3.4058033000000001</v>
      </c>
      <c r="AL278" s="10">
        <v>3.3806839000000002</v>
      </c>
      <c r="AM278" s="10">
        <v>3.3586046999999999</v>
      </c>
      <c r="AN278" s="10">
        <v>3.3392208000000001</v>
      </c>
      <c r="AO278" s="10">
        <v>3.3221875000000001</v>
      </c>
      <c r="AP278" s="10">
        <v>3.3071600000000001</v>
      </c>
      <c r="AQ278" s="10">
        <v>3.2937932000000001</v>
      </c>
      <c r="AR278" s="10">
        <v>3.2817425999999998</v>
      </c>
      <c r="AS278" s="10">
        <v>3.2706631000000002</v>
      </c>
      <c r="AT278" s="10">
        <v>3.2602538000000001</v>
      </c>
      <c r="AU278" s="10">
        <v>3.2504065</v>
      </c>
      <c r="AV278" s="10">
        <v>3.2410667000000002</v>
      </c>
      <c r="AW278" s="10">
        <v>3.2321795</v>
      </c>
      <c r="AX278" s="10">
        <v>3.2236902999999999</v>
      </c>
      <c r="AY278" s="10">
        <v>3.2155442999999999</v>
      </c>
      <c r="AZ278" s="10">
        <v>3.2076869000000001</v>
      </c>
      <c r="BA278" s="10">
        <v>3.2000630999999999</v>
      </c>
      <c r="BB278" s="10">
        <v>3.1926185</v>
      </c>
      <c r="BC278" s="10">
        <v>3.1852982000000001</v>
      </c>
      <c r="BD278" s="10">
        <v>3.1780474999999999</v>
      </c>
      <c r="BE278" s="10">
        <v>3.1708116999999998</v>
      </c>
      <c r="BF278" s="10">
        <v>3.1635477999999999</v>
      </c>
      <c r="BG278" s="10">
        <v>3.1562649</v>
      </c>
      <c r="BH278" s="10">
        <v>3.1489862999999998</v>
      </c>
      <c r="BI278" s="10">
        <v>3.1417354</v>
      </c>
      <c r="BJ278" s="10">
        <v>3.1345356</v>
      </c>
      <c r="BK278" s="10">
        <v>3.1274101999999999</v>
      </c>
      <c r="BL278" s="10">
        <v>3.1203826000000001</v>
      </c>
      <c r="BM278" s="10">
        <v>3.1134762</v>
      </c>
      <c r="BN278" s="10">
        <v>3.1067143000000002</v>
      </c>
      <c r="BO278" s="10">
        <v>3.1001202000000001</v>
      </c>
      <c r="BP278" s="10">
        <v>3.0937174999999999</v>
      </c>
      <c r="BQ278" s="10">
        <v>3.0875292999999999</v>
      </c>
      <c r="BR278" s="10">
        <v>3.0558263999999999</v>
      </c>
      <c r="BS278" s="10">
        <v>3.0353737999999999</v>
      </c>
      <c r="BU278" s="9">
        <v>162.54</v>
      </c>
      <c r="BV278" s="9">
        <v>163.05000000000001</v>
      </c>
      <c r="BW278" s="9">
        <v>166.17</v>
      </c>
      <c r="BX278" s="9">
        <v>168.07</v>
      </c>
      <c r="BY278" s="9">
        <v>168.47</v>
      </c>
      <c r="BZ278" s="9">
        <v>167.87</v>
      </c>
      <c r="CA278" s="9">
        <v>168.91</v>
      </c>
      <c r="CB278" s="9">
        <v>171.22</v>
      </c>
      <c r="CC278" s="9">
        <v>176.12</v>
      </c>
      <c r="CD278" s="9">
        <v>189.52</v>
      </c>
      <c r="CE278" s="9">
        <v>198.02</v>
      </c>
      <c r="CF278" s="9">
        <v>203.02</v>
      </c>
      <c r="CG278" s="9">
        <v>203.02</v>
      </c>
      <c r="CH278" s="9">
        <v>189.02</v>
      </c>
      <c r="CI278" s="9">
        <v>177.51</v>
      </c>
      <c r="CJ278" s="9">
        <v>168.31</v>
      </c>
      <c r="CK278" s="9">
        <v>161.33000000000001</v>
      </c>
      <c r="CL278" s="9">
        <v>152.13</v>
      </c>
      <c r="CM278" s="9">
        <v>154.15</v>
      </c>
      <c r="CN278" s="9">
        <v>158.41999999999999</v>
      </c>
      <c r="CO278" s="9">
        <v>164.56</v>
      </c>
      <c r="CP278" s="9">
        <v>169.56</v>
      </c>
      <c r="CQ278" s="9">
        <v>175.06</v>
      </c>
      <c r="CR278" s="9">
        <v>179.62</v>
      </c>
      <c r="CS278" s="9">
        <v>175.27</v>
      </c>
      <c r="CT278" s="9">
        <v>159.41</v>
      </c>
      <c r="CU278" s="9">
        <v>146.41</v>
      </c>
      <c r="CV278" s="9">
        <v>133.41</v>
      </c>
      <c r="CW278" s="9">
        <v>123.46</v>
      </c>
      <c r="CX278" s="9">
        <v>123.59</v>
      </c>
      <c r="CY278" s="9">
        <v>124.95</v>
      </c>
      <c r="CZ278" s="9">
        <v>129.19</v>
      </c>
      <c r="DA278" s="9">
        <v>133.19</v>
      </c>
      <c r="DB278" s="9">
        <v>136.68</v>
      </c>
      <c r="DC278" s="9">
        <v>139.88</v>
      </c>
      <c r="DD278" s="9">
        <v>141.16999999999999</v>
      </c>
      <c r="DE278" s="9">
        <v>142.07</v>
      </c>
      <c r="DF278" s="9">
        <v>132.91999999999999</v>
      </c>
      <c r="DG278" s="9">
        <v>113.67</v>
      </c>
      <c r="DH278" s="9">
        <v>95.42</v>
      </c>
      <c r="DI278" s="9">
        <v>92.41</v>
      </c>
      <c r="DJ278" s="9">
        <v>87.41</v>
      </c>
      <c r="DK278" s="9">
        <v>79.41</v>
      </c>
      <c r="DL278" s="9">
        <v>80.41</v>
      </c>
      <c r="DM278" s="9">
        <v>88.67</v>
      </c>
      <c r="DN278" s="9">
        <v>93.67</v>
      </c>
      <c r="DO278" s="9">
        <v>97.67</v>
      </c>
      <c r="DP278" s="9">
        <v>113.67</v>
      </c>
      <c r="DR278" s="9">
        <v>162.74</v>
      </c>
      <c r="DS278" s="9">
        <v>161.56</v>
      </c>
      <c r="DT278" s="9">
        <v>160.30000000000001</v>
      </c>
      <c r="DU278" s="9">
        <v>160.62</v>
      </c>
      <c r="DV278" s="9">
        <v>160.72999999999999</v>
      </c>
      <c r="DW278" s="9">
        <v>158.21</v>
      </c>
      <c r="DX278" s="9">
        <v>159.54</v>
      </c>
      <c r="DY278" s="9">
        <v>159.06</v>
      </c>
      <c r="DZ278" s="9">
        <v>197.19</v>
      </c>
      <c r="EA278" s="9">
        <v>199.17</v>
      </c>
      <c r="EB278" s="9">
        <v>198.13</v>
      </c>
      <c r="EC278" s="9">
        <v>187.45</v>
      </c>
      <c r="ED278" s="9">
        <v>184.92</v>
      </c>
      <c r="EE278" s="9">
        <v>181.95</v>
      </c>
      <c r="EF278" s="9">
        <v>153.37</v>
      </c>
      <c r="EG278" s="9">
        <v>153.04</v>
      </c>
      <c r="EH278" s="9">
        <v>152.88999999999999</v>
      </c>
      <c r="EI278" s="9">
        <v>148.54</v>
      </c>
      <c r="EJ278" s="9">
        <v>149.4</v>
      </c>
      <c r="EK278" s="9">
        <v>147.84</v>
      </c>
      <c r="EL278" s="9">
        <v>176.36</v>
      </c>
      <c r="EM278" s="9">
        <v>178.63</v>
      </c>
      <c r="EN278" s="9">
        <v>179.26</v>
      </c>
      <c r="EO278" s="9">
        <v>180.4</v>
      </c>
      <c r="EP278" s="9">
        <v>180.08</v>
      </c>
      <c r="EQ278" s="9">
        <v>181.59</v>
      </c>
      <c r="ER278" s="9">
        <v>134.06</v>
      </c>
      <c r="ES278" s="9">
        <v>133.33000000000001</v>
      </c>
      <c r="ET278" s="9">
        <v>133.34</v>
      </c>
      <c r="EU278" s="9">
        <v>133.31</v>
      </c>
      <c r="EV278" s="9">
        <v>134.72</v>
      </c>
      <c r="EW278" s="9">
        <v>135.56</v>
      </c>
      <c r="EX278" s="9">
        <v>142.18</v>
      </c>
      <c r="EY278" s="9">
        <v>144.69</v>
      </c>
      <c r="EZ278" s="9">
        <v>146.55000000000001</v>
      </c>
      <c r="FA278" s="9">
        <v>147.26</v>
      </c>
      <c r="FB278" s="9">
        <v>146.63</v>
      </c>
      <c r="FC278" s="9">
        <v>146.24</v>
      </c>
      <c r="FD278" s="9">
        <v>93.25</v>
      </c>
      <c r="FE278" s="9">
        <v>92.62</v>
      </c>
      <c r="FF278" s="9">
        <v>92.63</v>
      </c>
      <c r="FG278" s="9">
        <v>92.6</v>
      </c>
      <c r="FH278" s="9">
        <v>94</v>
      </c>
      <c r="FI278" s="9">
        <v>92.62</v>
      </c>
      <c r="FJ278" s="9">
        <v>78.069999999999993</v>
      </c>
      <c r="FK278" s="9">
        <v>80.58</v>
      </c>
      <c r="FL278" s="9">
        <v>82.44</v>
      </c>
      <c r="FM278" s="9">
        <v>83.15</v>
      </c>
      <c r="FO278" s="9">
        <v>77.56</v>
      </c>
      <c r="FP278" s="7">
        <v>83.43</v>
      </c>
      <c r="FQ278" s="9">
        <v>1.2215</v>
      </c>
      <c r="FR278" s="7">
        <f t="shared" si="43"/>
        <v>68.301268931641431</v>
      </c>
      <c r="FT278" s="7">
        <v>3.48</v>
      </c>
      <c r="FU278" s="7">
        <v>3.37</v>
      </c>
      <c r="FV278" s="9">
        <v>77.810199999999995</v>
      </c>
      <c r="FX278" s="9">
        <v>85.28</v>
      </c>
      <c r="FY278" s="9">
        <v>85.34</v>
      </c>
      <c r="FZ278" s="9">
        <v>84.11</v>
      </c>
      <c r="GA278" s="9">
        <v>81.319999999999993</v>
      </c>
      <c r="GB278" s="9">
        <v>76.900000000000006</v>
      </c>
    </row>
    <row r="279" spans="1:184" x14ac:dyDescent="0.25">
      <c r="A279" s="6">
        <f t="shared" si="44"/>
        <v>44942</v>
      </c>
      <c r="B279" s="13">
        <f t="shared" si="38"/>
        <v>1</v>
      </c>
      <c r="C279" s="13">
        <f t="shared" si="39"/>
        <v>2023</v>
      </c>
      <c r="D279">
        <f t="shared" si="40"/>
        <v>202301</v>
      </c>
      <c r="E279">
        <f t="shared" si="41"/>
        <v>1</v>
      </c>
      <c r="F279">
        <f t="shared" si="42"/>
        <v>202301</v>
      </c>
      <c r="G279" t="s">
        <v>465</v>
      </c>
      <c r="H279" s="9">
        <v>3.5</v>
      </c>
      <c r="I279" s="9">
        <v>3.4279000000000002</v>
      </c>
      <c r="J279" s="10">
        <v>3.8142673</v>
      </c>
      <c r="K279" s="10">
        <v>3.9867873</v>
      </c>
      <c r="L279" s="10">
        <v>4.1424560000000001</v>
      </c>
      <c r="M279" s="10">
        <v>4.2632773999999998</v>
      </c>
      <c r="N279" s="10">
        <v>4.3468692999999998</v>
      </c>
      <c r="O279" s="10">
        <v>4.3961418999999999</v>
      </c>
      <c r="P279" s="10">
        <v>4.4178322999999997</v>
      </c>
      <c r="Q279" s="10">
        <v>4.4181431</v>
      </c>
      <c r="R279" s="10">
        <v>4.4010783</v>
      </c>
      <c r="S279" s="10">
        <v>4.3700476000000004</v>
      </c>
      <c r="T279" s="10">
        <v>4.3271842999999999</v>
      </c>
      <c r="U279" s="10">
        <v>4.2747052999999999</v>
      </c>
      <c r="V279" s="10">
        <v>4.2146375999999997</v>
      </c>
      <c r="W279" s="10">
        <v>4.1489238000000004</v>
      </c>
      <c r="X279" s="10">
        <v>4.0795076000000003</v>
      </c>
      <c r="Y279" s="10">
        <v>4.0083330999999998</v>
      </c>
      <c r="Z279" s="10">
        <v>3.9373440999999998</v>
      </c>
      <c r="AA279" s="10">
        <v>3.8684847000000002</v>
      </c>
      <c r="AB279" s="10">
        <v>3.8033763</v>
      </c>
      <c r="AC279" s="10">
        <v>3.7424138999999998</v>
      </c>
      <c r="AD279" s="10">
        <v>3.6857001</v>
      </c>
      <c r="AE279" s="10">
        <v>3.6333376999999998</v>
      </c>
      <c r="AF279" s="10">
        <v>3.5854294000000002</v>
      </c>
      <c r="AG279" s="10">
        <v>3.5420780000000001</v>
      </c>
      <c r="AH279" s="10">
        <v>3.5033183000000001</v>
      </c>
      <c r="AI279" s="10">
        <v>3.4688851999999999</v>
      </c>
      <c r="AJ279" s="10">
        <v>3.4384310999999999</v>
      </c>
      <c r="AK279" s="10">
        <v>3.4116081999999999</v>
      </c>
      <c r="AL279" s="10">
        <v>3.3880686999999998</v>
      </c>
      <c r="AM279" s="10">
        <v>3.3674648999999999</v>
      </c>
      <c r="AN279" s="10">
        <v>3.3494489999999999</v>
      </c>
      <c r="AO279" s="10">
        <v>3.3336733000000001</v>
      </c>
      <c r="AP279" s="10">
        <v>3.3197899999999998</v>
      </c>
      <c r="AQ279" s="10">
        <v>3.3074515</v>
      </c>
      <c r="AR279" s="10">
        <v>3.2963098999999998</v>
      </c>
      <c r="AS279" s="10">
        <v>3.2860174999999998</v>
      </c>
      <c r="AT279" s="10">
        <v>3.2762723999999999</v>
      </c>
      <c r="AU279" s="10">
        <v>3.2669752000000001</v>
      </c>
      <c r="AV279" s="10">
        <v>3.2580825</v>
      </c>
      <c r="AW279" s="10">
        <v>3.2495508000000002</v>
      </c>
      <c r="AX279" s="10">
        <v>3.2413365000000001</v>
      </c>
      <c r="AY279" s="10">
        <v>3.2333961000000002</v>
      </c>
      <c r="AZ279" s="10">
        <v>3.2256860999999999</v>
      </c>
      <c r="BA279" s="10">
        <v>3.2181630999999999</v>
      </c>
      <c r="BB279" s="10">
        <v>3.2107836000000001</v>
      </c>
      <c r="BC279" s="10">
        <v>3.2035038999999998</v>
      </c>
      <c r="BD279" s="10">
        <v>3.1962807</v>
      </c>
      <c r="BE279" s="10">
        <v>3.1890703999999999</v>
      </c>
      <c r="BF279" s="10">
        <v>3.1818380999999998</v>
      </c>
      <c r="BG279" s="10">
        <v>3.1745945999999998</v>
      </c>
      <c r="BH279" s="10">
        <v>3.1673662</v>
      </c>
      <c r="BI279" s="10">
        <v>3.1601792</v>
      </c>
      <c r="BJ279" s="10">
        <v>3.1530599000000001</v>
      </c>
      <c r="BK279" s="10">
        <v>3.1460344999999998</v>
      </c>
      <c r="BL279" s="10">
        <v>3.1391293</v>
      </c>
      <c r="BM279" s="10">
        <v>3.1323707000000001</v>
      </c>
      <c r="BN279" s="10">
        <v>3.1257847999999999</v>
      </c>
      <c r="BO279" s="10">
        <v>3.1193979999999999</v>
      </c>
      <c r="BP279" s="10">
        <v>3.1132366</v>
      </c>
      <c r="BQ279" s="10">
        <v>3.1073268000000001</v>
      </c>
      <c r="BR279" s="10">
        <v>3.0779019999999999</v>
      </c>
      <c r="BS279" s="10">
        <v>3.0597314999999998</v>
      </c>
      <c r="BU279" s="9">
        <v>136.76</v>
      </c>
      <c r="BV279" s="9">
        <v>138.25</v>
      </c>
      <c r="BW279" s="9">
        <v>142.13</v>
      </c>
      <c r="BX279" s="9">
        <v>144.12</v>
      </c>
      <c r="BY279" s="9">
        <v>144.13</v>
      </c>
      <c r="BZ279" s="9">
        <v>144.13</v>
      </c>
      <c r="CA279" s="9">
        <v>145.61000000000001</v>
      </c>
      <c r="CB279" s="9">
        <v>147.91999999999999</v>
      </c>
      <c r="CC279" s="9">
        <v>153.54</v>
      </c>
      <c r="CD279" s="9">
        <v>166.94</v>
      </c>
      <c r="CE279" s="9">
        <v>175.44</v>
      </c>
      <c r="CF279" s="9">
        <v>180.55</v>
      </c>
      <c r="CG279" s="9">
        <v>181.05</v>
      </c>
      <c r="CH279" s="9">
        <v>169.05</v>
      </c>
      <c r="CI279" s="9">
        <v>159.05000000000001</v>
      </c>
      <c r="CJ279" s="9">
        <v>149.85</v>
      </c>
      <c r="CK279" s="9">
        <v>142.87</v>
      </c>
      <c r="CL279" s="9">
        <v>133.66999999999999</v>
      </c>
      <c r="CM279" s="9">
        <v>135.69</v>
      </c>
      <c r="CN279" s="9">
        <v>139.96</v>
      </c>
      <c r="CO279" s="9">
        <v>147.1</v>
      </c>
      <c r="CP279" s="9">
        <v>152.1</v>
      </c>
      <c r="CQ279" s="9">
        <v>157.6</v>
      </c>
      <c r="CR279" s="9">
        <v>162.16</v>
      </c>
      <c r="CS279" s="9">
        <v>157.81</v>
      </c>
      <c r="CT279" s="9">
        <v>143.81</v>
      </c>
      <c r="CU279" s="9">
        <v>133.81</v>
      </c>
      <c r="CV279" s="9">
        <v>124.31</v>
      </c>
      <c r="CW279" s="9">
        <v>114.36</v>
      </c>
      <c r="CX279" s="9">
        <v>114.49</v>
      </c>
      <c r="CY279" s="9">
        <v>115.85</v>
      </c>
      <c r="CZ279" s="9">
        <v>120.09</v>
      </c>
      <c r="DA279" s="9">
        <v>123.09</v>
      </c>
      <c r="DB279" s="9">
        <v>126.08</v>
      </c>
      <c r="DC279" s="9">
        <v>129.28</v>
      </c>
      <c r="DD279" s="9">
        <v>130.57</v>
      </c>
      <c r="DE279" s="9">
        <v>131.47</v>
      </c>
      <c r="DF279" s="9">
        <v>122.32</v>
      </c>
      <c r="DG279" s="9">
        <v>105.07</v>
      </c>
      <c r="DH279" s="9">
        <v>88.82</v>
      </c>
      <c r="DI279" s="9">
        <v>85.81</v>
      </c>
      <c r="DJ279" s="9">
        <v>80.81</v>
      </c>
      <c r="DK279" s="9">
        <v>72.81</v>
      </c>
      <c r="DL279" s="9">
        <v>73.81</v>
      </c>
      <c r="DM279" s="9">
        <v>82.07</v>
      </c>
      <c r="DN279" s="9">
        <v>87.07</v>
      </c>
      <c r="DO279" s="9">
        <v>94.07</v>
      </c>
      <c r="DP279" s="9">
        <v>107.07</v>
      </c>
      <c r="DR279" s="9">
        <v>142.66</v>
      </c>
      <c r="DS279" s="9">
        <v>142.59</v>
      </c>
      <c r="DT279" s="9">
        <v>143.71</v>
      </c>
      <c r="DU279" s="9">
        <v>144.72</v>
      </c>
      <c r="DV279" s="9">
        <v>144.86000000000001</v>
      </c>
      <c r="DW279" s="9">
        <v>142.66999999999999</v>
      </c>
      <c r="DX279" s="9">
        <v>144</v>
      </c>
      <c r="DY279" s="9">
        <v>143.52000000000001</v>
      </c>
      <c r="DZ279" s="9">
        <v>180.69</v>
      </c>
      <c r="EA279" s="9">
        <v>182.67</v>
      </c>
      <c r="EB279" s="9">
        <v>181.63</v>
      </c>
      <c r="EC279" s="9">
        <v>172.44</v>
      </c>
      <c r="ED279" s="9">
        <v>169.91</v>
      </c>
      <c r="EE279" s="9">
        <v>166.94</v>
      </c>
      <c r="EF279" s="9">
        <v>139.96</v>
      </c>
      <c r="EG279" s="9">
        <v>139.63</v>
      </c>
      <c r="EH279" s="9">
        <v>139.47999999999999</v>
      </c>
      <c r="EI279" s="9">
        <v>134.91999999999999</v>
      </c>
      <c r="EJ279" s="9">
        <v>135.78</v>
      </c>
      <c r="EK279" s="9">
        <v>134.22</v>
      </c>
      <c r="EL279" s="9">
        <v>162.06</v>
      </c>
      <c r="EM279" s="9">
        <v>164.33</v>
      </c>
      <c r="EN279" s="9">
        <v>164.96</v>
      </c>
      <c r="EO279" s="9">
        <v>166.1</v>
      </c>
      <c r="EP279" s="9">
        <v>165.78</v>
      </c>
      <c r="EQ279" s="9">
        <v>167.29</v>
      </c>
      <c r="ER279" s="9">
        <v>128.76</v>
      </c>
      <c r="ES279" s="9">
        <v>128.03</v>
      </c>
      <c r="ET279" s="9">
        <v>128.04</v>
      </c>
      <c r="EU279" s="9">
        <v>128.01</v>
      </c>
      <c r="EV279" s="9">
        <v>129.41999999999999</v>
      </c>
      <c r="EW279" s="9">
        <v>130.26</v>
      </c>
      <c r="EX279" s="9">
        <v>137</v>
      </c>
      <c r="EY279" s="9">
        <v>139.51</v>
      </c>
      <c r="EZ279" s="9">
        <v>141.37</v>
      </c>
      <c r="FA279" s="9">
        <v>142.08000000000001</v>
      </c>
      <c r="FB279" s="9">
        <v>141.44999999999999</v>
      </c>
      <c r="FC279" s="9">
        <v>141.06</v>
      </c>
      <c r="FD279" s="9">
        <v>89.55</v>
      </c>
      <c r="FE279" s="9">
        <v>88.92</v>
      </c>
      <c r="FF279" s="9">
        <v>88.93</v>
      </c>
      <c r="FG279" s="9">
        <v>88.9</v>
      </c>
      <c r="FH279" s="9">
        <v>90.3</v>
      </c>
      <c r="FI279" s="9">
        <v>88.92</v>
      </c>
      <c r="FJ279" s="9">
        <v>72.89</v>
      </c>
      <c r="FK279" s="9">
        <v>75.400000000000006</v>
      </c>
      <c r="FL279" s="9">
        <v>77.260000000000005</v>
      </c>
      <c r="FM279" s="9">
        <v>77.97</v>
      </c>
      <c r="FO279" s="9">
        <v>77.578000000000003</v>
      </c>
      <c r="FP279" s="7">
        <v>82.65</v>
      </c>
      <c r="FQ279" s="9">
        <v>1.2205999999999999</v>
      </c>
      <c r="FR279" s="7">
        <f t="shared" si="43"/>
        <v>67.712600360478461</v>
      </c>
      <c r="FT279" s="7">
        <v>3.5</v>
      </c>
      <c r="FU279" s="7">
        <v>3.39</v>
      </c>
      <c r="FV279" s="9">
        <v>77.819999999999993</v>
      </c>
      <c r="FX279" s="9">
        <v>84.46</v>
      </c>
      <c r="FY279" s="9">
        <v>84.45</v>
      </c>
      <c r="FZ279" s="9">
        <v>83.21</v>
      </c>
      <c r="GA279" s="9">
        <v>80.63</v>
      </c>
      <c r="GB279" s="9">
        <v>76.349999999999994</v>
      </c>
    </row>
    <row r="280" spans="1:184" x14ac:dyDescent="0.25">
      <c r="A280" s="6">
        <f t="shared" si="44"/>
        <v>44943</v>
      </c>
      <c r="B280" s="13">
        <f t="shared" si="38"/>
        <v>1</v>
      </c>
      <c r="C280" s="13">
        <f t="shared" si="39"/>
        <v>2023</v>
      </c>
      <c r="D280">
        <f t="shared" si="40"/>
        <v>202301</v>
      </c>
      <c r="E280">
        <f t="shared" si="41"/>
        <v>1</v>
      </c>
      <c r="F280">
        <f t="shared" si="42"/>
        <v>202301</v>
      </c>
      <c r="G280" t="s">
        <v>466</v>
      </c>
      <c r="H280" s="9">
        <v>3.5</v>
      </c>
      <c r="I280" s="9">
        <v>3.4279000000000002</v>
      </c>
      <c r="J280" s="10">
        <v>3.8490877000000001</v>
      </c>
      <c r="K280" s="10">
        <v>4.0123186000000004</v>
      </c>
      <c r="L280" s="10">
        <v>4.1664535000000003</v>
      </c>
      <c r="M280" s="10">
        <v>4.2842928000000002</v>
      </c>
      <c r="N280" s="10">
        <v>4.3605112999999998</v>
      </c>
      <c r="O280" s="10">
        <v>4.4007909999999999</v>
      </c>
      <c r="P280" s="10">
        <v>4.4133386999999997</v>
      </c>
      <c r="Q280" s="10">
        <v>4.4064173000000002</v>
      </c>
      <c r="R280" s="10">
        <v>4.3848789999999997</v>
      </c>
      <c r="S280" s="10">
        <v>4.3519158999999998</v>
      </c>
      <c r="T280" s="10">
        <v>4.3091965999999999</v>
      </c>
      <c r="U280" s="10">
        <v>4.2581274999999996</v>
      </c>
      <c r="V280" s="10">
        <v>4.1998015999999998</v>
      </c>
      <c r="W280" s="10">
        <v>4.1358642999999997</v>
      </c>
      <c r="X280" s="10">
        <v>4.0681338</v>
      </c>
      <c r="Y280" s="10">
        <v>3.9984283999999999</v>
      </c>
      <c r="Z280" s="10">
        <v>3.928566</v>
      </c>
      <c r="AA280" s="10">
        <v>3.8603651000000001</v>
      </c>
      <c r="AB280" s="10">
        <v>3.7953516</v>
      </c>
      <c r="AC280" s="10">
        <v>3.7339391000000002</v>
      </c>
      <c r="AD280" s="10">
        <v>3.6762766</v>
      </c>
      <c r="AE280" s="10">
        <v>3.6225128999999998</v>
      </c>
      <c r="AF280" s="10">
        <v>3.5727970999999998</v>
      </c>
      <c r="AG280" s="10">
        <v>3.5272779999999999</v>
      </c>
      <c r="AH280" s="10">
        <v>3.4860361000000002</v>
      </c>
      <c r="AI280" s="10">
        <v>3.4488498999999999</v>
      </c>
      <c r="AJ280" s="10">
        <v>3.4154144</v>
      </c>
      <c r="AK280" s="10">
        <v>3.3854248</v>
      </c>
      <c r="AL280" s="10">
        <v>3.3585759999999998</v>
      </c>
      <c r="AM280" s="10">
        <v>3.3345633000000001</v>
      </c>
      <c r="AN280" s="10">
        <v>3.3130815999999998</v>
      </c>
      <c r="AO280" s="10">
        <v>3.2938261</v>
      </c>
      <c r="AP280" s="10">
        <v>3.2764918999999999</v>
      </c>
      <c r="AQ280" s="10">
        <v>3.2607740000000001</v>
      </c>
      <c r="AR280" s="10">
        <v>3.2463674999999999</v>
      </c>
      <c r="AS280" s="10">
        <v>3.2329675999999998</v>
      </c>
      <c r="AT280" s="10">
        <v>3.2203002000000001</v>
      </c>
      <c r="AU280" s="10">
        <v>3.2082584000000001</v>
      </c>
      <c r="AV280" s="10">
        <v>3.1967910000000002</v>
      </c>
      <c r="AW280" s="10">
        <v>3.1858471000000002</v>
      </c>
      <c r="AX280" s="10">
        <v>3.1753754999999999</v>
      </c>
      <c r="AY280" s="10">
        <v>3.1653251</v>
      </c>
      <c r="AZ280" s="10">
        <v>3.1556449999999998</v>
      </c>
      <c r="BA280" s="10">
        <v>3.1462840999999999</v>
      </c>
      <c r="BB280" s="10">
        <v>3.1371912000000002</v>
      </c>
      <c r="BC280" s="10">
        <v>3.1283154</v>
      </c>
      <c r="BD280" s="10">
        <v>3.1196057000000001</v>
      </c>
      <c r="BE280" s="10">
        <v>3.1110107999999999</v>
      </c>
      <c r="BF280" s="10">
        <v>3.1024897</v>
      </c>
      <c r="BG280" s="10">
        <v>3.0940487000000001</v>
      </c>
      <c r="BH280" s="10">
        <v>3.0857087999999999</v>
      </c>
      <c r="BI280" s="10">
        <v>3.0774911</v>
      </c>
      <c r="BJ280" s="10">
        <v>3.0694165999999998</v>
      </c>
      <c r="BK280" s="10">
        <v>3.0615062000000002</v>
      </c>
      <c r="BL280" s="10">
        <v>3.0537809999999999</v>
      </c>
      <c r="BM280" s="10">
        <v>3.0462619000000002</v>
      </c>
      <c r="BN280" s="10">
        <v>3.0389700999999998</v>
      </c>
      <c r="BO280" s="10">
        <v>3.0319264000000001</v>
      </c>
      <c r="BP280" s="10">
        <v>3.0251519</v>
      </c>
      <c r="BQ280" s="10">
        <v>3.0186674999999998</v>
      </c>
      <c r="BR280" s="10">
        <v>2.986504</v>
      </c>
      <c r="BS280" s="10">
        <v>2.9668798999999999</v>
      </c>
      <c r="BU280" s="9">
        <v>150.74</v>
      </c>
      <c r="BV280" s="9">
        <v>151</v>
      </c>
      <c r="BW280" s="9">
        <v>153.41999999999999</v>
      </c>
      <c r="BX280" s="9">
        <v>155.52000000000001</v>
      </c>
      <c r="BY280" s="9">
        <v>155.41999999999999</v>
      </c>
      <c r="BZ280" s="9">
        <v>154.75</v>
      </c>
      <c r="CA280" s="9">
        <v>156.44999999999999</v>
      </c>
      <c r="CB280" s="9">
        <v>158.84</v>
      </c>
      <c r="CC280" s="9">
        <v>163.52000000000001</v>
      </c>
      <c r="CD280" s="9">
        <v>176.92</v>
      </c>
      <c r="CE280" s="9">
        <v>185.42</v>
      </c>
      <c r="CF280" s="9">
        <v>189.03</v>
      </c>
      <c r="CG280" s="9">
        <v>189.53</v>
      </c>
      <c r="CH280" s="9">
        <v>179.53</v>
      </c>
      <c r="CI280" s="9">
        <v>167.03</v>
      </c>
      <c r="CJ280" s="9">
        <v>155.03</v>
      </c>
      <c r="CK280" s="9">
        <v>148.06</v>
      </c>
      <c r="CL280" s="9">
        <v>138.88</v>
      </c>
      <c r="CM280" s="9">
        <v>140.91999999999999</v>
      </c>
      <c r="CN280" s="9">
        <v>145.21</v>
      </c>
      <c r="CO280" s="9">
        <v>152.37</v>
      </c>
      <c r="CP280" s="9">
        <v>157.38999999999999</v>
      </c>
      <c r="CQ280" s="9">
        <v>162.91999999999999</v>
      </c>
      <c r="CR280" s="9">
        <v>167.5</v>
      </c>
      <c r="CS280" s="9">
        <v>163.16999999999999</v>
      </c>
      <c r="CT280" s="9">
        <v>149.19999999999999</v>
      </c>
      <c r="CU280" s="9">
        <v>136.22</v>
      </c>
      <c r="CV280" s="9">
        <v>124.07</v>
      </c>
      <c r="CW280" s="9">
        <v>114.19</v>
      </c>
      <c r="CX280" s="9">
        <v>114.45</v>
      </c>
      <c r="CY280" s="9">
        <v>115.97</v>
      </c>
      <c r="CZ280" s="9">
        <v>120.44</v>
      </c>
      <c r="DA280" s="9">
        <v>125.08</v>
      </c>
      <c r="DB280" s="9">
        <v>128.07</v>
      </c>
      <c r="DC280" s="9">
        <v>131.27000000000001</v>
      </c>
      <c r="DD280" s="9">
        <v>132.56</v>
      </c>
      <c r="DE280" s="9">
        <v>133.46</v>
      </c>
      <c r="DF280" s="9">
        <v>124.31</v>
      </c>
      <c r="DG280" s="9">
        <v>106.56</v>
      </c>
      <c r="DH280" s="9">
        <v>89.81</v>
      </c>
      <c r="DI280" s="9">
        <v>86.8</v>
      </c>
      <c r="DJ280" s="9">
        <v>81.8</v>
      </c>
      <c r="DK280" s="9">
        <v>76.8</v>
      </c>
      <c r="DL280" s="9">
        <v>78.8</v>
      </c>
      <c r="DM280" s="9">
        <v>87.06</v>
      </c>
      <c r="DN280" s="9">
        <v>92.06</v>
      </c>
      <c r="DO280" s="9">
        <v>99.06</v>
      </c>
      <c r="DP280" s="9">
        <v>109.06</v>
      </c>
      <c r="DR280" s="9">
        <v>155.31</v>
      </c>
      <c r="DS280" s="9">
        <v>147.81</v>
      </c>
      <c r="DT280" s="9">
        <v>148.72</v>
      </c>
      <c r="DU280" s="9">
        <v>150.01</v>
      </c>
      <c r="DV280" s="9">
        <v>150.19</v>
      </c>
      <c r="DW280" s="9">
        <v>147.91999999999999</v>
      </c>
      <c r="DX280" s="9">
        <v>149.25</v>
      </c>
      <c r="DY280" s="9">
        <v>148.77000000000001</v>
      </c>
      <c r="DZ280" s="9">
        <v>182.92</v>
      </c>
      <c r="EA280" s="9">
        <v>184.9</v>
      </c>
      <c r="EB280" s="9">
        <v>183.86</v>
      </c>
      <c r="EC280" s="9">
        <v>180.09</v>
      </c>
      <c r="ED280" s="9">
        <v>177.56</v>
      </c>
      <c r="EE280" s="9">
        <v>174.59</v>
      </c>
      <c r="EF280" s="9">
        <v>141.52000000000001</v>
      </c>
      <c r="EG280" s="9">
        <v>141.19</v>
      </c>
      <c r="EH280" s="9">
        <v>141.04</v>
      </c>
      <c r="EI280" s="9">
        <v>136.28</v>
      </c>
      <c r="EJ280" s="9">
        <v>137.13999999999999</v>
      </c>
      <c r="EK280" s="9">
        <v>135.58000000000001</v>
      </c>
      <c r="EL280" s="9">
        <v>165.84</v>
      </c>
      <c r="EM280" s="9">
        <v>168.11</v>
      </c>
      <c r="EN280" s="9">
        <v>168.74</v>
      </c>
      <c r="EO280" s="9">
        <v>169.88</v>
      </c>
      <c r="EP280" s="9">
        <v>169.56</v>
      </c>
      <c r="EQ280" s="9">
        <v>171.07</v>
      </c>
      <c r="ER280" s="9">
        <v>129.80000000000001</v>
      </c>
      <c r="ES280" s="9">
        <v>129.07</v>
      </c>
      <c r="ET280" s="9">
        <v>129.08000000000001</v>
      </c>
      <c r="EU280" s="9">
        <v>129.05000000000001</v>
      </c>
      <c r="EV280" s="9">
        <v>130.46</v>
      </c>
      <c r="EW280" s="9">
        <v>131.30000000000001</v>
      </c>
      <c r="EX280" s="9">
        <v>140.57</v>
      </c>
      <c r="EY280" s="9">
        <v>143.08000000000001</v>
      </c>
      <c r="EZ280" s="9">
        <v>144.94</v>
      </c>
      <c r="FA280" s="9">
        <v>145.65</v>
      </c>
      <c r="FB280" s="9">
        <v>145.02000000000001</v>
      </c>
      <c r="FC280" s="9">
        <v>144.63</v>
      </c>
      <c r="FD280" s="9">
        <v>90.85</v>
      </c>
      <c r="FE280" s="9">
        <v>90.22</v>
      </c>
      <c r="FF280" s="9">
        <v>90.23</v>
      </c>
      <c r="FG280" s="9">
        <v>90.2</v>
      </c>
      <c r="FH280" s="9">
        <v>91.6</v>
      </c>
      <c r="FI280" s="9">
        <v>90.22</v>
      </c>
      <c r="FJ280" s="9">
        <v>76.459999999999994</v>
      </c>
      <c r="FK280" s="9">
        <v>78.97</v>
      </c>
      <c r="FL280" s="9">
        <v>80.83</v>
      </c>
      <c r="FM280" s="9">
        <v>81.540000000000006</v>
      </c>
      <c r="FO280" s="9">
        <v>78.129800000000003</v>
      </c>
      <c r="FP280" s="7">
        <v>84.38</v>
      </c>
      <c r="FQ280" s="9">
        <v>1.228</v>
      </c>
      <c r="FR280" s="7">
        <f t="shared" si="43"/>
        <v>68.713355048859938</v>
      </c>
      <c r="FT280" s="7">
        <v>3.46</v>
      </c>
      <c r="FU280" s="7">
        <v>3.33</v>
      </c>
      <c r="FV280" s="9">
        <v>78.381500000000003</v>
      </c>
      <c r="FX280" s="9">
        <v>85.92</v>
      </c>
      <c r="FY280" s="9">
        <v>85.88</v>
      </c>
      <c r="FZ280" s="9">
        <v>84.53</v>
      </c>
      <c r="GA280" s="9">
        <v>81.459999999999994</v>
      </c>
      <c r="GB280" s="9">
        <v>76.47</v>
      </c>
    </row>
    <row r="281" spans="1:184" x14ac:dyDescent="0.25">
      <c r="A281" s="6">
        <f t="shared" si="44"/>
        <v>44944</v>
      </c>
      <c r="B281" s="13">
        <f t="shared" si="38"/>
        <v>1</v>
      </c>
      <c r="C281" s="13">
        <f t="shared" si="39"/>
        <v>2023</v>
      </c>
      <c r="D281">
        <f t="shared" si="40"/>
        <v>202301</v>
      </c>
      <c r="E281">
        <f t="shared" si="41"/>
        <v>1</v>
      </c>
      <c r="F281">
        <f t="shared" si="42"/>
        <v>202301</v>
      </c>
      <c r="G281" t="s">
        <v>467</v>
      </c>
      <c r="H281" s="9">
        <v>3.5</v>
      </c>
      <c r="I281" s="9">
        <v>3.4281000000000001</v>
      </c>
      <c r="J281" s="10">
        <v>3.8786132000000002</v>
      </c>
      <c r="K281" s="10">
        <v>4.0372078</v>
      </c>
      <c r="L281" s="10">
        <v>4.2012470999999998</v>
      </c>
      <c r="M281" s="10">
        <v>4.3320543999999996</v>
      </c>
      <c r="N281" s="10">
        <v>4.4189106999999996</v>
      </c>
      <c r="O281" s="10">
        <v>4.4649200000000002</v>
      </c>
      <c r="P281" s="10">
        <v>4.4783799999999996</v>
      </c>
      <c r="Q281" s="10">
        <v>4.4681297999999998</v>
      </c>
      <c r="R281" s="10">
        <v>4.4405136000000001</v>
      </c>
      <c r="S281" s="10">
        <v>4.3997707000000004</v>
      </c>
      <c r="T281" s="10">
        <v>4.3489269999999998</v>
      </c>
      <c r="U281" s="10">
        <v>4.2900137000000003</v>
      </c>
      <c r="V281" s="10">
        <v>4.2251969000000003</v>
      </c>
      <c r="W281" s="10">
        <v>4.1562311999999997</v>
      </c>
      <c r="X281" s="10">
        <v>4.0847348999999999</v>
      </c>
      <c r="Y281" s="10">
        <v>4.0123262000000004</v>
      </c>
      <c r="Z281" s="10">
        <v>3.9406232000000001</v>
      </c>
      <c r="AA281" s="10">
        <v>3.8712442999999999</v>
      </c>
      <c r="AB281" s="10">
        <v>3.8055317</v>
      </c>
      <c r="AC281" s="10">
        <v>3.7437768999999999</v>
      </c>
      <c r="AD281" s="10">
        <v>3.6860214</v>
      </c>
      <c r="AE281" s="10">
        <v>3.6323066000000002</v>
      </c>
      <c r="AF281" s="10">
        <v>3.5826742</v>
      </c>
      <c r="AG281" s="10">
        <v>3.5371655</v>
      </c>
      <c r="AH281" s="10">
        <v>3.4957809000000002</v>
      </c>
      <c r="AI281" s="10">
        <v>3.4582988000000001</v>
      </c>
      <c r="AJ281" s="10">
        <v>3.4244235000000001</v>
      </c>
      <c r="AK281" s="10">
        <v>3.393859</v>
      </c>
      <c r="AL281" s="10">
        <v>3.3663093000000002</v>
      </c>
      <c r="AM281" s="10">
        <v>3.3414785999999999</v>
      </c>
      <c r="AN281" s="10">
        <v>3.3190710000000001</v>
      </c>
      <c r="AO281" s="10">
        <v>3.2987905</v>
      </c>
      <c r="AP281" s="10">
        <v>3.2803412000000001</v>
      </c>
      <c r="AQ281" s="10">
        <v>3.2634273</v>
      </c>
      <c r="AR281" s="10">
        <v>3.2477526999999999</v>
      </c>
      <c r="AS281" s="10">
        <v>3.2330215999999998</v>
      </c>
      <c r="AT281" s="10">
        <v>3.2189722999999999</v>
      </c>
      <c r="AU281" s="10">
        <v>3.2055093000000001</v>
      </c>
      <c r="AV281" s="10">
        <v>3.1925881</v>
      </c>
      <c r="AW281" s="10">
        <v>3.180164</v>
      </c>
      <c r="AX281" s="10">
        <v>3.1681922</v>
      </c>
      <c r="AY281" s="10">
        <v>3.1566282000000001</v>
      </c>
      <c r="AZ281" s="10">
        <v>3.1454273000000001</v>
      </c>
      <c r="BA281" s="10">
        <v>3.1345448</v>
      </c>
      <c r="BB281" s="10">
        <v>3.123936</v>
      </c>
      <c r="BC281" s="10">
        <v>3.1135563999999998</v>
      </c>
      <c r="BD281" s="10">
        <v>3.1033612000000002</v>
      </c>
      <c r="BE281" s="10">
        <v>3.0933058</v>
      </c>
      <c r="BF281" s="10">
        <v>3.0833553</v>
      </c>
      <c r="BG281" s="10">
        <v>3.0735185999999999</v>
      </c>
      <c r="BH281" s="10">
        <v>3.0638160999999999</v>
      </c>
      <c r="BI281" s="10">
        <v>3.0542687000000002</v>
      </c>
      <c r="BJ281" s="10">
        <v>3.0448968999999999</v>
      </c>
      <c r="BK281" s="10">
        <v>3.0357216</v>
      </c>
      <c r="BL281" s="10">
        <v>3.0267632999999998</v>
      </c>
      <c r="BM281" s="10">
        <v>3.0180427999999999</v>
      </c>
      <c r="BN281" s="10">
        <v>3.0095806999999999</v>
      </c>
      <c r="BO281" s="10">
        <v>3.0013977999999999</v>
      </c>
      <c r="BP281" s="10">
        <v>2.9935146000000001</v>
      </c>
      <c r="BQ281" s="10">
        <v>2.9859518999999999</v>
      </c>
      <c r="BR281" s="10">
        <v>2.9479283000000001</v>
      </c>
      <c r="BS281" s="10">
        <v>2.9234030999999998</v>
      </c>
      <c r="BU281" s="9">
        <v>153.88</v>
      </c>
      <c r="BV281" s="9">
        <v>153.88999999999999</v>
      </c>
      <c r="BW281" s="9">
        <v>156.69</v>
      </c>
      <c r="BX281" s="9">
        <v>158.33000000000001</v>
      </c>
      <c r="BY281" s="9">
        <v>158.69</v>
      </c>
      <c r="BZ281" s="9">
        <v>157.79</v>
      </c>
      <c r="CA281" s="9">
        <v>159.29</v>
      </c>
      <c r="CB281" s="9">
        <v>162.11000000000001</v>
      </c>
      <c r="CC281" s="9">
        <v>166.01</v>
      </c>
      <c r="CD281" s="9">
        <v>179.21</v>
      </c>
      <c r="CE281" s="9">
        <v>187.71</v>
      </c>
      <c r="CF281" s="9">
        <v>192.46</v>
      </c>
      <c r="CG281" s="9">
        <v>192.46</v>
      </c>
      <c r="CH281" s="9">
        <v>182.46</v>
      </c>
      <c r="CI281" s="9">
        <v>170.96</v>
      </c>
      <c r="CJ281" s="9">
        <v>159.96</v>
      </c>
      <c r="CK281" s="9">
        <v>152.99</v>
      </c>
      <c r="CL281" s="9">
        <v>143.81</v>
      </c>
      <c r="CM281" s="9">
        <v>145.85</v>
      </c>
      <c r="CN281" s="9">
        <v>150.13999999999999</v>
      </c>
      <c r="CO281" s="9">
        <v>157.51</v>
      </c>
      <c r="CP281" s="9">
        <v>162.53</v>
      </c>
      <c r="CQ281" s="9">
        <v>168.06</v>
      </c>
      <c r="CR281" s="9">
        <v>172.64</v>
      </c>
      <c r="CS281" s="9">
        <v>168.31</v>
      </c>
      <c r="CT281" s="9">
        <v>154.34</v>
      </c>
      <c r="CU281" s="9">
        <v>139.26</v>
      </c>
      <c r="CV281" s="9">
        <v>126.11</v>
      </c>
      <c r="CW281" s="9">
        <v>116.23</v>
      </c>
      <c r="CX281" s="9">
        <v>116.49</v>
      </c>
      <c r="CY281" s="9">
        <v>118.01</v>
      </c>
      <c r="CZ281" s="9">
        <v>122.48</v>
      </c>
      <c r="DA281" s="9">
        <v>125.38</v>
      </c>
      <c r="DB281" s="9">
        <v>126.78</v>
      </c>
      <c r="DC281" s="9">
        <v>129.97999999999999</v>
      </c>
      <c r="DD281" s="9">
        <v>131.27000000000001</v>
      </c>
      <c r="DE281" s="9">
        <v>132.16999999999999</v>
      </c>
      <c r="DF281" s="9">
        <v>123.02</v>
      </c>
      <c r="DG281" s="9">
        <v>105.27</v>
      </c>
      <c r="DH281" s="9">
        <v>88.52</v>
      </c>
      <c r="DI281" s="9">
        <v>85.51</v>
      </c>
      <c r="DJ281" s="9">
        <v>82.51</v>
      </c>
      <c r="DK281" s="9">
        <v>79.510000000000005</v>
      </c>
      <c r="DL281" s="9">
        <v>81.510000000000005</v>
      </c>
      <c r="DM281" s="9">
        <v>88.77</v>
      </c>
      <c r="DN281" s="9">
        <v>96.77</v>
      </c>
      <c r="DO281" s="9">
        <v>103.77</v>
      </c>
      <c r="DP281" s="9">
        <v>110.77</v>
      </c>
      <c r="DR281" s="9">
        <v>160.66</v>
      </c>
      <c r="DS281" s="9">
        <v>153.27000000000001</v>
      </c>
      <c r="DT281" s="9">
        <v>153.86000000000001</v>
      </c>
      <c r="DU281" s="9">
        <v>154.84</v>
      </c>
      <c r="DV281" s="9">
        <v>155.09</v>
      </c>
      <c r="DW281" s="9">
        <v>153.02000000000001</v>
      </c>
      <c r="DX281" s="9">
        <v>154.35</v>
      </c>
      <c r="DY281" s="9">
        <v>153.87</v>
      </c>
      <c r="DZ281" s="9">
        <v>184.22</v>
      </c>
      <c r="EA281" s="9">
        <v>186.2</v>
      </c>
      <c r="EB281" s="9">
        <v>185.16</v>
      </c>
      <c r="EC281" s="9">
        <v>183.98</v>
      </c>
      <c r="ED281" s="9">
        <v>181.45</v>
      </c>
      <c r="EE281" s="9">
        <v>178.48</v>
      </c>
      <c r="EF281" s="9">
        <v>148.94</v>
      </c>
      <c r="EG281" s="9">
        <v>148.61000000000001</v>
      </c>
      <c r="EH281" s="9">
        <v>148.46</v>
      </c>
      <c r="EI281" s="9">
        <v>143.41</v>
      </c>
      <c r="EJ281" s="9">
        <v>144.27000000000001</v>
      </c>
      <c r="EK281" s="9">
        <v>142.71</v>
      </c>
      <c r="EL281" s="9">
        <v>167.87</v>
      </c>
      <c r="EM281" s="9">
        <v>170.14</v>
      </c>
      <c r="EN281" s="9">
        <v>170.77</v>
      </c>
      <c r="EO281" s="9">
        <v>171.91</v>
      </c>
      <c r="EP281" s="9">
        <v>171.59</v>
      </c>
      <c r="EQ281" s="9">
        <v>173.1</v>
      </c>
      <c r="ER281" s="9">
        <v>133</v>
      </c>
      <c r="ES281" s="9">
        <v>132.27000000000001</v>
      </c>
      <c r="ET281" s="9">
        <v>132.28</v>
      </c>
      <c r="EU281" s="9">
        <v>132.25</v>
      </c>
      <c r="EV281" s="9">
        <v>133.66</v>
      </c>
      <c r="EW281" s="9">
        <v>134.5</v>
      </c>
      <c r="EX281" s="9">
        <v>143.66999999999999</v>
      </c>
      <c r="EY281" s="9">
        <v>146.18</v>
      </c>
      <c r="EZ281" s="9">
        <v>148.04</v>
      </c>
      <c r="FA281" s="9">
        <v>148.75</v>
      </c>
      <c r="FB281" s="9">
        <v>148.12</v>
      </c>
      <c r="FC281" s="9">
        <v>147.72999999999999</v>
      </c>
      <c r="FD281" s="9">
        <v>92.45</v>
      </c>
      <c r="FE281" s="9">
        <v>91.82</v>
      </c>
      <c r="FF281" s="9">
        <v>91.83</v>
      </c>
      <c r="FG281" s="9">
        <v>91.8</v>
      </c>
      <c r="FH281" s="9">
        <v>93.2</v>
      </c>
      <c r="FI281" s="9">
        <v>91.82</v>
      </c>
      <c r="FJ281" s="9">
        <v>79.56</v>
      </c>
      <c r="FK281" s="9">
        <v>82.07</v>
      </c>
      <c r="FL281" s="9">
        <v>83.93</v>
      </c>
      <c r="FM281" s="9">
        <v>84.64</v>
      </c>
      <c r="FO281" s="9">
        <v>78.695300000000003</v>
      </c>
      <c r="FP281" s="7">
        <v>83.78</v>
      </c>
      <c r="FQ281" s="9">
        <v>1.2394000000000001</v>
      </c>
      <c r="FR281" s="7">
        <f t="shared" si="43"/>
        <v>67.597224463450061</v>
      </c>
      <c r="FT281" s="7">
        <v>3.48</v>
      </c>
      <c r="FU281" s="7">
        <v>3.31</v>
      </c>
      <c r="FV281" s="9">
        <v>78.948800000000006</v>
      </c>
      <c r="FX281" s="9">
        <v>84.98</v>
      </c>
      <c r="FY281" s="9">
        <v>85.19</v>
      </c>
      <c r="FZ281" s="9">
        <v>84.03</v>
      </c>
      <c r="GA281" s="9">
        <v>81.11</v>
      </c>
      <c r="GB281" s="9">
        <v>76.31</v>
      </c>
    </row>
    <row r="282" spans="1:184" x14ac:dyDescent="0.25">
      <c r="A282" s="6">
        <f t="shared" si="44"/>
        <v>44945</v>
      </c>
      <c r="B282" s="13">
        <f t="shared" si="38"/>
        <v>1</v>
      </c>
      <c r="C282" s="13">
        <f t="shared" si="39"/>
        <v>2023</v>
      </c>
      <c r="D282">
        <f t="shared" si="40"/>
        <v>202301</v>
      </c>
      <c r="E282">
        <f t="shared" si="41"/>
        <v>1</v>
      </c>
      <c r="F282">
        <f t="shared" si="42"/>
        <v>202301</v>
      </c>
      <c r="G282" t="s">
        <v>468</v>
      </c>
      <c r="H282" s="9">
        <v>3.5</v>
      </c>
      <c r="I282" s="9">
        <v>3.4277000000000002</v>
      </c>
      <c r="J282" s="10">
        <v>3.8970929999999999</v>
      </c>
      <c r="K282" s="10">
        <v>4.0384165999999997</v>
      </c>
      <c r="L282" s="10">
        <v>4.1971897</v>
      </c>
      <c r="M282" s="10">
        <v>4.3282518000000003</v>
      </c>
      <c r="N282" s="10">
        <v>4.4169422999999997</v>
      </c>
      <c r="O282" s="10">
        <v>4.4637218000000001</v>
      </c>
      <c r="P282" s="10">
        <v>4.4766769999999996</v>
      </c>
      <c r="Q282" s="10">
        <v>4.4645308000000004</v>
      </c>
      <c r="R282" s="10">
        <v>4.4345029</v>
      </c>
      <c r="S282" s="10">
        <v>4.3916168999999998</v>
      </c>
      <c r="T282" s="10">
        <v>4.3392312999999998</v>
      </c>
      <c r="U282" s="10">
        <v>4.2796181000000004</v>
      </c>
      <c r="V282" s="10">
        <v>4.2144724</v>
      </c>
      <c r="W282" s="10">
        <v>4.1453984000000004</v>
      </c>
      <c r="X282" s="10">
        <v>4.0739992000000003</v>
      </c>
      <c r="Y282" s="10">
        <v>4.0018780999999999</v>
      </c>
      <c r="Z282" s="10">
        <v>3.9306383999999999</v>
      </c>
      <c r="AA282" s="10">
        <v>3.8618831999999998</v>
      </c>
      <c r="AB282" s="10">
        <v>3.7969379999999999</v>
      </c>
      <c r="AC282" s="10">
        <v>3.7360698000000001</v>
      </c>
      <c r="AD282" s="10">
        <v>3.6792937000000001</v>
      </c>
      <c r="AE282" s="10">
        <v>3.6266250000000002</v>
      </c>
      <c r="AF282" s="10">
        <v>3.5780788000000001</v>
      </c>
      <c r="AG282" s="10">
        <v>3.5336702999999998</v>
      </c>
      <c r="AH282" s="10">
        <v>3.4933730999999999</v>
      </c>
      <c r="AI282" s="10">
        <v>3.4569576</v>
      </c>
      <c r="AJ282" s="10">
        <v>3.4241324999999998</v>
      </c>
      <c r="AK282" s="10">
        <v>3.3946065000000001</v>
      </c>
      <c r="AL282" s="10">
        <v>3.3680883000000001</v>
      </c>
      <c r="AM282" s="10">
        <v>3.3442866000000002</v>
      </c>
      <c r="AN282" s="10">
        <v>3.3229099999999998</v>
      </c>
      <c r="AO282" s="10">
        <v>3.3036672</v>
      </c>
      <c r="AP282" s="10">
        <v>3.2862669000000002</v>
      </c>
      <c r="AQ282" s="10">
        <v>3.2704178000000002</v>
      </c>
      <c r="AR282" s="10">
        <v>3.2558284999999998</v>
      </c>
      <c r="AS282" s="10">
        <v>3.2422078000000001</v>
      </c>
      <c r="AT282" s="10">
        <v>3.229301</v>
      </c>
      <c r="AU282" s="10">
        <v>3.2170155999999999</v>
      </c>
      <c r="AV282" s="10">
        <v>3.2053037</v>
      </c>
      <c r="AW282" s="10">
        <v>3.1941174000000001</v>
      </c>
      <c r="AX282" s="10">
        <v>3.1834090000000002</v>
      </c>
      <c r="AY282" s="10">
        <v>3.1731305000000001</v>
      </c>
      <c r="AZ282" s="10">
        <v>3.1632342000000002</v>
      </c>
      <c r="BA282" s="10">
        <v>3.1536721000000001</v>
      </c>
      <c r="BB282" s="10">
        <v>3.1443964000000002</v>
      </c>
      <c r="BC282" s="10">
        <v>3.1353593000000002</v>
      </c>
      <c r="BD282" s="10">
        <v>3.1265128999999998</v>
      </c>
      <c r="BE282" s="10">
        <v>3.1178094000000001</v>
      </c>
      <c r="BF282" s="10">
        <v>3.1092107000000002</v>
      </c>
      <c r="BG282" s="10">
        <v>3.1007221999999999</v>
      </c>
      <c r="BH282" s="10">
        <v>3.0923612999999999</v>
      </c>
      <c r="BI282" s="10">
        <v>3.0841454000000001</v>
      </c>
      <c r="BJ282" s="10">
        <v>3.0760917000000001</v>
      </c>
      <c r="BK282" s="10">
        <v>3.0682176999999999</v>
      </c>
      <c r="BL282" s="10">
        <v>3.0605405999999999</v>
      </c>
      <c r="BM282" s="10">
        <v>3.0530780000000002</v>
      </c>
      <c r="BN282" s="10">
        <v>3.0458470000000002</v>
      </c>
      <c r="BO282" s="10">
        <v>3.0388649999999999</v>
      </c>
      <c r="BP282" s="10">
        <v>3.0321495000000001</v>
      </c>
      <c r="BQ282" s="10">
        <v>3.0257177</v>
      </c>
      <c r="BR282" s="10">
        <v>2.9935996999999999</v>
      </c>
      <c r="BS282" s="10">
        <v>2.9732905999999999</v>
      </c>
      <c r="BU282" s="9">
        <v>152.52000000000001</v>
      </c>
      <c r="BV282" s="9">
        <v>152.32</v>
      </c>
      <c r="BW282" s="9">
        <v>154.83000000000001</v>
      </c>
      <c r="BX282" s="9">
        <v>156.83000000000001</v>
      </c>
      <c r="BY282" s="9">
        <v>157.41</v>
      </c>
      <c r="BZ282" s="9">
        <v>156.41</v>
      </c>
      <c r="CA282" s="9">
        <v>157.91</v>
      </c>
      <c r="CB282" s="9">
        <v>160.83000000000001</v>
      </c>
      <c r="CC282" s="9">
        <v>164.83</v>
      </c>
      <c r="CD282" s="9">
        <v>177.9</v>
      </c>
      <c r="CE282" s="9">
        <v>186.4</v>
      </c>
      <c r="CF282" s="9">
        <v>191.19</v>
      </c>
      <c r="CG282" s="9">
        <v>191.19</v>
      </c>
      <c r="CH282" s="9">
        <v>182.89</v>
      </c>
      <c r="CI282" s="9">
        <v>171.89</v>
      </c>
      <c r="CJ282" s="9">
        <v>161.38999999999999</v>
      </c>
      <c r="CK282" s="9">
        <v>154.41999999999999</v>
      </c>
      <c r="CL282" s="9">
        <v>149.13999999999999</v>
      </c>
      <c r="CM282" s="9">
        <v>151.43</v>
      </c>
      <c r="CN282" s="9">
        <v>155.72</v>
      </c>
      <c r="CO282" s="9">
        <v>159.79</v>
      </c>
      <c r="CP282" s="9">
        <v>163.71</v>
      </c>
      <c r="CQ282" s="9">
        <v>169.13</v>
      </c>
      <c r="CR282" s="9">
        <v>173.57</v>
      </c>
      <c r="CS282" s="9">
        <v>168.98</v>
      </c>
      <c r="CT282" s="9">
        <v>154.88</v>
      </c>
      <c r="CU282" s="9">
        <v>137.38999999999999</v>
      </c>
      <c r="CV282" s="9">
        <v>122.89</v>
      </c>
      <c r="CW282" s="9">
        <v>113.01</v>
      </c>
      <c r="CX282" s="9">
        <v>113.27</v>
      </c>
      <c r="CY282" s="9">
        <v>114.79</v>
      </c>
      <c r="CZ282" s="9">
        <v>119.26</v>
      </c>
      <c r="DA282" s="9">
        <v>123.16</v>
      </c>
      <c r="DB282" s="9">
        <v>125.56</v>
      </c>
      <c r="DC282" s="9">
        <v>128.76</v>
      </c>
      <c r="DD282" s="9">
        <v>130.05000000000001</v>
      </c>
      <c r="DE282" s="9">
        <v>130.94999999999999</v>
      </c>
      <c r="DF282" s="9">
        <v>121.8</v>
      </c>
      <c r="DG282" s="9">
        <v>106.8</v>
      </c>
      <c r="DH282" s="9">
        <v>92.8</v>
      </c>
      <c r="DI282" s="9">
        <v>89.79</v>
      </c>
      <c r="DJ282" s="9">
        <v>86.79</v>
      </c>
      <c r="DK282" s="9">
        <v>83.79</v>
      </c>
      <c r="DL282" s="9">
        <v>85.79</v>
      </c>
      <c r="DM282" s="9">
        <v>91.05</v>
      </c>
      <c r="DN282" s="9">
        <v>99.05</v>
      </c>
      <c r="DO282" s="9">
        <v>106.05</v>
      </c>
      <c r="DP282" s="9">
        <v>113.05</v>
      </c>
      <c r="DR282" s="9">
        <v>157.54</v>
      </c>
      <c r="DS282" s="9">
        <v>150.53</v>
      </c>
      <c r="DT282" s="9">
        <v>151.96</v>
      </c>
      <c r="DU282" s="9">
        <v>152.91999999999999</v>
      </c>
      <c r="DV282" s="9">
        <v>153.26</v>
      </c>
      <c r="DW282" s="9">
        <v>152.83000000000001</v>
      </c>
      <c r="DX282" s="9">
        <v>154.16</v>
      </c>
      <c r="DY282" s="9">
        <v>153.68</v>
      </c>
      <c r="DZ282" s="9">
        <v>182.03</v>
      </c>
      <c r="EA282" s="9">
        <v>184.01</v>
      </c>
      <c r="EB282" s="9">
        <v>182.97</v>
      </c>
      <c r="EC282" s="9">
        <v>182.11</v>
      </c>
      <c r="ED282" s="9">
        <v>179.58</v>
      </c>
      <c r="EE282" s="9">
        <v>176.61</v>
      </c>
      <c r="EF282" s="9">
        <v>146.49</v>
      </c>
      <c r="EG282" s="9">
        <v>146.16</v>
      </c>
      <c r="EH282" s="9">
        <v>146.01</v>
      </c>
      <c r="EI282" s="9">
        <v>140.75</v>
      </c>
      <c r="EJ282" s="9">
        <v>141.61000000000001</v>
      </c>
      <c r="EK282" s="9">
        <v>140.05000000000001</v>
      </c>
      <c r="EL282" s="9">
        <v>163.92</v>
      </c>
      <c r="EM282" s="9">
        <v>166.19</v>
      </c>
      <c r="EN282" s="9">
        <v>166.82</v>
      </c>
      <c r="EO282" s="9">
        <v>167.96</v>
      </c>
      <c r="EP282" s="9">
        <v>167.64</v>
      </c>
      <c r="EQ282" s="9">
        <v>169.15</v>
      </c>
      <c r="ER282" s="9">
        <v>129.09</v>
      </c>
      <c r="ES282" s="9">
        <v>128.36000000000001</v>
      </c>
      <c r="ET282" s="9">
        <v>128.37</v>
      </c>
      <c r="EU282" s="9">
        <v>128.34</v>
      </c>
      <c r="EV282" s="9">
        <v>129.75</v>
      </c>
      <c r="EW282" s="9">
        <v>130.59</v>
      </c>
      <c r="EX282" s="9">
        <v>139.16</v>
      </c>
      <c r="EY282" s="9">
        <v>141.66999999999999</v>
      </c>
      <c r="EZ282" s="9">
        <v>143.53</v>
      </c>
      <c r="FA282" s="9">
        <v>144.24</v>
      </c>
      <c r="FB282" s="9">
        <v>143.61000000000001</v>
      </c>
      <c r="FC282" s="9">
        <v>143.22</v>
      </c>
      <c r="FD282" s="9">
        <v>89.35</v>
      </c>
      <c r="FE282" s="9">
        <v>88.72</v>
      </c>
      <c r="FF282" s="9">
        <v>88.73</v>
      </c>
      <c r="FG282" s="9">
        <v>88.7</v>
      </c>
      <c r="FH282" s="9">
        <v>90.1</v>
      </c>
      <c r="FI282" s="9">
        <v>88.72</v>
      </c>
      <c r="FJ282" s="9">
        <v>75.05</v>
      </c>
      <c r="FK282" s="9">
        <v>77.56</v>
      </c>
      <c r="FL282" s="9">
        <v>79.42</v>
      </c>
      <c r="FM282" s="9">
        <v>80.13</v>
      </c>
      <c r="FO282" s="9">
        <v>78.719499999999996</v>
      </c>
      <c r="FP282" s="7">
        <v>85.08</v>
      </c>
      <c r="FQ282" s="9">
        <v>1.2359</v>
      </c>
      <c r="FR282" s="7">
        <f t="shared" si="43"/>
        <v>68.840521077757103</v>
      </c>
      <c r="FT282" s="7">
        <v>3.49</v>
      </c>
      <c r="FU282" s="7">
        <v>3.32</v>
      </c>
      <c r="FV282" s="9">
        <v>78.963499999999996</v>
      </c>
      <c r="FX282" s="9">
        <v>86.16</v>
      </c>
      <c r="FY282" s="9">
        <v>86.18</v>
      </c>
      <c r="FZ282" s="9">
        <v>84.94</v>
      </c>
      <c r="GA282" s="9">
        <v>81.92</v>
      </c>
      <c r="GB282" s="9">
        <v>76.989999999999995</v>
      </c>
    </row>
    <row r="283" spans="1:184" x14ac:dyDescent="0.25">
      <c r="A283" s="6">
        <f t="shared" si="44"/>
        <v>44946</v>
      </c>
      <c r="B283" s="13">
        <f t="shared" si="38"/>
        <v>1</v>
      </c>
      <c r="C283" s="13">
        <f t="shared" si="39"/>
        <v>2023</v>
      </c>
      <c r="D283">
        <f t="shared" si="40"/>
        <v>202301</v>
      </c>
      <c r="E283">
        <f t="shared" si="41"/>
        <v>1</v>
      </c>
      <c r="F283">
        <f t="shared" si="42"/>
        <v>202301</v>
      </c>
      <c r="G283" t="s">
        <v>469</v>
      </c>
      <c r="H283" s="9">
        <v>3.5</v>
      </c>
      <c r="I283" s="9">
        <v>3.4277000000000002</v>
      </c>
      <c r="J283" s="10">
        <v>3.8964981000000001</v>
      </c>
      <c r="K283" s="10">
        <v>4.0457063</v>
      </c>
      <c r="L283" s="10">
        <v>4.2053596999999998</v>
      </c>
      <c r="M283" s="10">
        <v>4.3312311000000001</v>
      </c>
      <c r="N283" s="10">
        <v>4.4118348000000003</v>
      </c>
      <c r="O283" s="10">
        <v>4.4515798999999996</v>
      </c>
      <c r="P283" s="10">
        <v>4.4596993999999999</v>
      </c>
      <c r="Q283" s="10">
        <v>4.4446911</v>
      </c>
      <c r="R283" s="10">
        <v>4.4128731999999999</v>
      </c>
      <c r="S283" s="10">
        <v>4.3686235</v>
      </c>
      <c r="T283" s="10">
        <v>4.3147915000000001</v>
      </c>
      <c r="U283" s="10">
        <v>4.2535461999999997</v>
      </c>
      <c r="V283" s="10">
        <v>4.1861987000000003</v>
      </c>
      <c r="W283" s="10">
        <v>4.1144686999999998</v>
      </c>
      <c r="X283" s="10">
        <v>4.0402686000000001</v>
      </c>
      <c r="Y283" s="10">
        <v>3.9655108000000001</v>
      </c>
      <c r="Z283" s="10">
        <v>3.8921076000000001</v>
      </c>
      <c r="AA283" s="10">
        <v>3.8219713999999998</v>
      </c>
      <c r="AB283" s="10">
        <v>3.7567287</v>
      </c>
      <c r="AC283" s="10">
        <v>3.6966796</v>
      </c>
      <c r="AD283" s="10">
        <v>3.64174</v>
      </c>
      <c r="AE283" s="10">
        <v>3.5918256</v>
      </c>
      <c r="AF283" s="10">
        <v>3.5468522999999998</v>
      </c>
      <c r="AG283" s="10">
        <v>3.5067360000000001</v>
      </c>
      <c r="AH283" s="10">
        <v>3.4713484000000001</v>
      </c>
      <c r="AI283" s="10">
        <v>3.4403668999999999</v>
      </c>
      <c r="AJ283" s="10">
        <v>3.4134156</v>
      </c>
      <c r="AK283" s="10">
        <v>3.3901184</v>
      </c>
      <c r="AL283" s="10">
        <v>3.3700991</v>
      </c>
      <c r="AM283" s="10">
        <v>3.3529816000000001</v>
      </c>
      <c r="AN283" s="10">
        <v>3.3383897999999999</v>
      </c>
      <c r="AO283" s="10">
        <v>3.3259477</v>
      </c>
      <c r="AP283" s="10">
        <v>3.3152791000000001</v>
      </c>
      <c r="AQ283" s="10">
        <v>3.3060079999999998</v>
      </c>
      <c r="AR283" s="10">
        <v>3.2977582000000001</v>
      </c>
      <c r="AS283" s="10">
        <v>3.2901536999999998</v>
      </c>
      <c r="AT283" s="10">
        <v>3.2828694999999999</v>
      </c>
      <c r="AU283" s="10">
        <v>3.2758067</v>
      </c>
      <c r="AV283" s="10">
        <v>3.2689284999999999</v>
      </c>
      <c r="AW283" s="10">
        <v>3.2621981999999998</v>
      </c>
      <c r="AX283" s="10">
        <v>3.2555792000000001</v>
      </c>
      <c r="AY283" s="10">
        <v>3.2490348999999998</v>
      </c>
      <c r="AZ283" s="10">
        <v>3.2425285000000001</v>
      </c>
      <c r="BA283" s="10">
        <v>3.2360232999999998</v>
      </c>
      <c r="BB283" s="10">
        <v>3.2294827000000002</v>
      </c>
      <c r="BC283" s="10">
        <v>3.2228699999999999</v>
      </c>
      <c r="BD283" s="10">
        <v>3.2161485000000001</v>
      </c>
      <c r="BE283" s="10">
        <v>3.2092816000000002</v>
      </c>
      <c r="BF283" s="10">
        <v>3.2022431</v>
      </c>
      <c r="BG283" s="10">
        <v>3.1950538000000002</v>
      </c>
      <c r="BH283" s="10">
        <v>3.1877469999999999</v>
      </c>
      <c r="BI283" s="10">
        <v>3.1803564999999998</v>
      </c>
      <c r="BJ283" s="10">
        <v>3.1729156000000001</v>
      </c>
      <c r="BK283" s="10">
        <v>3.1654580000000001</v>
      </c>
      <c r="BL283" s="10">
        <v>3.1580173</v>
      </c>
      <c r="BM283" s="10">
        <v>3.1506267999999999</v>
      </c>
      <c r="BN283" s="10">
        <v>3.1433201999999998</v>
      </c>
      <c r="BO283" s="10">
        <v>3.1361311000000001</v>
      </c>
      <c r="BP283" s="10">
        <v>3.1290928999999998</v>
      </c>
      <c r="BQ283" s="10">
        <v>3.1222392000000001</v>
      </c>
      <c r="BR283" s="10">
        <v>3.0861379000000002</v>
      </c>
      <c r="BS283" s="10">
        <v>3.0606909</v>
      </c>
      <c r="BU283" s="9">
        <v>168.9</v>
      </c>
      <c r="BV283" s="9">
        <v>169.09</v>
      </c>
      <c r="BW283" s="9">
        <v>171.09</v>
      </c>
      <c r="BX283" s="9">
        <v>173.26</v>
      </c>
      <c r="BY283" s="9">
        <v>173.44</v>
      </c>
      <c r="BZ283" s="9">
        <v>172.59</v>
      </c>
      <c r="CA283" s="9">
        <v>173.89</v>
      </c>
      <c r="CB283" s="9">
        <v>175.44</v>
      </c>
      <c r="CC283" s="9">
        <v>180.14</v>
      </c>
      <c r="CD283" s="9">
        <v>192.92</v>
      </c>
      <c r="CE283" s="9">
        <v>201.14</v>
      </c>
      <c r="CF283" s="9">
        <v>206.49</v>
      </c>
      <c r="CG283" s="9">
        <v>205.99</v>
      </c>
      <c r="CH283" s="9">
        <v>197.69</v>
      </c>
      <c r="CI283" s="9">
        <v>183.69</v>
      </c>
      <c r="CJ283" s="9">
        <v>171.19</v>
      </c>
      <c r="CK283" s="9">
        <v>164.22</v>
      </c>
      <c r="CL283" s="9">
        <v>159.56</v>
      </c>
      <c r="CM283" s="9">
        <v>161.85</v>
      </c>
      <c r="CN283" s="9">
        <v>166.14</v>
      </c>
      <c r="CO283" s="9">
        <v>169.21</v>
      </c>
      <c r="CP283" s="9">
        <v>173.13</v>
      </c>
      <c r="CQ283" s="9">
        <v>176.55</v>
      </c>
      <c r="CR283" s="9">
        <v>180.99</v>
      </c>
      <c r="CS283" s="9">
        <v>176.4</v>
      </c>
      <c r="CT283" s="9">
        <v>162.30000000000001</v>
      </c>
      <c r="CU283" s="9">
        <v>142.31</v>
      </c>
      <c r="CV283" s="9">
        <v>125.81</v>
      </c>
      <c r="CW283" s="9">
        <v>115.93</v>
      </c>
      <c r="CX283" s="9">
        <v>116.19</v>
      </c>
      <c r="CY283" s="9">
        <v>117.71</v>
      </c>
      <c r="CZ283" s="9">
        <v>122.18</v>
      </c>
      <c r="DA283" s="9">
        <v>126.08</v>
      </c>
      <c r="DB283" s="9">
        <v>128.47999999999999</v>
      </c>
      <c r="DC283" s="9">
        <v>131.68</v>
      </c>
      <c r="DD283" s="9">
        <v>132.97</v>
      </c>
      <c r="DE283" s="9">
        <v>133.87</v>
      </c>
      <c r="DF283" s="9">
        <v>124.72</v>
      </c>
      <c r="DG283" s="9">
        <v>109.72</v>
      </c>
      <c r="DH283" s="9">
        <v>95.72</v>
      </c>
      <c r="DI283" s="9">
        <v>92.71</v>
      </c>
      <c r="DJ283" s="9">
        <v>89.71</v>
      </c>
      <c r="DK283" s="9">
        <v>86.71</v>
      </c>
      <c r="DL283" s="9">
        <v>88.71</v>
      </c>
      <c r="DM283" s="9">
        <v>93.97</v>
      </c>
      <c r="DN283" s="9">
        <v>101.97</v>
      </c>
      <c r="DO283" s="9">
        <v>108.97</v>
      </c>
      <c r="DP283" s="9">
        <v>115.97</v>
      </c>
      <c r="DR283" s="9">
        <v>163.89</v>
      </c>
      <c r="DS283" s="9">
        <v>163.47999999999999</v>
      </c>
      <c r="DT283" s="9">
        <v>162.44</v>
      </c>
      <c r="DU283" s="9">
        <v>163.25</v>
      </c>
      <c r="DV283" s="9">
        <v>163.66999999999999</v>
      </c>
      <c r="DW283" s="9">
        <v>163.72</v>
      </c>
      <c r="DX283" s="9">
        <v>165.05</v>
      </c>
      <c r="DY283" s="9">
        <v>164.57</v>
      </c>
      <c r="DZ283" s="9">
        <v>194.16</v>
      </c>
      <c r="EA283" s="9">
        <v>196.14</v>
      </c>
      <c r="EB283" s="9">
        <v>195.1</v>
      </c>
      <c r="EC283" s="9">
        <v>194.23</v>
      </c>
      <c r="ED283" s="9">
        <v>191.7</v>
      </c>
      <c r="EE283" s="9">
        <v>188.73</v>
      </c>
      <c r="EF283" s="9">
        <v>157.47</v>
      </c>
      <c r="EG283" s="9">
        <v>157.13999999999999</v>
      </c>
      <c r="EH283" s="9">
        <v>156.99</v>
      </c>
      <c r="EI283" s="9">
        <v>151.47</v>
      </c>
      <c r="EJ283" s="9">
        <v>152.33000000000001</v>
      </c>
      <c r="EK283" s="9">
        <v>150.77000000000001</v>
      </c>
      <c r="EL283" s="9">
        <v>171.55</v>
      </c>
      <c r="EM283" s="9">
        <v>173.82</v>
      </c>
      <c r="EN283" s="9">
        <v>174.45</v>
      </c>
      <c r="EO283" s="9">
        <v>175.59</v>
      </c>
      <c r="EP283" s="9">
        <v>175.27</v>
      </c>
      <c r="EQ283" s="9">
        <v>176.78</v>
      </c>
      <c r="ER283" s="9">
        <v>129.41</v>
      </c>
      <c r="ES283" s="9">
        <v>128.68</v>
      </c>
      <c r="ET283" s="9">
        <v>128.69</v>
      </c>
      <c r="EU283" s="9">
        <v>128.66</v>
      </c>
      <c r="EV283" s="9">
        <v>130.07</v>
      </c>
      <c r="EW283" s="9">
        <v>130.91</v>
      </c>
      <c r="EX283" s="9">
        <v>141.34</v>
      </c>
      <c r="EY283" s="9">
        <v>143.85</v>
      </c>
      <c r="EZ283" s="9">
        <v>145.71</v>
      </c>
      <c r="FA283" s="9">
        <v>146.41999999999999</v>
      </c>
      <c r="FB283" s="9">
        <v>145.79</v>
      </c>
      <c r="FC283" s="9">
        <v>145.4</v>
      </c>
      <c r="FD283" s="9">
        <v>90</v>
      </c>
      <c r="FE283" s="9">
        <v>89.37</v>
      </c>
      <c r="FF283" s="9">
        <v>89.38</v>
      </c>
      <c r="FG283" s="9">
        <v>89.35</v>
      </c>
      <c r="FH283" s="9">
        <v>90.75</v>
      </c>
      <c r="FI283" s="9">
        <v>89.37</v>
      </c>
      <c r="FJ283" s="9">
        <v>77.23</v>
      </c>
      <c r="FK283" s="9">
        <v>79.739999999999995</v>
      </c>
      <c r="FL283" s="9">
        <v>81.599999999999994</v>
      </c>
      <c r="FM283" s="9">
        <v>82.31</v>
      </c>
      <c r="FO283" s="9">
        <v>78.628</v>
      </c>
      <c r="FP283" s="7">
        <v>86.96</v>
      </c>
      <c r="FQ283" s="9">
        <v>1.2369000000000001</v>
      </c>
      <c r="FR283" s="7">
        <f t="shared" si="43"/>
        <v>70.304794243673683</v>
      </c>
      <c r="FT283" s="7">
        <v>3.48</v>
      </c>
      <c r="FU283" s="7">
        <v>3.37</v>
      </c>
      <c r="FV283" s="9">
        <v>78.881600000000006</v>
      </c>
      <c r="FX283" s="9">
        <v>87.63</v>
      </c>
      <c r="FY283" s="9">
        <v>87.51</v>
      </c>
      <c r="FZ283" s="9">
        <v>86.13</v>
      </c>
      <c r="GA283" s="9">
        <v>82.96</v>
      </c>
      <c r="GB283" s="9">
        <v>77.67</v>
      </c>
    </row>
    <row r="284" spans="1:184" x14ac:dyDescent="0.25">
      <c r="A284" s="6">
        <f t="shared" si="44"/>
        <v>44949</v>
      </c>
      <c r="B284" s="13">
        <f t="shared" si="38"/>
        <v>1</v>
      </c>
      <c r="C284" s="13">
        <f t="shared" si="39"/>
        <v>2023</v>
      </c>
      <c r="D284">
        <f t="shared" si="40"/>
        <v>202301</v>
      </c>
      <c r="E284">
        <f t="shared" si="41"/>
        <v>1</v>
      </c>
      <c r="F284">
        <f t="shared" si="42"/>
        <v>202301</v>
      </c>
      <c r="G284" t="s">
        <v>470</v>
      </c>
      <c r="H284" s="9">
        <v>3.5</v>
      </c>
      <c r="I284" s="9">
        <v>3.4277000000000002</v>
      </c>
      <c r="J284" s="10">
        <v>3.8913340999999999</v>
      </c>
      <c r="K284" s="10">
        <v>4.0537701000000004</v>
      </c>
      <c r="L284" s="10">
        <v>4.2203315999999997</v>
      </c>
      <c r="M284" s="10">
        <v>4.3477959000000004</v>
      </c>
      <c r="N284" s="10">
        <v>4.4292562000000002</v>
      </c>
      <c r="O284" s="10">
        <v>4.4685734999999998</v>
      </c>
      <c r="P284" s="10">
        <v>4.4739298999999999</v>
      </c>
      <c r="Q284" s="10">
        <v>4.4534995000000004</v>
      </c>
      <c r="R284" s="10">
        <v>4.4136664000000003</v>
      </c>
      <c r="S284" s="10">
        <v>4.3602454000000002</v>
      </c>
      <c r="T284" s="10">
        <v>4.2972891000000004</v>
      </c>
      <c r="U284" s="10">
        <v>4.2283518000000004</v>
      </c>
      <c r="V284" s="10">
        <v>4.1567670999999997</v>
      </c>
      <c r="W284" s="10">
        <v>4.0842343000000003</v>
      </c>
      <c r="X284" s="10">
        <v>4.0120237000000003</v>
      </c>
      <c r="Y284" s="10">
        <v>3.9414052000000002</v>
      </c>
      <c r="Z284" s="10">
        <v>3.8736492</v>
      </c>
      <c r="AA284" s="10">
        <v>3.8100258</v>
      </c>
      <c r="AB284" s="10">
        <v>3.7515318</v>
      </c>
      <c r="AC284" s="10">
        <v>3.6981237</v>
      </c>
      <c r="AD284" s="10">
        <v>3.6495101999999999</v>
      </c>
      <c r="AE284" s="10">
        <v>3.6053999999999999</v>
      </c>
      <c r="AF284" s="10">
        <v>3.5655020999999998</v>
      </c>
      <c r="AG284" s="10">
        <v>3.5295250999999999</v>
      </c>
      <c r="AH284" s="10">
        <v>3.4971796999999998</v>
      </c>
      <c r="AI284" s="10">
        <v>3.4681839999999999</v>
      </c>
      <c r="AJ284" s="10">
        <v>3.4422584999999999</v>
      </c>
      <c r="AK284" s="10">
        <v>3.4191237999999999</v>
      </c>
      <c r="AL284" s="10">
        <v>3.3985002999999998</v>
      </c>
      <c r="AM284" s="10">
        <v>3.3801082999999998</v>
      </c>
      <c r="AN284" s="10">
        <v>3.3636683999999999</v>
      </c>
      <c r="AO284" s="10">
        <v>3.3489011</v>
      </c>
      <c r="AP284" s="10">
        <v>3.3355267</v>
      </c>
      <c r="AQ284" s="10">
        <v>3.3232656999999999</v>
      </c>
      <c r="AR284" s="10">
        <v>3.3118386000000002</v>
      </c>
      <c r="AS284" s="10">
        <v>3.3009659</v>
      </c>
      <c r="AT284" s="10">
        <v>3.2904068999999998</v>
      </c>
      <c r="AU284" s="10">
        <v>3.2800935999999998</v>
      </c>
      <c r="AV284" s="10">
        <v>3.2700052999999998</v>
      </c>
      <c r="AW284" s="10">
        <v>3.2601214000000001</v>
      </c>
      <c r="AX284" s="10">
        <v>3.2504213000000002</v>
      </c>
      <c r="AY284" s="10">
        <v>3.2408842999999998</v>
      </c>
      <c r="AZ284" s="10">
        <v>3.2314897999999999</v>
      </c>
      <c r="BA284" s="10">
        <v>3.2222170999999999</v>
      </c>
      <c r="BB284" s="10">
        <v>3.2130458000000002</v>
      </c>
      <c r="BC284" s="10">
        <v>3.2039550000000001</v>
      </c>
      <c r="BD284" s="10">
        <v>3.1949242999999998</v>
      </c>
      <c r="BE284" s="10">
        <v>3.1859329000000001</v>
      </c>
      <c r="BF284" s="10">
        <v>3.1769661999999999</v>
      </c>
      <c r="BG284" s="10">
        <v>3.1680413000000001</v>
      </c>
      <c r="BH284" s="10">
        <v>3.1591860999999999</v>
      </c>
      <c r="BI284" s="10">
        <v>3.1504283000000002</v>
      </c>
      <c r="BJ284" s="10">
        <v>3.1417959999999998</v>
      </c>
      <c r="BK284" s="10">
        <v>3.1333167999999998</v>
      </c>
      <c r="BL284" s="10">
        <v>3.1250187999999999</v>
      </c>
      <c r="BM284" s="10">
        <v>3.1169296000000002</v>
      </c>
      <c r="BN284" s="10">
        <v>3.1090772000000002</v>
      </c>
      <c r="BO284" s="10">
        <v>3.1014894000000002</v>
      </c>
      <c r="BP284" s="10">
        <v>3.0941941000000002</v>
      </c>
      <c r="BQ284" s="10">
        <v>3.0872190000000002</v>
      </c>
      <c r="BR284" s="10">
        <v>3.0529185000000001</v>
      </c>
      <c r="BS284" s="10">
        <v>3.0326498000000002</v>
      </c>
      <c r="BU284" s="9">
        <v>166.72</v>
      </c>
      <c r="BV284" s="9">
        <v>167.42</v>
      </c>
      <c r="BW284" s="9">
        <v>169</v>
      </c>
      <c r="BX284" s="9">
        <v>171.15</v>
      </c>
      <c r="BY284" s="9">
        <v>171.26</v>
      </c>
      <c r="BZ284" s="9">
        <v>170.41</v>
      </c>
      <c r="CA284" s="9">
        <v>172.34</v>
      </c>
      <c r="CB284" s="9">
        <v>174.54</v>
      </c>
      <c r="CC284" s="9">
        <v>180.04</v>
      </c>
      <c r="CD284" s="9">
        <v>193.04</v>
      </c>
      <c r="CE284" s="9">
        <v>202.04</v>
      </c>
      <c r="CF284" s="9">
        <v>205.09</v>
      </c>
      <c r="CG284" s="9">
        <v>203.89</v>
      </c>
      <c r="CH284" s="9">
        <v>195.59</v>
      </c>
      <c r="CI284" s="9">
        <v>182.69</v>
      </c>
      <c r="CJ284" s="9">
        <v>171.19</v>
      </c>
      <c r="CK284" s="9">
        <v>166.22</v>
      </c>
      <c r="CL284" s="9">
        <v>161.56</v>
      </c>
      <c r="CM284" s="9">
        <v>163.85</v>
      </c>
      <c r="CN284" s="9">
        <v>168.14</v>
      </c>
      <c r="CO284" s="9">
        <v>171.21</v>
      </c>
      <c r="CP284" s="9">
        <v>175.13</v>
      </c>
      <c r="CQ284" s="9">
        <v>178.55</v>
      </c>
      <c r="CR284" s="9">
        <v>182.99</v>
      </c>
      <c r="CS284" s="9">
        <v>178.4</v>
      </c>
      <c r="CT284" s="9">
        <v>164.3</v>
      </c>
      <c r="CU284" s="9">
        <v>141.31</v>
      </c>
      <c r="CV284" s="9">
        <v>121.81</v>
      </c>
      <c r="CW284" s="9">
        <v>111.94</v>
      </c>
      <c r="CX284" s="9">
        <v>112.2</v>
      </c>
      <c r="CY284" s="9">
        <v>113.72</v>
      </c>
      <c r="CZ284" s="9">
        <v>118.19</v>
      </c>
      <c r="DA284" s="9">
        <v>122.09</v>
      </c>
      <c r="DB284" s="9">
        <v>124.49</v>
      </c>
      <c r="DC284" s="9">
        <v>127.69</v>
      </c>
      <c r="DD284" s="9">
        <v>128.97999999999999</v>
      </c>
      <c r="DE284" s="9">
        <v>129.88</v>
      </c>
      <c r="DF284" s="9">
        <v>120.73</v>
      </c>
      <c r="DG284" s="9">
        <v>105.73</v>
      </c>
      <c r="DH284" s="9">
        <v>92.73</v>
      </c>
      <c r="DI284" s="9">
        <v>89.72</v>
      </c>
      <c r="DJ284" s="9">
        <v>86.72</v>
      </c>
      <c r="DK284" s="9">
        <v>83.72</v>
      </c>
      <c r="DL284" s="9">
        <v>85.72</v>
      </c>
      <c r="DM284" s="9">
        <v>90.98</v>
      </c>
      <c r="DN284" s="9">
        <v>98.98</v>
      </c>
      <c r="DO284" s="9">
        <v>105.98</v>
      </c>
      <c r="DP284" s="9">
        <v>112.98</v>
      </c>
      <c r="DR284" s="9">
        <v>154.22999999999999</v>
      </c>
      <c r="DS284" s="9">
        <v>156.69999999999999</v>
      </c>
      <c r="DT284" s="9">
        <v>160.75</v>
      </c>
      <c r="DU284" s="9">
        <v>162.63</v>
      </c>
      <c r="DV284" s="9">
        <v>155.97</v>
      </c>
      <c r="DW284" s="9">
        <v>157.99</v>
      </c>
      <c r="DX284" s="9">
        <v>159.32</v>
      </c>
      <c r="DY284" s="9">
        <v>158.84</v>
      </c>
      <c r="DZ284" s="9">
        <v>190.42</v>
      </c>
      <c r="EA284" s="9">
        <v>192.4</v>
      </c>
      <c r="EB284" s="9">
        <v>191.36</v>
      </c>
      <c r="EC284" s="9">
        <v>190.56</v>
      </c>
      <c r="ED284" s="9">
        <v>188.03</v>
      </c>
      <c r="EE284" s="9">
        <v>185.06</v>
      </c>
      <c r="EF284" s="9">
        <v>155.38</v>
      </c>
      <c r="EG284" s="9">
        <v>155.05000000000001</v>
      </c>
      <c r="EH284" s="9">
        <v>154.9</v>
      </c>
      <c r="EI284" s="9">
        <v>149.21</v>
      </c>
      <c r="EJ284" s="9">
        <v>150.07</v>
      </c>
      <c r="EK284" s="9">
        <v>148.51</v>
      </c>
      <c r="EL284" s="9">
        <v>170.68</v>
      </c>
      <c r="EM284" s="9">
        <v>172.95</v>
      </c>
      <c r="EN284" s="9">
        <v>173.58</v>
      </c>
      <c r="EO284" s="9">
        <v>174.72</v>
      </c>
      <c r="EP284" s="9">
        <v>174.4</v>
      </c>
      <c r="EQ284" s="9">
        <v>175.91</v>
      </c>
      <c r="ER284" s="9">
        <v>124.01</v>
      </c>
      <c r="ES284" s="9">
        <v>123.28</v>
      </c>
      <c r="ET284" s="9">
        <v>123.29</v>
      </c>
      <c r="EU284" s="9">
        <v>123.26</v>
      </c>
      <c r="EV284" s="9">
        <v>124.67</v>
      </c>
      <c r="EW284" s="9">
        <v>125.51</v>
      </c>
      <c r="EX284" s="9">
        <v>137.58000000000001</v>
      </c>
      <c r="EY284" s="9">
        <v>140.09</v>
      </c>
      <c r="EZ284" s="9">
        <v>141.94999999999999</v>
      </c>
      <c r="FA284" s="9">
        <v>142.66</v>
      </c>
      <c r="FB284" s="9">
        <v>142.03</v>
      </c>
      <c r="FC284" s="9">
        <v>141.63999999999999</v>
      </c>
      <c r="FD284" s="9">
        <v>86.75</v>
      </c>
      <c r="FE284" s="9">
        <v>86.12</v>
      </c>
      <c r="FF284" s="9">
        <v>86.13</v>
      </c>
      <c r="FG284" s="9">
        <v>86.1</v>
      </c>
      <c r="FH284" s="9">
        <v>87.5</v>
      </c>
      <c r="FI284" s="9">
        <v>86.12</v>
      </c>
      <c r="FJ284" s="9">
        <v>73.47</v>
      </c>
      <c r="FK284" s="9">
        <v>75.98</v>
      </c>
      <c r="FL284" s="9">
        <v>77.84</v>
      </c>
      <c r="FM284" s="9">
        <v>78.55</v>
      </c>
      <c r="FO284" s="9">
        <v>78.530699999999996</v>
      </c>
      <c r="FP284" s="7">
        <v>87.54</v>
      </c>
      <c r="FQ284" s="9">
        <v>1.2367999999999999</v>
      </c>
      <c r="FR284" s="7">
        <f t="shared" si="43"/>
        <v>70.779430789133258</v>
      </c>
      <c r="FT284" s="7">
        <v>3.45</v>
      </c>
      <c r="FU284" s="7">
        <v>3.36</v>
      </c>
      <c r="FV284" s="9">
        <v>78.776799999999994</v>
      </c>
      <c r="FX284" s="9">
        <v>88.19</v>
      </c>
      <c r="FY284" s="9">
        <v>87.97</v>
      </c>
      <c r="FZ284" s="9">
        <v>86.64</v>
      </c>
      <c r="GA284" s="9">
        <v>83.52</v>
      </c>
      <c r="GB284" s="9">
        <v>78.3</v>
      </c>
    </row>
    <row r="285" spans="1:184" x14ac:dyDescent="0.25">
      <c r="A285" s="6">
        <f t="shared" si="44"/>
        <v>44950</v>
      </c>
      <c r="B285" s="13">
        <f t="shared" si="38"/>
        <v>1</v>
      </c>
      <c r="C285" s="13">
        <f t="shared" si="39"/>
        <v>2023</v>
      </c>
      <c r="D285">
        <f t="shared" si="40"/>
        <v>202301</v>
      </c>
      <c r="E285">
        <f t="shared" si="41"/>
        <v>1</v>
      </c>
      <c r="F285">
        <f t="shared" si="42"/>
        <v>202301</v>
      </c>
      <c r="G285" t="s">
        <v>471</v>
      </c>
      <c r="H285" s="9">
        <v>3.5</v>
      </c>
      <c r="I285" s="9">
        <v>3.4281000000000001</v>
      </c>
      <c r="J285" s="10">
        <v>3.8832217</v>
      </c>
      <c r="K285" s="10">
        <v>4.0379773999999999</v>
      </c>
      <c r="L285" s="10">
        <v>4.1937648000000003</v>
      </c>
      <c r="M285" s="10">
        <v>4.3133792</v>
      </c>
      <c r="N285" s="10">
        <v>4.3901056000000001</v>
      </c>
      <c r="O285" s="10">
        <v>4.4281531999999997</v>
      </c>
      <c r="P285" s="10">
        <v>4.4331031000000003</v>
      </c>
      <c r="Q285" s="10">
        <v>4.4123741000000001</v>
      </c>
      <c r="R285" s="10">
        <v>4.3719371999999996</v>
      </c>
      <c r="S285" s="10">
        <v>4.3172626000000003</v>
      </c>
      <c r="T285" s="10">
        <v>4.2522758999999999</v>
      </c>
      <c r="U285" s="10">
        <v>4.1803933999999998</v>
      </c>
      <c r="V285" s="10">
        <v>4.1049331000000002</v>
      </c>
      <c r="W285" s="10">
        <v>4.0278181000000002</v>
      </c>
      <c r="X285" s="10">
        <v>3.9505968999999999</v>
      </c>
      <c r="Y285" s="10">
        <v>3.8748181000000002</v>
      </c>
      <c r="Z285" s="10">
        <v>3.8020301999999999</v>
      </c>
      <c r="AA285" s="10">
        <v>3.7337817000000002</v>
      </c>
      <c r="AB285" s="10">
        <v>3.6712900999999998</v>
      </c>
      <c r="AC285" s="10">
        <v>3.6145127000000001</v>
      </c>
      <c r="AD285" s="10">
        <v>3.563107</v>
      </c>
      <c r="AE285" s="10">
        <v>3.5167302</v>
      </c>
      <c r="AF285" s="10">
        <v>3.4750397999999998</v>
      </c>
      <c r="AG285" s="10">
        <v>3.4376931000000002</v>
      </c>
      <c r="AH285" s="10">
        <v>3.4043534000000002</v>
      </c>
      <c r="AI285" s="10">
        <v>3.3747093000000001</v>
      </c>
      <c r="AJ285" s="10">
        <v>3.3484566</v>
      </c>
      <c r="AK285" s="10">
        <v>3.3252912000000001</v>
      </c>
      <c r="AL285" s="10">
        <v>3.3049088000000002</v>
      </c>
      <c r="AM285" s="10">
        <v>3.2870051</v>
      </c>
      <c r="AN285" s="10">
        <v>3.2712759999999999</v>
      </c>
      <c r="AO285" s="10">
        <v>3.2574173000000002</v>
      </c>
      <c r="AP285" s="10">
        <v>3.2451246999999999</v>
      </c>
      <c r="AQ285" s="10">
        <v>3.2340939999999998</v>
      </c>
      <c r="AR285" s="10">
        <v>3.2240209000000002</v>
      </c>
      <c r="AS285" s="10">
        <v>3.2146013999999998</v>
      </c>
      <c r="AT285" s="10">
        <v>3.2055649000000002</v>
      </c>
      <c r="AU285" s="10">
        <v>3.1968228999999999</v>
      </c>
      <c r="AV285" s="10">
        <v>3.188348</v>
      </c>
      <c r="AW285" s="10">
        <v>3.1801127999999999</v>
      </c>
      <c r="AX285" s="10">
        <v>3.1720898000000002</v>
      </c>
      <c r="AY285" s="10">
        <v>3.1642515000000002</v>
      </c>
      <c r="AZ285" s="10">
        <v>3.1565705999999998</v>
      </c>
      <c r="BA285" s="10">
        <v>3.1490195999999999</v>
      </c>
      <c r="BB285" s="10">
        <v>3.1415709999999999</v>
      </c>
      <c r="BC285" s="10">
        <v>3.1341975</v>
      </c>
      <c r="BD285" s="10">
        <v>3.1268715</v>
      </c>
      <c r="BE285" s="10">
        <v>3.1195656999999999</v>
      </c>
      <c r="BF285" s="10">
        <v>3.1122594000000001</v>
      </c>
      <c r="BG285" s="10">
        <v>3.1049652000000001</v>
      </c>
      <c r="BH285" s="10">
        <v>3.0977058999999998</v>
      </c>
      <c r="BI285" s="10">
        <v>3.0905041</v>
      </c>
      <c r="BJ285" s="10">
        <v>3.0833826000000002</v>
      </c>
      <c r="BK285" s="10">
        <v>3.0763639999999999</v>
      </c>
      <c r="BL285" s="10">
        <v>3.0694712000000002</v>
      </c>
      <c r="BM285" s="10">
        <v>3.0627266999999998</v>
      </c>
      <c r="BN285" s="10">
        <v>3.0561533999999999</v>
      </c>
      <c r="BO285" s="10">
        <v>3.0497738999999999</v>
      </c>
      <c r="BP285" s="10">
        <v>3.0436109999999998</v>
      </c>
      <c r="BQ285" s="10">
        <v>3.0376873</v>
      </c>
      <c r="BR285" s="10">
        <v>3.0079170999999998</v>
      </c>
      <c r="BS285" s="10">
        <v>2.9893017</v>
      </c>
      <c r="BU285" s="9">
        <v>147.66</v>
      </c>
      <c r="BV285" s="9">
        <v>148.19</v>
      </c>
      <c r="BW285" s="9">
        <v>150.41</v>
      </c>
      <c r="BX285" s="9">
        <v>152.16</v>
      </c>
      <c r="BY285" s="9">
        <v>152.27000000000001</v>
      </c>
      <c r="BZ285" s="9">
        <v>151.5</v>
      </c>
      <c r="CA285" s="9">
        <v>153.15</v>
      </c>
      <c r="CB285" s="9">
        <v>155.65</v>
      </c>
      <c r="CC285" s="9">
        <v>161.36000000000001</v>
      </c>
      <c r="CD285" s="9">
        <v>174.48</v>
      </c>
      <c r="CE285" s="9">
        <v>183.61</v>
      </c>
      <c r="CF285" s="9">
        <v>187.25</v>
      </c>
      <c r="CG285" s="9">
        <v>186.05</v>
      </c>
      <c r="CH285" s="9">
        <v>177.75</v>
      </c>
      <c r="CI285" s="9">
        <v>167.34</v>
      </c>
      <c r="CJ285" s="9">
        <v>157.34</v>
      </c>
      <c r="CK285" s="9">
        <v>152.37</v>
      </c>
      <c r="CL285" s="9">
        <v>147.07</v>
      </c>
      <c r="CM285" s="9">
        <v>149.36000000000001</v>
      </c>
      <c r="CN285" s="9">
        <v>153.63999999999999</v>
      </c>
      <c r="CO285" s="9">
        <v>157.69999999999999</v>
      </c>
      <c r="CP285" s="9">
        <v>161.62</v>
      </c>
      <c r="CQ285" s="9">
        <v>165.03</v>
      </c>
      <c r="CR285" s="9">
        <v>169.46</v>
      </c>
      <c r="CS285" s="9">
        <v>164.87</v>
      </c>
      <c r="CT285" s="9">
        <v>152.87</v>
      </c>
      <c r="CU285" s="9">
        <v>135.87</v>
      </c>
      <c r="CV285" s="9">
        <v>120.37</v>
      </c>
      <c r="CW285" s="9">
        <v>110.5</v>
      </c>
      <c r="CX285" s="9">
        <v>110.76</v>
      </c>
      <c r="CY285" s="9">
        <v>112.28</v>
      </c>
      <c r="CZ285" s="9">
        <v>116.75</v>
      </c>
      <c r="DA285" s="9">
        <v>120.65</v>
      </c>
      <c r="DB285" s="9">
        <v>123.05</v>
      </c>
      <c r="DC285" s="9">
        <v>126.25</v>
      </c>
      <c r="DD285" s="9">
        <v>127.54</v>
      </c>
      <c r="DE285" s="9">
        <v>128.44</v>
      </c>
      <c r="DF285" s="9">
        <v>119.29</v>
      </c>
      <c r="DG285" s="9">
        <v>104.29</v>
      </c>
      <c r="DH285" s="9">
        <v>91.29</v>
      </c>
      <c r="DI285" s="9">
        <v>88.28</v>
      </c>
      <c r="DJ285" s="9">
        <v>85.28</v>
      </c>
      <c r="DK285" s="9">
        <v>82.28</v>
      </c>
      <c r="DL285" s="9">
        <v>84.28</v>
      </c>
      <c r="DM285" s="9">
        <v>89.54</v>
      </c>
      <c r="DN285" s="9">
        <v>97.54</v>
      </c>
      <c r="DO285" s="9">
        <v>104.54</v>
      </c>
      <c r="DP285" s="9">
        <v>111.54</v>
      </c>
      <c r="DR285" s="9">
        <v>142.84</v>
      </c>
      <c r="DS285" s="9">
        <v>143.99</v>
      </c>
      <c r="DT285" s="9">
        <v>147.71</v>
      </c>
      <c r="DU285" s="9">
        <v>151.6</v>
      </c>
      <c r="DV285" s="9">
        <v>142.27000000000001</v>
      </c>
      <c r="DW285" s="9">
        <v>146.38999999999999</v>
      </c>
      <c r="DX285" s="9">
        <v>147.72</v>
      </c>
      <c r="DY285" s="9">
        <v>147.24</v>
      </c>
      <c r="DZ285" s="9">
        <v>176.24</v>
      </c>
      <c r="EA285" s="9">
        <v>178.22</v>
      </c>
      <c r="EB285" s="9">
        <v>177.18</v>
      </c>
      <c r="EC285" s="9">
        <v>178.43</v>
      </c>
      <c r="ED285" s="9">
        <v>175.9</v>
      </c>
      <c r="EE285" s="9">
        <v>172.93</v>
      </c>
      <c r="EF285" s="9">
        <v>144.03</v>
      </c>
      <c r="EG285" s="9">
        <v>143.69999999999999</v>
      </c>
      <c r="EH285" s="9">
        <v>143.55000000000001</v>
      </c>
      <c r="EI285" s="9">
        <v>137.80000000000001</v>
      </c>
      <c r="EJ285" s="9">
        <v>138.66</v>
      </c>
      <c r="EK285" s="9">
        <v>137.1</v>
      </c>
      <c r="EL285" s="9">
        <v>163.97</v>
      </c>
      <c r="EM285" s="9">
        <v>166.24</v>
      </c>
      <c r="EN285" s="9">
        <v>166.87</v>
      </c>
      <c r="EO285" s="9">
        <v>166.13</v>
      </c>
      <c r="EP285" s="9">
        <v>165.81</v>
      </c>
      <c r="EQ285" s="9">
        <v>167.32</v>
      </c>
      <c r="ER285" s="9">
        <v>125.51</v>
      </c>
      <c r="ES285" s="9">
        <v>124.78</v>
      </c>
      <c r="ET285" s="9">
        <v>124.79</v>
      </c>
      <c r="EU285" s="9">
        <v>124.76</v>
      </c>
      <c r="EV285" s="9">
        <v>126.17</v>
      </c>
      <c r="EW285" s="9">
        <v>127.01</v>
      </c>
      <c r="EX285" s="9">
        <v>136.53</v>
      </c>
      <c r="EY285" s="9">
        <v>139.04</v>
      </c>
      <c r="EZ285" s="9">
        <v>140.9</v>
      </c>
      <c r="FA285" s="9">
        <v>141.61000000000001</v>
      </c>
      <c r="FB285" s="9">
        <v>140.97999999999999</v>
      </c>
      <c r="FC285" s="9">
        <v>140.59</v>
      </c>
      <c r="FD285" s="9">
        <v>89.8</v>
      </c>
      <c r="FE285" s="9">
        <v>89.17</v>
      </c>
      <c r="FF285" s="9">
        <v>89.18</v>
      </c>
      <c r="FG285" s="9">
        <v>89.15</v>
      </c>
      <c r="FH285" s="9">
        <v>90.55</v>
      </c>
      <c r="FI285" s="9">
        <v>89.17</v>
      </c>
      <c r="FJ285" s="9">
        <v>72.42</v>
      </c>
      <c r="FK285" s="9">
        <v>74.930000000000007</v>
      </c>
      <c r="FL285" s="9">
        <v>76.790000000000006</v>
      </c>
      <c r="FM285" s="9">
        <v>77.5</v>
      </c>
      <c r="FO285" s="9">
        <v>78.132499999999993</v>
      </c>
      <c r="FP285" s="7">
        <v>85.25</v>
      </c>
      <c r="FQ285" s="9">
        <v>1.2315</v>
      </c>
      <c r="FR285" s="7">
        <f t="shared" si="43"/>
        <v>69.224522939504666</v>
      </c>
      <c r="FT285" s="7">
        <v>3.36</v>
      </c>
      <c r="FU285" s="7">
        <v>3.28</v>
      </c>
      <c r="FV285" s="9">
        <v>78.386799999999994</v>
      </c>
      <c r="FX285" s="9">
        <v>86.13</v>
      </c>
      <c r="FY285" s="9">
        <v>86.14</v>
      </c>
      <c r="FZ285" s="9">
        <v>85.01</v>
      </c>
      <c r="GA285" s="9">
        <v>82.02</v>
      </c>
      <c r="GB285" s="9">
        <v>77.06</v>
      </c>
    </row>
    <row r="286" spans="1:184" x14ac:dyDescent="0.25">
      <c r="A286" s="6">
        <f t="shared" si="44"/>
        <v>44951</v>
      </c>
      <c r="B286" s="13">
        <f t="shared" si="38"/>
        <v>1</v>
      </c>
      <c r="C286" s="13">
        <f t="shared" si="39"/>
        <v>2023</v>
      </c>
      <c r="D286">
        <f t="shared" si="40"/>
        <v>202301</v>
      </c>
      <c r="E286">
        <f t="shared" si="41"/>
        <v>1</v>
      </c>
      <c r="F286">
        <f t="shared" si="42"/>
        <v>202301</v>
      </c>
      <c r="G286" t="s">
        <v>472</v>
      </c>
      <c r="H286" s="9">
        <v>3.5</v>
      </c>
      <c r="I286" s="9">
        <v>3.4279000000000002</v>
      </c>
      <c r="J286" s="10">
        <v>3.8884623</v>
      </c>
      <c r="K286" s="10">
        <v>4.0375541999999998</v>
      </c>
      <c r="L286" s="10">
        <v>4.1824234999999996</v>
      </c>
      <c r="M286" s="10">
        <v>4.2901924999999999</v>
      </c>
      <c r="N286" s="10">
        <v>4.3539618000000004</v>
      </c>
      <c r="O286" s="10">
        <v>4.3778585999999997</v>
      </c>
      <c r="P286" s="10">
        <v>4.3695439</v>
      </c>
      <c r="Q286" s="10">
        <v>4.3374569999999997</v>
      </c>
      <c r="R286" s="10">
        <v>4.2883797000000001</v>
      </c>
      <c r="S286" s="10">
        <v>4.2274485000000004</v>
      </c>
      <c r="T286" s="10">
        <v>4.1585003</v>
      </c>
      <c r="U286" s="10">
        <v>4.0842596000000002</v>
      </c>
      <c r="V286" s="10">
        <v>4.0075130000000003</v>
      </c>
      <c r="W286" s="10">
        <v>3.9299734000000002</v>
      </c>
      <c r="X286" s="10">
        <v>3.8530351</v>
      </c>
      <c r="Y286" s="10">
        <v>3.7780920999999998</v>
      </c>
      <c r="Z286" s="10">
        <v>3.7065386999999999</v>
      </c>
      <c r="AA286" s="10">
        <v>3.6397688000000001</v>
      </c>
      <c r="AB286" s="10">
        <v>3.5788722000000002</v>
      </c>
      <c r="AC286" s="10">
        <v>3.5237786</v>
      </c>
      <c r="AD286" s="10">
        <v>3.4741420000000001</v>
      </c>
      <c r="AE286" s="10">
        <v>3.4296161999999999</v>
      </c>
      <c r="AF286" s="10">
        <v>3.3898551000000001</v>
      </c>
      <c r="AG286" s="10">
        <v>3.3545126000000001</v>
      </c>
      <c r="AH286" s="10">
        <v>3.3232458999999999</v>
      </c>
      <c r="AI286" s="10">
        <v>3.2957299999999998</v>
      </c>
      <c r="AJ286" s="10">
        <v>3.2716455</v>
      </c>
      <c r="AK286" s="10">
        <v>3.2506735</v>
      </c>
      <c r="AL286" s="10">
        <v>3.2324947000000002</v>
      </c>
      <c r="AM286" s="10">
        <v>3.21679</v>
      </c>
      <c r="AN286" s="10">
        <v>3.2032400999999999</v>
      </c>
      <c r="AO286" s="10">
        <v>3.1915260999999999</v>
      </c>
      <c r="AP286" s="10">
        <v>3.1813286999999999</v>
      </c>
      <c r="AQ286" s="10">
        <v>3.1723287</v>
      </c>
      <c r="AR286" s="10">
        <v>3.1642070000000002</v>
      </c>
      <c r="AS286" s="10">
        <v>3.1566445000000001</v>
      </c>
      <c r="AT286" s="10">
        <v>3.1493623999999998</v>
      </c>
      <c r="AU286" s="10">
        <v>3.1422783000000001</v>
      </c>
      <c r="AV286" s="10">
        <v>3.13537</v>
      </c>
      <c r="AW286" s="10">
        <v>3.1286151000000002</v>
      </c>
      <c r="AX286" s="10">
        <v>3.1219912000000001</v>
      </c>
      <c r="AY286" s="10">
        <v>3.1154760000000001</v>
      </c>
      <c r="AZ286" s="10">
        <v>3.1090471000000002</v>
      </c>
      <c r="BA286" s="10">
        <v>3.1026821</v>
      </c>
      <c r="BB286" s="10">
        <v>3.0963587000000001</v>
      </c>
      <c r="BC286" s="10">
        <v>3.0900544999999999</v>
      </c>
      <c r="BD286" s="10">
        <v>3.0837471999999999</v>
      </c>
      <c r="BE286" s="10">
        <v>3.0774143</v>
      </c>
      <c r="BF286" s="10">
        <v>3.0710405999999999</v>
      </c>
      <c r="BG286" s="10">
        <v>3.0646414000000002</v>
      </c>
      <c r="BH286" s="10">
        <v>3.0582410000000002</v>
      </c>
      <c r="BI286" s="10">
        <v>3.0518633999999998</v>
      </c>
      <c r="BJ286" s="10">
        <v>3.0455325000000002</v>
      </c>
      <c r="BK286" s="10">
        <v>3.0392725</v>
      </c>
      <c r="BL286" s="10">
        <v>3.0331074</v>
      </c>
      <c r="BM286" s="10">
        <v>3.0270613000000002</v>
      </c>
      <c r="BN286" s="10">
        <v>3.0211581999999999</v>
      </c>
      <c r="BO286" s="10">
        <v>3.0154222000000002</v>
      </c>
      <c r="BP286" s="10">
        <v>3.0098774000000001</v>
      </c>
      <c r="BQ286" s="10">
        <v>3.0045476999999998</v>
      </c>
      <c r="BR286" s="10">
        <v>2.977827</v>
      </c>
      <c r="BS286" s="10">
        <v>2.9612232000000001</v>
      </c>
      <c r="BU286" s="9">
        <v>143.22999999999999</v>
      </c>
      <c r="BV286" s="9">
        <v>142.94</v>
      </c>
      <c r="BW286" s="9">
        <v>145.9</v>
      </c>
      <c r="BX286" s="9">
        <v>147.24</v>
      </c>
      <c r="BY286" s="9">
        <v>147.11000000000001</v>
      </c>
      <c r="BZ286" s="9">
        <v>146.72999999999999</v>
      </c>
      <c r="CA286" s="9">
        <v>148.47</v>
      </c>
      <c r="CB286" s="9">
        <v>151.1</v>
      </c>
      <c r="CC286" s="9">
        <v>156.51</v>
      </c>
      <c r="CD286" s="9">
        <v>169.51</v>
      </c>
      <c r="CE286" s="9">
        <v>178.51</v>
      </c>
      <c r="CF286" s="9">
        <v>182.15</v>
      </c>
      <c r="CG286" s="9">
        <v>180.95</v>
      </c>
      <c r="CH286" s="9">
        <v>172.65</v>
      </c>
      <c r="CI286" s="9">
        <v>161.82</v>
      </c>
      <c r="CJ286" s="9">
        <v>151.72999999999999</v>
      </c>
      <c r="CK286" s="9">
        <v>146.65</v>
      </c>
      <c r="CL286" s="9">
        <v>141.24</v>
      </c>
      <c r="CM286" s="9">
        <v>143.41999999999999</v>
      </c>
      <c r="CN286" s="9">
        <v>147.59</v>
      </c>
      <c r="CO286" s="9">
        <v>152.56</v>
      </c>
      <c r="CP286" s="9">
        <v>156.37</v>
      </c>
      <c r="CQ286" s="9">
        <v>159.65</v>
      </c>
      <c r="CR286" s="9">
        <v>163.54</v>
      </c>
      <c r="CS286" s="9">
        <v>158.94999999999999</v>
      </c>
      <c r="CT286" s="9">
        <v>146.94999999999999</v>
      </c>
      <c r="CU286" s="9">
        <v>132.65</v>
      </c>
      <c r="CV286" s="9">
        <v>118.55</v>
      </c>
      <c r="CW286" s="9">
        <v>108.97</v>
      </c>
      <c r="CX286" s="9">
        <v>109.44</v>
      </c>
      <c r="CY286" s="9">
        <v>111.21</v>
      </c>
      <c r="CZ286" s="9">
        <v>115.97</v>
      </c>
      <c r="DA286" s="9">
        <v>119.51</v>
      </c>
      <c r="DB286" s="9">
        <v>121.91</v>
      </c>
      <c r="DC286" s="9">
        <v>125.12</v>
      </c>
      <c r="DD286" s="9">
        <v>126.41</v>
      </c>
      <c r="DE286" s="9">
        <v>127.31</v>
      </c>
      <c r="DF286" s="9">
        <v>118.16</v>
      </c>
      <c r="DG286" s="9">
        <v>103.16</v>
      </c>
      <c r="DH286" s="9">
        <v>90.16</v>
      </c>
      <c r="DI286" s="9">
        <v>87.15</v>
      </c>
      <c r="DJ286" s="9">
        <v>84.15</v>
      </c>
      <c r="DK286" s="9">
        <v>81.14</v>
      </c>
      <c r="DL286" s="9">
        <v>83.14</v>
      </c>
      <c r="DM286" s="9">
        <v>88.4</v>
      </c>
      <c r="DN286" s="9">
        <v>96.4</v>
      </c>
      <c r="DO286" s="9">
        <v>103.4</v>
      </c>
      <c r="DP286" s="9">
        <v>110.4</v>
      </c>
      <c r="DR286" s="9">
        <v>136.75</v>
      </c>
      <c r="DS286" s="9">
        <v>137.04</v>
      </c>
      <c r="DT286" s="9">
        <v>141.25</v>
      </c>
      <c r="DU286" s="9">
        <v>143.54</v>
      </c>
      <c r="DV286" s="9">
        <v>138.30000000000001</v>
      </c>
      <c r="DW286" s="9">
        <v>141.84</v>
      </c>
      <c r="DX286" s="9">
        <v>143.16999999999999</v>
      </c>
      <c r="DY286" s="9">
        <v>142.69</v>
      </c>
      <c r="DZ286" s="9">
        <v>170.75</v>
      </c>
      <c r="EA286" s="9">
        <v>172.73</v>
      </c>
      <c r="EB286" s="9">
        <v>171.69</v>
      </c>
      <c r="EC286" s="9">
        <v>174.23</v>
      </c>
      <c r="ED286" s="9">
        <v>171.7</v>
      </c>
      <c r="EE286" s="9">
        <v>168.73</v>
      </c>
      <c r="EF286" s="9">
        <v>139.44</v>
      </c>
      <c r="EG286" s="9">
        <v>139.11000000000001</v>
      </c>
      <c r="EH286" s="9">
        <v>138.96</v>
      </c>
      <c r="EI286" s="9">
        <v>133.18</v>
      </c>
      <c r="EJ286" s="9">
        <v>134.04</v>
      </c>
      <c r="EK286" s="9">
        <v>132.47999999999999</v>
      </c>
      <c r="EL286" s="9">
        <v>159.86000000000001</v>
      </c>
      <c r="EM286" s="9">
        <v>162.13</v>
      </c>
      <c r="EN286" s="9">
        <v>162.76</v>
      </c>
      <c r="EO286" s="9">
        <v>162.02000000000001</v>
      </c>
      <c r="EP286" s="9">
        <v>161.69999999999999</v>
      </c>
      <c r="EQ286" s="9">
        <v>163.21</v>
      </c>
      <c r="ER286" s="9">
        <v>123.64</v>
      </c>
      <c r="ES286" s="9">
        <v>122.91</v>
      </c>
      <c r="ET286" s="9">
        <v>122.92</v>
      </c>
      <c r="EU286" s="9">
        <v>122.89</v>
      </c>
      <c r="EV286" s="9">
        <v>124.3</v>
      </c>
      <c r="EW286" s="9">
        <v>125.14</v>
      </c>
      <c r="EX286" s="9">
        <v>135.51</v>
      </c>
      <c r="EY286" s="9">
        <v>138.02000000000001</v>
      </c>
      <c r="EZ286" s="9">
        <v>139.88</v>
      </c>
      <c r="FA286" s="9">
        <v>140.59</v>
      </c>
      <c r="FB286" s="9">
        <v>139.96</v>
      </c>
      <c r="FC286" s="9">
        <v>139.57</v>
      </c>
      <c r="FD286" s="9">
        <v>88.35</v>
      </c>
      <c r="FE286" s="9">
        <v>87.72</v>
      </c>
      <c r="FF286" s="9">
        <v>87.73</v>
      </c>
      <c r="FG286" s="9">
        <v>87.7</v>
      </c>
      <c r="FH286" s="9">
        <v>89.1</v>
      </c>
      <c r="FI286" s="9">
        <v>87.72</v>
      </c>
      <c r="FJ286" s="9">
        <v>71.400000000000006</v>
      </c>
      <c r="FK286" s="9">
        <v>73.91</v>
      </c>
      <c r="FL286" s="9">
        <v>75.77</v>
      </c>
      <c r="FM286" s="9">
        <v>76.48</v>
      </c>
      <c r="FO286" s="9">
        <v>78.299099999999996</v>
      </c>
      <c r="FP286" s="7">
        <v>85.08</v>
      </c>
      <c r="FQ286" s="9">
        <v>1.2358</v>
      </c>
      <c r="FR286" s="7">
        <f t="shared" si="43"/>
        <v>68.846091600582611</v>
      </c>
      <c r="FT286" s="7">
        <v>3.41</v>
      </c>
      <c r="FU286" s="7">
        <v>3.24</v>
      </c>
      <c r="FV286" s="9">
        <v>78.568200000000004</v>
      </c>
      <c r="FX286" s="9">
        <v>86.12</v>
      </c>
      <c r="FY286" s="9">
        <v>86.04</v>
      </c>
      <c r="FZ286" s="9">
        <v>84.84</v>
      </c>
      <c r="GA286" s="9">
        <v>81.760000000000005</v>
      </c>
      <c r="GB286" s="9">
        <v>76.739999999999995</v>
      </c>
    </row>
    <row r="287" spans="1:184" x14ac:dyDescent="0.25">
      <c r="A287" s="6">
        <f t="shared" si="44"/>
        <v>44952</v>
      </c>
      <c r="B287" s="13">
        <f t="shared" si="38"/>
        <v>1</v>
      </c>
      <c r="C287" s="13">
        <f t="shared" si="39"/>
        <v>2023</v>
      </c>
      <c r="D287">
        <f t="shared" si="40"/>
        <v>202301</v>
      </c>
      <c r="E287">
        <f t="shared" si="41"/>
        <v>1</v>
      </c>
      <c r="F287">
        <f t="shared" si="42"/>
        <v>202301</v>
      </c>
      <c r="G287" t="s">
        <v>473</v>
      </c>
      <c r="H287" s="9">
        <v>3.5</v>
      </c>
      <c r="I287" s="9">
        <v>3.4278</v>
      </c>
      <c r="J287" s="10">
        <v>3.8951970999999999</v>
      </c>
      <c r="K287" s="10">
        <v>4.0462787999999996</v>
      </c>
      <c r="L287" s="10">
        <v>4.1894362000000003</v>
      </c>
      <c r="M287" s="10">
        <v>4.293666</v>
      </c>
      <c r="N287" s="10">
        <v>4.3550082000000003</v>
      </c>
      <c r="O287" s="10">
        <v>4.3788878999999996</v>
      </c>
      <c r="P287" s="10">
        <v>4.3738025</v>
      </c>
      <c r="Q287" s="10">
        <v>4.3471617</v>
      </c>
      <c r="R287" s="10">
        <v>4.3048200000000003</v>
      </c>
      <c r="S287" s="10">
        <v>4.2511619999999999</v>
      </c>
      <c r="T287" s="10">
        <v>4.1894353000000004</v>
      </c>
      <c r="U287" s="10">
        <v>4.1220695999999997</v>
      </c>
      <c r="V287" s="10">
        <v>4.0512471999999997</v>
      </c>
      <c r="W287" s="10">
        <v>3.9785770999999999</v>
      </c>
      <c r="X287" s="10">
        <v>3.9055195</v>
      </c>
      <c r="Y287" s="10">
        <v>3.8335347999999998</v>
      </c>
      <c r="Z287" s="10">
        <v>3.7640832999999998</v>
      </c>
      <c r="AA287" s="10">
        <v>3.6986251999999999</v>
      </c>
      <c r="AB287" s="10">
        <v>3.6383326</v>
      </c>
      <c r="AC287" s="10">
        <v>3.5832803000000002</v>
      </c>
      <c r="AD287" s="10">
        <v>3.5332818000000001</v>
      </c>
      <c r="AE287" s="10">
        <v>3.4881506999999998</v>
      </c>
      <c r="AF287" s="10">
        <v>3.4477004999999998</v>
      </c>
      <c r="AG287" s="10">
        <v>3.4117448000000001</v>
      </c>
      <c r="AH287" s="10">
        <v>3.3800762</v>
      </c>
      <c r="AI287" s="10">
        <v>3.3523852000000001</v>
      </c>
      <c r="AJ287" s="10">
        <v>3.3283311000000002</v>
      </c>
      <c r="AK287" s="10">
        <v>3.3075732000000002</v>
      </c>
      <c r="AL287" s="10">
        <v>3.2897709000000002</v>
      </c>
      <c r="AM287" s="10">
        <v>3.2745836000000001</v>
      </c>
      <c r="AN287" s="10">
        <v>3.2616706</v>
      </c>
      <c r="AO287" s="10">
        <v>3.2506911999999999</v>
      </c>
      <c r="AP287" s="10">
        <v>3.2413048999999998</v>
      </c>
      <c r="AQ287" s="10">
        <v>3.2331709000000002</v>
      </c>
      <c r="AR287" s="10">
        <v>3.2259484999999999</v>
      </c>
      <c r="AS287" s="10">
        <v>3.2192973</v>
      </c>
      <c r="AT287" s="10">
        <v>3.2129234000000002</v>
      </c>
      <c r="AU287" s="10">
        <v>3.2067404000000002</v>
      </c>
      <c r="AV287" s="10">
        <v>3.2007192</v>
      </c>
      <c r="AW287" s="10">
        <v>3.1948306</v>
      </c>
      <c r="AX287" s="10">
        <v>3.1890453999999999</v>
      </c>
      <c r="AY287" s="10">
        <v>3.1833344000000001</v>
      </c>
      <c r="AZ287" s="10">
        <v>3.1776683999999999</v>
      </c>
      <c r="BA287" s="10">
        <v>3.1720180999999998</v>
      </c>
      <c r="BB287" s="10">
        <v>3.1663545000000002</v>
      </c>
      <c r="BC287" s="10">
        <v>3.1606483000000001</v>
      </c>
      <c r="BD287" s="10">
        <v>3.1548702999999998</v>
      </c>
      <c r="BE287" s="10">
        <v>3.1489913999999999</v>
      </c>
      <c r="BF287" s="10">
        <v>3.1429903000000001</v>
      </c>
      <c r="BG287" s="10">
        <v>3.1368809999999998</v>
      </c>
      <c r="BH287" s="10">
        <v>3.1306873</v>
      </c>
      <c r="BI287" s="10">
        <v>3.1244329999999998</v>
      </c>
      <c r="BJ287" s="10">
        <v>3.1181416999999998</v>
      </c>
      <c r="BK287" s="10">
        <v>3.1118372000000001</v>
      </c>
      <c r="BL287" s="10">
        <v>3.1055432999999999</v>
      </c>
      <c r="BM287" s="10">
        <v>3.0992837999999998</v>
      </c>
      <c r="BN287" s="10">
        <v>3.0930822</v>
      </c>
      <c r="BO287" s="10">
        <v>3.0869624999999998</v>
      </c>
      <c r="BP287" s="10">
        <v>3.0809484</v>
      </c>
      <c r="BQ287" s="10">
        <v>3.0750635000000002</v>
      </c>
      <c r="BR287" s="10">
        <v>3.0433802000000001</v>
      </c>
      <c r="BS287" s="10">
        <v>3.0197927</v>
      </c>
      <c r="BU287" s="9">
        <v>139.22</v>
      </c>
      <c r="BV287" s="9">
        <v>138.63</v>
      </c>
      <c r="BW287" s="9">
        <v>140.75</v>
      </c>
      <c r="BX287" s="9">
        <v>142.72</v>
      </c>
      <c r="BY287" s="9">
        <v>142.72</v>
      </c>
      <c r="BZ287" s="9">
        <v>141.97</v>
      </c>
      <c r="CA287" s="9">
        <v>143.52000000000001</v>
      </c>
      <c r="CB287" s="9">
        <v>146.80000000000001</v>
      </c>
      <c r="CC287" s="9">
        <v>152.80000000000001</v>
      </c>
      <c r="CD287" s="9">
        <v>166.05</v>
      </c>
      <c r="CE287" s="9">
        <v>174.8</v>
      </c>
      <c r="CF287" s="9">
        <v>178.52</v>
      </c>
      <c r="CG287" s="9">
        <v>177.33</v>
      </c>
      <c r="CH287" s="9">
        <v>169.3</v>
      </c>
      <c r="CI287" s="9">
        <v>159.1</v>
      </c>
      <c r="CJ287" s="9">
        <v>151.47999999999999</v>
      </c>
      <c r="CK287" s="9">
        <v>146.4</v>
      </c>
      <c r="CL287" s="9">
        <v>140.99</v>
      </c>
      <c r="CM287" s="9">
        <v>143.16999999999999</v>
      </c>
      <c r="CN287" s="9">
        <v>147.34</v>
      </c>
      <c r="CO287" s="9">
        <v>154.34</v>
      </c>
      <c r="CP287" s="9">
        <v>158.15</v>
      </c>
      <c r="CQ287" s="9">
        <v>161.43</v>
      </c>
      <c r="CR287" s="9">
        <v>165.32</v>
      </c>
      <c r="CS287" s="9">
        <v>160.72999999999999</v>
      </c>
      <c r="CT287" s="9">
        <v>148.72999999999999</v>
      </c>
      <c r="CU287" s="9">
        <v>133.63999999999999</v>
      </c>
      <c r="CV287" s="9">
        <v>119.54</v>
      </c>
      <c r="CW287" s="9">
        <v>109.96</v>
      </c>
      <c r="CX287" s="9">
        <v>110.43</v>
      </c>
      <c r="CY287" s="9">
        <v>112.2</v>
      </c>
      <c r="CZ287" s="9">
        <v>116.96</v>
      </c>
      <c r="DA287" s="9">
        <v>120.5</v>
      </c>
      <c r="DB287" s="9">
        <v>122.9</v>
      </c>
      <c r="DC287" s="9">
        <v>126.11</v>
      </c>
      <c r="DD287" s="9">
        <v>127.4</v>
      </c>
      <c r="DE287" s="9">
        <v>128.30000000000001</v>
      </c>
      <c r="DF287" s="9">
        <v>119.15</v>
      </c>
      <c r="DG287" s="9">
        <v>104.15</v>
      </c>
      <c r="DH287" s="9">
        <v>91.15</v>
      </c>
      <c r="DI287" s="9">
        <v>88.14</v>
      </c>
      <c r="DJ287" s="9">
        <v>85.14</v>
      </c>
      <c r="DK287" s="9">
        <v>82.13</v>
      </c>
      <c r="DL287" s="9">
        <v>84.13</v>
      </c>
      <c r="DM287" s="9">
        <v>89.39</v>
      </c>
      <c r="DN287" s="9">
        <v>97.39</v>
      </c>
      <c r="DO287" s="9">
        <v>104.39</v>
      </c>
      <c r="DP287" s="9">
        <v>111.39</v>
      </c>
      <c r="DR287" s="9">
        <v>135.94</v>
      </c>
      <c r="DS287" s="9">
        <v>136.47999999999999</v>
      </c>
      <c r="DT287" s="9">
        <v>141.22</v>
      </c>
      <c r="DU287" s="9">
        <v>142.69</v>
      </c>
      <c r="DV287" s="9">
        <v>139.62</v>
      </c>
      <c r="DW287" s="9">
        <v>141.79</v>
      </c>
      <c r="DX287" s="9">
        <v>143.12</v>
      </c>
      <c r="DY287" s="9">
        <v>142.63999999999999</v>
      </c>
      <c r="DZ287" s="9">
        <v>169.11</v>
      </c>
      <c r="EA287" s="9">
        <v>171.09</v>
      </c>
      <c r="EB287" s="9">
        <v>170.05</v>
      </c>
      <c r="EC287" s="9">
        <v>173.59</v>
      </c>
      <c r="ED287" s="9">
        <v>171.06</v>
      </c>
      <c r="EE287" s="9">
        <v>168.09</v>
      </c>
      <c r="EF287" s="9">
        <v>140.49</v>
      </c>
      <c r="EG287" s="9">
        <v>140.16</v>
      </c>
      <c r="EH287" s="9">
        <v>140.01</v>
      </c>
      <c r="EI287" s="9">
        <v>134.22999999999999</v>
      </c>
      <c r="EJ287" s="9">
        <v>135.09</v>
      </c>
      <c r="EK287" s="9">
        <v>133.53</v>
      </c>
      <c r="EL287" s="9">
        <v>160.66999999999999</v>
      </c>
      <c r="EM287" s="9">
        <v>162.94</v>
      </c>
      <c r="EN287" s="9">
        <v>163.57</v>
      </c>
      <c r="EO287" s="9">
        <v>162.83000000000001</v>
      </c>
      <c r="EP287" s="9">
        <v>162.51</v>
      </c>
      <c r="EQ287" s="9">
        <v>164.02</v>
      </c>
      <c r="ER287" s="9">
        <v>126.29</v>
      </c>
      <c r="ES287" s="9">
        <v>125.56</v>
      </c>
      <c r="ET287" s="9">
        <v>125.57</v>
      </c>
      <c r="EU287" s="9">
        <v>125.54</v>
      </c>
      <c r="EV287" s="9">
        <v>126.95</v>
      </c>
      <c r="EW287" s="9">
        <v>127.79</v>
      </c>
      <c r="EX287" s="9">
        <v>138.66999999999999</v>
      </c>
      <c r="EY287" s="9">
        <v>141.18</v>
      </c>
      <c r="EZ287" s="9">
        <v>143.04</v>
      </c>
      <c r="FA287" s="9">
        <v>143.75</v>
      </c>
      <c r="FB287" s="9">
        <v>143.12</v>
      </c>
      <c r="FC287" s="9">
        <v>142.72999999999999</v>
      </c>
      <c r="FD287" s="9">
        <v>91</v>
      </c>
      <c r="FE287" s="9">
        <v>90.37</v>
      </c>
      <c r="FF287" s="9">
        <v>90.38</v>
      </c>
      <c r="FG287" s="9">
        <v>90.35</v>
      </c>
      <c r="FH287" s="9">
        <v>91.75</v>
      </c>
      <c r="FI287" s="9">
        <v>90.37</v>
      </c>
      <c r="FJ287" s="9">
        <v>74.56</v>
      </c>
      <c r="FK287" s="9">
        <v>77.069999999999993</v>
      </c>
      <c r="FL287" s="9">
        <v>78.930000000000007</v>
      </c>
      <c r="FM287" s="9">
        <v>79.64</v>
      </c>
      <c r="FO287" s="9">
        <v>78.440799999999996</v>
      </c>
      <c r="FP287" s="7">
        <v>86.29</v>
      </c>
      <c r="FQ287" s="9">
        <v>1.2356</v>
      </c>
      <c r="FR287" s="7">
        <f t="shared" si="43"/>
        <v>69.83651667206216</v>
      </c>
      <c r="FT287" s="7">
        <v>3.43</v>
      </c>
      <c r="FU287" s="7">
        <v>3.3</v>
      </c>
      <c r="FV287" s="9">
        <v>78.717100000000002</v>
      </c>
      <c r="FX287" s="9">
        <v>87.47</v>
      </c>
      <c r="FY287" s="9">
        <v>87.06</v>
      </c>
      <c r="FZ287" s="9">
        <v>85.64</v>
      </c>
      <c r="GA287" s="9">
        <v>82.31</v>
      </c>
      <c r="GB287" s="9">
        <v>76.95</v>
      </c>
    </row>
    <row r="288" spans="1:184" x14ac:dyDescent="0.25">
      <c r="A288" s="6">
        <f t="shared" si="44"/>
        <v>44953</v>
      </c>
      <c r="B288" s="13">
        <f t="shared" si="38"/>
        <v>1</v>
      </c>
      <c r="C288" s="13">
        <f t="shared" si="39"/>
        <v>2023</v>
      </c>
      <c r="D288">
        <f t="shared" si="40"/>
        <v>202301</v>
      </c>
      <c r="E288">
        <f t="shared" si="41"/>
        <v>1</v>
      </c>
      <c r="F288">
        <f t="shared" si="42"/>
        <v>202301</v>
      </c>
      <c r="G288" t="s">
        <v>474</v>
      </c>
      <c r="H288" s="9">
        <v>3.5</v>
      </c>
      <c r="I288" s="9">
        <v>3.4278</v>
      </c>
      <c r="J288" s="10">
        <v>3.8979032999999998</v>
      </c>
      <c r="K288" s="10">
        <v>4.0545366999999999</v>
      </c>
      <c r="L288" s="10">
        <v>4.2025024999999996</v>
      </c>
      <c r="M288" s="10">
        <v>4.3108712999999996</v>
      </c>
      <c r="N288" s="10">
        <v>4.3743869000000002</v>
      </c>
      <c r="O288" s="10">
        <v>4.3996712999999996</v>
      </c>
      <c r="P288" s="10">
        <v>4.3952033000000004</v>
      </c>
      <c r="Q288" s="10">
        <v>4.3688219000000004</v>
      </c>
      <c r="R288" s="10">
        <v>4.3268534000000001</v>
      </c>
      <c r="S288" s="10">
        <v>4.2740327999999996</v>
      </c>
      <c r="T288" s="10">
        <v>4.2136718999999996</v>
      </c>
      <c r="U288" s="10">
        <v>4.1482315999999999</v>
      </c>
      <c r="V288" s="10">
        <v>4.0795101000000003</v>
      </c>
      <c r="W288" s="10">
        <v>4.0089937000000004</v>
      </c>
      <c r="X288" s="10">
        <v>3.9381099000000002</v>
      </c>
      <c r="Y288" s="10">
        <v>3.8682864000000001</v>
      </c>
      <c r="Z288" s="10">
        <v>3.8009507</v>
      </c>
      <c r="AA288" s="10">
        <v>3.7375305000000001</v>
      </c>
      <c r="AB288" s="10">
        <v>3.6792113</v>
      </c>
      <c r="AC288" s="10">
        <v>3.6260560000000002</v>
      </c>
      <c r="AD288" s="10">
        <v>3.5778021</v>
      </c>
      <c r="AE288" s="10">
        <v>3.5341871</v>
      </c>
      <c r="AF288" s="10">
        <v>3.4949484000000002</v>
      </c>
      <c r="AG288" s="10">
        <v>3.4598236</v>
      </c>
      <c r="AH288" s="10">
        <v>3.4285450000000002</v>
      </c>
      <c r="AI288" s="10">
        <v>3.4008231000000002</v>
      </c>
      <c r="AJ288" s="10">
        <v>3.3763618000000002</v>
      </c>
      <c r="AK288" s="10">
        <v>3.3548656000000001</v>
      </c>
      <c r="AL288" s="10">
        <v>3.3360384999999999</v>
      </c>
      <c r="AM288" s="10">
        <v>3.3195847000000001</v>
      </c>
      <c r="AN288" s="10">
        <v>3.3052084000000002</v>
      </c>
      <c r="AO288" s="10">
        <v>3.2926137999999998</v>
      </c>
      <c r="AP288" s="10">
        <v>3.2815051</v>
      </c>
      <c r="AQ288" s="10">
        <v>3.2715863999999999</v>
      </c>
      <c r="AR288" s="10">
        <v>3.2625620999999998</v>
      </c>
      <c r="AS288" s="10">
        <v>3.2541361000000002</v>
      </c>
      <c r="AT288" s="10">
        <v>3.2460534000000001</v>
      </c>
      <c r="AU288" s="10">
        <v>3.2382374999999999</v>
      </c>
      <c r="AV288" s="10">
        <v>3.2306617000000002</v>
      </c>
      <c r="AW288" s="10">
        <v>3.2232991000000002</v>
      </c>
      <c r="AX288" s="10">
        <v>3.2161228999999998</v>
      </c>
      <c r="AY288" s="10">
        <v>3.2091059999999998</v>
      </c>
      <c r="AZ288" s="10">
        <v>3.2022217999999998</v>
      </c>
      <c r="BA288" s="10">
        <v>3.1954433</v>
      </c>
      <c r="BB288" s="10">
        <v>3.1887436999999998</v>
      </c>
      <c r="BC288" s="10">
        <v>3.1820960999999999</v>
      </c>
      <c r="BD288" s="10">
        <v>3.1754736000000001</v>
      </c>
      <c r="BE288" s="10">
        <v>3.1688494</v>
      </c>
      <c r="BF288" s="10">
        <v>3.1622037000000001</v>
      </c>
      <c r="BG288" s="10">
        <v>3.1555485000000001</v>
      </c>
      <c r="BH288" s="10">
        <v>3.1489042</v>
      </c>
      <c r="BI288" s="10">
        <v>3.1422914</v>
      </c>
      <c r="BJ288" s="10">
        <v>3.1357308000000002</v>
      </c>
      <c r="BK288" s="10">
        <v>3.1292428000000001</v>
      </c>
      <c r="BL288" s="10">
        <v>3.1228479999999998</v>
      </c>
      <c r="BM288" s="10">
        <v>3.1165669999999999</v>
      </c>
      <c r="BN288" s="10">
        <v>3.1104204000000002</v>
      </c>
      <c r="BO288" s="10">
        <v>3.1044287000000002</v>
      </c>
      <c r="BP288" s="10">
        <v>3.0986123999999999</v>
      </c>
      <c r="BQ288" s="10">
        <v>3.0929921</v>
      </c>
      <c r="BR288" s="10">
        <v>3.0641357</v>
      </c>
      <c r="BS288" s="10">
        <v>3.0450726000000001</v>
      </c>
      <c r="BU288" s="9">
        <v>140.88999999999999</v>
      </c>
      <c r="BV288" s="9">
        <v>140.46</v>
      </c>
      <c r="BW288" s="9">
        <v>140.96</v>
      </c>
      <c r="BX288" s="9">
        <v>142.46</v>
      </c>
      <c r="BY288" s="9">
        <v>142.22</v>
      </c>
      <c r="BZ288" s="9">
        <v>141.66</v>
      </c>
      <c r="CA288" s="9">
        <v>143.21</v>
      </c>
      <c r="CB288" s="9">
        <v>146.74</v>
      </c>
      <c r="CC288" s="9">
        <v>152.99</v>
      </c>
      <c r="CD288" s="9">
        <v>166.24</v>
      </c>
      <c r="CE288" s="9">
        <v>174.99</v>
      </c>
      <c r="CF288" s="9">
        <v>179.02</v>
      </c>
      <c r="CG288" s="9">
        <v>177.83</v>
      </c>
      <c r="CH288" s="9">
        <v>169.8</v>
      </c>
      <c r="CI288" s="9">
        <v>160.65</v>
      </c>
      <c r="CJ288" s="9">
        <v>153.65</v>
      </c>
      <c r="CK288" s="9">
        <v>148.57</v>
      </c>
      <c r="CL288" s="9">
        <v>143.16</v>
      </c>
      <c r="CM288" s="9">
        <v>145.34</v>
      </c>
      <c r="CN288" s="9">
        <v>149.51</v>
      </c>
      <c r="CO288" s="9">
        <v>155.51</v>
      </c>
      <c r="CP288" s="9">
        <v>159.32</v>
      </c>
      <c r="CQ288" s="9">
        <v>162.6</v>
      </c>
      <c r="CR288" s="9">
        <v>166.49</v>
      </c>
      <c r="CS288" s="9">
        <v>161.9</v>
      </c>
      <c r="CT288" s="9">
        <v>149.9</v>
      </c>
      <c r="CU288" s="9">
        <v>133.81</v>
      </c>
      <c r="CV288" s="9">
        <v>119.71</v>
      </c>
      <c r="CW288" s="9">
        <v>110.13</v>
      </c>
      <c r="CX288" s="9">
        <v>110.6</v>
      </c>
      <c r="CY288" s="9">
        <v>112.37</v>
      </c>
      <c r="CZ288" s="9">
        <v>117.13</v>
      </c>
      <c r="DA288" s="9">
        <v>120.67</v>
      </c>
      <c r="DB288" s="9">
        <v>123.07</v>
      </c>
      <c r="DC288" s="9">
        <v>126.28</v>
      </c>
      <c r="DD288" s="9">
        <v>127.57</v>
      </c>
      <c r="DE288" s="9">
        <v>128.47</v>
      </c>
      <c r="DF288" s="9">
        <v>119.32</v>
      </c>
      <c r="DG288" s="9">
        <v>104.32</v>
      </c>
      <c r="DH288" s="9">
        <v>91.32</v>
      </c>
      <c r="DI288" s="9">
        <v>88.31</v>
      </c>
      <c r="DJ288" s="9">
        <v>85.31</v>
      </c>
      <c r="DK288" s="9">
        <v>82.3</v>
      </c>
      <c r="DL288" s="9">
        <v>84.3</v>
      </c>
      <c r="DM288" s="9">
        <v>89.56</v>
      </c>
      <c r="DN288" s="9">
        <v>97.56</v>
      </c>
      <c r="DO288" s="9">
        <v>104.56</v>
      </c>
      <c r="DP288" s="9">
        <v>111.56</v>
      </c>
      <c r="DR288" s="9">
        <v>141.76</v>
      </c>
      <c r="DS288" s="9">
        <v>139.55000000000001</v>
      </c>
      <c r="DT288" s="9">
        <v>141.97999999999999</v>
      </c>
      <c r="DU288" s="9">
        <v>142.84</v>
      </c>
      <c r="DV288" s="9">
        <v>140.32</v>
      </c>
      <c r="DW288" s="9">
        <v>143.46</v>
      </c>
      <c r="DX288" s="9">
        <v>144.79</v>
      </c>
      <c r="DY288" s="9">
        <v>144.31</v>
      </c>
      <c r="DZ288" s="9">
        <v>170.74</v>
      </c>
      <c r="EA288" s="9">
        <v>172.72</v>
      </c>
      <c r="EB288" s="9">
        <v>171.68</v>
      </c>
      <c r="EC288" s="9">
        <v>176.46</v>
      </c>
      <c r="ED288" s="9">
        <v>173.93</v>
      </c>
      <c r="EE288" s="9">
        <v>170.96</v>
      </c>
      <c r="EF288" s="9">
        <v>143.72999999999999</v>
      </c>
      <c r="EG288" s="9">
        <v>143.4</v>
      </c>
      <c r="EH288" s="9">
        <v>143.25</v>
      </c>
      <c r="EI288" s="9">
        <v>137.41</v>
      </c>
      <c r="EJ288" s="9">
        <v>138.27000000000001</v>
      </c>
      <c r="EK288" s="9">
        <v>136.71</v>
      </c>
      <c r="EL288" s="9">
        <v>163.80000000000001</v>
      </c>
      <c r="EM288" s="9">
        <v>166.07</v>
      </c>
      <c r="EN288" s="9">
        <v>166.7</v>
      </c>
      <c r="EO288" s="9">
        <v>165.96</v>
      </c>
      <c r="EP288" s="9">
        <v>165.64</v>
      </c>
      <c r="EQ288" s="9">
        <v>167.15</v>
      </c>
      <c r="ER288" s="9">
        <v>127.77</v>
      </c>
      <c r="ES288" s="9">
        <v>127.04</v>
      </c>
      <c r="ET288" s="9">
        <v>127.05</v>
      </c>
      <c r="EU288" s="9">
        <v>127.02</v>
      </c>
      <c r="EV288" s="9">
        <v>128.43</v>
      </c>
      <c r="EW288" s="9">
        <v>129.27000000000001</v>
      </c>
      <c r="EX288" s="9">
        <v>140.83000000000001</v>
      </c>
      <c r="EY288" s="9">
        <v>143.34</v>
      </c>
      <c r="EZ288" s="9">
        <v>145.19999999999999</v>
      </c>
      <c r="FA288" s="9">
        <v>145.91</v>
      </c>
      <c r="FB288" s="9">
        <v>145.28</v>
      </c>
      <c r="FC288" s="9">
        <v>144.88999999999999</v>
      </c>
      <c r="FD288" s="9">
        <v>91.4</v>
      </c>
      <c r="FE288" s="9">
        <v>90.77</v>
      </c>
      <c r="FF288" s="9">
        <v>90.78</v>
      </c>
      <c r="FG288" s="9">
        <v>90.75</v>
      </c>
      <c r="FH288" s="9">
        <v>92.15</v>
      </c>
      <c r="FI288" s="9">
        <v>90.77</v>
      </c>
      <c r="FJ288" s="9">
        <v>76.72</v>
      </c>
      <c r="FK288" s="9">
        <v>79.23</v>
      </c>
      <c r="FL288" s="9">
        <v>81.09</v>
      </c>
      <c r="FM288" s="9">
        <v>81.8</v>
      </c>
      <c r="FO288" s="9">
        <v>78.501900000000006</v>
      </c>
      <c r="FP288" s="7">
        <v>85.36</v>
      </c>
      <c r="FQ288" s="9">
        <v>1.2358</v>
      </c>
      <c r="FR288" s="7">
        <f t="shared" si="43"/>
        <v>69.072665479851111</v>
      </c>
      <c r="FT288" s="7">
        <v>3.48</v>
      </c>
      <c r="FU288" s="7">
        <v>3.33</v>
      </c>
      <c r="FV288" s="9">
        <v>78.767499999999998</v>
      </c>
      <c r="FX288" s="9">
        <v>86.66</v>
      </c>
      <c r="FY288" s="9">
        <v>86.04</v>
      </c>
      <c r="FZ288" s="9">
        <v>84.47</v>
      </c>
      <c r="GA288" s="9">
        <v>81.02</v>
      </c>
      <c r="GB288" s="9">
        <v>75.989999999999995</v>
      </c>
    </row>
    <row r="289" spans="1:184" x14ac:dyDescent="0.25">
      <c r="A289" s="6">
        <f t="shared" si="44"/>
        <v>44956</v>
      </c>
      <c r="B289" s="13">
        <f t="shared" si="38"/>
        <v>1</v>
      </c>
      <c r="C289" s="13">
        <f t="shared" si="39"/>
        <v>2023</v>
      </c>
      <c r="D289">
        <f t="shared" si="40"/>
        <v>202301</v>
      </c>
      <c r="E289">
        <f t="shared" si="41"/>
        <v>1</v>
      </c>
      <c r="F289">
        <f t="shared" si="42"/>
        <v>202301</v>
      </c>
      <c r="G289" t="s">
        <v>475</v>
      </c>
      <c r="H289" s="9">
        <v>3.5</v>
      </c>
      <c r="I289" s="9">
        <v>3.4281000000000001</v>
      </c>
      <c r="J289" s="10">
        <v>3.9072355999999999</v>
      </c>
      <c r="K289" s="10">
        <v>4.0719209999999997</v>
      </c>
      <c r="L289" s="10">
        <v>4.2227877999999999</v>
      </c>
      <c r="M289" s="10">
        <v>4.3311773999999996</v>
      </c>
      <c r="N289" s="10">
        <v>4.3931956999999997</v>
      </c>
      <c r="O289" s="10">
        <v>4.4156943000000002</v>
      </c>
      <c r="P289" s="10">
        <v>4.4088799999999999</v>
      </c>
      <c r="Q289" s="10">
        <v>4.3812812000000001</v>
      </c>
      <c r="R289" s="10">
        <v>4.3387203000000003</v>
      </c>
      <c r="S289" s="10">
        <v>4.2860196999999998</v>
      </c>
      <c r="T289" s="10">
        <v>4.2264857999999998</v>
      </c>
      <c r="U289" s="10">
        <v>4.1627422999999997</v>
      </c>
      <c r="V289" s="10">
        <v>4.0971279999999997</v>
      </c>
      <c r="W289" s="10">
        <v>4.0309460000000001</v>
      </c>
      <c r="X289" s="10">
        <v>3.9652352999999998</v>
      </c>
      <c r="Y289" s="10">
        <v>3.9010343999999999</v>
      </c>
      <c r="Z289" s="10">
        <v>3.8393823</v>
      </c>
      <c r="AA289" s="10">
        <v>3.7813176999999998</v>
      </c>
      <c r="AB289" s="10">
        <v>3.7276563</v>
      </c>
      <c r="AC289" s="10">
        <v>3.6783641999999999</v>
      </c>
      <c r="AD289" s="10">
        <v>3.6332053000000002</v>
      </c>
      <c r="AE289" s="10">
        <v>3.5919436999999999</v>
      </c>
      <c r="AF289" s="10">
        <v>3.5543431999999999</v>
      </c>
      <c r="AG289" s="10">
        <v>3.5201679000000001</v>
      </c>
      <c r="AH289" s="10">
        <v>3.4891812</v>
      </c>
      <c r="AI289" s="10">
        <v>3.4611445000000001</v>
      </c>
      <c r="AJ289" s="10">
        <v>3.4358186000000002</v>
      </c>
      <c r="AK289" s="10">
        <v>3.4129643000000001</v>
      </c>
      <c r="AL289" s="10">
        <v>3.3923423000000001</v>
      </c>
      <c r="AM289" s="10">
        <v>3.3737134000000002</v>
      </c>
      <c r="AN289" s="10">
        <v>3.3568384999999998</v>
      </c>
      <c r="AO289" s="10">
        <v>3.3414782000000001</v>
      </c>
      <c r="AP289" s="10">
        <v>3.3273934999999999</v>
      </c>
      <c r="AQ289" s="10">
        <v>3.3143449999999999</v>
      </c>
      <c r="AR289" s="10">
        <v>3.3020934999999998</v>
      </c>
      <c r="AS289" s="10">
        <v>3.2903999000000002</v>
      </c>
      <c r="AT289" s="10">
        <v>3.2790591999999998</v>
      </c>
      <c r="AU289" s="10">
        <v>3.2680172000000001</v>
      </c>
      <c r="AV289" s="10">
        <v>3.2572616999999999</v>
      </c>
      <c r="AW289" s="10">
        <v>3.2467803000000002</v>
      </c>
      <c r="AX289" s="10">
        <v>3.2365605999999998</v>
      </c>
      <c r="AY289" s="10">
        <v>3.2265902999999998</v>
      </c>
      <c r="AZ289" s="10">
        <v>3.2168570000000001</v>
      </c>
      <c r="BA289" s="10">
        <v>3.2073483</v>
      </c>
      <c r="BB289" s="10">
        <v>3.1980520000000001</v>
      </c>
      <c r="BC289" s="10">
        <v>3.1889555999999999</v>
      </c>
      <c r="BD289" s="10">
        <v>3.1800467000000001</v>
      </c>
      <c r="BE289" s="10">
        <v>3.1713130999999999</v>
      </c>
      <c r="BF289" s="10">
        <v>3.1627459</v>
      </c>
      <c r="BG289" s="10">
        <v>3.1543554</v>
      </c>
      <c r="BH289" s="10">
        <v>3.1461584</v>
      </c>
      <c r="BI289" s="10">
        <v>3.1381714999999999</v>
      </c>
      <c r="BJ289" s="10">
        <v>3.1304116</v>
      </c>
      <c r="BK289" s="10">
        <v>3.1228953000000002</v>
      </c>
      <c r="BL289" s="10">
        <v>3.1156392999999998</v>
      </c>
      <c r="BM289" s="10">
        <v>3.1086605</v>
      </c>
      <c r="BN289" s="10">
        <v>3.1019755</v>
      </c>
      <c r="BO289" s="10">
        <v>3.0956009999999998</v>
      </c>
      <c r="BP289" s="10">
        <v>3.0895538</v>
      </c>
      <c r="BQ289" s="10">
        <v>3.0838505999999999</v>
      </c>
      <c r="BR289" s="10">
        <v>3.0571750999999998</v>
      </c>
      <c r="BS289" s="10">
        <v>3.0433115000000002</v>
      </c>
      <c r="BU289" s="9">
        <v>139.81</v>
      </c>
      <c r="BV289" s="9">
        <v>139.4</v>
      </c>
      <c r="BW289" s="9">
        <v>140.41</v>
      </c>
      <c r="BX289" s="9">
        <v>142.24</v>
      </c>
      <c r="BY289" s="9">
        <v>142.74</v>
      </c>
      <c r="BZ289" s="9">
        <v>141.87</v>
      </c>
      <c r="CA289" s="9">
        <v>143.41999999999999</v>
      </c>
      <c r="CB289" s="9">
        <v>146.94999999999999</v>
      </c>
      <c r="CC289" s="9">
        <v>153.30000000000001</v>
      </c>
      <c r="CD289" s="9">
        <v>166.78</v>
      </c>
      <c r="CE289" s="9">
        <v>175.52</v>
      </c>
      <c r="CF289" s="9">
        <v>179.85</v>
      </c>
      <c r="CG289" s="9">
        <v>178.66</v>
      </c>
      <c r="CH289" s="9">
        <v>171.25</v>
      </c>
      <c r="CI289" s="9">
        <v>162.15</v>
      </c>
      <c r="CJ289" s="9">
        <v>156.36000000000001</v>
      </c>
      <c r="CK289" s="9">
        <v>151.28</v>
      </c>
      <c r="CL289" s="9">
        <v>145.87</v>
      </c>
      <c r="CM289" s="9">
        <v>148.05000000000001</v>
      </c>
      <c r="CN289" s="9">
        <v>152.22</v>
      </c>
      <c r="CO289" s="9">
        <v>158.77000000000001</v>
      </c>
      <c r="CP289" s="9">
        <v>162.58000000000001</v>
      </c>
      <c r="CQ289" s="9">
        <v>165.86</v>
      </c>
      <c r="CR289" s="9">
        <v>169.75</v>
      </c>
      <c r="CS289" s="9">
        <v>165.16</v>
      </c>
      <c r="CT289" s="9">
        <v>153.16</v>
      </c>
      <c r="CU289" s="9">
        <v>136.07</v>
      </c>
      <c r="CV289" s="9">
        <v>121.97</v>
      </c>
      <c r="CW289" s="9">
        <v>112.39</v>
      </c>
      <c r="CX289" s="9">
        <v>112.86</v>
      </c>
      <c r="CY289" s="9">
        <v>114.63</v>
      </c>
      <c r="CZ289" s="9">
        <v>119.39</v>
      </c>
      <c r="DA289" s="9">
        <v>123.43</v>
      </c>
      <c r="DB289" s="9">
        <v>125.83</v>
      </c>
      <c r="DC289" s="9">
        <v>129.04</v>
      </c>
      <c r="DD289" s="9">
        <v>130.33000000000001</v>
      </c>
      <c r="DE289" s="9">
        <v>131.22999999999999</v>
      </c>
      <c r="DF289" s="9">
        <v>122.08</v>
      </c>
      <c r="DG289" s="9">
        <v>107.08</v>
      </c>
      <c r="DH289" s="9">
        <v>94.08</v>
      </c>
      <c r="DI289" s="9">
        <v>91.07</v>
      </c>
      <c r="DJ289" s="9">
        <v>88.07</v>
      </c>
      <c r="DK289" s="9">
        <v>85.06</v>
      </c>
      <c r="DL289" s="9">
        <v>87.06</v>
      </c>
      <c r="DM289" s="9">
        <v>92.32</v>
      </c>
      <c r="DN289" s="9">
        <v>100.32</v>
      </c>
      <c r="DO289" s="9">
        <v>107.32</v>
      </c>
      <c r="DP289" s="9">
        <v>114.32</v>
      </c>
      <c r="DR289" s="9">
        <v>141.57</v>
      </c>
      <c r="DS289" s="9">
        <v>141.94</v>
      </c>
      <c r="DT289" s="9">
        <v>142.56</v>
      </c>
      <c r="DU289" s="9">
        <v>143.38</v>
      </c>
      <c r="DV289" s="9">
        <v>141.82</v>
      </c>
      <c r="DW289" s="9">
        <v>143.66999999999999</v>
      </c>
      <c r="DX289" s="9">
        <v>145</v>
      </c>
      <c r="DY289" s="9">
        <v>144.52000000000001</v>
      </c>
      <c r="DZ289" s="9">
        <v>172.35</v>
      </c>
      <c r="EA289" s="9">
        <v>174.33</v>
      </c>
      <c r="EB289" s="9">
        <v>173.29</v>
      </c>
      <c r="EC289" s="9">
        <v>176.51</v>
      </c>
      <c r="ED289" s="9">
        <v>173.98</v>
      </c>
      <c r="EE289" s="9">
        <v>171.01</v>
      </c>
      <c r="EF289" s="9">
        <v>146.56</v>
      </c>
      <c r="EG289" s="9">
        <v>146.22999999999999</v>
      </c>
      <c r="EH289" s="9">
        <v>146.08000000000001</v>
      </c>
      <c r="EI289" s="9">
        <v>140.16999999999999</v>
      </c>
      <c r="EJ289" s="9">
        <v>141.03</v>
      </c>
      <c r="EK289" s="9">
        <v>139.47</v>
      </c>
      <c r="EL289" s="9">
        <v>166.55</v>
      </c>
      <c r="EM289" s="9">
        <v>168.82</v>
      </c>
      <c r="EN289" s="9">
        <v>169.45</v>
      </c>
      <c r="EO289" s="9">
        <v>168.71</v>
      </c>
      <c r="EP289" s="9">
        <v>168.39</v>
      </c>
      <c r="EQ289" s="9">
        <v>169.9</v>
      </c>
      <c r="ER289" s="9">
        <v>128.05000000000001</v>
      </c>
      <c r="ES289" s="9">
        <v>127.32</v>
      </c>
      <c r="ET289" s="9">
        <v>127.33</v>
      </c>
      <c r="EU289" s="9">
        <v>127.3</v>
      </c>
      <c r="EV289" s="9">
        <v>128.71</v>
      </c>
      <c r="EW289" s="9">
        <v>129.55000000000001</v>
      </c>
      <c r="EX289" s="9">
        <v>143.16</v>
      </c>
      <c r="EY289" s="9">
        <v>145.66999999999999</v>
      </c>
      <c r="EZ289" s="9">
        <v>147.53</v>
      </c>
      <c r="FA289" s="9">
        <v>148.24</v>
      </c>
      <c r="FB289" s="9">
        <v>147.61000000000001</v>
      </c>
      <c r="FC289" s="9">
        <v>147.22</v>
      </c>
      <c r="FD289" s="9">
        <v>90.85</v>
      </c>
      <c r="FE289" s="9">
        <v>90.22</v>
      </c>
      <c r="FF289" s="9">
        <v>90.23</v>
      </c>
      <c r="FG289" s="9">
        <v>90.2</v>
      </c>
      <c r="FH289" s="9">
        <v>91.6</v>
      </c>
      <c r="FI289" s="9">
        <v>90.22</v>
      </c>
      <c r="FJ289" s="9">
        <v>79.05</v>
      </c>
      <c r="FK289" s="9">
        <v>81.56</v>
      </c>
      <c r="FL289" s="9">
        <v>83.42</v>
      </c>
      <c r="FM289" s="9">
        <v>84.13</v>
      </c>
      <c r="FO289" s="9">
        <v>78.524199999999993</v>
      </c>
      <c r="FP289" s="7">
        <v>84.9</v>
      </c>
      <c r="FQ289" s="9">
        <v>1.2379</v>
      </c>
      <c r="FR289" s="7">
        <f t="shared" si="43"/>
        <v>68.583892075288801</v>
      </c>
      <c r="FT289" s="7">
        <v>3.47</v>
      </c>
      <c r="FU289" s="7">
        <v>3.35</v>
      </c>
      <c r="FV289" s="9">
        <v>78.787400000000005</v>
      </c>
      <c r="FX289" s="9">
        <v>84.9</v>
      </c>
      <c r="FY289" s="9">
        <v>84.14</v>
      </c>
      <c r="FZ289" s="9">
        <v>82.7</v>
      </c>
      <c r="GA289" s="9">
        <v>79.58</v>
      </c>
      <c r="GB289" s="9">
        <v>75.180000000000007</v>
      </c>
    </row>
    <row r="290" spans="1:184" x14ac:dyDescent="0.25">
      <c r="A290" s="6">
        <f t="shared" si="44"/>
        <v>44957</v>
      </c>
      <c r="B290" s="13">
        <f t="shared" si="38"/>
        <v>1</v>
      </c>
      <c r="C290" s="13">
        <f t="shared" si="39"/>
        <v>2023</v>
      </c>
      <c r="D290">
        <f t="shared" si="40"/>
        <v>202301</v>
      </c>
      <c r="E290">
        <f t="shared" si="41"/>
        <v>1</v>
      </c>
      <c r="F290">
        <f t="shared" si="42"/>
        <v>202301</v>
      </c>
      <c r="G290" t="s">
        <v>476</v>
      </c>
      <c r="H290" s="9">
        <v>3.5</v>
      </c>
      <c r="I290" s="9">
        <v>3.4268999999999998</v>
      </c>
      <c r="J290" s="10">
        <v>3.9042490999999999</v>
      </c>
      <c r="K290" s="10">
        <v>4.0639038000000003</v>
      </c>
      <c r="L290" s="10">
        <v>4.2097613000000003</v>
      </c>
      <c r="M290" s="10">
        <v>4.3142776999999999</v>
      </c>
      <c r="N290" s="10">
        <v>4.3739404000000004</v>
      </c>
      <c r="O290" s="10">
        <v>4.3950443999999997</v>
      </c>
      <c r="P290" s="10">
        <v>4.3874057000000004</v>
      </c>
      <c r="Q290" s="10">
        <v>4.3590277000000004</v>
      </c>
      <c r="R290" s="10">
        <v>4.3157537000000001</v>
      </c>
      <c r="S290" s="10">
        <v>4.2622574999999996</v>
      </c>
      <c r="T290" s="10">
        <v>4.2016517000000002</v>
      </c>
      <c r="U290" s="10">
        <v>4.1364599999999996</v>
      </c>
      <c r="V290" s="10">
        <v>4.0690416999999997</v>
      </c>
      <c r="W290" s="10">
        <v>4.0008409</v>
      </c>
      <c r="X290" s="10">
        <v>3.9330628999999999</v>
      </c>
      <c r="Y290" s="10">
        <v>3.8669126999999999</v>
      </c>
      <c r="Z290" s="10">
        <v>3.8035956</v>
      </c>
      <c r="AA290" s="10">
        <v>3.7443165999999999</v>
      </c>
      <c r="AB290" s="10">
        <v>3.6900115000000002</v>
      </c>
      <c r="AC290" s="10">
        <v>3.6405899000000002</v>
      </c>
      <c r="AD290" s="10">
        <v>3.5957170999999999</v>
      </c>
      <c r="AE290" s="10">
        <v>3.5550587</v>
      </c>
      <c r="AF290" s="10">
        <v>3.5182799999999999</v>
      </c>
      <c r="AG290" s="10">
        <v>3.4850465000000002</v>
      </c>
      <c r="AH290" s="10">
        <v>3.4550380000000001</v>
      </c>
      <c r="AI290" s="10">
        <v>3.4279975</v>
      </c>
      <c r="AJ290" s="10">
        <v>3.4036856000000002</v>
      </c>
      <c r="AK290" s="10">
        <v>3.3818630000000001</v>
      </c>
      <c r="AL290" s="10">
        <v>3.3622901999999999</v>
      </c>
      <c r="AM290" s="10">
        <v>3.3447277999999998</v>
      </c>
      <c r="AN290" s="10">
        <v>3.3289363000000001</v>
      </c>
      <c r="AO290" s="10">
        <v>3.3146764000000002</v>
      </c>
      <c r="AP290" s="10">
        <v>3.3017086</v>
      </c>
      <c r="AQ290" s="10">
        <v>3.2897935</v>
      </c>
      <c r="AR290" s="10">
        <v>3.2786916000000002</v>
      </c>
      <c r="AS290" s="10">
        <v>3.2681635999999998</v>
      </c>
      <c r="AT290" s="10">
        <v>3.2579977000000002</v>
      </c>
      <c r="AU290" s="10">
        <v>3.2481303000000001</v>
      </c>
      <c r="AV290" s="10">
        <v>3.2385480000000002</v>
      </c>
      <c r="AW290" s="10">
        <v>3.2292372</v>
      </c>
      <c r="AX290" s="10">
        <v>3.2201843000000001</v>
      </c>
      <c r="AY290" s="10">
        <v>3.2113757999999999</v>
      </c>
      <c r="AZ290" s="10">
        <v>3.2027980999999999</v>
      </c>
      <c r="BA290" s="10">
        <v>3.1944376999999999</v>
      </c>
      <c r="BB290" s="10">
        <v>3.1862810000000001</v>
      </c>
      <c r="BC290" s="10">
        <v>3.1783144999999999</v>
      </c>
      <c r="BD290" s="10">
        <v>3.1705245999999998</v>
      </c>
      <c r="BE290" s="10">
        <v>3.1628976999999998</v>
      </c>
      <c r="BF290" s="10">
        <v>3.1554240999999998</v>
      </c>
      <c r="BG290" s="10">
        <v>3.1481118000000001</v>
      </c>
      <c r="BH290" s="10">
        <v>3.1409745</v>
      </c>
      <c r="BI290" s="10">
        <v>3.1340257999999999</v>
      </c>
      <c r="BJ290" s="10">
        <v>3.1272793000000001</v>
      </c>
      <c r="BK290" s="10">
        <v>3.1207487</v>
      </c>
      <c r="BL290" s="10">
        <v>3.1144476999999999</v>
      </c>
      <c r="BM290" s="10">
        <v>3.1083897999999999</v>
      </c>
      <c r="BN290" s="10">
        <v>3.1025885999999998</v>
      </c>
      <c r="BO290" s="10">
        <v>3.0970578999999998</v>
      </c>
      <c r="BP290" s="10">
        <v>3.0918112</v>
      </c>
      <c r="BQ290" s="10">
        <v>3.0868622000000001</v>
      </c>
      <c r="BR290" s="10">
        <v>3.0637395999999999</v>
      </c>
      <c r="BS290" s="10">
        <v>3.0520801999999998</v>
      </c>
      <c r="BU290" s="9">
        <v>145.51</v>
      </c>
      <c r="BV290" s="9">
        <v>146.30000000000001</v>
      </c>
      <c r="BW290" s="9">
        <v>148.5</v>
      </c>
      <c r="BX290" s="9">
        <v>148.9</v>
      </c>
      <c r="BY290" s="9">
        <v>148.44999999999999</v>
      </c>
      <c r="BZ290" s="9">
        <v>149.85</v>
      </c>
      <c r="CA290" s="9">
        <v>152.75</v>
      </c>
      <c r="CB290" s="9">
        <v>160.07</v>
      </c>
      <c r="CC290" s="9">
        <v>173.23</v>
      </c>
      <c r="CD290" s="9">
        <v>181.72</v>
      </c>
      <c r="CE290" s="9">
        <v>185.3</v>
      </c>
      <c r="CF290" s="9">
        <v>184.6</v>
      </c>
      <c r="CG290" s="9">
        <v>177.19</v>
      </c>
      <c r="CH290" s="9">
        <v>166.59</v>
      </c>
      <c r="CI290" s="9">
        <v>159.79</v>
      </c>
      <c r="CJ290" s="9">
        <v>154.71</v>
      </c>
      <c r="CK290" s="9">
        <v>149.30000000000001</v>
      </c>
      <c r="CL290" s="9">
        <v>151.47999999999999</v>
      </c>
      <c r="CM290" s="9">
        <v>155.65</v>
      </c>
      <c r="CN290" s="9">
        <v>163.02000000000001</v>
      </c>
      <c r="CO290" s="9">
        <v>166.83</v>
      </c>
      <c r="CP290" s="9">
        <v>170.11</v>
      </c>
      <c r="CQ290" s="9">
        <v>174</v>
      </c>
      <c r="CR290" s="9">
        <v>169.41</v>
      </c>
      <c r="CS290" s="9">
        <v>157.41</v>
      </c>
      <c r="CT290" s="9">
        <v>137.56</v>
      </c>
      <c r="CU290" s="9">
        <v>122.45</v>
      </c>
      <c r="CV290" s="9">
        <v>112.87</v>
      </c>
      <c r="CW290" s="9">
        <v>113.34</v>
      </c>
      <c r="CX290" s="9">
        <v>115.11</v>
      </c>
      <c r="CY290" s="9">
        <v>119.87</v>
      </c>
      <c r="CZ290" s="9">
        <v>122.91</v>
      </c>
      <c r="DA290" s="9">
        <v>125.31</v>
      </c>
      <c r="DB290" s="9">
        <v>128.52000000000001</v>
      </c>
      <c r="DC290" s="9">
        <v>129.81</v>
      </c>
      <c r="DD290" s="9">
        <v>130.69999999999999</v>
      </c>
      <c r="DE290" s="9">
        <v>121.55</v>
      </c>
      <c r="DF290" s="9">
        <v>104.55</v>
      </c>
      <c r="DG290" s="9">
        <v>89.54</v>
      </c>
      <c r="DH290" s="9">
        <v>86.53</v>
      </c>
      <c r="DI290" s="9">
        <v>83.53</v>
      </c>
      <c r="DJ290" s="9">
        <v>80.52</v>
      </c>
      <c r="DK290" s="9">
        <v>82.52</v>
      </c>
      <c r="DL290" s="9">
        <v>87.77</v>
      </c>
      <c r="DM290" s="9">
        <v>94.97</v>
      </c>
      <c r="DN290" s="9">
        <v>101.97</v>
      </c>
      <c r="DO290" s="9">
        <v>108.97</v>
      </c>
      <c r="DP290" s="9">
        <v>109.07</v>
      </c>
      <c r="DR290" s="9">
        <v>147.57</v>
      </c>
      <c r="DS290" s="9">
        <v>148.13</v>
      </c>
      <c r="DT290" s="9">
        <v>149.88999999999999</v>
      </c>
      <c r="DU290" s="9">
        <v>149.25</v>
      </c>
      <c r="DV290" s="9">
        <v>149.74</v>
      </c>
      <c r="DW290" s="9">
        <v>151.07</v>
      </c>
      <c r="DX290" s="9">
        <v>150.59</v>
      </c>
      <c r="DY290" s="9">
        <v>177.05</v>
      </c>
      <c r="DZ290" s="9">
        <v>179.03</v>
      </c>
      <c r="EA290" s="9">
        <v>177.99</v>
      </c>
      <c r="EB290" s="9">
        <v>180.75</v>
      </c>
      <c r="EC290" s="9">
        <v>178.22</v>
      </c>
      <c r="ED290" s="9">
        <v>175.25</v>
      </c>
      <c r="EE290" s="9">
        <v>148.29</v>
      </c>
      <c r="EF290" s="9">
        <v>147.96</v>
      </c>
      <c r="EG290" s="9">
        <v>147.81</v>
      </c>
      <c r="EH290" s="9">
        <v>141.9</v>
      </c>
      <c r="EI290" s="9">
        <v>142.76</v>
      </c>
      <c r="EJ290" s="9">
        <v>141.19999999999999</v>
      </c>
      <c r="EK290" s="9">
        <v>168.17</v>
      </c>
      <c r="EL290" s="9">
        <v>170.44</v>
      </c>
      <c r="EM290" s="9">
        <v>171.07</v>
      </c>
      <c r="EN290" s="9">
        <v>170.33</v>
      </c>
      <c r="EO290" s="9">
        <v>170.01</v>
      </c>
      <c r="EP290" s="9">
        <v>171.52</v>
      </c>
      <c r="EQ290" s="9">
        <v>129.54</v>
      </c>
      <c r="ER290" s="9">
        <v>128.81</v>
      </c>
      <c r="ES290" s="9">
        <v>128.82</v>
      </c>
      <c r="ET290" s="9">
        <v>128.79</v>
      </c>
      <c r="EU290" s="9">
        <v>130.19999999999999</v>
      </c>
      <c r="EV290" s="9">
        <v>131.04</v>
      </c>
      <c r="EW290" s="9">
        <v>143.21</v>
      </c>
      <c r="EX290" s="9">
        <v>145.72</v>
      </c>
      <c r="EY290" s="9">
        <v>147.58000000000001</v>
      </c>
      <c r="EZ290" s="9">
        <v>148.29</v>
      </c>
      <c r="FA290" s="9">
        <v>147.66</v>
      </c>
      <c r="FB290" s="9">
        <v>147.27000000000001</v>
      </c>
      <c r="FC290" s="9">
        <v>92.34</v>
      </c>
      <c r="FD290" s="9">
        <v>91.71</v>
      </c>
      <c r="FE290" s="9">
        <v>91.72</v>
      </c>
      <c r="FF290" s="9">
        <v>91.69</v>
      </c>
      <c r="FG290" s="9">
        <v>93.09</v>
      </c>
      <c r="FH290" s="9">
        <v>91.71</v>
      </c>
      <c r="FI290" s="9">
        <v>79.099999999999994</v>
      </c>
      <c r="FJ290" s="9">
        <v>81.61</v>
      </c>
      <c r="FK290" s="9">
        <v>83.47</v>
      </c>
      <c r="FL290" s="9">
        <v>84.18</v>
      </c>
      <c r="FM290" s="9">
        <v>84.92</v>
      </c>
      <c r="FO290" s="9">
        <v>78.137200000000007</v>
      </c>
      <c r="FP290" s="7">
        <v>83.42</v>
      </c>
      <c r="FQ290" s="9">
        <v>1.2306999999999999</v>
      </c>
      <c r="FR290" s="7">
        <f t="shared" si="43"/>
        <v>67.782562769155774</v>
      </c>
      <c r="FT290" s="7">
        <v>3.46</v>
      </c>
      <c r="FU290" s="7">
        <v>3.34</v>
      </c>
      <c r="FV290" s="9">
        <v>78.392600000000002</v>
      </c>
      <c r="FX290" s="9">
        <v>84.49</v>
      </c>
      <c r="FY290" s="9">
        <v>85.17</v>
      </c>
      <c r="FZ290" s="9">
        <v>83.83</v>
      </c>
      <c r="GA290" s="9">
        <v>80.77</v>
      </c>
      <c r="GB290" s="9">
        <v>76.3</v>
      </c>
    </row>
    <row r="291" spans="1:184" x14ac:dyDescent="0.25">
      <c r="A291" s="6">
        <f t="shared" si="44"/>
        <v>44958</v>
      </c>
      <c r="B291" s="13">
        <f t="shared" si="38"/>
        <v>2</v>
      </c>
      <c r="C291" s="13">
        <f t="shared" si="39"/>
        <v>2023</v>
      </c>
      <c r="D291">
        <f t="shared" si="40"/>
        <v>202302</v>
      </c>
      <c r="E291">
        <f t="shared" si="41"/>
        <v>1</v>
      </c>
      <c r="F291">
        <f t="shared" si="42"/>
        <v>202301</v>
      </c>
      <c r="G291" t="s">
        <v>477</v>
      </c>
      <c r="H291" s="9">
        <v>3.5</v>
      </c>
      <c r="I291" s="9">
        <v>3.4268000000000001</v>
      </c>
      <c r="J291" s="10">
        <v>3.9131532999999998</v>
      </c>
      <c r="K291" s="10">
        <v>4.0661383999999998</v>
      </c>
      <c r="L291" s="10">
        <v>4.1995038999999998</v>
      </c>
      <c r="M291" s="10">
        <v>4.2928670999999996</v>
      </c>
      <c r="N291" s="10">
        <v>4.3447053999999996</v>
      </c>
      <c r="O291" s="10">
        <v>4.3617751</v>
      </c>
      <c r="P291" s="10">
        <v>4.3521096999999997</v>
      </c>
      <c r="Q291" s="10">
        <v>4.3230662999999998</v>
      </c>
      <c r="R291" s="10">
        <v>4.2801809000000004</v>
      </c>
      <c r="S291" s="10">
        <v>4.2275901999999999</v>
      </c>
      <c r="T291" s="10">
        <v>4.1679722999999997</v>
      </c>
      <c r="U291" s="10">
        <v>4.1033394000000003</v>
      </c>
      <c r="V291" s="10">
        <v>4.0353604000000001</v>
      </c>
      <c r="W291" s="10">
        <v>3.9655166999999998</v>
      </c>
      <c r="X291" s="10">
        <v>3.8952585000000002</v>
      </c>
      <c r="Y291" s="10">
        <v>3.8260361999999999</v>
      </c>
      <c r="Z291" s="10">
        <v>3.7593000000000001</v>
      </c>
      <c r="AA291" s="10">
        <v>3.6964999999999999</v>
      </c>
      <c r="AB291" s="10">
        <v>3.6387939</v>
      </c>
      <c r="AC291" s="10">
        <v>3.5862250000000002</v>
      </c>
      <c r="AD291" s="10">
        <v>3.5385715000000002</v>
      </c>
      <c r="AE291" s="10">
        <v>3.4956113000000002</v>
      </c>
      <c r="AF291" s="10">
        <v>3.4571228000000001</v>
      </c>
      <c r="AG291" s="10">
        <v>3.4228839</v>
      </c>
      <c r="AH291" s="10">
        <v>3.3926601000000001</v>
      </c>
      <c r="AI291" s="10">
        <v>3.3661481000000002</v>
      </c>
      <c r="AJ291" s="10">
        <v>3.3430217</v>
      </c>
      <c r="AK291" s="10">
        <v>3.3229544</v>
      </c>
      <c r="AL291" s="10">
        <v>3.3056199999999998</v>
      </c>
      <c r="AM291" s="10">
        <v>3.2906922000000001</v>
      </c>
      <c r="AN291" s="10">
        <v>3.2778445999999999</v>
      </c>
      <c r="AO291" s="10">
        <v>3.2667510000000002</v>
      </c>
      <c r="AP291" s="10">
        <v>3.257085</v>
      </c>
      <c r="AQ291" s="10">
        <v>3.2485203</v>
      </c>
      <c r="AR291" s="10">
        <v>3.2407306</v>
      </c>
      <c r="AS291" s="10">
        <v>3.2333896000000002</v>
      </c>
      <c r="AT291" s="10">
        <v>3.2262133</v>
      </c>
      <c r="AU291" s="10">
        <v>3.2191242999999998</v>
      </c>
      <c r="AV291" s="10">
        <v>3.2121078000000001</v>
      </c>
      <c r="AW291" s="10">
        <v>3.2051490999999999</v>
      </c>
      <c r="AX291" s="10">
        <v>3.1982335000000002</v>
      </c>
      <c r="AY291" s="10">
        <v>3.1913464</v>
      </c>
      <c r="AZ291" s="10">
        <v>3.1844730000000001</v>
      </c>
      <c r="BA291" s="10">
        <v>3.1775988000000002</v>
      </c>
      <c r="BB291" s="10">
        <v>3.1707089000000002</v>
      </c>
      <c r="BC291" s="10">
        <v>3.1637887</v>
      </c>
      <c r="BD291" s="10">
        <v>3.1568234999999998</v>
      </c>
      <c r="BE291" s="10">
        <v>3.1497986</v>
      </c>
      <c r="BF291" s="10">
        <v>3.142706</v>
      </c>
      <c r="BG291" s="10">
        <v>3.135567</v>
      </c>
      <c r="BH291" s="10">
        <v>3.1284109999999998</v>
      </c>
      <c r="BI291" s="10">
        <v>3.1212675000000001</v>
      </c>
      <c r="BJ291" s="10">
        <v>3.1141657</v>
      </c>
      <c r="BK291" s="10">
        <v>3.1071352000000001</v>
      </c>
      <c r="BL291" s="10">
        <v>3.1002054000000001</v>
      </c>
      <c r="BM291" s="10">
        <v>3.0934056999999999</v>
      </c>
      <c r="BN291" s="10">
        <v>3.0867654</v>
      </c>
      <c r="BO291" s="10">
        <v>3.080314</v>
      </c>
      <c r="BP291" s="10">
        <v>3.0740810000000001</v>
      </c>
      <c r="BQ291" s="10">
        <v>3.0680955999999999</v>
      </c>
      <c r="BR291" s="10">
        <v>3.0382007</v>
      </c>
      <c r="BS291" s="10">
        <v>3.019587</v>
      </c>
      <c r="BU291" s="9">
        <v>152.07</v>
      </c>
      <c r="BV291" s="9">
        <v>153.82</v>
      </c>
      <c r="BW291" s="9">
        <v>155.57</v>
      </c>
      <c r="BX291" s="9">
        <v>156.46</v>
      </c>
      <c r="BY291" s="9">
        <v>155.94999999999999</v>
      </c>
      <c r="BZ291" s="9">
        <v>157.16999999999999</v>
      </c>
      <c r="CA291" s="9">
        <v>160.08000000000001</v>
      </c>
      <c r="CB291" s="9">
        <v>165.83</v>
      </c>
      <c r="CC291" s="9">
        <v>178.51</v>
      </c>
      <c r="CD291" s="9">
        <v>187</v>
      </c>
      <c r="CE291" s="9">
        <v>189.76</v>
      </c>
      <c r="CF291" s="9">
        <v>189.36</v>
      </c>
      <c r="CG291" s="9">
        <v>181.95</v>
      </c>
      <c r="CH291" s="9">
        <v>169.35</v>
      </c>
      <c r="CI291" s="9">
        <v>162.05000000000001</v>
      </c>
      <c r="CJ291" s="9">
        <v>156.97</v>
      </c>
      <c r="CK291" s="9">
        <v>151.56</v>
      </c>
      <c r="CL291" s="9">
        <v>153.74</v>
      </c>
      <c r="CM291" s="9">
        <v>157.91</v>
      </c>
      <c r="CN291" s="9">
        <v>167.28</v>
      </c>
      <c r="CO291" s="9">
        <v>171.59</v>
      </c>
      <c r="CP291" s="9">
        <v>174.87</v>
      </c>
      <c r="CQ291" s="9">
        <v>178.76</v>
      </c>
      <c r="CR291" s="9">
        <v>174.17</v>
      </c>
      <c r="CS291" s="9">
        <v>162.16999999999999</v>
      </c>
      <c r="CT291" s="9">
        <v>141.16999999999999</v>
      </c>
      <c r="CU291" s="9">
        <v>126.06</v>
      </c>
      <c r="CV291" s="9">
        <v>116.48</v>
      </c>
      <c r="CW291" s="9">
        <v>116.95</v>
      </c>
      <c r="CX291" s="9">
        <v>118.72</v>
      </c>
      <c r="CY291" s="9">
        <v>123.48</v>
      </c>
      <c r="CZ291" s="9">
        <v>126.52</v>
      </c>
      <c r="DA291" s="9">
        <v>128.91999999999999</v>
      </c>
      <c r="DB291" s="9">
        <v>132.13</v>
      </c>
      <c r="DC291" s="9">
        <v>133.41999999999999</v>
      </c>
      <c r="DD291" s="9">
        <v>134.31</v>
      </c>
      <c r="DE291" s="9">
        <v>125.16</v>
      </c>
      <c r="DF291" s="9">
        <v>107.16</v>
      </c>
      <c r="DG291" s="9">
        <v>90.65</v>
      </c>
      <c r="DH291" s="9">
        <v>87.64</v>
      </c>
      <c r="DI291" s="9">
        <v>84.64</v>
      </c>
      <c r="DJ291" s="9">
        <v>81.63</v>
      </c>
      <c r="DK291" s="9">
        <v>83.63</v>
      </c>
      <c r="DL291" s="9">
        <v>88.88</v>
      </c>
      <c r="DM291" s="9">
        <v>96.08</v>
      </c>
      <c r="DN291" s="9">
        <v>103.08</v>
      </c>
      <c r="DO291" s="9">
        <v>110.08</v>
      </c>
      <c r="DP291" s="9">
        <v>110.18</v>
      </c>
      <c r="DR291" s="9">
        <v>152.34</v>
      </c>
      <c r="DS291" s="9">
        <v>152.35</v>
      </c>
      <c r="DT291" s="9">
        <v>154.16999999999999</v>
      </c>
      <c r="DU291" s="9">
        <v>154.06</v>
      </c>
      <c r="DV291" s="9">
        <v>154.77000000000001</v>
      </c>
      <c r="DW291" s="9">
        <v>156.83000000000001</v>
      </c>
      <c r="DX291" s="9">
        <v>156.35</v>
      </c>
      <c r="DY291" s="9">
        <v>178.82</v>
      </c>
      <c r="DZ291" s="9">
        <v>180.8</v>
      </c>
      <c r="EA291" s="9">
        <v>179.76</v>
      </c>
      <c r="EB291" s="9">
        <v>185.84</v>
      </c>
      <c r="EC291" s="9">
        <v>183.31</v>
      </c>
      <c r="ED291" s="9">
        <v>180.34</v>
      </c>
      <c r="EE291" s="9">
        <v>149.63</v>
      </c>
      <c r="EF291" s="9">
        <v>149.30000000000001</v>
      </c>
      <c r="EG291" s="9">
        <v>149.15</v>
      </c>
      <c r="EH291" s="9">
        <v>143.24</v>
      </c>
      <c r="EI291" s="9">
        <v>144.1</v>
      </c>
      <c r="EJ291" s="9">
        <v>142.54</v>
      </c>
      <c r="EK291" s="9">
        <v>171.21</v>
      </c>
      <c r="EL291" s="9">
        <v>173.48</v>
      </c>
      <c r="EM291" s="9">
        <v>174.11</v>
      </c>
      <c r="EN291" s="9">
        <v>173.37</v>
      </c>
      <c r="EO291" s="9">
        <v>173.05</v>
      </c>
      <c r="EP291" s="9">
        <v>174.56</v>
      </c>
      <c r="EQ291" s="9">
        <v>130.47999999999999</v>
      </c>
      <c r="ER291" s="9">
        <v>129.75</v>
      </c>
      <c r="ES291" s="9">
        <v>129.76</v>
      </c>
      <c r="ET291" s="9">
        <v>129.72999999999999</v>
      </c>
      <c r="EU291" s="9">
        <v>131.13999999999999</v>
      </c>
      <c r="EV291" s="9">
        <v>131.97999999999999</v>
      </c>
      <c r="EW291" s="9">
        <v>143.52000000000001</v>
      </c>
      <c r="EX291" s="9">
        <v>146.03</v>
      </c>
      <c r="EY291" s="9">
        <v>147.88999999999999</v>
      </c>
      <c r="EZ291" s="9">
        <v>148.6</v>
      </c>
      <c r="FA291" s="9">
        <v>147.97</v>
      </c>
      <c r="FB291" s="9">
        <v>147.58000000000001</v>
      </c>
      <c r="FC291" s="9">
        <v>93.28</v>
      </c>
      <c r="FD291" s="9">
        <v>92.65</v>
      </c>
      <c r="FE291" s="9">
        <v>92.66</v>
      </c>
      <c r="FF291" s="9">
        <v>92.63</v>
      </c>
      <c r="FG291" s="9">
        <v>94.03</v>
      </c>
      <c r="FH291" s="9">
        <v>92.65</v>
      </c>
      <c r="FI291" s="9">
        <v>79.41</v>
      </c>
      <c r="FJ291" s="9">
        <v>81.92</v>
      </c>
      <c r="FK291" s="9">
        <v>83.78</v>
      </c>
      <c r="FL291" s="9">
        <v>84.49</v>
      </c>
      <c r="FM291" s="9">
        <v>85.23</v>
      </c>
      <c r="FO291" s="9">
        <v>77.979600000000005</v>
      </c>
      <c r="FP291" s="7">
        <v>81.61</v>
      </c>
      <c r="FQ291" s="9">
        <v>1.2325999999999999</v>
      </c>
      <c r="FR291" s="7">
        <f t="shared" si="43"/>
        <v>66.209638163232199</v>
      </c>
      <c r="FT291" s="7">
        <v>3.41</v>
      </c>
      <c r="FU291" s="7">
        <v>3.3</v>
      </c>
      <c r="FV291" s="9">
        <v>78.241</v>
      </c>
      <c r="FX291" s="9">
        <v>82.84</v>
      </c>
      <c r="FY291" s="9">
        <v>82.16</v>
      </c>
      <c r="FZ291" s="9">
        <v>80.89</v>
      </c>
      <c r="GA291" s="9">
        <v>78.27</v>
      </c>
      <c r="GB291" s="9">
        <v>74.400000000000006</v>
      </c>
    </row>
    <row r="292" spans="1:184" x14ac:dyDescent="0.25">
      <c r="A292" s="6">
        <f t="shared" si="44"/>
        <v>44959</v>
      </c>
      <c r="B292" s="13">
        <f t="shared" si="38"/>
        <v>2</v>
      </c>
      <c r="C292" s="13">
        <f t="shared" si="39"/>
        <v>2023</v>
      </c>
      <c r="D292">
        <f t="shared" si="40"/>
        <v>202302</v>
      </c>
      <c r="E292">
        <f t="shared" si="41"/>
        <v>1</v>
      </c>
      <c r="F292">
        <f t="shared" si="42"/>
        <v>202301</v>
      </c>
      <c r="G292" t="s">
        <v>478</v>
      </c>
      <c r="H292" s="9">
        <v>4</v>
      </c>
      <c r="I292" s="9">
        <v>3.9264999999999999</v>
      </c>
      <c r="J292" s="10">
        <v>3.9549221000000001</v>
      </c>
      <c r="K292" s="10">
        <v>4.0711189000000001</v>
      </c>
      <c r="L292" s="10">
        <v>4.1721249</v>
      </c>
      <c r="M292" s="10">
        <v>4.2397562000000004</v>
      </c>
      <c r="N292" s="10">
        <v>4.2684334000000002</v>
      </c>
      <c r="O292" s="10">
        <v>4.2604796</v>
      </c>
      <c r="P292" s="10">
        <v>4.2230464999999997</v>
      </c>
      <c r="Q292" s="10">
        <v>4.1641947999999998</v>
      </c>
      <c r="R292" s="10">
        <v>4.0915970000000002</v>
      </c>
      <c r="S292" s="10">
        <v>4.0108477999999996</v>
      </c>
      <c r="T292" s="10">
        <v>3.9260378999999999</v>
      </c>
      <c r="U292" s="10">
        <v>3.8397945</v>
      </c>
      <c r="V292" s="10">
        <v>3.7539844000000002</v>
      </c>
      <c r="W292" s="10">
        <v>3.6697822000000002</v>
      </c>
      <c r="X292" s="10">
        <v>3.5882057999999999</v>
      </c>
      <c r="Y292" s="10">
        <v>3.5102730000000002</v>
      </c>
      <c r="Z292" s="10">
        <v>3.4370018999999998</v>
      </c>
      <c r="AA292" s="10">
        <v>3.3694101999999999</v>
      </c>
      <c r="AB292" s="10">
        <v>3.3082493999999998</v>
      </c>
      <c r="AC292" s="10">
        <v>3.2532562</v>
      </c>
      <c r="AD292" s="10">
        <v>3.2039259000000002</v>
      </c>
      <c r="AE292" s="10">
        <v>3.1597537</v>
      </c>
      <c r="AF292" s="10">
        <v>3.1202350000000001</v>
      </c>
      <c r="AG292" s="10">
        <v>3.0848648999999999</v>
      </c>
      <c r="AH292" s="10">
        <v>3.0531706999999999</v>
      </c>
      <c r="AI292" s="10">
        <v>3.0248358</v>
      </c>
      <c r="AJ292" s="10">
        <v>2.9995908999999998</v>
      </c>
      <c r="AK292" s="10">
        <v>2.9771668</v>
      </c>
      <c r="AL292" s="10">
        <v>2.9572942000000002</v>
      </c>
      <c r="AM292" s="10">
        <v>2.9397039999999999</v>
      </c>
      <c r="AN292" s="10">
        <v>2.9241269000000001</v>
      </c>
      <c r="AO292" s="10">
        <v>2.9102937</v>
      </c>
      <c r="AP292" s="10">
        <v>2.8979352</v>
      </c>
      <c r="AQ292" s="10">
        <v>2.8867821</v>
      </c>
      <c r="AR292" s="10">
        <v>2.8765653000000002</v>
      </c>
      <c r="AS292" s="10">
        <v>2.8670154999999999</v>
      </c>
      <c r="AT292" s="10">
        <v>2.8579020000000002</v>
      </c>
      <c r="AU292" s="10">
        <v>2.8491632999999998</v>
      </c>
      <c r="AV292" s="10">
        <v>2.8407849000000001</v>
      </c>
      <c r="AW292" s="10">
        <v>2.8327523999999999</v>
      </c>
      <c r="AX292" s="10">
        <v>2.8250511999999999</v>
      </c>
      <c r="AY292" s="10">
        <v>2.8176668</v>
      </c>
      <c r="AZ292" s="10">
        <v>2.8105845999999999</v>
      </c>
      <c r="BA292" s="10">
        <v>2.8037899999999998</v>
      </c>
      <c r="BB292" s="10">
        <v>2.7972687000000001</v>
      </c>
      <c r="BC292" s="10">
        <v>2.7910059999999999</v>
      </c>
      <c r="BD292" s="10">
        <v>2.7849873999999999</v>
      </c>
      <c r="BE292" s="10">
        <v>2.7791983999999998</v>
      </c>
      <c r="BF292" s="10">
        <v>2.7736284000000002</v>
      </c>
      <c r="BG292" s="10">
        <v>2.7682847000000002</v>
      </c>
      <c r="BH292" s="10">
        <v>2.7631790999999999</v>
      </c>
      <c r="BI292" s="10">
        <v>2.7583237999999999</v>
      </c>
      <c r="BJ292" s="10">
        <v>2.7537308</v>
      </c>
      <c r="BK292" s="10">
        <v>2.749412</v>
      </c>
      <c r="BL292" s="10">
        <v>2.7453796000000001</v>
      </c>
      <c r="BM292" s="10">
        <v>2.7416455000000002</v>
      </c>
      <c r="BN292" s="10">
        <v>2.7382219000000001</v>
      </c>
      <c r="BO292" s="10">
        <v>2.7351206000000001</v>
      </c>
      <c r="BP292" s="10">
        <v>2.7323537</v>
      </c>
      <c r="BQ292" s="10">
        <v>2.7299332999999999</v>
      </c>
      <c r="BR292" s="10">
        <v>2.7230108999999998</v>
      </c>
      <c r="BS292" s="10">
        <v>2.7294752999999998</v>
      </c>
      <c r="BU292" s="9">
        <v>143.97</v>
      </c>
      <c r="BV292" s="9">
        <v>147.22</v>
      </c>
      <c r="BW292" s="9">
        <v>149.47</v>
      </c>
      <c r="BX292" s="9">
        <v>150.87</v>
      </c>
      <c r="BY292" s="9">
        <v>150.38</v>
      </c>
      <c r="BZ292" s="9">
        <v>151.83000000000001</v>
      </c>
      <c r="CA292" s="9">
        <v>154.74</v>
      </c>
      <c r="CB292" s="9">
        <v>161.96</v>
      </c>
      <c r="CC292" s="9">
        <v>174.64</v>
      </c>
      <c r="CD292" s="9">
        <v>183.13</v>
      </c>
      <c r="CE292" s="9">
        <v>186.12</v>
      </c>
      <c r="CF292" s="9">
        <v>185.72</v>
      </c>
      <c r="CG292" s="9">
        <v>178.31</v>
      </c>
      <c r="CH292" s="9">
        <v>168.31</v>
      </c>
      <c r="CI292" s="9">
        <v>163.09</v>
      </c>
      <c r="CJ292" s="9">
        <v>158.01</v>
      </c>
      <c r="CK292" s="9">
        <v>152.6</v>
      </c>
      <c r="CL292" s="9">
        <v>154.78</v>
      </c>
      <c r="CM292" s="9">
        <v>158.94999999999999</v>
      </c>
      <c r="CN292" s="9">
        <v>166.32</v>
      </c>
      <c r="CO292" s="9">
        <v>169.43</v>
      </c>
      <c r="CP292" s="9">
        <v>172.71</v>
      </c>
      <c r="CQ292" s="9">
        <v>176.6</v>
      </c>
      <c r="CR292" s="9">
        <v>172.01</v>
      </c>
      <c r="CS292" s="9">
        <v>160.01</v>
      </c>
      <c r="CT292" s="9">
        <v>140.28</v>
      </c>
      <c r="CU292" s="9">
        <v>125.17</v>
      </c>
      <c r="CV292" s="9">
        <v>115.59</v>
      </c>
      <c r="CW292" s="9">
        <v>116.06</v>
      </c>
      <c r="CX292" s="9">
        <v>117.83</v>
      </c>
      <c r="CY292" s="9">
        <v>122.59</v>
      </c>
      <c r="CZ292" s="9">
        <v>125.11</v>
      </c>
      <c r="DA292" s="9">
        <v>127.14</v>
      </c>
      <c r="DB292" s="9">
        <v>130.35</v>
      </c>
      <c r="DC292" s="9">
        <v>131.63999999999999</v>
      </c>
      <c r="DD292" s="9">
        <v>132.53</v>
      </c>
      <c r="DE292" s="9">
        <v>123.38</v>
      </c>
      <c r="DF292" s="9">
        <v>104.38</v>
      </c>
      <c r="DG292" s="9">
        <v>87.87</v>
      </c>
      <c r="DH292" s="9">
        <v>84.86</v>
      </c>
      <c r="DI292" s="9">
        <v>81.86</v>
      </c>
      <c r="DJ292" s="9">
        <v>78.849999999999994</v>
      </c>
      <c r="DK292" s="9">
        <v>80.849999999999994</v>
      </c>
      <c r="DL292" s="9">
        <v>86.1</v>
      </c>
      <c r="DM292" s="9">
        <v>93.3</v>
      </c>
      <c r="DN292" s="9">
        <v>100.3</v>
      </c>
      <c r="DO292" s="9">
        <v>107.3</v>
      </c>
      <c r="DP292" s="9">
        <v>107.4</v>
      </c>
      <c r="DR292" s="9">
        <v>143.36000000000001</v>
      </c>
      <c r="DS292" s="9">
        <v>146.88</v>
      </c>
      <c r="DT292" s="9">
        <v>151.32</v>
      </c>
      <c r="DU292" s="9">
        <v>152.13</v>
      </c>
      <c r="DV292" s="9">
        <v>149.69999999999999</v>
      </c>
      <c r="DW292" s="9">
        <v>153.38999999999999</v>
      </c>
      <c r="DX292" s="9">
        <v>152.91</v>
      </c>
      <c r="DY292" s="9">
        <v>176.28</v>
      </c>
      <c r="DZ292" s="9">
        <v>178.26</v>
      </c>
      <c r="EA292" s="9">
        <v>177.22</v>
      </c>
      <c r="EB292" s="9">
        <v>183.1</v>
      </c>
      <c r="EC292" s="9">
        <v>180.57</v>
      </c>
      <c r="ED292" s="9">
        <v>177.6</v>
      </c>
      <c r="EE292" s="9">
        <v>152.12</v>
      </c>
      <c r="EF292" s="9">
        <v>151.79</v>
      </c>
      <c r="EG292" s="9">
        <v>151.63999999999999</v>
      </c>
      <c r="EH292" s="9">
        <v>145.72999999999999</v>
      </c>
      <c r="EI292" s="9">
        <v>146.59</v>
      </c>
      <c r="EJ292" s="9">
        <v>145.03</v>
      </c>
      <c r="EK292" s="9">
        <v>168.65</v>
      </c>
      <c r="EL292" s="9">
        <v>170.92</v>
      </c>
      <c r="EM292" s="9">
        <v>171.55</v>
      </c>
      <c r="EN292" s="9">
        <v>170.81</v>
      </c>
      <c r="EO292" s="9">
        <v>170.49</v>
      </c>
      <c r="EP292" s="9">
        <v>172</v>
      </c>
      <c r="EQ292" s="9">
        <v>132.97</v>
      </c>
      <c r="ER292" s="9">
        <v>132.24</v>
      </c>
      <c r="ES292" s="9">
        <v>132.25</v>
      </c>
      <c r="ET292" s="9">
        <v>132.22</v>
      </c>
      <c r="EU292" s="9">
        <v>133.63</v>
      </c>
      <c r="EV292" s="9">
        <v>134.47</v>
      </c>
      <c r="EW292" s="9">
        <v>140.96</v>
      </c>
      <c r="EX292" s="9">
        <v>143.47</v>
      </c>
      <c r="EY292" s="9">
        <v>145.33000000000001</v>
      </c>
      <c r="EZ292" s="9">
        <v>146.04</v>
      </c>
      <c r="FA292" s="9">
        <v>145.41</v>
      </c>
      <c r="FB292" s="9">
        <v>145.02000000000001</v>
      </c>
      <c r="FC292" s="9">
        <v>95.77</v>
      </c>
      <c r="FD292" s="9">
        <v>95.14</v>
      </c>
      <c r="FE292" s="9">
        <v>95.15</v>
      </c>
      <c r="FF292" s="9">
        <v>95.12</v>
      </c>
      <c r="FG292" s="9">
        <v>96.52</v>
      </c>
      <c r="FH292" s="9">
        <v>95.14</v>
      </c>
      <c r="FI292" s="9">
        <v>76.849999999999994</v>
      </c>
      <c r="FJ292" s="9">
        <v>79.36</v>
      </c>
      <c r="FK292" s="9">
        <v>81.22</v>
      </c>
      <c r="FL292" s="9">
        <v>81.93</v>
      </c>
      <c r="FM292" s="9">
        <v>82.67</v>
      </c>
      <c r="FO292" s="9">
        <v>77.601299999999995</v>
      </c>
      <c r="FP292" s="7">
        <v>80.569999999999993</v>
      </c>
      <c r="FQ292" s="9">
        <v>1.2298</v>
      </c>
      <c r="FR292" s="7">
        <f t="shared" si="43"/>
        <v>65.514717840299227</v>
      </c>
      <c r="FT292" s="7">
        <v>3.15</v>
      </c>
      <c r="FU292" s="7">
        <v>2.99</v>
      </c>
      <c r="FV292" s="9">
        <v>77.876800000000003</v>
      </c>
      <c r="FX292" s="9">
        <v>82.17</v>
      </c>
      <c r="FY292" s="9">
        <v>81.7</v>
      </c>
      <c r="FZ292" s="9">
        <v>80.56</v>
      </c>
      <c r="GA292" s="9">
        <v>78.11</v>
      </c>
      <c r="GB292" s="9">
        <v>74.3</v>
      </c>
    </row>
    <row r="293" spans="1:184" x14ac:dyDescent="0.25">
      <c r="A293" s="6">
        <f t="shared" si="44"/>
        <v>44960</v>
      </c>
      <c r="B293" s="13">
        <f t="shared" si="38"/>
        <v>2</v>
      </c>
      <c r="C293" s="13">
        <f t="shared" si="39"/>
        <v>2023</v>
      </c>
      <c r="D293">
        <f t="shared" si="40"/>
        <v>202302</v>
      </c>
      <c r="E293">
        <f t="shared" si="41"/>
        <v>1</v>
      </c>
      <c r="F293">
        <f t="shared" si="42"/>
        <v>202301</v>
      </c>
      <c r="G293" t="s">
        <v>479</v>
      </c>
      <c r="H293" s="9">
        <v>4</v>
      </c>
      <c r="I293" s="9">
        <v>3.9272</v>
      </c>
      <c r="J293" s="10">
        <v>3.9585696000000001</v>
      </c>
      <c r="K293" s="10">
        <v>4.0702796000000001</v>
      </c>
      <c r="L293" s="10">
        <v>4.1675263999999999</v>
      </c>
      <c r="M293" s="10">
        <v>4.2320684000000002</v>
      </c>
      <c r="N293" s="10">
        <v>4.2599184000000001</v>
      </c>
      <c r="O293" s="10">
        <v>4.2549923999999999</v>
      </c>
      <c r="P293" s="10">
        <v>4.2234942000000002</v>
      </c>
      <c r="Q293" s="10">
        <v>4.1710355999999997</v>
      </c>
      <c r="R293" s="10">
        <v>4.1035265000000001</v>
      </c>
      <c r="S293" s="10">
        <v>4.0260197</v>
      </c>
      <c r="T293" s="10">
        <v>3.9427908</v>
      </c>
      <c r="U293" s="10">
        <v>3.8570690000000001</v>
      </c>
      <c r="V293" s="10">
        <v>3.7717032000000001</v>
      </c>
      <c r="W293" s="10">
        <v>3.6881911000000001</v>
      </c>
      <c r="X293" s="10">
        <v>3.6076085999999998</v>
      </c>
      <c r="Y293" s="10">
        <v>3.531031</v>
      </c>
      <c r="Z293" s="10">
        <v>3.4595340999999999</v>
      </c>
      <c r="AA293" s="10">
        <v>3.3941933999999998</v>
      </c>
      <c r="AB293" s="10">
        <v>3.3358390999999998</v>
      </c>
      <c r="AC293" s="10">
        <v>3.2841634000000002</v>
      </c>
      <c r="AD293" s="10">
        <v>3.2385285000000001</v>
      </c>
      <c r="AE293" s="10">
        <v>3.1982967000000002</v>
      </c>
      <c r="AF293" s="10">
        <v>3.1628305000000001</v>
      </c>
      <c r="AG293" s="10">
        <v>3.1314918999999999</v>
      </c>
      <c r="AH293" s="10">
        <v>3.1036988999999999</v>
      </c>
      <c r="AI293" s="10">
        <v>3.0791137000000002</v>
      </c>
      <c r="AJ293" s="10">
        <v>3.0574661000000001</v>
      </c>
      <c r="AK293" s="10">
        <v>3.0384861999999999</v>
      </c>
      <c r="AL293" s="10">
        <v>3.0219035999999999</v>
      </c>
      <c r="AM293" s="10">
        <v>3.0074483999999999</v>
      </c>
      <c r="AN293" s="10">
        <v>2.9948503</v>
      </c>
      <c r="AO293" s="10">
        <v>2.9838393000000001</v>
      </c>
      <c r="AP293" s="10">
        <v>2.9741450999999999</v>
      </c>
      <c r="AQ293" s="10">
        <v>2.9654976999999998</v>
      </c>
      <c r="AR293" s="10">
        <v>2.9576269000000002</v>
      </c>
      <c r="AS293" s="10">
        <v>2.9502625</v>
      </c>
      <c r="AT293" s="10">
        <v>2.9431742000000001</v>
      </c>
      <c r="AU293" s="10">
        <v>2.9363062000000002</v>
      </c>
      <c r="AV293" s="10">
        <v>2.9296513000000002</v>
      </c>
      <c r="AW293" s="10">
        <v>2.9232022</v>
      </c>
      <c r="AX293" s="10">
        <v>2.9169513999999999</v>
      </c>
      <c r="AY293" s="10">
        <v>2.9108917999999999</v>
      </c>
      <c r="AZ293" s="10">
        <v>2.9050159</v>
      </c>
      <c r="BA293" s="10">
        <v>2.8993164999999999</v>
      </c>
      <c r="BB293" s="10">
        <v>2.8937860999999998</v>
      </c>
      <c r="BC293" s="10">
        <v>2.8884175999999999</v>
      </c>
      <c r="BD293" s="10">
        <v>2.8832035999999999</v>
      </c>
      <c r="BE293" s="10">
        <v>2.8781367000000002</v>
      </c>
      <c r="BF293" s="10">
        <v>2.8732125000000002</v>
      </c>
      <c r="BG293" s="10">
        <v>2.8684392999999999</v>
      </c>
      <c r="BH293" s="10">
        <v>2.8638289000000001</v>
      </c>
      <c r="BI293" s="10">
        <v>2.8593932</v>
      </c>
      <c r="BJ293" s="10">
        <v>2.8551440000000001</v>
      </c>
      <c r="BK293" s="10">
        <v>2.8510930000000001</v>
      </c>
      <c r="BL293" s="10">
        <v>2.8472520000000001</v>
      </c>
      <c r="BM293" s="10">
        <v>2.8436330000000001</v>
      </c>
      <c r="BN293" s="10">
        <v>2.8402476999999999</v>
      </c>
      <c r="BO293" s="10">
        <v>2.8371080000000002</v>
      </c>
      <c r="BP293" s="10">
        <v>2.8342255000000001</v>
      </c>
      <c r="BQ293" s="10">
        <v>2.8316121999999999</v>
      </c>
      <c r="BR293" s="10">
        <v>2.8219199000000001</v>
      </c>
      <c r="BS293" s="10">
        <v>2.8229133000000002</v>
      </c>
      <c r="BU293" s="9">
        <v>147.88999999999999</v>
      </c>
      <c r="BV293" s="9">
        <v>150.94</v>
      </c>
      <c r="BW293" s="9">
        <v>153.19</v>
      </c>
      <c r="BX293" s="9">
        <v>154.25</v>
      </c>
      <c r="BY293" s="9">
        <v>153.69999999999999</v>
      </c>
      <c r="BZ293" s="9">
        <v>155.15</v>
      </c>
      <c r="CA293" s="9">
        <v>158.02000000000001</v>
      </c>
      <c r="CB293" s="9">
        <v>164.01</v>
      </c>
      <c r="CC293" s="9">
        <v>176.82</v>
      </c>
      <c r="CD293" s="9">
        <v>185.31</v>
      </c>
      <c r="CE293" s="9">
        <v>188.71</v>
      </c>
      <c r="CF293" s="9">
        <v>188.31</v>
      </c>
      <c r="CG293" s="9">
        <v>180.21</v>
      </c>
      <c r="CH293" s="9">
        <v>170.96</v>
      </c>
      <c r="CI293" s="9">
        <v>166.7</v>
      </c>
      <c r="CJ293" s="9">
        <v>161.62</v>
      </c>
      <c r="CK293" s="9">
        <v>156.21</v>
      </c>
      <c r="CL293" s="9">
        <v>158.38999999999999</v>
      </c>
      <c r="CM293" s="9">
        <v>162.56</v>
      </c>
      <c r="CN293" s="9">
        <v>169.93</v>
      </c>
      <c r="CO293" s="9">
        <v>173.04</v>
      </c>
      <c r="CP293" s="9">
        <v>176.32</v>
      </c>
      <c r="CQ293" s="9">
        <v>180.21</v>
      </c>
      <c r="CR293" s="9">
        <v>175.62</v>
      </c>
      <c r="CS293" s="9">
        <v>163.62</v>
      </c>
      <c r="CT293" s="9">
        <v>144.88999999999999</v>
      </c>
      <c r="CU293" s="9">
        <v>129.78</v>
      </c>
      <c r="CV293" s="9">
        <v>120.2</v>
      </c>
      <c r="CW293" s="9">
        <v>120.67</v>
      </c>
      <c r="CX293" s="9">
        <v>122.44</v>
      </c>
      <c r="CY293" s="9">
        <v>125.6</v>
      </c>
      <c r="CZ293" s="9">
        <v>128.12</v>
      </c>
      <c r="DA293" s="9">
        <v>130.15</v>
      </c>
      <c r="DB293" s="9">
        <v>133.36000000000001</v>
      </c>
      <c r="DC293" s="9">
        <v>134.65</v>
      </c>
      <c r="DD293" s="9">
        <v>135.54</v>
      </c>
      <c r="DE293" s="9">
        <v>126.19</v>
      </c>
      <c r="DF293" s="9">
        <v>105.19</v>
      </c>
      <c r="DG293" s="9">
        <v>87.18</v>
      </c>
      <c r="DH293" s="9">
        <v>84.17</v>
      </c>
      <c r="DI293" s="9">
        <v>81.17</v>
      </c>
      <c r="DJ293" s="9">
        <v>78.16</v>
      </c>
      <c r="DK293" s="9">
        <v>80.16</v>
      </c>
      <c r="DL293" s="9">
        <v>85.41</v>
      </c>
      <c r="DM293" s="9">
        <v>92.61</v>
      </c>
      <c r="DN293" s="9">
        <v>99.61</v>
      </c>
      <c r="DO293" s="9">
        <v>106.61</v>
      </c>
      <c r="DP293" s="9">
        <v>106.71</v>
      </c>
      <c r="DR293" s="9">
        <v>152.18</v>
      </c>
      <c r="DS293" s="9">
        <v>155.44</v>
      </c>
      <c r="DT293" s="9">
        <v>156.16999999999999</v>
      </c>
      <c r="DU293" s="9">
        <v>157.5</v>
      </c>
      <c r="DV293" s="9">
        <v>155.57</v>
      </c>
      <c r="DW293" s="9">
        <v>160.15</v>
      </c>
      <c r="DX293" s="9">
        <v>159.66999999999999</v>
      </c>
      <c r="DY293" s="9">
        <v>188.55</v>
      </c>
      <c r="DZ293" s="9">
        <v>190.53</v>
      </c>
      <c r="EA293" s="9">
        <v>189.49</v>
      </c>
      <c r="EB293" s="9">
        <v>194.77</v>
      </c>
      <c r="EC293" s="9">
        <v>192.24</v>
      </c>
      <c r="ED293" s="9">
        <v>189.27</v>
      </c>
      <c r="EE293" s="9">
        <v>157.4</v>
      </c>
      <c r="EF293" s="9">
        <v>157.07</v>
      </c>
      <c r="EG293" s="9">
        <v>156.91999999999999</v>
      </c>
      <c r="EH293" s="9">
        <v>150.91</v>
      </c>
      <c r="EI293" s="9">
        <v>151.77000000000001</v>
      </c>
      <c r="EJ293" s="9">
        <v>150.21</v>
      </c>
      <c r="EK293" s="9">
        <v>171.82</v>
      </c>
      <c r="EL293" s="9">
        <v>174.09</v>
      </c>
      <c r="EM293" s="9">
        <v>174.72</v>
      </c>
      <c r="EN293" s="9">
        <v>173.98</v>
      </c>
      <c r="EO293" s="9">
        <v>173.66</v>
      </c>
      <c r="EP293" s="9">
        <v>175.17</v>
      </c>
      <c r="EQ293" s="9">
        <v>129.04</v>
      </c>
      <c r="ER293" s="9">
        <v>128.31</v>
      </c>
      <c r="ES293" s="9">
        <v>128.32</v>
      </c>
      <c r="ET293" s="9">
        <v>128.29</v>
      </c>
      <c r="EU293" s="9">
        <v>129.69999999999999</v>
      </c>
      <c r="EV293" s="9">
        <v>130.54</v>
      </c>
      <c r="EW293" s="9">
        <v>144.75</v>
      </c>
      <c r="EX293" s="9">
        <v>147.26</v>
      </c>
      <c r="EY293" s="9">
        <v>149.12</v>
      </c>
      <c r="EZ293" s="9">
        <v>149.83000000000001</v>
      </c>
      <c r="FA293" s="9">
        <v>149.19999999999999</v>
      </c>
      <c r="FB293" s="9">
        <v>148.81</v>
      </c>
      <c r="FC293" s="9">
        <v>99.7</v>
      </c>
      <c r="FD293" s="9">
        <v>99.07</v>
      </c>
      <c r="FE293" s="9">
        <v>99.08</v>
      </c>
      <c r="FF293" s="9">
        <v>99.05</v>
      </c>
      <c r="FG293" s="9">
        <v>100.45</v>
      </c>
      <c r="FH293" s="9">
        <v>99.07</v>
      </c>
      <c r="FI293" s="9">
        <v>80.64</v>
      </c>
      <c r="FJ293" s="9">
        <v>83.15</v>
      </c>
      <c r="FK293" s="9">
        <v>85.01</v>
      </c>
      <c r="FL293" s="9">
        <v>85.72</v>
      </c>
      <c r="FM293" s="9">
        <v>86.46</v>
      </c>
      <c r="FO293" s="9">
        <v>76.901399999999995</v>
      </c>
      <c r="FP293" s="7">
        <v>78.849999999999994</v>
      </c>
      <c r="FQ293" s="9">
        <v>1.2104999999999999</v>
      </c>
      <c r="FR293" s="7">
        <f t="shared" si="43"/>
        <v>65.138372573316815</v>
      </c>
      <c r="FT293" s="7">
        <v>3.22</v>
      </c>
      <c r="FU293" s="7">
        <v>3.05</v>
      </c>
      <c r="FV293" s="9">
        <v>77.154399999999995</v>
      </c>
      <c r="FX293" s="9">
        <v>79.94</v>
      </c>
      <c r="FY293" s="9">
        <v>79.33</v>
      </c>
      <c r="FZ293" s="9">
        <v>78.19</v>
      </c>
      <c r="GA293" s="9">
        <v>75.900000000000006</v>
      </c>
      <c r="GB293" s="9">
        <v>72.44</v>
      </c>
    </row>
    <row r="294" spans="1:184" x14ac:dyDescent="0.25">
      <c r="A294" s="6">
        <f t="shared" si="44"/>
        <v>44963</v>
      </c>
      <c r="B294" s="13">
        <f t="shared" si="38"/>
        <v>2</v>
      </c>
      <c r="C294" s="13">
        <f t="shared" si="39"/>
        <v>2023</v>
      </c>
      <c r="D294">
        <f t="shared" si="40"/>
        <v>202302</v>
      </c>
      <c r="E294">
        <f t="shared" si="41"/>
        <v>1</v>
      </c>
      <c r="F294">
        <f t="shared" si="42"/>
        <v>202301</v>
      </c>
      <c r="G294" t="s">
        <v>480</v>
      </c>
      <c r="H294" s="9">
        <v>4</v>
      </c>
      <c r="I294" s="9">
        <v>3.9270999999999998</v>
      </c>
      <c r="J294" s="10">
        <v>3.9626527999999999</v>
      </c>
      <c r="K294" s="10">
        <v>4.0791963999999998</v>
      </c>
      <c r="L294" s="10">
        <v>4.1821301000000002</v>
      </c>
      <c r="M294" s="10">
        <v>4.2579510999999997</v>
      </c>
      <c r="N294" s="10">
        <v>4.3019957</v>
      </c>
      <c r="O294" s="10">
        <v>4.3147228999999996</v>
      </c>
      <c r="P294" s="10">
        <v>4.3005966000000004</v>
      </c>
      <c r="Q294" s="10">
        <v>4.2641926000000003</v>
      </c>
      <c r="R294" s="10">
        <v>4.2108074999999996</v>
      </c>
      <c r="S294" s="10">
        <v>4.1452888999999997</v>
      </c>
      <c r="T294" s="10">
        <v>4.0719754999999997</v>
      </c>
      <c r="U294" s="10">
        <v>3.9946628999999998</v>
      </c>
      <c r="V294" s="10">
        <v>3.9170612</v>
      </c>
      <c r="W294" s="10">
        <v>3.8409678999999999</v>
      </c>
      <c r="X294" s="10">
        <v>3.7676611000000002</v>
      </c>
      <c r="Y294" s="10">
        <v>3.6984187999999998</v>
      </c>
      <c r="Z294" s="10">
        <v>3.6345192000000002</v>
      </c>
      <c r="AA294" s="10">
        <v>3.5772403000000002</v>
      </c>
      <c r="AB294" s="10">
        <v>3.5274816000000002</v>
      </c>
      <c r="AC294" s="10">
        <v>3.4847017</v>
      </c>
      <c r="AD294" s="10">
        <v>3.4480159000000001</v>
      </c>
      <c r="AE294" s="10">
        <v>3.4165397</v>
      </c>
      <c r="AF294" s="10">
        <v>3.3893884000000001</v>
      </c>
      <c r="AG294" s="10">
        <v>3.3656776000000002</v>
      </c>
      <c r="AH294" s="10">
        <v>3.3446216</v>
      </c>
      <c r="AI294" s="10">
        <v>3.3258713000000002</v>
      </c>
      <c r="AJ294" s="10">
        <v>3.3091979999999999</v>
      </c>
      <c r="AK294" s="10">
        <v>3.2943731000000001</v>
      </c>
      <c r="AL294" s="10">
        <v>3.2811680999999999</v>
      </c>
      <c r="AM294" s="10">
        <v>3.2693542</v>
      </c>
      <c r="AN294" s="10">
        <v>3.2587028999999998</v>
      </c>
      <c r="AO294" s="10">
        <v>3.2489856000000001</v>
      </c>
      <c r="AP294" s="10">
        <v>3.2399735000000001</v>
      </c>
      <c r="AQ294" s="10">
        <v>3.2314381999999999</v>
      </c>
      <c r="AR294" s="10">
        <v>3.2231508999999998</v>
      </c>
      <c r="AS294" s="10">
        <v>3.2148829999999999</v>
      </c>
      <c r="AT294" s="10">
        <v>3.2064458</v>
      </c>
      <c r="AU294" s="10">
        <v>3.1978270000000002</v>
      </c>
      <c r="AV294" s="10">
        <v>3.1890624999999999</v>
      </c>
      <c r="AW294" s="10">
        <v>3.1801887999999998</v>
      </c>
      <c r="AX294" s="10">
        <v>3.1712418000000002</v>
      </c>
      <c r="AY294" s="10">
        <v>3.1622577000000001</v>
      </c>
      <c r="AZ294" s="10">
        <v>3.1532727999999999</v>
      </c>
      <c r="BA294" s="10">
        <v>3.1443232000000001</v>
      </c>
      <c r="BB294" s="10">
        <v>3.1354451999999999</v>
      </c>
      <c r="BC294" s="10">
        <v>3.1266747000000001</v>
      </c>
      <c r="BD294" s="10">
        <v>3.1180481000000002</v>
      </c>
      <c r="BE294" s="10">
        <v>3.1096015000000001</v>
      </c>
      <c r="BF294" s="10">
        <v>3.1013685</v>
      </c>
      <c r="BG294" s="10">
        <v>3.0933684000000001</v>
      </c>
      <c r="BH294" s="10">
        <v>3.0856159000000001</v>
      </c>
      <c r="BI294" s="10">
        <v>3.0781255999999999</v>
      </c>
      <c r="BJ294" s="10">
        <v>3.0709122</v>
      </c>
      <c r="BK294" s="10">
        <v>3.0639902999999999</v>
      </c>
      <c r="BL294" s="10">
        <v>3.0573744999999999</v>
      </c>
      <c r="BM294" s="10">
        <v>3.0510795000000002</v>
      </c>
      <c r="BN294" s="10">
        <v>3.0451199999999998</v>
      </c>
      <c r="BO294" s="10">
        <v>3.0395105999999998</v>
      </c>
      <c r="BP294" s="10">
        <v>3.0342658999999998</v>
      </c>
      <c r="BQ294" s="10">
        <v>3.0294004999999999</v>
      </c>
      <c r="BR294" s="10">
        <v>3.0084190999999998</v>
      </c>
      <c r="BS294" s="10">
        <v>3.0012514000000001</v>
      </c>
      <c r="BU294" s="9">
        <v>146.97999999999999</v>
      </c>
      <c r="BV294" s="9">
        <v>148.74</v>
      </c>
      <c r="BW294" s="9">
        <v>150.34</v>
      </c>
      <c r="BX294" s="9">
        <v>151.09</v>
      </c>
      <c r="BY294" s="9">
        <v>150.69</v>
      </c>
      <c r="BZ294" s="9">
        <v>152.18</v>
      </c>
      <c r="CA294" s="9">
        <v>155.04</v>
      </c>
      <c r="CB294" s="9">
        <v>160.4</v>
      </c>
      <c r="CC294" s="9">
        <v>173.21</v>
      </c>
      <c r="CD294" s="9">
        <v>181.7</v>
      </c>
      <c r="CE294" s="9">
        <v>184.82</v>
      </c>
      <c r="CF294" s="9">
        <v>184.42</v>
      </c>
      <c r="CG294" s="9">
        <v>176.32</v>
      </c>
      <c r="CH294" s="9">
        <v>167.51</v>
      </c>
      <c r="CI294" s="9">
        <v>163.25</v>
      </c>
      <c r="CJ294" s="9">
        <v>158.16999999999999</v>
      </c>
      <c r="CK294" s="9">
        <v>152.76</v>
      </c>
      <c r="CL294" s="9">
        <v>154.94</v>
      </c>
      <c r="CM294" s="9">
        <v>159.11000000000001</v>
      </c>
      <c r="CN294" s="9">
        <v>166.42</v>
      </c>
      <c r="CO294" s="9">
        <v>169.53</v>
      </c>
      <c r="CP294" s="9">
        <v>172.81</v>
      </c>
      <c r="CQ294" s="9">
        <v>176.7</v>
      </c>
      <c r="CR294" s="9">
        <v>172.11</v>
      </c>
      <c r="CS294" s="9">
        <v>160.11000000000001</v>
      </c>
      <c r="CT294" s="9">
        <v>142.18</v>
      </c>
      <c r="CU294" s="9">
        <v>127.07</v>
      </c>
      <c r="CV294" s="9">
        <v>117.49</v>
      </c>
      <c r="CW294" s="9">
        <v>117.96</v>
      </c>
      <c r="CX294" s="9">
        <v>119.73</v>
      </c>
      <c r="CY294" s="9">
        <v>122.89</v>
      </c>
      <c r="CZ294" s="9">
        <v>125.41</v>
      </c>
      <c r="DA294" s="9">
        <v>127.44</v>
      </c>
      <c r="DB294" s="9">
        <v>130.65</v>
      </c>
      <c r="DC294" s="9">
        <v>131.94</v>
      </c>
      <c r="DD294" s="9">
        <v>132.83000000000001</v>
      </c>
      <c r="DE294" s="9">
        <v>123.48</v>
      </c>
      <c r="DF294" s="9">
        <v>102.48</v>
      </c>
      <c r="DG294" s="9">
        <v>84.47</v>
      </c>
      <c r="DH294" s="9">
        <v>81.459999999999994</v>
      </c>
      <c r="DI294" s="9">
        <v>78.459999999999994</v>
      </c>
      <c r="DJ294" s="9">
        <v>75.45</v>
      </c>
      <c r="DK294" s="9">
        <v>77.45</v>
      </c>
      <c r="DL294" s="9">
        <v>82.7</v>
      </c>
      <c r="DM294" s="9">
        <v>89.9</v>
      </c>
      <c r="DN294" s="9">
        <v>96.9</v>
      </c>
      <c r="DO294" s="9">
        <v>103.9</v>
      </c>
      <c r="DP294" s="9">
        <v>104</v>
      </c>
      <c r="DR294" s="9">
        <v>147.91</v>
      </c>
      <c r="DS294" s="9">
        <v>152.4</v>
      </c>
      <c r="DT294" s="9">
        <v>152.30000000000001</v>
      </c>
      <c r="DU294" s="9">
        <v>151.57</v>
      </c>
      <c r="DV294" s="9">
        <v>151.03</v>
      </c>
      <c r="DW294" s="9">
        <v>156.43</v>
      </c>
      <c r="DX294" s="9">
        <v>155.94999999999999</v>
      </c>
      <c r="DY294" s="9">
        <v>175.4</v>
      </c>
      <c r="DZ294" s="9">
        <v>177.38</v>
      </c>
      <c r="EA294" s="9">
        <v>176.34</v>
      </c>
      <c r="EB294" s="9">
        <v>182.34</v>
      </c>
      <c r="EC294" s="9">
        <v>179.81</v>
      </c>
      <c r="ED294" s="9">
        <v>176.84</v>
      </c>
      <c r="EE294" s="9">
        <v>152.05000000000001</v>
      </c>
      <c r="EF294" s="9">
        <v>151.72</v>
      </c>
      <c r="EG294" s="9">
        <v>151.57</v>
      </c>
      <c r="EH294" s="9">
        <v>145.52000000000001</v>
      </c>
      <c r="EI294" s="9">
        <v>146.38</v>
      </c>
      <c r="EJ294" s="9">
        <v>144.82</v>
      </c>
      <c r="EK294" s="9">
        <v>167.48</v>
      </c>
      <c r="EL294" s="9">
        <v>169.75</v>
      </c>
      <c r="EM294" s="9">
        <v>170.38</v>
      </c>
      <c r="EN294" s="9">
        <v>169.64</v>
      </c>
      <c r="EO294" s="9">
        <v>169.32</v>
      </c>
      <c r="EP294" s="9">
        <v>170.83</v>
      </c>
      <c r="EQ294" s="9">
        <v>125.96</v>
      </c>
      <c r="ER294" s="9">
        <v>125.23</v>
      </c>
      <c r="ES294" s="9">
        <v>125.24</v>
      </c>
      <c r="ET294" s="9">
        <v>125.21</v>
      </c>
      <c r="EU294" s="9">
        <v>126.62</v>
      </c>
      <c r="EV294" s="9">
        <v>127.46</v>
      </c>
      <c r="EW294" s="9">
        <v>142.75</v>
      </c>
      <c r="EX294" s="9">
        <v>145.26</v>
      </c>
      <c r="EY294" s="9">
        <v>147.12</v>
      </c>
      <c r="EZ294" s="9">
        <v>147.83000000000001</v>
      </c>
      <c r="FA294" s="9">
        <v>147.19999999999999</v>
      </c>
      <c r="FB294" s="9">
        <v>146.81</v>
      </c>
      <c r="FC294" s="9">
        <v>100.8</v>
      </c>
      <c r="FD294" s="9">
        <v>100.17</v>
      </c>
      <c r="FE294" s="9">
        <v>100.18</v>
      </c>
      <c r="FF294" s="9">
        <v>100.15</v>
      </c>
      <c r="FG294" s="9">
        <v>101.55</v>
      </c>
      <c r="FH294" s="9">
        <v>100.17</v>
      </c>
      <c r="FI294" s="9">
        <v>78.64</v>
      </c>
      <c r="FJ294" s="9">
        <v>81.150000000000006</v>
      </c>
      <c r="FK294" s="9">
        <v>83.01</v>
      </c>
      <c r="FL294" s="9">
        <v>83.72</v>
      </c>
      <c r="FM294" s="9">
        <v>84.46</v>
      </c>
      <c r="FO294" s="9">
        <v>76.932500000000005</v>
      </c>
      <c r="FP294" s="7">
        <v>80.48</v>
      </c>
      <c r="FQ294" s="9">
        <v>1.2013</v>
      </c>
      <c r="FR294" s="7">
        <f t="shared" si="43"/>
        <v>66.994089736119207</v>
      </c>
      <c r="FT294" s="7">
        <v>3.45</v>
      </c>
      <c r="FU294" s="7">
        <v>3.26</v>
      </c>
      <c r="FV294" s="9">
        <v>77.177099999999996</v>
      </c>
      <c r="FX294" s="9">
        <v>80.989999999999995</v>
      </c>
      <c r="FY294" s="9">
        <v>80.290000000000006</v>
      </c>
      <c r="FZ294" s="9">
        <v>79.14</v>
      </c>
      <c r="GA294" s="9">
        <v>76.819999999999993</v>
      </c>
      <c r="GB294" s="9">
        <v>73.150000000000006</v>
      </c>
    </row>
    <row r="295" spans="1:184" x14ac:dyDescent="0.25">
      <c r="A295" s="6">
        <f t="shared" si="44"/>
        <v>44964</v>
      </c>
      <c r="B295" s="13">
        <f t="shared" si="38"/>
        <v>2</v>
      </c>
      <c r="C295" s="13">
        <f t="shared" si="39"/>
        <v>2023</v>
      </c>
      <c r="D295">
        <f t="shared" si="40"/>
        <v>202302</v>
      </c>
      <c r="E295">
        <f t="shared" si="41"/>
        <v>1</v>
      </c>
      <c r="F295">
        <f t="shared" si="42"/>
        <v>202301</v>
      </c>
      <c r="G295" t="s">
        <v>481</v>
      </c>
      <c r="H295" s="9">
        <v>4</v>
      </c>
      <c r="I295" s="9">
        <v>3.927</v>
      </c>
      <c r="J295" s="10">
        <v>3.9647125999999999</v>
      </c>
      <c r="K295" s="10">
        <v>4.0783088999999997</v>
      </c>
      <c r="L295" s="10">
        <v>4.1777579999999999</v>
      </c>
      <c r="M295" s="10">
        <v>4.2507549999999998</v>
      </c>
      <c r="N295" s="10">
        <v>4.2927299000000003</v>
      </c>
      <c r="O295" s="10">
        <v>4.3048546999999999</v>
      </c>
      <c r="P295" s="10">
        <v>4.2919527999999998</v>
      </c>
      <c r="Q295" s="10">
        <v>4.2591295000000002</v>
      </c>
      <c r="R295" s="10">
        <v>4.2113193999999998</v>
      </c>
      <c r="S295" s="10">
        <v>4.1534293</v>
      </c>
      <c r="T295" s="10">
        <v>4.0891149000000002</v>
      </c>
      <c r="U295" s="10">
        <v>4.0212912000000003</v>
      </c>
      <c r="V295" s="10">
        <v>3.9524756000000001</v>
      </c>
      <c r="W295" s="10">
        <v>3.8840545</v>
      </c>
      <c r="X295" s="10">
        <v>3.8171327000000002</v>
      </c>
      <c r="Y295" s="10">
        <v>3.7528145999999998</v>
      </c>
      <c r="Z295" s="10">
        <v>3.692205</v>
      </c>
      <c r="AA295" s="10">
        <v>3.6364084999999999</v>
      </c>
      <c r="AB295" s="10">
        <v>3.5862707999999999</v>
      </c>
      <c r="AC295" s="10">
        <v>3.5416517999999999</v>
      </c>
      <c r="AD295" s="10">
        <v>3.5021767000000001</v>
      </c>
      <c r="AE295" s="10">
        <v>3.4674708999999999</v>
      </c>
      <c r="AF295" s="10">
        <v>3.4371597</v>
      </c>
      <c r="AG295" s="10">
        <v>3.4108681999999999</v>
      </c>
      <c r="AH295" s="10">
        <v>3.3882287999999998</v>
      </c>
      <c r="AI295" s="10">
        <v>3.3689041999999998</v>
      </c>
      <c r="AJ295" s="10">
        <v>3.3525656000000001</v>
      </c>
      <c r="AK295" s="10">
        <v>3.3388841999999999</v>
      </c>
      <c r="AL295" s="10">
        <v>3.327531</v>
      </c>
      <c r="AM295" s="10">
        <v>3.3181774000000002</v>
      </c>
      <c r="AN295" s="10">
        <v>3.3104946000000002</v>
      </c>
      <c r="AO295" s="10">
        <v>3.3041535999999998</v>
      </c>
      <c r="AP295" s="10">
        <v>3.2988257000000001</v>
      </c>
      <c r="AQ295" s="10">
        <v>3.2941820000000002</v>
      </c>
      <c r="AR295" s="10">
        <v>3.2898939</v>
      </c>
      <c r="AS295" s="10">
        <v>3.2856323000000001</v>
      </c>
      <c r="AT295" s="10">
        <v>3.2811078</v>
      </c>
      <c r="AU295" s="10">
        <v>3.2762424999999999</v>
      </c>
      <c r="AV295" s="10">
        <v>3.2710290999999998</v>
      </c>
      <c r="AW295" s="10">
        <v>3.2654605999999999</v>
      </c>
      <c r="AX295" s="10">
        <v>3.2595299</v>
      </c>
      <c r="AY295" s="10">
        <v>3.2532301000000001</v>
      </c>
      <c r="AZ295" s="10">
        <v>3.2465538999999999</v>
      </c>
      <c r="BA295" s="10">
        <v>3.2394945000000002</v>
      </c>
      <c r="BB295" s="10">
        <v>3.2320446999999999</v>
      </c>
      <c r="BC295" s="10">
        <v>3.2241974999999998</v>
      </c>
      <c r="BD295" s="10">
        <v>3.2159456999999998</v>
      </c>
      <c r="BE295" s="10">
        <v>3.2072824</v>
      </c>
      <c r="BF295" s="10">
        <v>3.1982100999999998</v>
      </c>
      <c r="BG295" s="10">
        <v>3.1887778</v>
      </c>
      <c r="BH295" s="10">
        <v>3.179049</v>
      </c>
      <c r="BI295" s="10">
        <v>3.1690868999999999</v>
      </c>
      <c r="BJ295" s="10">
        <v>3.1589548999999999</v>
      </c>
      <c r="BK295" s="10">
        <v>3.1487164000000001</v>
      </c>
      <c r="BL295" s="10">
        <v>3.1384344999999998</v>
      </c>
      <c r="BM295" s="10">
        <v>3.1281726999999999</v>
      </c>
      <c r="BN295" s="10">
        <v>3.1179942999999999</v>
      </c>
      <c r="BO295" s="10">
        <v>3.1079626</v>
      </c>
      <c r="BP295" s="10">
        <v>3.098141</v>
      </c>
      <c r="BQ295" s="10">
        <v>3.0885927999999998</v>
      </c>
      <c r="BR295" s="10">
        <v>3.0390533</v>
      </c>
      <c r="BS295" s="10">
        <v>3.0059884000000001</v>
      </c>
      <c r="BU295" s="9">
        <v>140.04</v>
      </c>
      <c r="BV295" s="9">
        <v>141.94</v>
      </c>
      <c r="BW295" s="9">
        <v>144.03</v>
      </c>
      <c r="BX295" s="9">
        <v>144.94999999999999</v>
      </c>
      <c r="BY295" s="9">
        <v>144.62</v>
      </c>
      <c r="BZ295" s="9">
        <v>146.09</v>
      </c>
      <c r="CA295" s="9">
        <v>148.93</v>
      </c>
      <c r="CB295" s="9">
        <v>155.01</v>
      </c>
      <c r="CC295" s="9">
        <v>167.82</v>
      </c>
      <c r="CD295" s="9">
        <v>176.52</v>
      </c>
      <c r="CE295" s="9">
        <v>179.97</v>
      </c>
      <c r="CF295" s="9">
        <v>179.87</v>
      </c>
      <c r="CG295" s="9">
        <v>171.59</v>
      </c>
      <c r="CH295" s="9">
        <v>162.13999999999999</v>
      </c>
      <c r="CI295" s="9">
        <v>157.56</v>
      </c>
      <c r="CJ295" s="9">
        <v>152.49</v>
      </c>
      <c r="CK295" s="9">
        <v>147.08000000000001</v>
      </c>
      <c r="CL295" s="9">
        <v>149.26</v>
      </c>
      <c r="CM295" s="9">
        <v>153.43</v>
      </c>
      <c r="CN295" s="9">
        <v>161</v>
      </c>
      <c r="CO295" s="9">
        <v>164.11</v>
      </c>
      <c r="CP295" s="9">
        <v>167.39</v>
      </c>
      <c r="CQ295" s="9">
        <v>171.28</v>
      </c>
      <c r="CR295" s="9">
        <v>166.69</v>
      </c>
      <c r="CS295" s="9">
        <v>154.69</v>
      </c>
      <c r="CT295" s="9">
        <v>138.76</v>
      </c>
      <c r="CU295" s="9">
        <v>125.65</v>
      </c>
      <c r="CV295" s="9">
        <v>116.07</v>
      </c>
      <c r="CW295" s="9">
        <v>116.54</v>
      </c>
      <c r="CX295" s="9">
        <v>118.31</v>
      </c>
      <c r="CY295" s="9">
        <v>121.47</v>
      </c>
      <c r="CZ295" s="9">
        <v>125.19</v>
      </c>
      <c r="DA295" s="9">
        <v>128.22</v>
      </c>
      <c r="DB295" s="9">
        <v>131.43</v>
      </c>
      <c r="DC295" s="9">
        <v>132.72</v>
      </c>
      <c r="DD295" s="9">
        <v>133.61000000000001</v>
      </c>
      <c r="DE295" s="9">
        <v>124.26</v>
      </c>
      <c r="DF295" s="9">
        <v>103.26</v>
      </c>
      <c r="DG295" s="9">
        <v>85.25</v>
      </c>
      <c r="DH295" s="9">
        <v>82.24</v>
      </c>
      <c r="DI295" s="9">
        <v>79.239999999999995</v>
      </c>
      <c r="DJ295" s="9">
        <v>76.23</v>
      </c>
      <c r="DK295" s="9">
        <v>78.23</v>
      </c>
      <c r="DL295" s="9">
        <v>83.48</v>
      </c>
      <c r="DM295" s="9">
        <v>90.68</v>
      </c>
      <c r="DN295" s="9">
        <v>97.68</v>
      </c>
      <c r="DO295" s="9">
        <v>104.68</v>
      </c>
      <c r="DP295" s="9">
        <v>104.78</v>
      </c>
      <c r="DR295" s="9">
        <v>142.28</v>
      </c>
      <c r="DS295" s="9">
        <v>148.29</v>
      </c>
      <c r="DT295" s="9">
        <v>145.85</v>
      </c>
      <c r="DU295" s="9">
        <v>143.75</v>
      </c>
      <c r="DV295" s="9">
        <v>145.13999999999999</v>
      </c>
      <c r="DW295" s="9">
        <v>151.03</v>
      </c>
      <c r="DX295" s="9">
        <v>150.55000000000001</v>
      </c>
      <c r="DY295" s="9">
        <v>170.1</v>
      </c>
      <c r="DZ295" s="9">
        <v>172.08</v>
      </c>
      <c r="EA295" s="9">
        <v>171.04</v>
      </c>
      <c r="EB295" s="9">
        <v>177.11</v>
      </c>
      <c r="EC295" s="9">
        <v>174.58</v>
      </c>
      <c r="ED295" s="9">
        <v>171.61</v>
      </c>
      <c r="EE295" s="9">
        <v>145.72</v>
      </c>
      <c r="EF295" s="9">
        <v>145.38999999999999</v>
      </c>
      <c r="EG295" s="9">
        <v>145.24</v>
      </c>
      <c r="EH295" s="9">
        <v>139.19</v>
      </c>
      <c r="EI295" s="9">
        <v>140.05000000000001</v>
      </c>
      <c r="EJ295" s="9">
        <v>138.49</v>
      </c>
      <c r="EK295" s="9">
        <v>164.79</v>
      </c>
      <c r="EL295" s="9">
        <v>167.06</v>
      </c>
      <c r="EM295" s="9">
        <v>167.69</v>
      </c>
      <c r="EN295" s="9">
        <v>166.95</v>
      </c>
      <c r="EO295" s="9">
        <v>166.63</v>
      </c>
      <c r="EP295" s="9">
        <v>168.14</v>
      </c>
      <c r="EQ295" s="9">
        <v>121.87</v>
      </c>
      <c r="ER295" s="9">
        <v>121.14</v>
      </c>
      <c r="ES295" s="9">
        <v>121.15</v>
      </c>
      <c r="ET295" s="9">
        <v>121.12</v>
      </c>
      <c r="EU295" s="9">
        <v>122.53</v>
      </c>
      <c r="EV295" s="9">
        <v>123.37</v>
      </c>
      <c r="EW295" s="9">
        <v>139.94</v>
      </c>
      <c r="EX295" s="9">
        <v>142.44999999999999</v>
      </c>
      <c r="EY295" s="9">
        <v>144.31</v>
      </c>
      <c r="EZ295" s="9">
        <v>145.02000000000001</v>
      </c>
      <c r="FA295" s="9">
        <v>144.38999999999999</v>
      </c>
      <c r="FB295" s="9">
        <v>144</v>
      </c>
      <c r="FC295" s="9">
        <v>96.71</v>
      </c>
      <c r="FD295" s="9">
        <v>96.08</v>
      </c>
      <c r="FE295" s="9">
        <v>96.09</v>
      </c>
      <c r="FF295" s="9">
        <v>96.06</v>
      </c>
      <c r="FG295" s="9">
        <v>97.46</v>
      </c>
      <c r="FH295" s="9">
        <v>96.08</v>
      </c>
      <c r="FI295" s="9">
        <v>109.64</v>
      </c>
      <c r="FJ295" s="9">
        <v>112.15</v>
      </c>
      <c r="FK295" s="9">
        <v>114.01</v>
      </c>
      <c r="FL295" s="9">
        <v>114.72</v>
      </c>
      <c r="FM295" s="9">
        <v>115.46</v>
      </c>
      <c r="FO295" s="9">
        <v>77.006299999999996</v>
      </c>
      <c r="FP295" s="7">
        <v>82.92</v>
      </c>
      <c r="FQ295" s="9">
        <v>1.2015</v>
      </c>
      <c r="FR295" s="7">
        <f t="shared" si="43"/>
        <v>69.013732833957548</v>
      </c>
      <c r="FT295" s="7">
        <v>3.48</v>
      </c>
      <c r="FU295" s="7">
        <v>3.29</v>
      </c>
      <c r="FV295" s="9">
        <v>77.245500000000007</v>
      </c>
      <c r="FX295" s="9">
        <v>83.69</v>
      </c>
      <c r="FY295" s="9">
        <v>82.89</v>
      </c>
      <c r="FZ295" s="9">
        <v>81.52</v>
      </c>
      <c r="GA295" s="9">
        <v>78.77</v>
      </c>
      <c r="GB295" s="9">
        <v>74.48</v>
      </c>
    </row>
    <row r="296" spans="1:184" x14ac:dyDescent="0.25">
      <c r="A296" s="6">
        <f t="shared" si="44"/>
        <v>44965</v>
      </c>
      <c r="B296" s="13">
        <f t="shared" si="38"/>
        <v>2</v>
      </c>
      <c r="C296" s="13">
        <f t="shared" si="39"/>
        <v>2023</v>
      </c>
      <c r="D296">
        <f t="shared" si="40"/>
        <v>202302</v>
      </c>
      <c r="E296">
        <f t="shared" si="41"/>
        <v>1</v>
      </c>
      <c r="F296">
        <f t="shared" si="42"/>
        <v>202301</v>
      </c>
      <c r="G296" t="s">
        <v>482</v>
      </c>
      <c r="H296" s="9">
        <v>4</v>
      </c>
      <c r="I296" s="9">
        <v>3.9268999999999998</v>
      </c>
      <c r="J296" s="10">
        <v>3.9717804999999999</v>
      </c>
      <c r="K296" s="10">
        <v>4.0958142000000004</v>
      </c>
      <c r="L296" s="10">
        <v>4.2021674000000004</v>
      </c>
      <c r="M296" s="10">
        <v>4.2806164000000004</v>
      </c>
      <c r="N296" s="10">
        <v>4.3268319000000002</v>
      </c>
      <c r="O296" s="10">
        <v>4.3424256999999997</v>
      </c>
      <c r="P296" s="10">
        <v>4.3313481999999999</v>
      </c>
      <c r="Q296" s="10">
        <v>4.2990073999999998</v>
      </c>
      <c r="R296" s="10">
        <v>4.2508433999999999</v>
      </c>
      <c r="S296" s="10">
        <v>4.1919557000000003</v>
      </c>
      <c r="T296" s="10">
        <v>4.1263500999999998</v>
      </c>
      <c r="U296" s="10">
        <v>4.0571777000000004</v>
      </c>
      <c r="V296" s="10">
        <v>3.9872127000000002</v>
      </c>
      <c r="W296" s="10">
        <v>3.9178112999999999</v>
      </c>
      <c r="X296" s="10">
        <v>3.8499671000000002</v>
      </c>
      <c r="Y296" s="10">
        <v>3.7846739</v>
      </c>
      <c r="Z296" s="10">
        <v>3.7229253</v>
      </c>
      <c r="AA296" s="10">
        <v>3.6657149000000002</v>
      </c>
      <c r="AB296" s="10">
        <v>3.6137972999999999</v>
      </c>
      <c r="AC296" s="10">
        <v>3.5670161</v>
      </c>
      <c r="AD296" s="10">
        <v>3.5249985000000001</v>
      </c>
      <c r="AE296" s="10">
        <v>3.4873713</v>
      </c>
      <c r="AF296" s="10">
        <v>3.4537615000000002</v>
      </c>
      <c r="AG296" s="10">
        <v>3.4237962999999998</v>
      </c>
      <c r="AH296" s="10">
        <v>3.3971162000000001</v>
      </c>
      <c r="AI296" s="10">
        <v>3.3734351</v>
      </c>
      <c r="AJ296" s="10">
        <v>3.3524916</v>
      </c>
      <c r="AK296" s="10">
        <v>3.3340241000000002</v>
      </c>
      <c r="AL296" s="10">
        <v>3.3177713999999998</v>
      </c>
      <c r="AM296" s="10">
        <v>3.3034718000000001</v>
      </c>
      <c r="AN296" s="10">
        <v>3.2908639000000002</v>
      </c>
      <c r="AO296" s="10">
        <v>3.2796862</v>
      </c>
      <c r="AP296" s="10">
        <v>3.2696774</v>
      </c>
      <c r="AQ296" s="10">
        <v>3.2605759000000001</v>
      </c>
      <c r="AR296" s="10">
        <v>3.2521201999999998</v>
      </c>
      <c r="AS296" s="10">
        <v>3.244049</v>
      </c>
      <c r="AT296" s="10">
        <v>3.2361352000000001</v>
      </c>
      <c r="AU296" s="10">
        <v>3.2283203</v>
      </c>
      <c r="AV296" s="10">
        <v>3.2205967000000002</v>
      </c>
      <c r="AW296" s="10">
        <v>3.2129569999999998</v>
      </c>
      <c r="AX296" s="10">
        <v>3.2053938999999998</v>
      </c>
      <c r="AY296" s="10">
        <v>3.1978998000000001</v>
      </c>
      <c r="AZ296" s="10">
        <v>3.1904672999999999</v>
      </c>
      <c r="BA296" s="10">
        <v>3.1830889999999998</v>
      </c>
      <c r="BB296" s="10">
        <v>3.1757575</v>
      </c>
      <c r="BC296" s="10">
        <v>3.1684652</v>
      </c>
      <c r="BD296" s="10">
        <v>3.1612049</v>
      </c>
      <c r="BE296" s="10">
        <v>3.153969</v>
      </c>
      <c r="BF296" s="10">
        <v>3.1467546</v>
      </c>
      <c r="BG296" s="10">
        <v>3.1395786999999999</v>
      </c>
      <c r="BH296" s="10">
        <v>3.1324638999999999</v>
      </c>
      <c r="BI296" s="10">
        <v>3.1254325000000001</v>
      </c>
      <c r="BJ296" s="10">
        <v>3.1185071</v>
      </c>
      <c r="BK296" s="10">
        <v>3.1117102000000001</v>
      </c>
      <c r="BL296" s="10">
        <v>3.1050642000000002</v>
      </c>
      <c r="BM296" s="10">
        <v>3.0985917000000001</v>
      </c>
      <c r="BN296" s="10">
        <v>3.0923151999999998</v>
      </c>
      <c r="BO296" s="10">
        <v>3.0862569999999998</v>
      </c>
      <c r="BP296" s="10">
        <v>3.0804398000000002</v>
      </c>
      <c r="BQ296" s="10">
        <v>3.0748858999999999</v>
      </c>
      <c r="BR296" s="10">
        <v>3.0476785</v>
      </c>
      <c r="BS296" s="10">
        <v>3.0315243999999999</v>
      </c>
      <c r="BU296" s="9">
        <v>134.61000000000001</v>
      </c>
      <c r="BV296" s="9">
        <v>137.06</v>
      </c>
      <c r="BW296" s="9">
        <v>138.76</v>
      </c>
      <c r="BX296" s="9">
        <v>139.66</v>
      </c>
      <c r="BY296" s="9">
        <v>139.38</v>
      </c>
      <c r="BZ296" s="9">
        <v>140.88</v>
      </c>
      <c r="CA296" s="9">
        <v>143.72</v>
      </c>
      <c r="CB296" s="9">
        <v>149.15</v>
      </c>
      <c r="CC296" s="9">
        <v>162.1</v>
      </c>
      <c r="CD296" s="9">
        <v>170.8</v>
      </c>
      <c r="CE296" s="9">
        <v>174.83</v>
      </c>
      <c r="CF296" s="9">
        <v>174.7</v>
      </c>
      <c r="CG296" s="9">
        <v>166.39</v>
      </c>
      <c r="CH296" s="9">
        <v>157.55000000000001</v>
      </c>
      <c r="CI296" s="9">
        <v>153.21</v>
      </c>
      <c r="CJ296" s="9">
        <v>148.12</v>
      </c>
      <c r="CK296" s="9">
        <v>142.69</v>
      </c>
      <c r="CL296" s="9">
        <v>144.85</v>
      </c>
      <c r="CM296" s="9">
        <v>149.01</v>
      </c>
      <c r="CN296" s="9">
        <v>156.69</v>
      </c>
      <c r="CO296" s="9">
        <v>159.80000000000001</v>
      </c>
      <c r="CP296" s="9">
        <v>163.08000000000001</v>
      </c>
      <c r="CQ296" s="9">
        <v>166.97</v>
      </c>
      <c r="CR296" s="9">
        <v>162.38</v>
      </c>
      <c r="CS296" s="9">
        <v>150.38</v>
      </c>
      <c r="CT296" s="9">
        <v>135.44999999999999</v>
      </c>
      <c r="CU296" s="9">
        <v>122.34</v>
      </c>
      <c r="CV296" s="9">
        <v>112.76</v>
      </c>
      <c r="CW296" s="9">
        <v>113.23</v>
      </c>
      <c r="CX296" s="9">
        <v>115</v>
      </c>
      <c r="CY296" s="9">
        <v>118.16</v>
      </c>
      <c r="CZ296" s="9">
        <v>122.88</v>
      </c>
      <c r="DA296" s="9">
        <v>126.4</v>
      </c>
      <c r="DB296" s="9">
        <v>129.61000000000001</v>
      </c>
      <c r="DC296" s="9">
        <v>130.9</v>
      </c>
      <c r="DD296" s="9">
        <v>131.79</v>
      </c>
      <c r="DE296" s="9">
        <v>122.44</v>
      </c>
      <c r="DF296" s="9">
        <v>101.44</v>
      </c>
      <c r="DG296" s="9">
        <v>83.43</v>
      </c>
      <c r="DH296" s="9">
        <v>80.42</v>
      </c>
      <c r="DI296" s="9">
        <v>77.42</v>
      </c>
      <c r="DJ296" s="9">
        <v>74.41</v>
      </c>
      <c r="DK296" s="9">
        <v>76.41</v>
      </c>
      <c r="DL296" s="9">
        <v>81.66</v>
      </c>
      <c r="DM296" s="9">
        <v>88.86</v>
      </c>
      <c r="DN296" s="9">
        <v>95.86</v>
      </c>
      <c r="DO296" s="9">
        <v>102.86</v>
      </c>
      <c r="DP296" s="9">
        <v>102.96</v>
      </c>
      <c r="DR296" s="9">
        <v>140.02000000000001</v>
      </c>
      <c r="DS296" s="9">
        <v>142.97</v>
      </c>
      <c r="DT296" s="9">
        <v>142.4</v>
      </c>
      <c r="DU296" s="9">
        <v>139.97</v>
      </c>
      <c r="DV296" s="9">
        <v>142.5</v>
      </c>
      <c r="DW296" s="9">
        <v>148.16</v>
      </c>
      <c r="DX296" s="9">
        <v>147.68</v>
      </c>
      <c r="DY296" s="9">
        <v>166.88</v>
      </c>
      <c r="DZ296" s="9">
        <v>168.86</v>
      </c>
      <c r="EA296" s="9">
        <v>167.82</v>
      </c>
      <c r="EB296" s="9">
        <v>173.89</v>
      </c>
      <c r="EC296" s="9">
        <v>171.36</v>
      </c>
      <c r="ED296" s="9">
        <v>168.39</v>
      </c>
      <c r="EE296" s="9">
        <v>141.91</v>
      </c>
      <c r="EF296" s="9">
        <v>141.58000000000001</v>
      </c>
      <c r="EG296" s="9">
        <v>141.43</v>
      </c>
      <c r="EH296" s="9">
        <v>135.38</v>
      </c>
      <c r="EI296" s="9">
        <v>136.24</v>
      </c>
      <c r="EJ296" s="9">
        <v>134.68</v>
      </c>
      <c r="EK296" s="9">
        <v>162.06</v>
      </c>
      <c r="EL296" s="9">
        <v>164.33</v>
      </c>
      <c r="EM296" s="9">
        <v>164.96</v>
      </c>
      <c r="EN296" s="9">
        <v>164.22</v>
      </c>
      <c r="EO296" s="9">
        <v>163.9</v>
      </c>
      <c r="EP296" s="9">
        <v>165.41</v>
      </c>
      <c r="EQ296" s="9">
        <v>118.22</v>
      </c>
      <c r="ER296" s="9">
        <v>117.49</v>
      </c>
      <c r="ES296" s="9">
        <v>117.5</v>
      </c>
      <c r="ET296" s="9">
        <v>117.47</v>
      </c>
      <c r="EU296" s="9">
        <v>118.88</v>
      </c>
      <c r="EV296" s="9">
        <v>119.72</v>
      </c>
      <c r="EW296" s="9">
        <v>138.66</v>
      </c>
      <c r="EX296" s="9">
        <v>141.16999999999999</v>
      </c>
      <c r="EY296" s="9">
        <v>143.03</v>
      </c>
      <c r="EZ296" s="9">
        <v>143.74</v>
      </c>
      <c r="FA296" s="9">
        <v>143.11000000000001</v>
      </c>
      <c r="FB296" s="9">
        <v>142.72</v>
      </c>
      <c r="FC296" s="9">
        <v>93.06</v>
      </c>
      <c r="FD296" s="9">
        <v>92.43</v>
      </c>
      <c r="FE296" s="9">
        <v>92.44</v>
      </c>
      <c r="FF296" s="9">
        <v>92.41</v>
      </c>
      <c r="FG296" s="9">
        <v>93.81</v>
      </c>
      <c r="FH296" s="9">
        <v>92.43</v>
      </c>
      <c r="FI296" s="9">
        <v>108.36</v>
      </c>
      <c r="FJ296" s="9">
        <v>110.87</v>
      </c>
      <c r="FK296" s="9">
        <v>112.73</v>
      </c>
      <c r="FL296" s="9">
        <v>113.44</v>
      </c>
      <c r="FM296" s="9">
        <v>114.18</v>
      </c>
      <c r="FO296" s="9">
        <v>77.314800000000005</v>
      </c>
      <c r="FP296" s="7">
        <v>84.17</v>
      </c>
      <c r="FQ296" s="9">
        <v>1.2077</v>
      </c>
      <c r="FR296" s="7">
        <f t="shared" si="43"/>
        <v>69.694460544837298</v>
      </c>
      <c r="FT296" s="7">
        <v>3.44</v>
      </c>
      <c r="FU296" s="7">
        <v>3.29</v>
      </c>
      <c r="FV296" s="9">
        <v>77.5535</v>
      </c>
      <c r="FX296" s="9">
        <v>85.09</v>
      </c>
      <c r="FY296" s="9">
        <v>84.16</v>
      </c>
      <c r="FZ296" s="9">
        <v>82.68</v>
      </c>
      <c r="GA296" s="9">
        <v>79.760000000000005</v>
      </c>
      <c r="GB296" s="9">
        <v>75.290000000000006</v>
      </c>
    </row>
    <row r="297" spans="1:184" x14ac:dyDescent="0.25">
      <c r="A297" s="6">
        <f t="shared" si="44"/>
        <v>44966</v>
      </c>
      <c r="B297" s="13">
        <f t="shared" si="38"/>
        <v>2</v>
      </c>
      <c r="C297" s="13">
        <f t="shared" si="39"/>
        <v>2023</v>
      </c>
      <c r="D297">
        <f t="shared" si="40"/>
        <v>202302</v>
      </c>
      <c r="E297">
        <f t="shared" si="41"/>
        <v>1</v>
      </c>
      <c r="F297">
        <f t="shared" si="42"/>
        <v>202301</v>
      </c>
      <c r="G297" t="s">
        <v>483</v>
      </c>
      <c r="H297" s="9">
        <v>4</v>
      </c>
      <c r="I297" s="9">
        <v>3.9266999999999999</v>
      </c>
      <c r="J297" s="10">
        <v>3.9747766000000002</v>
      </c>
      <c r="K297" s="10">
        <v>4.1008927000000002</v>
      </c>
      <c r="L297" s="10">
        <v>4.2067354000000003</v>
      </c>
      <c r="M297" s="10">
        <v>4.2834786999999999</v>
      </c>
      <c r="N297" s="10">
        <v>4.3281986000000003</v>
      </c>
      <c r="O297" s="10">
        <v>4.3437456000000001</v>
      </c>
      <c r="P297" s="10">
        <v>4.3351096</v>
      </c>
      <c r="Q297" s="10">
        <v>4.3071666000000004</v>
      </c>
      <c r="R297" s="10">
        <v>4.2651661000000001</v>
      </c>
      <c r="S297" s="10">
        <v>4.2134138999999999</v>
      </c>
      <c r="T297" s="10">
        <v>4.1555197000000001</v>
      </c>
      <c r="U297" s="10">
        <v>4.0939996000000001</v>
      </c>
      <c r="V297" s="10">
        <v>4.0307858999999997</v>
      </c>
      <c r="W297" s="10">
        <v>3.9670755999999998</v>
      </c>
      <c r="X297" s="10">
        <v>3.9038903</v>
      </c>
      <c r="Y297" s="10">
        <v>3.8422513999999999</v>
      </c>
      <c r="Z297" s="10">
        <v>3.7831803000000002</v>
      </c>
      <c r="AA297" s="10">
        <v>3.7276986000000001</v>
      </c>
      <c r="AB297" s="10">
        <v>3.6765956000000002</v>
      </c>
      <c r="AC297" s="10">
        <v>3.6297774</v>
      </c>
      <c r="AD297" s="10">
        <v>3.5869399999999998</v>
      </c>
      <c r="AE297" s="10">
        <v>3.5477791000000001</v>
      </c>
      <c r="AF297" s="10">
        <v>3.5119908</v>
      </c>
      <c r="AG297" s="10">
        <v>3.4792706999999998</v>
      </c>
      <c r="AH297" s="10">
        <v>3.4493298999999999</v>
      </c>
      <c r="AI297" s="10">
        <v>3.4219526999999998</v>
      </c>
      <c r="AJ297" s="10">
        <v>3.3969455000000002</v>
      </c>
      <c r="AK297" s="10">
        <v>3.3741150000000002</v>
      </c>
      <c r="AL297" s="10">
        <v>3.3532677999999998</v>
      </c>
      <c r="AM297" s="10">
        <v>3.3342103000000001</v>
      </c>
      <c r="AN297" s="10">
        <v>3.3167493000000001</v>
      </c>
      <c r="AO297" s="10">
        <v>3.3006912000000002</v>
      </c>
      <c r="AP297" s="10">
        <v>3.2858426999999999</v>
      </c>
      <c r="AQ297" s="10">
        <v>3.2720102999999998</v>
      </c>
      <c r="AR297" s="10">
        <v>3.2590007000000001</v>
      </c>
      <c r="AS297" s="10">
        <v>3.2466203</v>
      </c>
      <c r="AT297" s="10">
        <v>3.234702</v>
      </c>
      <c r="AU297" s="10">
        <v>3.2231945999999998</v>
      </c>
      <c r="AV297" s="10">
        <v>3.2120788</v>
      </c>
      <c r="AW297" s="10">
        <v>3.2013353000000002</v>
      </c>
      <c r="AX297" s="10">
        <v>3.1909448</v>
      </c>
      <c r="AY297" s="10">
        <v>3.1808881000000002</v>
      </c>
      <c r="AZ297" s="10">
        <v>3.1711458000000001</v>
      </c>
      <c r="BA297" s="10">
        <v>3.1616987999999999</v>
      </c>
      <c r="BB297" s="10">
        <v>3.1525276</v>
      </c>
      <c r="BC297" s="10">
        <v>3.1436131</v>
      </c>
      <c r="BD297" s="10">
        <v>3.1349358999999999</v>
      </c>
      <c r="BE297" s="10">
        <v>3.1264767999999998</v>
      </c>
      <c r="BF297" s="10">
        <v>3.1182205000000001</v>
      </c>
      <c r="BG297" s="10">
        <v>3.1101687</v>
      </c>
      <c r="BH297" s="10">
        <v>3.1023282000000001</v>
      </c>
      <c r="BI297" s="10">
        <v>3.0947057</v>
      </c>
      <c r="BJ297" s="10">
        <v>3.0873078</v>
      </c>
      <c r="BK297" s="10">
        <v>3.0801411000000001</v>
      </c>
      <c r="BL297" s="10">
        <v>3.0732124000000001</v>
      </c>
      <c r="BM297" s="10">
        <v>3.0665284000000002</v>
      </c>
      <c r="BN297" s="10">
        <v>3.0600955999999999</v>
      </c>
      <c r="BO297" s="10">
        <v>3.0539206999999999</v>
      </c>
      <c r="BP297" s="10">
        <v>3.0480105000000002</v>
      </c>
      <c r="BQ297" s="10">
        <v>3.0423714999999998</v>
      </c>
      <c r="BR297" s="10">
        <v>3.0145439000000001</v>
      </c>
      <c r="BS297" s="10">
        <v>2.9977743000000001</v>
      </c>
      <c r="BU297" s="9">
        <v>131.53</v>
      </c>
      <c r="BV297" s="9">
        <v>133.86000000000001</v>
      </c>
      <c r="BW297" s="9">
        <v>135.55000000000001</v>
      </c>
      <c r="BX297" s="9">
        <v>136.65</v>
      </c>
      <c r="BY297" s="9">
        <v>136.27000000000001</v>
      </c>
      <c r="BZ297" s="9">
        <v>137.88</v>
      </c>
      <c r="CA297" s="9">
        <v>140.63999999999999</v>
      </c>
      <c r="CB297" s="9">
        <v>146.13999999999999</v>
      </c>
      <c r="CC297" s="9">
        <v>159.11000000000001</v>
      </c>
      <c r="CD297" s="9">
        <v>167.77</v>
      </c>
      <c r="CE297" s="9">
        <v>171.69</v>
      </c>
      <c r="CF297" s="9">
        <v>171.54</v>
      </c>
      <c r="CG297" s="9">
        <v>163.24</v>
      </c>
      <c r="CH297" s="9">
        <v>154.66999999999999</v>
      </c>
      <c r="CI297" s="9">
        <v>150.71</v>
      </c>
      <c r="CJ297" s="9">
        <v>145.62</v>
      </c>
      <c r="CK297" s="9">
        <v>140.62</v>
      </c>
      <c r="CL297" s="9">
        <v>142.78</v>
      </c>
      <c r="CM297" s="9">
        <v>146.94</v>
      </c>
      <c r="CN297" s="9">
        <v>153.79</v>
      </c>
      <c r="CO297" s="9">
        <v>156.9</v>
      </c>
      <c r="CP297" s="9">
        <v>160.18</v>
      </c>
      <c r="CQ297" s="9">
        <v>164.07</v>
      </c>
      <c r="CR297" s="9">
        <v>159.47999999999999</v>
      </c>
      <c r="CS297" s="9">
        <v>147.47999999999999</v>
      </c>
      <c r="CT297" s="9">
        <v>133.44</v>
      </c>
      <c r="CU297" s="9">
        <v>120.33</v>
      </c>
      <c r="CV297" s="9">
        <v>110.75</v>
      </c>
      <c r="CW297" s="9">
        <v>111.22</v>
      </c>
      <c r="CX297" s="9">
        <v>112.99</v>
      </c>
      <c r="CY297" s="9">
        <v>116.15</v>
      </c>
      <c r="CZ297" s="9">
        <v>120.87</v>
      </c>
      <c r="DA297" s="9">
        <v>124.39</v>
      </c>
      <c r="DB297" s="9">
        <v>127.6</v>
      </c>
      <c r="DC297" s="9">
        <v>128.88999999999999</v>
      </c>
      <c r="DD297" s="9">
        <v>129.78</v>
      </c>
      <c r="DE297" s="9">
        <v>120.43</v>
      </c>
      <c r="DF297" s="9">
        <v>100.43</v>
      </c>
      <c r="DG297" s="9">
        <v>82.42</v>
      </c>
      <c r="DH297" s="9">
        <v>79.41</v>
      </c>
      <c r="DI297" s="9">
        <v>76.41</v>
      </c>
      <c r="DJ297" s="9">
        <v>73.400000000000006</v>
      </c>
      <c r="DK297" s="9">
        <v>75.400000000000006</v>
      </c>
      <c r="DL297" s="9">
        <v>80.650000000000006</v>
      </c>
      <c r="DM297" s="9">
        <v>87.85</v>
      </c>
      <c r="DN297" s="9">
        <v>94.85</v>
      </c>
      <c r="DO297" s="9">
        <v>101.85</v>
      </c>
      <c r="DP297" s="9">
        <v>101.95</v>
      </c>
      <c r="DR297" s="9">
        <v>137.54</v>
      </c>
      <c r="DS297" s="9">
        <v>140.24</v>
      </c>
      <c r="DT297" s="9">
        <v>140.56</v>
      </c>
      <c r="DU297" s="9">
        <v>138.72</v>
      </c>
      <c r="DV297" s="9">
        <v>141.38</v>
      </c>
      <c r="DW297" s="9">
        <v>147.25</v>
      </c>
      <c r="DX297" s="9">
        <v>146.6</v>
      </c>
      <c r="DY297" s="9">
        <v>165.97</v>
      </c>
      <c r="DZ297" s="9">
        <v>167.95</v>
      </c>
      <c r="EA297" s="9">
        <v>166.91</v>
      </c>
      <c r="EB297" s="9">
        <v>173.48</v>
      </c>
      <c r="EC297" s="9">
        <v>170.95</v>
      </c>
      <c r="ED297" s="9">
        <v>167.98</v>
      </c>
      <c r="EE297" s="9">
        <v>141.13</v>
      </c>
      <c r="EF297" s="9">
        <v>140.80000000000001</v>
      </c>
      <c r="EG297" s="9">
        <v>140.65</v>
      </c>
      <c r="EH297" s="9">
        <v>134.6</v>
      </c>
      <c r="EI297" s="9">
        <v>135.46</v>
      </c>
      <c r="EJ297" s="9">
        <v>133.9</v>
      </c>
      <c r="EK297" s="9">
        <v>159.35</v>
      </c>
      <c r="EL297" s="9">
        <v>161.62</v>
      </c>
      <c r="EM297" s="9">
        <v>162.25</v>
      </c>
      <c r="EN297" s="9">
        <v>161.51</v>
      </c>
      <c r="EO297" s="9">
        <v>161.19</v>
      </c>
      <c r="EP297" s="9">
        <v>162.69999999999999</v>
      </c>
      <c r="EQ297" s="9">
        <v>119.86</v>
      </c>
      <c r="ER297" s="9">
        <v>119.13</v>
      </c>
      <c r="ES297" s="9">
        <v>119.14</v>
      </c>
      <c r="ET297" s="9">
        <v>119.11</v>
      </c>
      <c r="EU297" s="9">
        <v>120.52</v>
      </c>
      <c r="EV297" s="9">
        <v>121.36</v>
      </c>
      <c r="EW297" s="9">
        <v>138.65</v>
      </c>
      <c r="EX297" s="9">
        <v>141.16</v>
      </c>
      <c r="EY297" s="9">
        <v>143.02000000000001</v>
      </c>
      <c r="EZ297" s="9">
        <v>143.72999999999999</v>
      </c>
      <c r="FA297" s="9">
        <v>143.1</v>
      </c>
      <c r="FB297" s="9">
        <v>142.71</v>
      </c>
      <c r="FC297" s="9">
        <v>94.7</v>
      </c>
      <c r="FD297" s="9">
        <v>94.07</v>
      </c>
      <c r="FE297" s="9">
        <v>94.08</v>
      </c>
      <c r="FF297" s="9">
        <v>94.05</v>
      </c>
      <c r="FG297" s="9">
        <v>95.45</v>
      </c>
      <c r="FH297" s="9">
        <v>94.07</v>
      </c>
      <c r="FI297" s="9">
        <v>108.35</v>
      </c>
      <c r="FJ297" s="9">
        <v>110.86</v>
      </c>
      <c r="FK297" s="9">
        <v>112.72</v>
      </c>
      <c r="FL297" s="9">
        <v>113.43</v>
      </c>
      <c r="FM297" s="9">
        <v>114.17</v>
      </c>
      <c r="FO297" s="9">
        <v>77.713099999999997</v>
      </c>
      <c r="FP297" s="7">
        <v>83.46</v>
      </c>
      <c r="FQ297" s="9">
        <v>1.2169000000000001</v>
      </c>
      <c r="FR297" s="7">
        <f t="shared" si="43"/>
        <v>68.58410715753142</v>
      </c>
      <c r="FT297" s="7">
        <v>3.5</v>
      </c>
      <c r="FU297" s="7">
        <v>3.29</v>
      </c>
      <c r="FV297" s="9">
        <v>77.941000000000003</v>
      </c>
      <c r="FX297" s="9">
        <v>84.5</v>
      </c>
      <c r="FY297" s="9">
        <v>83.52</v>
      </c>
      <c r="FZ297" s="9">
        <v>82.03</v>
      </c>
      <c r="GA297" s="9">
        <v>79.180000000000007</v>
      </c>
      <c r="GB297" s="9">
        <v>74.75</v>
      </c>
    </row>
    <row r="298" spans="1:184" x14ac:dyDescent="0.25">
      <c r="A298" s="6">
        <f t="shared" si="44"/>
        <v>44967</v>
      </c>
      <c r="B298" s="13">
        <f t="shared" si="38"/>
        <v>2</v>
      </c>
      <c r="C298" s="13">
        <f t="shared" si="39"/>
        <v>2023</v>
      </c>
      <c r="D298">
        <f t="shared" si="40"/>
        <v>202302</v>
      </c>
      <c r="E298">
        <f t="shared" si="41"/>
        <v>1</v>
      </c>
      <c r="F298">
        <f t="shared" si="42"/>
        <v>202301</v>
      </c>
      <c r="G298" t="s">
        <v>484</v>
      </c>
      <c r="H298" s="9">
        <v>4</v>
      </c>
      <c r="I298" s="9">
        <v>3.927</v>
      </c>
      <c r="J298" s="10">
        <v>3.9833294000000001</v>
      </c>
      <c r="K298" s="10">
        <v>4.1244462999999998</v>
      </c>
      <c r="L298" s="10">
        <v>4.2446707000000004</v>
      </c>
      <c r="M298" s="10">
        <v>4.3375703000000003</v>
      </c>
      <c r="N298" s="10">
        <v>4.3994626999999999</v>
      </c>
      <c r="O298" s="10">
        <v>4.4320190000000004</v>
      </c>
      <c r="P298" s="10">
        <v>4.4395766999999999</v>
      </c>
      <c r="Q298" s="10">
        <v>4.4266540000000001</v>
      </c>
      <c r="R298" s="10">
        <v>4.3982390999999996</v>
      </c>
      <c r="S298" s="10">
        <v>4.3582650999999997</v>
      </c>
      <c r="T298" s="10">
        <v>4.3098020000000004</v>
      </c>
      <c r="U298" s="10">
        <v>4.2551585000000003</v>
      </c>
      <c r="V298" s="10">
        <v>4.1961456000000004</v>
      </c>
      <c r="W298" s="10">
        <v>4.1342840000000001</v>
      </c>
      <c r="X298" s="10">
        <v>4.0710290999999996</v>
      </c>
      <c r="Y298" s="10">
        <v>4.0078360000000002</v>
      </c>
      <c r="Z298" s="10">
        <v>3.9461598000000002</v>
      </c>
      <c r="AA298" s="10">
        <v>3.8874559</v>
      </c>
      <c r="AB298" s="10">
        <v>3.8329423</v>
      </c>
      <c r="AC298" s="10">
        <v>3.7827381999999998</v>
      </c>
      <c r="AD298" s="10">
        <v>3.7366440000000001</v>
      </c>
      <c r="AE298" s="10">
        <v>3.6944602999999998</v>
      </c>
      <c r="AF298" s="10">
        <v>3.6559875000000002</v>
      </c>
      <c r="AG298" s="10">
        <v>3.6210263</v>
      </c>
      <c r="AH298" s="10">
        <v>3.5893684000000001</v>
      </c>
      <c r="AI298" s="10">
        <v>3.5607677999999998</v>
      </c>
      <c r="AJ298" s="10">
        <v>3.5349678999999998</v>
      </c>
      <c r="AK298" s="10">
        <v>3.5117121</v>
      </c>
      <c r="AL298" s="10">
        <v>3.4907436999999999</v>
      </c>
      <c r="AM298" s="10">
        <v>3.4718062999999999</v>
      </c>
      <c r="AN298" s="10">
        <v>3.4546431000000002</v>
      </c>
      <c r="AO298" s="10">
        <v>3.4389976</v>
      </c>
      <c r="AP298" s="10">
        <v>3.4246132</v>
      </c>
      <c r="AQ298" s="10">
        <v>3.4112334</v>
      </c>
      <c r="AR298" s="10">
        <v>3.3986014</v>
      </c>
      <c r="AS298" s="10">
        <v>3.3864607000000002</v>
      </c>
      <c r="AT298" s="10">
        <v>3.3745911</v>
      </c>
      <c r="AU298" s="10">
        <v>3.3629327</v>
      </c>
      <c r="AV298" s="10">
        <v>3.3514700999999998</v>
      </c>
      <c r="AW298" s="10">
        <v>3.3401877</v>
      </c>
      <c r="AX298" s="10">
        <v>3.3290698999999999</v>
      </c>
      <c r="AY298" s="10">
        <v>3.3181012999999999</v>
      </c>
      <c r="AZ298" s="10">
        <v>3.3072664000000001</v>
      </c>
      <c r="BA298" s="10">
        <v>3.2965496000000001</v>
      </c>
      <c r="BB298" s="10">
        <v>3.2859352999999998</v>
      </c>
      <c r="BC298" s="10">
        <v>3.2754082000000002</v>
      </c>
      <c r="BD298" s="10">
        <v>3.2649525000000001</v>
      </c>
      <c r="BE298" s="10">
        <v>3.2545529000000002</v>
      </c>
      <c r="BF298" s="10">
        <v>3.2441993999999998</v>
      </c>
      <c r="BG298" s="10">
        <v>3.2339072</v>
      </c>
      <c r="BH298" s="10">
        <v>3.2236980000000002</v>
      </c>
      <c r="BI298" s="10">
        <v>3.2135938999999998</v>
      </c>
      <c r="BJ298" s="10">
        <v>3.2036167999999998</v>
      </c>
      <c r="BK298" s="10">
        <v>3.1937886</v>
      </c>
      <c r="BL298" s="10">
        <v>3.1841313000000002</v>
      </c>
      <c r="BM298" s="10">
        <v>3.1746667999999998</v>
      </c>
      <c r="BN298" s="10">
        <v>3.1654170000000001</v>
      </c>
      <c r="BO298" s="10">
        <v>3.1564038000000001</v>
      </c>
      <c r="BP298" s="10">
        <v>3.1476492</v>
      </c>
      <c r="BQ298" s="10">
        <v>3.1391751999999999</v>
      </c>
      <c r="BR298" s="10">
        <v>3.095081</v>
      </c>
      <c r="BS298" s="10">
        <v>3.0643753999999999</v>
      </c>
      <c r="BU298" s="9">
        <v>134.51</v>
      </c>
      <c r="BV298" s="9">
        <v>135.81</v>
      </c>
      <c r="BW298" s="9">
        <v>137.11000000000001</v>
      </c>
      <c r="BX298" s="9">
        <v>137.82</v>
      </c>
      <c r="BY298" s="9">
        <v>137.09</v>
      </c>
      <c r="BZ298" s="9">
        <v>138.83000000000001</v>
      </c>
      <c r="CA298" s="9">
        <v>141.66</v>
      </c>
      <c r="CB298" s="9">
        <v>146.36000000000001</v>
      </c>
      <c r="CC298" s="9">
        <v>159.19</v>
      </c>
      <c r="CD298" s="9">
        <v>167.76</v>
      </c>
      <c r="CE298" s="9">
        <v>172.01</v>
      </c>
      <c r="CF298" s="9">
        <v>171.86</v>
      </c>
      <c r="CG298" s="9">
        <v>163.61000000000001</v>
      </c>
      <c r="CH298" s="9">
        <v>155.11000000000001</v>
      </c>
      <c r="CI298" s="9">
        <v>151.33000000000001</v>
      </c>
      <c r="CJ298" s="9">
        <v>146.24</v>
      </c>
      <c r="CK298" s="9">
        <v>141.24</v>
      </c>
      <c r="CL298" s="9">
        <v>143.4</v>
      </c>
      <c r="CM298" s="9">
        <v>147.56</v>
      </c>
      <c r="CN298" s="9">
        <v>153.87</v>
      </c>
      <c r="CO298" s="9">
        <v>156.97999999999999</v>
      </c>
      <c r="CP298" s="9">
        <v>160.26</v>
      </c>
      <c r="CQ298" s="9">
        <v>164.15</v>
      </c>
      <c r="CR298" s="9">
        <v>159.56</v>
      </c>
      <c r="CS298" s="9">
        <v>147.56</v>
      </c>
      <c r="CT298" s="9">
        <v>134.06</v>
      </c>
      <c r="CU298" s="9">
        <v>121.45</v>
      </c>
      <c r="CV298" s="9">
        <v>111.87</v>
      </c>
      <c r="CW298" s="9">
        <v>112.34</v>
      </c>
      <c r="CX298" s="9">
        <v>114.11</v>
      </c>
      <c r="CY298" s="9">
        <v>117.27</v>
      </c>
      <c r="CZ298" s="9">
        <v>122.39</v>
      </c>
      <c r="DA298" s="9">
        <v>125.91</v>
      </c>
      <c r="DB298" s="9">
        <v>129.12</v>
      </c>
      <c r="DC298" s="9">
        <v>130.41</v>
      </c>
      <c r="DD298" s="9">
        <v>131.30000000000001</v>
      </c>
      <c r="DE298" s="9">
        <v>121.95</v>
      </c>
      <c r="DF298" s="9">
        <v>101.95</v>
      </c>
      <c r="DG298" s="9">
        <v>83.94</v>
      </c>
      <c r="DH298" s="9">
        <v>80.930000000000007</v>
      </c>
      <c r="DI298" s="9">
        <v>77.930000000000007</v>
      </c>
      <c r="DJ298" s="9">
        <v>74.92</v>
      </c>
      <c r="DK298" s="9">
        <v>76.92</v>
      </c>
      <c r="DL298" s="9">
        <v>82.17</v>
      </c>
      <c r="DM298" s="9">
        <v>89.37</v>
      </c>
      <c r="DN298" s="9">
        <v>96.37</v>
      </c>
      <c r="DO298" s="9">
        <v>103.37</v>
      </c>
      <c r="DP298" s="9">
        <v>103.47</v>
      </c>
      <c r="DR298" s="9">
        <v>140.41999999999999</v>
      </c>
      <c r="DS298" s="9">
        <v>140.5</v>
      </c>
      <c r="DT298" s="9">
        <v>140.84</v>
      </c>
      <c r="DU298" s="9">
        <v>142.76</v>
      </c>
      <c r="DV298" s="9">
        <v>142.26</v>
      </c>
      <c r="DW298" s="9">
        <v>148.11000000000001</v>
      </c>
      <c r="DX298" s="9">
        <v>147.46</v>
      </c>
      <c r="DY298" s="9">
        <v>164.71</v>
      </c>
      <c r="DZ298" s="9">
        <v>166.69</v>
      </c>
      <c r="EA298" s="9">
        <v>165.65</v>
      </c>
      <c r="EB298" s="9">
        <v>171.7</v>
      </c>
      <c r="EC298" s="9">
        <v>169.17</v>
      </c>
      <c r="ED298" s="9">
        <v>166.2</v>
      </c>
      <c r="EE298" s="9">
        <v>140.86000000000001</v>
      </c>
      <c r="EF298" s="9">
        <v>140.53</v>
      </c>
      <c r="EG298" s="9">
        <v>140.38</v>
      </c>
      <c r="EH298" s="9">
        <v>134.38</v>
      </c>
      <c r="EI298" s="9">
        <v>135.24</v>
      </c>
      <c r="EJ298" s="9">
        <v>133.68</v>
      </c>
      <c r="EK298" s="9">
        <v>157.57</v>
      </c>
      <c r="EL298" s="9">
        <v>159.84</v>
      </c>
      <c r="EM298" s="9">
        <v>160.47</v>
      </c>
      <c r="EN298" s="9">
        <v>159.72999999999999</v>
      </c>
      <c r="EO298" s="9">
        <v>159.41</v>
      </c>
      <c r="EP298" s="9">
        <v>160.91999999999999</v>
      </c>
      <c r="EQ298" s="9">
        <v>120.4</v>
      </c>
      <c r="ER298" s="9">
        <v>119.67</v>
      </c>
      <c r="ES298" s="9">
        <v>119.68</v>
      </c>
      <c r="ET298" s="9">
        <v>119.65</v>
      </c>
      <c r="EU298" s="9">
        <v>121.06</v>
      </c>
      <c r="EV298" s="9">
        <v>121.9</v>
      </c>
      <c r="EW298" s="9">
        <v>138.63</v>
      </c>
      <c r="EX298" s="9">
        <v>141.13999999999999</v>
      </c>
      <c r="EY298" s="9">
        <v>143</v>
      </c>
      <c r="EZ298" s="9">
        <v>143.71</v>
      </c>
      <c r="FA298" s="9">
        <v>143.08000000000001</v>
      </c>
      <c r="FB298" s="9">
        <v>142.69</v>
      </c>
      <c r="FC298" s="9">
        <v>97.33</v>
      </c>
      <c r="FD298" s="9">
        <v>96.7</v>
      </c>
      <c r="FE298" s="9">
        <v>96.71</v>
      </c>
      <c r="FF298" s="9">
        <v>96.68</v>
      </c>
      <c r="FG298" s="9">
        <v>98.08</v>
      </c>
      <c r="FH298" s="9">
        <v>96.7</v>
      </c>
      <c r="FI298" s="9">
        <v>108.33</v>
      </c>
      <c r="FJ298" s="9">
        <v>110.84</v>
      </c>
      <c r="FK298" s="9">
        <v>112.7</v>
      </c>
      <c r="FL298" s="9">
        <v>113.41</v>
      </c>
      <c r="FM298" s="9">
        <v>114.15</v>
      </c>
      <c r="FO298" s="9">
        <v>77.483199999999997</v>
      </c>
      <c r="FP298" s="7">
        <v>85.46</v>
      </c>
      <c r="FQ298" s="9">
        <v>1.2074</v>
      </c>
      <c r="FR298" s="7">
        <f t="shared" si="43"/>
        <v>70.780188835514323</v>
      </c>
      <c r="FT298" s="7">
        <v>3.61</v>
      </c>
      <c r="FU298" s="7">
        <v>3.39</v>
      </c>
      <c r="FV298" s="9">
        <v>77.707599999999999</v>
      </c>
      <c r="FX298" s="9">
        <v>86.39</v>
      </c>
      <c r="FY298" s="9">
        <v>85.35</v>
      </c>
      <c r="FZ298" s="9">
        <v>83.74</v>
      </c>
      <c r="GA298" s="9">
        <v>80.64</v>
      </c>
      <c r="GB298" s="9">
        <v>75.790000000000006</v>
      </c>
    </row>
    <row r="299" spans="1:184" x14ac:dyDescent="0.25">
      <c r="A299" s="6">
        <f t="shared" si="44"/>
        <v>44970</v>
      </c>
      <c r="B299" s="13">
        <f t="shared" si="38"/>
        <v>2</v>
      </c>
      <c r="C299" s="13">
        <f t="shared" si="39"/>
        <v>2023</v>
      </c>
      <c r="D299">
        <f t="shared" si="40"/>
        <v>202302</v>
      </c>
      <c r="E299">
        <f t="shared" si="41"/>
        <v>1</v>
      </c>
      <c r="F299">
        <f t="shared" si="42"/>
        <v>202301</v>
      </c>
      <c r="G299" t="s">
        <v>485</v>
      </c>
      <c r="H299" s="9">
        <v>4</v>
      </c>
      <c r="I299" s="9">
        <v>3.9270999999999998</v>
      </c>
      <c r="J299" s="10">
        <v>3.9919095000000002</v>
      </c>
      <c r="K299" s="10">
        <v>4.1382285000000003</v>
      </c>
      <c r="L299" s="10">
        <v>4.2604385999999996</v>
      </c>
      <c r="M299" s="10">
        <v>4.3552283999999997</v>
      </c>
      <c r="N299" s="10">
        <v>4.4207764999999997</v>
      </c>
      <c r="O299" s="10">
        <v>4.4571646999999999</v>
      </c>
      <c r="P299" s="10">
        <v>4.4674342999999999</v>
      </c>
      <c r="Q299" s="10">
        <v>4.4551141000000003</v>
      </c>
      <c r="R299" s="10">
        <v>4.4250182000000002</v>
      </c>
      <c r="S299" s="10">
        <v>4.3816877999999999</v>
      </c>
      <c r="T299" s="10">
        <v>4.3291358999999998</v>
      </c>
      <c r="U299" s="10">
        <v>4.2708177000000003</v>
      </c>
      <c r="V299" s="10">
        <v>4.2100051000000001</v>
      </c>
      <c r="W299" s="10">
        <v>4.1482150000000004</v>
      </c>
      <c r="X299" s="10">
        <v>4.0864953000000002</v>
      </c>
      <c r="Y299" s="10">
        <v>4.0258943</v>
      </c>
      <c r="Z299" s="10">
        <v>3.9674597999999999</v>
      </c>
      <c r="AA299" s="10">
        <v>3.9122400000000002</v>
      </c>
      <c r="AB299" s="10">
        <v>3.8610503999999999</v>
      </c>
      <c r="AC299" s="10">
        <v>3.8138207</v>
      </c>
      <c r="AD299" s="10">
        <v>3.7702703</v>
      </c>
      <c r="AE299" s="10">
        <v>3.7301180999999999</v>
      </c>
      <c r="AF299" s="10">
        <v>3.6930833000000001</v>
      </c>
      <c r="AG299" s="10">
        <v>3.6588851</v>
      </c>
      <c r="AH299" s="10">
        <v>3.6272574</v>
      </c>
      <c r="AI299" s="10">
        <v>3.5980002999999998</v>
      </c>
      <c r="AJ299" s="10">
        <v>3.570932</v>
      </c>
      <c r="AK299" s="10">
        <v>3.5458706000000002</v>
      </c>
      <c r="AL299" s="10">
        <v>3.5226342000000002</v>
      </c>
      <c r="AM299" s="10">
        <v>3.5010412</v>
      </c>
      <c r="AN299" s="10">
        <v>3.4809095000000001</v>
      </c>
      <c r="AO299" s="10">
        <v>3.4620574999999998</v>
      </c>
      <c r="AP299" s="10">
        <v>3.4443031999999998</v>
      </c>
      <c r="AQ299" s="10">
        <v>3.4274648000000001</v>
      </c>
      <c r="AR299" s="10">
        <v>3.4113606000000001</v>
      </c>
      <c r="AS299" s="10">
        <v>3.3958086999999999</v>
      </c>
      <c r="AT299" s="10">
        <v>3.3806539999999998</v>
      </c>
      <c r="AU299" s="10">
        <v>3.3658602000000002</v>
      </c>
      <c r="AV299" s="10">
        <v>3.3514233</v>
      </c>
      <c r="AW299" s="10">
        <v>3.3373396999999998</v>
      </c>
      <c r="AX299" s="10">
        <v>3.3236056</v>
      </c>
      <c r="AY299" s="10">
        <v>3.3102170000000002</v>
      </c>
      <c r="AZ299" s="10">
        <v>3.2971702999999999</v>
      </c>
      <c r="BA299" s="10">
        <v>3.2844616000000002</v>
      </c>
      <c r="BB299" s="10">
        <v>3.2720872000000001</v>
      </c>
      <c r="BC299" s="10">
        <v>3.2600433</v>
      </c>
      <c r="BD299" s="10">
        <v>3.248326</v>
      </c>
      <c r="BE299" s="10">
        <v>3.2369316000000001</v>
      </c>
      <c r="BF299" s="10">
        <v>3.2258575</v>
      </c>
      <c r="BG299" s="10">
        <v>3.2151079</v>
      </c>
      <c r="BH299" s="10">
        <v>3.2046893999999999</v>
      </c>
      <c r="BI299" s="10">
        <v>3.1946081999999998</v>
      </c>
      <c r="BJ299" s="10">
        <v>3.1848708999999999</v>
      </c>
      <c r="BK299" s="10">
        <v>3.1754839000000001</v>
      </c>
      <c r="BL299" s="10">
        <v>3.1664538000000002</v>
      </c>
      <c r="BM299" s="10">
        <v>3.1577867999999998</v>
      </c>
      <c r="BN299" s="10">
        <v>3.1494895999999999</v>
      </c>
      <c r="BO299" s="10">
        <v>3.1415684000000001</v>
      </c>
      <c r="BP299" s="10">
        <v>3.1340298999999998</v>
      </c>
      <c r="BQ299" s="10">
        <v>3.1268804000000001</v>
      </c>
      <c r="BR299" s="10">
        <v>3.0922062000000001</v>
      </c>
      <c r="BS299" s="10">
        <v>3.0712714999999999</v>
      </c>
      <c r="BU299" s="9">
        <v>128.94</v>
      </c>
      <c r="BV299" s="9">
        <v>129.78</v>
      </c>
      <c r="BW299" s="9">
        <v>131.27000000000001</v>
      </c>
      <c r="BX299" s="9">
        <v>132.22</v>
      </c>
      <c r="BY299" s="9">
        <v>131.72</v>
      </c>
      <c r="BZ299" s="9">
        <v>133.66999999999999</v>
      </c>
      <c r="CA299" s="9">
        <v>136.77000000000001</v>
      </c>
      <c r="CB299" s="9">
        <v>142.32</v>
      </c>
      <c r="CC299" s="9">
        <v>154.16999999999999</v>
      </c>
      <c r="CD299" s="9">
        <v>163.01</v>
      </c>
      <c r="CE299" s="9">
        <v>167.17</v>
      </c>
      <c r="CF299" s="9">
        <v>167.08</v>
      </c>
      <c r="CG299" s="9">
        <v>159.13999999999999</v>
      </c>
      <c r="CH299" s="9">
        <v>150.05000000000001</v>
      </c>
      <c r="CI299" s="9">
        <v>146.28</v>
      </c>
      <c r="CJ299" s="9">
        <v>141.19</v>
      </c>
      <c r="CK299" s="9">
        <v>136.19</v>
      </c>
      <c r="CL299" s="9">
        <v>138.36000000000001</v>
      </c>
      <c r="CM299" s="9">
        <v>142.99</v>
      </c>
      <c r="CN299" s="9">
        <v>149.77000000000001</v>
      </c>
      <c r="CO299" s="9">
        <v>153.52000000000001</v>
      </c>
      <c r="CP299" s="9">
        <v>156.80000000000001</v>
      </c>
      <c r="CQ299" s="9">
        <v>160.56</v>
      </c>
      <c r="CR299" s="9">
        <v>155.97999999999999</v>
      </c>
      <c r="CS299" s="9">
        <v>144.6</v>
      </c>
      <c r="CT299" s="9">
        <v>131.75</v>
      </c>
      <c r="CU299" s="9">
        <v>119.39</v>
      </c>
      <c r="CV299" s="9">
        <v>109.82</v>
      </c>
      <c r="CW299" s="9">
        <v>110.29</v>
      </c>
      <c r="CX299" s="9">
        <v>112.08</v>
      </c>
      <c r="CY299" s="9">
        <v>115.26</v>
      </c>
      <c r="CZ299" s="9">
        <v>120.82</v>
      </c>
      <c r="DA299" s="9">
        <v>124.79</v>
      </c>
      <c r="DB299" s="9">
        <v>128.16</v>
      </c>
      <c r="DC299" s="9">
        <v>129.74</v>
      </c>
      <c r="DD299" s="9">
        <v>130.63</v>
      </c>
      <c r="DE299" s="9">
        <v>121.28</v>
      </c>
      <c r="DF299" s="9">
        <v>101.46</v>
      </c>
      <c r="DG299" s="9">
        <v>83.45</v>
      </c>
      <c r="DH299" s="9">
        <v>80.44</v>
      </c>
      <c r="DI299" s="9">
        <v>77.44</v>
      </c>
      <c r="DJ299" s="9">
        <v>74.430000000000007</v>
      </c>
      <c r="DK299" s="9">
        <v>76.430000000000007</v>
      </c>
      <c r="DL299" s="9">
        <v>81.22</v>
      </c>
      <c r="DM299" s="9">
        <v>88.42</v>
      </c>
      <c r="DN299" s="9">
        <v>95.42</v>
      </c>
      <c r="DO299" s="9">
        <v>102.3</v>
      </c>
      <c r="DP299" s="9">
        <v>102.4</v>
      </c>
      <c r="DR299" s="9">
        <v>135.99</v>
      </c>
      <c r="DS299" s="9">
        <v>136.97999999999999</v>
      </c>
      <c r="DT299" s="9">
        <v>136.79</v>
      </c>
      <c r="DU299" s="9">
        <v>137.79</v>
      </c>
      <c r="DV299" s="9">
        <v>138.78</v>
      </c>
      <c r="DW299" s="9">
        <v>144.63</v>
      </c>
      <c r="DX299" s="9">
        <v>143.97999999999999</v>
      </c>
      <c r="DY299" s="9">
        <v>161.91</v>
      </c>
      <c r="DZ299" s="9">
        <v>163.89</v>
      </c>
      <c r="EA299" s="9">
        <v>162.85</v>
      </c>
      <c r="EB299" s="9">
        <v>169.16</v>
      </c>
      <c r="EC299" s="9">
        <v>166.63</v>
      </c>
      <c r="ED299" s="9">
        <v>163.66</v>
      </c>
      <c r="EE299" s="9">
        <v>137.94999999999999</v>
      </c>
      <c r="EF299" s="9">
        <v>137.62</v>
      </c>
      <c r="EG299" s="9">
        <v>137.47</v>
      </c>
      <c r="EH299" s="9">
        <v>131.53</v>
      </c>
      <c r="EI299" s="9">
        <v>132.38999999999999</v>
      </c>
      <c r="EJ299" s="9">
        <v>130.83000000000001</v>
      </c>
      <c r="EK299" s="9">
        <v>156.13999999999999</v>
      </c>
      <c r="EL299" s="9">
        <v>158.41</v>
      </c>
      <c r="EM299" s="9">
        <v>159.04</v>
      </c>
      <c r="EN299" s="9">
        <v>158.30000000000001</v>
      </c>
      <c r="EO299" s="9">
        <v>157.97999999999999</v>
      </c>
      <c r="EP299" s="9">
        <v>159.49</v>
      </c>
      <c r="EQ299" s="9">
        <v>118.72</v>
      </c>
      <c r="ER299" s="9">
        <v>117.99</v>
      </c>
      <c r="ES299" s="9">
        <v>118</v>
      </c>
      <c r="ET299" s="9">
        <v>117.97</v>
      </c>
      <c r="EU299" s="9">
        <v>119.38</v>
      </c>
      <c r="EV299" s="9">
        <v>120.22</v>
      </c>
      <c r="EW299" s="9">
        <v>137.13</v>
      </c>
      <c r="EX299" s="9">
        <v>139.63999999999999</v>
      </c>
      <c r="EY299" s="9">
        <v>141.5</v>
      </c>
      <c r="EZ299" s="9">
        <v>142.21</v>
      </c>
      <c r="FA299" s="9">
        <v>141.58000000000001</v>
      </c>
      <c r="FB299" s="9">
        <v>141.19</v>
      </c>
      <c r="FC299" s="9">
        <v>98.3</v>
      </c>
      <c r="FD299" s="9">
        <v>97.67</v>
      </c>
      <c r="FE299" s="9">
        <v>97.68</v>
      </c>
      <c r="FF299" s="9">
        <v>97.65</v>
      </c>
      <c r="FG299" s="9">
        <v>99.05</v>
      </c>
      <c r="FH299" s="9">
        <v>97.67</v>
      </c>
      <c r="FI299" s="9">
        <v>106.83</v>
      </c>
      <c r="FJ299" s="9">
        <v>109.34</v>
      </c>
      <c r="FK299" s="9">
        <v>111.2</v>
      </c>
      <c r="FL299" s="9">
        <v>111.91</v>
      </c>
      <c r="FM299" s="9">
        <v>112.65</v>
      </c>
      <c r="FO299" s="9">
        <v>77.777900000000002</v>
      </c>
      <c r="FP299" s="7">
        <v>85.98</v>
      </c>
      <c r="FQ299" s="9">
        <v>1.2137</v>
      </c>
      <c r="FR299" s="7">
        <f t="shared" si="43"/>
        <v>70.841229298838272</v>
      </c>
      <c r="FT299" s="7">
        <v>3.63</v>
      </c>
      <c r="FU299" s="7">
        <v>3.4</v>
      </c>
      <c r="FV299" s="9">
        <v>78.013499999999993</v>
      </c>
      <c r="FX299" s="9">
        <v>86.61</v>
      </c>
      <c r="FY299" s="9">
        <v>85.63</v>
      </c>
      <c r="FZ299" s="9">
        <v>84.08</v>
      </c>
      <c r="GA299" s="9">
        <v>81.040000000000006</v>
      </c>
      <c r="GB299" s="9">
        <v>76.260000000000005</v>
      </c>
    </row>
    <row r="300" spans="1:184" x14ac:dyDescent="0.25">
      <c r="A300" s="6">
        <f t="shared" si="44"/>
        <v>44971</v>
      </c>
      <c r="B300" s="13">
        <f t="shared" si="38"/>
        <v>2</v>
      </c>
      <c r="C300" s="13">
        <f t="shared" si="39"/>
        <v>2023</v>
      </c>
      <c r="D300">
        <f t="shared" si="40"/>
        <v>202302</v>
      </c>
      <c r="E300">
        <f t="shared" si="41"/>
        <v>1</v>
      </c>
      <c r="F300">
        <f t="shared" si="42"/>
        <v>202301</v>
      </c>
      <c r="G300" t="s">
        <v>486</v>
      </c>
      <c r="H300" s="9">
        <v>4</v>
      </c>
      <c r="I300" s="9">
        <v>3.9272</v>
      </c>
      <c r="J300" s="10">
        <v>4.0092952000000004</v>
      </c>
      <c r="K300" s="10">
        <v>4.1826163000000003</v>
      </c>
      <c r="L300" s="10">
        <v>4.3252411999999998</v>
      </c>
      <c r="M300" s="10">
        <v>4.4373534000000001</v>
      </c>
      <c r="N300" s="10">
        <v>4.5182983999999999</v>
      </c>
      <c r="O300" s="10">
        <v>4.5685449</v>
      </c>
      <c r="P300" s="10">
        <v>4.5916454</v>
      </c>
      <c r="Q300" s="10">
        <v>4.5924046000000001</v>
      </c>
      <c r="R300" s="10">
        <v>4.5760041999999999</v>
      </c>
      <c r="S300" s="10">
        <v>4.5474845999999998</v>
      </c>
      <c r="T300" s="10">
        <v>4.5101472999999999</v>
      </c>
      <c r="U300" s="10">
        <v>4.4664415000000002</v>
      </c>
      <c r="V300" s="10">
        <v>4.4181530000000002</v>
      </c>
      <c r="W300" s="10">
        <v>4.3665219000000004</v>
      </c>
      <c r="X300" s="10">
        <v>4.3126832999999998</v>
      </c>
      <c r="Y300" s="10">
        <v>4.2577723000000001</v>
      </c>
      <c r="Z300" s="10">
        <v>4.2029239</v>
      </c>
      <c r="AA300" s="10">
        <v>4.1492732999999999</v>
      </c>
      <c r="AB300" s="10">
        <v>4.0977525999999997</v>
      </c>
      <c r="AC300" s="10">
        <v>4.048521</v>
      </c>
      <c r="AD300" s="10">
        <v>4.0015539000000002</v>
      </c>
      <c r="AE300" s="10">
        <v>3.9568265999999999</v>
      </c>
      <c r="AF300" s="10">
        <v>3.9143143999999999</v>
      </c>
      <c r="AG300" s="10">
        <v>3.8739927999999999</v>
      </c>
      <c r="AH300" s="10">
        <v>3.8358237000000002</v>
      </c>
      <c r="AI300" s="10">
        <v>3.7997097000000002</v>
      </c>
      <c r="AJ300" s="10">
        <v>3.7655373999999999</v>
      </c>
      <c r="AK300" s="10">
        <v>3.7331932000000001</v>
      </c>
      <c r="AL300" s="10">
        <v>3.7025636</v>
      </c>
      <c r="AM300" s="10">
        <v>3.6735348999999999</v>
      </c>
      <c r="AN300" s="10">
        <v>3.6459936000000002</v>
      </c>
      <c r="AO300" s="10">
        <v>3.6198261999999999</v>
      </c>
      <c r="AP300" s="10">
        <v>3.594919</v>
      </c>
      <c r="AQ300" s="10">
        <v>3.5711586</v>
      </c>
      <c r="AR300" s="10">
        <v>3.5484312999999998</v>
      </c>
      <c r="AS300" s="10">
        <v>3.5266236000000002</v>
      </c>
      <c r="AT300" s="10">
        <v>3.5056333999999998</v>
      </c>
      <c r="AU300" s="10">
        <v>3.4854202000000001</v>
      </c>
      <c r="AV300" s="10">
        <v>3.4659642000000002</v>
      </c>
      <c r="AW300" s="10">
        <v>3.4472455000000002</v>
      </c>
      <c r="AX300" s="10">
        <v>3.4292444999999998</v>
      </c>
      <c r="AY300" s="10">
        <v>3.4119411999999998</v>
      </c>
      <c r="AZ300" s="10">
        <v>3.3953158000000001</v>
      </c>
      <c r="BA300" s="10">
        <v>3.3793486000000001</v>
      </c>
      <c r="BB300" s="10">
        <v>3.3640197999999999</v>
      </c>
      <c r="BC300" s="10">
        <v>3.3493096000000002</v>
      </c>
      <c r="BD300" s="10">
        <v>3.3351980999999999</v>
      </c>
      <c r="BE300" s="10">
        <v>3.3216654999999999</v>
      </c>
      <c r="BF300" s="10">
        <v>3.3086935999999998</v>
      </c>
      <c r="BG300" s="10">
        <v>3.2962715999999999</v>
      </c>
      <c r="BH300" s="10">
        <v>3.2843906999999999</v>
      </c>
      <c r="BI300" s="10">
        <v>3.2730424999999999</v>
      </c>
      <c r="BJ300" s="10">
        <v>3.2622182</v>
      </c>
      <c r="BK300" s="10">
        <v>3.2519094000000002</v>
      </c>
      <c r="BL300" s="10">
        <v>3.2421074000000001</v>
      </c>
      <c r="BM300" s="10">
        <v>3.2328036</v>
      </c>
      <c r="BN300" s="10">
        <v>3.2239893999999998</v>
      </c>
      <c r="BO300" s="10">
        <v>3.2156562000000002</v>
      </c>
      <c r="BP300" s="10">
        <v>3.2077954000000002</v>
      </c>
      <c r="BQ300" s="10">
        <v>3.2003984999999999</v>
      </c>
      <c r="BR300" s="10">
        <v>3.1652879</v>
      </c>
      <c r="BS300" s="10">
        <v>3.1447853000000001</v>
      </c>
      <c r="BU300" s="9">
        <v>129.59</v>
      </c>
      <c r="BV300" s="9">
        <v>129.22</v>
      </c>
      <c r="BW300" s="9">
        <v>130.81</v>
      </c>
      <c r="BX300" s="9">
        <v>131.80000000000001</v>
      </c>
      <c r="BY300" s="9">
        <v>131.05000000000001</v>
      </c>
      <c r="BZ300" s="9">
        <v>132.81</v>
      </c>
      <c r="CA300" s="9">
        <v>136.04</v>
      </c>
      <c r="CB300" s="9">
        <v>140.78</v>
      </c>
      <c r="CC300" s="9">
        <v>153.72999999999999</v>
      </c>
      <c r="CD300" s="9">
        <v>162.18</v>
      </c>
      <c r="CE300" s="9">
        <v>166.94</v>
      </c>
      <c r="CF300" s="9">
        <v>166.85</v>
      </c>
      <c r="CG300" s="9">
        <v>159.04</v>
      </c>
      <c r="CH300" s="9">
        <v>150.58000000000001</v>
      </c>
      <c r="CI300" s="9">
        <v>146.81</v>
      </c>
      <c r="CJ300" s="9">
        <v>141.72</v>
      </c>
      <c r="CK300" s="9">
        <v>136.72</v>
      </c>
      <c r="CL300" s="9">
        <v>138.88999999999999</v>
      </c>
      <c r="CM300" s="9">
        <v>143.52000000000001</v>
      </c>
      <c r="CN300" s="9">
        <v>150.34</v>
      </c>
      <c r="CO300" s="9">
        <v>154.94999999999999</v>
      </c>
      <c r="CP300" s="9">
        <v>158.41999999999999</v>
      </c>
      <c r="CQ300" s="9">
        <v>162.18</v>
      </c>
      <c r="CR300" s="9">
        <v>157.6</v>
      </c>
      <c r="CS300" s="9">
        <v>146.22</v>
      </c>
      <c r="CT300" s="9">
        <v>133.37</v>
      </c>
      <c r="CU300" s="9">
        <v>121.01</v>
      </c>
      <c r="CV300" s="9">
        <v>111.44</v>
      </c>
      <c r="CW300" s="9">
        <v>111.91</v>
      </c>
      <c r="CX300" s="9">
        <v>113.7</v>
      </c>
      <c r="CY300" s="9">
        <v>116.88</v>
      </c>
      <c r="CZ300" s="9">
        <v>122.44</v>
      </c>
      <c r="DA300" s="9">
        <v>126.41</v>
      </c>
      <c r="DB300" s="9">
        <v>129.78</v>
      </c>
      <c r="DC300" s="9">
        <v>131.36000000000001</v>
      </c>
      <c r="DD300" s="9">
        <v>132.25</v>
      </c>
      <c r="DE300" s="9">
        <v>122.9</v>
      </c>
      <c r="DF300" s="9">
        <v>103.08</v>
      </c>
      <c r="DG300" s="9">
        <v>85.07</v>
      </c>
      <c r="DH300" s="9">
        <v>82.06</v>
      </c>
      <c r="DI300" s="9">
        <v>79.06</v>
      </c>
      <c r="DJ300" s="9">
        <v>76.05</v>
      </c>
      <c r="DK300" s="9">
        <v>78.05</v>
      </c>
      <c r="DL300" s="9">
        <v>82.84</v>
      </c>
      <c r="DM300" s="9">
        <v>90.04</v>
      </c>
      <c r="DN300" s="9">
        <v>97.04</v>
      </c>
      <c r="DO300" s="9">
        <v>103.92</v>
      </c>
      <c r="DP300" s="9">
        <v>104.02</v>
      </c>
      <c r="DR300" s="9">
        <v>137.54</v>
      </c>
      <c r="DS300" s="9">
        <v>137.63</v>
      </c>
      <c r="DT300" s="9">
        <v>137.18</v>
      </c>
      <c r="DU300" s="9">
        <v>137.26</v>
      </c>
      <c r="DV300" s="9">
        <v>138.43</v>
      </c>
      <c r="DW300" s="9">
        <v>144.38</v>
      </c>
      <c r="DX300" s="9">
        <v>143.72999999999999</v>
      </c>
      <c r="DY300" s="9">
        <v>161.4</v>
      </c>
      <c r="DZ300" s="9">
        <v>163.38</v>
      </c>
      <c r="EA300" s="9">
        <v>162.34</v>
      </c>
      <c r="EB300" s="9">
        <v>168.87</v>
      </c>
      <c r="EC300" s="9">
        <v>166.34</v>
      </c>
      <c r="ED300" s="9">
        <v>163.37</v>
      </c>
      <c r="EE300" s="9">
        <v>138.38</v>
      </c>
      <c r="EF300" s="9">
        <v>138.05000000000001</v>
      </c>
      <c r="EG300" s="9">
        <v>137.9</v>
      </c>
      <c r="EH300" s="9">
        <v>131.96</v>
      </c>
      <c r="EI300" s="9">
        <v>132.82</v>
      </c>
      <c r="EJ300" s="9">
        <v>131.26</v>
      </c>
      <c r="EK300" s="9">
        <v>155.72</v>
      </c>
      <c r="EL300" s="9">
        <v>157.99</v>
      </c>
      <c r="EM300" s="9">
        <v>158.62</v>
      </c>
      <c r="EN300" s="9">
        <v>157.88</v>
      </c>
      <c r="EO300" s="9">
        <v>157.56</v>
      </c>
      <c r="EP300" s="9">
        <v>159.07</v>
      </c>
      <c r="EQ300" s="9">
        <v>117.47</v>
      </c>
      <c r="ER300" s="9">
        <v>116.74</v>
      </c>
      <c r="ES300" s="9">
        <v>116.75</v>
      </c>
      <c r="ET300" s="9">
        <v>116.72</v>
      </c>
      <c r="EU300" s="9">
        <v>118.13</v>
      </c>
      <c r="EV300" s="9">
        <v>118.97</v>
      </c>
      <c r="EW300" s="9">
        <v>137.08000000000001</v>
      </c>
      <c r="EX300" s="9">
        <v>139.59</v>
      </c>
      <c r="EY300" s="9">
        <v>141.44999999999999</v>
      </c>
      <c r="EZ300" s="9">
        <v>142.16</v>
      </c>
      <c r="FA300" s="9">
        <v>141.53</v>
      </c>
      <c r="FB300" s="9">
        <v>141.13999999999999</v>
      </c>
      <c r="FC300" s="9">
        <v>97.05</v>
      </c>
      <c r="FD300" s="9">
        <v>96.42</v>
      </c>
      <c r="FE300" s="9">
        <v>96.43</v>
      </c>
      <c r="FF300" s="9">
        <v>96.4</v>
      </c>
      <c r="FG300" s="9">
        <v>97.8</v>
      </c>
      <c r="FH300" s="9">
        <v>96.42</v>
      </c>
      <c r="FI300" s="9">
        <v>106.78</v>
      </c>
      <c r="FJ300" s="9">
        <v>109.29</v>
      </c>
      <c r="FK300" s="9">
        <v>111.15</v>
      </c>
      <c r="FL300" s="9">
        <v>111.86</v>
      </c>
      <c r="FM300" s="9">
        <v>112.6</v>
      </c>
      <c r="FO300" s="9">
        <v>77.906199999999998</v>
      </c>
      <c r="FP300" s="7">
        <v>84.96</v>
      </c>
      <c r="FQ300" s="9">
        <v>1.2156</v>
      </c>
      <c r="FR300" s="7">
        <f t="shared" si="43"/>
        <v>69.891411648568607</v>
      </c>
      <c r="FT300" s="7">
        <v>3.81</v>
      </c>
      <c r="FU300" s="7">
        <v>3.53</v>
      </c>
      <c r="FV300" s="9">
        <v>78.143299999999996</v>
      </c>
      <c r="FX300" s="9">
        <v>85.58</v>
      </c>
      <c r="FY300" s="9">
        <v>84.77</v>
      </c>
      <c r="FZ300" s="9">
        <v>83.36</v>
      </c>
      <c r="GA300" s="9">
        <v>80.55</v>
      </c>
      <c r="GB300" s="9">
        <v>76</v>
      </c>
    </row>
    <row r="301" spans="1:184" x14ac:dyDescent="0.25">
      <c r="A301" s="6">
        <f t="shared" si="44"/>
        <v>44972</v>
      </c>
      <c r="B301" s="13">
        <f t="shared" si="38"/>
        <v>2</v>
      </c>
      <c r="C301" s="13">
        <f t="shared" si="39"/>
        <v>2023</v>
      </c>
      <c r="D301">
        <f t="shared" si="40"/>
        <v>202302</v>
      </c>
      <c r="E301">
        <f t="shared" si="41"/>
        <v>1</v>
      </c>
      <c r="F301">
        <f t="shared" si="42"/>
        <v>202301</v>
      </c>
      <c r="G301" t="s">
        <v>487</v>
      </c>
      <c r="H301" s="9">
        <v>4</v>
      </c>
      <c r="I301" s="9">
        <v>3.9272999999999998</v>
      </c>
      <c r="J301" s="10">
        <v>3.9916738</v>
      </c>
      <c r="K301" s="10">
        <v>4.1195415000000004</v>
      </c>
      <c r="L301" s="10">
        <v>4.2192550999999998</v>
      </c>
      <c r="M301" s="10">
        <v>4.2945780999999998</v>
      </c>
      <c r="N301" s="10">
        <v>4.3476819000000004</v>
      </c>
      <c r="O301" s="10">
        <v>4.3805110000000003</v>
      </c>
      <c r="P301" s="10">
        <v>4.3948875000000003</v>
      </c>
      <c r="Q301" s="10">
        <v>4.3937707000000001</v>
      </c>
      <c r="R301" s="10">
        <v>4.3805385000000001</v>
      </c>
      <c r="S301" s="10">
        <v>4.3582498999999997</v>
      </c>
      <c r="T301" s="10">
        <v>4.3289282</v>
      </c>
      <c r="U301" s="10">
        <v>4.2940383000000004</v>
      </c>
      <c r="V301" s="10">
        <v>4.2544092999999998</v>
      </c>
      <c r="W301" s="10">
        <v>4.2109727000000001</v>
      </c>
      <c r="X301" s="10">
        <v>4.1647255999999997</v>
      </c>
      <c r="Y301" s="10">
        <v>4.1166644999999997</v>
      </c>
      <c r="Z301" s="10">
        <v>4.0677864000000001</v>
      </c>
      <c r="AA301" s="10">
        <v>4.0190878999999997</v>
      </c>
      <c r="AB301" s="10">
        <v>3.9714282000000001</v>
      </c>
      <c r="AC301" s="10">
        <v>3.9251421999999998</v>
      </c>
      <c r="AD301" s="10">
        <v>3.8804401999999998</v>
      </c>
      <c r="AE301" s="10">
        <v>3.8375324000000002</v>
      </c>
      <c r="AF301" s="10">
        <v>3.7966288000000001</v>
      </c>
      <c r="AG301" s="10">
        <v>3.7579399000000002</v>
      </c>
      <c r="AH301" s="10">
        <v>3.7216342</v>
      </c>
      <c r="AI301" s="10">
        <v>3.6876574</v>
      </c>
      <c r="AJ301" s="10">
        <v>3.6558801000000001</v>
      </c>
      <c r="AK301" s="10">
        <v>3.6261728999999998</v>
      </c>
      <c r="AL301" s="10">
        <v>3.5984064999999998</v>
      </c>
      <c r="AM301" s="10">
        <v>3.5724513999999998</v>
      </c>
      <c r="AN301" s="10">
        <v>3.5481782000000002</v>
      </c>
      <c r="AO301" s="10">
        <v>3.5254577</v>
      </c>
      <c r="AP301" s="10">
        <v>3.5041604</v>
      </c>
      <c r="AQ301" s="10">
        <v>3.4841570000000002</v>
      </c>
      <c r="AR301" s="10">
        <v>3.4653179000000001</v>
      </c>
      <c r="AS301" s="10">
        <v>3.447514</v>
      </c>
      <c r="AT301" s="10">
        <v>3.4306272</v>
      </c>
      <c r="AU301" s="10">
        <v>3.4145948000000002</v>
      </c>
      <c r="AV301" s="10">
        <v>3.3993711000000002</v>
      </c>
      <c r="AW301" s="10">
        <v>3.3849105000000002</v>
      </c>
      <c r="AX301" s="10">
        <v>3.3711671000000001</v>
      </c>
      <c r="AY301" s="10">
        <v>3.3580953</v>
      </c>
      <c r="AZ301" s="10">
        <v>3.3456492999999998</v>
      </c>
      <c r="BA301" s="10">
        <v>3.3337832999999999</v>
      </c>
      <c r="BB301" s="10">
        <v>3.3224518000000001</v>
      </c>
      <c r="BC301" s="10">
        <v>3.3116088000000001</v>
      </c>
      <c r="BD301" s="10">
        <v>3.3012087999999999</v>
      </c>
      <c r="BE301" s="10">
        <v>3.2912059</v>
      </c>
      <c r="BF301" s="10">
        <v>3.2815612999999999</v>
      </c>
      <c r="BG301" s="10">
        <v>3.2722658</v>
      </c>
      <c r="BH301" s="10">
        <v>3.2633188999999998</v>
      </c>
      <c r="BI301" s="10">
        <v>3.2547196999999999</v>
      </c>
      <c r="BJ301" s="10">
        <v>3.2464673999999998</v>
      </c>
      <c r="BK301" s="10">
        <v>3.2385614999999999</v>
      </c>
      <c r="BL301" s="10">
        <v>3.2310010999999998</v>
      </c>
      <c r="BM301" s="10">
        <v>3.2237855</v>
      </c>
      <c r="BN301" s="10">
        <v>3.2169139000000002</v>
      </c>
      <c r="BO301" s="10">
        <v>3.2103856</v>
      </c>
      <c r="BP301" s="10">
        <v>3.2041998999999999</v>
      </c>
      <c r="BQ301" s="10">
        <v>3.1983560999999998</v>
      </c>
      <c r="BR301" s="10">
        <v>3.1703847999999999</v>
      </c>
      <c r="BS301" s="10">
        <v>3.1542579000000002</v>
      </c>
      <c r="BU301" s="9">
        <v>137.25</v>
      </c>
      <c r="BV301" s="9">
        <v>136.18</v>
      </c>
      <c r="BW301" s="9">
        <v>137.25</v>
      </c>
      <c r="BX301" s="9">
        <v>138.05000000000001</v>
      </c>
      <c r="BY301" s="9">
        <v>137.25</v>
      </c>
      <c r="BZ301" s="9">
        <v>138.55000000000001</v>
      </c>
      <c r="CA301" s="9">
        <v>141.30000000000001</v>
      </c>
      <c r="CB301" s="9">
        <v>144.65</v>
      </c>
      <c r="CC301" s="9">
        <v>156.94999999999999</v>
      </c>
      <c r="CD301" s="9">
        <v>165.44</v>
      </c>
      <c r="CE301" s="9">
        <v>169.1</v>
      </c>
      <c r="CF301" s="9">
        <v>170.44</v>
      </c>
      <c r="CG301" s="9">
        <v>162.63</v>
      </c>
      <c r="CH301" s="9">
        <v>153.47999999999999</v>
      </c>
      <c r="CI301" s="9">
        <v>149.71</v>
      </c>
      <c r="CJ301" s="9">
        <v>144.61000000000001</v>
      </c>
      <c r="CK301" s="9">
        <v>139.61000000000001</v>
      </c>
      <c r="CL301" s="9">
        <v>141.78</v>
      </c>
      <c r="CM301" s="9">
        <v>146.13999999999999</v>
      </c>
      <c r="CN301" s="9">
        <v>152.63999999999999</v>
      </c>
      <c r="CO301" s="9">
        <v>157.07</v>
      </c>
      <c r="CP301" s="9">
        <v>160.53</v>
      </c>
      <c r="CQ301" s="9">
        <v>164.2</v>
      </c>
      <c r="CR301" s="9">
        <v>159.61000000000001</v>
      </c>
      <c r="CS301" s="9">
        <v>147.94</v>
      </c>
      <c r="CT301" s="9">
        <v>133.83000000000001</v>
      </c>
      <c r="CU301" s="9">
        <v>120.92</v>
      </c>
      <c r="CV301" s="9">
        <v>111.35</v>
      </c>
      <c r="CW301" s="9">
        <v>111.82</v>
      </c>
      <c r="CX301" s="9">
        <v>113.62</v>
      </c>
      <c r="CY301" s="9">
        <v>117.45</v>
      </c>
      <c r="CZ301" s="9">
        <v>123.41</v>
      </c>
      <c r="DA301" s="9">
        <v>127.38</v>
      </c>
      <c r="DB301" s="9">
        <v>130.75</v>
      </c>
      <c r="DC301" s="9">
        <v>131.97999999999999</v>
      </c>
      <c r="DD301" s="9">
        <v>132.87</v>
      </c>
      <c r="DE301" s="9">
        <v>123.52</v>
      </c>
      <c r="DF301" s="9">
        <v>103.57</v>
      </c>
      <c r="DG301" s="9">
        <v>85.56</v>
      </c>
      <c r="DH301" s="9">
        <v>82.55</v>
      </c>
      <c r="DI301" s="9">
        <v>79.55</v>
      </c>
      <c r="DJ301" s="9">
        <v>76.540000000000006</v>
      </c>
      <c r="DK301" s="9">
        <v>78.540000000000006</v>
      </c>
      <c r="DL301" s="9">
        <v>83.72</v>
      </c>
      <c r="DM301" s="9">
        <v>90.92</v>
      </c>
      <c r="DN301" s="9">
        <v>97.92</v>
      </c>
      <c r="DO301" s="9">
        <v>105.58</v>
      </c>
      <c r="DP301" s="9">
        <v>105.68</v>
      </c>
      <c r="DR301" s="9">
        <v>142.96</v>
      </c>
      <c r="DS301" s="9">
        <v>142.11000000000001</v>
      </c>
      <c r="DT301" s="9">
        <v>140.96</v>
      </c>
      <c r="DU301" s="9">
        <v>140.97</v>
      </c>
      <c r="DV301" s="9">
        <v>142.16999999999999</v>
      </c>
      <c r="DW301" s="9">
        <v>148.13</v>
      </c>
      <c r="DX301" s="9">
        <v>147.47999999999999</v>
      </c>
      <c r="DY301" s="9">
        <v>163.41999999999999</v>
      </c>
      <c r="DZ301" s="9">
        <v>165.4</v>
      </c>
      <c r="EA301" s="9">
        <v>164.36</v>
      </c>
      <c r="EB301" s="9">
        <v>170.79</v>
      </c>
      <c r="EC301" s="9">
        <v>168.26</v>
      </c>
      <c r="ED301" s="9">
        <v>165.29</v>
      </c>
      <c r="EE301" s="9">
        <v>139.83000000000001</v>
      </c>
      <c r="EF301" s="9">
        <v>139.5</v>
      </c>
      <c r="EG301" s="9">
        <v>139.35</v>
      </c>
      <c r="EH301" s="9">
        <v>133.41</v>
      </c>
      <c r="EI301" s="9">
        <v>134.27000000000001</v>
      </c>
      <c r="EJ301" s="9">
        <v>132.71</v>
      </c>
      <c r="EK301" s="9">
        <v>156.61000000000001</v>
      </c>
      <c r="EL301" s="9">
        <v>158.88</v>
      </c>
      <c r="EM301" s="9">
        <v>159.51</v>
      </c>
      <c r="EN301" s="9">
        <v>158.77000000000001</v>
      </c>
      <c r="EO301" s="9">
        <v>158.44999999999999</v>
      </c>
      <c r="EP301" s="9">
        <v>159.96</v>
      </c>
      <c r="EQ301" s="9">
        <v>119.35</v>
      </c>
      <c r="ER301" s="9">
        <v>118.62</v>
      </c>
      <c r="ES301" s="9">
        <v>118.63</v>
      </c>
      <c r="ET301" s="9">
        <v>118.6</v>
      </c>
      <c r="EU301" s="9">
        <v>120.01</v>
      </c>
      <c r="EV301" s="9">
        <v>120.85</v>
      </c>
      <c r="EW301" s="9">
        <v>139.18</v>
      </c>
      <c r="EX301" s="9">
        <v>141.69</v>
      </c>
      <c r="EY301" s="9">
        <v>143.55000000000001</v>
      </c>
      <c r="EZ301" s="9">
        <v>144.26</v>
      </c>
      <c r="FA301" s="9">
        <v>143.63</v>
      </c>
      <c r="FB301" s="9">
        <v>143.24</v>
      </c>
      <c r="FC301" s="9">
        <v>98.93</v>
      </c>
      <c r="FD301" s="9">
        <v>98.3</v>
      </c>
      <c r="FE301" s="9">
        <v>98.31</v>
      </c>
      <c r="FF301" s="9">
        <v>98.28</v>
      </c>
      <c r="FG301" s="9">
        <v>99.68</v>
      </c>
      <c r="FH301" s="9">
        <v>98.3</v>
      </c>
      <c r="FI301" s="9">
        <v>108.88</v>
      </c>
      <c r="FJ301" s="9">
        <v>111.39</v>
      </c>
      <c r="FK301" s="9">
        <v>113.25</v>
      </c>
      <c r="FL301" s="9">
        <v>113.96</v>
      </c>
      <c r="FM301" s="9">
        <v>114.7</v>
      </c>
      <c r="FO301" s="9">
        <v>77.177599999999998</v>
      </c>
      <c r="FP301" s="7">
        <v>84.11</v>
      </c>
      <c r="FQ301" s="9">
        <v>1.2002999999999999</v>
      </c>
      <c r="FR301" s="7">
        <f t="shared" si="43"/>
        <v>70.074148129634267</v>
      </c>
      <c r="FT301" s="7">
        <v>3.77</v>
      </c>
      <c r="FU301" s="7">
        <v>3.48</v>
      </c>
      <c r="FV301" s="9">
        <v>77.391400000000004</v>
      </c>
      <c r="FX301" s="9">
        <v>85.38</v>
      </c>
      <c r="FY301" s="9">
        <v>84.5</v>
      </c>
      <c r="FZ301" s="9">
        <v>83.09</v>
      </c>
      <c r="GA301" s="9">
        <v>80.349999999999994</v>
      </c>
      <c r="GB301" s="9">
        <v>76.05</v>
      </c>
    </row>
    <row r="302" spans="1:184" x14ac:dyDescent="0.25">
      <c r="A302" s="6">
        <f t="shared" si="44"/>
        <v>44973</v>
      </c>
      <c r="B302" s="13">
        <f t="shared" si="38"/>
        <v>2</v>
      </c>
      <c r="C302" s="13">
        <f t="shared" si="39"/>
        <v>2023</v>
      </c>
      <c r="D302">
        <f t="shared" si="40"/>
        <v>202302</v>
      </c>
      <c r="E302">
        <f t="shared" si="41"/>
        <v>1</v>
      </c>
      <c r="F302">
        <f t="shared" si="42"/>
        <v>202301</v>
      </c>
      <c r="G302" t="s">
        <v>488</v>
      </c>
      <c r="H302" s="9">
        <v>4</v>
      </c>
      <c r="I302" s="9">
        <v>3.9272999999999998</v>
      </c>
      <c r="J302" s="10">
        <v>3.9902221999999998</v>
      </c>
      <c r="K302" s="10">
        <v>4.1142696000000001</v>
      </c>
      <c r="L302" s="10">
        <v>4.2122324999999998</v>
      </c>
      <c r="M302" s="10">
        <v>4.2866375000000003</v>
      </c>
      <c r="N302" s="10">
        <v>4.3375374999999998</v>
      </c>
      <c r="O302" s="10">
        <v>4.3656325999999996</v>
      </c>
      <c r="P302" s="10">
        <v>4.3737522000000002</v>
      </c>
      <c r="Q302" s="10">
        <v>4.3659990999999998</v>
      </c>
      <c r="R302" s="10">
        <v>4.3470741000000004</v>
      </c>
      <c r="S302" s="10">
        <v>4.3203123000000003</v>
      </c>
      <c r="T302" s="10">
        <v>4.2879075000000002</v>
      </c>
      <c r="U302" s="10">
        <v>4.2509537999999996</v>
      </c>
      <c r="V302" s="10">
        <v>4.2096970999999996</v>
      </c>
      <c r="W302" s="10">
        <v>4.1650005999999999</v>
      </c>
      <c r="X302" s="10">
        <v>4.1179328999999996</v>
      </c>
      <c r="Y302" s="10">
        <v>4.0695623000000003</v>
      </c>
      <c r="Z302" s="10">
        <v>4.0209574999999997</v>
      </c>
      <c r="AA302" s="10">
        <v>3.9731869</v>
      </c>
      <c r="AB302" s="10">
        <v>3.9271541000000001</v>
      </c>
      <c r="AC302" s="10">
        <v>3.8831348000000001</v>
      </c>
      <c r="AD302" s="10">
        <v>3.8412552</v>
      </c>
      <c r="AE302" s="10">
        <v>3.8016416999999998</v>
      </c>
      <c r="AF302" s="10">
        <v>3.7644204000000001</v>
      </c>
      <c r="AG302" s="10">
        <v>3.7297177000000001</v>
      </c>
      <c r="AH302" s="10">
        <v>3.6976178000000002</v>
      </c>
      <c r="AI302" s="10">
        <v>3.6679998999999999</v>
      </c>
      <c r="AJ302" s="10">
        <v>3.6406808000000002</v>
      </c>
      <c r="AK302" s="10">
        <v>3.6154772999999998</v>
      </c>
      <c r="AL302" s="10">
        <v>3.5922063</v>
      </c>
      <c r="AM302" s="10">
        <v>3.5706845999999999</v>
      </c>
      <c r="AN302" s="10">
        <v>3.550729</v>
      </c>
      <c r="AO302" s="10">
        <v>3.5321563</v>
      </c>
      <c r="AP302" s="10">
        <v>3.5147833999999998</v>
      </c>
      <c r="AQ302" s="10">
        <v>3.4984270999999998</v>
      </c>
      <c r="AR302" s="10">
        <v>3.4829042000000001</v>
      </c>
      <c r="AS302" s="10">
        <v>3.4680314999999999</v>
      </c>
      <c r="AT302" s="10">
        <v>3.4536511999999999</v>
      </c>
      <c r="AU302" s="10">
        <v>3.4397175999999998</v>
      </c>
      <c r="AV302" s="10">
        <v>3.4262157000000002</v>
      </c>
      <c r="AW302" s="10">
        <v>3.4131307</v>
      </c>
      <c r="AX302" s="10">
        <v>3.4004477</v>
      </c>
      <c r="AY302" s="10">
        <v>3.3881519</v>
      </c>
      <c r="AZ302" s="10">
        <v>3.3762281999999999</v>
      </c>
      <c r="BA302" s="10">
        <v>3.364662</v>
      </c>
      <c r="BB302" s="10">
        <v>3.3534381999999998</v>
      </c>
      <c r="BC302" s="10">
        <v>3.3425419999999999</v>
      </c>
      <c r="BD302" s="10">
        <v>3.3319586000000001</v>
      </c>
      <c r="BE302" s="10">
        <v>3.3216730000000001</v>
      </c>
      <c r="BF302" s="10">
        <v>3.3116736000000002</v>
      </c>
      <c r="BG302" s="10">
        <v>3.3019628999999999</v>
      </c>
      <c r="BH302" s="10">
        <v>3.2925472999999998</v>
      </c>
      <c r="BI302" s="10">
        <v>3.2834333</v>
      </c>
      <c r="BJ302" s="10">
        <v>3.2746273000000001</v>
      </c>
      <c r="BK302" s="10">
        <v>3.2661356000000001</v>
      </c>
      <c r="BL302" s="10">
        <v>3.2579647999999999</v>
      </c>
      <c r="BM302" s="10">
        <v>3.2501213</v>
      </c>
      <c r="BN302" s="10">
        <v>3.2426113999999999</v>
      </c>
      <c r="BO302" s="10">
        <v>3.2354416000000001</v>
      </c>
      <c r="BP302" s="10">
        <v>3.2286184000000002</v>
      </c>
      <c r="BQ302" s="10">
        <v>3.2221481999999999</v>
      </c>
      <c r="BR302" s="10">
        <v>3.1908238999999998</v>
      </c>
      <c r="BS302" s="10">
        <v>3.1721575</v>
      </c>
      <c r="BU302" s="9">
        <v>129.51</v>
      </c>
      <c r="BV302" s="9">
        <v>129.5</v>
      </c>
      <c r="BW302" s="9">
        <v>131.53</v>
      </c>
      <c r="BX302" s="9">
        <v>132.9</v>
      </c>
      <c r="BY302" s="9">
        <v>131.94</v>
      </c>
      <c r="BZ302" s="9">
        <v>133.36000000000001</v>
      </c>
      <c r="CA302" s="9">
        <v>136.37</v>
      </c>
      <c r="CB302" s="9">
        <v>140.03</v>
      </c>
      <c r="CC302" s="9">
        <v>152.37</v>
      </c>
      <c r="CD302" s="9">
        <v>161.96</v>
      </c>
      <c r="CE302" s="9">
        <v>165.36</v>
      </c>
      <c r="CF302" s="9">
        <v>165.71</v>
      </c>
      <c r="CG302" s="9">
        <v>159.99</v>
      </c>
      <c r="CH302" s="9">
        <v>151.21</v>
      </c>
      <c r="CI302" s="9">
        <v>147.11000000000001</v>
      </c>
      <c r="CJ302" s="9">
        <v>142.22999999999999</v>
      </c>
      <c r="CK302" s="9">
        <v>137.44</v>
      </c>
      <c r="CL302" s="9">
        <v>139.61000000000001</v>
      </c>
      <c r="CM302" s="9">
        <v>143.84</v>
      </c>
      <c r="CN302" s="9">
        <v>149.49</v>
      </c>
      <c r="CO302" s="9">
        <v>153.44</v>
      </c>
      <c r="CP302" s="9">
        <v>156.9</v>
      </c>
      <c r="CQ302" s="9">
        <v>161.84</v>
      </c>
      <c r="CR302" s="9">
        <v>157.25</v>
      </c>
      <c r="CS302" s="9">
        <v>145.58000000000001</v>
      </c>
      <c r="CT302" s="9">
        <v>132.58000000000001</v>
      </c>
      <c r="CU302" s="9">
        <v>120.66</v>
      </c>
      <c r="CV302" s="9">
        <v>111.08</v>
      </c>
      <c r="CW302" s="9">
        <v>111.55</v>
      </c>
      <c r="CX302" s="9">
        <v>113.35</v>
      </c>
      <c r="CY302" s="9">
        <v>117.18</v>
      </c>
      <c r="CZ302" s="9">
        <v>122.69</v>
      </c>
      <c r="DA302" s="9">
        <v>126.66</v>
      </c>
      <c r="DB302" s="9">
        <v>130.04</v>
      </c>
      <c r="DC302" s="9">
        <v>131.12</v>
      </c>
      <c r="DD302" s="9">
        <v>132.01</v>
      </c>
      <c r="DE302" s="9">
        <v>122.66</v>
      </c>
      <c r="DF302" s="9">
        <v>102.79</v>
      </c>
      <c r="DG302" s="9">
        <v>84.78</v>
      </c>
      <c r="DH302" s="9">
        <v>81.77</v>
      </c>
      <c r="DI302" s="9">
        <v>78.77</v>
      </c>
      <c r="DJ302" s="9">
        <v>75.760000000000005</v>
      </c>
      <c r="DK302" s="9">
        <v>77.760000000000005</v>
      </c>
      <c r="DL302" s="9">
        <v>82.91</v>
      </c>
      <c r="DM302" s="9">
        <v>90.11</v>
      </c>
      <c r="DN302" s="9">
        <v>97.11</v>
      </c>
      <c r="DO302" s="9">
        <v>104.62</v>
      </c>
      <c r="DP302" s="9">
        <v>104.72</v>
      </c>
      <c r="DR302" s="9">
        <v>138.35</v>
      </c>
      <c r="DS302" s="9">
        <v>137.1</v>
      </c>
      <c r="DT302" s="9">
        <v>137.09</v>
      </c>
      <c r="DU302" s="9">
        <v>137.02000000000001</v>
      </c>
      <c r="DV302" s="9">
        <v>138.59</v>
      </c>
      <c r="DW302" s="9">
        <v>144.61000000000001</v>
      </c>
      <c r="DX302" s="9">
        <v>143.96</v>
      </c>
      <c r="DY302" s="9">
        <v>160.09</v>
      </c>
      <c r="DZ302" s="9">
        <v>162.07</v>
      </c>
      <c r="EA302" s="9">
        <v>161.03</v>
      </c>
      <c r="EB302" s="9">
        <v>169.17</v>
      </c>
      <c r="EC302" s="9">
        <v>167.15</v>
      </c>
      <c r="ED302" s="9">
        <v>164.77</v>
      </c>
      <c r="EE302" s="9">
        <v>138.38</v>
      </c>
      <c r="EF302" s="9">
        <v>138.05000000000001</v>
      </c>
      <c r="EG302" s="9">
        <v>137.9</v>
      </c>
      <c r="EH302" s="9">
        <v>131.97999999999999</v>
      </c>
      <c r="EI302" s="9">
        <v>132.84</v>
      </c>
      <c r="EJ302" s="9">
        <v>131.28</v>
      </c>
      <c r="EK302" s="9">
        <v>154.49</v>
      </c>
      <c r="EL302" s="9">
        <v>156.76</v>
      </c>
      <c r="EM302" s="9">
        <v>157.38999999999999</v>
      </c>
      <c r="EN302" s="9">
        <v>156.65</v>
      </c>
      <c r="EO302" s="9">
        <v>156.33000000000001</v>
      </c>
      <c r="EP302" s="9">
        <v>157.84</v>
      </c>
      <c r="EQ302" s="9">
        <v>117.81</v>
      </c>
      <c r="ER302" s="9">
        <v>117.08</v>
      </c>
      <c r="ES302" s="9">
        <v>117.09</v>
      </c>
      <c r="ET302" s="9">
        <v>117.06</v>
      </c>
      <c r="EU302" s="9">
        <v>118.47</v>
      </c>
      <c r="EV302" s="9">
        <v>119.31</v>
      </c>
      <c r="EW302" s="9">
        <v>137.6</v>
      </c>
      <c r="EX302" s="9">
        <v>140.11000000000001</v>
      </c>
      <c r="EY302" s="9">
        <v>141.97</v>
      </c>
      <c r="EZ302" s="9">
        <v>142.68</v>
      </c>
      <c r="FA302" s="9">
        <v>142.05000000000001</v>
      </c>
      <c r="FB302" s="9">
        <v>141.66</v>
      </c>
      <c r="FC302" s="9">
        <v>98.2</v>
      </c>
      <c r="FD302" s="9">
        <v>97.57</v>
      </c>
      <c r="FE302" s="9">
        <v>97.58</v>
      </c>
      <c r="FF302" s="9">
        <v>97.55</v>
      </c>
      <c r="FG302" s="9">
        <v>98.95</v>
      </c>
      <c r="FH302" s="9">
        <v>97.57</v>
      </c>
      <c r="FI302" s="9">
        <v>107.3</v>
      </c>
      <c r="FJ302" s="9">
        <v>109.81</v>
      </c>
      <c r="FK302" s="9">
        <v>111.67</v>
      </c>
      <c r="FL302" s="9">
        <v>112.38</v>
      </c>
      <c r="FM302" s="9">
        <v>113.12</v>
      </c>
      <c r="FO302" s="9">
        <v>77.270200000000003</v>
      </c>
      <c r="FP302" s="7">
        <v>83.84</v>
      </c>
      <c r="FQ302" s="9">
        <v>1.2011000000000001</v>
      </c>
      <c r="FR302" s="7">
        <f t="shared" si="43"/>
        <v>69.802680875863786</v>
      </c>
      <c r="FT302" s="7">
        <v>3.79</v>
      </c>
      <c r="FU302" s="7">
        <v>3.5</v>
      </c>
      <c r="FV302" s="9">
        <v>77.477500000000006</v>
      </c>
      <c r="FX302" s="9">
        <v>85.14</v>
      </c>
      <c r="FY302" s="9">
        <v>84.25</v>
      </c>
      <c r="FZ302" s="9">
        <v>82.89</v>
      </c>
      <c r="GA302" s="9">
        <v>80.23</v>
      </c>
      <c r="GB302" s="9">
        <v>76.06</v>
      </c>
    </row>
    <row r="303" spans="1:184" x14ac:dyDescent="0.25">
      <c r="A303" s="6">
        <f t="shared" si="44"/>
        <v>44974</v>
      </c>
      <c r="B303" s="13">
        <f t="shared" si="38"/>
        <v>2</v>
      </c>
      <c r="C303" s="13">
        <f t="shared" si="39"/>
        <v>2023</v>
      </c>
      <c r="D303">
        <f t="shared" si="40"/>
        <v>202302</v>
      </c>
      <c r="E303">
        <f t="shared" si="41"/>
        <v>1</v>
      </c>
      <c r="F303">
        <f t="shared" si="42"/>
        <v>202301</v>
      </c>
      <c r="G303" t="s">
        <v>489</v>
      </c>
      <c r="H303" s="9">
        <v>4</v>
      </c>
      <c r="I303" s="9">
        <v>3.9270999999999998</v>
      </c>
      <c r="J303" s="10">
        <v>3.9972854999999998</v>
      </c>
      <c r="K303" s="10">
        <v>4.1331109000000001</v>
      </c>
      <c r="L303" s="10">
        <v>4.2403177999999997</v>
      </c>
      <c r="M303" s="10">
        <v>4.3224115999999997</v>
      </c>
      <c r="N303" s="10">
        <v>4.3787903000000004</v>
      </c>
      <c r="O303" s="10">
        <v>4.4096302999999999</v>
      </c>
      <c r="P303" s="10">
        <v>4.4180200000000003</v>
      </c>
      <c r="Q303" s="10">
        <v>4.4084627999999997</v>
      </c>
      <c r="R303" s="10">
        <v>4.3861831999999996</v>
      </c>
      <c r="S303" s="10">
        <v>4.3550354000000002</v>
      </c>
      <c r="T303" s="10">
        <v>4.317609</v>
      </c>
      <c r="U303" s="10">
        <v>4.2754490000000001</v>
      </c>
      <c r="V303" s="10">
        <v>4.2290858</v>
      </c>
      <c r="W303" s="10">
        <v>4.1794874000000002</v>
      </c>
      <c r="X303" s="10">
        <v>4.1278275000000004</v>
      </c>
      <c r="Y303" s="10">
        <v>4.0752797999999997</v>
      </c>
      <c r="Z303" s="10">
        <v>4.0230179000000001</v>
      </c>
      <c r="AA303" s="10">
        <v>3.9722156000000002</v>
      </c>
      <c r="AB303" s="10">
        <v>3.9238784999999998</v>
      </c>
      <c r="AC303" s="10">
        <v>3.8782331999999999</v>
      </c>
      <c r="AD303" s="10">
        <v>3.83528</v>
      </c>
      <c r="AE303" s="10">
        <v>3.7950197999999999</v>
      </c>
      <c r="AF303" s="10">
        <v>3.7574529999999999</v>
      </c>
      <c r="AG303" s="10">
        <v>3.7225801999999999</v>
      </c>
      <c r="AH303" s="10">
        <v>3.6903741000000001</v>
      </c>
      <c r="AI303" s="10">
        <v>3.6606844999999999</v>
      </c>
      <c r="AJ303" s="10">
        <v>3.6333272000000001</v>
      </c>
      <c r="AK303" s="10">
        <v>3.6081178</v>
      </c>
      <c r="AL303" s="10">
        <v>3.5848722</v>
      </c>
      <c r="AM303" s="10">
        <v>3.5634060999999999</v>
      </c>
      <c r="AN303" s="10">
        <v>3.5435354000000001</v>
      </c>
      <c r="AO303" s="10">
        <v>3.5250756999999999</v>
      </c>
      <c r="AP303" s="10">
        <v>3.5078428000000001</v>
      </c>
      <c r="AQ303" s="10">
        <v>3.4916526000000001</v>
      </c>
      <c r="AR303" s="10">
        <v>3.4763207</v>
      </c>
      <c r="AS303" s="10">
        <v>3.4616631</v>
      </c>
      <c r="AT303" s="10">
        <v>3.4475202</v>
      </c>
      <c r="AU303" s="10">
        <v>3.4338430999999998</v>
      </c>
      <c r="AV303" s="10">
        <v>3.4206127999999998</v>
      </c>
      <c r="AW303" s="10">
        <v>3.4078105999999999</v>
      </c>
      <c r="AX303" s="10">
        <v>3.3954175000000002</v>
      </c>
      <c r="AY303" s="10">
        <v>3.3834149999999998</v>
      </c>
      <c r="AZ303" s="10">
        <v>3.3717839999999999</v>
      </c>
      <c r="BA303" s="10">
        <v>3.3605057999999999</v>
      </c>
      <c r="BB303" s="10">
        <v>3.3495615999999999</v>
      </c>
      <c r="BC303" s="10">
        <v>3.3389324999999999</v>
      </c>
      <c r="BD303" s="10">
        <v>3.3285998000000001</v>
      </c>
      <c r="BE303" s="10">
        <v>3.3185446000000001</v>
      </c>
      <c r="BF303" s="10">
        <v>3.3087523000000001</v>
      </c>
      <c r="BG303" s="10">
        <v>3.2992263999999998</v>
      </c>
      <c r="BH303" s="10">
        <v>3.2899756</v>
      </c>
      <c r="BI303" s="10">
        <v>3.2810082999999999</v>
      </c>
      <c r="BJ303" s="10">
        <v>3.2723333999999999</v>
      </c>
      <c r="BK303" s="10">
        <v>3.2639591999999999</v>
      </c>
      <c r="BL303" s="10">
        <v>3.2558946</v>
      </c>
      <c r="BM303" s="10">
        <v>3.2481479000000002</v>
      </c>
      <c r="BN303" s="10">
        <v>3.2407279999999998</v>
      </c>
      <c r="BO303" s="10">
        <v>3.2336433000000002</v>
      </c>
      <c r="BP303" s="10">
        <v>3.2269025999999998</v>
      </c>
      <c r="BQ303" s="10">
        <v>3.2205143000000001</v>
      </c>
      <c r="BR303" s="10">
        <v>3.1897522999999999</v>
      </c>
      <c r="BS303" s="10">
        <v>3.1719300000000001</v>
      </c>
      <c r="BU303" s="9">
        <v>120.96</v>
      </c>
      <c r="BV303" s="9">
        <v>121.79</v>
      </c>
      <c r="BW303" s="9">
        <v>124.74</v>
      </c>
      <c r="BX303" s="9">
        <v>126.14</v>
      </c>
      <c r="BY303" s="9">
        <v>125.29</v>
      </c>
      <c r="BZ303" s="9">
        <v>126.93</v>
      </c>
      <c r="CA303" s="9">
        <v>130.29</v>
      </c>
      <c r="CB303" s="9">
        <v>134.46</v>
      </c>
      <c r="CC303" s="9">
        <v>147.06</v>
      </c>
      <c r="CD303" s="9">
        <v>156.05000000000001</v>
      </c>
      <c r="CE303" s="9">
        <v>161.51</v>
      </c>
      <c r="CF303" s="9">
        <v>158.51</v>
      </c>
      <c r="CG303" s="9">
        <v>154.69999999999999</v>
      </c>
      <c r="CH303" s="9">
        <v>146.43</v>
      </c>
      <c r="CI303" s="9">
        <v>143.27000000000001</v>
      </c>
      <c r="CJ303" s="9">
        <v>137</v>
      </c>
      <c r="CK303" s="9">
        <v>132.38999999999999</v>
      </c>
      <c r="CL303" s="9">
        <v>134.61000000000001</v>
      </c>
      <c r="CM303" s="9">
        <v>138.88999999999999</v>
      </c>
      <c r="CN303" s="9">
        <v>145.34</v>
      </c>
      <c r="CO303" s="9">
        <v>149.55000000000001</v>
      </c>
      <c r="CP303" s="9">
        <v>152.77000000000001</v>
      </c>
      <c r="CQ303" s="9">
        <v>157.81</v>
      </c>
      <c r="CR303" s="9">
        <v>153.22</v>
      </c>
      <c r="CS303" s="9">
        <v>141.56</v>
      </c>
      <c r="CT303" s="9">
        <v>129.61000000000001</v>
      </c>
      <c r="CU303" s="9">
        <v>117.69</v>
      </c>
      <c r="CV303" s="9">
        <v>108.11</v>
      </c>
      <c r="CW303" s="9">
        <v>108.58</v>
      </c>
      <c r="CX303" s="9">
        <v>110.38</v>
      </c>
      <c r="CY303" s="9">
        <v>114.21</v>
      </c>
      <c r="CZ303" s="9">
        <v>119.73</v>
      </c>
      <c r="DA303" s="9">
        <v>123.73</v>
      </c>
      <c r="DB303" s="9">
        <v>127.11</v>
      </c>
      <c r="DC303" s="9">
        <v>127.59</v>
      </c>
      <c r="DD303" s="9">
        <v>128.47999999999999</v>
      </c>
      <c r="DE303" s="9">
        <v>119.13</v>
      </c>
      <c r="DF303" s="9">
        <v>98.81</v>
      </c>
      <c r="DG303" s="9">
        <v>82.1</v>
      </c>
      <c r="DH303" s="9">
        <v>79.010000000000005</v>
      </c>
      <c r="DI303" s="9">
        <v>76.05</v>
      </c>
      <c r="DJ303" s="9">
        <v>73.12</v>
      </c>
      <c r="DK303" s="9">
        <v>75.06</v>
      </c>
      <c r="DL303" s="9">
        <v>79.27</v>
      </c>
      <c r="DM303" s="9">
        <v>85.86</v>
      </c>
      <c r="DN303" s="9">
        <v>92.86</v>
      </c>
      <c r="DO303" s="9">
        <v>100.82</v>
      </c>
      <c r="DP303" s="9">
        <v>101.23</v>
      </c>
      <c r="DR303" s="9">
        <v>133.36000000000001</v>
      </c>
      <c r="DS303" s="9">
        <v>131.26</v>
      </c>
      <c r="DT303" s="9">
        <v>132.41</v>
      </c>
      <c r="DU303" s="9">
        <v>132.61000000000001</v>
      </c>
      <c r="DV303" s="9">
        <v>133.81</v>
      </c>
      <c r="DW303" s="9">
        <v>139.80000000000001</v>
      </c>
      <c r="DX303" s="9">
        <v>139.15</v>
      </c>
      <c r="DY303" s="9">
        <v>155.43</v>
      </c>
      <c r="DZ303" s="9">
        <v>157.41</v>
      </c>
      <c r="EA303" s="9">
        <v>156.37</v>
      </c>
      <c r="EB303" s="9">
        <v>163.38</v>
      </c>
      <c r="EC303" s="9">
        <v>161.36000000000001</v>
      </c>
      <c r="ED303" s="9">
        <v>158.97999999999999</v>
      </c>
      <c r="EE303" s="9">
        <v>135.13</v>
      </c>
      <c r="EF303" s="9">
        <v>134.80000000000001</v>
      </c>
      <c r="EG303" s="9">
        <v>134.65</v>
      </c>
      <c r="EH303" s="9">
        <v>128.77000000000001</v>
      </c>
      <c r="EI303" s="9">
        <v>129.63</v>
      </c>
      <c r="EJ303" s="9">
        <v>128.07</v>
      </c>
      <c r="EK303" s="9">
        <v>152.11000000000001</v>
      </c>
      <c r="EL303" s="9">
        <v>154.38</v>
      </c>
      <c r="EM303" s="9">
        <v>155.01</v>
      </c>
      <c r="EN303" s="9">
        <v>154.27000000000001</v>
      </c>
      <c r="EO303" s="9">
        <v>153.94999999999999</v>
      </c>
      <c r="EP303" s="9">
        <v>155.46</v>
      </c>
      <c r="EQ303" s="9">
        <v>115.05</v>
      </c>
      <c r="ER303" s="9">
        <v>114.32</v>
      </c>
      <c r="ES303" s="9">
        <v>114.33</v>
      </c>
      <c r="ET303" s="9">
        <v>114.3</v>
      </c>
      <c r="EU303" s="9">
        <v>115.71</v>
      </c>
      <c r="EV303" s="9">
        <v>116.55</v>
      </c>
      <c r="EW303" s="9">
        <v>135.79</v>
      </c>
      <c r="EX303" s="9">
        <v>138.30000000000001</v>
      </c>
      <c r="EY303" s="9">
        <v>140.16</v>
      </c>
      <c r="EZ303" s="9">
        <v>140.87</v>
      </c>
      <c r="FA303" s="9">
        <v>140.24</v>
      </c>
      <c r="FB303" s="9">
        <v>139.85</v>
      </c>
      <c r="FC303" s="9">
        <v>96.8</v>
      </c>
      <c r="FD303" s="9">
        <v>96.17</v>
      </c>
      <c r="FE303" s="9">
        <v>96.18</v>
      </c>
      <c r="FF303" s="9">
        <v>96.15</v>
      </c>
      <c r="FG303" s="9">
        <v>97.55</v>
      </c>
      <c r="FH303" s="9">
        <v>96.17</v>
      </c>
      <c r="FI303" s="9">
        <v>105.49</v>
      </c>
      <c r="FJ303" s="9">
        <v>108</v>
      </c>
      <c r="FK303" s="9">
        <v>109.86</v>
      </c>
      <c r="FL303" s="9">
        <v>110.57</v>
      </c>
      <c r="FM303" s="9">
        <v>111.31</v>
      </c>
      <c r="FO303" s="9">
        <v>77.274199999999993</v>
      </c>
      <c r="FP303" s="7">
        <v>81.97</v>
      </c>
      <c r="FQ303" s="9">
        <v>1.1998</v>
      </c>
      <c r="FR303" s="7">
        <f t="shared" si="43"/>
        <v>68.31971995332556</v>
      </c>
      <c r="FT303" s="7">
        <v>3.79</v>
      </c>
      <c r="FU303" s="7">
        <v>3.51</v>
      </c>
      <c r="FV303" s="9">
        <v>77.488100000000003</v>
      </c>
      <c r="FX303" s="9">
        <v>83</v>
      </c>
      <c r="FY303" s="9">
        <v>82.17</v>
      </c>
      <c r="FZ303" s="9">
        <v>80.95</v>
      </c>
      <c r="GA303" s="9">
        <v>78.55</v>
      </c>
      <c r="GB303" s="9">
        <v>74.72</v>
      </c>
    </row>
    <row r="304" spans="1:184" x14ac:dyDescent="0.25">
      <c r="A304" s="6">
        <f t="shared" si="44"/>
        <v>44977</v>
      </c>
      <c r="B304" s="13">
        <f t="shared" si="38"/>
        <v>2</v>
      </c>
      <c r="C304" s="13">
        <f t="shared" si="39"/>
        <v>2023</v>
      </c>
      <c r="D304">
        <f t="shared" si="40"/>
        <v>202302</v>
      </c>
      <c r="E304">
        <f t="shared" si="41"/>
        <v>1</v>
      </c>
      <c r="F304">
        <f t="shared" si="42"/>
        <v>202301</v>
      </c>
      <c r="G304" t="s">
        <v>490</v>
      </c>
      <c r="H304" s="9">
        <v>4</v>
      </c>
      <c r="I304" s="9">
        <v>3.9275000000000002</v>
      </c>
      <c r="J304" s="10">
        <v>4.0103157999999999</v>
      </c>
      <c r="K304" s="10">
        <v>4.1493658</v>
      </c>
      <c r="L304" s="10">
        <v>4.2506405000000003</v>
      </c>
      <c r="M304" s="10">
        <v>4.3236488</v>
      </c>
      <c r="N304" s="10">
        <v>4.3726832</v>
      </c>
      <c r="O304" s="10">
        <v>4.3976227999999997</v>
      </c>
      <c r="P304" s="10">
        <v>4.4002596</v>
      </c>
      <c r="Q304" s="10">
        <v>4.3838616000000004</v>
      </c>
      <c r="R304" s="10">
        <v>4.3531317999999999</v>
      </c>
      <c r="S304" s="10">
        <v>4.3122943999999999</v>
      </c>
      <c r="T304" s="10">
        <v>4.2648564999999996</v>
      </c>
      <c r="U304" s="10">
        <v>4.2136309000000001</v>
      </c>
      <c r="V304" s="10">
        <v>4.1612375999999998</v>
      </c>
      <c r="W304" s="10">
        <v>4.1087255000000003</v>
      </c>
      <c r="X304" s="10">
        <v>4.0567235999999998</v>
      </c>
      <c r="Y304" s="10">
        <v>4.0058606000000001</v>
      </c>
      <c r="Z304" s="10">
        <v>3.9567654999999999</v>
      </c>
      <c r="AA304" s="10">
        <v>3.9100671999999999</v>
      </c>
      <c r="AB304" s="10">
        <v>3.8662531000000002</v>
      </c>
      <c r="AC304" s="10">
        <v>3.8252725999999999</v>
      </c>
      <c r="AD304" s="10">
        <v>3.7869472000000002</v>
      </c>
      <c r="AE304" s="10">
        <v>3.7510981000000001</v>
      </c>
      <c r="AF304" s="10">
        <v>3.7175465999999999</v>
      </c>
      <c r="AG304" s="10">
        <v>3.6861139999999999</v>
      </c>
      <c r="AH304" s="10">
        <v>3.6566291</v>
      </c>
      <c r="AI304" s="10">
        <v>3.6289528999999998</v>
      </c>
      <c r="AJ304" s="10">
        <v>3.6029553999999999</v>
      </c>
      <c r="AK304" s="10">
        <v>3.5785067000000002</v>
      </c>
      <c r="AL304" s="10">
        <v>3.5554766999999998</v>
      </c>
      <c r="AM304" s="10">
        <v>3.5337356</v>
      </c>
      <c r="AN304" s="10">
        <v>3.5131532999999999</v>
      </c>
      <c r="AO304" s="10">
        <v>3.4935999</v>
      </c>
      <c r="AP304" s="10">
        <v>3.4749454000000002</v>
      </c>
      <c r="AQ304" s="10">
        <v>3.4570598000000001</v>
      </c>
      <c r="AR304" s="10">
        <v>3.4398130999999998</v>
      </c>
      <c r="AS304" s="10">
        <v>3.4230754999999999</v>
      </c>
      <c r="AT304" s="10">
        <v>3.4067368</v>
      </c>
      <c r="AU304" s="10">
        <v>3.3907756999999998</v>
      </c>
      <c r="AV304" s="10">
        <v>3.3751948999999999</v>
      </c>
      <c r="AW304" s="10">
        <v>3.3599972999999999</v>
      </c>
      <c r="AX304" s="10">
        <v>3.3451857999999999</v>
      </c>
      <c r="AY304" s="10">
        <v>3.3307631999999998</v>
      </c>
      <c r="AZ304" s="10">
        <v>3.3167323999999998</v>
      </c>
      <c r="BA304" s="10">
        <v>3.3030963</v>
      </c>
      <c r="BB304" s="10">
        <v>3.2898575999999999</v>
      </c>
      <c r="BC304" s="10">
        <v>3.2770193999999999</v>
      </c>
      <c r="BD304" s="10">
        <v>3.2645843000000001</v>
      </c>
      <c r="BE304" s="10">
        <v>3.2525553999999999</v>
      </c>
      <c r="BF304" s="10">
        <v>3.2409362000000002</v>
      </c>
      <c r="BG304" s="10">
        <v>3.2297351999999999</v>
      </c>
      <c r="BH304" s="10">
        <v>3.2189622999999998</v>
      </c>
      <c r="BI304" s="10">
        <v>3.2086272</v>
      </c>
      <c r="BJ304" s="10">
        <v>3.1987399999999999</v>
      </c>
      <c r="BK304" s="10">
        <v>3.1893104000000001</v>
      </c>
      <c r="BL304" s="10">
        <v>3.1803485</v>
      </c>
      <c r="BM304" s="10">
        <v>3.1718639999999998</v>
      </c>
      <c r="BN304" s="10">
        <v>3.1638668999999999</v>
      </c>
      <c r="BO304" s="10">
        <v>3.1563671000000002</v>
      </c>
      <c r="BP304" s="10">
        <v>3.1493744000000001</v>
      </c>
      <c r="BQ304" s="10">
        <v>3.1428988000000002</v>
      </c>
      <c r="BR304" s="10">
        <v>3.1148075</v>
      </c>
      <c r="BS304" s="10">
        <v>3.1038408999999998</v>
      </c>
      <c r="BU304" s="9">
        <v>123.9</v>
      </c>
      <c r="BV304" s="9">
        <v>123.3</v>
      </c>
      <c r="BW304" s="9">
        <v>124.88</v>
      </c>
      <c r="BX304" s="9">
        <v>125.78</v>
      </c>
      <c r="BY304" s="9">
        <v>124.94</v>
      </c>
      <c r="BZ304" s="9">
        <v>126.65</v>
      </c>
      <c r="CA304" s="9">
        <v>130.28</v>
      </c>
      <c r="CB304" s="9">
        <v>133.94</v>
      </c>
      <c r="CC304" s="9">
        <v>145.66</v>
      </c>
      <c r="CD304" s="9">
        <v>155.43</v>
      </c>
      <c r="CE304" s="9">
        <v>159.63</v>
      </c>
      <c r="CF304" s="9">
        <v>159.19</v>
      </c>
      <c r="CG304" s="9">
        <v>153.91999999999999</v>
      </c>
      <c r="CH304" s="9">
        <v>143.29</v>
      </c>
      <c r="CI304" s="9">
        <v>141.34</v>
      </c>
      <c r="CJ304" s="9">
        <v>134.96</v>
      </c>
      <c r="CK304" s="9">
        <v>129.47</v>
      </c>
      <c r="CL304" s="9">
        <v>131.69999999999999</v>
      </c>
      <c r="CM304" s="9">
        <v>137.63</v>
      </c>
      <c r="CN304" s="9">
        <v>143.41999999999999</v>
      </c>
      <c r="CO304" s="9">
        <v>147.65</v>
      </c>
      <c r="CP304" s="9">
        <v>150.88</v>
      </c>
      <c r="CQ304" s="9">
        <v>155.76</v>
      </c>
      <c r="CR304" s="9">
        <v>151.18</v>
      </c>
      <c r="CS304" s="9">
        <v>139.53</v>
      </c>
      <c r="CT304" s="9">
        <v>127.78</v>
      </c>
      <c r="CU304" s="9">
        <v>115.86</v>
      </c>
      <c r="CV304" s="9">
        <v>106.29</v>
      </c>
      <c r="CW304" s="9">
        <v>106.77</v>
      </c>
      <c r="CX304" s="9">
        <v>108.59</v>
      </c>
      <c r="CY304" s="9">
        <v>112.53</v>
      </c>
      <c r="CZ304" s="9">
        <v>118.08</v>
      </c>
      <c r="DA304" s="9">
        <v>122.09</v>
      </c>
      <c r="DB304" s="9">
        <v>125.47</v>
      </c>
      <c r="DC304" s="9">
        <v>126.02</v>
      </c>
      <c r="DD304" s="9">
        <v>126.91</v>
      </c>
      <c r="DE304" s="9">
        <v>117.56</v>
      </c>
      <c r="DF304" s="9">
        <v>97.79</v>
      </c>
      <c r="DG304" s="9">
        <v>81.08</v>
      </c>
      <c r="DH304" s="9">
        <v>77.989999999999995</v>
      </c>
      <c r="DI304" s="9">
        <v>75.03</v>
      </c>
      <c r="DJ304" s="9">
        <v>72.099999999999994</v>
      </c>
      <c r="DK304" s="9">
        <v>74.040000000000006</v>
      </c>
      <c r="DL304" s="9">
        <v>78.25</v>
      </c>
      <c r="DM304" s="9">
        <v>84.84</v>
      </c>
      <c r="DN304" s="9">
        <v>91.85</v>
      </c>
      <c r="DO304" s="9">
        <v>99.81</v>
      </c>
      <c r="DP304" s="9">
        <v>100.22</v>
      </c>
      <c r="DR304" s="9">
        <v>135.66</v>
      </c>
      <c r="DS304" s="9">
        <v>132.22999999999999</v>
      </c>
      <c r="DT304" s="9">
        <v>132.83000000000001</v>
      </c>
      <c r="DU304" s="9">
        <v>132.97999999999999</v>
      </c>
      <c r="DV304" s="9">
        <v>133.97</v>
      </c>
      <c r="DW304" s="9">
        <v>139.96</v>
      </c>
      <c r="DX304" s="9">
        <v>139.31</v>
      </c>
      <c r="DY304" s="9">
        <v>156.25</v>
      </c>
      <c r="DZ304" s="9">
        <v>158.22999999999999</v>
      </c>
      <c r="EA304" s="9">
        <v>157.19</v>
      </c>
      <c r="EB304" s="9">
        <v>163.26</v>
      </c>
      <c r="EC304" s="9">
        <v>161.24</v>
      </c>
      <c r="ED304" s="9">
        <v>158.86000000000001</v>
      </c>
      <c r="EE304" s="9">
        <v>135.82</v>
      </c>
      <c r="EF304" s="9">
        <v>135.49</v>
      </c>
      <c r="EG304" s="9">
        <v>135.34</v>
      </c>
      <c r="EH304" s="9">
        <v>129.46</v>
      </c>
      <c r="EI304" s="9">
        <v>130.32</v>
      </c>
      <c r="EJ304" s="9">
        <v>128.76</v>
      </c>
      <c r="EK304" s="9">
        <v>151.32</v>
      </c>
      <c r="EL304" s="9">
        <v>153.59</v>
      </c>
      <c r="EM304" s="9">
        <v>154.22</v>
      </c>
      <c r="EN304" s="9">
        <v>153.47999999999999</v>
      </c>
      <c r="EO304" s="9">
        <v>153.16</v>
      </c>
      <c r="EP304" s="9">
        <v>154.66999999999999</v>
      </c>
      <c r="EQ304" s="9">
        <v>116.33</v>
      </c>
      <c r="ER304" s="9">
        <v>115.6</v>
      </c>
      <c r="ES304" s="9">
        <v>115.61</v>
      </c>
      <c r="ET304" s="9">
        <v>115.58</v>
      </c>
      <c r="EU304" s="9">
        <v>116.99</v>
      </c>
      <c r="EV304" s="9">
        <v>117.83</v>
      </c>
      <c r="EW304" s="9">
        <v>138.72999999999999</v>
      </c>
      <c r="EX304" s="9">
        <v>141.24</v>
      </c>
      <c r="EY304" s="9">
        <v>143.1</v>
      </c>
      <c r="EZ304" s="9">
        <v>143.81</v>
      </c>
      <c r="FA304" s="9">
        <v>143.18</v>
      </c>
      <c r="FB304" s="9">
        <v>142.79</v>
      </c>
      <c r="FC304" s="9">
        <v>98.08</v>
      </c>
      <c r="FD304" s="9">
        <v>97.45</v>
      </c>
      <c r="FE304" s="9">
        <v>97.46</v>
      </c>
      <c r="FF304" s="9">
        <v>97.43</v>
      </c>
      <c r="FG304" s="9">
        <v>98.83</v>
      </c>
      <c r="FH304" s="9">
        <v>97.45</v>
      </c>
      <c r="FI304" s="9">
        <v>108.43</v>
      </c>
      <c r="FJ304" s="9">
        <v>110.94</v>
      </c>
      <c r="FK304" s="9">
        <v>112.8</v>
      </c>
      <c r="FL304" s="9">
        <v>113.51</v>
      </c>
      <c r="FM304" s="9">
        <v>114.25</v>
      </c>
      <c r="FO304" s="9">
        <v>77.313199999999995</v>
      </c>
      <c r="FP304" s="7">
        <v>82.79</v>
      </c>
      <c r="FQ304" s="9">
        <v>1.2028000000000001</v>
      </c>
      <c r="FR304" s="7">
        <f t="shared" si="43"/>
        <v>68.831060857998011</v>
      </c>
      <c r="FT304" s="7">
        <v>3.75</v>
      </c>
      <c r="FU304" s="7">
        <v>3.48</v>
      </c>
      <c r="FV304" s="9">
        <v>77.521199999999993</v>
      </c>
      <c r="FX304" s="9">
        <v>84.07</v>
      </c>
      <c r="FY304" s="9">
        <v>83.28</v>
      </c>
      <c r="FZ304" s="9">
        <v>82.04</v>
      </c>
      <c r="GA304" s="9">
        <v>79.569999999999993</v>
      </c>
      <c r="GB304" s="9">
        <v>75.7</v>
      </c>
    </row>
    <row r="305" spans="1:184" x14ac:dyDescent="0.25">
      <c r="A305" s="6">
        <f t="shared" si="44"/>
        <v>44978</v>
      </c>
      <c r="B305" s="13">
        <f t="shared" si="38"/>
        <v>2</v>
      </c>
      <c r="C305" s="13">
        <f t="shared" si="39"/>
        <v>2023</v>
      </c>
      <c r="D305">
        <f t="shared" si="40"/>
        <v>202302</v>
      </c>
      <c r="E305">
        <f t="shared" si="41"/>
        <v>1</v>
      </c>
      <c r="F305">
        <f t="shared" si="42"/>
        <v>202301</v>
      </c>
      <c r="G305" t="s">
        <v>491</v>
      </c>
      <c r="H305" s="9">
        <v>4</v>
      </c>
      <c r="I305" s="9">
        <v>3.9272</v>
      </c>
      <c r="J305" s="10">
        <v>4.0238743000000001</v>
      </c>
      <c r="K305" s="10">
        <v>4.1958232000000004</v>
      </c>
      <c r="L305" s="10">
        <v>4.3287275999999997</v>
      </c>
      <c r="M305" s="10">
        <v>4.4305966000000003</v>
      </c>
      <c r="N305" s="10">
        <v>4.5029684000000003</v>
      </c>
      <c r="O305" s="10">
        <v>4.5455746000000001</v>
      </c>
      <c r="P305" s="10">
        <v>4.5622748</v>
      </c>
      <c r="Q305" s="10">
        <v>4.5585401000000001</v>
      </c>
      <c r="R305" s="10">
        <v>4.5398817999999999</v>
      </c>
      <c r="S305" s="10">
        <v>4.5112291000000004</v>
      </c>
      <c r="T305" s="10">
        <v>4.4756736000000004</v>
      </c>
      <c r="U305" s="10">
        <v>4.4353154999999997</v>
      </c>
      <c r="V305" s="10">
        <v>4.3914333000000001</v>
      </c>
      <c r="W305" s="10">
        <v>4.3449729000000001</v>
      </c>
      <c r="X305" s="10">
        <v>4.2968419999999998</v>
      </c>
      <c r="Y305" s="10">
        <v>4.2479481999999997</v>
      </c>
      <c r="Z305" s="10">
        <v>4.1991987999999996</v>
      </c>
      <c r="AA305" s="10">
        <v>4.1515015999999996</v>
      </c>
      <c r="AB305" s="10">
        <v>4.1056014999999997</v>
      </c>
      <c r="AC305" s="10">
        <v>4.0616238999999998</v>
      </c>
      <c r="AD305" s="10">
        <v>4.0195471999999999</v>
      </c>
      <c r="AE305" s="10">
        <v>3.9793493</v>
      </c>
      <c r="AF305" s="10">
        <v>3.9410086</v>
      </c>
      <c r="AG305" s="10">
        <v>3.9045033</v>
      </c>
      <c r="AH305" s="10">
        <v>3.8698014000000001</v>
      </c>
      <c r="AI305" s="10">
        <v>3.836827</v>
      </c>
      <c r="AJ305" s="10">
        <v>3.8054918999999998</v>
      </c>
      <c r="AK305" s="10">
        <v>3.7757079999999998</v>
      </c>
      <c r="AL305" s="10">
        <v>3.7473869999999998</v>
      </c>
      <c r="AM305" s="10">
        <v>3.7204408</v>
      </c>
      <c r="AN305" s="10">
        <v>3.6947812999999998</v>
      </c>
      <c r="AO305" s="10">
        <v>3.6703201000000001</v>
      </c>
      <c r="AP305" s="10">
        <v>3.6469692</v>
      </c>
      <c r="AQ305" s="10">
        <v>3.6246402999999998</v>
      </c>
      <c r="AR305" s="10">
        <v>3.6032453000000002</v>
      </c>
      <c r="AS305" s="10">
        <v>3.5826961000000002</v>
      </c>
      <c r="AT305" s="10">
        <v>3.5629138999999999</v>
      </c>
      <c r="AU305" s="10">
        <v>3.5438711000000001</v>
      </c>
      <c r="AV305" s="10">
        <v>3.5255575000000001</v>
      </c>
      <c r="AW305" s="10">
        <v>3.5079627000000002</v>
      </c>
      <c r="AX305" s="10">
        <v>3.4910763999999999</v>
      </c>
      <c r="AY305" s="10">
        <v>3.4748880999999998</v>
      </c>
      <c r="AZ305" s="10">
        <v>3.4593875000000001</v>
      </c>
      <c r="BA305" s="10">
        <v>3.4445643000000001</v>
      </c>
      <c r="BB305" s="10">
        <v>3.4304082</v>
      </c>
      <c r="BC305" s="10">
        <v>3.4169086000000002</v>
      </c>
      <c r="BD305" s="10">
        <v>3.4040553999999998</v>
      </c>
      <c r="BE305" s="10">
        <v>3.3918382</v>
      </c>
      <c r="BF305" s="10">
        <v>3.3802466999999998</v>
      </c>
      <c r="BG305" s="10">
        <v>3.3692717999999999</v>
      </c>
      <c r="BH305" s="10">
        <v>3.3589045999999998</v>
      </c>
      <c r="BI305" s="10">
        <v>3.3491360999999999</v>
      </c>
      <c r="BJ305" s="10">
        <v>3.3399576</v>
      </c>
      <c r="BK305" s="10">
        <v>3.3313600000000001</v>
      </c>
      <c r="BL305" s="10">
        <v>3.3233343999999998</v>
      </c>
      <c r="BM305" s="10">
        <v>3.3158720000000002</v>
      </c>
      <c r="BN305" s="10">
        <v>3.3089639000000002</v>
      </c>
      <c r="BO305" s="10">
        <v>3.3026010000000001</v>
      </c>
      <c r="BP305" s="10">
        <v>3.2967746</v>
      </c>
      <c r="BQ305" s="10">
        <v>3.2914756999999999</v>
      </c>
      <c r="BR305" s="10">
        <v>3.2700266</v>
      </c>
      <c r="BS305" s="10">
        <v>3.2638992</v>
      </c>
      <c r="BU305" s="9">
        <v>120.06</v>
      </c>
      <c r="BV305" s="9">
        <v>119.33</v>
      </c>
      <c r="BW305" s="9">
        <v>120.52</v>
      </c>
      <c r="BX305" s="9">
        <v>121.4</v>
      </c>
      <c r="BY305" s="9">
        <v>120.87</v>
      </c>
      <c r="BZ305" s="9">
        <v>122.46</v>
      </c>
      <c r="CA305" s="9">
        <v>126.41</v>
      </c>
      <c r="CB305" s="9">
        <v>129.47999999999999</v>
      </c>
      <c r="CC305" s="9">
        <v>141.76</v>
      </c>
      <c r="CD305" s="9">
        <v>150.97</v>
      </c>
      <c r="CE305" s="9">
        <v>155.29</v>
      </c>
      <c r="CF305" s="9">
        <v>155.07</v>
      </c>
      <c r="CG305" s="9">
        <v>149.80000000000001</v>
      </c>
      <c r="CH305" s="9">
        <v>139.86000000000001</v>
      </c>
      <c r="CI305" s="9">
        <v>137.91</v>
      </c>
      <c r="CJ305" s="9">
        <v>131.53</v>
      </c>
      <c r="CK305" s="9">
        <v>125.95</v>
      </c>
      <c r="CL305" s="9">
        <v>128.18</v>
      </c>
      <c r="CM305" s="9">
        <v>134.03</v>
      </c>
      <c r="CN305" s="9">
        <v>139.99</v>
      </c>
      <c r="CO305" s="9">
        <v>144.22</v>
      </c>
      <c r="CP305" s="9">
        <v>145.51</v>
      </c>
      <c r="CQ305" s="9">
        <v>148.91</v>
      </c>
      <c r="CR305" s="9">
        <v>147.9</v>
      </c>
      <c r="CS305" s="9">
        <v>136.25</v>
      </c>
      <c r="CT305" s="9">
        <v>124.84</v>
      </c>
      <c r="CU305" s="9">
        <v>114.66</v>
      </c>
      <c r="CV305" s="9">
        <v>103.35</v>
      </c>
      <c r="CW305" s="9">
        <v>103.83</v>
      </c>
      <c r="CX305" s="9">
        <v>105.65</v>
      </c>
      <c r="CY305" s="9">
        <v>109.92</v>
      </c>
      <c r="CZ305" s="9">
        <v>115.63</v>
      </c>
      <c r="DA305" s="9">
        <v>119.64</v>
      </c>
      <c r="DB305" s="9">
        <v>123.02</v>
      </c>
      <c r="DC305" s="9">
        <v>123.24</v>
      </c>
      <c r="DD305" s="9">
        <v>124.13</v>
      </c>
      <c r="DE305" s="9">
        <v>115.01</v>
      </c>
      <c r="DF305" s="9">
        <v>96.18</v>
      </c>
      <c r="DG305" s="9">
        <v>79.47</v>
      </c>
      <c r="DH305" s="9">
        <v>76.38</v>
      </c>
      <c r="DI305" s="9">
        <v>73.42</v>
      </c>
      <c r="DJ305" s="9">
        <v>70.489999999999995</v>
      </c>
      <c r="DK305" s="9">
        <v>72.430000000000007</v>
      </c>
      <c r="DL305" s="9">
        <v>76.64</v>
      </c>
      <c r="DM305" s="9">
        <v>83.23</v>
      </c>
      <c r="DN305" s="9">
        <v>90.24</v>
      </c>
      <c r="DO305" s="9">
        <v>98.19</v>
      </c>
      <c r="DP305" s="9">
        <v>98.6</v>
      </c>
      <c r="DR305" s="9">
        <v>134.38</v>
      </c>
      <c r="DS305" s="9">
        <v>130.96</v>
      </c>
      <c r="DT305" s="9">
        <v>130.93</v>
      </c>
      <c r="DU305" s="9">
        <v>131.13999999999999</v>
      </c>
      <c r="DV305" s="9">
        <v>132.84</v>
      </c>
      <c r="DW305" s="9">
        <v>138.82</v>
      </c>
      <c r="DX305" s="9">
        <v>138.16999999999999</v>
      </c>
      <c r="DY305" s="9">
        <v>154.44999999999999</v>
      </c>
      <c r="DZ305" s="9">
        <v>156.43</v>
      </c>
      <c r="EA305" s="9">
        <v>155.38999999999999</v>
      </c>
      <c r="EB305" s="9">
        <v>160.94999999999999</v>
      </c>
      <c r="EC305" s="9">
        <v>158.93</v>
      </c>
      <c r="ED305" s="9">
        <v>156.55000000000001</v>
      </c>
      <c r="EE305" s="9">
        <v>133.29</v>
      </c>
      <c r="EF305" s="9">
        <v>132.96</v>
      </c>
      <c r="EG305" s="9">
        <v>132.81</v>
      </c>
      <c r="EH305" s="9">
        <v>126.93</v>
      </c>
      <c r="EI305" s="9">
        <v>127.79</v>
      </c>
      <c r="EJ305" s="9">
        <v>126.23</v>
      </c>
      <c r="EK305" s="9">
        <v>149.96</v>
      </c>
      <c r="EL305" s="9">
        <v>152.22999999999999</v>
      </c>
      <c r="EM305" s="9">
        <v>152.86000000000001</v>
      </c>
      <c r="EN305" s="9">
        <v>152.12</v>
      </c>
      <c r="EO305" s="9">
        <v>151.80000000000001</v>
      </c>
      <c r="EP305" s="9">
        <v>153.31</v>
      </c>
      <c r="EQ305" s="9">
        <v>115.98</v>
      </c>
      <c r="ER305" s="9">
        <v>115.25</v>
      </c>
      <c r="ES305" s="9">
        <v>115.26</v>
      </c>
      <c r="ET305" s="9">
        <v>115.23</v>
      </c>
      <c r="EU305" s="9">
        <v>116.64</v>
      </c>
      <c r="EV305" s="9">
        <v>117.48</v>
      </c>
      <c r="EW305" s="9">
        <v>138.5</v>
      </c>
      <c r="EX305" s="9">
        <v>141.01</v>
      </c>
      <c r="EY305" s="9">
        <v>142.87</v>
      </c>
      <c r="EZ305" s="9">
        <v>143.58000000000001</v>
      </c>
      <c r="FA305" s="9">
        <v>142.94999999999999</v>
      </c>
      <c r="FB305" s="9">
        <v>142.56</v>
      </c>
      <c r="FC305" s="9">
        <v>97.29</v>
      </c>
      <c r="FD305" s="9">
        <v>96.66</v>
      </c>
      <c r="FE305" s="9">
        <v>96.67</v>
      </c>
      <c r="FF305" s="9">
        <v>96.64</v>
      </c>
      <c r="FG305" s="9">
        <v>98.04</v>
      </c>
      <c r="FH305" s="9">
        <v>96.66</v>
      </c>
      <c r="FI305" s="9">
        <v>108.2</v>
      </c>
      <c r="FJ305" s="9">
        <v>110.71</v>
      </c>
      <c r="FK305" s="9">
        <v>112.57</v>
      </c>
      <c r="FL305" s="9">
        <v>113.28</v>
      </c>
      <c r="FM305" s="9">
        <v>114.02</v>
      </c>
      <c r="FO305" s="9">
        <v>78.088499999999996</v>
      </c>
      <c r="FP305" s="7">
        <v>82.14</v>
      </c>
      <c r="FQ305" s="9">
        <v>1.2139</v>
      </c>
      <c r="FR305" s="7">
        <f t="shared" si="43"/>
        <v>67.666199851717607</v>
      </c>
      <c r="FT305" s="7">
        <v>3.93</v>
      </c>
      <c r="FU305" s="7">
        <v>3.63</v>
      </c>
      <c r="FV305" s="9">
        <v>78.294300000000007</v>
      </c>
      <c r="FX305" s="9">
        <v>83.05</v>
      </c>
      <c r="FY305" s="9">
        <v>82.29</v>
      </c>
      <c r="FZ305" s="9">
        <v>81.09</v>
      </c>
      <c r="GA305" s="9">
        <v>78.69</v>
      </c>
      <c r="GB305" s="9">
        <v>74.95</v>
      </c>
    </row>
    <row r="306" spans="1:184" x14ac:dyDescent="0.25">
      <c r="A306" s="6">
        <f t="shared" si="44"/>
        <v>44979</v>
      </c>
      <c r="B306" s="13">
        <f t="shared" si="38"/>
        <v>2</v>
      </c>
      <c r="C306" s="13">
        <f t="shared" si="39"/>
        <v>2023</v>
      </c>
      <c r="D306">
        <f t="shared" si="40"/>
        <v>202302</v>
      </c>
      <c r="E306">
        <f t="shared" si="41"/>
        <v>1</v>
      </c>
      <c r="F306">
        <f t="shared" si="42"/>
        <v>202301</v>
      </c>
      <c r="G306" t="s">
        <v>492</v>
      </c>
      <c r="H306" s="9">
        <v>4</v>
      </c>
      <c r="I306" s="9">
        <v>3.927</v>
      </c>
      <c r="J306" s="10">
        <v>4.0275848999999999</v>
      </c>
      <c r="K306" s="10">
        <v>4.2035345</v>
      </c>
      <c r="L306" s="10">
        <v>4.3358859000000001</v>
      </c>
      <c r="M306" s="10">
        <v>4.4363450000000002</v>
      </c>
      <c r="N306" s="10">
        <v>4.5077105</v>
      </c>
      <c r="O306" s="10">
        <v>4.5500534000000004</v>
      </c>
      <c r="P306" s="10">
        <v>4.5657551999999999</v>
      </c>
      <c r="Q306" s="10">
        <v>4.5600921000000003</v>
      </c>
      <c r="R306" s="10">
        <v>4.5386566000000004</v>
      </c>
      <c r="S306" s="10">
        <v>4.5062398999999997</v>
      </c>
      <c r="T306" s="10">
        <v>4.4661654999999998</v>
      </c>
      <c r="U306" s="10">
        <v>4.4209446999999997</v>
      </c>
      <c r="V306" s="10">
        <v>4.3725208999999996</v>
      </c>
      <c r="W306" s="10">
        <v>4.3220045999999996</v>
      </c>
      <c r="X306" s="10">
        <v>4.2703141000000002</v>
      </c>
      <c r="Y306" s="10">
        <v>4.2183675999999997</v>
      </c>
      <c r="Z306" s="10">
        <v>4.1670834000000001</v>
      </c>
      <c r="AA306" s="10">
        <v>4.1173799999999998</v>
      </c>
      <c r="AB306" s="10">
        <v>4.0700133999999997</v>
      </c>
      <c r="AC306" s="10">
        <v>4.0251219000000003</v>
      </c>
      <c r="AD306" s="10">
        <v>3.9826969000000001</v>
      </c>
      <c r="AE306" s="10">
        <v>3.9427298</v>
      </c>
      <c r="AF306" s="10">
        <v>3.9052120000000001</v>
      </c>
      <c r="AG306" s="10">
        <v>3.8701346999999999</v>
      </c>
      <c r="AH306" s="10">
        <v>3.8374709</v>
      </c>
      <c r="AI306" s="10">
        <v>3.8070940000000002</v>
      </c>
      <c r="AJ306" s="10">
        <v>3.7788439</v>
      </c>
      <c r="AK306" s="10">
        <v>3.7525607000000001</v>
      </c>
      <c r="AL306" s="10">
        <v>3.7280844000000002</v>
      </c>
      <c r="AM306" s="10">
        <v>3.7052548000000001</v>
      </c>
      <c r="AN306" s="10">
        <v>3.6839121000000001</v>
      </c>
      <c r="AO306" s="10">
        <v>3.6638961000000001</v>
      </c>
      <c r="AP306" s="10">
        <v>3.6450469999999999</v>
      </c>
      <c r="AQ306" s="10">
        <v>3.6272045999999998</v>
      </c>
      <c r="AR306" s="10">
        <v>3.6102088999999999</v>
      </c>
      <c r="AS306" s="10">
        <v>3.5939000000000001</v>
      </c>
      <c r="AT306" s="10">
        <v>3.5781369999999999</v>
      </c>
      <c r="AU306" s="10">
        <v>3.5628730000000002</v>
      </c>
      <c r="AV306" s="10">
        <v>3.5480893</v>
      </c>
      <c r="AW306" s="10">
        <v>3.5337673999999999</v>
      </c>
      <c r="AX306" s="10">
        <v>3.5198887999999999</v>
      </c>
      <c r="AY306" s="10">
        <v>3.5064350000000002</v>
      </c>
      <c r="AZ306" s="10">
        <v>3.4933874</v>
      </c>
      <c r="BA306" s="10">
        <v>3.4807275</v>
      </c>
      <c r="BB306" s="10">
        <v>3.4684366999999998</v>
      </c>
      <c r="BC306" s="10">
        <v>3.4564965999999999</v>
      </c>
      <c r="BD306" s="10">
        <v>3.4448884999999998</v>
      </c>
      <c r="BE306" s="10">
        <v>3.4335939999999998</v>
      </c>
      <c r="BF306" s="10">
        <v>3.4225989999999999</v>
      </c>
      <c r="BG306" s="10">
        <v>3.4119082999999999</v>
      </c>
      <c r="BH306" s="10">
        <v>3.4015325000000001</v>
      </c>
      <c r="BI306" s="10">
        <v>3.3914818000000002</v>
      </c>
      <c r="BJ306" s="10">
        <v>3.3817667999999999</v>
      </c>
      <c r="BK306" s="10">
        <v>3.3723976000000002</v>
      </c>
      <c r="BL306" s="10">
        <v>3.3633848</v>
      </c>
      <c r="BM306" s="10">
        <v>3.3547386000000001</v>
      </c>
      <c r="BN306" s="10">
        <v>3.3464695</v>
      </c>
      <c r="BO306" s="10">
        <v>3.3385878</v>
      </c>
      <c r="BP306" s="10">
        <v>3.3311039</v>
      </c>
      <c r="BQ306" s="10">
        <v>3.3240281</v>
      </c>
      <c r="BR306" s="10">
        <v>3.2902431000000001</v>
      </c>
      <c r="BS306" s="10">
        <v>3.2708381000000002</v>
      </c>
      <c r="BU306" s="9">
        <v>125.4</v>
      </c>
      <c r="BV306" s="9">
        <v>123.76</v>
      </c>
      <c r="BW306" s="9">
        <v>124.16</v>
      </c>
      <c r="BX306" s="9">
        <v>124.93</v>
      </c>
      <c r="BY306" s="9">
        <v>124.2</v>
      </c>
      <c r="BZ306" s="9">
        <v>126.56</v>
      </c>
      <c r="CA306" s="9">
        <v>129.77000000000001</v>
      </c>
      <c r="CB306" s="9">
        <v>133.03</v>
      </c>
      <c r="CC306" s="9">
        <v>144.99</v>
      </c>
      <c r="CD306" s="9">
        <v>154.1</v>
      </c>
      <c r="CE306" s="9">
        <v>158.47</v>
      </c>
      <c r="CF306" s="9">
        <v>158.25</v>
      </c>
      <c r="CG306" s="9">
        <v>151.74</v>
      </c>
      <c r="CH306" s="9">
        <v>141.43</v>
      </c>
      <c r="CI306" s="9">
        <v>139.44999999999999</v>
      </c>
      <c r="CJ306" s="9">
        <v>132.97999999999999</v>
      </c>
      <c r="CK306" s="9">
        <v>127.58</v>
      </c>
      <c r="CL306" s="9">
        <v>129.83000000000001</v>
      </c>
      <c r="CM306" s="9">
        <v>135.97999999999999</v>
      </c>
      <c r="CN306" s="9">
        <v>141.75</v>
      </c>
      <c r="CO306" s="9">
        <v>145.77000000000001</v>
      </c>
      <c r="CP306" s="9">
        <v>147.07</v>
      </c>
      <c r="CQ306" s="9">
        <v>150.30000000000001</v>
      </c>
      <c r="CR306" s="9">
        <v>149.29</v>
      </c>
      <c r="CS306" s="9">
        <v>137.63999999999999</v>
      </c>
      <c r="CT306" s="9">
        <v>125.56</v>
      </c>
      <c r="CU306" s="9">
        <v>115.39</v>
      </c>
      <c r="CV306" s="9">
        <v>104.09</v>
      </c>
      <c r="CW306" s="9">
        <v>104.69</v>
      </c>
      <c r="CX306" s="9">
        <v>106.52</v>
      </c>
      <c r="CY306" s="9">
        <v>110.8</v>
      </c>
      <c r="CZ306" s="9">
        <v>117.02</v>
      </c>
      <c r="DA306" s="9">
        <v>121.03</v>
      </c>
      <c r="DB306" s="9">
        <v>124.43</v>
      </c>
      <c r="DC306" s="9">
        <v>124.32</v>
      </c>
      <c r="DD306" s="9">
        <v>125.23</v>
      </c>
      <c r="DE306" s="9">
        <v>115.59</v>
      </c>
      <c r="DF306" s="9">
        <v>96.76</v>
      </c>
      <c r="DG306" s="9">
        <v>80.05</v>
      </c>
      <c r="DH306" s="9">
        <v>77.41</v>
      </c>
      <c r="DI306" s="9">
        <v>74.81</v>
      </c>
      <c r="DJ306" s="9">
        <v>71.88</v>
      </c>
      <c r="DK306" s="9">
        <v>73.819999999999993</v>
      </c>
      <c r="DL306" s="9">
        <v>78.03</v>
      </c>
      <c r="DM306" s="9">
        <v>84.62</v>
      </c>
      <c r="DN306" s="9">
        <v>91.63</v>
      </c>
      <c r="DO306" s="9">
        <v>99.27</v>
      </c>
      <c r="DP306" s="9">
        <v>99.67</v>
      </c>
      <c r="DR306" s="9">
        <v>135.69</v>
      </c>
      <c r="DS306" s="9">
        <v>132.01</v>
      </c>
      <c r="DT306" s="9">
        <v>131.38</v>
      </c>
      <c r="DU306" s="9">
        <v>131.5</v>
      </c>
      <c r="DV306" s="9">
        <v>132.36000000000001</v>
      </c>
      <c r="DW306" s="9">
        <v>138.53</v>
      </c>
      <c r="DX306" s="9">
        <v>137.88</v>
      </c>
      <c r="DY306" s="9">
        <v>154.57</v>
      </c>
      <c r="DZ306" s="9">
        <v>156.55000000000001</v>
      </c>
      <c r="EA306" s="9">
        <v>155.51</v>
      </c>
      <c r="EB306" s="9">
        <v>160.91</v>
      </c>
      <c r="EC306" s="9">
        <v>158.88999999999999</v>
      </c>
      <c r="ED306" s="9">
        <v>156.51</v>
      </c>
      <c r="EE306" s="9">
        <v>132.16</v>
      </c>
      <c r="EF306" s="9">
        <v>131.83000000000001</v>
      </c>
      <c r="EG306" s="9">
        <v>131.68</v>
      </c>
      <c r="EH306" s="9">
        <v>125.8</v>
      </c>
      <c r="EI306" s="9">
        <v>126.66</v>
      </c>
      <c r="EJ306" s="9">
        <v>125.1</v>
      </c>
      <c r="EK306" s="9">
        <v>148.88</v>
      </c>
      <c r="EL306" s="9">
        <v>151.15</v>
      </c>
      <c r="EM306" s="9">
        <v>151.78</v>
      </c>
      <c r="EN306" s="9">
        <v>151.04</v>
      </c>
      <c r="EO306" s="9">
        <v>150.72</v>
      </c>
      <c r="EP306" s="9">
        <v>152.22999999999999</v>
      </c>
      <c r="EQ306" s="9">
        <v>114.18</v>
      </c>
      <c r="ER306" s="9">
        <v>113.45</v>
      </c>
      <c r="ES306" s="9">
        <v>113.46</v>
      </c>
      <c r="ET306" s="9">
        <v>113.43</v>
      </c>
      <c r="EU306" s="9">
        <v>114.84</v>
      </c>
      <c r="EV306" s="9">
        <v>115.68</v>
      </c>
      <c r="EW306" s="9">
        <v>136.08000000000001</v>
      </c>
      <c r="EX306" s="9">
        <v>138.59</v>
      </c>
      <c r="EY306" s="9">
        <v>140.44999999999999</v>
      </c>
      <c r="EZ306" s="9">
        <v>141.16</v>
      </c>
      <c r="FA306" s="9">
        <v>140.53</v>
      </c>
      <c r="FB306" s="9">
        <v>140.13999999999999</v>
      </c>
      <c r="FC306" s="9">
        <v>95.49</v>
      </c>
      <c r="FD306" s="9">
        <v>94.86</v>
      </c>
      <c r="FE306" s="9">
        <v>94.87</v>
      </c>
      <c r="FF306" s="9">
        <v>94.84</v>
      </c>
      <c r="FG306" s="9">
        <v>96.24</v>
      </c>
      <c r="FH306" s="9">
        <v>94.86</v>
      </c>
      <c r="FI306" s="9">
        <v>105.78</v>
      </c>
      <c r="FJ306" s="9">
        <v>108.29</v>
      </c>
      <c r="FK306" s="9">
        <v>110.15</v>
      </c>
      <c r="FL306" s="9">
        <v>110.86</v>
      </c>
      <c r="FM306" s="9">
        <v>111.6</v>
      </c>
      <c r="FO306" s="9">
        <v>77.876900000000006</v>
      </c>
      <c r="FP306" s="7">
        <v>79.55</v>
      </c>
      <c r="FQ306" s="9">
        <v>1.2067000000000001</v>
      </c>
      <c r="FR306" s="7">
        <f t="shared" si="43"/>
        <v>65.923593270904107</v>
      </c>
      <c r="FT306" s="7">
        <v>3.92</v>
      </c>
      <c r="FU306" s="7">
        <v>3.61</v>
      </c>
      <c r="FV306" s="9">
        <v>78.087400000000002</v>
      </c>
      <c r="FX306" s="9">
        <v>80.599999999999994</v>
      </c>
      <c r="FY306" s="9">
        <v>80.08</v>
      </c>
      <c r="FZ306" s="9">
        <v>79.11</v>
      </c>
      <c r="GA306" s="9">
        <v>77.12</v>
      </c>
      <c r="GB306" s="9">
        <v>74.069999999999993</v>
      </c>
    </row>
    <row r="307" spans="1:184" x14ac:dyDescent="0.25">
      <c r="A307" s="6">
        <f t="shared" si="44"/>
        <v>44980</v>
      </c>
      <c r="B307" s="13">
        <f t="shared" si="38"/>
        <v>2</v>
      </c>
      <c r="C307" s="13">
        <f t="shared" si="39"/>
        <v>2023</v>
      </c>
      <c r="D307">
        <f t="shared" si="40"/>
        <v>202302</v>
      </c>
      <c r="E307">
        <f t="shared" si="41"/>
        <v>1</v>
      </c>
      <c r="F307">
        <f t="shared" si="42"/>
        <v>202301</v>
      </c>
      <c r="G307" t="s">
        <v>493</v>
      </c>
      <c r="H307" s="9">
        <v>4</v>
      </c>
      <c r="I307" s="9">
        <v>3.927</v>
      </c>
      <c r="J307" s="10">
        <v>4.0310461999999996</v>
      </c>
      <c r="K307" s="10">
        <v>4.2085036000000002</v>
      </c>
      <c r="L307" s="10">
        <v>4.3429589999999996</v>
      </c>
      <c r="M307" s="10">
        <v>4.4486661999999999</v>
      </c>
      <c r="N307" s="10">
        <v>4.5284095000000004</v>
      </c>
      <c r="O307" s="10">
        <v>4.5800561000000002</v>
      </c>
      <c r="P307" s="10">
        <v>4.6041343000000001</v>
      </c>
      <c r="Q307" s="10">
        <v>4.6039108000000004</v>
      </c>
      <c r="R307" s="10">
        <v>4.5848126999999996</v>
      </c>
      <c r="S307" s="10">
        <v>4.5517158000000002</v>
      </c>
      <c r="T307" s="10">
        <v>4.5092939000000003</v>
      </c>
      <c r="U307" s="10">
        <v>4.4606338000000001</v>
      </c>
      <c r="V307" s="10">
        <v>4.4088272999999996</v>
      </c>
      <c r="W307" s="10">
        <v>4.3552749000000004</v>
      </c>
      <c r="X307" s="10">
        <v>4.3008863000000002</v>
      </c>
      <c r="Y307" s="10">
        <v>4.2465713000000003</v>
      </c>
      <c r="Z307" s="10">
        <v>4.1932394999999998</v>
      </c>
      <c r="AA307" s="10">
        <v>4.1418007000000001</v>
      </c>
      <c r="AB307" s="10">
        <v>4.0929884999999997</v>
      </c>
      <c r="AC307" s="10">
        <v>4.0468662999999996</v>
      </c>
      <c r="AD307" s="10">
        <v>4.0033379</v>
      </c>
      <c r="AE307" s="10">
        <v>3.9623069000000002</v>
      </c>
      <c r="AF307" s="10">
        <v>3.9236773</v>
      </c>
      <c r="AG307" s="10">
        <v>3.8873525999999998</v>
      </c>
      <c r="AH307" s="10">
        <v>3.8532321999999999</v>
      </c>
      <c r="AI307" s="10">
        <v>3.8211922</v>
      </c>
      <c r="AJ307" s="10">
        <v>3.7911019000000001</v>
      </c>
      <c r="AK307" s="10">
        <v>3.7628306999999999</v>
      </c>
      <c r="AL307" s="10">
        <v>3.7362479</v>
      </c>
      <c r="AM307" s="10">
        <v>3.7112227</v>
      </c>
      <c r="AN307" s="10">
        <v>3.6876245999999999</v>
      </c>
      <c r="AO307" s="10">
        <v>3.6653229000000001</v>
      </c>
      <c r="AP307" s="10">
        <v>3.6441867999999999</v>
      </c>
      <c r="AQ307" s="10">
        <v>3.6240857000000002</v>
      </c>
      <c r="AR307" s="10">
        <v>3.604889</v>
      </c>
      <c r="AS307" s="10">
        <v>3.5864658</v>
      </c>
      <c r="AT307" s="10">
        <v>3.5687023</v>
      </c>
      <c r="AU307" s="10">
        <v>3.5515577999999999</v>
      </c>
      <c r="AV307" s="10">
        <v>3.5350120999999999</v>
      </c>
      <c r="AW307" s="10">
        <v>3.5190448999999999</v>
      </c>
      <c r="AX307" s="10">
        <v>3.5036360000000002</v>
      </c>
      <c r="AY307" s="10">
        <v>3.4887651000000002</v>
      </c>
      <c r="AZ307" s="10">
        <v>3.4744120000000001</v>
      </c>
      <c r="BA307" s="10">
        <v>3.4605562999999999</v>
      </c>
      <c r="BB307" s="10">
        <v>3.4471778999999998</v>
      </c>
      <c r="BC307" s="10">
        <v>3.4342564000000002</v>
      </c>
      <c r="BD307" s="10">
        <v>3.4217715000000002</v>
      </c>
      <c r="BE307" s="10">
        <v>3.4097032</v>
      </c>
      <c r="BF307" s="10">
        <v>3.3980343</v>
      </c>
      <c r="BG307" s="10">
        <v>3.3867626</v>
      </c>
      <c r="BH307" s="10">
        <v>3.3758900999999999</v>
      </c>
      <c r="BI307" s="10">
        <v>3.3654185999999999</v>
      </c>
      <c r="BJ307" s="10">
        <v>3.3553499000000002</v>
      </c>
      <c r="BK307" s="10">
        <v>3.3456858</v>
      </c>
      <c r="BL307" s="10">
        <v>3.3364281999999998</v>
      </c>
      <c r="BM307" s="10">
        <v>3.3275788999999998</v>
      </c>
      <c r="BN307" s="10">
        <v>3.3191397</v>
      </c>
      <c r="BO307" s="10">
        <v>3.3111126</v>
      </c>
      <c r="BP307" s="10">
        <v>3.3034992999999999</v>
      </c>
      <c r="BQ307" s="10">
        <v>3.2963018000000002</v>
      </c>
      <c r="BR307" s="10">
        <v>3.2617604</v>
      </c>
      <c r="BS307" s="10">
        <v>3.2415053999999999</v>
      </c>
      <c r="BU307" s="9">
        <v>126.22</v>
      </c>
      <c r="BV307" s="9">
        <v>124.43</v>
      </c>
      <c r="BW307" s="9">
        <v>124.84</v>
      </c>
      <c r="BX307" s="9">
        <v>126.19</v>
      </c>
      <c r="BY307" s="9">
        <v>125.18</v>
      </c>
      <c r="BZ307" s="9">
        <v>127.33</v>
      </c>
      <c r="CA307" s="9">
        <v>130.08000000000001</v>
      </c>
      <c r="CB307" s="9">
        <v>133.11000000000001</v>
      </c>
      <c r="CC307" s="9">
        <v>144.97999999999999</v>
      </c>
      <c r="CD307" s="9">
        <v>155.11000000000001</v>
      </c>
      <c r="CE307" s="9">
        <v>157.78</v>
      </c>
      <c r="CF307" s="9">
        <v>157.76</v>
      </c>
      <c r="CG307" s="9">
        <v>151.38999999999999</v>
      </c>
      <c r="CH307" s="9">
        <v>141.99</v>
      </c>
      <c r="CI307" s="9">
        <v>140.75</v>
      </c>
      <c r="CJ307" s="9">
        <v>134.72999999999999</v>
      </c>
      <c r="CK307" s="9">
        <v>130.19999999999999</v>
      </c>
      <c r="CL307" s="9">
        <v>132.46</v>
      </c>
      <c r="CM307" s="9">
        <v>138.47</v>
      </c>
      <c r="CN307" s="9">
        <v>144.66999999999999</v>
      </c>
      <c r="CO307" s="9">
        <v>148.55000000000001</v>
      </c>
      <c r="CP307" s="9">
        <v>149.91999999999999</v>
      </c>
      <c r="CQ307" s="9">
        <v>152.97</v>
      </c>
      <c r="CR307" s="9">
        <v>151.96</v>
      </c>
      <c r="CS307" s="9">
        <v>140.31</v>
      </c>
      <c r="CT307" s="9">
        <v>128.29</v>
      </c>
      <c r="CU307" s="9">
        <v>118.11</v>
      </c>
      <c r="CV307" s="9">
        <v>106.82</v>
      </c>
      <c r="CW307" s="9">
        <v>107.51</v>
      </c>
      <c r="CX307" s="9">
        <v>109.34</v>
      </c>
      <c r="CY307" s="9">
        <v>113.62</v>
      </c>
      <c r="CZ307" s="9">
        <v>119.27</v>
      </c>
      <c r="DA307" s="9">
        <v>123.28</v>
      </c>
      <c r="DB307" s="9">
        <v>126.68</v>
      </c>
      <c r="DC307" s="9">
        <v>125.57</v>
      </c>
      <c r="DD307" s="9">
        <v>126.48</v>
      </c>
      <c r="DE307" s="9">
        <v>116.84</v>
      </c>
      <c r="DF307" s="9">
        <v>98.01</v>
      </c>
      <c r="DG307" s="9">
        <v>81.11</v>
      </c>
      <c r="DH307" s="9">
        <v>78.47</v>
      </c>
      <c r="DI307" s="9">
        <v>75.88</v>
      </c>
      <c r="DJ307" s="9">
        <v>72.94</v>
      </c>
      <c r="DK307" s="9">
        <v>74.89</v>
      </c>
      <c r="DL307" s="9">
        <v>79.27</v>
      </c>
      <c r="DM307" s="9">
        <v>85.86</v>
      </c>
      <c r="DN307" s="9">
        <v>92.87</v>
      </c>
      <c r="DO307" s="9">
        <v>100.71</v>
      </c>
      <c r="DP307" s="9">
        <v>101.11</v>
      </c>
      <c r="DR307" s="9">
        <v>137.5</v>
      </c>
      <c r="DS307" s="9">
        <v>133.78</v>
      </c>
      <c r="DT307" s="9">
        <v>132.41999999999999</v>
      </c>
      <c r="DU307" s="9">
        <v>132.94</v>
      </c>
      <c r="DV307" s="9">
        <v>134.13</v>
      </c>
      <c r="DW307" s="9">
        <v>140.29</v>
      </c>
      <c r="DX307" s="9">
        <v>139.63999999999999</v>
      </c>
      <c r="DY307" s="9">
        <v>154.88999999999999</v>
      </c>
      <c r="DZ307" s="9">
        <v>156.87</v>
      </c>
      <c r="EA307" s="9">
        <v>155.83000000000001</v>
      </c>
      <c r="EB307" s="9">
        <v>162.22</v>
      </c>
      <c r="EC307" s="9">
        <v>160.19999999999999</v>
      </c>
      <c r="ED307" s="9">
        <v>157.82</v>
      </c>
      <c r="EE307" s="9">
        <v>133.66</v>
      </c>
      <c r="EF307" s="9">
        <v>133.33000000000001</v>
      </c>
      <c r="EG307" s="9">
        <v>133.18</v>
      </c>
      <c r="EH307" s="9">
        <v>127.3</v>
      </c>
      <c r="EI307" s="9">
        <v>128.16</v>
      </c>
      <c r="EJ307" s="9">
        <v>126.6</v>
      </c>
      <c r="EK307" s="9">
        <v>149.41</v>
      </c>
      <c r="EL307" s="9">
        <v>151.68</v>
      </c>
      <c r="EM307" s="9">
        <v>152.31</v>
      </c>
      <c r="EN307" s="9">
        <v>151.57</v>
      </c>
      <c r="EO307" s="9">
        <v>151.25</v>
      </c>
      <c r="EP307" s="9">
        <v>152.76</v>
      </c>
      <c r="EQ307" s="9">
        <v>116.55</v>
      </c>
      <c r="ER307" s="9">
        <v>115.82</v>
      </c>
      <c r="ES307" s="9">
        <v>115.83</v>
      </c>
      <c r="ET307" s="9">
        <v>115.8</v>
      </c>
      <c r="EU307" s="9">
        <v>117.21</v>
      </c>
      <c r="EV307" s="9">
        <v>118.05</v>
      </c>
      <c r="EW307" s="9">
        <v>138.66999999999999</v>
      </c>
      <c r="EX307" s="9">
        <v>141.18</v>
      </c>
      <c r="EY307" s="9">
        <v>143.04</v>
      </c>
      <c r="EZ307" s="9">
        <v>143.75</v>
      </c>
      <c r="FA307" s="9">
        <v>143.12</v>
      </c>
      <c r="FB307" s="9">
        <v>142.72999999999999</v>
      </c>
      <c r="FC307" s="9">
        <v>97.86</v>
      </c>
      <c r="FD307" s="9">
        <v>97.23</v>
      </c>
      <c r="FE307" s="9">
        <v>97.24</v>
      </c>
      <c r="FF307" s="9">
        <v>97.21</v>
      </c>
      <c r="FG307" s="9">
        <v>98.61</v>
      </c>
      <c r="FH307" s="9">
        <v>97.23</v>
      </c>
      <c r="FI307" s="9">
        <v>108.37</v>
      </c>
      <c r="FJ307" s="9">
        <v>110.88</v>
      </c>
      <c r="FK307" s="9">
        <v>112.74</v>
      </c>
      <c r="FL307" s="9">
        <v>113.45</v>
      </c>
      <c r="FM307" s="9">
        <v>114.19</v>
      </c>
      <c r="FO307" s="9">
        <v>77.698499999999996</v>
      </c>
      <c r="FP307" s="7">
        <v>82.08</v>
      </c>
      <c r="FQ307" s="9">
        <v>1.2022999999999999</v>
      </c>
      <c r="FR307" s="7">
        <f t="shared" si="43"/>
        <v>68.269150794310903</v>
      </c>
      <c r="FT307" s="7">
        <v>3.9</v>
      </c>
      <c r="FU307" s="7">
        <v>3.58</v>
      </c>
      <c r="FV307" s="9">
        <v>77.914599999999993</v>
      </c>
      <c r="FX307" s="9">
        <v>82.21</v>
      </c>
      <c r="FY307" s="9">
        <v>81.48</v>
      </c>
      <c r="FZ307" s="9">
        <v>80.33</v>
      </c>
      <c r="GA307" s="9">
        <v>78.13</v>
      </c>
      <c r="GB307" s="9">
        <v>74.63</v>
      </c>
    </row>
    <row r="308" spans="1:184" x14ac:dyDescent="0.25">
      <c r="A308" s="6">
        <f t="shared" si="44"/>
        <v>44981</v>
      </c>
      <c r="B308" s="13">
        <f t="shared" si="38"/>
        <v>2</v>
      </c>
      <c r="C308" s="13">
        <f t="shared" si="39"/>
        <v>2023</v>
      </c>
      <c r="D308">
        <f t="shared" si="40"/>
        <v>202302</v>
      </c>
      <c r="E308">
        <f t="shared" si="41"/>
        <v>1</v>
      </c>
      <c r="F308">
        <f t="shared" si="42"/>
        <v>202301</v>
      </c>
      <c r="G308" t="s">
        <v>494</v>
      </c>
      <c r="H308" s="9">
        <v>4</v>
      </c>
      <c r="I308" s="9">
        <v>3.9274</v>
      </c>
      <c r="J308" s="10">
        <v>4.0638088999999997</v>
      </c>
      <c r="K308" s="10">
        <v>4.2625498000000004</v>
      </c>
      <c r="L308" s="10">
        <v>4.4142999999999999</v>
      </c>
      <c r="M308" s="10">
        <v>4.5368414000000001</v>
      </c>
      <c r="N308" s="10">
        <v>4.6332873000000001</v>
      </c>
      <c r="O308" s="10">
        <v>4.7011314999999998</v>
      </c>
      <c r="P308" s="10">
        <v>4.7413470999999996</v>
      </c>
      <c r="Q308" s="10">
        <v>4.7574145999999997</v>
      </c>
      <c r="R308" s="10">
        <v>4.7545029999999997</v>
      </c>
      <c r="S308" s="10">
        <v>4.7367495999999996</v>
      </c>
      <c r="T308" s="10">
        <v>4.7077150000000003</v>
      </c>
      <c r="U308" s="10">
        <v>4.6697154999999997</v>
      </c>
      <c r="V308" s="10">
        <v>4.6249067999999998</v>
      </c>
      <c r="W308" s="10">
        <v>4.5748844999999996</v>
      </c>
      <c r="X308" s="10">
        <v>4.5210467000000003</v>
      </c>
      <c r="Y308" s="10">
        <v>4.4647914999999996</v>
      </c>
      <c r="Z308" s="10">
        <v>4.4075170000000004</v>
      </c>
      <c r="AA308" s="10">
        <v>4.3506213000000002</v>
      </c>
      <c r="AB308" s="10">
        <v>4.2953323000000001</v>
      </c>
      <c r="AC308" s="10">
        <v>4.2420061000000002</v>
      </c>
      <c r="AD308" s="10">
        <v>4.1907205000000003</v>
      </c>
      <c r="AE308" s="10">
        <v>4.1415531000000003</v>
      </c>
      <c r="AF308" s="10">
        <v>4.0945815000000003</v>
      </c>
      <c r="AG308" s="10">
        <v>4.0498830999999997</v>
      </c>
      <c r="AH308" s="10">
        <v>4.0075070999999998</v>
      </c>
      <c r="AI308" s="10">
        <v>3.9673756999999998</v>
      </c>
      <c r="AJ308" s="10">
        <v>3.9293767000000002</v>
      </c>
      <c r="AK308" s="10">
        <v>3.8933974999999998</v>
      </c>
      <c r="AL308" s="10">
        <v>3.8593256999999999</v>
      </c>
      <c r="AM308" s="10">
        <v>3.8270488</v>
      </c>
      <c r="AN308" s="10">
        <v>3.7964544999999998</v>
      </c>
      <c r="AO308" s="10">
        <v>3.7674303</v>
      </c>
      <c r="AP308" s="10">
        <v>3.7398636999999999</v>
      </c>
      <c r="AQ308" s="10">
        <v>3.7136421999999998</v>
      </c>
      <c r="AR308" s="10">
        <v>3.6886535999999999</v>
      </c>
      <c r="AS308" s="10">
        <v>3.6647851999999999</v>
      </c>
      <c r="AT308" s="10">
        <v>3.6419364000000001</v>
      </c>
      <c r="AU308" s="10">
        <v>3.6200572000000002</v>
      </c>
      <c r="AV308" s="10">
        <v>3.5991119999999999</v>
      </c>
      <c r="AW308" s="10">
        <v>3.5790652999999999</v>
      </c>
      <c r="AX308" s="10">
        <v>3.5598814000000001</v>
      </c>
      <c r="AY308" s="10">
        <v>3.5415245999999998</v>
      </c>
      <c r="AZ308" s="10">
        <v>3.5239593</v>
      </c>
      <c r="BA308" s="10">
        <v>3.5071498000000001</v>
      </c>
      <c r="BB308" s="10">
        <v>3.4910606</v>
      </c>
      <c r="BC308" s="10">
        <v>3.4756559</v>
      </c>
      <c r="BD308" s="10">
        <v>3.4609002000000002</v>
      </c>
      <c r="BE308" s="10">
        <v>3.4467577</v>
      </c>
      <c r="BF308" s="10">
        <v>3.4331966999999999</v>
      </c>
      <c r="BG308" s="10">
        <v>3.4202021</v>
      </c>
      <c r="BH308" s="10">
        <v>3.4077633999999999</v>
      </c>
      <c r="BI308" s="10">
        <v>3.3958702000000001</v>
      </c>
      <c r="BJ308" s="10">
        <v>3.3845120999999998</v>
      </c>
      <c r="BK308" s="10">
        <v>3.3736785999999999</v>
      </c>
      <c r="BL308" s="10">
        <v>3.3633594000000002</v>
      </c>
      <c r="BM308" s="10">
        <v>3.3535439</v>
      </c>
      <c r="BN308" s="10">
        <v>3.3442216999999999</v>
      </c>
      <c r="BO308" s="10">
        <v>3.3353825000000001</v>
      </c>
      <c r="BP308" s="10">
        <v>3.3270157</v>
      </c>
      <c r="BQ308" s="10">
        <v>3.3191109000000001</v>
      </c>
      <c r="BR308" s="10">
        <v>3.2810092000000002</v>
      </c>
      <c r="BS308" s="10">
        <v>3.2581763000000001</v>
      </c>
      <c r="BU308" s="9">
        <v>127.69</v>
      </c>
      <c r="BV308" s="9">
        <v>125.52</v>
      </c>
      <c r="BW308" s="9">
        <v>126.51</v>
      </c>
      <c r="BX308" s="9">
        <v>128.06</v>
      </c>
      <c r="BY308" s="9">
        <v>127.22</v>
      </c>
      <c r="BZ308" s="9">
        <v>129.31</v>
      </c>
      <c r="CA308" s="9">
        <v>132.36000000000001</v>
      </c>
      <c r="CB308" s="9">
        <v>135.19</v>
      </c>
      <c r="CC308" s="9">
        <v>146.24</v>
      </c>
      <c r="CD308" s="9">
        <v>157.51</v>
      </c>
      <c r="CE308" s="9">
        <v>160.34</v>
      </c>
      <c r="CF308" s="9">
        <v>160.29</v>
      </c>
      <c r="CG308" s="9">
        <v>153.69</v>
      </c>
      <c r="CH308" s="9">
        <v>145.71</v>
      </c>
      <c r="CI308" s="9">
        <v>144.12</v>
      </c>
      <c r="CJ308" s="9">
        <v>138.24</v>
      </c>
      <c r="CK308" s="9">
        <v>132.37</v>
      </c>
      <c r="CL308" s="9">
        <v>134.63</v>
      </c>
      <c r="CM308" s="9">
        <v>140.63999999999999</v>
      </c>
      <c r="CN308" s="9">
        <v>147.85</v>
      </c>
      <c r="CO308" s="9">
        <v>151.15</v>
      </c>
      <c r="CP308" s="9">
        <v>153.24</v>
      </c>
      <c r="CQ308" s="9">
        <v>153.19999999999999</v>
      </c>
      <c r="CR308" s="9">
        <v>152.19</v>
      </c>
      <c r="CS308" s="9">
        <v>140.54</v>
      </c>
      <c r="CT308" s="9">
        <v>131.94999999999999</v>
      </c>
      <c r="CU308" s="9">
        <v>121.77</v>
      </c>
      <c r="CV308" s="9">
        <v>110.48</v>
      </c>
      <c r="CW308" s="9">
        <v>111.17</v>
      </c>
      <c r="CX308" s="9">
        <v>113</v>
      </c>
      <c r="CY308" s="9">
        <v>117.49</v>
      </c>
      <c r="CZ308" s="9">
        <v>120.96</v>
      </c>
      <c r="DA308" s="9">
        <v>124.97</v>
      </c>
      <c r="DB308" s="9">
        <v>128.32</v>
      </c>
      <c r="DC308" s="9">
        <v>127.21</v>
      </c>
      <c r="DD308" s="9">
        <v>128.12</v>
      </c>
      <c r="DE308" s="9">
        <v>118.48</v>
      </c>
      <c r="DF308" s="9">
        <v>98.96</v>
      </c>
      <c r="DG308" s="9">
        <v>82.06</v>
      </c>
      <c r="DH308" s="9">
        <v>79.42</v>
      </c>
      <c r="DI308" s="9">
        <v>76.83</v>
      </c>
      <c r="DJ308" s="9">
        <v>73.89</v>
      </c>
      <c r="DK308" s="9">
        <v>75.84</v>
      </c>
      <c r="DL308" s="9">
        <v>80.37</v>
      </c>
      <c r="DM308" s="9">
        <v>86.96</v>
      </c>
      <c r="DN308" s="9">
        <v>93.97</v>
      </c>
      <c r="DO308" s="9">
        <v>101.81</v>
      </c>
      <c r="DP308" s="9">
        <v>102.21</v>
      </c>
      <c r="DR308" s="9">
        <v>139.01</v>
      </c>
      <c r="DS308" s="9">
        <v>134.24</v>
      </c>
      <c r="DT308" s="9">
        <v>134.12</v>
      </c>
      <c r="DU308" s="9">
        <v>133.9</v>
      </c>
      <c r="DV308" s="9">
        <v>135.15</v>
      </c>
      <c r="DW308" s="9">
        <v>141.13</v>
      </c>
      <c r="DX308" s="9">
        <v>140.47999999999999</v>
      </c>
      <c r="DY308" s="9">
        <v>155.88</v>
      </c>
      <c r="DZ308" s="9">
        <v>157.86000000000001</v>
      </c>
      <c r="EA308" s="9">
        <v>156.82</v>
      </c>
      <c r="EB308" s="9">
        <v>163.63999999999999</v>
      </c>
      <c r="EC308" s="9">
        <v>161.62</v>
      </c>
      <c r="ED308" s="9">
        <v>159.24</v>
      </c>
      <c r="EE308" s="9">
        <v>136.37</v>
      </c>
      <c r="EF308" s="9">
        <v>136.04</v>
      </c>
      <c r="EG308" s="9">
        <v>135.88999999999999</v>
      </c>
      <c r="EH308" s="9">
        <v>130.01</v>
      </c>
      <c r="EI308" s="9">
        <v>130.87</v>
      </c>
      <c r="EJ308" s="9">
        <v>129.31</v>
      </c>
      <c r="EK308" s="9">
        <v>153.34</v>
      </c>
      <c r="EL308" s="9">
        <v>155.61000000000001</v>
      </c>
      <c r="EM308" s="9">
        <v>156.24</v>
      </c>
      <c r="EN308" s="9">
        <v>155.5</v>
      </c>
      <c r="EO308" s="9">
        <v>155.18</v>
      </c>
      <c r="EP308" s="9">
        <v>156.69</v>
      </c>
      <c r="EQ308" s="9">
        <v>118.33</v>
      </c>
      <c r="ER308" s="9">
        <v>117.6</v>
      </c>
      <c r="ES308" s="9">
        <v>117.61</v>
      </c>
      <c r="ET308" s="9">
        <v>117.58</v>
      </c>
      <c r="EU308" s="9">
        <v>118.99</v>
      </c>
      <c r="EV308" s="9">
        <v>119.83</v>
      </c>
      <c r="EW308" s="9">
        <v>140.19</v>
      </c>
      <c r="EX308" s="9">
        <v>142.69999999999999</v>
      </c>
      <c r="EY308" s="9">
        <v>144.56</v>
      </c>
      <c r="EZ308" s="9">
        <v>145.27000000000001</v>
      </c>
      <c r="FA308" s="9">
        <v>144.63999999999999</v>
      </c>
      <c r="FB308" s="9">
        <v>144.25</v>
      </c>
      <c r="FC308" s="9">
        <v>99.64</v>
      </c>
      <c r="FD308" s="9">
        <v>99.01</v>
      </c>
      <c r="FE308" s="9">
        <v>99.02</v>
      </c>
      <c r="FF308" s="9">
        <v>98.99</v>
      </c>
      <c r="FG308" s="9">
        <v>100.39</v>
      </c>
      <c r="FH308" s="9">
        <v>99.01</v>
      </c>
      <c r="FI308" s="9">
        <v>109.89</v>
      </c>
      <c r="FJ308" s="9">
        <v>112.4</v>
      </c>
      <c r="FK308" s="9">
        <v>114.26</v>
      </c>
      <c r="FL308" s="9">
        <v>114.97</v>
      </c>
      <c r="FM308" s="9">
        <v>115.71</v>
      </c>
      <c r="FO308" s="9">
        <v>77.512500000000003</v>
      </c>
      <c r="FP308" s="7">
        <v>82.31</v>
      </c>
      <c r="FQ308" s="9">
        <v>1.1940999999999999</v>
      </c>
      <c r="FR308" s="7">
        <f t="shared" si="43"/>
        <v>68.930575328699447</v>
      </c>
      <c r="FT308" s="7">
        <v>3.62</v>
      </c>
      <c r="FU308" s="7">
        <v>3.75</v>
      </c>
      <c r="FV308" s="9">
        <v>77.720299999999995</v>
      </c>
      <c r="FX308" s="9">
        <v>83.16</v>
      </c>
      <c r="FY308" s="9">
        <v>82.29</v>
      </c>
      <c r="FZ308" s="9">
        <v>81.03</v>
      </c>
      <c r="GA308" s="9">
        <v>78.63</v>
      </c>
      <c r="GB308" s="9">
        <v>74.73</v>
      </c>
    </row>
    <row r="309" spans="1:184" x14ac:dyDescent="0.25">
      <c r="A309" s="6">
        <f t="shared" si="44"/>
        <v>44984</v>
      </c>
      <c r="B309" s="13">
        <f t="shared" si="38"/>
        <v>2</v>
      </c>
      <c r="C309" s="13">
        <f t="shared" si="39"/>
        <v>2023</v>
      </c>
      <c r="D309">
        <f t="shared" si="40"/>
        <v>202302</v>
      </c>
      <c r="E309">
        <f t="shared" si="41"/>
        <v>1</v>
      </c>
      <c r="F309">
        <f t="shared" si="42"/>
        <v>202301</v>
      </c>
      <c r="G309" t="s">
        <v>495</v>
      </c>
      <c r="H309" s="9">
        <v>4</v>
      </c>
      <c r="I309" s="9">
        <v>3.927</v>
      </c>
      <c r="J309" s="10">
        <v>4.0930809999999997</v>
      </c>
      <c r="K309" s="10">
        <v>4.2761943999999996</v>
      </c>
      <c r="L309" s="10">
        <v>4.4184887000000002</v>
      </c>
      <c r="M309" s="10">
        <v>4.531765</v>
      </c>
      <c r="N309" s="10">
        <v>4.6212410999999998</v>
      </c>
      <c r="O309" s="10">
        <v>4.6862237000000002</v>
      </c>
      <c r="P309" s="10">
        <v>4.7279396</v>
      </c>
      <c r="Q309" s="10">
        <v>4.7483113000000001</v>
      </c>
      <c r="R309" s="10">
        <v>4.7506608999999997</v>
      </c>
      <c r="S309" s="10">
        <v>4.7381190000000002</v>
      </c>
      <c r="T309" s="10">
        <v>4.7135436999999998</v>
      </c>
      <c r="U309" s="10">
        <v>4.6798807</v>
      </c>
      <c r="V309" s="10">
        <v>4.6403467000000003</v>
      </c>
      <c r="W309" s="10">
        <v>4.5964603999999998</v>
      </c>
      <c r="X309" s="10">
        <v>4.5492616000000003</v>
      </c>
      <c r="Y309" s="10">
        <v>4.4997904000000002</v>
      </c>
      <c r="Z309" s="10">
        <v>4.4490864999999999</v>
      </c>
      <c r="AA309" s="10">
        <v>4.3981897999999999</v>
      </c>
      <c r="AB309" s="10">
        <v>4.3479937</v>
      </c>
      <c r="AC309" s="10">
        <v>4.2988337000000003</v>
      </c>
      <c r="AD309" s="10">
        <v>4.2509123999999998</v>
      </c>
      <c r="AE309" s="10">
        <v>4.2044325000000002</v>
      </c>
      <c r="AF309" s="10">
        <v>4.1595969000000004</v>
      </c>
      <c r="AG309" s="10">
        <v>4.1166081999999999</v>
      </c>
      <c r="AH309" s="10">
        <v>4.0756240999999997</v>
      </c>
      <c r="AI309" s="10">
        <v>4.0366039999999996</v>
      </c>
      <c r="AJ309" s="10">
        <v>3.9994524999999999</v>
      </c>
      <c r="AK309" s="10">
        <v>3.9640740999999999</v>
      </c>
      <c r="AL309" s="10">
        <v>3.9303732999999998</v>
      </c>
      <c r="AM309" s="10">
        <v>3.8982549</v>
      </c>
      <c r="AN309" s="10">
        <v>3.8676233</v>
      </c>
      <c r="AO309" s="10">
        <v>3.8383831000000002</v>
      </c>
      <c r="AP309" s="10">
        <v>3.8104388</v>
      </c>
      <c r="AQ309" s="10">
        <v>3.7836951000000001</v>
      </c>
      <c r="AR309" s="10">
        <v>3.7580564999999999</v>
      </c>
      <c r="AS309" s="10">
        <v>3.7334276000000002</v>
      </c>
      <c r="AT309" s="10">
        <v>3.7097235999999998</v>
      </c>
      <c r="AU309" s="10">
        <v>3.6869067000000002</v>
      </c>
      <c r="AV309" s="10">
        <v>3.6649520999999998</v>
      </c>
      <c r="AW309" s="10">
        <v>3.6438348999999999</v>
      </c>
      <c r="AX309" s="10">
        <v>3.6235305000000002</v>
      </c>
      <c r="AY309" s="10">
        <v>3.6040139</v>
      </c>
      <c r="AZ309" s="10">
        <v>3.5852604000000001</v>
      </c>
      <c r="BA309" s="10">
        <v>3.5672451000000001</v>
      </c>
      <c r="BB309" s="10">
        <v>3.5499432999999998</v>
      </c>
      <c r="BC309" s="10">
        <v>3.5333299999999999</v>
      </c>
      <c r="BD309" s="10">
        <v>3.5173806000000001</v>
      </c>
      <c r="BE309" s="10">
        <v>3.5020701999999999</v>
      </c>
      <c r="BF309" s="10">
        <v>3.4873766000000002</v>
      </c>
      <c r="BG309" s="10">
        <v>3.4732923000000002</v>
      </c>
      <c r="BH309" s="10">
        <v>3.4598143000000001</v>
      </c>
      <c r="BI309" s="10">
        <v>3.4469398999999998</v>
      </c>
      <c r="BJ309" s="10">
        <v>3.4346662999999999</v>
      </c>
      <c r="BK309" s="10">
        <v>3.4229905999999999</v>
      </c>
      <c r="BL309" s="10">
        <v>3.4119100000000002</v>
      </c>
      <c r="BM309" s="10">
        <v>3.4014217000000002</v>
      </c>
      <c r="BN309" s="10">
        <v>3.3915229</v>
      </c>
      <c r="BO309" s="10">
        <v>3.3822108000000002</v>
      </c>
      <c r="BP309" s="10">
        <v>3.3734825000000002</v>
      </c>
      <c r="BQ309" s="10">
        <v>3.3653352999999999</v>
      </c>
      <c r="BR309" s="10">
        <v>3.3281500999999998</v>
      </c>
      <c r="BS309" s="10">
        <v>3.30905</v>
      </c>
      <c r="BU309" s="9">
        <v>118.19</v>
      </c>
      <c r="BV309" s="9">
        <v>116.84</v>
      </c>
      <c r="BW309" s="9">
        <v>118.28</v>
      </c>
      <c r="BX309" s="9">
        <v>119.78</v>
      </c>
      <c r="BY309" s="9">
        <v>118.77</v>
      </c>
      <c r="BZ309" s="9">
        <v>120.92</v>
      </c>
      <c r="CA309" s="9">
        <v>124.27</v>
      </c>
      <c r="CB309" s="9">
        <v>127.29</v>
      </c>
      <c r="CC309" s="9">
        <v>138.9</v>
      </c>
      <c r="CD309" s="9">
        <v>149.80000000000001</v>
      </c>
      <c r="CE309" s="9">
        <v>152.80000000000001</v>
      </c>
      <c r="CF309" s="9">
        <v>152.78</v>
      </c>
      <c r="CG309" s="9">
        <v>146.24</v>
      </c>
      <c r="CH309" s="9">
        <v>138.38</v>
      </c>
      <c r="CI309" s="9">
        <v>136.9</v>
      </c>
      <c r="CJ309" s="9">
        <v>131.02000000000001</v>
      </c>
      <c r="CK309" s="9">
        <v>126.77</v>
      </c>
      <c r="CL309" s="9">
        <v>129.03</v>
      </c>
      <c r="CM309" s="9">
        <v>135.04</v>
      </c>
      <c r="CN309" s="9">
        <v>141.04</v>
      </c>
      <c r="CO309" s="9">
        <v>144.47999999999999</v>
      </c>
      <c r="CP309" s="9">
        <v>146.47999999999999</v>
      </c>
      <c r="CQ309" s="9">
        <v>146.44</v>
      </c>
      <c r="CR309" s="9">
        <v>145.54</v>
      </c>
      <c r="CS309" s="9">
        <v>135.04</v>
      </c>
      <c r="CT309" s="9">
        <v>127.04</v>
      </c>
      <c r="CU309" s="9">
        <v>117.54</v>
      </c>
      <c r="CV309" s="9">
        <v>106.25</v>
      </c>
      <c r="CW309" s="9">
        <v>106.96</v>
      </c>
      <c r="CX309" s="9">
        <v>108.79</v>
      </c>
      <c r="CY309" s="9">
        <v>113.28</v>
      </c>
      <c r="CZ309" s="9">
        <v>116.38</v>
      </c>
      <c r="DA309" s="9">
        <v>120.42</v>
      </c>
      <c r="DB309" s="9">
        <v>123.74</v>
      </c>
      <c r="DC309" s="9">
        <v>122.67</v>
      </c>
      <c r="DD309" s="9">
        <v>123.58</v>
      </c>
      <c r="DE309" s="9">
        <v>113.94</v>
      </c>
      <c r="DF309" s="9">
        <v>96.27</v>
      </c>
      <c r="DG309" s="9">
        <v>80.52</v>
      </c>
      <c r="DH309" s="9">
        <v>77.92</v>
      </c>
      <c r="DI309" s="9">
        <v>75.33</v>
      </c>
      <c r="DJ309" s="9">
        <v>72.34</v>
      </c>
      <c r="DK309" s="9">
        <v>74.319999999999993</v>
      </c>
      <c r="DL309" s="9">
        <v>78.819999999999993</v>
      </c>
      <c r="DM309" s="9">
        <v>85.41</v>
      </c>
      <c r="DN309" s="9">
        <v>92.42</v>
      </c>
      <c r="DO309" s="9">
        <v>100.23</v>
      </c>
      <c r="DP309" s="9">
        <v>100.64</v>
      </c>
      <c r="DR309" s="9">
        <v>128.72999999999999</v>
      </c>
      <c r="DS309" s="9">
        <v>127.2</v>
      </c>
      <c r="DT309" s="9">
        <v>128.29</v>
      </c>
      <c r="DU309" s="9">
        <v>127.05</v>
      </c>
      <c r="DV309" s="9">
        <v>129.87</v>
      </c>
      <c r="DW309" s="9">
        <v>135.85</v>
      </c>
      <c r="DX309" s="9">
        <v>135.19999999999999</v>
      </c>
      <c r="DY309" s="9">
        <v>152.36000000000001</v>
      </c>
      <c r="DZ309" s="9">
        <v>154.34</v>
      </c>
      <c r="EA309" s="9">
        <v>153.30000000000001</v>
      </c>
      <c r="EB309" s="9">
        <v>160.34</v>
      </c>
      <c r="EC309" s="9">
        <v>158.32</v>
      </c>
      <c r="ED309" s="9">
        <v>155.94</v>
      </c>
      <c r="EE309" s="9">
        <v>132.80000000000001</v>
      </c>
      <c r="EF309" s="9">
        <v>132.47</v>
      </c>
      <c r="EG309" s="9">
        <v>132.32</v>
      </c>
      <c r="EH309" s="9">
        <v>126.44</v>
      </c>
      <c r="EI309" s="9">
        <v>127.3</v>
      </c>
      <c r="EJ309" s="9">
        <v>125.74</v>
      </c>
      <c r="EK309" s="9">
        <v>149.9</v>
      </c>
      <c r="EL309" s="9">
        <v>152.16999999999999</v>
      </c>
      <c r="EM309" s="9">
        <v>152.80000000000001</v>
      </c>
      <c r="EN309" s="9">
        <v>152.06</v>
      </c>
      <c r="EO309" s="9">
        <v>151.74</v>
      </c>
      <c r="EP309" s="9">
        <v>153.25</v>
      </c>
      <c r="EQ309" s="9">
        <v>115.2</v>
      </c>
      <c r="ER309" s="9">
        <v>114.47</v>
      </c>
      <c r="ES309" s="9">
        <v>114.48</v>
      </c>
      <c r="ET309" s="9">
        <v>114.45</v>
      </c>
      <c r="EU309" s="9">
        <v>115.86</v>
      </c>
      <c r="EV309" s="9">
        <v>116.7</v>
      </c>
      <c r="EW309" s="9">
        <v>137.03</v>
      </c>
      <c r="EX309" s="9">
        <v>139.54</v>
      </c>
      <c r="EY309" s="9">
        <v>141.4</v>
      </c>
      <c r="EZ309" s="9">
        <v>142.11000000000001</v>
      </c>
      <c r="FA309" s="9">
        <v>141.47999999999999</v>
      </c>
      <c r="FB309" s="9">
        <v>141.09</v>
      </c>
      <c r="FC309" s="9">
        <v>96.51</v>
      </c>
      <c r="FD309" s="9">
        <v>95.88</v>
      </c>
      <c r="FE309" s="9">
        <v>95.89</v>
      </c>
      <c r="FF309" s="9">
        <v>95.86</v>
      </c>
      <c r="FG309" s="9">
        <v>97.26</v>
      </c>
      <c r="FH309" s="9">
        <v>95.88</v>
      </c>
      <c r="FI309" s="9">
        <v>106.73</v>
      </c>
      <c r="FJ309" s="9">
        <v>109.24</v>
      </c>
      <c r="FK309" s="9">
        <v>111.1</v>
      </c>
      <c r="FL309" s="9">
        <v>111.81</v>
      </c>
      <c r="FM309" s="9">
        <v>112.55</v>
      </c>
      <c r="FO309" s="9">
        <v>77.870099999999994</v>
      </c>
      <c r="FP309" s="7">
        <v>81.239999999999995</v>
      </c>
      <c r="FQ309" s="9">
        <v>1.2031000000000001</v>
      </c>
      <c r="FR309" s="7">
        <f t="shared" si="43"/>
        <v>67.525558972653968</v>
      </c>
      <c r="FT309" s="7">
        <v>3.68</v>
      </c>
      <c r="FU309" s="7">
        <v>3.8</v>
      </c>
      <c r="FV309" s="9">
        <v>78.082899999999995</v>
      </c>
      <c r="FX309" s="9">
        <v>82.45</v>
      </c>
      <c r="FY309" s="9">
        <v>81.510000000000005</v>
      </c>
      <c r="FZ309" s="9">
        <v>80.23</v>
      </c>
      <c r="GA309" s="9">
        <v>77.790000000000006</v>
      </c>
      <c r="GB309" s="9">
        <v>73.87</v>
      </c>
    </row>
    <row r="310" spans="1:184" x14ac:dyDescent="0.25">
      <c r="A310" s="6">
        <f t="shared" si="44"/>
        <v>44985</v>
      </c>
      <c r="B310" s="13">
        <f t="shared" si="38"/>
        <v>2</v>
      </c>
      <c r="C310" s="13">
        <f t="shared" si="39"/>
        <v>2023</v>
      </c>
      <c r="D310">
        <f t="shared" si="40"/>
        <v>202302</v>
      </c>
      <c r="E310">
        <f t="shared" si="41"/>
        <v>1</v>
      </c>
      <c r="F310">
        <f t="shared" si="42"/>
        <v>202301</v>
      </c>
      <c r="G310" t="s">
        <v>496</v>
      </c>
      <c r="H310" s="9">
        <v>4</v>
      </c>
      <c r="I310" s="9">
        <v>3.927</v>
      </c>
      <c r="J310" s="10">
        <v>4.0962559000000001</v>
      </c>
      <c r="K310" s="10">
        <v>4.2659250999999996</v>
      </c>
      <c r="L310" s="10">
        <v>4.4042735000000004</v>
      </c>
      <c r="M310" s="10">
        <v>4.5131563999999997</v>
      </c>
      <c r="N310" s="10">
        <v>4.5986820000000002</v>
      </c>
      <c r="O310" s="10">
        <v>4.6646633</v>
      </c>
      <c r="P310" s="10">
        <v>4.7136347000000001</v>
      </c>
      <c r="Q310" s="10">
        <v>4.7479589000000004</v>
      </c>
      <c r="R310" s="10">
        <v>4.7692188</v>
      </c>
      <c r="S310" s="10">
        <v>4.7790860999999998</v>
      </c>
      <c r="T310" s="10">
        <v>4.7782511000000003</v>
      </c>
      <c r="U310" s="10">
        <v>4.7669841999999996</v>
      </c>
      <c r="V310" s="10">
        <v>4.7452395000000003</v>
      </c>
      <c r="W310" s="10">
        <v>4.7140656999999999</v>
      </c>
      <c r="X310" s="10">
        <v>4.6748675000000004</v>
      </c>
      <c r="Y310" s="10">
        <v>4.6290497000000004</v>
      </c>
      <c r="Z310" s="10">
        <v>4.5780173</v>
      </c>
      <c r="AA310" s="10">
        <v>4.5231748999999999</v>
      </c>
      <c r="AB310" s="10">
        <v>4.4658696999999998</v>
      </c>
      <c r="AC310" s="10">
        <v>4.4070865000000001</v>
      </c>
      <c r="AD310" s="10">
        <v>4.3476698000000003</v>
      </c>
      <c r="AE310" s="10">
        <v>4.2884640999999997</v>
      </c>
      <c r="AF310" s="10">
        <v>4.2303137</v>
      </c>
      <c r="AG310" s="10">
        <v>4.1740630999999997</v>
      </c>
      <c r="AH310" s="10">
        <v>4.1204158</v>
      </c>
      <c r="AI310" s="10">
        <v>4.0694542</v>
      </c>
      <c r="AJ310" s="10">
        <v>4.0210891000000002</v>
      </c>
      <c r="AK310" s="10">
        <v>3.9752312999999999</v>
      </c>
      <c r="AL310" s="10">
        <v>3.9317918000000001</v>
      </c>
      <c r="AM310" s="10">
        <v>3.8906812999999998</v>
      </c>
      <c r="AN310" s="10">
        <v>3.8518107000000001</v>
      </c>
      <c r="AO310" s="10">
        <v>3.8150909</v>
      </c>
      <c r="AP310" s="10">
        <v>3.7804327999999998</v>
      </c>
      <c r="AQ310" s="10">
        <v>3.7477472000000001</v>
      </c>
      <c r="AR310" s="10">
        <v>3.7169449000000001</v>
      </c>
      <c r="AS310" s="10">
        <v>3.6879368000000001</v>
      </c>
      <c r="AT310" s="10">
        <v>3.6606337</v>
      </c>
      <c r="AU310" s="10">
        <v>3.6349466000000001</v>
      </c>
      <c r="AV310" s="10">
        <v>3.6107860999999999</v>
      </c>
      <c r="AW310" s="10">
        <v>3.5880630999999998</v>
      </c>
      <c r="AX310" s="10">
        <v>3.5666883999999999</v>
      </c>
      <c r="AY310" s="10">
        <v>3.5465727999999999</v>
      </c>
      <c r="AZ310" s="10">
        <v>3.5276271000000001</v>
      </c>
      <c r="BA310" s="10">
        <v>3.5097621999999999</v>
      </c>
      <c r="BB310" s="10">
        <v>3.4928887999999998</v>
      </c>
      <c r="BC310" s="10">
        <v>3.4769177</v>
      </c>
      <c r="BD310" s="10">
        <v>3.4617597999999998</v>
      </c>
      <c r="BE310" s="10">
        <v>3.4473258000000002</v>
      </c>
      <c r="BF310" s="10">
        <v>3.4335369999999998</v>
      </c>
      <c r="BG310" s="10">
        <v>3.4203652</v>
      </c>
      <c r="BH310" s="10">
        <v>3.4077975</v>
      </c>
      <c r="BI310" s="10">
        <v>3.3958211999999999</v>
      </c>
      <c r="BJ310" s="10">
        <v>3.3844235999999999</v>
      </c>
      <c r="BK310" s="10">
        <v>3.3735917999999998</v>
      </c>
      <c r="BL310" s="10">
        <v>3.3633131000000001</v>
      </c>
      <c r="BM310" s="10">
        <v>3.3535746999999998</v>
      </c>
      <c r="BN310" s="10">
        <v>3.3443637000000002</v>
      </c>
      <c r="BO310" s="10">
        <v>3.3356675</v>
      </c>
      <c r="BP310" s="10">
        <v>3.3274732999999999</v>
      </c>
      <c r="BQ310" s="10">
        <v>3.3197681999999999</v>
      </c>
      <c r="BR310" s="10">
        <v>3.2834256000000002</v>
      </c>
      <c r="BS310" s="10">
        <v>3.2635036999999998</v>
      </c>
      <c r="BU310" s="9">
        <v>115.54</v>
      </c>
      <c r="BV310" s="9">
        <v>116.21</v>
      </c>
      <c r="BW310" s="9">
        <v>117.37</v>
      </c>
      <c r="BX310" s="9">
        <v>116.35</v>
      </c>
      <c r="BY310" s="9">
        <v>118.45</v>
      </c>
      <c r="BZ310" s="9">
        <v>122.3</v>
      </c>
      <c r="CA310" s="9">
        <v>125.3</v>
      </c>
      <c r="CB310" s="9">
        <v>136.74</v>
      </c>
      <c r="CC310" s="9">
        <v>147.63</v>
      </c>
      <c r="CD310" s="9">
        <v>150.62</v>
      </c>
      <c r="CE310" s="9">
        <v>150.6</v>
      </c>
      <c r="CF310" s="9">
        <v>144.04</v>
      </c>
      <c r="CG310" s="9">
        <v>136.62</v>
      </c>
      <c r="CH310" s="9">
        <v>135.13</v>
      </c>
      <c r="CI310" s="9">
        <v>129.22</v>
      </c>
      <c r="CJ310" s="9">
        <v>124.94</v>
      </c>
      <c r="CK310" s="9">
        <v>127.16</v>
      </c>
      <c r="CL310" s="9">
        <v>133.12</v>
      </c>
      <c r="CM310" s="9">
        <v>138.91999999999999</v>
      </c>
      <c r="CN310" s="9">
        <v>142.36000000000001</v>
      </c>
      <c r="CO310" s="9">
        <v>144.36000000000001</v>
      </c>
      <c r="CP310" s="9">
        <v>144.32</v>
      </c>
      <c r="CQ310" s="9">
        <v>143.41999999999999</v>
      </c>
      <c r="CR310" s="9">
        <v>132.91999999999999</v>
      </c>
      <c r="CS310" s="9">
        <v>124.92</v>
      </c>
      <c r="CT310" s="9">
        <v>115.42</v>
      </c>
      <c r="CU310" s="9">
        <v>104.13</v>
      </c>
      <c r="CV310" s="9">
        <v>104.84</v>
      </c>
      <c r="CW310" s="9">
        <v>106.67</v>
      </c>
      <c r="CX310" s="9">
        <v>111.16</v>
      </c>
      <c r="CY310" s="9">
        <v>115.66</v>
      </c>
      <c r="CZ310" s="9">
        <v>119.7</v>
      </c>
      <c r="DA310" s="9">
        <v>123.02</v>
      </c>
      <c r="DB310" s="9">
        <v>121.95</v>
      </c>
      <c r="DC310" s="9">
        <v>122.86</v>
      </c>
      <c r="DD310" s="9">
        <v>113.22</v>
      </c>
      <c r="DE310" s="9">
        <v>96.22</v>
      </c>
      <c r="DF310" s="9">
        <v>81.22</v>
      </c>
      <c r="DG310" s="9">
        <v>78.62</v>
      </c>
      <c r="DH310" s="9">
        <v>76.03</v>
      </c>
      <c r="DI310" s="9">
        <v>73.040000000000006</v>
      </c>
      <c r="DJ310" s="9">
        <v>75.02</v>
      </c>
      <c r="DK310" s="9">
        <v>79.52</v>
      </c>
      <c r="DL310" s="9">
        <v>86.11</v>
      </c>
      <c r="DM310" s="9">
        <v>93.12</v>
      </c>
      <c r="DN310" s="9">
        <v>100.93</v>
      </c>
      <c r="DO310" s="9">
        <v>101.34</v>
      </c>
      <c r="DP310" s="9">
        <v>94.76</v>
      </c>
      <c r="DR310" s="9">
        <v>125.61</v>
      </c>
      <c r="DS310" s="9">
        <v>126.34</v>
      </c>
      <c r="DT310" s="9">
        <v>126.04</v>
      </c>
      <c r="DU310" s="9">
        <v>128.28</v>
      </c>
      <c r="DV310" s="9">
        <v>134.19999999999999</v>
      </c>
      <c r="DW310" s="9">
        <v>133.55000000000001</v>
      </c>
      <c r="DX310" s="9">
        <v>150.53</v>
      </c>
      <c r="DY310" s="9">
        <v>152.51</v>
      </c>
      <c r="DZ310" s="9">
        <v>151.47</v>
      </c>
      <c r="EA310" s="9">
        <v>159.91</v>
      </c>
      <c r="EB310" s="9">
        <v>157.88999999999999</v>
      </c>
      <c r="EC310" s="9">
        <v>155.51</v>
      </c>
      <c r="ED310" s="9">
        <v>130</v>
      </c>
      <c r="EE310" s="9">
        <v>129.66999999999999</v>
      </c>
      <c r="EF310" s="9">
        <v>129.52000000000001</v>
      </c>
      <c r="EG310" s="9">
        <v>123.73</v>
      </c>
      <c r="EH310" s="9">
        <v>124.59</v>
      </c>
      <c r="EI310" s="9">
        <v>123.03</v>
      </c>
      <c r="EJ310" s="9">
        <v>147.59</v>
      </c>
      <c r="EK310" s="9">
        <v>149.86000000000001</v>
      </c>
      <c r="EL310" s="9">
        <v>150.49</v>
      </c>
      <c r="EM310" s="9">
        <v>149.75</v>
      </c>
      <c r="EN310" s="9">
        <v>149.43</v>
      </c>
      <c r="EO310" s="9">
        <v>150.94</v>
      </c>
      <c r="EP310" s="9">
        <v>113.8</v>
      </c>
      <c r="EQ310" s="9">
        <v>113.07</v>
      </c>
      <c r="ER310" s="9">
        <v>113.08</v>
      </c>
      <c r="ES310" s="9">
        <v>113.05</v>
      </c>
      <c r="ET310" s="9">
        <v>114.46</v>
      </c>
      <c r="EU310" s="9">
        <v>115.3</v>
      </c>
      <c r="EV310" s="9">
        <v>135.94</v>
      </c>
      <c r="EW310" s="9">
        <v>138.44999999999999</v>
      </c>
      <c r="EX310" s="9">
        <v>140.31</v>
      </c>
      <c r="EY310" s="9">
        <v>141.02000000000001</v>
      </c>
      <c r="EZ310" s="9">
        <v>140.38999999999999</v>
      </c>
      <c r="FA310" s="9">
        <v>140</v>
      </c>
      <c r="FB310" s="9">
        <v>95.11</v>
      </c>
      <c r="FC310" s="9">
        <v>94.48</v>
      </c>
      <c r="FD310" s="9">
        <v>94.49</v>
      </c>
      <c r="FE310" s="9">
        <v>94.46</v>
      </c>
      <c r="FF310" s="9">
        <v>95.86</v>
      </c>
      <c r="FG310" s="9">
        <v>94.48</v>
      </c>
      <c r="FH310" s="9">
        <v>105.64</v>
      </c>
      <c r="FI310" s="9">
        <v>108.15</v>
      </c>
      <c r="FJ310" s="9">
        <v>110.01</v>
      </c>
      <c r="FK310" s="9">
        <v>110.72</v>
      </c>
      <c r="FL310" s="9">
        <v>111.46</v>
      </c>
      <c r="FM310" s="9">
        <v>109.71</v>
      </c>
      <c r="FO310" s="9">
        <v>78.340299999999999</v>
      </c>
      <c r="FP310" s="7">
        <v>83.21</v>
      </c>
      <c r="FQ310" s="9">
        <v>1.2107000000000001</v>
      </c>
      <c r="FR310" s="7">
        <f t="shared" si="43"/>
        <v>68.72883455851985</v>
      </c>
      <c r="FT310" s="7">
        <v>3.66</v>
      </c>
      <c r="FU310" s="7">
        <v>3.84</v>
      </c>
      <c r="FV310" s="9">
        <v>78.542299999999997</v>
      </c>
      <c r="FX310" s="9">
        <v>83.89</v>
      </c>
      <c r="FY310" s="9">
        <v>82.83</v>
      </c>
      <c r="FZ310" s="9">
        <v>81.37</v>
      </c>
      <c r="GA310" s="9">
        <v>78.59</v>
      </c>
      <c r="GB310" s="9">
        <v>74.11</v>
      </c>
    </row>
    <row r="311" spans="1:184" x14ac:dyDescent="0.25">
      <c r="A311" s="6">
        <f t="shared" si="44"/>
        <v>44986</v>
      </c>
      <c r="B311" s="13">
        <f t="shared" si="38"/>
        <v>3</v>
      </c>
      <c r="C311" s="13">
        <f t="shared" si="39"/>
        <v>2023</v>
      </c>
      <c r="D311">
        <f t="shared" si="40"/>
        <v>202303</v>
      </c>
      <c r="E311">
        <f t="shared" si="41"/>
        <v>1</v>
      </c>
      <c r="F311">
        <f t="shared" si="42"/>
        <v>202301</v>
      </c>
      <c r="G311" t="s">
        <v>497</v>
      </c>
      <c r="H311" s="9">
        <v>4</v>
      </c>
      <c r="I311" s="9">
        <v>3.927</v>
      </c>
      <c r="J311" s="10">
        <v>4.0969823999999999</v>
      </c>
      <c r="K311" s="10">
        <v>4.2468155999999997</v>
      </c>
      <c r="L311" s="10">
        <v>4.3762452999999999</v>
      </c>
      <c r="M311" s="10">
        <v>4.4848962999999999</v>
      </c>
      <c r="N311" s="10">
        <v>4.5701859000000002</v>
      </c>
      <c r="O311" s="10">
        <v>4.6322204999999999</v>
      </c>
      <c r="P311" s="10">
        <v>4.6731327</v>
      </c>
      <c r="Q311" s="10">
        <v>4.6971407000000003</v>
      </c>
      <c r="R311" s="10">
        <v>4.7081413000000003</v>
      </c>
      <c r="S311" s="10">
        <v>4.7090819000000002</v>
      </c>
      <c r="T311" s="10">
        <v>4.7016365000000002</v>
      </c>
      <c r="U311" s="10">
        <v>4.6863276999999997</v>
      </c>
      <c r="V311" s="10">
        <v>4.6628746000000003</v>
      </c>
      <c r="W311" s="10">
        <v>4.6319350000000004</v>
      </c>
      <c r="X311" s="10">
        <v>4.5944994000000001</v>
      </c>
      <c r="Y311" s="10">
        <v>4.5515584999999996</v>
      </c>
      <c r="Z311" s="10">
        <v>4.5041026999999998</v>
      </c>
      <c r="AA311" s="10">
        <v>4.4531228</v>
      </c>
      <c r="AB311" s="10">
        <v>4.3995953999999999</v>
      </c>
      <c r="AC311" s="10">
        <v>4.3444194999999999</v>
      </c>
      <c r="AD311" s="10">
        <v>4.2884665999999996</v>
      </c>
      <c r="AE311" s="10">
        <v>4.2326081000000002</v>
      </c>
      <c r="AF311" s="10">
        <v>4.1777154000000003</v>
      </c>
      <c r="AG311" s="10">
        <v>4.1246600999999998</v>
      </c>
      <c r="AH311" s="10">
        <v>4.0741965999999996</v>
      </c>
      <c r="AI311" s="10">
        <v>4.0264496999999997</v>
      </c>
      <c r="AJ311" s="10">
        <v>3.9813329999999998</v>
      </c>
      <c r="AK311" s="10">
        <v>3.9387601000000001</v>
      </c>
      <c r="AL311" s="10">
        <v>3.8986445000000001</v>
      </c>
      <c r="AM311" s="10">
        <v>3.8608997</v>
      </c>
      <c r="AN311" s="10">
        <v>3.8254391999999999</v>
      </c>
      <c r="AO311" s="10">
        <v>3.7921765000000001</v>
      </c>
      <c r="AP311" s="10">
        <v>3.7610252000000002</v>
      </c>
      <c r="AQ311" s="10">
        <v>3.7318988000000002</v>
      </c>
      <c r="AR311" s="10">
        <v>3.7047107000000001</v>
      </c>
      <c r="AS311" s="10">
        <v>3.6793745000000002</v>
      </c>
      <c r="AT311" s="10">
        <v>3.6558025999999999</v>
      </c>
      <c r="AU311" s="10">
        <v>3.6339014999999999</v>
      </c>
      <c r="AV311" s="10">
        <v>3.6135761</v>
      </c>
      <c r="AW311" s="10">
        <v>3.5947314000000001</v>
      </c>
      <c r="AX311" s="10">
        <v>3.5772721999999999</v>
      </c>
      <c r="AY311" s="10">
        <v>3.5611035000000002</v>
      </c>
      <c r="AZ311" s="10">
        <v>3.5461299999999998</v>
      </c>
      <c r="BA311" s="10">
        <v>3.5322567999999999</v>
      </c>
      <c r="BB311" s="10">
        <v>3.5193886000000001</v>
      </c>
      <c r="BC311" s="10">
        <v>3.5074304000000001</v>
      </c>
      <c r="BD311" s="10">
        <v>3.4962871</v>
      </c>
      <c r="BE311" s="10">
        <v>3.4858634999999998</v>
      </c>
      <c r="BF311" s="10">
        <v>3.4760757</v>
      </c>
      <c r="BG311" s="10">
        <v>3.4668884000000002</v>
      </c>
      <c r="BH311" s="10">
        <v>3.4582799</v>
      </c>
      <c r="BI311" s="10">
        <v>3.4502285000000001</v>
      </c>
      <c r="BJ311" s="10">
        <v>3.4427124999999998</v>
      </c>
      <c r="BK311" s="10">
        <v>3.4357101999999999</v>
      </c>
      <c r="BL311" s="10">
        <v>3.4291999</v>
      </c>
      <c r="BM311" s="10">
        <v>3.4231598999999999</v>
      </c>
      <c r="BN311" s="10">
        <v>3.4175684</v>
      </c>
      <c r="BO311" s="10">
        <v>3.4124039000000002</v>
      </c>
      <c r="BP311" s="10">
        <v>3.4076445</v>
      </c>
      <c r="BQ311" s="10">
        <v>3.4032684999999998</v>
      </c>
      <c r="BR311" s="10">
        <v>3.3843407000000001</v>
      </c>
      <c r="BS311" s="10">
        <v>3.3767580000000001</v>
      </c>
      <c r="BU311" s="9">
        <v>118.69</v>
      </c>
      <c r="BV311" s="9">
        <v>119.41</v>
      </c>
      <c r="BW311" s="9">
        <v>120.59</v>
      </c>
      <c r="BX311" s="9">
        <v>119.69</v>
      </c>
      <c r="BY311" s="9">
        <v>121.73</v>
      </c>
      <c r="BZ311" s="9">
        <v>125.35</v>
      </c>
      <c r="CA311" s="9">
        <v>127.85</v>
      </c>
      <c r="CB311" s="9">
        <v>139.31</v>
      </c>
      <c r="CC311" s="9">
        <v>150.12</v>
      </c>
      <c r="CD311" s="9">
        <v>152.9</v>
      </c>
      <c r="CE311" s="9">
        <v>152.88</v>
      </c>
      <c r="CF311" s="9">
        <v>146.27000000000001</v>
      </c>
      <c r="CG311" s="9">
        <v>139.07</v>
      </c>
      <c r="CH311" s="9">
        <v>134.28</v>
      </c>
      <c r="CI311" s="9">
        <v>128.38999999999999</v>
      </c>
      <c r="CJ311" s="9">
        <v>124.15</v>
      </c>
      <c r="CK311" s="9">
        <v>126.45</v>
      </c>
      <c r="CL311" s="9">
        <v>131.83000000000001</v>
      </c>
      <c r="CM311" s="9">
        <v>138.1</v>
      </c>
      <c r="CN311" s="9">
        <v>141.91999999999999</v>
      </c>
      <c r="CO311" s="9">
        <v>143.91999999999999</v>
      </c>
      <c r="CP311" s="9">
        <v>143.88</v>
      </c>
      <c r="CQ311" s="9">
        <v>142.97999999999999</v>
      </c>
      <c r="CR311" s="9">
        <v>132.47999999999999</v>
      </c>
      <c r="CS311" s="9">
        <v>122.73</v>
      </c>
      <c r="CT311" s="9">
        <v>113.05</v>
      </c>
      <c r="CU311" s="9">
        <v>101.6</v>
      </c>
      <c r="CV311" s="9">
        <v>102.3</v>
      </c>
      <c r="CW311" s="9">
        <v>104.13</v>
      </c>
      <c r="CX311" s="9">
        <v>108.62</v>
      </c>
      <c r="CY311" s="9">
        <v>114.24</v>
      </c>
      <c r="CZ311" s="9">
        <v>118.59</v>
      </c>
      <c r="DA311" s="9">
        <v>121.91</v>
      </c>
      <c r="DB311" s="9">
        <v>121.62</v>
      </c>
      <c r="DC311" s="9">
        <v>122.53</v>
      </c>
      <c r="DD311" s="9">
        <v>112.89</v>
      </c>
      <c r="DE311" s="9">
        <v>96.56</v>
      </c>
      <c r="DF311" s="9">
        <v>81.56</v>
      </c>
      <c r="DG311" s="9">
        <v>78.959999999999994</v>
      </c>
      <c r="DH311" s="9">
        <v>76.37</v>
      </c>
      <c r="DI311" s="9">
        <v>73.38</v>
      </c>
      <c r="DJ311" s="9">
        <v>75.36</v>
      </c>
      <c r="DK311" s="9">
        <v>79.86</v>
      </c>
      <c r="DL311" s="9">
        <v>86.45</v>
      </c>
      <c r="DM311" s="9">
        <v>93.46</v>
      </c>
      <c r="DN311" s="9">
        <v>101.27</v>
      </c>
      <c r="DO311" s="9">
        <v>101.68</v>
      </c>
      <c r="DP311" s="9">
        <v>95.1</v>
      </c>
      <c r="DR311" s="9">
        <v>127.44</v>
      </c>
      <c r="DS311" s="9">
        <v>128.37</v>
      </c>
      <c r="DT311" s="9">
        <v>127.89</v>
      </c>
      <c r="DU311" s="9">
        <v>131.31</v>
      </c>
      <c r="DV311" s="9">
        <v>134.22999999999999</v>
      </c>
      <c r="DW311" s="9">
        <v>135.66999999999999</v>
      </c>
      <c r="DX311" s="9">
        <v>151.66</v>
      </c>
      <c r="DY311" s="9">
        <v>153.63999999999999</v>
      </c>
      <c r="DZ311" s="9">
        <v>152.6</v>
      </c>
      <c r="EA311" s="9">
        <v>161.05000000000001</v>
      </c>
      <c r="EB311" s="9">
        <v>159.03</v>
      </c>
      <c r="EC311" s="9">
        <v>156.65</v>
      </c>
      <c r="ED311" s="9">
        <v>129.76</v>
      </c>
      <c r="EE311" s="9">
        <v>129.43</v>
      </c>
      <c r="EF311" s="9">
        <v>129.28</v>
      </c>
      <c r="EG311" s="9">
        <v>123.6</v>
      </c>
      <c r="EH311" s="9">
        <v>124.46</v>
      </c>
      <c r="EI311" s="9">
        <v>122.9</v>
      </c>
      <c r="EJ311" s="9">
        <v>146.53</v>
      </c>
      <c r="EK311" s="9">
        <v>148.80000000000001</v>
      </c>
      <c r="EL311" s="9">
        <v>149.43</v>
      </c>
      <c r="EM311" s="9">
        <v>148.69</v>
      </c>
      <c r="EN311" s="9">
        <v>148.37</v>
      </c>
      <c r="EO311" s="9">
        <v>149.88</v>
      </c>
      <c r="EP311" s="9">
        <v>114.56</v>
      </c>
      <c r="EQ311" s="9">
        <v>113.83</v>
      </c>
      <c r="ER311" s="9">
        <v>113.84</v>
      </c>
      <c r="ES311" s="9">
        <v>113.81</v>
      </c>
      <c r="ET311" s="9">
        <v>115.22</v>
      </c>
      <c r="EU311" s="9">
        <v>116.06</v>
      </c>
      <c r="EV311" s="9">
        <v>134.53</v>
      </c>
      <c r="EW311" s="9">
        <v>137.04</v>
      </c>
      <c r="EX311" s="9">
        <v>138.9</v>
      </c>
      <c r="EY311" s="9">
        <v>139.61000000000001</v>
      </c>
      <c r="EZ311" s="9">
        <v>138.97999999999999</v>
      </c>
      <c r="FA311" s="9">
        <v>138.59</v>
      </c>
      <c r="FB311" s="9">
        <v>96.95</v>
      </c>
      <c r="FC311" s="9">
        <v>96.32</v>
      </c>
      <c r="FD311" s="9">
        <v>96.33</v>
      </c>
      <c r="FE311" s="9">
        <v>96.3</v>
      </c>
      <c r="FF311" s="9">
        <v>97.7</v>
      </c>
      <c r="FG311" s="9">
        <v>96.32</v>
      </c>
      <c r="FH311" s="9">
        <v>104.23</v>
      </c>
      <c r="FI311" s="9">
        <v>106.74</v>
      </c>
      <c r="FJ311" s="9">
        <v>108.6</v>
      </c>
      <c r="FK311" s="9">
        <v>109.31</v>
      </c>
      <c r="FL311" s="9">
        <v>110.05</v>
      </c>
      <c r="FM311" s="9">
        <v>108.3</v>
      </c>
      <c r="FO311" s="9">
        <v>77.373999999999995</v>
      </c>
      <c r="FP311" s="7">
        <v>83.68</v>
      </c>
      <c r="FQ311" s="9">
        <v>1.2007000000000001</v>
      </c>
      <c r="FR311" s="7">
        <f t="shared" si="43"/>
        <v>69.692679270425586</v>
      </c>
      <c r="FT311" s="7">
        <v>3.68</v>
      </c>
      <c r="FU311" s="7">
        <v>3.83</v>
      </c>
      <c r="FV311" s="9">
        <v>77.587000000000003</v>
      </c>
      <c r="FX311" s="9">
        <v>84.31</v>
      </c>
      <c r="FY311" s="9">
        <v>83.17</v>
      </c>
      <c r="FZ311" s="9">
        <v>81.69</v>
      </c>
      <c r="GA311" s="9">
        <v>78.930000000000007</v>
      </c>
      <c r="GB311" s="9">
        <v>74.38</v>
      </c>
    </row>
    <row r="312" spans="1:184" x14ac:dyDescent="0.25">
      <c r="A312" s="6">
        <f t="shared" si="44"/>
        <v>44987</v>
      </c>
      <c r="B312" s="13">
        <f t="shared" si="38"/>
        <v>3</v>
      </c>
      <c r="C312" s="13">
        <f t="shared" si="39"/>
        <v>2023</v>
      </c>
      <c r="D312">
        <f t="shared" si="40"/>
        <v>202303</v>
      </c>
      <c r="E312">
        <f t="shared" si="41"/>
        <v>1</v>
      </c>
      <c r="F312">
        <f t="shared" si="42"/>
        <v>202301</v>
      </c>
      <c r="G312" t="s">
        <v>498</v>
      </c>
      <c r="H312" s="9">
        <v>4</v>
      </c>
      <c r="I312" s="9">
        <v>3.9272999999999998</v>
      </c>
      <c r="J312" s="10">
        <v>4.0946733000000002</v>
      </c>
      <c r="K312" s="10">
        <v>4.2411988999999997</v>
      </c>
      <c r="L312" s="10">
        <v>4.3696079000000001</v>
      </c>
      <c r="M312" s="10">
        <v>4.4794435999999997</v>
      </c>
      <c r="N312" s="10">
        <v>4.5684487999999996</v>
      </c>
      <c r="O312" s="10">
        <v>4.6354899999999999</v>
      </c>
      <c r="P312" s="10">
        <v>4.6817845</v>
      </c>
      <c r="Q312" s="10">
        <v>4.7093799000000001</v>
      </c>
      <c r="R312" s="10">
        <v>4.7216171999999998</v>
      </c>
      <c r="S312" s="10">
        <v>4.7211534999999998</v>
      </c>
      <c r="T312" s="10">
        <v>4.710445</v>
      </c>
      <c r="U312" s="10">
        <v>4.6910743000000004</v>
      </c>
      <c r="V312" s="10">
        <v>4.6644556000000001</v>
      </c>
      <c r="W312" s="10">
        <v>4.6317497999999997</v>
      </c>
      <c r="X312" s="10">
        <v>4.5940113</v>
      </c>
      <c r="Y312" s="10">
        <v>4.5522945000000004</v>
      </c>
      <c r="Z312" s="10">
        <v>4.5076539000000002</v>
      </c>
      <c r="AA312" s="10">
        <v>4.4611438000000003</v>
      </c>
      <c r="AB312" s="10">
        <v>4.4137389999999996</v>
      </c>
      <c r="AC312" s="10">
        <v>4.3660063999999998</v>
      </c>
      <c r="AD312" s="10">
        <v>4.3183822999999997</v>
      </c>
      <c r="AE312" s="10">
        <v>4.2713030999999999</v>
      </c>
      <c r="AF312" s="10">
        <v>4.2252052999999998</v>
      </c>
      <c r="AG312" s="10">
        <v>4.1805251999999999</v>
      </c>
      <c r="AH312" s="10">
        <v>4.1376321000000003</v>
      </c>
      <c r="AI312" s="10">
        <v>4.0965673000000002</v>
      </c>
      <c r="AJ312" s="10">
        <v>4.0572723999999996</v>
      </c>
      <c r="AK312" s="10">
        <v>4.0196892000000002</v>
      </c>
      <c r="AL312" s="10">
        <v>3.9837590999999999</v>
      </c>
      <c r="AM312" s="10">
        <v>3.949424</v>
      </c>
      <c r="AN312" s="10">
        <v>3.9166253000000002</v>
      </c>
      <c r="AO312" s="10">
        <v>3.8853046999999998</v>
      </c>
      <c r="AP312" s="10">
        <v>3.8554040000000001</v>
      </c>
      <c r="AQ312" s="10">
        <v>3.8268645999999999</v>
      </c>
      <c r="AR312" s="10">
        <v>3.7996281999999999</v>
      </c>
      <c r="AS312" s="10">
        <v>3.7736364999999998</v>
      </c>
      <c r="AT312" s="10">
        <v>3.7488339000000002</v>
      </c>
      <c r="AU312" s="10">
        <v>3.7251769000000001</v>
      </c>
      <c r="AV312" s="10">
        <v>3.7026254999999999</v>
      </c>
      <c r="AW312" s="10">
        <v>3.6811397000000001</v>
      </c>
      <c r="AX312" s="10">
        <v>3.6606792000000001</v>
      </c>
      <c r="AY312" s="10">
        <v>3.6412041999999998</v>
      </c>
      <c r="AZ312" s="10">
        <v>3.6226745999999999</v>
      </c>
      <c r="BA312" s="10">
        <v>3.6050502</v>
      </c>
      <c r="BB312" s="10">
        <v>3.5882911000000002</v>
      </c>
      <c r="BC312" s="10">
        <v>3.5723571000000001</v>
      </c>
      <c r="BD312" s="10">
        <v>3.5572081999999998</v>
      </c>
      <c r="BE312" s="10">
        <v>3.5428044000000001</v>
      </c>
      <c r="BF312" s="10">
        <v>3.5291100000000002</v>
      </c>
      <c r="BG312" s="10">
        <v>3.5161087000000002</v>
      </c>
      <c r="BH312" s="10">
        <v>3.5037897999999998</v>
      </c>
      <c r="BI312" s="10">
        <v>3.4921422999999998</v>
      </c>
      <c r="BJ312" s="10">
        <v>3.4811553000000002</v>
      </c>
      <c r="BK312" s="10">
        <v>3.4708180999999998</v>
      </c>
      <c r="BL312" s="10">
        <v>3.4611196</v>
      </c>
      <c r="BM312" s="10">
        <v>3.4520491999999998</v>
      </c>
      <c r="BN312" s="10">
        <v>3.4435958000000002</v>
      </c>
      <c r="BO312" s="10">
        <v>3.4357487</v>
      </c>
      <c r="BP312" s="10">
        <v>3.4284968999999998</v>
      </c>
      <c r="BQ312" s="10">
        <v>3.4218296000000001</v>
      </c>
      <c r="BR312" s="10">
        <v>3.39344</v>
      </c>
      <c r="BS312" s="10">
        <v>3.3830355000000001</v>
      </c>
      <c r="BU312" s="9">
        <v>118.1</v>
      </c>
      <c r="BV312" s="9">
        <v>118.99</v>
      </c>
      <c r="BW312" s="9">
        <v>120.15</v>
      </c>
      <c r="BX312" s="9">
        <v>119.07</v>
      </c>
      <c r="BY312" s="9">
        <v>121.17</v>
      </c>
      <c r="BZ312" s="9">
        <v>124.65</v>
      </c>
      <c r="CA312" s="9">
        <v>126.63</v>
      </c>
      <c r="CB312" s="9">
        <v>138.08000000000001</v>
      </c>
      <c r="CC312" s="9">
        <v>149.22</v>
      </c>
      <c r="CD312" s="9">
        <v>152.06</v>
      </c>
      <c r="CE312" s="9">
        <v>152.11000000000001</v>
      </c>
      <c r="CF312" s="9">
        <v>145.46</v>
      </c>
      <c r="CG312" s="9">
        <v>137.85</v>
      </c>
      <c r="CH312" s="9">
        <v>132.72</v>
      </c>
      <c r="CI312" s="9">
        <v>126.81</v>
      </c>
      <c r="CJ312" s="9">
        <v>122.57</v>
      </c>
      <c r="CK312" s="9">
        <v>124.87</v>
      </c>
      <c r="CL312" s="9">
        <v>130.25</v>
      </c>
      <c r="CM312" s="9">
        <v>136.52000000000001</v>
      </c>
      <c r="CN312" s="9">
        <v>140.35</v>
      </c>
      <c r="CO312" s="9">
        <v>142.35</v>
      </c>
      <c r="CP312" s="9">
        <v>142.25</v>
      </c>
      <c r="CQ312" s="9">
        <v>141.35</v>
      </c>
      <c r="CR312" s="9">
        <v>130.85</v>
      </c>
      <c r="CS312" s="9">
        <v>120.4</v>
      </c>
      <c r="CT312" s="9">
        <v>110.72</v>
      </c>
      <c r="CU312" s="9">
        <v>99.27</v>
      </c>
      <c r="CV312" s="9">
        <v>99.96</v>
      </c>
      <c r="CW312" s="9">
        <v>101.79</v>
      </c>
      <c r="CX312" s="9">
        <v>106.28</v>
      </c>
      <c r="CY312" s="9">
        <v>112.75</v>
      </c>
      <c r="CZ312" s="9">
        <v>117.82</v>
      </c>
      <c r="DA312" s="9">
        <v>121.14</v>
      </c>
      <c r="DB312" s="9">
        <v>120.85</v>
      </c>
      <c r="DC312" s="9">
        <v>121.76</v>
      </c>
      <c r="DD312" s="9">
        <v>112.12</v>
      </c>
      <c r="DE312" s="9">
        <v>95.79</v>
      </c>
      <c r="DF312" s="9">
        <v>80.790000000000006</v>
      </c>
      <c r="DG312" s="9">
        <v>78.180000000000007</v>
      </c>
      <c r="DH312" s="9">
        <v>75.59</v>
      </c>
      <c r="DI312" s="9">
        <v>72.599999999999994</v>
      </c>
      <c r="DJ312" s="9">
        <v>74.59</v>
      </c>
      <c r="DK312" s="9">
        <v>79.11</v>
      </c>
      <c r="DL312" s="9">
        <v>85.7</v>
      </c>
      <c r="DM312" s="9">
        <v>92.71</v>
      </c>
      <c r="DN312" s="9">
        <v>100.53</v>
      </c>
      <c r="DO312" s="9">
        <v>100.94</v>
      </c>
      <c r="DP312" s="9">
        <v>94.36</v>
      </c>
      <c r="DR312" s="9">
        <v>125.67</v>
      </c>
      <c r="DS312" s="9">
        <v>126.64</v>
      </c>
      <c r="DT312" s="9">
        <v>126.29</v>
      </c>
      <c r="DU312" s="9">
        <v>129.31</v>
      </c>
      <c r="DV312" s="9">
        <v>131.97999999999999</v>
      </c>
      <c r="DW312" s="9">
        <v>134.76</v>
      </c>
      <c r="DX312" s="9">
        <v>149.15</v>
      </c>
      <c r="DY312" s="9">
        <v>151.13</v>
      </c>
      <c r="DZ312" s="9">
        <v>150.09</v>
      </c>
      <c r="EA312" s="9">
        <v>158.47999999999999</v>
      </c>
      <c r="EB312" s="9">
        <v>156.46</v>
      </c>
      <c r="EC312" s="9">
        <v>154.08000000000001</v>
      </c>
      <c r="ED312" s="9">
        <v>128.41999999999999</v>
      </c>
      <c r="EE312" s="9">
        <v>128.09</v>
      </c>
      <c r="EF312" s="9">
        <v>127.94</v>
      </c>
      <c r="EG312" s="9">
        <v>122.33</v>
      </c>
      <c r="EH312" s="9">
        <v>123.19</v>
      </c>
      <c r="EI312" s="9">
        <v>121.63</v>
      </c>
      <c r="EJ312" s="9">
        <v>144.91999999999999</v>
      </c>
      <c r="EK312" s="9">
        <v>147.19</v>
      </c>
      <c r="EL312" s="9">
        <v>147.82</v>
      </c>
      <c r="EM312" s="9">
        <v>147.08000000000001</v>
      </c>
      <c r="EN312" s="9">
        <v>146.76</v>
      </c>
      <c r="EO312" s="9">
        <v>148.27000000000001</v>
      </c>
      <c r="EP312" s="9">
        <v>113.25</v>
      </c>
      <c r="EQ312" s="9">
        <v>112.52</v>
      </c>
      <c r="ER312" s="9">
        <v>112.53</v>
      </c>
      <c r="ES312" s="9">
        <v>112.5</v>
      </c>
      <c r="ET312" s="9">
        <v>113.91</v>
      </c>
      <c r="EU312" s="9">
        <v>114.75</v>
      </c>
      <c r="EV312" s="9">
        <v>132.56</v>
      </c>
      <c r="EW312" s="9">
        <v>135.07</v>
      </c>
      <c r="EX312" s="9">
        <v>136.93</v>
      </c>
      <c r="EY312" s="9">
        <v>137.63999999999999</v>
      </c>
      <c r="EZ312" s="9">
        <v>137.01</v>
      </c>
      <c r="FA312" s="9">
        <v>136.62</v>
      </c>
      <c r="FB312" s="9">
        <v>96</v>
      </c>
      <c r="FC312" s="9">
        <v>95.37</v>
      </c>
      <c r="FD312" s="9">
        <v>95.38</v>
      </c>
      <c r="FE312" s="9">
        <v>95.35</v>
      </c>
      <c r="FF312" s="9">
        <v>96.75</v>
      </c>
      <c r="FG312" s="9">
        <v>95.37</v>
      </c>
      <c r="FH312" s="9">
        <v>102.26</v>
      </c>
      <c r="FI312" s="9">
        <v>104.77</v>
      </c>
      <c r="FJ312" s="9">
        <v>106.63</v>
      </c>
      <c r="FK312" s="9">
        <v>107.34</v>
      </c>
      <c r="FL312" s="9">
        <v>108.08</v>
      </c>
      <c r="FM312" s="9">
        <v>106.33</v>
      </c>
      <c r="FO312" s="9">
        <v>77.312200000000004</v>
      </c>
      <c r="FP312" s="7">
        <v>84.15</v>
      </c>
      <c r="FQ312" s="9">
        <v>1.1954</v>
      </c>
      <c r="FR312" s="7">
        <f t="shared" si="43"/>
        <v>70.394846913167143</v>
      </c>
      <c r="FT312" s="7">
        <v>3.69</v>
      </c>
      <c r="FU312" s="7">
        <v>3.91</v>
      </c>
      <c r="FV312" s="9">
        <v>77.523399999999995</v>
      </c>
      <c r="FX312" s="9">
        <v>84.75</v>
      </c>
      <c r="FY312" s="9">
        <v>83.57</v>
      </c>
      <c r="FZ312" s="9">
        <v>82.1</v>
      </c>
      <c r="GA312" s="9">
        <v>79.37</v>
      </c>
      <c r="GB312" s="9">
        <v>74.72</v>
      </c>
    </row>
    <row r="313" spans="1:184" x14ac:dyDescent="0.25">
      <c r="A313" s="6">
        <f t="shared" si="44"/>
        <v>44988</v>
      </c>
      <c r="B313" s="13">
        <f t="shared" si="38"/>
        <v>3</v>
      </c>
      <c r="C313" s="13">
        <f t="shared" si="39"/>
        <v>2023</v>
      </c>
      <c r="D313">
        <f t="shared" si="40"/>
        <v>202303</v>
      </c>
      <c r="E313">
        <f t="shared" si="41"/>
        <v>1</v>
      </c>
      <c r="F313">
        <f t="shared" si="42"/>
        <v>202301</v>
      </c>
      <c r="G313" t="s">
        <v>499</v>
      </c>
      <c r="H313" s="9">
        <v>4</v>
      </c>
      <c r="I313" s="9">
        <v>3.9272</v>
      </c>
      <c r="J313" s="10">
        <v>4.0998739000000004</v>
      </c>
      <c r="K313" s="10">
        <v>4.2412149000000001</v>
      </c>
      <c r="L313" s="10">
        <v>4.3717597000000001</v>
      </c>
      <c r="M313" s="10">
        <v>4.4861531000000001</v>
      </c>
      <c r="N313" s="10">
        <v>4.5795228000000003</v>
      </c>
      <c r="O313" s="10">
        <v>4.6495027999999996</v>
      </c>
      <c r="P313" s="10">
        <v>4.6967810999999999</v>
      </c>
      <c r="Q313" s="10">
        <v>4.723884</v>
      </c>
      <c r="R313" s="10">
        <v>4.7344100999999998</v>
      </c>
      <c r="S313" s="10">
        <v>4.7316094</v>
      </c>
      <c r="T313" s="10">
        <v>4.7180910000000003</v>
      </c>
      <c r="U313" s="10">
        <v>4.6958317000000003</v>
      </c>
      <c r="V313" s="10">
        <v>4.6661460000000003</v>
      </c>
      <c r="W313" s="10">
        <v>4.6301759999999996</v>
      </c>
      <c r="X313" s="10">
        <v>4.5890747000000003</v>
      </c>
      <c r="Y313" s="10">
        <v>4.5439954</v>
      </c>
      <c r="Z313" s="10">
        <v>4.4960908999999996</v>
      </c>
      <c r="AA313" s="10">
        <v>4.4465146000000004</v>
      </c>
      <c r="AB313" s="10">
        <v>4.3963286000000004</v>
      </c>
      <c r="AC313" s="10">
        <v>4.3461303999999998</v>
      </c>
      <c r="AD313" s="10">
        <v>4.2963690000000003</v>
      </c>
      <c r="AE313" s="10">
        <v>4.2474933000000004</v>
      </c>
      <c r="AF313" s="10">
        <v>4.1999519999999997</v>
      </c>
      <c r="AG313" s="10">
        <v>4.1541942000000001</v>
      </c>
      <c r="AH313" s="10">
        <v>4.1105862000000002</v>
      </c>
      <c r="AI313" s="10">
        <v>4.0691302</v>
      </c>
      <c r="AJ313" s="10">
        <v>4.0297279000000001</v>
      </c>
      <c r="AK313" s="10">
        <v>3.9922808999999999</v>
      </c>
      <c r="AL313" s="10">
        <v>3.9566911</v>
      </c>
      <c r="AM313" s="10">
        <v>3.9228600999999998</v>
      </c>
      <c r="AN313" s="10">
        <v>3.8906896</v>
      </c>
      <c r="AO313" s="10">
        <v>3.8600813</v>
      </c>
      <c r="AP313" s="10">
        <v>3.8309369000000002</v>
      </c>
      <c r="AQ313" s="10">
        <v>3.8031581000000001</v>
      </c>
      <c r="AR313" s="10">
        <v>3.7766467000000001</v>
      </c>
      <c r="AS313" s="10">
        <v>3.7513043000000001</v>
      </c>
      <c r="AT313" s="10">
        <v>3.7270412999999998</v>
      </c>
      <c r="AU313" s="10">
        <v>3.7038061999999998</v>
      </c>
      <c r="AV313" s="10">
        <v>3.6815582999999998</v>
      </c>
      <c r="AW313" s="10">
        <v>3.6602565</v>
      </c>
      <c r="AX313" s="10">
        <v>3.6398600999999999</v>
      </c>
      <c r="AY313" s="10">
        <v>3.6203281</v>
      </c>
      <c r="AZ313" s="10">
        <v>3.6016197000000001</v>
      </c>
      <c r="BA313" s="10">
        <v>3.5836939000000001</v>
      </c>
      <c r="BB313" s="10">
        <v>3.5665098999999998</v>
      </c>
      <c r="BC313" s="10">
        <v>3.5500267999999999</v>
      </c>
      <c r="BD313" s="10">
        <v>3.5342037999999998</v>
      </c>
      <c r="BE313" s="10">
        <v>3.5189998999999998</v>
      </c>
      <c r="BF313" s="10">
        <v>3.5043804000000001</v>
      </c>
      <c r="BG313" s="10">
        <v>3.4903381000000002</v>
      </c>
      <c r="BH313" s="10">
        <v>3.4768732</v>
      </c>
      <c r="BI313" s="10">
        <v>3.4639859999999998</v>
      </c>
      <c r="BJ313" s="10">
        <v>3.4516765999999999</v>
      </c>
      <c r="BK313" s="10">
        <v>3.4399453000000002</v>
      </c>
      <c r="BL313" s="10">
        <v>3.4287923</v>
      </c>
      <c r="BM313" s="10">
        <v>3.418218</v>
      </c>
      <c r="BN313" s="10">
        <v>3.4082224000000001</v>
      </c>
      <c r="BO313" s="10">
        <v>3.398806</v>
      </c>
      <c r="BP313" s="10">
        <v>3.3899688000000001</v>
      </c>
      <c r="BQ313" s="10">
        <v>3.3817111999999998</v>
      </c>
      <c r="BR313" s="10">
        <v>3.3441253</v>
      </c>
      <c r="BS313" s="10">
        <v>3.3260890000000001</v>
      </c>
      <c r="BU313" s="9">
        <v>113.18</v>
      </c>
      <c r="BV313" s="9">
        <v>113.93</v>
      </c>
      <c r="BW313" s="9">
        <v>115.26</v>
      </c>
      <c r="BX313" s="9">
        <v>114.18</v>
      </c>
      <c r="BY313" s="9">
        <v>115.84</v>
      </c>
      <c r="BZ313" s="9">
        <v>119.35</v>
      </c>
      <c r="CA313" s="9">
        <v>121.38</v>
      </c>
      <c r="CB313" s="9">
        <v>133.56</v>
      </c>
      <c r="CC313" s="9">
        <v>144.78</v>
      </c>
      <c r="CD313" s="9">
        <v>146.74</v>
      </c>
      <c r="CE313" s="9">
        <v>146.49</v>
      </c>
      <c r="CF313" s="9">
        <v>139.88</v>
      </c>
      <c r="CG313" s="9">
        <v>132.19999999999999</v>
      </c>
      <c r="CH313" s="9">
        <v>127.18</v>
      </c>
      <c r="CI313" s="9">
        <v>121.66</v>
      </c>
      <c r="CJ313" s="9">
        <v>118.32</v>
      </c>
      <c r="CK313" s="9">
        <v>121.4</v>
      </c>
      <c r="CL313" s="9">
        <v>126.78</v>
      </c>
      <c r="CM313" s="9">
        <v>131.65</v>
      </c>
      <c r="CN313" s="9">
        <v>135.5</v>
      </c>
      <c r="CO313" s="9">
        <v>137.51</v>
      </c>
      <c r="CP313" s="9">
        <v>138.33000000000001</v>
      </c>
      <c r="CQ313" s="9">
        <v>137.46</v>
      </c>
      <c r="CR313" s="9">
        <v>127</v>
      </c>
      <c r="CS313" s="9">
        <v>117.48</v>
      </c>
      <c r="CT313" s="9">
        <v>108.03</v>
      </c>
      <c r="CU313" s="9">
        <v>96.5</v>
      </c>
      <c r="CV313" s="9">
        <v>97.19</v>
      </c>
      <c r="CW313" s="9">
        <v>99.02</v>
      </c>
      <c r="CX313" s="9">
        <v>103.51</v>
      </c>
      <c r="CY313" s="9">
        <v>109.14</v>
      </c>
      <c r="CZ313" s="9">
        <v>114.21</v>
      </c>
      <c r="DA313" s="9">
        <v>117.5</v>
      </c>
      <c r="DB313" s="9">
        <v>117.19</v>
      </c>
      <c r="DC313" s="9">
        <v>118.1</v>
      </c>
      <c r="DD313" s="9">
        <v>108.46</v>
      </c>
      <c r="DE313" s="9">
        <v>93.12</v>
      </c>
      <c r="DF313" s="9">
        <v>78.33</v>
      </c>
      <c r="DG313" s="9">
        <v>75.73</v>
      </c>
      <c r="DH313" s="9">
        <v>73.14</v>
      </c>
      <c r="DI313" s="9">
        <v>70.16</v>
      </c>
      <c r="DJ313" s="9">
        <v>72.13</v>
      </c>
      <c r="DK313" s="9">
        <v>77.349999999999994</v>
      </c>
      <c r="DL313" s="9">
        <v>83.94</v>
      </c>
      <c r="DM313" s="9">
        <v>90.95</v>
      </c>
      <c r="DN313" s="9">
        <v>98.61</v>
      </c>
      <c r="DO313" s="9">
        <v>99.02</v>
      </c>
      <c r="DP313" s="9">
        <v>92.44</v>
      </c>
      <c r="DR313" s="9">
        <v>121.23</v>
      </c>
      <c r="DS313" s="9">
        <v>120.92</v>
      </c>
      <c r="DT313" s="9">
        <v>122.23</v>
      </c>
      <c r="DU313" s="9">
        <v>124.04</v>
      </c>
      <c r="DV313" s="9">
        <v>126.74</v>
      </c>
      <c r="DW313" s="9">
        <v>130.63999999999999</v>
      </c>
      <c r="DX313" s="9">
        <v>145.33000000000001</v>
      </c>
      <c r="DY313" s="9">
        <v>147.31</v>
      </c>
      <c r="DZ313" s="9">
        <v>146.27000000000001</v>
      </c>
      <c r="EA313" s="9">
        <v>154.52000000000001</v>
      </c>
      <c r="EB313" s="9">
        <v>152.5</v>
      </c>
      <c r="EC313" s="9">
        <v>150.12</v>
      </c>
      <c r="ED313" s="9">
        <v>124.99</v>
      </c>
      <c r="EE313" s="9">
        <v>124.66</v>
      </c>
      <c r="EF313" s="9">
        <v>124.51</v>
      </c>
      <c r="EG313" s="9">
        <v>118.99</v>
      </c>
      <c r="EH313" s="9">
        <v>119.85</v>
      </c>
      <c r="EI313" s="9">
        <v>118.29</v>
      </c>
      <c r="EJ313" s="9">
        <v>142.16</v>
      </c>
      <c r="EK313" s="9">
        <v>144.43</v>
      </c>
      <c r="EL313" s="9">
        <v>145.06</v>
      </c>
      <c r="EM313" s="9">
        <v>144.32</v>
      </c>
      <c r="EN313" s="9">
        <v>144</v>
      </c>
      <c r="EO313" s="9">
        <v>145.51</v>
      </c>
      <c r="EP313" s="9">
        <v>109.98</v>
      </c>
      <c r="EQ313" s="9">
        <v>109.25</v>
      </c>
      <c r="ER313" s="9">
        <v>109.26</v>
      </c>
      <c r="ES313" s="9">
        <v>109.23</v>
      </c>
      <c r="ET313" s="9">
        <v>110.64</v>
      </c>
      <c r="EU313" s="9">
        <v>111.48</v>
      </c>
      <c r="EV313" s="9">
        <v>129.69999999999999</v>
      </c>
      <c r="EW313" s="9">
        <v>132.21</v>
      </c>
      <c r="EX313" s="9">
        <v>134.07</v>
      </c>
      <c r="EY313" s="9">
        <v>134.78</v>
      </c>
      <c r="EZ313" s="9">
        <v>134.15</v>
      </c>
      <c r="FA313" s="9">
        <v>133.76</v>
      </c>
      <c r="FB313" s="9">
        <v>93.55</v>
      </c>
      <c r="FC313" s="9">
        <v>92.92</v>
      </c>
      <c r="FD313" s="9">
        <v>92.93</v>
      </c>
      <c r="FE313" s="9">
        <v>92.9</v>
      </c>
      <c r="FF313" s="9">
        <v>94.3</v>
      </c>
      <c r="FG313" s="9">
        <v>92.92</v>
      </c>
      <c r="FH313" s="9">
        <v>99.4</v>
      </c>
      <c r="FI313" s="9">
        <v>101.91</v>
      </c>
      <c r="FJ313" s="9">
        <v>103.77</v>
      </c>
      <c r="FK313" s="9">
        <v>104.48</v>
      </c>
      <c r="FL313" s="9">
        <v>105.22</v>
      </c>
      <c r="FM313" s="9">
        <v>103.47</v>
      </c>
      <c r="FO313" s="9">
        <v>77.451499999999996</v>
      </c>
      <c r="FP313" s="7">
        <v>85.74</v>
      </c>
      <c r="FQ313" s="9">
        <v>1.1977</v>
      </c>
      <c r="FR313" s="7">
        <f t="shared" si="43"/>
        <v>71.58720881689905</v>
      </c>
      <c r="FT313" s="7">
        <v>3.69</v>
      </c>
      <c r="FU313" s="7">
        <v>3.8</v>
      </c>
      <c r="FV313" s="9">
        <v>77.658500000000004</v>
      </c>
      <c r="FX313" s="9">
        <v>85.83</v>
      </c>
      <c r="FY313" s="9">
        <v>84.78</v>
      </c>
      <c r="FZ313" s="9">
        <v>83.31</v>
      </c>
      <c r="GA313" s="9">
        <v>80.489999999999995</v>
      </c>
      <c r="GB313" s="9">
        <v>75.73</v>
      </c>
    </row>
    <row r="314" spans="1:184" x14ac:dyDescent="0.25">
      <c r="A314" s="6">
        <f t="shared" si="44"/>
        <v>44991</v>
      </c>
      <c r="B314" s="13">
        <f t="shared" si="38"/>
        <v>3</v>
      </c>
      <c r="C314" s="13">
        <f t="shared" si="39"/>
        <v>2023</v>
      </c>
      <c r="D314">
        <f t="shared" si="40"/>
        <v>202303</v>
      </c>
      <c r="E314">
        <f t="shared" si="41"/>
        <v>1</v>
      </c>
      <c r="F314">
        <f t="shared" si="42"/>
        <v>202301</v>
      </c>
      <c r="G314" t="s">
        <v>500</v>
      </c>
      <c r="H314" s="9">
        <v>4</v>
      </c>
      <c r="I314" s="9">
        <v>3.9272999999999998</v>
      </c>
      <c r="J314" s="10">
        <v>4.1294000999999998</v>
      </c>
      <c r="K314" s="10">
        <v>4.2544819</v>
      </c>
      <c r="L314" s="10">
        <v>4.3854438</v>
      </c>
      <c r="M314" s="10">
        <v>4.5032302</v>
      </c>
      <c r="N314" s="10">
        <v>4.5989922999999999</v>
      </c>
      <c r="O314" s="10">
        <v>4.6712712999999999</v>
      </c>
      <c r="P314" s="10">
        <v>4.7213573000000002</v>
      </c>
      <c r="Q314" s="10">
        <v>4.7523175000000002</v>
      </c>
      <c r="R314" s="10">
        <v>4.7675574000000003</v>
      </c>
      <c r="S314" s="10">
        <v>4.7702811000000001</v>
      </c>
      <c r="T314" s="10">
        <v>4.7626704000000002</v>
      </c>
      <c r="U314" s="10">
        <v>4.7462105000000001</v>
      </c>
      <c r="V314" s="10">
        <v>4.7218941000000001</v>
      </c>
      <c r="W314" s="10">
        <v>4.6907547000000003</v>
      </c>
      <c r="X314" s="10">
        <v>4.6538725000000003</v>
      </c>
      <c r="Y314" s="10">
        <v>4.6123276999999998</v>
      </c>
      <c r="Z314" s="10">
        <v>4.5672005999999996</v>
      </c>
      <c r="AA314" s="10">
        <v>4.5195714999999996</v>
      </c>
      <c r="AB314" s="10">
        <v>4.4704467000000001</v>
      </c>
      <c r="AC314" s="10">
        <v>4.4204530999999996</v>
      </c>
      <c r="AD314" s="10">
        <v>4.3700967999999998</v>
      </c>
      <c r="AE314" s="10">
        <v>4.3198835999999998</v>
      </c>
      <c r="AF314" s="10">
        <v>4.2703195000000003</v>
      </c>
      <c r="AG314" s="10">
        <v>4.2219103000000002</v>
      </c>
      <c r="AH314" s="10">
        <v>4.1750809999999996</v>
      </c>
      <c r="AI314" s="10">
        <v>4.1298994999999996</v>
      </c>
      <c r="AJ314" s="10">
        <v>4.0863348999999998</v>
      </c>
      <c r="AK314" s="10">
        <v>4.0443566000000004</v>
      </c>
      <c r="AL314" s="10">
        <v>4.0039338000000004</v>
      </c>
      <c r="AM314" s="10">
        <v>3.9650357999999999</v>
      </c>
      <c r="AN314" s="10">
        <v>3.9276317999999999</v>
      </c>
      <c r="AO314" s="10">
        <v>3.8916911000000001</v>
      </c>
      <c r="AP314" s="10">
        <v>3.8571829000000002</v>
      </c>
      <c r="AQ314" s="10">
        <v>3.8240764999999999</v>
      </c>
      <c r="AR314" s="10">
        <v>3.7923410999999998</v>
      </c>
      <c r="AS314" s="10">
        <v>3.761946</v>
      </c>
      <c r="AT314" s="10">
        <v>3.7328606</v>
      </c>
      <c r="AU314" s="10">
        <v>3.7050542000000002</v>
      </c>
      <c r="AV314" s="10">
        <v>3.6784962999999999</v>
      </c>
      <c r="AW314" s="10">
        <v>3.6531563999999999</v>
      </c>
      <c r="AX314" s="10">
        <v>3.6290040000000001</v>
      </c>
      <c r="AY314" s="10">
        <v>3.6060086</v>
      </c>
      <c r="AZ314" s="10">
        <v>3.5841397000000002</v>
      </c>
      <c r="BA314" s="10">
        <v>3.5633667</v>
      </c>
      <c r="BB314" s="10">
        <v>3.5436592</v>
      </c>
      <c r="BC314" s="10">
        <v>3.5249866000000001</v>
      </c>
      <c r="BD314" s="10">
        <v>3.5073183000000001</v>
      </c>
      <c r="BE314" s="10">
        <v>3.4906239999999999</v>
      </c>
      <c r="BF314" s="10">
        <v>3.4748741000000001</v>
      </c>
      <c r="BG314" s="10">
        <v>3.4600442999999999</v>
      </c>
      <c r="BH314" s="10">
        <v>3.4461121000000001</v>
      </c>
      <c r="BI314" s="10">
        <v>3.4330550999999998</v>
      </c>
      <c r="BJ314" s="10">
        <v>3.4208508000000002</v>
      </c>
      <c r="BK314" s="10">
        <v>3.4094766999999999</v>
      </c>
      <c r="BL314" s="10">
        <v>3.3989104000000001</v>
      </c>
      <c r="BM314" s="10">
        <v>3.3891293999999998</v>
      </c>
      <c r="BN314" s="10">
        <v>3.3801112999999998</v>
      </c>
      <c r="BO314" s="10">
        <v>3.3718333999999999</v>
      </c>
      <c r="BP314" s="10">
        <v>3.3642734999999999</v>
      </c>
      <c r="BQ314" s="10">
        <v>3.3574088999999998</v>
      </c>
      <c r="BR314" s="10">
        <v>3.3295276999999999</v>
      </c>
      <c r="BS314" s="10">
        <v>3.3207776</v>
      </c>
      <c r="BU314" s="9">
        <v>105.66</v>
      </c>
      <c r="BV314" s="9">
        <v>106.9</v>
      </c>
      <c r="BW314" s="9">
        <v>108.06</v>
      </c>
      <c r="BX314" s="9">
        <v>107.27</v>
      </c>
      <c r="BY314" s="9">
        <v>109</v>
      </c>
      <c r="BZ314" s="9">
        <v>111.76</v>
      </c>
      <c r="CA314" s="9">
        <v>114.16</v>
      </c>
      <c r="CB314" s="9">
        <v>126.09</v>
      </c>
      <c r="CC314" s="9">
        <v>137.31</v>
      </c>
      <c r="CD314" s="9">
        <v>139.41</v>
      </c>
      <c r="CE314" s="9">
        <v>139.16</v>
      </c>
      <c r="CF314" s="9">
        <v>133.09</v>
      </c>
      <c r="CG314" s="9">
        <v>126.31</v>
      </c>
      <c r="CH314" s="9">
        <v>122.28</v>
      </c>
      <c r="CI314" s="9">
        <v>117.26</v>
      </c>
      <c r="CJ314" s="9">
        <v>113.92</v>
      </c>
      <c r="CK314" s="9">
        <v>117</v>
      </c>
      <c r="CL314" s="9">
        <v>122.38</v>
      </c>
      <c r="CM314" s="9">
        <v>126.38</v>
      </c>
      <c r="CN314" s="9">
        <v>130.22999999999999</v>
      </c>
      <c r="CO314" s="9">
        <v>132.24</v>
      </c>
      <c r="CP314" s="9">
        <v>133.06</v>
      </c>
      <c r="CQ314" s="9">
        <v>132.19</v>
      </c>
      <c r="CR314" s="9">
        <v>122.73</v>
      </c>
      <c r="CS314" s="9">
        <v>113.21</v>
      </c>
      <c r="CT314" s="9">
        <v>104.76</v>
      </c>
      <c r="CU314" s="9">
        <v>95.23</v>
      </c>
      <c r="CV314" s="9">
        <v>95.92</v>
      </c>
      <c r="CW314" s="9">
        <v>97.75</v>
      </c>
      <c r="CX314" s="9">
        <v>102.24</v>
      </c>
      <c r="CY314" s="9">
        <v>106.87</v>
      </c>
      <c r="CZ314" s="9">
        <v>111.93</v>
      </c>
      <c r="DA314" s="9">
        <v>115.22</v>
      </c>
      <c r="DB314" s="9">
        <v>114.91</v>
      </c>
      <c r="DC314" s="9">
        <v>115.82</v>
      </c>
      <c r="DD314" s="9">
        <v>106.18</v>
      </c>
      <c r="DE314" s="9">
        <v>91.34</v>
      </c>
      <c r="DF314" s="9">
        <v>77.05</v>
      </c>
      <c r="DG314" s="9">
        <v>74.45</v>
      </c>
      <c r="DH314" s="9">
        <v>71.86</v>
      </c>
      <c r="DI314" s="9">
        <v>68.88</v>
      </c>
      <c r="DJ314" s="9">
        <v>70.849999999999994</v>
      </c>
      <c r="DK314" s="9">
        <v>76.069999999999993</v>
      </c>
      <c r="DL314" s="9">
        <v>82.66</v>
      </c>
      <c r="DM314" s="9">
        <v>89.67</v>
      </c>
      <c r="DN314" s="9">
        <v>97.33</v>
      </c>
      <c r="DO314" s="9">
        <v>97.74</v>
      </c>
      <c r="DP314" s="9">
        <v>91.16</v>
      </c>
      <c r="DR314" s="9">
        <v>115.34</v>
      </c>
      <c r="DS314" s="9">
        <v>114.88</v>
      </c>
      <c r="DT314" s="9">
        <v>118.36</v>
      </c>
      <c r="DU314" s="9">
        <v>120.19</v>
      </c>
      <c r="DV314" s="9">
        <v>121.73</v>
      </c>
      <c r="DW314" s="9">
        <v>126.25</v>
      </c>
      <c r="DX314" s="9">
        <v>139.69999999999999</v>
      </c>
      <c r="DY314" s="9">
        <v>141.68</v>
      </c>
      <c r="DZ314" s="9">
        <v>140.63999999999999</v>
      </c>
      <c r="EA314" s="9">
        <v>148.72</v>
      </c>
      <c r="EB314" s="9">
        <v>146.69999999999999</v>
      </c>
      <c r="EC314" s="9">
        <v>144.32</v>
      </c>
      <c r="ED314" s="9">
        <v>121.05</v>
      </c>
      <c r="EE314" s="9">
        <v>120.8</v>
      </c>
      <c r="EF314" s="9">
        <v>120.69</v>
      </c>
      <c r="EG314" s="9">
        <v>116.63</v>
      </c>
      <c r="EH314" s="9">
        <v>117.28</v>
      </c>
      <c r="EI314" s="9">
        <v>116.11</v>
      </c>
      <c r="EJ314" s="9">
        <v>138.16999999999999</v>
      </c>
      <c r="EK314" s="9">
        <v>140.44</v>
      </c>
      <c r="EL314" s="9">
        <v>141.07</v>
      </c>
      <c r="EM314" s="9">
        <v>140.33000000000001</v>
      </c>
      <c r="EN314" s="9">
        <v>140.01</v>
      </c>
      <c r="EO314" s="9">
        <v>141.52000000000001</v>
      </c>
      <c r="EP314" s="9">
        <v>108.12</v>
      </c>
      <c r="EQ314" s="9">
        <v>107.39</v>
      </c>
      <c r="ER314" s="9">
        <v>107.4</v>
      </c>
      <c r="ES314" s="9">
        <v>107.37</v>
      </c>
      <c r="ET314" s="9">
        <v>108.78</v>
      </c>
      <c r="EU314" s="9">
        <v>109.62</v>
      </c>
      <c r="EV314" s="9">
        <v>128.44</v>
      </c>
      <c r="EW314" s="9">
        <v>130.94999999999999</v>
      </c>
      <c r="EX314" s="9">
        <v>132.81</v>
      </c>
      <c r="EY314" s="9">
        <v>133.52000000000001</v>
      </c>
      <c r="EZ314" s="9">
        <v>132.88999999999999</v>
      </c>
      <c r="FA314" s="9">
        <v>132.5</v>
      </c>
      <c r="FB314" s="9">
        <v>91.5</v>
      </c>
      <c r="FC314" s="9">
        <v>90.87</v>
      </c>
      <c r="FD314" s="9">
        <v>90.88</v>
      </c>
      <c r="FE314" s="9">
        <v>90.85</v>
      </c>
      <c r="FF314" s="9">
        <v>92.25</v>
      </c>
      <c r="FG314" s="9">
        <v>90.87</v>
      </c>
      <c r="FH314" s="9">
        <v>98.14</v>
      </c>
      <c r="FI314" s="9">
        <v>100.65</v>
      </c>
      <c r="FJ314" s="9">
        <v>102.51</v>
      </c>
      <c r="FK314" s="9">
        <v>103.22</v>
      </c>
      <c r="FL314" s="9">
        <v>103.96</v>
      </c>
      <c r="FM314" s="9">
        <v>102.21</v>
      </c>
      <c r="FO314" s="9">
        <v>77.538300000000007</v>
      </c>
      <c r="FP314" s="7">
        <v>85.86</v>
      </c>
      <c r="FQ314" s="9">
        <v>1.2001999999999999</v>
      </c>
      <c r="FR314" s="7">
        <f t="shared" si="43"/>
        <v>71.538076987168807</v>
      </c>
      <c r="FT314" s="7">
        <v>3.76</v>
      </c>
      <c r="FU314" s="7">
        <v>3.88</v>
      </c>
      <c r="FV314" s="9">
        <v>77.751999999999995</v>
      </c>
      <c r="FX314" s="9">
        <v>86.18</v>
      </c>
      <c r="FY314" s="9">
        <v>85.16</v>
      </c>
      <c r="FZ314" s="9">
        <v>83.73</v>
      </c>
      <c r="GA314" s="9">
        <v>80.89</v>
      </c>
      <c r="GB314" s="9">
        <v>76.03</v>
      </c>
    </row>
    <row r="315" spans="1:184" x14ac:dyDescent="0.25">
      <c r="A315" s="6">
        <f t="shared" si="44"/>
        <v>44992</v>
      </c>
      <c r="B315" s="13">
        <f t="shared" si="38"/>
        <v>3</v>
      </c>
      <c r="C315" s="13">
        <f t="shared" si="39"/>
        <v>2023</v>
      </c>
      <c r="D315">
        <f t="shared" si="40"/>
        <v>202303</v>
      </c>
      <c r="E315">
        <f t="shared" si="41"/>
        <v>1</v>
      </c>
      <c r="F315">
        <f t="shared" si="42"/>
        <v>202301</v>
      </c>
      <c r="G315" t="s">
        <v>501</v>
      </c>
      <c r="H315" s="9">
        <v>4</v>
      </c>
      <c r="I315" s="9">
        <v>3.9275000000000002</v>
      </c>
      <c r="J315" s="10">
        <v>4.1739332999999998</v>
      </c>
      <c r="K315" s="10">
        <v>4.3079147000000004</v>
      </c>
      <c r="L315" s="10">
        <v>4.4570238</v>
      </c>
      <c r="M315" s="10">
        <v>4.5954803999999996</v>
      </c>
      <c r="N315" s="10">
        <v>4.7073383</v>
      </c>
      <c r="O315" s="10">
        <v>4.7885520000000001</v>
      </c>
      <c r="P315" s="10">
        <v>4.8407089000000001</v>
      </c>
      <c r="Q315" s="10">
        <v>4.8690534999999997</v>
      </c>
      <c r="R315" s="10">
        <v>4.8788076</v>
      </c>
      <c r="S315" s="10">
        <v>4.8745630000000002</v>
      </c>
      <c r="T315" s="10">
        <v>4.8594027000000004</v>
      </c>
      <c r="U315" s="10">
        <v>4.8349627000000002</v>
      </c>
      <c r="V315" s="10">
        <v>4.8022666000000003</v>
      </c>
      <c r="W315" s="10">
        <v>4.7624252</v>
      </c>
      <c r="X315" s="10">
        <v>4.7166015000000003</v>
      </c>
      <c r="Y315" s="10">
        <v>4.6659584000000001</v>
      </c>
      <c r="Z315" s="10">
        <v>4.6116587000000004</v>
      </c>
      <c r="AA315" s="10">
        <v>4.5548653999999997</v>
      </c>
      <c r="AB315" s="10">
        <v>4.4966873999999999</v>
      </c>
      <c r="AC315" s="10">
        <v>4.4378963999999996</v>
      </c>
      <c r="AD315" s="10">
        <v>4.3791333999999997</v>
      </c>
      <c r="AE315" s="10">
        <v>4.3210392000000004</v>
      </c>
      <c r="AF315" s="10">
        <v>4.2642544999999998</v>
      </c>
      <c r="AG315" s="10">
        <v>4.2094202000000003</v>
      </c>
      <c r="AH315" s="10">
        <v>4.1570657999999998</v>
      </c>
      <c r="AI315" s="10">
        <v>4.1072300999999998</v>
      </c>
      <c r="AJ315" s="10">
        <v>4.0598165000000002</v>
      </c>
      <c r="AK315" s="10">
        <v>4.0147284000000001</v>
      </c>
      <c r="AL315" s="10">
        <v>3.9718692</v>
      </c>
      <c r="AM315" s="10">
        <v>3.9311422999999999</v>
      </c>
      <c r="AN315" s="10">
        <v>3.8924509999999999</v>
      </c>
      <c r="AO315" s="10">
        <v>3.8556987999999999</v>
      </c>
      <c r="AP315" s="10">
        <v>3.8207890999999998</v>
      </c>
      <c r="AQ315" s="10">
        <v>3.7876251000000001</v>
      </c>
      <c r="AR315" s="10">
        <v>3.7561103</v>
      </c>
      <c r="AS315" s="10">
        <v>3.7261481999999999</v>
      </c>
      <c r="AT315" s="10">
        <v>3.6976461</v>
      </c>
      <c r="AU315" s="10">
        <v>3.6705333000000002</v>
      </c>
      <c r="AV315" s="10">
        <v>3.6447465999999999</v>
      </c>
      <c r="AW315" s="10">
        <v>3.6202226</v>
      </c>
      <c r="AX315" s="10">
        <v>3.5968979000000001</v>
      </c>
      <c r="AY315" s="10">
        <v>3.5747092</v>
      </c>
      <c r="AZ315" s="10">
        <v>3.5535931999999999</v>
      </c>
      <c r="BA315" s="10">
        <v>3.5334865999999998</v>
      </c>
      <c r="BB315" s="10">
        <v>3.5143258999999998</v>
      </c>
      <c r="BC315" s="10">
        <v>3.496048</v>
      </c>
      <c r="BD315" s="10">
        <v>3.4785892999999999</v>
      </c>
      <c r="BE315" s="10">
        <v>3.4618867</v>
      </c>
      <c r="BF315" s="10">
        <v>3.4458839000000001</v>
      </c>
      <c r="BG315" s="10">
        <v>3.4305602999999998</v>
      </c>
      <c r="BH315" s="10">
        <v>3.4159058</v>
      </c>
      <c r="BI315" s="10">
        <v>3.4019103999999998</v>
      </c>
      <c r="BJ315" s="10">
        <v>3.3885640000000001</v>
      </c>
      <c r="BK315" s="10">
        <v>3.3758566999999999</v>
      </c>
      <c r="BL315" s="10">
        <v>3.3637784000000002</v>
      </c>
      <c r="BM315" s="10">
        <v>3.3523190999999999</v>
      </c>
      <c r="BN315" s="10">
        <v>3.3414687999999999</v>
      </c>
      <c r="BO315" s="10">
        <v>3.3312173999999999</v>
      </c>
      <c r="BP315" s="10">
        <v>3.3215549000000002</v>
      </c>
      <c r="BQ315" s="10">
        <v>3.3124714000000002</v>
      </c>
      <c r="BR315" s="10">
        <v>3.2695205999999999</v>
      </c>
      <c r="BS315" s="10">
        <v>3.2446068000000001</v>
      </c>
      <c r="BU315" s="9">
        <v>108.75</v>
      </c>
      <c r="BV315" s="9">
        <v>109.67</v>
      </c>
      <c r="BW315" s="9">
        <v>110.02</v>
      </c>
      <c r="BX315" s="9">
        <v>109.47</v>
      </c>
      <c r="BY315" s="9">
        <v>111.97</v>
      </c>
      <c r="BZ315" s="9">
        <v>114.95</v>
      </c>
      <c r="CA315" s="9">
        <v>117.23</v>
      </c>
      <c r="CB315" s="9">
        <v>128.56</v>
      </c>
      <c r="CC315" s="9">
        <v>139.13</v>
      </c>
      <c r="CD315" s="9">
        <v>141.41</v>
      </c>
      <c r="CE315" s="9">
        <v>141.22999999999999</v>
      </c>
      <c r="CF315" s="9">
        <v>135.21</v>
      </c>
      <c r="CG315" s="9">
        <v>127.54</v>
      </c>
      <c r="CH315" s="9">
        <v>123.64</v>
      </c>
      <c r="CI315" s="9">
        <v>118.75</v>
      </c>
      <c r="CJ315" s="9">
        <v>115.53</v>
      </c>
      <c r="CK315" s="9">
        <v>118.73</v>
      </c>
      <c r="CL315" s="9">
        <v>124.23</v>
      </c>
      <c r="CM315" s="9">
        <v>128.44999999999999</v>
      </c>
      <c r="CN315" s="9">
        <v>132.30000000000001</v>
      </c>
      <c r="CO315" s="9">
        <v>134.31</v>
      </c>
      <c r="CP315" s="9">
        <v>135.13</v>
      </c>
      <c r="CQ315" s="9">
        <v>134.26</v>
      </c>
      <c r="CR315" s="9">
        <v>124.8</v>
      </c>
      <c r="CS315" s="9">
        <v>114.22</v>
      </c>
      <c r="CT315" s="9">
        <v>105.76</v>
      </c>
      <c r="CU315" s="9">
        <v>96.23</v>
      </c>
      <c r="CV315" s="9">
        <v>96.92</v>
      </c>
      <c r="CW315" s="9">
        <v>98.75</v>
      </c>
      <c r="CX315" s="9">
        <v>103.24</v>
      </c>
      <c r="CY315" s="9">
        <v>107.87</v>
      </c>
      <c r="CZ315" s="9">
        <v>112.93</v>
      </c>
      <c r="DA315" s="9">
        <v>116.22</v>
      </c>
      <c r="DB315" s="9">
        <v>115.91</v>
      </c>
      <c r="DC315" s="9">
        <v>116.82</v>
      </c>
      <c r="DD315" s="9">
        <v>107.18</v>
      </c>
      <c r="DE315" s="9">
        <v>92.34</v>
      </c>
      <c r="DF315" s="9">
        <v>78.05</v>
      </c>
      <c r="DG315" s="9">
        <v>75.45</v>
      </c>
      <c r="DH315" s="9">
        <v>72.86</v>
      </c>
      <c r="DI315" s="9">
        <v>69.88</v>
      </c>
      <c r="DJ315" s="9">
        <v>71.849999999999994</v>
      </c>
      <c r="DK315" s="9">
        <v>77.069999999999993</v>
      </c>
      <c r="DL315" s="9">
        <v>83.66</v>
      </c>
      <c r="DM315" s="9">
        <v>90.67</v>
      </c>
      <c r="DN315" s="9">
        <v>98.33</v>
      </c>
      <c r="DO315" s="9">
        <v>98.74</v>
      </c>
      <c r="DP315" s="9">
        <v>92.16</v>
      </c>
      <c r="DR315" s="9">
        <v>117.31</v>
      </c>
      <c r="DS315" s="9">
        <v>117.28</v>
      </c>
      <c r="DT315" s="9">
        <v>119.32</v>
      </c>
      <c r="DU315" s="9">
        <v>119.62</v>
      </c>
      <c r="DV315" s="9">
        <v>122.75</v>
      </c>
      <c r="DW315" s="9">
        <v>127.65</v>
      </c>
      <c r="DX315" s="9">
        <v>141.65</v>
      </c>
      <c r="DY315" s="9">
        <v>143.63</v>
      </c>
      <c r="DZ315" s="9">
        <v>142.59</v>
      </c>
      <c r="EA315" s="9">
        <v>152.22</v>
      </c>
      <c r="EB315" s="9">
        <v>150.19999999999999</v>
      </c>
      <c r="EC315" s="9">
        <v>147.82</v>
      </c>
      <c r="ED315" s="9">
        <v>122.34</v>
      </c>
      <c r="EE315" s="9">
        <v>122.09</v>
      </c>
      <c r="EF315" s="9">
        <v>121.98</v>
      </c>
      <c r="EG315" s="9">
        <v>117.92</v>
      </c>
      <c r="EH315" s="9">
        <v>118.57</v>
      </c>
      <c r="EI315" s="9">
        <v>117.4</v>
      </c>
      <c r="EJ315" s="9">
        <v>141</v>
      </c>
      <c r="EK315" s="9">
        <v>143.27000000000001</v>
      </c>
      <c r="EL315" s="9">
        <v>143.9</v>
      </c>
      <c r="EM315" s="9">
        <v>143.16</v>
      </c>
      <c r="EN315" s="9">
        <v>142.84</v>
      </c>
      <c r="EO315" s="9">
        <v>144.35</v>
      </c>
      <c r="EP315" s="9">
        <v>111.62</v>
      </c>
      <c r="EQ315" s="9">
        <v>110.89</v>
      </c>
      <c r="ER315" s="9">
        <v>110.9</v>
      </c>
      <c r="ES315" s="9">
        <v>110.87</v>
      </c>
      <c r="ET315" s="9">
        <v>112.28</v>
      </c>
      <c r="EU315" s="9">
        <v>113.12</v>
      </c>
      <c r="EV315" s="9">
        <v>129.97999999999999</v>
      </c>
      <c r="EW315" s="9">
        <v>132.49</v>
      </c>
      <c r="EX315" s="9">
        <v>134.35</v>
      </c>
      <c r="EY315" s="9">
        <v>135.06</v>
      </c>
      <c r="EZ315" s="9">
        <v>134.43</v>
      </c>
      <c r="FA315" s="9">
        <v>134.04</v>
      </c>
      <c r="FB315" s="9">
        <v>94</v>
      </c>
      <c r="FC315" s="9">
        <v>93.37</v>
      </c>
      <c r="FD315" s="9">
        <v>93.38</v>
      </c>
      <c r="FE315" s="9">
        <v>93.35</v>
      </c>
      <c r="FF315" s="9">
        <v>94.75</v>
      </c>
      <c r="FG315" s="9">
        <v>93.37</v>
      </c>
      <c r="FH315" s="9">
        <v>99.68</v>
      </c>
      <c r="FI315" s="9">
        <v>102.19</v>
      </c>
      <c r="FJ315" s="9">
        <v>104.05</v>
      </c>
      <c r="FK315" s="9">
        <v>104.76</v>
      </c>
      <c r="FL315" s="9">
        <v>105.5</v>
      </c>
      <c r="FM315" s="9">
        <v>103.75</v>
      </c>
      <c r="FO315" s="9">
        <v>76.950999999999993</v>
      </c>
      <c r="FP315" s="7">
        <v>83.03</v>
      </c>
      <c r="FQ315" s="9">
        <v>1.1872</v>
      </c>
      <c r="FR315" s="7">
        <f t="shared" si="43"/>
        <v>69.937668463611857</v>
      </c>
      <c r="FT315" s="7">
        <v>3.79</v>
      </c>
      <c r="FU315" s="7">
        <v>3.85</v>
      </c>
      <c r="FV315" s="9">
        <v>77.147900000000007</v>
      </c>
      <c r="FX315" s="9">
        <v>83.29</v>
      </c>
      <c r="FY315" s="9">
        <v>82.43</v>
      </c>
      <c r="FZ315" s="9">
        <v>81.19</v>
      </c>
      <c r="GA315" s="9">
        <v>78.61</v>
      </c>
      <c r="GB315" s="9">
        <v>74.209999999999994</v>
      </c>
    </row>
    <row r="316" spans="1:184" x14ac:dyDescent="0.25">
      <c r="A316" s="6">
        <f t="shared" si="44"/>
        <v>44993</v>
      </c>
      <c r="B316" s="13">
        <f t="shared" si="38"/>
        <v>3</v>
      </c>
      <c r="C316" s="13">
        <f t="shared" si="39"/>
        <v>2023</v>
      </c>
      <c r="D316">
        <f t="shared" si="40"/>
        <v>202303</v>
      </c>
      <c r="E316">
        <f t="shared" si="41"/>
        <v>1</v>
      </c>
      <c r="F316">
        <f t="shared" si="42"/>
        <v>202301</v>
      </c>
      <c r="G316" t="s">
        <v>502</v>
      </c>
      <c r="H316" s="9">
        <v>4</v>
      </c>
      <c r="I316" s="9">
        <v>3.9272999999999998</v>
      </c>
      <c r="J316" s="10">
        <v>4.1774984999999996</v>
      </c>
      <c r="K316" s="10">
        <v>4.2958331999999997</v>
      </c>
      <c r="L316" s="10">
        <v>4.4381132000000001</v>
      </c>
      <c r="M316" s="10">
        <v>4.5743704000000003</v>
      </c>
      <c r="N316" s="10">
        <v>4.6863663000000004</v>
      </c>
      <c r="O316" s="10">
        <v>4.7693326999999996</v>
      </c>
      <c r="P316" s="10">
        <v>4.8232749000000004</v>
      </c>
      <c r="Q316" s="10">
        <v>4.8520553</v>
      </c>
      <c r="R316" s="10">
        <v>4.8607617000000003</v>
      </c>
      <c r="S316" s="10">
        <v>4.8545230999999998</v>
      </c>
      <c r="T316" s="10">
        <v>4.8369438000000002</v>
      </c>
      <c r="U316" s="10">
        <v>4.8102381999999997</v>
      </c>
      <c r="V316" s="10">
        <v>4.7758095999999997</v>
      </c>
      <c r="W316" s="10">
        <v>4.7347691000000003</v>
      </c>
      <c r="X316" s="10">
        <v>4.6881921000000002</v>
      </c>
      <c r="Y316" s="10">
        <v>4.6371541000000001</v>
      </c>
      <c r="Z316" s="10">
        <v>4.5827302999999997</v>
      </c>
      <c r="AA316" s="10">
        <v>4.5259964000000004</v>
      </c>
      <c r="AB316" s="10">
        <v>4.4679769</v>
      </c>
      <c r="AC316" s="10">
        <v>4.4094091000000004</v>
      </c>
      <c r="AD316" s="10">
        <v>4.3509292000000004</v>
      </c>
      <c r="AE316" s="10">
        <v>4.2931730999999997</v>
      </c>
      <c r="AF316" s="10">
        <v>4.2367768000000003</v>
      </c>
      <c r="AG316" s="10">
        <v>4.1823765000000002</v>
      </c>
      <c r="AH316" s="10">
        <v>4.1305167000000003</v>
      </c>
      <c r="AI316" s="10">
        <v>4.0812495000000002</v>
      </c>
      <c r="AJ316" s="10">
        <v>4.0344619000000002</v>
      </c>
      <c r="AK316" s="10">
        <v>3.9900408000000001</v>
      </c>
      <c r="AL316" s="10">
        <v>3.9478732999999999</v>
      </c>
      <c r="AM316" s="10">
        <v>3.9078461</v>
      </c>
      <c r="AN316" s="10">
        <v>3.8698462</v>
      </c>
      <c r="AO316" s="10">
        <v>3.8337604999999999</v>
      </c>
      <c r="AP316" s="10">
        <v>3.7994759</v>
      </c>
      <c r="AQ316" s="10">
        <v>3.7668792999999998</v>
      </c>
      <c r="AR316" s="10">
        <v>3.7358576999999999</v>
      </c>
      <c r="AS316" s="10">
        <v>3.7062979999999999</v>
      </c>
      <c r="AT316" s="10">
        <v>3.6780940000000002</v>
      </c>
      <c r="AU316" s="10">
        <v>3.6511738</v>
      </c>
      <c r="AV316" s="10">
        <v>3.6254757</v>
      </c>
      <c r="AW316" s="10">
        <v>3.6009381</v>
      </c>
      <c r="AX316" s="10">
        <v>3.5774994000000002</v>
      </c>
      <c r="AY316" s="10">
        <v>3.5550978</v>
      </c>
      <c r="AZ316" s="10">
        <v>3.5336718999999999</v>
      </c>
      <c r="BA316" s="10">
        <v>3.5131598999999998</v>
      </c>
      <c r="BB316" s="10">
        <v>3.4935002000000002</v>
      </c>
      <c r="BC316" s="10">
        <v>3.4746313</v>
      </c>
      <c r="BD316" s="10">
        <v>3.4564913000000002</v>
      </c>
      <c r="BE316" s="10">
        <v>3.4390187999999999</v>
      </c>
      <c r="BF316" s="10">
        <v>3.422161</v>
      </c>
      <c r="BG316" s="10">
        <v>3.4059043999999998</v>
      </c>
      <c r="BH316" s="10">
        <v>3.3902464999999999</v>
      </c>
      <c r="BI316" s="10">
        <v>3.3751847000000001</v>
      </c>
      <c r="BJ316" s="10">
        <v>3.3607165000000001</v>
      </c>
      <c r="BK316" s="10">
        <v>3.3468393000000001</v>
      </c>
      <c r="BL316" s="10">
        <v>3.3335504999999999</v>
      </c>
      <c r="BM316" s="10">
        <v>3.3208473999999999</v>
      </c>
      <c r="BN316" s="10">
        <v>3.3087276999999999</v>
      </c>
      <c r="BO316" s="10">
        <v>3.2971886000000001</v>
      </c>
      <c r="BP316" s="10">
        <v>3.2862276000000001</v>
      </c>
      <c r="BQ316" s="10">
        <v>3.2758422</v>
      </c>
      <c r="BR316" s="10">
        <v>3.2253029</v>
      </c>
      <c r="BS316" s="10">
        <v>3.1937999000000001</v>
      </c>
      <c r="BU316" s="9">
        <v>106.85</v>
      </c>
      <c r="BV316" s="9">
        <v>108.32</v>
      </c>
      <c r="BW316" s="9">
        <v>108.85</v>
      </c>
      <c r="BX316" s="9">
        <v>108.26</v>
      </c>
      <c r="BY316" s="9">
        <v>110.52</v>
      </c>
      <c r="BZ316" s="9">
        <v>113.26</v>
      </c>
      <c r="CA316" s="9">
        <v>116.02</v>
      </c>
      <c r="CB316" s="9">
        <v>127.35</v>
      </c>
      <c r="CC316" s="9">
        <v>137.91999999999999</v>
      </c>
      <c r="CD316" s="9">
        <v>140.18</v>
      </c>
      <c r="CE316" s="9">
        <v>139.97</v>
      </c>
      <c r="CF316" s="9">
        <v>133.91999999999999</v>
      </c>
      <c r="CG316" s="9">
        <v>127.65</v>
      </c>
      <c r="CH316" s="9">
        <v>123.75</v>
      </c>
      <c r="CI316" s="9">
        <v>118.86</v>
      </c>
      <c r="CJ316" s="9">
        <v>115.64</v>
      </c>
      <c r="CK316" s="9">
        <v>118.84</v>
      </c>
      <c r="CL316" s="9">
        <v>124.34</v>
      </c>
      <c r="CM316" s="9">
        <v>128.56</v>
      </c>
      <c r="CN316" s="9">
        <v>132.41</v>
      </c>
      <c r="CO316" s="9">
        <v>134.41999999999999</v>
      </c>
      <c r="CP316" s="9">
        <v>135.24</v>
      </c>
      <c r="CQ316" s="9">
        <v>134.37</v>
      </c>
      <c r="CR316" s="9">
        <v>124.91</v>
      </c>
      <c r="CS316" s="9">
        <v>112.33</v>
      </c>
      <c r="CT316" s="9">
        <v>103.87</v>
      </c>
      <c r="CU316" s="9">
        <v>94.34</v>
      </c>
      <c r="CV316" s="9">
        <v>95.03</v>
      </c>
      <c r="CW316" s="9">
        <v>96.86</v>
      </c>
      <c r="CX316" s="9">
        <v>101.35</v>
      </c>
      <c r="CY316" s="9">
        <v>105.98</v>
      </c>
      <c r="CZ316" s="9">
        <v>111.04</v>
      </c>
      <c r="DA316" s="9">
        <v>114.33</v>
      </c>
      <c r="DB316" s="9">
        <v>114.02</v>
      </c>
      <c r="DC316" s="9">
        <v>114.93</v>
      </c>
      <c r="DD316" s="9">
        <v>105.29</v>
      </c>
      <c r="DE316" s="9">
        <v>90.45</v>
      </c>
      <c r="DF316" s="9">
        <v>76.16</v>
      </c>
      <c r="DG316" s="9">
        <v>73.56</v>
      </c>
      <c r="DH316" s="9">
        <v>70.97</v>
      </c>
      <c r="DI316" s="9">
        <v>67.989999999999995</v>
      </c>
      <c r="DJ316" s="9">
        <v>69.959999999999994</v>
      </c>
      <c r="DK316" s="9">
        <v>75.180000000000007</v>
      </c>
      <c r="DL316" s="9">
        <v>81.77</v>
      </c>
      <c r="DM316" s="9">
        <v>88.78</v>
      </c>
      <c r="DN316" s="9">
        <v>96.44</v>
      </c>
      <c r="DO316" s="9">
        <v>96.85</v>
      </c>
      <c r="DP316" s="9">
        <v>90.27</v>
      </c>
      <c r="DR316" s="9">
        <v>116.53</v>
      </c>
      <c r="DS316" s="9">
        <v>117.15</v>
      </c>
      <c r="DT316" s="9">
        <v>118.87</v>
      </c>
      <c r="DU316" s="9">
        <v>120.64</v>
      </c>
      <c r="DV316" s="9">
        <v>123.77</v>
      </c>
      <c r="DW316" s="9">
        <v>129.59</v>
      </c>
      <c r="DX316" s="9">
        <v>143.91</v>
      </c>
      <c r="DY316" s="9">
        <v>145.88999999999999</v>
      </c>
      <c r="DZ316" s="9">
        <v>144.85</v>
      </c>
      <c r="EA316" s="9">
        <v>153.87</v>
      </c>
      <c r="EB316" s="9">
        <v>151.85</v>
      </c>
      <c r="EC316" s="9">
        <v>149.47</v>
      </c>
      <c r="ED316" s="9">
        <v>124.08</v>
      </c>
      <c r="EE316" s="9">
        <v>123.83</v>
      </c>
      <c r="EF316" s="9">
        <v>123.72</v>
      </c>
      <c r="EG316" s="9">
        <v>119.66</v>
      </c>
      <c r="EH316" s="9">
        <v>120.31</v>
      </c>
      <c r="EI316" s="9">
        <v>119.14</v>
      </c>
      <c r="EJ316" s="9">
        <v>141.31</v>
      </c>
      <c r="EK316" s="9">
        <v>143.58000000000001</v>
      </c>
      <c r="EL316" s="9">
        <v>144.21</v>
      </c>
      <c r="EM316" s="9">
        <v>143.47</v>
      </c>
      <c r="EN316" s="9">
        <v>143.15</v>
      </c>
      <c r="EO316" s="9">
        <v>144.66</v>
      </c>
      <c r="EP316" s="9">
        <v>110.97</v>
      </c>
      <c r="EQ316" s="9">
        <v>110.24</v>
      </c>
      <c r="ER316" s="9">
        <v>110.25</v>
      </c>
      <c r="ES316" s="9">
        <v>110.22</v>
      </c>
      <c r="ET316" s="9">
        <v>111.63</v>
      </c>
      <c r="EU316" s="9">
        <v>112.47</v>
      </c>
      <c r="EV316" s="9">
        <v>128.66</v>
      </c>
      <c r="EW316" s="9">
        <v>131.16999999999999</v>
      </c>
      <c r="EX316" s="9">
        <v>133.03</v>
      </c>
      <c r="EY316" s="9">
        <v>133.74</v>
      </c>
      <c r="EZ316" s="9">
        <v>133.11000000000001</v>
      </c>
      <c r="FA316" s="9">
        <v>132.72</v>
      </c>
      <c r="FB316" s="9">
        <v>93.35</v>
      </c>
      <c r="FC316" s="9">
        <v>92.72</v>
      </c>
      <c r="FD316" s="9">
        <v>92.73</v>
      </c>
      <c r="FE316" s="9">
        <v>92.7</v>
      </c>
      <c r="FF316" s="9">
        <v>94.1</v>
      </c>
      <c r="FG316" s="9">
        <v>92.72</v>
      </c>
      <c r="FH316" s="9">
        <v>99.03</v>
      </c>
      <c r="FI316" s="9">
        <v>101.54</v>
      </c>
      <c r="FJ316" s="9">
        <v>103.4</v>
      </c>
      <c r="FK316" s="9">
        <v>104.11</v>
      </c>
      <c r="FL316" s="9">
        <v>104.85</v>
      </c>
      <c r="FM316" s="9">
        <v>103.1</v>
      </c>
      <c r="FO316" s="9">
        <v>76.890500000000003</v>
      </c>
      <c r="FP316" s="7">
        <v>82.1</v>
      </c>
      <c r="FQ316" s="9">
        <v>1.1837</v>
      </c>
      <c r="FR316" s="7">
        <f t="shared" si="43"/>
        <v>69.358790234011991</v>
      </c>
      <c r="FT316" s="7">
        <v>3.79</v>
      </c>
      <c r="FU316" s="7">
        <v>3.79</v>
      </c>
      <c r="FV316" s="9">
        <v>77.089299999999994</v>
      </c>
      <c r="FX316" s="9">
        <v>82.66</v>
      </c>
      <c r="FY316" s="9">
        <v>81.819999999999993</v>
      </c>
      <c r="FZ316" s="9">
        <v>80.58</v>
      </c>
      <c r="GA316" s="9">
        <v>78.06</v>
      </c>
      <c r="GB316" s="9">
        <v>73.88</v>
      </c>
    </row>
    <row r="317" spans="1:184" x14ac:dyDescent="0.25">
      <c r="A317" s="6">
        <f t="shared" si="44"/>
        <v>44994</v>
      </c>
      <c r="B317" s="13">
        <f t="shared" si="38"/>
        <v>3</v>
      </c>
      <c r="C317" s="13">
        <f t="shared" si="39"/>
        <v>2023</v>
      </c>
      <c r="D317">
        <f t="shared" si="40"/>
        <v>202303</v>
      </c>
      <c r="E317">
        <f t="shared" si="41"/>
        <v>1</v>
      </c>
      <c r="F317">
        <f t="shared" si="42"/>
        <v>202301</v>
      </c>
      <c r="G317" t="s">
        <v>503</v>
      </c>
      <c r="H317" s="9">
        <v>4</v>
      </c>
      <c r="I317" s="9">
        <v>3.9274</v>
      </c>
      <c r="J317" s="10">
        <v>4.1824437000000003</v>
      </c>
      <c r="K317" s="10">
        <v>4.2906149999999998</v>
      </c>
      <c r="L317" s="10">
        <v>4.4247642999999997</v>
      </c>
      <c r="M317" s="10">
        <v>4.5537764999999997</v>
      </c>
      <c r="N317" s="10">
        <v>4.6610073999999999</v>
      </c>
      <c r="O317" s="10">
        <v>4.7418348000000003</v>
      </c>
      <c r="P317" s="10">
        <v>4.7966952000000003</v>
      </c>
      <c r="Q317" s="10">
        <v>4.8272899999999996</v>
      </c>
      <c r="R317" s="10">
        <v>4.8375298000000004</v>
      </c>
      <c r="S317" s="10">
        <v>4.8310212999999997</v>
      </c>
      <c r="T317" s="10">
        <v>4.8114713</v>
      </c>
      <c r="U317" s="10">
        <v>4.7815310000000002</v>
      </c>
      <c r="V317" s="10">
        <v>4.7439352000000001</v>
      </c>
      <c r="W317" s="10">
        <v>4.7003782999999997</v>
      </c>
      <c r="X317" s="10">
        <v>4.6521258000000003</v>
      </c>
      <c r="Y317" s="10">
        <v>4.6004427000000003</v>
      </c>
      <c r="Z317" s="10">
        <v>4.5465942000000004</v>
      </c>
      <c r="AA317" s="10">
        <v>4.4918455000000002</v>
      </c>
      <c r="AB317" s="10">
        <v>4.4373367999999997</v>
      </c>
      <c r="AC317" s="10">
        <v>4.3835689999999996</v>
      </c>
      <c r="AD317" s="10">
        <v>4.3308385999999999</v>
      </c>
      <c r="AE317" s="10">
        <v>4.2794422000000001</v>
      </c>
      <c r="AF317" s="10">
        <v>4.2296760999999998</v>
      </c>
      <c r="AG317" s="10">
        <v>4.1818369999999998</v>
      </c>
      <c r="AH317" s="10">
        <v>4.1361654999999997</v>
      </c>
      <c r="AI317" s="10">
        <v>4.0926315999999998</v>
      </c>
      <c r="AJ317" s="10">
        <v>4.0511225</v>
      </c>
      <c r="AK317" s="10">
        <v>4.0115252999999997</v>
      </c>
      <c r="AL317" s="10">
        <v>3.9737274</v>
      </c>
      <c r="AM317" s="10">
        <v>3.9376161000000001</v>
      </c>
      <c r="AN317" s="10">
        <v>3.9030784999999999</v>
      </c>
      <c r="AO317" s="10">
        <v>3.8700019000000001</v>
      </c>
      <c r="AP317" s="10">
        <v>3.8382736</v>
      </c>
      <c r="AQ317" s="10">
        <v>3.8077809</v>
      </c>
      <c r="AR317" s="10">
        <v>3.7784108999999999</v>
      </c>
      <c r="AS317" s="10">
        <v>3.7500509000000002</v>
      </c>
      <c r="AT317" s="10">
        <v>3.7226016999999998</v>
      </c>
      <c r="AU317" s="10">
        <v>3.6960231000000001</v>
      </c>
      <c r="AV317" s="10">
        <v>3.6702916000000001</v>
      </c>
      <c r="AW317" s="10">
        <v>3.6453834000000001</v>
      </c>
      <c r="AX317" s="10">
        <v>3.6212749999999998</v>
      </c>
      <c r="AY317" s="10">
        <v>3.5979426000000001</v>
      </c>
      <c r="AZ317" s="10">
        <v>3.5753626999999999</v>
      </c>
      <c r="BA317" s="10">
        <v>3.5535114999999999</v>
      </c>
      <c r="BB317" s="10">
        <v>3.5323654000000002</v>
      </c>
      <c r="BC317" s="10">
        <v>3.5119007</v>
      </c>
      <c r="BD317" s="10">
        <v>3.4920938000000001</v>
      </c>
      <c r="BE317" s="10">
        <v>3.4729209999999999</v>
      </c>
      <c r="BF317" s="10">
        <v>3.4543634000000001</v>
      </c>
      <c r="BG317" s="10">
        <v>3.4364229000000002</v>
      </c>
      <c r="BH317" s="10">
        <v>3.4191071000000002</v>
      </c>
      <c r="BI317" s="10">
        <v>3.4024236999999999</v>
      </c>
      <c r="BJ317" s="10">
        <v>3.3863804000000002</v>
      </c>
      <c r="BK317" s="10">
        <v>3.3709847000000002</v>
      </c>
      <c r="BL317" s="10">
        <v>3.3562443000000002</v>
      </c>
      <c r="BM317" s="10">
        <v>3.3421669999999999</v>
      </c>
      <c r="BN317" s="10">
        <v>3.3287602000000001</v>
      </c>
      <c r="BO317" s="10">
        <v>3.3160316999999999</v>
      </c>
      <c r="BP317" s="10">
        <v>3.3039892000000002</v>
      </c>
      <c r="BQ317" s="10">
        <v>3.2926402000000001</v>
      </c>
      <c r="BR317" s="10">
        <v>3.2389222000000002</v>
      </c>
      <c r="BS317" s="10">
        <v>3.2083113999999999</v>
      </c>
      <c r="BU317" s="9">
        <v>109.59</v>
      </c>
      <c r="BV317" s="9">
        <v>111.05</v>
      </c>
      <c r="BW317" s="9">
        <v>111.85</v>
      </c>
      <c r="BX317" s="9">
        <v>111.2</v>
      </c>
      <c r="BY317" s="9">
        <v>113.48</v>
      </c>
      <c r="BZ317" s="9">
        <v>116.13</v>
      </c>
      <c r="CA317" s="9">
        <v>118.58</v>
      </c>
      <c r="CB317" s="9">
        <v>129.88</v>
      </c>
      <c r="CC317" s="9">
        <v>140.44999999999999</v>
      </c>
      <c r="CD317" s="9">
        <v>142.71</v>
      </c>
      <c r="CE317" s="9">
        <v>142.5</v>
      </c>
      <c r="CF317" s="9">
        <v>136.44</v>
      </c>
      <c r="CG317" s="9">
        <v>129.63999999999999</v>
      </c>
      <c r="CH317" s="9">
        <v>125.74</v>
      </c>
      <c r="CI317" s="9">
        <v>121.85</v>
      </c>
      <c r="CJ317" s="9">
        <v>119.83</v>
      </c>
      <c r="CK317" s="9">
        <v>123.03</v>
      </c>
      <c r="CL317" s="9">
        <v>127.03</v>
      </c>
      <c r="CM317" s="9">
        <v>131.25</v>
      </c>
      <c r="CN317" s="9">
        <v>134.30000000000001</v>
      </c>
      <c r="CO317" s="9">
        <v>136.31</v>
      </c>
      <c r="CP317" s="9">
        <v>137.13</v>
      </c>
      <c r="CQ317" s="9">
        <v>136.26</v>
      </c>
      <c r="CR317" s="9">
        <v>126.8</v>
      </c>
      <c r="CS317" s="9">
        <v>113.48</v>
      </c>
      <c r="CT317" s="9">
        <v>103.02</v>
      </c>
      <c r="CU317" s="9">
        <v>93.49</v>
      </c>
      <c r="CV317" s="9">
        <v>94.18</v>
      </c>
      <c r="CW317" s="9">
        <v>96.01</v>
      </c>
      <c r="CX317" s="9">
        <v>100.5</v>
      </c>
      <c r="CY317" s="9">
        <v>105.13</v>
      </c>
      <c r="CZ317" s="9">
        <v>110.19</v>
      </c>
      <c r="DA317" s="9">
        <v>113.48</v>
      </c>
      <c r="DB317" s="9">
        <v>113.17</v>
      </c>
      <c r="DC317" s="9">
        <v>114.08</v>
      </c>
      <c r="DD317" s="9">
        <v>104.44</v>
      </c>
      <c r="DE317" s="9">
        <v>89.6</v>
      </c>
      <c r="DF317" s="9">
        <v>75.31</v>
      </c>
      <c r="DG317" s="9">
        <v>72.709999999999994</v>
      </c>
      <c r="DH317" s="9">
        <v>70.12</v>
      </c>
      <c r="DI317" s="9">
        <v>67.14</v>
      </c>
      <c r="DJ317" s="9">
        <v>69.11</v>
      </c>
      <c r="DK317" s="9">
        <v>74.33</v>
      </c>
      <c r="DL317" s="9">
        <v>80.92</v>
      </c>
      <c r="DM317" s="9">
        <v>87.93</v>
      </c>
      <c r="DN317" s="9">
        <v>95.59</v>
      </c>
      <c r="DO317" s="9">
        <v>96</v>
      </c>
      <c r="DP317" s="9">
        <v>89.42</v>
      </c>
      <c r="DR317" s="9">
        <v>121.25</v>
      </c>
      <c r="DS317" s="9">
        <v>120.7</v>
      </c>
      <c r="DT317" s="9">
        <v>122.92</v>
      </c>
      <c r="DU317" s="9">
        <v>123.12</v>
      </c>
      <c r="DV317" s="9">
        <v>126.53</v>
      </c>
      <c r="DW317" s="9">
        <v>136.11000000000001</v>
      </c>
      <c r="DX317" s="9">
        <v>150.78</v>
      </c>
      <c r="DY317" s="9">
        <v>152.76</v>
      </c>
      <c r="DZ317" s="9">
        <v>151.72</v>
      </c>
      <c r="EA317" s="9">
        <v>160.85</v>
      </c>
      <c r="EB317" s="9">
        <v>158.83000000000001</v>
      </c>
      <c r="EC317" s="9">
        <v>156.55000000000001</v>
      </c>
      <c r="ED317" s="9">
        <v>128.72999999999999</v>
      </c>
      <c r="EE317" s="9">
        <v>128.47999999999999</v>
      </c>
      <c r="EF317" s="9">
        <v>128.37</v>
      </c>
      <c r="EG317" s="9">
        <v>124.13</v>
      </c>
      <c r="EH317" s="9">
        <v>124.78</v>
      </c>
      <c r="EI317" s="9">
        <v>123.61</v>
      </c>
      <c r="EJ317" s="9">
        <v>143.49</v>
      </c>
      <c r="EK317" s="9">
        <v>145.76</v>
      </c>
      <c r="EL317" s="9">
        <v>146.38999999999999</v>
      </c>
      <c r="EM317" s="9">
        <v>145.65</v>
      </c>
      <c r="EN317" s="9">
        <v>145.33000000000001</v>
      </c>
      <c r="EO317" s="9">
        <v>146.84</v>
      </c>
      <c r="EP317" s="9">
        <v>115.89</v>
      </c>
      <c r="EQ317" s="9">
        <v>115.16</v>
      </c>
      <c r="ER317" s="9">
        <v>115.17</v>
      </c>
      <c r="ES317" s="9">
        <v>115.14</v>
      </c>
      <c r="ET317" s="9">
        <v>116.55</v>
      </c>
      <c r="EU317" s="9">
        <v>117.39</v>
      </c>
      <c r="EV317" s="9">
        <v>130.35</v>
      </c>
      <c r="EW317" s="9">
        <v>132.86000000000001</v>
      </c>
      <c r="EX317" s="9">
        <v>134.72</v>
      </c>
      <c r="EY317" s="9">
        <v>135.43</v>
      </c>
      <c r="EZ317" s="9">
        <v>134.80000000000001</v>
      </c>
      <c r="FA317" s="9">
        <v>134.41</v>
      </c>
      <c r="FB317" s="9">
        <v>96.15</v>
      </c>
      <c r="FC317" s="9">
        <v>95.52</v>
      </c>
      <c r="FD317" s="9">
        <v>95.53</v>
      </c>
      <c r="FE317" s="9">
        <v>95.5</v>
      </c>
      <c r="FF317" s="9">
        <v>96.9</v>
      </c>
      <c r="FG317" s="9">
        <v>95.52</v>
      </c>
      <c r="FH317" s="9">
        <v>100.72</v>
      </c>
      <c r="FI317" s="9">
        <v>103.23</v>
      </c>
      <c r="FJ317" s="9">
        <v>105.09</v>
      </c>
      <c r="FK317" s="9">
        <v>105.8</v>
      </c>
      <c r="FL317" s="9">
        <v>106.54</v>
      </c>
      <c r="FM317" s="9">
        <v>104.79</v>
      </c>
      <c r="FO317" s="9">
        <v>77.245599999999996</v>
      </c>
      <c r="FP317" s="7">
        <v>81</v>
      </c>
      <c r="FQ317" s="9">
        <v>1.1892</v>
      </c>
      <c r="FR317" s="7">
        <f t="shared" si="43"/>
        <v>68.11301715438951</v>
      </c>
      <c r="FT317" s="7">
        <v>3.8</v>
      </c>
      <c r="FU317" s="7">
        <v>3.83</v>
      </c>
      <c r="FV317" s="9">
        <v>77.4422</v>
      </c>
      <c r="FX317" s="9">
        <v>81.59</v>
      </c>
      <c r="FY317" s="9">
        <v>80.709999999999994</v>
      </c>
      <c r="FZ317" s="9">
        <v>79.489999999999995</v>
      </c>
      <c r="GA317" s="9">
        <v>77.099999999999994</v>
      </c>
      <c r="GB317" s="9">
        <v>73.180000000000007</v>
      </c>
    </row>
    <row r="318" spans="1:184" x14ac:dyDescent="0.25">
      <c r="A318" s="6">
        <f t="shared" si="44"/>
        <v>44995</v>
      </c>
      <c r="B318" s="13">
        <f t="shared" si="38"/>
        <v>3</v>
      </c>
      <c r="C318" s="13">
        <f t="shared" si="39"/>
        <v>2023</v>
      </c>
      <c r="D318">
        <f t="shared" si="40"/>
        <v>202303</v>
      </c>
      <c r="E318">
        <f t="shared" si="41"/>
        <v>1</v>
      </c>
      <c r="F318">
        <f t="shared" si="42"/>
        <v>202301</v>
      </c>
      <c r="G318" t="s">
        <v>504</v>
      </c>
      <c r="H318" s="9">
        <v>4</v>
      </c>
      <c r="I318" s="9">
        <v>3.9274</v>
      </c>
      <c r="J318" s="10">
        <v>4.1486267999999997</v>
      </c>
      <c r="K318" s="10">
        <v>4.2473707000000003</v>
      </c>
      <c r="L318" s="10">
        <v>4.3642452</v>
      </c>
      <c r="M318" s="10">
        <v>4.4697351000000003</v>
      </c>
      <c r="N318" s="10">
        <v>4.5497142999999998</v>
      </c>
      <c r="O318" s="10">
        <v>4.6020566000000001</v>
      </c>
      <c r="P318" s="10">
        <v>4.6296825000000004</v>
      </c>
      <c r="Q318" s="10">
        <v>4.6375736999999999</v>
      </c>
      <c r="R318" s="10">
        <v>4.6313531000000001</v>
      </c>
      <c r="S318" s="10">
        <v>4.6154292999999997</v>
      </c>
      <c r="T318" s="10">
        <v>4.5926651999999999</v>
      </c>
      <c r="U318" s="10">
        <v>4.5646414000000002</v>
      </c>
      <c r="V318" s="10">
        <v>4.5318100000000001</v>
      </c>
      <c r="W318" s="10">
        <v>4.4947528999999999</v>
      </c>
      <c r="X318" s="10">
        <v>4.4542067000000003</v>
      </c>
      <c r="Y318" s="10">
        <v>4.4109081000000003</v>
      </c>
      <c r="Z318" s="10">
        <v>4.3655938000000001</v>
      </c>
      <c r="AA318" s="10">
        <v>4.3190004000000002</v>
      </c>
      <c r="AB318" s="10">
        <v>4.2718097000000004</v>
      </c>
      <c r="AC318" s="10">
        <v>4.2244219000000003</v>
      </c>
      <c r="AD318" s="10">
        <v>4.1771472999999997</v>
      </c>
      <c r="AE318" s="10">
        <v>4.1302960999999998</v>
      </c>
      <c r="AF318" s="10">
        <v>4.0841785000000002</v>
      </c>
      <c r="AG318" s="10">
        <v>4.0391048999999999</v>
      </c>
      <c r="AH318" s="10">
        <v>3.995336</v>
      </c>
      <c r="AI318" s="10">
        <v>3.9529147999999998</v>
      </c>
      <c r="AJ318" s="10">
        <v>3.9118240000000002</v>
      </c>
      <c r="AK318" s="10">
        <v>3.8720463000000001</v>
      </c>
      <c r="AL318" s="10">
        <v>3.8335645999999999</v>
      </c>
      <c r="AM318" s="10">
        <v>3.7963615000000002</v>
      </c>
      <c r="AN318" s="10">
        <v>3.7604199</v>
      </c>
      <c r="AO318" s="10">
        <v>3.7257224999999998</v>
      </c>
      <c r="AP318" s="10">
        <v>3.6922519</v>
      </c>
      <c r="AQ318" s="10">
        <v>3.6599911000000001</v>
      </c>
      <c r="AR318" s="10">
        <v>3.6289226999999999</v>
      </c>
      <c r="AS318" s="10">
        <v>3.5990294999999999</v>
      </c>
      <c r="AT318" s="10">
        <v>3.5702921999999999</v>
      </c>
      <c r="AU318" s="10">
        <v>3.5426823999999999</v>
      </c>
      <c r="AV318" s="10">
        <v>3.5161695000000002</v>
      </c>
      <c r="AW318" s="10">
        <v>3.4907224000000001</v>
      </c>
      <c r="AX318" s="10">
        <v>3.4663105000000001</v>
      </c>
      <c r="AY318" s="10">
        <v>3.4429029</v>
      </c>
      <c r="AZ318" s="10">
        <v>3.4204688999999999</v>
      </c>
      <c r="BA318" s="10">
        <v>3.3989775</v>
      </c>
      <c r="BB318" s="10">
        <v>3.3783979999999998</v>
      </c>
      <c r="BC318" s="10">
        <v>3.3586995000000002</v>
      </c>
      <c r="BD318" s="10">
        <v>3.3398514000000001</v>
      </c>
      <c r="BE318" s="10">
        <v>3.3218226</v>
      </c>
      <c r="BF318" s="10">
        <v>3.3045852</v>
      </c>
      <c r="BG318" s="10">
        <v>3.2881230000000001</v>
      </c>
      <c r="BH318" s="10">
        <v>3.2724232999999998</v>
      </c>
      <c r="BI318" s="10">
        <v>3.2574730999999999</v>
      </c>
      <c r="BJ318" s="10">
        <v>3.2432598000000001</v>
      </c>
      <c r="BK318" s="10">
        <v>3.2297706000000002</v>
      </c>
      <c r="BL318" s="10">
        <v>3.2169924999999999</v>
      </c>
      <c r="BM318" s="10">
        <v>3.2049129000000001</v>
      </c>
      <c r="BN318" s="10">
        <v>3.1935188999999999</v>
      </c>
      <c r="BO318" s="10">
        <v>3.1827977000000001</v>
      </c>
      <c r="BP318" s="10">
        <v>3.1727365999999999</v>
      </c>
      <c r="BQ318" s="10">
        <v>3.1633225999999999</v>
      </c>
      <c r="BR318" s="10">
        <v>3.1198006</v>
      </c>
      <c r="BS318" s="10">
        <v>3.0968849999999999</v>
      </c>
      <c r="BU318" s="9">
        <v>133.56</v>
      </c>
      <c r="BV318" s="9">
        <v>134.51</v>
      </c>
      <c r="BW318" s="9">
        <v>135.16</v>
      </c>
      <c r="BX318" s="9">
        <v>134.36000000000001</v>
      </c>
      <c r="BY318" s="9">
        <v>136.66</v>
      </c>
      <c r="BZ318" s="9">
        <v>139.16</v>
      </c>
      <c r="CA318" s="9">
        <v>140.66</v>
      </c>
      <c r="CB318" s="9">
        <v>151.96</v>
      </c>
      <c r="CC318" s="9">
        <v>162.66</v>
      </c>
      <c r="CD318" s="9">
        <v>164.78</v>
      </c>
      <c r="CE318" s="9">
        <v>164.85</v>
      </c>
      <c r="CF318" s="9">
        <v>158.80000000000001</v>
      </c>
      <c r="CG318" s="9">
        <v>148.49</v>
      </c>
      <c r="CH318" s="9">
        <v>143.59</v>
      </c>
      <c r="CI318" s="9">
        <v>139.71</v>
      </c>
      <c r="CJ318" s="9">
        <v>137.69</v>
      </c>
      <c r="CK318" s="9">
        <v>140.88999999999999</v>
      </c>
      <c r="CL318" s="9">
        <v>144.88999999999999</v>
      </c>
      <c r="CM318" s="9">
        <v>149.11000000000001</v>
      </c>
      <c r="CN318" s="9">
        <v>152.16</v>
      </c>
      <c r="CO318" s="9">
        <v>154.16999999999999</v>
      </c>
      <c r="CP318" s="9">
        <v>154.99</v>
      </c>
      <c r="CQ318" s="9">
        <v>154.11000000000001</v>
      </c>
      <c r="CR318" s="9">
        <v>144.65</v>
      </c>
      <c r="CS318" s="9">
        <v>127.3</v>
      </c>
      <c r="CT318" s="9">
        <v>115.84</v>
      </c>
      <c r="CU318" s="9">
        <v>106.31</v>
      </c>
      <c r="CV318" s="9">
        <v>107</v>
      </c>
      <c r="CW318" s="9">
        <v>108.82</v>
      </c>
      <c r="CX318" s="9">
        <v>112.31</v>
      </c>
      <c r="CY318" s="9">
        <v>115.94</v>
      </c>
      <c r="CZ318" s="9">
        <v>119</v>
      </c>
      <c r="DA318" s="9">
        <v>122.29</v>
      </c>
      <c r="DB318" s="9">
        <v>121.98</v>
      </c>
      <c r="DC318" s="9">
        <v>122.89</v>
      </c>
      <c r="DD318" s="9">
        <v>113.25</v>
      </c>
      <c r="DE318" s="9">
        <v>97.41</v>
      </c>
      <c r="DF318" s="9">
        <v>82.12</v>
      </c>
      <c r="DG318" s="9">
        <v>79.52</v>
      </c>
      <c r="DH318" s="9">
        <v>76.930000000000007</v>
      </c>
      <c r="DI318" s="9">
        <v>73.95</v>
      </c>
      <c r="DJ318" s="9">
        <v>75.92</v>
      </c>
      <c r="DK318" s="9">
        <v>81.14</v>
      </c>
      <c r="DL318" s="9">
        <v>87.73</v>
      </c>
      <c r="DM318" s="9">
        <v>94.74</v>
      </c>
      <c r="DN318" s="9">
        <v>102.4</v>
      </c>
      <c r="DO318" s="9">
        <v>102.81</v>
      </c>
      <c r="DP318" s="9">
        <v>96.23</v>
      </c>
      <c r="DR318" s="9">
        <v>136.13</v>
      </c>
      <c r="DS318" s="9">
        <v>137.01</v>
      </c>
      <c r="DT318" s="9">
        <v>139.69</v>
      </c>
      <c r="DU318" s="9">
        <v>145</v>
      </c>
      <c r="DV318" s="9">
        <v>145.41</v>
      </c>
      <c r="DW318" s="9">
        <v>154.02000000000001</v>
      </c>
      <c r="DX318" s="9">
        <v>164.1</v>
      </c>
      <c r="DY318" s="9">
        <v>166.08</v>
      </c>
      <c r="DZ318" s="9">
        <v>165.04</v>
      </c>
      <c r="EA318" s="9">
        <v>173.56</v>
      </c>
      <c r="EB318" s="9">
        <v>171.54</v>
      </c>
      <c r="EC318" s="9">
        <v>169.21</v>
      </c>
      <c r="ED318" s="9">
        <v>139.25</v>
      </c>
      <c r="EE318" s="9">
        <v>139</v>
      </c>
      <c r="EF318" s="9">
        <v>138.88999999999999</v>
      </c>
      <c r="EG318" s="9">
        <v>134.41</v>
      </c>
      <c r="EH318" s="9">
        <v>135.06</v>
      </c>
      <c r="EI318" s="9">
        <v>133.88999999999999</v>
      </c>
      <c r="EJ318" s="9">
        <v>153.91</v>
      </c>
      <c r="EK318" s="9">
        <v>156.18</v>
      </c>
      <c r="EL318" s="9">
        <v>156.81</v>
      </c>
      <c r="EM318" s="9">
        <v>156.07</v>
      </c>
      <c r="EN318" s="9">
        <v>155.75</v>
      </c>
      <c r="EO318" s="9">
        <v>157.26</v>
      </c>
      <c r="EP318" s="9">
        <v>119.72</v>
      </c>
      <c r="EQ318" s="9">
        <v>118.99</v>
      </c>
      <c r="ER318" s="9">
        <v>119</v>
      </c>
      <c r="ES318" s="9">
        <v>118.97</v>
      </c>
      <c r="ET318" s="9">
        <v>120.38</v>
      </c>
      <c r="EU318" s="9">
        <v>121.22</v>
      </c>
      <c r="EV318" s="9">
        <v>132.34</v>
      </c>
      <c r="EW318" s="9">
        <v>134.85</v>
      </c>
      <c r="EX318" s="9">
        <v>136.71</v>
      </c>
      <c r="EY318" s="9">
        <v>137.41999999999999</v>
      </c>
      <c r="EZ318" s="9">
        <v>136.79</v>
      </c>
      <c r="FA318" s="9">
        <v>136.4</v>
      </c>
      <c r="FB318" s="9">
        <v>100.64</v>
      </c>
      <c r="FC318" s="9">
        <v>100.01</v>
      </c>
      <c r="FD318" s="9">
        <v>100.02</v>
      </c>
      <c r="FE318" s="9">
        <v>99.99</v>
      </c>
      <c r="FF318" s="9">
        <v>101.39</v>
      </c>
      <c r="FG318" s="9">
        <v>100.01</v>
      </c>
      <c r="FH318" s="9">
        <v>102.71</v>
      </c>
      <c r="FI318" s="9">
        <v>105.22</v>
      </c>
      <c r="FJ318" s="9">
        <v>107.08</v>
      </c>
      <c r="FK318" s="9">
        <v>107.79</v>
      </c>
      <c r="FL318" s="9">
        <v>108.53</v>
      </c>
      <c r="FM318" s="9">
        <v>106.78</v>
      </c>
      <c r="FO318" s="9">
        <v>78.051000000000002</v>
      </c>
      <c r="FP318" s="7">
        <v>82.3</v>
      </c>
      <c r="FQ318" s="9">
        <v>1.2101999999999999</v>
      </c>
      <c r="FR318" s="7">
        <f t="shared" si="43"/>
        <v>68.00528838208561</v>
      </c>
      <c r="FT318" s="7">
        <v>3.61</v>
      </c>
      <c r="FU318" s="7">
        <v>3.62</v>
      </c>
      <c r="FV318" s="9">
        <v>78.239500000000007</v>
      </c>
      <c r="FX318" s="9">
        <v>82.78</v>
      </c>
      <c r="FY318" s="9">
        <v>81.760000000000005</v>
      </c>
      <c r="FZ318" s="9">
        <v>80.47</v>
      </c>
      <c r="GA318" s="9">
        <v>77.88</v>
      </c>
      <c r="GB318" s="9">
        <v>73.62</v>
      </c>
    </row>
    <row r="319" spans="1:184" x14ac:dyDescent="0.25">
      <c r="A319" s="6">
        <f t="shared" si="44"/>
        <v>44998</v>
      </c>
      <c r="B319" s="13">
        <f t="shared" si="38"/>
        <v>3</v>
      </c>
      <c r="C319" s="13">
        <f t="shared" si="39"/>
        <v>2023</v>
      </c>
      <c r="D319">
        <f t="shared" si="40"/>
        <v>202303</v>
      </c>
      <c r="E319">
        <f t="shared" si="41"/>
        <v>1</v>
      </c>
      <c r="F319">
        <f t="shared" si="42"/>
        <v>202301</v>
      </c>
      <c r="G319" t="s">
        <v>505</v>
      </c>
      <c r="H319" s="9">
        <v>4</v>
      </c>
      <c r="I319" s="9">
        <v>3.9275000000000002</v>
      </c>
      <c r="J319" s="10">
        <v>4.1038575000000002</v>
      </c>
      <c r="K319" s="10">
        <v>4.1681419000000002</v>
      </c>
      <c r="L319" s="10">
        <v>4.2296348000000004</v>
      </c>
      <c r="M319" s="10">
        <v>4.2688063999999999</v>
      </c>
      <c r="N319" s="10">
        <v>4.2832033000000003</v>
      </c>
      <c r="O319" s="10">
        <v>4.2789317999999996</v>
      </c>
      <c r="P319" s="10">
        <v>4.2635382999999996</v>
      </c>
      <c r="Q319" s="10">
        <v>4.2438864000000001</v>
      </c>
      <c r="R319" s="10">
        <v>4.2247658000000001</v>
      </c>
      <c r="S319" s="10">
        <v>4.2085982</v>
      </c>
      <c r="T319" s="10">
        <v>4.1957585999999996</v>
      </c>
      <c r="U319" s="10">
        <v>4.1852448000000004</v>
      </c>
      <c r="V319" s="10">
        <v>4.1743477000000002</v>
      </c>
      <c r="W319" s="10">
        <v>4.1620885000000003</v>
      </c>
      <c r="X319" s="10">
        <v>4.1481440000000003</v>
      </c>
      <c r="Y319" s="10">
        <v>4.1321909999999997</v>
      </c>
      <c r="Z319" s="10">
        <v>4.1139064999999997</v>
      </c>
      <c r="AA319" s="10">
        <v>4.0929672000000004</v>
      </c>
      <c r="AB319" s="10">
        <v>4.0691383999999999</v>
      </c>
      <c r="AC319" s="10">
        <v>4.0426374000000003</v>
      </c>
      <c r="AD319" s="10">
        <v>4.0138259999999999</v>
      </c>
      <c r="AE319" s="10">
        <v>3.9830663999999998</v>
      </c>
      <c r="AF319" s="10">
        <v>3.9507202000000001</v>
      </c>
      <c r="AG319" s="10">
        <v>3.9171496000000001</v>
      </c>
      <c r="AH319" s="10">
        <v>3.8826855999999998</v>
      </c>
      <c r="AI319" s="10">
        <v>3.8475231999999999</v>
      </c>
      <c r="AJ319" s="10">
        <v>3.8118202999999999</v>
      </c>
      <c r="AK319" s="10">
        <v>3.7757342</v>
      </c>
      <c r="AL319" s="10">
        <v>3.7394227</v>
      </c>
      <c r="AM319" s="10">
        <v>3.7030433</v>
      </c>
      <c r="AN319" s="10">
        <v>3.6667535999999998</v>
      </c>
      <c r="AO319" s="10">
        <v>3.6307113000000002</v>
      </c>
      <c r="AP319" s="10">
        <v>3.5950739</v>
      </c>
      <c r="AQ319" s="10">
        <v>3.5599989999999999</v>
      </c>
      <c r="AR319" s="10">
        <v>3.5256443000000002</v>
      </c>
      <c r="AS319" s="10">
        <v>3.4921673000000002</v>
      </c>
      <c r="AT319" s="10">
        <v>3.4597020999999999</v>
      </c>
      <c r="AU319" s="10">
        <v>3.4282791000000001</v>
      </c>
      <c r="AV319" s="10">
        <v>3.3978999000000001</v>
      </c>
      <c r="AW319" s="10">
        <v>3.3685662999999999</v>
      </c>
      <c r="AX319" s="10">
        <v>3.3402799000000001</v>
      </c>
      <c r="AY319" s="10">
        <v>3.3130424000000001</v>
      </c>
      <c r="AZ319" s="10">
        <v>3.2868556</v>
      </c>
      <c r="BA319" s="10">
        <v>3.2617210999999999</v>
      </c>
      <c r="BB319" s="10">
        <v>3.2376406000000002</v>
      </c>
      <c r="BC319" s="10">
        <v>3.2146157999999998</v>
      </c>
      <c r="BD319" s="10">
        <v>3.1926483999999999</v>
      </c>
      <c r="BE319" s="10">
        <v>3.1717401000000001</v>
      </c>
      <c r="BF319" s="10">
        <v>3.1518893000000001</v>
      </c>
      <c r="BG319" s="10">
        <v>3.133076</v>
      </c>
      <c r="BH319" s="10">
        <v>3.1152744000000001</v>
      </c>
      <c r="BI319" s="10">
        <v>3.0984585</v>
      </c>
      <c r="BJ319" s="10">
        <v>3.0826023</v>
      </c>
      <c r="BK319" s="10">
        <v>3.0676800000000002</v>
      </c>
      <c r="BL319" s="10">
        <v>3.0536656</v>
      </c>
      <c r="BM319" s="10">
        <v>3.0405331000000002</v>
      </c>
      <c r="BN319" s="10">
        <v>3.0282566000000002</v>
      </c>
      <c r="BO319" s="10">
        <v>3.0168102000000001</v>
      </c>
      <c r="BP319" s="10">
        <v>3.0061678999999999</v>
      </c>
      <c r="BQ319" s="10">
        <v>2.9963038000000002</v>
      </c>
      <c r="BR319" s="10">
        <v>2.9522303999999999</v>
      </c>
      <c r="BS319" s="10">
        <v>2.9309945000000002</v>
      </c>
      <c r="BU319" s="9">
        <v>125.08</v>
      </c>
      <c r="BV319" s="9">
        <v>126.32</v>
      </c>
      <c r="BW319" s="9">
        <v>127.32</v>
      </c>
      <c r="BX319" s="9">
        <v>126.52</v>
      </c>
      <c r="BY319" s="9">
        <v>128.84</v>
      </c>
      <c r="BZ319" s="9">
        <v>130.9</v>
      </c>
      <c r="CA319" s="9">
        <v>133.77000000000001</v>
      </c>
      <c r="CB319" s="9">
        <v>145.07</v>
      </c>
      <c r="CC319" s="9">
        <v>155.65</v>
      </c>
      <c r="CD319" s="9">
        <v>157.52000000000001</v>
      </c>
      <c r="CE319" s="9">
        <v>156.79</v>
      </c>
      <c r="CF319" s="9">
        <v>147.62</v>
      </c>
      <c r="CG319" s="9">
        <v>141.02000000000001</v>
      </c>
      <c r="CH319" s="9">
        <v>141</v>
      </c>
      <c r="CI319" s="9">
        <v>134.06</v>
      </c>
      <c r="CJ319" s="9">
        <v>131.61000000000001</v>
      </c>
      <c r="CK319" s="9">
        <v>134.78</v>
      </c>
      <c r="CL319" s="9">
        <v>138.46</v>
      </c>
      <c r="CM319" s="9">
        <v>143.30000000000001</v>
      </c>
      <c r="CN319" s="9">
        <v>146.35</v>
      </c>
      <c r="CO319" s="9">
        <v>148.46</v>
      </c>
      <c r="CP319" s="9">
        <v>149.43</v>
      </c>
      <c r="CQ319" s="9">
        <v>148.55000000000001</v>
      </c>
      <c r="CR319" s="9">
        <v>139.09</v>
      </c>
      <c r="CS319" s="9">
        <v>122.8</v>
      </c>
      <c r="CT319" s="9">
        <v>112.15</v>
      </c>
      <c r="CU319" s="9">
        <v>102.62</v>
      </c>
      <c r="CV319" s="9">
        <v>103.31</v>
      </c>
      <c r="CW319" s="9">
        <v>105.13</v>
      </c>
      <c r="CX319" s="9">
        <v>108.51</v>
      </c>
      <c r="CY319" s="9">
        <v>111.93</v>
      </c>
      <c r="CZ319" s="9">
        <v>114.99</v>
      </c>
      <c r="DA319" s="9">
        <v>118.28</v>
      </c>
      <c r="DB319" s="9">
        <v>118.2</v>
      </c>
      <c r="DC319" s="9">
        <v>119.11</v>
      </c>
      <c r="DD319" s="9">
        <v>108.98</v>
      </c>
      <c r="DE319" s="9">
        <v>92.7</v>
      </c>
      <c r="DF319" s="9">
        <v>77.41</v>
      </c>
      <c r="DG319" s="9">
        <v>74.81</v>
      </c>
      <c r="DH319" s="9">
        <v>72.22</v>
      </c>
      <c r="DI319" s="9">
        <v>69.25</v>
      </c>
      <c r="DJ319" s="9">
        <v>71.22</v>
      </c>
      <c r="DK319" s="9">
        <v>75.73</v>
      </c>
      <c r="DL319" s="9">
        <v>82.31</v>
      </c>
      <c r="DM319" s="9">
        <v>89.35</v>
      </c>
      <c r="DN319" s="9">
        <v>95.67</v>
      </c>
      <c r="DO319" s="9">
        <v>96.08</v>
      </c>
      <c r="DP319" s="9">
        <v>89.5</v>
      </c>
      <c r="DR319" s="9">
        <v>129.56</v>
      </c>
      <c r="DS319" s="9">
        <v>129.77000000000001</v>
      </c>
      <c r="DT319" s="9">
        <v>135.16</v>
      </c>
      <c r="DU319" s="9">
        <v>138.71</v>
      </c>
      <c r="DV319" s="9">
        <v>140.11000000000001</v>
      </c>
      <c r="DW319" s="9">
        <v>146.08000000000001</v>
      </c>
      <c r="DX319" s="9">
        <v>162.16</v>
      </c>
      <c r="DY319" s="9">
        <v>164.14</v>
      </c>
      <c r="DZ319" s="9">
        <v>163.1</v>
      </c>
      <c r="EA319" s="9">
        <v>170.3</v>
      </c>
      <c r="EB319" s="9">
        <v>168.28</v>
      </c>
      <c r="EC319" s="9">
        <v>165.95</v>
      </c>
      <c r="ED319" s="9">
        <v>134.76</v>
      </c>
      <c r="EE319" s="9">
        <v>134.51</v>
      </c>
      <c r="EF319" s="9">
        <v>134.4</v>
      </c>
      <c r="EG319" s="9">
        <v>129.91999999999999</v>
      </c>
      <c r="EH319" s="9">
        <v>130.57</v>
      </c>
      <c r="EI319" s="9">
        <v>129.4</v>
      </c>
      <c r="EJ319" s="9">
        <v>151.59</v>
      </c>
      <c r="EK319" s="9">
        <v>153.86000000000001</v>
      </c>
      <c r="EL319" s="9">
        <v>154.49</v>
      </c>
      <c r="EM319" s="9">
        <v>153.75</v>
      </c>
      <c r="EN319" s="9">
        <v>153.43</v>
      </c>
      <c r="EO319" s="9">
        <v>154.94</v>
      </c>
      <c r="EP319" s="9">
        <v>115.23</v>
      </c>
      <c r="EQ319" s="9">
        <v>114.5</v>
      </c>
      <c r="ER319" s="9">
        <v>114.51</v>
      </c>
      <c r="ES319" s="9">
        <v>114.48</v>
      </c>
      <c r="ET319" s="9">
        <v>115.89</v>
      </c>
      <c r="EU319" s="9">
        <v>116.73</v>
      </c>
      <c r="EV319" s="9">
        <v>130.02000000000001</v>
      </c>
      <c r="EW319" s="9">
        <v>132.53</v>
      </c>
      <c r="EX319" s="9">
        <v>134.38999999999999</v>
      </c>
      <c r="EY319" s="9">
        <v>135.1</v>
      </c>
      <c r="EZ319" s="9">
        <v>134.47</v>
      </c>
      <c r="FA319" s="9">
        <v>134.08000000000001</v>
      </c>
      <c r="FB319" s="9">
        <v>96.15</v>
      </c>
      <c r="FC319" s="9">
        <v>95.52</v>
      </c>
      <c r="FD319" s="9">
        <v>95.53</v>
      </c>
      <c r="FE319" s="9">
        <v>95.5</v>
      </c>
      <c r="FF319" s="9">
        <v>96.9</v>
      </c>
      <c r="FG319" s="9">
        <v>95.52</v>
      </c>
      <c r="FH319" s="9">
        <v>100.39</v>
      </c>
      <c r="FI319" s="9">
        <v>102.9</v>
      </c>
      <c r="FJ319" s="9">
        <v>104.76</v>
      </c>
      <c r="FK319" s="9">
        <v>105.47</v>
      </c>
      <c r="FL319" s="9">
        <v>106.21</v>
      </c>
      <c r="FM319" s="9">
        <v>104.46</v>
      </c>
      <c r="FO319" s="9">
        <v>78.136099999999999</v>
      </c>
      <c r="FP319" s="7">
        <v>79.67</v>
      </c>
      <c r="FQ319" s="9">
        <v>1.2159</v>
      </c>
      <c r="FR319" s="7">
        <f t="shared" si="43"/>
        <v>65.523480549387287</v>
      </c>
      <c r="FT319" s="7">
        <v>3.36</v>
      </c>
      <c r="FU319" s="7">
        <v>3.38</v>
      </c>
      <c r="FV319" s="9">
        <v>78.311199999999999</v>
      </c>
      <c r="FX319" s="9">
        <v>80.77</v>
      </c>
      <c r="FY319" s="9">
        <v>79.87</v>
      </c>
      <c r="FZ319" s="9">
        <v>78.739999999999995</v>
      </c>
      <c r="GA319" s="9">
        <v>76.459999999999994</v>
      </c>
      <c r="GB319" s="9">
        <v>72.66</v>
      </c>
    </row>
    <row r="320" spans="1:184" x14ac:dyDescent="0.25">
      <c r="A320" s="6">
        <f t="shared" si="44"/>
        <v>44999</v>
      </c>
      <c r="B320" s="13">
        <f t="shared" si="38"/>
        <v>3</v>
      </c>
      <c r="C320" s="13">
        <f t="shared" si="39"/>
        <v>2023</v>
      </c>
      <c r="D320">
        <f t="shared" si="40"/>
        <v>202303</v>
      </c>
      <c r="E320">
        <f t="shared" si="41"/>
        <v>1</v>
      </c>
      <c r="F320">
        <f t="shared" si="42"/>
        <v>202301</v>
      </c>
      <c r="G320" t="s">
        <v>506</v>
      </c>
      <c r="H320" s="9">
        <v>4</v>
      </c>
      <c r="I320" s="9">
        <v>3.927</v>
      </c>
      <c r="J320" s="10">
        <v>4.0864408000000001</v>
      </c>
      <c r="K320" s="10">
        <v>4.1631429000000004</v>
      </c>
      <c r="L320" s="10">
        <v>4.2368085999999998</v>
      </c>
      <c r="M320" s="10">
        <v>4.2916971000000004</v>
      </c>
      <c r="N320" s="10">
        <v>4.3235482999999997</v>
      </c>
      <c r="O320" s="10">
        <v>4.3354616999999998</v>
      </c>
      <c r="P320" s="10">
        <v>4.3331394000000003</v>
      </c>
      <c r="Q320" s="10">
        <v>4.3231672000000003</v>
      </c>
      <c r="R320" s="10">
        <v>4.3106698999999997</v>
      </c>
      <c r="S320" s="10">
        <v>4.2985192000000003</v>
      </c>
      <c r="T320" s="10">
        <v>4.2875113999999996</v>
      </c>
      <c r="U320" s="10">
        <v>4.2771669000000001</v>
      </c>
      <c r="V320" s="10">
        <v>4.2653784000000003</v>
      </c>
      <c r="W320" s="10">
        <v>4.2515067999999996</v>
      </c>
      <c r="X320" s="10">
        <v>4.2354881999999998</v>
      </c>
      <c r="Y320" s="10">
        <v>4.2172590000000003</v>
      </c>
      <c r="Z320" s="10">
        <v>4.1967553999999998</v>
      </c>
      <c r="AA320" s="10">
        <v>4.1739136999999999</v>
      </c>
      <c r="AB320" s="10">
        <v>4.1487147000000002</v>
      </c>
      <c r="AC320" s="10">
        <v>4.1214193999999997</v>
      </c>
      <c r="AD320" s="10">
        <v>4.0923971000000003</v>
      </c>
      <c r="AE320" s="10">
        <v>4.0620171999999997</v>
      </c>
      <c r="AF320" s="10">
        <v>4.0306493000000003</v>
      </c>
      <c r="AG320" s="10">
        <v>3.9986628</v>
      </c>
      <c r="AH320" s="10">
        <v>3.9663835999999999</v>
      </c>
      <c r="AI320" s="10">
        <v>3.9339445999999998</v>
      </c>
      <c r="AJ320" s="10">
        <v>3.9014258000000002</v>
      </c>
      <c r="AK320" s="10">
        <v>3.8689068</v>
      </c>
      <c r="AL320" s="10">
        <v>3.8364677</v>
      </c>
      <c r="AM320" s="10">
        <v>3.8041882</v>
      </c>
      <c r="AN320" s="10">
        <v>3.7721480999999999</v>
      </c>
      <c r="AO320" s="10">
        <v>3.7404272000000001</v>
      </c>
      <c r="AP320" s="10">
        <v>3.7091055000000002</v>
      </c>
      <c r="AQ320" s="10">
        <v>3.6782626999999999</v>
      </c>
      <c r="AR320" s="10">
        <v>3.6479786999999999</v>
      </c>
      <c r="AS320" s="10">
        <v>3.6183333000000002</v>
      </c>
      <c r="AT320" s="10">
        <v>3.5893969999999999</v>
      </c>
      <c r="AU320" s="10">
        <v>3.5611907</v>
      </c>
      <c r="AV320" s="10">
        <v>3.5337182999999999</v>
      </c>
      <c r="AW320" s="10">
        <v>3.5069840000000001</v>
      </c>
      <c r="AX320" s="10">
        <v>3.4809917000000001</v>
      </c>
      <c r="AY320" s="10">
        <v>3.4557456000000002</v>
      </c>
      <c r="AZ320" s="10">
        <v>3.4312494999999998</v>
      </c>
      <c r="BA320" s="10">
        <v>3.4075076000000002</v>
      </c>
      <c r="BB320" s="10">
        <v>3.3845239</v>
      </c>
      <c r="BC320" s="10">
        <v>3.3623023999999999</v>
      </c>
      <c r="BD320" s="10">
        <v>3.3408471999999998</v>
      </c>
      <c r="BE320" s="10">
        <v>3.3201624000000001</v>
      </c>
      <c r="BF320" s="10">
        <v>3.3002501999999998</v>
      </c>
      <c r="BG320" s="10">
        <v>3.2811054999999998</v>
      </c>
      <c r="BH320" s="10">
        <v>3.2627206000000002</v>
      </c>
      <c r="BI320" s="10">
        <v>3.2450877999999999</v>
      </c>
      <c r="BJ320" s="10">
        <v>3.2281993</v>
      </c>
      <c r="BK320" s="10">
        <v>3.2120476</v>
      </c>
      <c r="BL320" s="10">
        <v>3.1966249000000002</v>
      </c>
      <c r="BM320" s="10">
        <v>3.1819236000000002</v>
      </c>
      <c r="BN320" s="10">
        <v>3.1679360000000001</v>
      </c>
      <c r="BO320" s="10">
        <v>3.1546544000000001</v>
      </c>
      <c r="BP320" s="10">
        <v>3.1420710999999999</v>
      </c>
      <c r="BQ320" s="10">
        <v>3.1301785</v>
      </c>
      <c r="BR320" s="10">
        <v>3.0727598</v>
      </c>
      <c r="BS320" s="10">
        <v>3.0374314999999998</v>
      </c>
      <c r="BU320" s="9">
        <v>110.52</v>
      </c>
      <c r="BV320" s="9">
        <v>111.92</v>
      </c>
      <c r="BW320" s="9">
        <v>113.13</v>
      </c>
      <c r="BX320" s="9">
        <v>112.52</v>
      </c>
      <c r="BY320" s="9">
        <v>114.72</v>
      </c>
      <c r="BZ320" s="9">
        <v>117.2</v>
      </c>
      <c r="CA320" s="9">
        <v>118.96</v>
      </c>
      <c r="CB320" s="9">
        <v>130.22</v>
      </c>
      <c r="CC320" s="9">
        <v>141.12</v>
      </c>
      <c r="CD320" s="9">
        <v>143.25</v>
      </c>
      <c r="CE320" s="9">
        <v>143.5</v>
      </c>
      <c r="CF320" s="9">
        <v>137.30000000000001</v>
      </c>
      <c r="CG320" s="9">
        <v>131.71</v>
      </c>
      <c r="CH320" s="9">
        <v>126.6</v>
      </c>
      <c r="CI320" s="9">
        <v>122.04</v>
      </c>
      <c r="CJ320" s="9">
        <v>119.75</v>
      </c>
      <c r="CK320" s="9">
        <v>123.14</v>
      </c>
      <c r="CL320" s="9">
        <v>126.64</v>
      </c>
      <c r="CM320" s="9">
        <v>131.08000000000001</v>
      </c>
      <c r="CN320" s="9">
        <v>134</v>
      </c>
      <c r="CO320" s="9">
        <v>136.11000000000001</v>
      </c>
      <c r="CP320" s="9">
        <v>137.05000000000001</v>
      </c>
      <c r="CQ320" s="9">
        <v>136.16</v>
      </c>
      <c r="CR320" s="9">
        <v>127.33</v>
      </c>
      <c r="CS320" s="9">
        <v>113.66</v>
      </c>
      <c r="CT320" s="9">
        <v>104.26</v>
      </c>
      <c r="CU320" s="9">
        <v>94.73</v>
      </c>
      <c r="CV320" s="9">
        <v>95.42</v>
      </c>
      <c r="CW320" s="9">
        <v>97.24</v>
      </c>
      <c r="CX320" s="9">
        <v>100.62</v>
      </c>
      <c r="CY320" s="9">
        <v>104.72</v>
      </c>
      <c r="CZ320" s="9">
        <v>108.35</v>
      </c>
      <c r="DA320" s="9">
        <v>111.64</v>
      </c>
      <c r="DB320" s="9">
        <v>111.57</v>
      </c>
      <c r="DC320" s="9">
        <v>112.48</v>
      </c>
      <c r="DD320" s="9">
        <v>102.35</v>
      </c>
      <c r="DE320" s="9">
        <v>86.57</v>
      </c>
      <c r="DF320" s="9">
        <v>71.28</v>
      </c>
      <c r="DG320" s="9">
        <v>68.680000000000007</v>
      </c>
      <c r="DH320" s="9">
        <v>66.09</v>
      </c>
      <c r="DI320" s="9">
        <v>63.12</v>
      </c>
      <c r="DJ320" s="9">
        <v>65.09</v>
      </c>
      <c r="DK320" s="9">
        <v>69.22</v>
      </c>
      <c r="DL320" s="9">
        <v>75.8</v>
      </c>
      <c r="DM320" s="9">
        <v>82.83</v>
      </c>
      <c r="DN320" s="9">
        <v>89.5</v>
      </c>
      <c r="DO320" s="9">
        <v>89.91</v>
      </c>
      <c r="DP320" s="9">
        <v>83.31</v>
      </c>
      <c r="DR320" s="9">
        <v>118.33</v>
      </c>
      <c r="DS320" s="9">
        <v>118.75</v>
      </c>
      <c r="DT320" s="9">
        <v>123.67</v>
      </c>
      <c r="DU320" s="9">
        <v>127.06</v>
      </c>
      <c r="DV320" s="9">
        <v>128.56</v>
      </c>
      <c r="DW320" s="9">
        <v>133.07</v>
      </c>
      <c r="DX320" s="9">
        <v>146.82</v>
      </c>
      <c r="DY320" s="9">
        <v>148.80000000000001</v>
      </c>
      <c r="DZ320" s="9">
        <v>147.76</v>
      </c>
      <c r="EA320" s="9">
        <v>154.21</v>
      </c>
      <c r="EB320" s="9">
        <v>152.19</v>
      </c>
      <c r="EC320" s="9">
        <v>149.86000000000001</v>
      </c>
      <c r="ED320" s="9">
        <v>122.9</v>
      </c>
      <c r="EE320" s="9">
        <v>122.65</v>
      </c>
      <c r="EF320" s="9">
        <v>122.54</v>
      </c>
      <c r="EG320" s="9">
        <v>118.06</v>
      </c>
      <c r="EH320" s="9">
        <v>118.71</v>
      </c>
      <c r="EI320" s="9">
        <v>118.35</v>
      </c>
      <c r="EJ320" s="9">
        <v>141.51</v>
      </c>
      <c r="EK320" s="9">
        <v>143.78</v>
      </c>
      <c r="EL320" s="9">
        <v>144.41</v>
      </c>
      <c r="EM320" s="9">
        <v>143.66999999999999</v>
      </c>
      <c r="EN320" s="9">
        <v>143.35</v>
      </c>
      <c r="EO320" s="9">
        <v>144.86000000000001</v>
      </c>
      <c r="EP320" s="9">
        <v>110.98</v>
      </c>
      <c r="EQ320" s="9">
        <v>110.25</v>
      </c>
      <c r="ER320" s="9">
        <v>110.26</v>
      </c>
      <c r="ES320" s="9">
        <v>110.23</v>
      </c>
      <c r="ET320" s="9">
        <v>111.64</v>
      </c>
      <c r="EU320" s="9">
        <v>112.48</v>
      </c>
      <c r="EV320" s="9">
        <v>123.17</v>
      </c>
      <c r="EW320" s="9">
        <v>125.68</v>
      </c>
      <c r="EX320" s="9">
        <v>127.54</v>
      </c>
      <c r="EY320" s="9">
        <v>128.25</v>
      </c>
      <c r="EZ320" s="9">
        <v>127.62</v>
      </c>
      <c r="FA320" s="9">
        <v>127.23</v>
      </c>
      <c r="FB320" s="9">
        <v>91.9</v>
      </c>
      <c r="FC320" s="9">
        <v>91.27</v>
      </c>
      <c r="FD320" s="9">
        <v>91.28</v>
      </c>
      <c r="FE320" s="9">
        <v>91.25</v>
      </c>
      <c r="FF320" s="9">
        <v>92.65</v>
      </c>
      <c r="FG320" s="9">
        <v>91.27</v>
      </c>
      <c r="FH320" s="9">
        <v>93.54</v>
      </c>
      <c r="FI320" s="9">
        <v>96.05</v>
      </c>
      <c r="FJ320" s="9">
        <v>97.91</v>
      </c>
      <c r="FK320" s="9">
        <v>98.62</v>
      </c>
      <c r="FL320" s="9">
        <v>99.36</v>
      </c>
      <c r="FM320" s="9">
        <v>97.61</v>
      </c>
      <c r="FO320" s="9">
        <v>78.085499999999996</v>
      </c>
      <c r="FP320" s="7">
        <v>76.77</v>
      </c>
      <c r="FQ320" s="9">
        <v>1.2145999999999999</v>
      </c>
      <c r="FR320" s="7">
        <f t="shared" si="43"/>
        <v>63.205993742795982</v>
      </c>
      <c r="FT320" s="7">
        <v>3.47</v>
      </c>
      <c r="FU320" s="7">
        <v>3.5</v>
      </c>
      <c r="FV320" s="9">
        <v>78.258499999999998</v>
      </c>
      <c r="FX320" s="9">
        <v>77.45</v>
      </c>
      <c r="FY320" s="9">
        <v>76.72</v>
      </c>
      <c r="FZ320" s="9">
        <v>75.75</v>
      </c>
      <c r="GA320" s="9">
        <v>73.84</v>
      </c>
      <c r="GB320" s="9">
        <v>70.89</v>
      </c>
    </row>
    <row r="321" spans="1:184" x14ac:dyDescent="0.25">
      <c r="A321" s="6">
        <f t="shared" si="44"/>
        <v>45000</v>
      </c>
      <c r="B321" s="13">
        <f t="shared" si="38"/>
        <v>3</v>
      </c>
      <c r="C321" s="13">
        <f t="shared" si="39"/>
        <v>2023</v>
      </c>
      <c r="D321">
        <f t="shared" si="40"/>
        <v>202303</v>
      </c>
      <c r="E321">
        <f t="shared" si="41"/>
        <v>1</v>
      </c>
      <c r="F321">
        <f t="shared" si="42"/>
        <v>202301</v>
      </c>
      <c r="G321" t="s">
        <v>507</v>
      </c>
      <c r="H321" s="9">
        <v>4</v>
      </c>
      <c r="I321" s="9">
        <v>3.9272</v>
      </c>
      <c r="J321" s="10">
        <v>4.0465513</v>
      </c>
      <c r="K321" s="10">
        <v>4.1138579999999996</v>
      </c>
      <c r="L321" s="10">
        <v>4.1769540000000003</v>
      </c>
      <c r="M321" s="10">
        <v>4.2161359999999997</v>
      </c>
      <c r="N321" s="10">
        <v>4.2235258</v>
      </c>
      <c r="O321" s="10">
        <v>4.2058274000000004</v>
      </c>
      <c r="P321" s="10">
        <v>4.1722808999999996</v>
      </c>
      <c r="Q321" s="10">
        <v>4.132053</v>
      </c>
      <c r="R321" s="10">
        <v>4.0923333</v>
      </c>
      <c r="S321" s="10">
        <v>4.0576049000000003</v>
      </c>
      <c r="T321" s="10">
        <v>4.0296953000000002</v>
      </c>
      <c r="U321" s="10">
        <v>4.0083925000000002</v>
      </c>
      <c r="V321" s="10">
        <v>3.9913778</v>
      </c>
      <c r="W321" s="10">
        <v>3.9773057999999999</v>
      </c>
      <c r="X321" s="10">
        <v>3.9652881999999998</v>
      </c>
      <c r="Y321" s="10">
        <v>3.9544364000000001</v>
      </c>
      <c r="Z321" s="10">
        <v>3.9438621999999999</v>
      </c>
      <c r="AA321" s="10">
        <v>3.9326770999999998</v>
      </c>
      <c r="AB321" s="10">
        <v>3.9201066</v>
      </c>
      <c r="AC321" s="10">
        <v>3.9060218999999998</v>
      </c>
      <c r="AD321" s="10">
        <v>3.8905208</v>
      </c>
      <c r="AE321" s="10">
        <v>3.8737016</v>
      </c>
      <c r="AF321" s="10">
        <v>3.8556623999999999</v>
      </c>
      <c r="AG321" s="10">
        <v>3.8365016000000001</v>
      </c>
      <c r="AH321" s="10">
        <v>3.8163170000000002</v>
      </c>
      <c r="AI321" s="10">
        <v>3.7952051</v>
      </c>
      <c r="AJ321" s="10">
        <v>3.7732618000000002</v>
      </c>
      <c r="AK321" s="10">
        <v>3.7505831000000001</v>
      </c>
      <c r="AL321" s="10">
        <v>3.7272647999999999</v>
      </c>
      <c r="AM321" s="10">
        <v>3.7034029999999998</v>
      </c>
      <c r="AN321" s="10">
        <v>3.6790935</v>
      </c>
      <c r="AO321" s="10">
        <v>3.6544322999999999</v>
      </c>
      <c r="AP321" s="10">
        <v>3.6295153</v>
      </c>
      <c r="AQ321" s="10">
        <v>3.6044383999999998</v>
      </c>
      <c r="AR321" s="10">
        <v>3.5792977000000001</v>
      </c>
      <c r="AS321" s="10">
        <v>3.5541889000000002</v>
      </c>
      <c r="AT321" s="10">
        <v>3.5292005</v>
      </c>
      <c r="AU321" s="10">
        <v>3.5043839000000001</v>
      </c>
      <c r="AV321" s="10">
        <v>3.4797791</v>
      </c>
      <c r="AW321" s="10">
        <v>3.4554263999999999</v>
      </c>
      <c r="AX321" s="10">
        <v>3.4313658</v>
      </c>
      <c r="AY321" s="10">
        <v>3.4076374</v>
      </c>
      <c r="AZ321" s="10">
        <v>3.3842815000000002</v>
      </c>
      <c r="BA321" s="10">
        <v>3.3613381000000002</v>
      </c>
      <c r="BB321" s="10">
        <v>3.3388472999999999</v>
      </c>
      <c r="BC321" s="10">
        <v>3.3168492999999999</v>
      </c>
      <c r="BD321" s="10">
        <v>3.2953842999999998</v>
      </c>
      <c r="BE321" s="10">
        <v>3.2744922999999999</v>
      </c>
      <c r="BF321" s="10">
        <v>3.2542081</v>
      </c>
      <c r="BG321" s="10">
        <v>3.2345424999999999</v>
      </c>
      <c r="BH321" s="10">
        <v>3.2155</v>
      </c>
      <c r="BI321" s="10">
        <v>3.1970847999999998</v>
      </c>
      <c r="BJ321" s="10">
        <v>3.1793011999999998</v>
      </c>
      <c r="BK321" s="10">
        <v>3.1621537000000002</v>
      </c>
      <c r="BL321" s="10">
        <v>3.1456464</v>
      </c>
      <c r="BM321" s="10">
        <v>3.1297836999999999</v>
      </c>
      <c r="BN321" s="10">
        <v>3.1145698999999998</v>
      </c>
      <c r="BO321" s="10">
        <v>3.1000093999999998</v>
      </c>
      <c r="BP321" s="10">
        <v>3.0861065000000001</v>
      </c>
      <c r="BQ321" s="10">
        <v>3.0728654999999998</v>
      </c>
      <c r="BR321" s="10">
        <v>3.0070991999999999</v>
      </c>
      <c r="BS321" s="10">
        <v>2.9634149999999999</v>
      </c>
      <c r="BU321" s="9">
        <v>106.3</v>
      </c>
      <c r="BV321" s="9">
        <v>107.74</v>
      </c>
      <c r="BW321" s="9">
        <v>109.33</v>
      </c>
      <c r="BX321" s="9">
        <v>108.93</v>
      </c>
      <c r="BY321" s="9">
        <v>110.95</v>
      </c>
      <c r="BZ321" s="9">
        <v>113.41</v>
      </c>
      <c r="CA321" s="9">
        <v>115.41</v>
      </c>
      <c r="CB321" s="9">
        <v>126.5</v>
      </c>
      <c r="CC321" s="9">
        <v>137.6</v>
      </c>
      <c r="CD321" s="9">
        <v>139.5</v>
      </c>
      <c r="CE321" s="9">
        <v>139.91</v>
      </c>
      <c r="CF321" s="9">
        <v>134.01</v>
      </c>
      <c r="CG321" s="9">
        <v>127.63</v>
      </c>
      <c r="CH321" s="9">
        <v>121.46</v>
      </c>
      <c r="CI321" s="9">
        <v>116.85</v>
      </c>
      <c r="CJ321" s="9">
        <v>114.71</v>
      </c>
      <c r="CK321" s="9">
        <v>118.11</v>
      </c>
      <c r="CL321" s="9">
        <v>121.22</v>
      </c>
      <c r="CM321" s="9">
        <v>126.05</v>
      </c>
      <c r="CN321" s="9">
        <v>128.97</v>
      </c>
      <c r="CO321" s="9">
        <v>131.09</v>
      </c>
      <c r="CP321" s="9">
        <v>132.24</v>
      </c>
      <c r="CQ321" s="9">
        <v>131.36000000000001</v>
      </c>
      <c r="CR321" s="9">
        <v>122.54</v>
      </c>
      <c r="CS321" s="9">
        <v>111.14</v>
      </c>
      <c r="CT321" s="9">
        <v>101.75</v>
      </c>
      <c r="CU321" s="9">
        <v>92.25</v>
      </c>
      <c r="CV321" s="9">
        <v>93.03</v>
      </c>
      <c r="CW321" s="9">
        <v>94.86</v>
      </c>
      <c r="CX321" s="9">
        <v>98.26</v>
      </c>
      <c r="CY321" s="9">
        <v>103.88</v>
      </c>
      <c r="CZ321" s="9">
        <v>107.52</v>
      </c>
      <c r="DA321" s="9">
        <v>110.82</v>
      </c>
      <c r="DB321" s="9">
        <v>109.76</v>
      </c>
      <c r="DC321" s="9">
        <v>110.68</v>
      </c>
      <c r="DD321" s="9">
        <v>100.57</v>
      </c>
      <c r="DE321" s="9">
        <v>86.87</v>
      </c>
      <c r="DF321" s="9">
        <v>74.88</v>
      </c>
      <c r="DG321" s="9">
        <v>72.28</v>
      </c>
      <c r="DH321" s="9">
        <v>69.69</v>
      </c>
      <c r="DI321" s="9">
        <v>66.72</v>
      </c>
      <c r="DJ321" s="9">
        <v>68.69</v>
      </c>
      <c r="DK321" s="9">
        <v>73.62</v>
      </c>
      <c r="DL321" s="9">
        <v>80.2</v>
      </c>
      <c r="DM321" s="9">
        <v>87.23</v>
      </c>
      <c r="DN321" s="9">
        <v>93.48</v>
      </c>
      <c r="DO321" s="9">
        <v>93.89</v>
      </c>
      <c r="DP321" s="9">
        <v>87.29</v>
      </c>
      <c r="DR321" s="9">
        <v>112.97</v>
      </c>
      <c r="DS321" s="9">
        <v>113.35</v>
      </c>
      <c r="DT321" s="9">
        <v>118.06</v>
      </c>
      <c r="DU321" s="9">
        <v>121.79</v>
      </c>
      <c r="DV321" s="9">
        <v>123.27</v>
      </c>
      <c r="DW321" s="9">
        <v>127.3</v>
      </c>
      <c r="DX321" s="9">
        <v>141.56</v>
      </c>
      <c r="DY321" s="9">
        <v>143.54</v>
      </c>
      <c r="DZ321" s="9">
        <v>142.5</v>
      </c>
      <c r="EA321" s="9">
        <v>151.02000000000001</v>
      </c>
      <c r="EB321" s="9">
        <v>149</v>
      </c>
      <c r="EC321" s="9">
        <v>146.66999999999999</v>
      </c>
      <c r="ED321" s="9">
        <v>118.28</v>
      </c>
      <c r="EE321" s="9">
        <v>118.03</v>
      </c>
      <c r="EF321" s="9">
        <v>117.92</v>
      </c>
      <c r="EG321" s="9">
        <v>113.44</v>
      </c>
      <c r="EH321" s="9">
        <v>114.09</v>
      </c>
      <c r="EI321" s="9">
        <v>113.73</v>
      </c>
      <c r="EJ321" s="9">
        <v>136.69999999999999</v>
      </c>
      <c r="EK321" s="9">
        <v>138.97</v>
      </c>
      <c r="EL321" s="9">
        <v>139.6</v>
      </c>
      <c r="EM321" s="9">
        <v>138.86000000000001</v>
      </c>
      <c r="EN321" s="9">
        <v>138.54</v>
      </c>
      <c r="EO321" s="9">
        <v>140.05000000000001</v>
      </c>
      <c r="EP321" s="9">
        <v>106.13</v>
      </c>
      <c r="EQ321" s="9">
        <v>105.4</v>
      </c>
      <c r="ER321" s="9">
        <v>105.41</v>
      </c>
      <c r="ES321" s="9">
        <v>105.38</v>
      </c>
      <c r="ET321" s="9">
        <v>106.79</v>
      </c>
      <c r="EU321" s="9">
        <v>107.63</v>
      </c>
      <c r="EV321" s="9">
        <v>120.9</v>
      </c>
      <c r="EW321" s="9">
        <v>123.41</v>
      </c>
      <c r="EX321" s="9">
        <v>125.27</v>
      </c>
      <c r="EY321" s="9">
        <v>125.98</v>
      </c>
      <c r="EZ321" s="9">
        <v>125.35</v>
      </c>
      <c r="FA321" s="9">
        <v>124.96</v>
      </c>
      <c r="FB321" s="9">
        <v>89.65</v>
      </c>
      <c r="FC321" s="9">
        <v>89.02</v>
      </c>
      <c r="FD321" s="9">
        <v>89.03</v>
      </c>
      <c r="FE321" s="9">
        <v>89</v>
      </c>
      <c r="FF321" s="9">
        <v>90.4</v>
      </c>
      <c r="FG321" s="9">
        <v>89.02</v>
      </c>
      <c r="FH321" s="9">
        <v>91.29</v>
      </c>
      <c r="FI321" s="9">
        <v>93.8</v>
      </c>
      <c r="FJ321" s="9">
        <v>95.66</v>
      </c>
      <c r="FK321" s="9">
        <v>96.37</v>
      </c>
      <c r="FL321" s="9">
        <v>97.11</v>
      </c>
      <c r="FM321" s="9">
        <v>95.36</v>
      </c>
      <c r="FO321" s="9">
        <v>78.0792</v>
      </c>
      <c r="FP321" s="7">
        <v>74.3</v>
      </c>
      <c r="FQ321" s="9">
        <v>1.2028000000000001</v>
      </c>
      <c r="FR321" s="7">
        <f t="shared" si="43"/>
        <v>61.772530761556361</v>
      </c>
      <c r="FT321" s="7">
        <v>3.31</v>
      </c>
      <c r="FU321" s="7">
        <v>3.33</v>
      </c>
      <c r="FV321" s="9">
        <v>78.2483</v>
      </c>
      <c r="FX321" s="9">
        <v>73.69</v>
      </c>
      <c r="FY321" s="9">
        <v>73.05</v>
      </c>
      <c r="FZ321" s="9">
        <v>72.31</v>
      </c>
      <c r="GA321" s="9">
        <v>70.91</v>
      </c>
      <c r="GB321" s="9">
        <v>68.95</v>
      </c>
    </row>
    <row r="322" spans="1:184" x14ac:dyDescent="0.25">
      <c r="A322" s="6">
        <f t="shared" si="44"/>
        <v>45001</v>
      </c>
      <c r="B322" s="13">
        <f t="shared" si="38"/>
        <v>3</v>
      </c>
      <c r="C322" s="13">
        <f t="shared" si="39"/>
        <v>2023</v>
      </c>
      <c r="D322">
        <f t="shared" si="40"/>
        <v>202303</v>
      </c>
      <c r="E322">
        <f t="shared" si="41"/>
        <v>1</v>
      </c>
      <c r="F322">
        <f t="shared" si="42"/>
        <v>202301</v>
      </c>
      <c r="G322" t="s">
        <v>508</v>
      </c>
      <c r="H322" s="9">
        <v>4</v>
      </c>
      <c r="I322" s="9">
        <v>3.9272</v>
      </c>
      <c r="J322" s="10">
        <v>4.0874724000000002</v>
      </c>
      <c r="K322" s="10">
        <v>4.1555467999999998</v>
      </c>
      <c r="L322" s="10">
        <v>4.2238077000000001</v>
      </c>
      <c r="M322" s="10">
        <v>4.2745138000000003</v>
      </c>
      <c r="N322" s="10">
        <v>4.2999346000000003</v>
      </c>
      <c r="O322" s="10">
        <v>4.3026721999999999</v>
      </c>
      <c r="P322" s="10">
        <v>4.2887237000000002</v>
      </c>
      <c r="Q322" s="10">
        <v>4.2639696999999996</v>
      </c>
      <c r="R322" s="10">
        <v>4.2340064999999996</v>
      </c>
      <c r="S322" s="10">
        <v>4.2027432999999998</v>
      </c>
      <c r="T322" s="10">
        <v>4.1724439999999996</v>
      </c>
      <c r="U322" s="10">
        <v>4.1441407000000003</v>
      </c>
      <c r="V322" s="10">
        <v>4.1178280999999997</v>
      </c>
      <c r="W322" s="10">
        <v>4.0932158999999997</v>
      </c>
      <c r="X322" s="10">
        <v>4.0700048999999998</v>
      </c>
      <c r="Y322" s="10">
        <v>4.0478962000000003</v>
      </c>
      <c r="Z322" s="10">
        <v>4.0265905999999996</v>
      </c>
      <c r="AA322" s="10">
        <v>4.0057893</v>
      </c>
      <c r="AB322" s="10">
        <v>3.9852108999999998</v>
      </c>
      <c r="AC322" s="10">
        <v>3.9646661000000001</v>
      </c>
      <c r="AD322" s="10">
        <v>3.9439943999999998</v>
      </c>
      <c r="AE322" s="10">
        <v>3.9230356</v>
      </c>
      <c r="AF322" s="10">
        <v>3.9016294999999999</v>
      </c>
      <c r="AG322" s="10">
        <v>3.8796157999999998</v>
      </c>
      <c r="AH322" s="10">
        <v>3.8568674999999999</v>
      </c>
      <c r="AI322" s="10">
        <v>3.8334202999999998</v>
      </c>
      <c r="AJ322" s="10">
        <v>3.8093591</v>
      </c>
      <c r="AK322" s="10">
        <v>3.7847689999999998</v>
      </c>
      <c r="AL322" s="10">
        <v>3.759735</v>
      </c>
      <c r="AM322" s="10">
        <v>3.7343419999999998</v>
      </c>
      <c r="AN322" s="10">
        <v>3.7086750999999998</v>
      </c>
      <c r="AO322" s="10">
        <v>3.6828194000000001</v>
      </c>
      <c r="AP322" s="10">
        <v>3.6568597999999999</v>
      </c>
      <c r="AQ322" s="10">
        <v>3.6308813</v>
      </c>
      <c r="AR322" s="10">
        <v>3.6049690999999999</v>
      </c>
      <c r="AS322" s="10">
        <v>3.5792079999999999</v>
      </c>
      <c r="AT322" s="10">
        <v>3.5536775</v>
      </c>
      <c r="AU322" s="10">
        <v>3.5284320999999998</v>
      </c>
      <c r="AV322" s="10">
        <v>3.5035194000000001</v>
      </c>
      <c r="AW322" s="10">
        <v>3.4789870000000001</v>
      </c>
      <c r="AX322" s="10">
        <v>3.4548827000000002</v>
      </c>
      <c r="AY322" s="10">
        <v>3.431254</v>
      </c>
      <c r="AZ322" s="10">
        <v>3.4081486999999999</v>
      </c>
      <c r="BA322" s="10">
        <v>3.3856142999999999</v>
      </c>
      <c r="BB322" s="10">
        <v>3.3636984000000001</v>
      </c>
      <c r="BC322" s="10">
        <v>3.3424488000000001</v>
      </c>
      <c r="BD322" s="10">
        <v>3.3219131000000002</v>
      </c>
      <c r="BE322" s="10">
        <v>3.3021389999999999</v>
      </c>
      <c r="BF322" s="10">
        <v>3.2831625999999998</v>
      </c>
      <c r="BG322" s="10">
        <v>3.2649701000000002</v>
      </c>
      <c r="BH322" s="10">
        <v>3.2475339000000001</v>
      </c>
      <c r="BI322" s="10">
        <v>3.2308260999999998</v>
      </c>
      <c r="BJ322" s="10">
        <v>3.2148191000000002</v>
      </c>
      <c r="BK322" s="10">
        <v>3.1994851999999998</v>
      </c>
      <c r="BL322" s="10">
        <v>3.1847965</v>
      </c>
      <c r="BM322" s="10">
        <v>3.1707255000000001</v>
      </c>
      <c r="BN322" s="10">
        <v>3.1572444000000002</v>
      </c>
      <c r="BO322" s="10">
        <v>3.1443254</v>
      </c>
      <c r="BP322" s="10">
        <v>3.1319409</v>
      </c>
      <c r="BQ322" s="10">
        <v>3.120063</v>
      </c>
      <c r="BR322" s="10">
        <v>3.0587604000000002</v>
      </c>
      <c r="BS322" s="10">
        <v>3.0140834000000001</v>
      </c>
      <c r="BU322" s="9">
        <v>109.19</v>
      </c>
      <c r="BV322" s="9">
        <v>111.12</v>
      </c>
      <c r="BW322" s="9">
        <v>113.58</v>
      </c>
      <c r="BX322" s="9">
        <v>112.91</v>
      </c>
      <c r="BY322" s="9">
        <v>114.91</v>
      </c>
      <c r="BZ322" s="9">
        <v>117.41</v>
      </c>
      <c r="CA322" s="9">
        <v>119.9</v>
      </c>
      <c r="CB322" s="9">
        <v>131.1</v>
      </c>
      <c r="CC322" s="9">
        <v>142.19999999999999</v>
      </c>
      <c r="CD322" s="9">
        <v>144.1</v>
      </c>
      <c r="CE322" s="9">
        <v>144.51</v>
      </c>
      <c r="CF322" s="9">
        <v>138.62</v>
      </c>
      <c r="CG322" s="9">
        <v>132.56</v>
      </c>
      <c r="CH322" s="9">
        <v>127.14</v>
      </c>
      <c r="CI322" s="9">
        <v>122.53</v>
      </c>
      <c r="CJ322" s="9">
        <v>120.39</v>
      </c>
      <c r="CK322" s="9">
        <v>123.8</v>
      </c>
      <c r="CL322" s="9">
        <v>126.91</v>
      </c>
      <c r="CM322" s="9">
        <v>131.74</v>
      </c>
      <c r="CN322" s="9">
        <v>134.66</v>
      </c>
      <c r="CO322" s="9">
        <v>136.79</v>
      </c>
      <c r="CP322" s="9">
        <v>137.94999999999999</v>
      </c>
      <c r="CQ322" s="9">
        <v>136.94</v>
      </c>
      <c r="CR322" s="9">
        <v>126.79</v>
      </c>
      <c r="CS322" s="9">
        <v>114.06</v>
      </c>
      <c r="CT322" s="9">
        <v>103.89</v>
      </c>
      <c r="CU322" s="9">
        <v>94.2</v>
      </c>
      <c r="CV322" s="9">
        <v>94.53</v>
      </c>
      <c r="CW322" s="9">
        <v>96.43</v>
      </c>
      <c r="CX322" s="9">
        <v>99.95</v>
      </c>
      <c r="CY322" s="9">
        <v>106.73</v>
      </c>
      <c r="CZ322" s="9">
        <v>110.37</v>
      </c>
      <c r="DA322" s="9">
        <v>113.67</v>
      </c>
      <c r="DB322" s="9">
        <v>112.61</v>
      </c>
      <c r="DC322" s="9">
        <v>113.53</v>
      </c>
      <c r="DD322" s="9">
        <v>103.42</v>
      </c>
      <c r="DE322" s="9">
        <v>89.72</v>
      </c>
      <c r="DF322" s="9">
        <v>77.73</v>
      </c>
      <c r="DG322" s="9">
        <v>75.13</v>
      </c>
      <c r="DH322" s="9">
        <v>72.540000000000006</v>
      </c>
      <c r="DI322" s="9">
        <v>69.569999999999993</v>
      </c>
      <c r="DJ322" s="9">
        <v>71.540000000000006</v>
      </c>
      <c r="DK322" s="9">
        <v>76.47</v>
      </c>
      <c r="DL322" s="9">
        <v>83.05</v>
      </c>
      <c r="DM322" s="9">
        <v>90.08</v>
      </c>
      <c r="DN322" s="9">
        <v>96.33</v>
      </c>
      <c r="DO322" s="9">
        <v>96.74</v>
      </c>
      <c r="DP322" s="9">
        <v>90.14</v>
      </c>
      <c r="DR322" s="9">
        <v>113.93</v>
      </c>
      <c r="DS322" s="9">
        <v>113.88</v>
      </c>
      <c r="DT322" s="9">
        <v>120.52</v>
      </c>
      <c r="DU322" s="9">
        <v>121.89</v>
      </c>
      <c r="DV322" s="9">
        <v>123.37</v>
      </c>
      <c r="DW322" s="9">
        <v>127.14</v>
      </c>
      <c r="DX322" s="9">
        <v>142.25</v>
      </c>
      <c r="DY322" s="9">
        <v>144.22999999999999</v>
      </c>
      <c r="DZ322" s="9">
        <v>143.19</v>
      </c>
      <c r="EA322" s="9">
        <v>150.80000000000001</v>
      </c>
      <c r="EB322" s="9">
        <v>148.78</v>
      </c>
      <c r="EC322" s="9">
        <v>146.44999999999999</v>
      </c>
      <c r="ED322" s="9">
        <v>118.72</v>
      </c>
      <c r="EE322" s="9">
        <v>118.47</v>
      </c>
      <c r="EF322" s="9">
        <v>118.36</v>
      </c>
      <c r="EG322" s="9">
        <v>113.88</v>
      </c>
      <c r="EH322" s="9">
        <v>114.53</v>
      </c>
      <c r="EI322" s="9">
        <v>114.17</v>
      </c>
      <c r="EJ322" s="9">
        <v>137.28</v>
      </c>
      <c r="EK322" s="9">
        <v>139.55000000000001</v>
      </c>
      <c r="EL322" s="9">
        <v>140.18</v>
      </c>
      <c r="EM322" s="9">
        <v>139.44</v>
      </c>
      <c r="EN322" s="9">
        <v>139.12</v>
      </c>
      <c r="EO322" s="9">
        <v>140.63</v>
      </c>
      <c r="EP322" s="9">
        <v>105.85</v>
      </c>
      <c r="EQ322" s="9">
        <v>105.12</v>
      </c>
      <c r="ER322" s="9">
        <v>105.13</v>
      </c>
      <c r="ES322" s="9">
        <v>105.1</v>
      </c>
      <c r="ET322" s="9">
        <v>106.51</v>
      </c>
      <c r="EU322" s="9">
        <v>107.35</v>
      </c>
      <c r="EV322" s="9">
        <v>121.98</v>
      </c>
      <c r="EW322" s="9">
        <v>124.49</v>
      </c>
      <c r="EX322" s="9">
        <v>126.35</v>
      </c>
      <c r="EY322" s="9">
        <v>127.06</v>
      </c>
      <c r="EZ322" s="9">
        <v>126.43</v>
      </c>
      <c r="FA322" s="9">
        <v>126.04</v>
      </c>
      <c r="FB322" s="9">
        <v>90.73</v>
      </c>
      <c r="FC322" s="9">
        <v>90.1</v>
      </c>
      <c r="FD322" s="9">
        <v>90.11</v>
      </c>
      <c r="FE322" s="9">
        <v>90.08</v>
      </c>
      <c r="FF322" s="9">
        <v>91.48</v>
      </c>
      <c r="FG322" s="9">
        <v>90.1</v>
      </c>
      <c r="FH322" s="9">
        <v>92.37</v>
      </c>
      <c r="FI322" s="9">
        <v>94.88</v>
      </c>
      <c r="FJ322" s="9">
        <v>96.74</v>
      </c>
      <c r="FK322" s="9">
        <v>97.45</v>
      </c>
      <c r="FL322" s="9">
        <v>98.19</v>
      </c>
      <c r="FM322" s="9">
        <v>96.44</v>
      </c>
      <c r="FO322" s="9">
        <v>78.311499999999995</v>
      </c>
      <c r="FP322" s="7">
        <v>73.12</v>
      </c>
      <c r="FQ322" s="9">
        <v>1.2109000000000001</v>
      </c>
      <c r="FR322" s="7">
        <f t="shared" si="43"/>
        <v>60.384837724006935</v>
      </c>
      <c r="FT322" s="7">
        <v>3.42</v>
      </c>
      <c r="FU322" s="7">
        <v>3.41</v>
      </c>
      <c r="FV322" s="9">
        <v>78.4816</v>
      </c>
      <c r="FX322" s="9">
        <v>74.7</v>
      </c>
      <c r="FY322" s="9">
        <v>74.069999999999993</v>
      </c>
      <c r="FZ322" s="9">
        <v>73.290000000000006</v>
      </c>
      <c r="GA322" s="9">
        <v>71.8</v>
      </c>
      <c r="GB322" s="9">
        <v>69.72</v>
      </c>
    </row>
    <row r="323" spans="1:184" x14ac:dyDescent="0.25">
      <c r="A323" s="6">
        <f t="shared" si="44"/>
        <v>45002</v>
      </c>
      <c r="B323" s="13">
        <f t="shared" si="38"/>
        <v>3</v>
      </c>
      <c r="C323" s="13">
        <f t="shared" si="39"/>
        <v>2023</v>
      </c>
      <c r="D323">
        <f t="shared" si="40"/>
        <v>202303</v>
      </c>
      <c r="E323">
        <f t="shared" si="41"/>
        <v>1</v>
      </c>
      <c r="F323">
        <f t="shared" si="42"/>
        <v>202301</v>
      </c>
      <c r="G323" t="s">
        <v>509</v>
      </c>
      <c r="H323" s="9">
        <v>4</v>
      </c>
      <c r="I323" s="9">
        <v>3.9268000000000001</v>
      </c>
      <c r="J323" s="10">
        <v>4.0720675000000002</v>
      </c>
      <c r="K323" s="10">
        <v>4.1068663000000001</v>
      </c>
      <c r="L323" s="10">
        <v>4.1412636000000003</v>
      </c>
      <c r="M323" s="10">
        <v>4.1628150000000002</v>
      </c>
      <c r="N323" s="10">
        <v>4.1672950999999996</v>
      </c>
      <c r="O323" s="10">
        <v>4.1562181999999996</v>
      </c>
      <c r="P323" s="10">
        <v>4.1337069</v>
      </c>
      <c r="Q323" s="10">
        <v>4.1043759</v>
      </c>
      <c r="R323" s="10">
        <v>4.0722135000000002</v>
      </c>
      <c r="S323" s="10">
        <v>4.0398867999999997</v>
      </c>
      <c r="T323" s="10">
        <v>4.0086820999999997</v>
      </c>
      <c r="U323" s="10">
        <v>3.9788190999999999</v>
      </c>
      <c r="V323" s="10">
        <v>3.9496375000000001</v>
      </c>
      <c r="W323" s="10">
        <v>3.9209507000000001</v>
      </c>
      <c r="X323" s="10">
        <v>3.8928153000000001</v>
      </c>
      <c r="Y323" s="10">
        <v>3.8652882000000002</v>
      </c>
      <c r="Z323" s="10">
        <v>3.8384258999999998</v>
      </c>
      <c r="AA323" s="10">
        <v>3.8122851</v>
      </c>
      <c r="AB323" s="10">
        <v>3.7868976999999999</v>
      </c>
      <c r="AC323" s="10">
        <v>3.7621682000000001</v>
      </c>
      <c r="AD323" s="10">
        <v>3.7379603000000001</v>
      </c>
      <c r="AE323" s="10">
        <v>3.7141378</v>
      </c>
      <c r="AF323" s="10">
        <v>3.6905644999999998</v>
      </c>
      <c r="AG323" s="10">
        <v>3.6671041</v>
      </c>
      <c r="AH323" s="10">
        <v>3.6436429000000001</v>
      </c>
      <c r="AI323" s="10">
        <v>3.6201656999999998</v>
      </c>
      <c r="AJ323" s="10">
        <v>3.5966849000000001</v>
      </c>
      <c r="AK323" s="10">
        <v>3.5732127999999999</v>
      </c>
      <c r="AL323" s="10">
        <v>3.5497614999999998</v>
      </c>
      <c r="AM323" s="10">
        <v>3.5263434999999999</v>
      </c>
      <c r="AN323" s="10">
        <v>3.5029709000000002</v>
      </c>
      <c r="AO323" s="10">
        <v>3.4796561000000001</v>
      </c>
      <c r="AP323" s="10">
        <v>3.4564111999999998</v>
      </c>
      <c r="AQ323" s="10">
        <v>3.4332487</v>
      </c>
      <c r="AR323" s="10">
        <v>3.4101807000000002</v>
      </c>
      <c r="AS323" s="10">
        <v>3.3872195</v>
      </c>
      <c r="AT323" s="10">
        <v>3.3643814000000001</v>
      </c>
      <c r="AU323" s="10">
        <v>3.3417007999999999</v>
      </c>
      <c r="AV323" s="10">
        <v>3.3192167000000001</v>
      </c>
      <c r="AW323" s="10">
        <v>3.2969685000000002</v>
      </c>
      <c r="AX323" s="10">
        <v>3.2749953000000001</v>
      </c>
      <c r="AY323" s="10">
        <v>3.2533362000000001</v>
      </c>
      <c r="AZ323" s="10">
        <v>3.2320305999999999</v>
      </c>
      <c r="BA323" s="10">
        <v>3.2111174999999998</v>
      </c>
      <c r="BB323" s="10">
        <v>3.1906362000000001</v>
      </c>
      <c r="BC323" s="10">
        <v>3.1706259000000001</v>
      </c>
      <c r="BD323" s="10">
        <v>3.1511258</v>
      </c>
      <c r="BE323" s="10">
        <v>3.1321750000000002</v>
      </c>
      <c r="BF323" s="10">
        <v>3.1138077000000002</v>
      </c>
      <c r="BG323" s="10">
        <v>3.0960350000000001</v>
      </c>
      <c r="BH323" s="10">
        <v>3.0788617999999999</v>
      </c>
      <c r="BI323" s="10">
        <v>3.0622931000000002</v>
      </c>
      <c r="BJ323" s="10">
        <v>3.0463338000000002</v>
      </c>
      <c r="BK323" s="10">
        <v>3.0309887999999998</v>
      </c>
      <c r="BL323" s="10">
        <v>3.0162631000000002</v>
      </c>
      <c r="BM323" s="10">
        <v>3.0021615000000001</v>
      </c>
      <c r="BN323" s="10">
        <v>2.9886889999999999</v>
      </c>
      <c r="BO323" s="10">
        <v>2.9758505</v>
      </c>
      <c r="BP323" s="10">
        <v>2.9636509000000002</v>
      </c>
      <c r="BQ323" s="10">
        <v>2.9520952</v>
      </c>
      <c r="BR323" s="10">
        <v>2.8961169</v>
      </c>
      <c r="BS323" s="10">
        <v>2.8618548000000001</v>
      </c>
      <c r="BU323" s="9">
        <v>103.97</v>
      </c>
      <c r="BV323" s="9">
        <v>106.62</v>
      </c>
      <c r="BW323" s="9">
        <v>108.99</v>
      </c>
      <c r="BX323" s="9">
        <v>108.53</v>
      </c>
      <c r="BY323" s="9">
        <v>110.25</v>
      </c>
      <c r="BZ323" s="9">
        <v>112.75</v>
      </c>
      <c r="CA323" s="9">
        <v>116.25</v>
      </c>
      <c r="CB323" s="9">
        <v>127.52</v>
      </c>
      <c r="CC323" s="9">
        <v>138.62</v>
      </c>
      <c r="CD323" s="9">
        <v>140.83000000000001</v>
      </c>
      <c r="CE323" s="9">
        <v>141.43</v>
      </c>
      <c r="CF323" s="9">
        <v>136.18</v>
      </c>
      <c r="CG323" s="9">
        <v>130.56</v>
      </c>
      <c r="CH323" s="9">
        <v>125.43</v>
      </c>
      <c r="CI323" s="9">
        <v>120.82</v>
      </c>
      <c r="CJ323" s="9">
        <v>118.68</v>
      </c>
      <c r="CK323" s="9">
        <v>122.09</v>
      </c>
      <c r="CL323" s="9">
        <v>125.2</v>
      </c>
      <c r="CM323" s="9">
        <v>130.9</v>
      </c>
      <c r="CN323" s="9">
        <v>134.22</v>
      </c>
      <c r="CO323" s="9">
        <v>136.35</v>
      </c>
      <c r="CP323" s="9">
        <v>137.51</v>
      </c>
      <c r="CQ323" s="9">
        <v>136.5</v>
      </c>
      <c r="CR323" s="9">
        <v>126.35</v>
      </c>
      <c r="CS323" s="9">
        <v>113.17</v>
      </c>
      <c r="CT323" s="9">
        <v>102.74</v>
      </c>
      <c r="CU323" s="9">
        <v>93.05</v>
      </c>
      <c r="CV323" s="9">
        <v>93.38</v>
      </c>
      <c r="CW323" s="9">
        <v>95.28</v>
      </c>
      <c r="CX323" s="9">
        <v>98.8</v>
      </c>
      <c r="CY323" s="9">
        <v>105.47</v>
      </c>
      <c r="CZ323" s="9">
        <v>109.06</v>
      </c>
      <c r="DA323" s="9">
        <v>112.36</v>
      </c>
      <c r="DB323" s="9">
        <v>111.3</v>
      </c>
      <c r="DC323" s="9">
        <v>112.22</v>
      </c>
      <c r="DD323" s="9">
        <v>102.11</v>
      </c>
      <c r="DE323" s="9">
        <v>88.41</v>
      </c>
      <c r="DF323" s="9">
        <v>76.42</v>
      </c>
      <c r="DG323" s="9">
        <v>73.819999999999993</v>
      </c>
      <c r="DH323" s="9">
        <v>71.23</v>
      </c>
      <c r="DI323" s="9">
        <v>68.260000000000005</v>
      </c>
      <c r="DJ323" s="9">
        <v>70.23</v>
      </c>
      <c r="DK323" s="9">
        <v>75.16</v>
      </c>
      <c r="DL323" s="9">
        <v>81.739999999999995</v>
      </c>
      <c r="DM323" s="9">
        <v>88.77</v>
      </c>
      <c r="DN323" s="9">
        <v>95.02</v>
      </c>
      <c r="DO323" s="9">
        <v>95.43</v>
      </c>
      <c r="DP323" s="9">
        <v>88.83</v>
      </c>
      <c r="DR323" s="9">
        <v>109.49</v>
      </c>
      <c r="DS323" s="9">
        <v>110.5</v>
      </c>
      <c r="DT323" s="9">
        <v>118.18</v>
      </c>
      <c r="DU323" s="9">
        <v>119.18</v>
      </c>
      <c r="DV323" s="9">
        <v>120.66</v>
      </c>
      <c r="DW323" s="9">
        <v>124.2</v>
      </c>
      <c r="DX323" s="9">
        <v>141.26</v>
      </c>
      <c r="DY323" s="9">
        <v>143.24</v>
      </c>
      <c r="DZ323" s="9">
        <v>142.19999999999999</v>
      </c>
      <c r="EA323" s="9">
        <v>150.08000000000001</v>
      </c>
      <c r="EB323" s="9">
        <v>148.06</v>
      </c>
      <c r="EC323" s="9">
        <v>145.72999999999999</v>
      </c>
      <c r="ED323" s="9">
        <v>117.65</v>
      </c>
      <c r="EE323" s="9">
        <v>117.4</v>
      </c>
      <c r="EF323" s="9">
        <v>117.29</v>
      </c>
      <c r="EG323" s="9">
        <v>112.81</v>
      </c>
      <c r="EH323" s="9">
        <v>113.46</v>
      </c>
      <c r="EI323" s="9">
        <v>113.1</v>
      </c>
      <c r="EJ323" s="9">
        <v>136.26</v>
      </c>
      <c r="EK323" s="9">
        <v>138.53</v>
      </c>
      <c r="EL323" s="9">
        <v>139.16</v>
      </c>
      <c r="EM323" s="9">
        <v>138.41999999999999</v>
      </c>
      <c r="EN323" s="9">
        <v>138.1</v>
      </c>
      <c r="EO323" s="9">
        <v>139.61000000000001</v>
      </c>
      <c r="EP323" s="9">
        <v>105.67</v>
      </c>
      <c r="EQ323" s="9">
        <v>104.94</v>
      </c>
      <c r="ER323" s="9">
        <v>104.95</v>
      </c>
      <c r="ES323" s="9">
        <v>104.92</v>
      </c>
      <c r="ET323" s="9">
        <v>106.33</v>
      </c>
      <c r="EU323" s="9">
        <v>107.17</v>
      </c>
      <c r="EV323" s="9">
        <v>120.94</v>
      </c>
      <c r="EW323" s="9">
        <v>123.45</v>
      </c>
      <c r="EX323" s="9">
        <v>125.31</v>
      </c>
      <c r="EY323" s="9">
        <v>126.02</v>
      </c>
      <c r="EZ323" s="9">
        <v>125.39</v>
      </c>
      <c r="FA323" s="9">
        <v>125</v>
      </c>
      <c r="FB323" s="9">
        <v>90.55</v>
      </c>
      <c r="FC323" s="9">
        <v>89.92</v>
      </c>
      <c r="FD323" s="9">
        <v>89.93</v>
      </c>
      <c r="FE323" s="9">
        <v>89.9</v>
      </c>
      <c r="FF323" s="9">
        <v>91.3</v>
      </c>
      <c r="FG323" s="9">
        <v>89.92</v>
      </c>
      <c r="FH323" s="9">
        <v>91.33</v>
      </c>
      <c r="FI323" s="9">
        <v>93.84</v>
      </c>
      <c r="FJ323" s="9">
        <v>95.7</v>
      </c>
      <c r="FK323" s="9">
        <v>96.41</v>
      </c>
      <c r="FL323" s="9">
        <v>97.15</v>
      </c>
      <c r="FM323" s="9">
        <v>95.4</v>
      </c>
      <c r="FO323" s="9">
        <v>78.345699999999994</v>
      </c>
      <c r="FP323" s="7">
        <v>71.03</v>
      </c>
      <c r="FQ323" s="9">
        <v>1.214</v>
      </c>
      <c r="FR323" s="7">
        <f t="shared" si="43"/>
        <v>58.509060955518947</v>
      </c>
      <c r="FT323" s="7">
        <v>3.24</v>
      </c>
      <c r="FU323" s="7">
        <v>3.28</v>
      </c>
      <c r="FV323" s="9">
        <v>78.509200000000007</v>
      </c>
      <c r="FX323" s="9">
        <v>72.97</v>
      </c>
      <c r="FY323" s="9">
        <v>72.680000000000007</v>
      </c>
      <c r="FZ323" s="9">
        <v>72.03</v>
      </c>
      <c r="GA323" s="9">
        <v>70.8</v>
      </c>
      <c r="GB323" s="9">
        <v>69.28</v>
      </c>
    </row>
    <row r="324" spans="1:184" x14ac:dyDescent="0.25">
      <c r="A324" s="6">
        <f t="shared" si="44"/>
        <v>45005</v>
      </c>
      <c r="B324" s="13">
        <f t="shared" si="38"/>
        <v>3</v>
      </c>
      <c r="C324" s="13">
        <f t="shared" si="39"/>
        <v>2023</v>
      </c>
      <c r="D324">
        <f t="shared" si="40"/>
        <v>202303</v>
      </c>
      <c r="E324">
        <f t="shared" si="41"/>
        <v>1</v>
      </c>
      <c r="F324">
        <f t="shared" si="42"/>
        <v>202301</v>
      </c>
      <c r="G324" t="s">
        <v>510</v>
      </c>
      <c r="H324" s="9">
        <v>4</v>
      </c>
      <c r="I324" s="9">
        <v>3.9268000000000001</v>
      </c>
      <c r="J324" s="10">
        <v>4.0587860999999998</v>
      </c>
      <c r="K324" s="10">
        <v>4.1050528999999996</v>
      </c>
      <c r="L324" s="10">
        <v>4.1412136000000004</v>
      </c>
      <c r="M324" s="10">
        <v>4.1574372000000004</v>
      </c>
      <c r="N324" s="10">
        <v>4.1523298999999998</v>
      </c>
      <c r="O324" s="10">
        <v>4.1304775999999999</v>
      </c>
      <c r="P324" s="10">
        <v>4.0977601000000003</v>
      </c>
      <c r="Q324" s="10">
        <v>4.0595635999999997</v>
      </c>
      <c r="R324" s="10">
        <v>4.0196567999999999</v>
      </c>
      <c r="S324" s="10">
        <v>3.9802675999999999</v>
      </c>
      <c r="T324" s="10">
        <v>3.9425512999999999</v>
      </c>
      <c r="U324" s="10">
        <v>3.9070372</v>
      </c>
      <c r="V324" s="10">
        <v>3.8741650000000001</v>
      </c>
      <c r="W324" s="10">
        <v>3.8438153000000002</v>
      </c>
      <c r="X324" s="10">
        <v>3.8156949999999998</v>
      </c>
      <c r="Y324" s="10">
        <v>3.7895112000000002</v>
      </c>
      <c r="Z324" s="10">
        <v>3.7649705999999998</v>
      </c>
      <c r="AA324" s="10">
        <v>3.7417801000000002</v>
      </c>
      <c r="AB324" s="10">
        <v>3.7196535000000002</v>
      </c>
      <c r="AC324" s="10">
        <v>3.6983399000000001</v>
      </c>
      <c r="AD324" s="10">
        <v>3.6775992999999998</v>
      </c>
      <c r="AE324" s="10">
        <v>3.6571921999999999</v>
      </c>
      <c r="AF324" s="10">
        <v>3.6368787999999999</v>
      </c>
      <c r="AG324" s="10">
        <v>3.6164193999999998</v>
      </c>
      <c r="AH324" s="10">
        <v>3.5956185000000001</v>
      </c>
      <c r="AI324" s="10">
        <v>3.5744766000000001</v>
      </c>
      <c r="AJ324" s="10">
        <v>3.553048</v>
      </c>
      <c r="AK324" s="10">
        <v>3.5313872000000002</v>
      </c>
      <c r="AL324" s="10">
        <v>3.5095486</v>
      </c>
      <c r="AM324" s="10">
        <v>3.4875864999999999</v>
      </c>
      <c r="AN324" s="10">
        <v>3.4655554</v>
      </c>
      <c r="AO324" s="10">
        <v>3.4435098000000002</v>
      </c>
      <c r="AP324" s="10">
        <v>3.4215038999999998</v>
      </c>
      <c r="AQ324" s="10">
        <v>3.3995921999999998</v>
      </c>
      <c r="AR324" s="10">
        <v>3.3778291999999999</v>
      </c>
      <c r="AS324" s="10">
        <v>3.3562691</v>
      </c>
      <c r="AT324" s="10">
        <v>3.3349631</v>
      </c>
      <c r="AU324" s="10">
        <v>3.3139470000000002</v>
      </c>
      <c r="AV324" s="10">
        <v>3.2932524999999999</v>
      </c>
      <c r="AW324" s="10">
        <v>3.2729115000000002</v>
      </c>
      <c r="AX324" s="10">
        <v>3.2529556999999998</v>
      </c>
      <c r="AY324" s="10">
        <v>3.2334168999999999</v>
      </c>
      <c r="AZ324" s="10">
        <v>3.2143267</v>
      </c>
      <c r="BA324" s="10">
        <v>3.1957171</v>
      </c>
      <c r="BB324" s="10">
        <v>3.1776195999999999</v>
      </c>
      <c r="BC324" s="10">
        <v>3.1600660999999999</v>
      </c>
      <c r="BD324" s="10">
        <v>3.1430883000000001</v>
      </c>
      <c r="BE324" s="10">
        <v>3.1267181000000002</v>
      </c>
      <c r="BF324" s="10">
        <v>3.1109825999999998</v>
      </c>
      <c r="BG324" s="10">
        <v>3.0958855999999999</v>
      </c>
      <c r="BH324" s="10">
        <v>3.0814227000000001</v>
      </c>
      <c r="BI324" s="10">
        <v>3.0675894000000001</v>
      </c>
      <c r="BJ324" s="10">
        <v>3.0543814</v>
      </c>
      <c r="BK324" s="10">
        <v>3.0417942999999998</v>
      </c>
      <c r="BL324" s="10">
        <v>3.0298238</v>
      </c>
      <c r="BM324" s="10">
        <v>3.0184654000000002</v>
      </c>
      <c r="BN324" s="10">
        <v>3.0077148999999999</v>
      </c>
      <c r="BO324" s="10">
        <v>2.9975676999999998</v>
      </c>
      <c r="BP324" s="10">
        <v>2.9880195999999999</v>
      </c>
      <c r="BQ324" s="10">
        <v>2.9790662000000001</v>
      </c>
      <c r="BR324" s="10">
        <v>2.9374155000000002</v>
      </c>
      <c r="BS324" s="10">
        <v>2.9150095999999999</v>
      </c>
      <c r="BU324" s="9">
        <v>94.28</v>
      </c>
      <c r="BV324" s="9">
        <v>96.87</v>
      </c>
      <c r="BW324" s="9">
        <v>99.2</v>
      </c>
      <c r="BX324" s="9">
        <v>99</v>
      </c>
      <c r="BY324" s="9">
        <v>101.18</v>
      </c>
      <c r="BZ324" s="9">
        <v>104.15</v>
      </c>
      <c r="CA324" s="9">
        <v>107.65</v>
      </c>
      <c r="CB324" s="9">
        <v>119.37</v>
      </c>
      <c r="CC324" s="9">
        <v>130.37</v>
      </c>
      <c r="CD324" s="9">
        <v>132.69999999999999</v>
      </c>
      <c r="CE324" s="9">
        <v>132.69999999999999</v>
      </c>
      <c r="CF324" s="9">
        <v>127.52</v>
      </c>
      <c r="CG324" s="9">
        <v>122.61</v>
      </c>
      <c r="CH324" s="9">
        <v>118.34</v>
      </c>
      <c r="CI324" s="9">
        <v>114.24</v>
      </c>
      <c r="CJ324" s="9">
        <v>111.98</v>
      </c>
      <c r="CK324" s="9">
        <v>114.98</v>
      </c>
      <c r="CL324" s="9">
        <v>116.58</v>
      </c>
      <c r="CM324" s="9">
        <v>119.18</v>
      </c>
      <c r="CN324" s="9">
        <v>128.18</v>
      </c>
      <c r="CO324" s="9">
        <v>129.99</v>
      </c>
      <c r="CP324" s="9">
        <v>131.02000000000001</v>
      </c>
      <c r="CQ324" s="9">
        <v>130.01</v>
      </c>
      <c r="CR324" s="9">
        <v>120.01</v>
      </c>
      <c r="CS324" s="9">
        <v>108.6</v>
      </c>
      <c r="CT324" s="9">
        <v>99.03</v>
      </c>
      <c r="CU324" s="9">
        <v>89.8</v>
      </c>
      <c r="CV324" s="9">
        <v>90.95</v>
      </c>
      <c r="CW324" s="9">
        <v>92.85</v>
      </c>
      <c r="CX324" s="9">
        <v>96.39</v>
      </c>
      <c r="CY324" s="9">
        <v>103.1</v>
      </c>
      <c r="CZ324" s="9">
        <v>108.6</v>
      </c>
      <c r="DA324" s="9">
        <v>111.9</v>
      </c>
      <c r="DB324" s="9">
        <v>110.01</v>
      </c>
      <c r="DC324" s="9">
        <v>110.93</v>
      </c>
      <c r="DD324" s="9">
        <v>100.82</v>
      </c>
      <c r="DE324" s="9">
        <v>88.44</v>
      </c>
      <c r="DF324" s="9">
        <v>78.44</v>
      </c>
      <c r="DG324" s="9">
        <v>75.84</v>
      </c>
      <c r="DH324" s="9">
        <v>73.260000000000005</v>
      </c>
      <c r="DI324" s="9">
        <v>70.28</v>
      </c>
      <c r="DJ324" s="9">
        <v>72.25</v>
      </c>
      <c r="DK324" s="9">
        <v>77.489999999999995</v>
      </c>
      <c r="DL324" s="9">
        <v>84.07</v>
      </c>
      <c r="DM324" s="9">
        <v>91.1</v>
      </c>
      <c r="DN324" s="9">
        <v>97.34</v>
      </c>
      <c r="DO324" s="9">
        <v>97.75</v>
      </c>
      <c r="DP324" s="9">
        <v>91.15</v>
      </c>
      <c r="DR324" s="9">
        <v>103.63</v>
      </c>
      <c r="DS324" s="9">
        <v>104.55</v>
      </c>
      <c r="DT324" s="9">
        <v>111.05</v>
      </c>
      <c r="DU324" s="9">
        <v>110.63</v>
      </c>
      <c r="DV324" s="9">
        <v>111.67</v>
      </c>
      <c r="DW324" s="9">
        <v>116.4</v>
      </c>
      <c r="DX324" s="9">
        <v>135.53</v>
      </c>
      <c r="DY324" s="9">
        <v>137.52000000000001</v>
      </c>
      <c r="DZ324" s="9">
        <v>136.49</v>
      </c>
      <c r="EA324" s="9">
        <v>145.94</v>
      </c>
      <c r="EB324" s="9">
        <v>143.91999999999999</v>
      </c>
      <c r="EC324" s="9">
        <v>141.59</v>
      </c>
      <c r="ED324" s="9">
        <v>113.55</v>
      </c>
      <c r="EE324" s="9">
        <v>113.3</v>
      </c>
      <c r="EF324" s="9">
        <v>113.19</v>
      </c>
      <c r="EG324" s="9">
        <v>108.71</v>
      </c>
      <c r="EH324" s="9">
        <v>109.36</v>
      </c>
      <c r="EI324" s="9">
        <v>109</v>
      </c>
      <c r="EJ324" s="9">
        <v>131.85</v>
      </c>
      <c r="EK324" s="9">
        <v>134.12</v>
      </c>
      <c r="EL324" s="9">
        <v>134.75</v>
      </c>
      <c r="EM324" s="9">
        <v>134.01</v>
      </c>
      <c r="EN324" s="9">
        <v>133.69</v>
      </c>
      <c r="EO324" s="9">
        <v>135.19999999999999</v>
      </c>
      <c r="EP324" s="9">
        <v>104.48</v>
      </c>
      <c r="EQ324" s="9">
        <v>103.75</v>
      </c>
      <c r="ER324" s="9">
        <v>103.76</v>
      </c>
      <c r="ES324" s="9">
        <v>103.73</v>
      </c>
      <c r="ET324" s="9">
        <v>105.14</v>
      </c>
      <c r="EU324" s="9">
        <v>105.98</v>
      </c>
      <c r="EV324" s="9">
        <v>120.56</v>
      </c>
      <c r="EW324" s="9">
        <v>123.07</v>
      </c>
      <c r="EX324" s="9">
        <v>124.93</v>
      </c>
      <c r="EY324" s="9">
        <v>125.64</v>
      </c>
      <c r="EZ324" s="9">
        <v>125.01</v>
      </c>
      <c r="FA324" s="9">
        <v>124.62</v>
      </c>
      <c r="FB324" s="9">
        <v>89.36</v>
      </c>
      <c r="FC324" s="9">
        <v>88.73</v>
      </c>
      <c r="FD324" s="9">
        <v>88.74</v>
      </c>
      <c r="FE324" s="9">
        <v>88.71</v>
      </c>
      <c r="FF324" s="9">
        <v>90.11</v>
      </c>
      <c r="FG324" s="9">
        <v>88.73</v>
      </c>
      <c r="FH324" s="9">
        <v>90.95</v>
      </c>
      <c r="FI324" s="9">
        <v>93.46</v>
      </c>
      <c r="FJ324" s="9">
        <v>95.32</v>
      </c>
      <c r="FK324" s="9">
        <v>96.03</v>
      </c>
      <c r="FL324" s="9">
        <v>96.77</v>
      </c>
      <c r="FM324" s="9">
        <v>95.02</v>
      </c>
      <c r="FO324" s="9">
        <v>78.822800000000001</v>
      </c>
      <c r="FP324" s="7">
        <v>72.42</v>
      </c>
      <c r="FQ324" s="9">
        <v>1.2255</v>
      </c>
      <c r="FR324" s="7">
        <f t="shared" si="43"/>
        <v>59.094247246022029</v>
      </c>
      <c r="FT324" s="7">
        <v>3.23</v>
      </c>
      <c r="FU324" s="7">
        <v>3.31</v>
      </c>
      <c r="FV324" s="9">
        <v>78.985799999999998</v>
      </c>
      <c r="FX324" s="9">
        <v>73.790000000000006</v>
      </c>
      <c r="FY324" s="9">
        <v>73.48</v>
      </c>
      <c r="FZ324" s="9">
        <v>72.88</v>
      </c>
      <c r="GA324" s="9">
        <v>71.58</v>
      </c>
      <c r="GB324" s="9">
        <v>69.92</v>
      </c>
    </row>
    <row r="325" spans="1:184" x14ac:dyDescent="0.25">
      <c r="A325" s="6">
        <f t="shared" si="44"/>
        <v>45006</v>
      </c>
      <c r="B325" s="13">
        <f t="shared" si="38"/>
        <v>3</v>
      </c>
      <c r="C325" s="13">
        <f t="shared" si="39"/>
        <v>2023</v>
      </c>
      <c r="D325">
        <f t="shared" si="40"/>
        <v>202303</v>
      </c>
      <c r="E325">
        <f t="shared" si="41"/>
        <v>1</v>
      </c>
      <c r="F325">
        <f t="shared" si="42"/>
        <v>202301</v>
      </c>
      <c r="G325" t="s">
        <v>511</v>
      </c>
      <c r="H325" s="9">
        <v>4</v>
      </c>
      <c r="I325" s="9">
        <v>3.9268999999999998</v>
      </c>
      <c r="J325" s="10">
        <v>4.0831891999999996</v>
      </c>
      <c r="K325" s="10">
        <v>4.1518915999999999</v>
      </c>
      <c r="L325" s="10">
        <v>4.2186678000000004</v>
      </c>
      <c r="M325" s="10">
        <v>4.2626176999999998</v>
      </c>
      <c r="N325" s="10">
        <v>4.2768503999999998</v>
      </c>
      <c r="O325" s="10">
        <v>4.2665034000000004</v>
      </c>
      <c r="P325" s="10">
        <v>4.2393583000000001</v>
      </c>
      <c r="Q325" s="10">
        <v>4.2026503000000002</v>
      </c>
      <c r="R325" s="10">
        <v>4.1612672999999996</v>
      </c>
      <c r="S325" s="10">
        <v>4.1180975000000002</v>
      </c>
      <c r="T325" s="10">
        <v>4.0746042999999998</v>
      </c>
      <c r="U325" s="10">
        <v>4.0315178999999999</v>
      </c>
      <c r="V325" s="10">
        <v>3.9893030999999999</v>
      </c>
      <c r="W325" s="10">
        <v>3.9481942000000001</v>
      </c>
      <c r="X325" s="10">
        <v>3.9083682999999998</v>
      </c>
      <c r="Y325" s="10">
        <v>3.8700027000000001</v>
      </c>
      <c r="Z325" s="10">
        <v>3.8332746000000002</v>
      </c>
      <c r="AA325" s="10">
        <v>3.7983614000000001</v>
      </c>
      <c r="AB325" s="10">
        <v>3.7653992000000001</v>
      </c>
      <c r="AC325" s="10">
        <v>3.7342672000000001</v>
      </c>
      <c r="AD325" s="10">
        <v>3.704745</v>
      </c>
      <c r="AE325" s="10">
        <v>3.6766120999999998</v>
      </c>
      <c r="AF325" s="10">
        <v>3.649648</v>
      </c>
      <c r="AG325" s="10">
        <v>3.6236320000000002</v>
      </c>
      <c r="AH325" s="10">
        <v>3.5983717</v>
      </c>
      <c r="AI325" s="10">
        <v>3.573798</v>
      </c>
      <c r="AJ325" s="10">
        <v>3.5498758000000001</v>
      </c>
      <c r="AK325" s="10">
        <v>3.5265700999999998</v>
      </c>
      <c r="AL325" s="10">
        <v>3.5038459999999998</v>
      </c>
      <c r="AM325" s="10">
        <v>3.4816682999999999</v>
      </c>
      <c r="AN325" s="10">
        <v>3.4600021999999999</v>
      </c>
      <c r="AO325" s="10">
        <v>3.4388125999999999</v>
      </c>
      <c r="AP325" s="10">
        <v>3.4180644</v>
      </c>
      <c r="AQ325" s="10">
        <v>3.3977227999999999</v>
      </c>
      <c r="AR325" s="10">
        <v>3.3777526</v>
      </c>
      <c r="AS325" s="10">
        <v>3.3581188000000002</v>
      </c>
      <c r="AT325" s="10">
        <v>3.3387929000000001</v>
      </c>
      <c r="AU325" s="10">
        <v>3.3197806999999999</v>
      </c>
      <c r="AV325" s="10">
        <v>3.3010996000000001</v>
      </c>
      <c r="AW325" s="10">
        <v>3.2827670000000002</v>
      </c>
      <c r="AX325" s="10">
        <v>3.2648005000000002</v>
      </c>
      <c r="AY325" s="10">
        <v>3.2472173</v>
      </c>
      <c r="AZ325" s="10">
        <v>3.230035</v>
      </c>
      <c r="BA325" s="10">
        <v>3.2132710000000002</v>
      </c>
      <c r="BB325" s="10">
        <v>3.1969425999999999</v>
      </c>
      <c r="BC325" s="10">
        <v>3.1810673</v>
      </c>
      <c r="BD325" s="10">
        <v>3.1656626000000001</v>
      </c>
      <c r="BE325" s="10">
        <v>3.1507459</v>
      </c>
      <c r="BF325" s="10">
        <v>3.1363324000000001</v>
      </c>
      <c r="BG325" s="10">
        <v>3.1224267999999999</v>
      </c>
      <c r="BH325" s="10">
        <v>3.1090304999999998</v>
      </c>
      <c r="BI325" s="10">
        <v>3.0961451000000002</v>
      </c>
      <c r="BJ325" s="10">
        <v>3.0837720000000002</v>
      </c>
      <c r="BK325" s="10">
        <v>3.0719126999999999</v>
      </c>
      <c r="BL325" s="10">
        <v>3.0605685</v>
      </c>
      <c r="BM325" s="10">
        <v>3.049741</v>
      </c>
      <c r="BN325" s="10">
        <v>3.0394317000000002</v>
      </c>
      <c r="BO325" s="10">
        <v>3.0296419000000001</v>
      </c>
      <c r="BP325" s="10">
        <v>3.0203731999999999</v>
      </c>
      <c r="BQ325" s="10">
        <v>3.0116269999999998</v>
      </c>
      <c r="BR325" s="10">
        <v>2.9699449000000002</v>
      </c>
      <c r="BS325" s="10">
        <v>2.9458500000000001</v>
      </c>
      <c r="BU325" s="9">
        <v>103.37</v>
      </c>
      <c r="BV325" s="9">
        <v>105.64</v>
      </c>
      <c r="BW325" s="9">
        <v>107.34</v>
      </c>
      <c r="BX325" s="9">
        <v>107.14</v>
      </c>
      <c r="BY325" s="9">
        <v>110.31</v>
      </c>
      <c r="BZ325" s="9">
        <v>113.25</v>
      </c>
      <c r="CA325" s="9">
        <v>116.45</v>
      </c>
      <c r="CB325" s="9">
        <v>128</v>
      </c>
      <c r="CC325" s="9">
        <v>139.05000000000001</v>
      </c>
      <c r="CD325" s="9">
        <v>141.09</v>
      </c>
      <c r="CE325" s="9">
        <v>140.66999999999999</v>
      </c>
      <c r="CF325" s="9">
        <v>134.88999999999999</v>
      </c>
      <c r="CG325" s="9">
        <v>129.19999999999999</v>
      </c>
      <c r="CH325" s="9">
        <v>124.94</v>
      </c>
      <c r="CI325" s="9">
        <v>121.35</v>
      </c>
      <c r="CJ325" s="9">
        <v>119.39</v>
      </c>
      <c r="CK325" s="9">
        <v>122.37</v>
      </c>
      <c r="CL325" s="9">
        <v>123.88</v>
      </c>
      <c r="CM325" s="9">
        <v>126.81</v>
      </c>
      <c r="CN325" s="9">
        <v>135.27000000000001</v>
      </c>
      <c r="CO325" s="9">
        <v>137.07</v>
      </c>
      <c r="CP325" s="9">
        <v>138.1</v>
      </c>
      <c r="CQ325" s="9">
        <v>137.09</v>
      </c>
      <c r="CR325" s="9">
        <v>127.09</v>
      </c>
      <c r="CS325" s="9">
        <v>113.58</v>
      </c>
      <c r="CT325" s="9">
        <v>102.55</v>
      </c>
      <c r="CU325" s="9">
        <v>93.32</v>
      </c>
      <c r="CV325" s="9">
        <v>94.47</v>
      </c>
      <c r="CW325" s="9">
        <v>96.37</v>
      </c>
      <c r="CX325" s="9">
        <v>99.91</v>
      </c>
      <c r="CY325" s="9">
        <v>105.49</v>
      </c>
      <c r="CZ325" s="9">
        <v>110.99</v>
      </c>
      <c r="DA325" s="9">
        <v>114.29</v>
      </c>
      <c r="DB325" s="9">
        <v>113.68</v>
      </c>
      <c r="DC325" s="9">
        <v>114.6</v>
      </c>
      <c r="DD325" s="9">
        <v>104.49</v>
      </c>
      <c r="DE325" s="9">
        <v>91.43</v>
      </c>
      <c r="DF325" s="9">
        <v>81.430000000000007</v>
      </c>
      <c r="DG325" s="9">
        <v>78.83</v>
      </c>
      <c r="DH325" s="9">
        <v>76.25</v>
      </c>
      <c r="DI325" s="9">
        <v>73.27</v>
      </c>
      <c r="DJ325" s="9">
        <v>75.239999999999995</v>
      </c>
      <c r="DK325" s="9">
        <v>80.599999999999994</v>
      </c>
      <c r="DL325" s="9">
        <v>87.18</v>
      </c>
      <c r="DM325" s="9">
        <v>94.21</v>
      </c>
      <c r="DN325" s="9">
        <v>100.49</v>
      </c>
      <c r="DO325" s="9">
        <v>100.9</v>
      </c>
      <c r="DP325" s="9">
        <v>94.3</v>
      </c>
      <c r="DR325" s="9">
        <v>107.01</v>
      </c>
      <c r="DS325" s="9">
        <v>108.67</v>
      </c>
      <c r="DT325" s="9">
        <v>115.1</v>
      </c>
      <c r="DU325" s="9">
        <v>116.88</v>
      </c>
      <c r="DV325" s="9">
        <v>118.01</v>
      </c>
      <c r="DW325" s="9">
        <v>123.45</v>
      </c>
      <c r="DX325" s="9">
        <v>140.33000000000001</v>
      </c>
      <c r="DY325" s="9">
        <v>142.32</v>
      </c>
      <c r="DZ325" s="9">
        <v>141.29</v>
      </c>
      <c r="EA325" s="9">
        <v>150.86000000000001</v>
      </c>
      <c r="EB325" s="9">
        <v>148.84</v>
      </c>
      <c r="EC325" s="9">
        <v>146.51</v>
      </c>
      <c r="ED325" s="9">
        <v>116.24</v>
      </c>
      <c r="EE325" s="9">
        <v>115.99</v>
      </c>
      <c r="EF325" s="9">
        <v>115.88</v>
      </c>
      <c r="EG325" s="9">
        <v>111.4</v>
      </c>
      <c r="EH325" s="9">
        <v>112.05</v>
      </c>
      <c r="EI325" s="9">
        <v>111.69</v>
      </c>
      <c r="EJ325" s="9">
        <v>134.59</v>
      </c>
      <c r="EK325" s="9">
        <v>136.86000000000001</v>
      </c>
      <c r="EL325" s="9">
        <v>137.49</v>
      </c>
      <c r="EM325" s="9">
        <v>136.75</v>
      </c>
      <c r="EN325" s="9">
        <v>136.43</v>
      </c>
      <c r="EO325" s="9">
        <v>137.94</v>
      </c>
      <c r="EP325" s="9">
        <v>101.07</v>
      </c>
      <c r="EQ325" s="9">
        <v>100.34</v>
      </c>
      <c r="ER325" s="9">
        <v>100.35</v>
      </c>
      <c r="ES325" s="9">
        <v>100.32</v>
      </c>
      <c r="ET325" s="9">
        <v>101.73</v>
      </c>
      <c r="EU325" s="9">
        <v>102.57</v>
      </c>
      <c r="EV325" s="9">
        <v>120.8</v>
      </c>
      <c r="EW325" s="9">
        <v>123.31</v>
      </c>
      <c r="EX325" s="9">
        <v>125.17</v>
      </c>
      <c r="EY325" s="9">
        <v>125.88</v>
      </c>
      <c r="EZ325" s="9">
        <v>125.25</v>
      </c>
      <c r="FA325" s="9">
        <v>124.86</v>
      </c>
      <c r="FB325" s="9">
        <v>85.95</v>
      </c>
      <c r="FC325" s="9">
        <v>85.32</v>
      </c>
      <c r="FD325" s="9">
        <v>85.33</v>
      </c>
      <c r="FE325" s="9">
        <v>85.3</v>
      </c>
      <c r="FF325" s="9">
        <v>86.7</v>
      </c>
      <c r="FG325" s="9">
        <v>85.32</v>
      </c>
      <c r="FH325" s="9">
        <v>91.19</v>
      </c>
      <c r="FI325" s="9">
        <v>93.7</v>
      </c>
      <c r="FJ325" s="9">
        <v>95.56</v>
      </c>
      <c r="FK325" s="9">
        <v>96.27</v>
      </c>
      <c r="FL325" s="9">
        <v>97.01</v>
      </c>
      <c r="FM325" s="9">
        <v>95.26</v>
      </c>
      <c r="FO325" s="9">
        <v>78.257400000000004</v>
      </c>
      <c r="FP325" s="7">
        <v>74.78</v>
      </c>
      <c r="FQ325" s="9">
        <v>1.2196</v>
      </c>
      <c r="FR325" s="7">
        <f t="shared" si="43"/>
        <v>61.315185306657924</v>
      </c>
      <c r="FT325" s="7">
        <v>3.29</v>
      </c>
      <c r="FU325" s="7">
        <v>3.36</v>
      </c>
      <c r="FV325" s="9">
        <v>78.415800000000004</v>
      </c>
      <c r="FX325" s="9">
        <v>75.319999999999993</v>
      </c>
      <c r="FY325" s="9">
        <v>74.91</v>
      </c>
      <c r="FZ325" s="9">
        <v>74.11</v>
      </c>
      <c r="GA325" s="9">
        <v>72.459999999999994</v>
      </c>
      <c r="GB325" s="9">
        <v>70.349999999999994</v>
      </c>
    </row>
    <row r="326" spans="1:184" x14ac:dyDescent="0.25">
      <c r="A326" s="6">
        <f t="shared" si="44"/>
        <v>45007</v>
      </c>
      <c r="B326" s="13">
        <f t="shared" si="38"/>
        <v>3</v>
      </c>
      <c r="C326" s="13">
        <f t="shared" si="39"/>
        <v>2023</v>
      </c>
      <c r="D326">
        <f t="shared" si="40"/>
        <v>202303</v>
      </c>
      <c r="E326">
        <f t="shared" si="41"/>
        <v>1</v>
      </c>
      <c r="F326">
        <f t="shared" si="42"/>
        <v>202301</v>
      </c>
      <c r="G326" t="s">
        <v>512</v>
      </c>
      <c r="H326" s="9">
        <v>4</v>
      </c>
      <c r="I326" s="9">
        <v>3.927</v>
      </c>
      <c r="J326" s="10">
        <v>4.1520564000000002</v>
      </c>
      <c r="K326" s="10">
        <v>4.2775607000000004</v>
      </c>
      <c r="L326" s="10">
        <v>4.4035191999999999</v>
      </c>
      <c r="M326" s="10">
        <v>4.5051987000000002</v>
      </c>
      <c r="N326" s="10">
        <v>4.5683723000000001</v>
      </c>
      <c r="O326" s="10">
        <v>4.5940205000000001</v>
      </c>
      <c r="P326" s="10">
        <v>4.5888865000000001</v>
      </c>
      <c r="Q326" s="10">
        <v>4.5629</v>
      </c>
      <c r="R326" s="10">
        <v>4.5239836999999996</v>
      </c>
      <c r="S326" s="10">
        <v>4.4778513000000002</v>
      </c>
      <c r="T326" s="10">
        <v>4.4284416999999996</v>
      </c>
      <c r="U326" s="10">
        <v>4.3780559999999999</v>
      </c>
      <c r="V326" s="10">
        <v>4.3277343999999998</v>
      </c>
      <c r="W326" s="10">
        <v>4.2778155</v>
      </c>
      <c r="X326" s="10">
        <v>4.2285158000000003</v>
      </c>
      <c r="Y326" s="10">
        <v>4.1800519999999999</v>
      </c>
      <c r="Z326" s="10">
        <v>4.1326409000000002</v>
      </c>
      <c r="AA326" s="10">
        <v>4.0864991000000002</v>
      </c>
      <c r="AB326" s="10">
        <v>4.0418113</v>
      </c>
      <c r="AC326" s="10">
        <v>3.9985824000000001</v>
      </c>
      <c r="AD326" s="10">
        <v>3.9567535999999999</v>
      </c>
      <c r="AE326" s="10">
        <v>3.9162661000000001</v>
      </c>
      <c r="AF326" s="10">
        <v>3.8770612</v>
      </c>
      <c r="AG326" s="10">
        <v>3.8390800999999999</v>
      </c>
      <c r="AH326" s="10">
        <v>3.8022656000000001</v>
      </c>
      <c r="AI326" s="10">
        <v>3.7665692000000002</v>
      </c>
      <c r="AJ326" s="10">
        <v>3.7319453999999999</v>
      </c>
      <c r="AK326" s="10">
        <v>3.6983484</v>
      </c>
      <c r="AL326" s="10">
        <v>3.6657327999999998</v>
      </c>
      <c r="AM326" s="10">
        <v>3.6340528000000001</v>
      </c>
      <c r="AN326" s="10">
        <v>3.6032628999999998</v>
      </c>
      <c r="AO326" s="10">
        <v>3.5733174999999999</v>
      </c>
      <c r="AP326" s="10">
        <v>3.5441709000000001</v>
      </c>
      <c r="AQ326" s="10">
        <v>3.5157775999999998</v>
      </c>
      <c r="AR326" s="10">
        <v>3.488092</v>
      </c>
      <c r="AS326" s="10">
        <v>3.4610683999999998</v>
      </c>
      <c r="AT326" s="10">
        <v>3.4346681000000001</v>
      </c>
      <c r="AU326" s="10">
        <v>3.4088859</v>
      </c>
      <c r="AV326" s="10">
        <v>3.3837267999999998</v>
      </c>
      <c r="AW326" s="10">
        <v>3.3591958000000002</v>
      </c>
      <c r="AX326" s="10">
        <v>3.3352979</v>
      </c>
      <c r="AY326" s="10">
        <v>3.3120381999999999</v>
      </c>
      <c r="AZ326" s="10">
        <v>3.2894215999999998</v>
      </c>
      <c r="BA326" s="10">
        <v>3.2674531999999998</v>
      </c>
      <c r="BB326" s="10">
        <v>3.2461378999999999</v>
      </c>
      <c r="BC326" s="10">
        <v>3.2254806999999999</v>
      </c>
      <c r="BD326" s="10">
        <v>3.2054866999999998</v>
      </c>
      <c r="BE326" s="10">
        <v>3.1861608000000001</v>
      </c>
      <c r="BF326" s="10">
        <v>3.1675072000000002</v>
      </c>
      <c r="BG326" s="10">
        <v>3.1495255000000002</v>
      </c>
      <c r="BH326" s="10">
        <v>3.1322144000000001</v>
      </c>
      <c r="BI326" s="10">
        <v>3.1155724</v>
      </c>
      <c r="BJ326" s="10">
        <v>3.0995981000000001</v>
      </c>
      <c r="BK326" s="10">
        <v>3.0842901999999999</v>
      </c>
      <c r="BL326" s="10">
        <v>3.0696473000000002</v>
      </c>
      <c r="BM326" s="10">
        <v>3.0556678000000002</v>
      </c>
      <c r="BN326" s="10">
        <v>3.0423504000000001</v>
      </c>
      <c r="BO326" s="10">
        <v>3.0296937000000002</v>
      </c>
      <c r="BP326" s="10">
        <v>3.0176962999999999</v>
      </c>
      <c r="BQ326" s="10">
        <v>3.0063567999999998</v>
      </c>
      <c r="BR326" s="10">
        <v>2.9517369000000002</v>
      </c>
      <c r="BS326" s="10">
        <v>2.9184871999999999</v>
      </c>
      <c r="BU326" s="9">
        <v>97.72</v>
      </c>
      <c r="BV326" s="9">
        <v>100.33</v>
      </c>
      <c r="BW326" s="9">
        <v>102.33</v>
      </c>
      <c r="BX326" s="9">
        <v>102.11</v>
      </c>
      <c r="BY326" s="9">
        <v>104.69</v>
      </c>
      <c r="BZ326" s="9">
        <v>108.31</v>
      </c>
      <c r="CA326" s="9">
        <v>111.11</v>
      </c>
      <c r="CB326" s="9">
        <v>121.99</v>
      </c>
      <c r="CC326" s="9">
        <v>133.38</v>
      </c>
      <c r="CD326" s="9">
        <v>135.58000000000001</v>
      </c>
      <c r="CE326" s="9">
        <v>135.57</v>
      </c>
      <c r="CF326" s="9">
        <v>130.44</v>
      </c>
      <c r="CG326" s="9">
        <v>126.22</v>
      </c>
      <c r="CH326" s="9">
        <v>122.43</v>
      </c>
      <c r="CI326" s="9">
        <v>118.86</v>
      </c>
      <c r="CJ326" s="9">
        <v>116.53</v>
      </c>
      <c r="CK326" s="9">
        <v>119.88</v>
      </c>
      <c r="CL326" s="9">
        <v>122.19</v>
      </c>
      <c r="CM326" s="9">
        <v>124.33</v>
      </c>
      <c r="CN326" s="9">
        <v>132.19999999999999</v>
      </c>
      <c r="CO326" s="9">
        <v>133.97999999999999</v>
      </c>
      <c r="CP326" s="9">
        <v>134.96</v>
      </c>
      <c r="CQ326" s="9">
        <v>133.94</v>
      </c>
      <c r="CR326" s="9">
        <v>123.94</v>
      </c>
      <c r="CS326" s="9">
        <v>110.8</v>
      </c>
      <c r="CT326" s="9">
        <v>99.77</v>
      </c>
      <c r="CU326" s="9">
        <v>90.54</v>
      </c>
      <c r="CV326" s="9">
        <v>91.6</v>
      </c>
      <c r="CW326" s="9">
        <v>93.49</v>
      </c>
      <c r="CX326" s="9">
        <v>97.03</v>
      </c>
      <c r="CY326" s="9">
        <v>102.49</v>
      </c>
      <c r="CZ326" s="9">
        <v>107.92</v>
      </c>
      <c r="DA326" s="9">
        <v>111.23</v>
      </c>
      <c r="DB326" s="9">
        <v>110.62</v>
      </c>
      <c r="DC326" s="9">
        <v>111.55</v>
      </c>
      <c r="DD326" s="9">
        <v>101.64</v>
      </c>
      <c r="DE326" s="9">
        <v>89.2</v>
      </c>
      <c r="DF326" s="9">
        <v>79.2</v>
      </c>
      <c r="DG326" s="9">
        <v>76.599999999999994</v>
      </c>
      <c r="DH326" s="9">
        <v>74.02</v>
      </c>
      <c r="DI326" s="9">
        <v>71.040000000000006</v>
      </c>
      <c r="DJ326" s="9">
        <v>73.010000000000005</v>
      </c>
      <c r="DK326" s="9">
        <v>78.45</v>
      </c>
      <c r="DL326" s="9">
        <v>85.03</v>
      </c>
      <c r="DM326" s="9">
        <v>92.06</v>
      </c>
      <c r="DN326" s="9">
        <v>98.65</v>
      </c>
      <c r="DO326" s="9">
        <v>99.06</v>
      </c>
      <c r="DP326" s="9">
        <v>92.46</v>
      </c>
      <c r="DR326" s="9">
        <v>105.09</v>
      </c>
      <c r="DS326" s="9">
        <v>106.41</v>
      </c>
      <c r="DT326" s="9">
        <v>112.84</v>
      </c>
      <c r="DU326" s="9">
        <v>114.29</v>
      </c>
      <c r="DV326" s="9">
        <v>115.35</v>
      </c>
      <c r="DW326" s="9">
        <v>121.54</v>
      </c>
      <c r="DX326" s="9">
        <v>136.83000000000001</v>
      </c>
      <c r="DY326" s="9">
        <v>138.82</v>
      </c>
      <c r="DZ326" s="9">
        <v>137.79</v>
      </c>
      <c r="EA326" s="9">
        <v>147.21</v>
      </c>
      <c r="EB326" s="9">
        <v>145.19</v>
      </c>
      <c r="EC326" s="9">
        <v>142.86000000000001</v>
      </c>
      <c r="ED326" s="9">
        <v>113.51</v>
      </c>
      <c r="EE326" s="9">
        <v>113.26</v>
      </c>
      <c r="EF326" s="9">
        <v>113.15</v>
      </c>
      <c r="EG326" s="9">
        <v>108.67</v>
      </c>
      <c r="EH326" s="9">
        <v>109.32</v>
      </c>
      <c r="EI326" s="9">
        <v>108.96</v>
      </c>
      <c r="EJ326" s="9">
        <v>133.1</v>
      </c>
      <c r="EK326" s="9">
        <v>135.37</v>
      </c>
      <c r="EL326" s="9">
        <v>136</v>
      </c>
      <c r="EM326" s="9">
        <v>135.26</v>
      </c>
      <c r="EN326" s="9">
        <v>134.94</v>
      </c>
      <c r="EO326" s="9">
        <v>136.44999999999999</v>
      </c>
      <c r="EP326" s="9">
        <v>102.19</v>
      </c>
      <c r="EQ326" s="9">
        <v>101.46</v>
      </c>
      <c r="ER326" s="9">
        <v>101.47</v>
      </c>
      <c r="ES326" s="9">
        <v>101.44</v>
      </c>
      <c r="ET326" s="9">
        <v>102.85</v>
      </c>
      <c r="EU326" s="9">
        <v>103.69</v>
      </c>
      <c r="EV326" s="9">
        <v>120.57</v>
      </c>
      <c r="EW326" s="9">
        <v>123.08</v>
      </c>
      <c r="EX326" s="9">
        <v>124.94</v>
      </c>
      <c r="EY326" s="9">
        <v>125.65</v>
      </c>
      <c r="EZ326" s="9">
        <v>125.02</v>
      </c>
      <c r="FA326" s="9">
        <v>124.63</v>
      </c>
      <c r="FB326" s="9">
        <v>87.07</v>
      </c>
      <c r="FC326" s="9">
        <v>86.44</v>
      </c>
      <c r="FD326" s="9">
        <v>86.45</v>
      </c>
      <c r="FE326" s="9">
        <v>86.42</v>
      </c>
      <c r="FF326" s="9">
        <v>87.82</v>
      </c>
      <c r="FG326" s="9">
        <v>86.44</v>
      </c>
      <c r="FH326" s="9">
        <v>90.96</v>
      </c>
      <c r="FI326" s="9">
        <v>93.47</v>
      </c>
      <c r="FJ326" s="9">
        <v>95.33</v>
      </c>
      <c r="FK326" s="9">
        <v>96.04</v>
      </c>
      <c r="FL326" s="9">
        <v>96.78</v>
      </c>
      <c r="FM326" s="9">
        <v>95.03</v>
      </c>
      <c r="FO326" s="9">
        <v>78.4041</v>
      </c>
      <c r="FP326" s="7">
        <v>76.08</v>
      </c>
      <c r="FQ326" s="9">
        <v>1.2232000000000001</v>
      </c>
      <c r="FR326" s="7">
        <f t="shared" si="43"/>
        <v>62.197514715500326</v>
      </c>
      <c r="FT326" s="7">
        <v>3.48</v>
      </c>
      <c r="FU326" s="7">
        <v>3.44</v>
      </c>
      <c r="FV326" s="9">
        <v>78.574100000000001</v>
      </c>
      <c r="FX326" s="9">
        <v>76.69</v>
      </c>
      <c r="FY326" s="9">
        <v>76.25</v>
      </c>
      <c r="FZ326" s="9">
        <v>75.36</v>
      </c>
      <c r="GA326" s="9">
        <v>73.48</v>
      </c>
      <c r="GB326" s="9">
        <v>70.98</v>
      </c>
    </row>
    <row r="327" spans="1:184" x14ac:dyDescent="0.25">
      <c r="A327" s="6">
        <f t="shared" si="44"/>
        <v>45008</v>
      </c>
      <c r="B327" s="13">
        <f t="shared" si="38"/>
        <v>3</v>
      </c>
      <c r="C327" s="13">
        <f t="shared" si="39"/>
        <v>2023</v>
      </c>
      <c r="D327">
        <f t="shared" si="40"/>
        <v>202303</v>
      </c>
      <c r="E327">
        <f t="shared" si="41"/>
        <v>1</v>
      </c>
      <c r="F327">
        <f t="shared" si="42"/>
        <v>202301</v>
      </c>
      <c r="G327" t="s">
        <v>513</v>
      </c>
      <c r="H327" s="9">
        <v>4.25</v>
      </c>
      <c r="I327" s="9">
        <v>4.1759000000000004</v>
      </c>
      <c r="J327" s="10">
        <v>4.1876813000000004</v>
      </c>
      <c r="K327" s="10">
        <v>4.2925022000000004</v>
      </c>
      <c r="L327" s="10">
        <v>4.3875133000000002</v>
      </c>
      <c r="M327" s="10">
        <v>4.4517986000000001</v>
      </c>
      <c r="N327" s="10">
        <v>4.4772048</v>
      </c>
      <c r="O327" s="10">
        <v>4.4683779000000001</v>
      </c>
      <c r="P327" s="10">
        <v>4.4338857999999997</v>
      </c>
      <c r="Q327" s="10">
        <v>4.3813978000000002</v>
      </c>
      <c r="R327" s="10">
        <v>4.3179284000000004</v>
      </c>
      <c r="S327" s="10">
        <v>4.2482848999999998</v>
      </c>
      <c r="T327" s="10">
        <v>4.1760763000000001</v>
      </c>
      <c r="U327" s="10">
        <v>4.1037030000000003</v>
      </c>
      <c r="V327" s="10">
        <v>4.0334215000000002</v>
      </c>
      <c r="W327" s="10">
        <v>3.9661995999999999</v>
      </c>
      <c r="X327" s="10">
        <v>3.9025223000000002</v>
      </c>
      <c r="Y327" s="10">
        <v>3.8428743000000001</v>
      </c>
      <c r="Z327" s="10">
        <v>3.7877402999999998</v>
      </c>
      <c r="AA327" s="10">
        <v>3.7376051000000001</v>
      </c>
      <c r="AB327" s="10">
        <v>3.6928133000000001</v>
      </c>
      <c r="AC327" s="10">
        <v>3.6529921000000001</v>
      </c>
      <c r="AD327" s="10">
        <v>3.6175392</v>
      </c>
      <c r="AE327" s="10">
        <v>3.5858525999999999</v>
      </c>
      <c r="AF327" s="10">
        <v>3.5573299999999999</v>
      </c>
      <c r="AG327" s="10">
        <v>3.5313691999999999</v>
      </c>
      <c r="AH327" s="10">
        <v>3.5074252000000001</v>
      </c>
      <c r="AI327" s="10">
        <v>3.4852308999999999</v>
      </c>
      <c r="AJ327" s="10">
        <v>3.4646039000000002</v>
      </c>
      <c r="AK327" s="10">
        <v>3.4453619999999998</v>
      </c>
      <c r="AL327" s="10">
        <v>3.4273226999999999</v>
      </c>
      <c r="AM327" s="10">
        <v>3.4103037999999999</v>
      </c>
      <c r="AN327" s="10">
        <v>3.3941227999999999</v>
      </c>
      <c r="AO327" s="10">
        <v>3.3785975000000001</v>
      </c>
      <c r="AP327" s="10">
        <v>3.3635454999999999</v>
      </c>
      <c r="AQ327" s="10">
        <v>3.3487844</v>
      </c>
      <c r="AR327" s="10">
        <v>3.3341319999999999</v>
      </c>
      <c r="AS327" s="10">
        <v>3.3194059</v>
      </c>
      <c r="AT327" s="10">
        <v>3.3044571999999999</v>
      </c>
      <c r="AU327" s="10">
        <v>3.2892853999999998</v>
      </c>
      <c r="AV327" s="10">
        <v>3.2739308</v>
      </c>
      <c r="AW327" s="10">
        <v>3.2584336</v>
      </c>
      <c r="AX327" s="10">
        <v>3.2428340000000002</v>
      </c>
      <c r="AY327" s="10">
        <v>3.2271724000000002</v>
      </c>
      <c r="AZ327" s="10">
        <v>3.2114889</v>
      </c>
      <c r="BA327" s="10">
        <v>3.1958239000000002</v>
      </c>
      <c r="BB327" s="10">
        <v>3.1802176000000002</v>
      </c>
      <c r="BC327" s="10">
        <v>3.1647102999999999</v>
      </c>
      <c r="BD327" s="10">
        <v>3.1493422</v>
      </c>
      <c r="BE327" s="10">
        <v>3.1341535999999999</v>
      </c>
      <c r="BF327" s="10">
        <v>3.1191829000000002</v>
      </c>
      <c r="BG327" s="10">
        <v>3.1044597999999999</v>
      </c>
      <c r="BH327" s="10">
        <v>3.0900118000000001</v>
      </c>
      <c r="BI327" s="10">
        <v>3.0758662999999999</v>
      </c>
      <c r="BJ327" s="10">
        <v>3.0620509</v>
      </c>
      <c r="BK327" s="10">
        <v>3.0485929</v>
      </c>
      <c r="BL327" s="10">
        <v>3.03552</v>
      </c>
      <c r="BM327" s="10">
        <v>3.0228594000000002</v>
      </c>
      <c r="BN327" s="10">
        <v>3.0106386999999999</v>
      </c>
      <c r="BO327" s="10">
        <v>2.9988853</v>
      </c>
      <c r="BP327" s="10">
        <v>2.9876268000000001</v>
      </c>
      <c r="BQ327" s="10">
        <v>2.9768903999999998</v>
      </c>
      <c r="BR327" s="10">
        <v>2.9240206999999998</v>
      </c>
      <c r="BS327" s="10">
        <v>2.8910019999999998</v>
      </c>
      <c r="BU327" s="9">
        <v>106.54</v>
      </c>
      <c r="BV327" s="9">
        <v>108.6</v>
      </c>
      <c r="BW327" s="9">
        <v>110.05</v>
      </c>
      <c r="BX327" s="9">
        <v>109.19</v>
      </c>
      <c r="BY327" s="9">
        <v>111.1</v>
      </c>
      <c r="BZ327" s="9">
        <v>114.51</v>
      </c>
      <c r="CA327" s="9">
        <v>117.71</v>
      </c>
      <c r="CB327" s="9">
        <v>129.41</v>
      </c>
      <c r="CC327" s="9">
        <v>141.07</v>
      </c>
      <c r="CD327" s="9">
        <v>143.07</v>
      </c>
      <c r="CE327" s="9">
        <v>142.91999999999999</v>
      </c>
      <c r="CF327" s="9">
        <v>137.91999999999999</v>
      </c>
      <c r="CG327" s="9">
        <v>132.33000000000001</v>
      </c>
      <c r="CH327" s="9">
        <v>127.62</v>
      </c>
      <c r="CI327" s="9">
        <v>123.77</v>
      </c>
      <c r="CJ327" s="9">
        <v>121.77</v>
      </c>
      <c r="CK327" s="9">
        <v>124.64</v>
      </c>
      <c r="CL327" s="9">
        <v>126.95</v>
      </c>
      <c r="CM327" s="9">
        <v>129.69999999999999</v>
      </c>
      <c r="CN327" s="9">
        <v>137.69999999999999</v>
      </c>
      <c r="CO327" s="9">
        <v>139.47999999999999</v>
      </c>
      <c r="CP327" s="9">
        <v>140.47999999999999</v>
      </c>
      <c r="CQ327" s="9">
        <v>139.46</v>
      </c>
      <c r="CR327" s="9">
        <v>129.46</v>
      </c>
      <c r="CS327" s="9">
        <v>114.96</v>
      </c>
      <c r="CT327" s="9">
        <v>103.02</v>
      </c>
      <c r="CU327" s="9">
        <v>93.79</v>
      </c>
      <c r="CV327" s="9">
        <v>94.89</v>
      </c>
      <c r="CW327" s="9">
        <v>96.78</v>
      </c>
      <c r="CX327" s="9">
        <v>100.32</v>
      </c>
      <c r="CY327" s="9">
        <v>105.61</v>
      </c>
      <c r="CZ327" s="9">
        <v>111.31</v>
      </c>
      <c r="DA327" s="9">
        <v>114.62</v>
      </c>
      <c r="DB327" s="9">
        <v>114.01</v>
      </c>
      <c r="DC327" s="9">
        <v>114.94</v>
      </c>
      <c r="DD327" s="9">
        <v>105.03</v>
      </c>
      <c r="DE327" s="9">
        <v>92.54</v>
      </c>
      <c r="DF327" s="9">
        <v>82.54</v>
      </c>
      <c r="DG327" s="9">
        <v>79.95</v>
      </c>
      <c r="DH327" s="9">
        <v>77.37</v>
      </c>
      <c r="DI327" s="9">
        <v>74.38</v>
      </c>
      <c r="DJ327" s="9">
        <v>76.349999999999994</v>
      </c>
      <c r="DK327" s="9">
        <v>81.77</v>
      </c>
      <c r="DL327" s="9">
        <v>88.35</v>
      </c>
      <c r="DM327" s="9">
        <v>95.38</v>
      </c>
      <c r="DN327" s="9">
        <v>101.9</v>
      </c>
      <c r="DO327" s="9">
        <v>102.31</v>
      </c>
      <c r="DP327" s="9">
        <v>95.71</v>
      </c>
      <c r="DR327" s="9">
        <v>111.08</v>
      </c>
      <c r="DS327" s="9">
        <v>111.63</v>
      </c>
      <c r="DT327" s="9">
        <v>118.69</v>
      </c>
      <c r="DU327" s="9">
        <v>120.3</v>
      </c>
      <c r="DV327" s="9">
        <v>121.33</v>
      </c>
      <c r="DW327" s="9">
        <v>128.11000000000001</v>
      </c>
      <c r="DX327" s="9">
        <v>144.16</v>
      </c>
      <c r="DY327" s="9">
        <v>146.15</v>
      </c>
      <c r="DZ327" s="9">
        <v>145.12</v>
      </c>
      <c r="EA327" s="9">
        <v>154.79</v>
      </c>
      <c r="EB327" s="9">
        <v>152.77000000000001</v>
      </c>
      <c r="EC327" s="9">
        <v>150.44</v>
      </c>
      <c r="ED327" s="9">
        <v>121.71</v>
      </c>
      <c r="EE327" s="9">
        <v>121.46</v>
      </c>
      <c r="EF327" s="9">
        <v>121.35</v>
      </c>
      <c r="EG327" s="9">
        <v>116.87</v>
      </c>
      <c r="EH327" s="9">
        <v>117.52</v>
      </c>
      <c r="EI327" s="9">
        <v>117.16</v>
      </c>
      <c r="EJ327" s="9">
        <v>136.66999999999999</v>
      </c>
      <c r="EK327" s="9">
        <v>138.94</v>
      </c>
      <c r="EL327" s="9">
        <v>139.57</v>
      </c>
      <c r="EM327" s="9">
        <v>138.83000000000001</v>
      </c>
      <c r="EN327" s="9">
        <v>138.51</v>
      </c>
      <c r="EO327" s="9">
        <v>140.02000000000001</v>
      </c>
      <c r="EP327" s="9">
        <v>104.02</v>
      </c>
      <c r="EQ327" s="9">
        <v>103.29</v>
      </c>
      <c r="ER327" s="9">
        <v>103.3</v>
      </c>
      <c r="ES327" s="9">
        <v>103.27</v>
      </c>
      <c r="ET327" s="9">
        <v>104.68</v>
      </c>
      <c r="EU327" s="9">
        <v>105.52</v>
      </c>
      <c r="EV327" s="9">
        <v>122.26</v>
      </c>
      <c r="EW327" s="9">
        <v>124.77</v>
      </c>
      <c r="EX327" s="9">
        <v>126.63</v>
      </c>
      <c r="EY327" s="9">
        <v>127.34</v>
      </c>
      <c r="EZ327" s="9">
        <v>126.71</v>
      </c>
      <c r="FA327" s="9">
        <v>126.32</v>
      </c>
      <c r="FB327" s="9">
        <v>88.9</v>
      </c>
      <c r="FC327" s="9">
        <v>88.27</v>
      </c>
      <c r="FD327" s="9">
        <v>88.28</v>
      </c>
      <c r="FE327" s="9">
        <v>88.25</v>
      </c>
      <c r="FF327" s="9">
        <v>89.65</v>
      </c>
      <c r="FG327" s="9">
        <v>88.27</v>
      </c>
      <c r="FH327" s="9">
        <v>92.65</v>
      </c>
      <c r="FI327" s="9">
        <v>95.16</v>
      </c>
      <c r="FJ327" s="9">
        <v>97.02</v>
      </c>
      <c r="FK327" s="9">
        <v>97.73</v>
      </c>
      <c r="FL327" s="9">
        <v>98.47</v>
      </c>
      <c r="FM327" s="9">
        <v>96.72</v>
      </c>
      <c r="FO327" s="9">
        <v>78.432699999999997</v>
      </c>
      <c r="FP327" s="7">
        <v>74.31</v>
      </c>
      <c r="FQ327" s="9">
        <v>1.2316</v>
      </c>
      <c r="FR327" s="7">
        <f t="shared" si="43"/>
        <v>60.336148100032482</v>
      </c>
      <c r="FT327" s="7">
        <v>3.28</v>
      </c>
      <c r="FU327" s="7">
        <v>3.36</v>
      </c>
      <c r="FV327" s="9">
        <v>78.614999999999995</v>
      </c>
      <c r="FX327" s="9">
        <v>75.91</v>
      </c>
      <c r="FY327" s="9">
        <v>75.400000000000006</v>
      </c>
      <c r="FZ327" s="9">
        <v>74.61</v>
      </c>
      <c r="GA327" s="9">
        <v>72.95</v>
      </c>
      <c r="GB327" s="9">
        <v>70.709999999999994</v>
      </c>
    </row>
    <row r="328" spans="1:184" x14ac:dyDescent="0.25">
      <c r="A328" s="6">
        <f t="shared" si="44"/>
        <v>45009</v>
      </c>
      <c r="B328" s="13">
        <f t="shared" si="38"/>
        <v>3</v>
      </c>
      <c r="C328" s="13">
        <f t="shared" si="39"/>
        <v>2023</v>
      </c>
      <c r="D328">
        <f t="shared" si="40"/>
        <v>202303</v>
      </c>
      <c r="E328">
        <f t="shared" si="41"/>
        <v>1</v>
      </c>
      <c r="F328">
        <f t="shared" si="42"/>
        <v>202301</v>
      </c>
      <c r="G328" t="s">
        <v>514</v>
      </c>
      <c r="H328" s="9">
        <v>4.25</v>
      </c>
      <c r="I328" s="9">
        <v>4.1764999999999999</v>
      </c>
      <c r="J328" s="10">
        <v>4.1651378000000001</v>
      </c>
      <c r="K328" s="10">
        <v>4.2699670000000003</v>
      </c>
      <c r="L328" s="10">
        <v>4.3582324000000003</v>
      </c>
      <c r="M328" s="10">
        <v>4.4131606000000003</v>
      </c>
      <c r="N328" s="10">
        <v>4.4293336999999999</v>
      </c>
      <c r="O328" s="10">
        <v>4.4112065999999999</v>
      </c>
      <c r="P328" s="10">
        <v>4.3673336999999997</v>
      </c>
      <c r="Q328" s="10">
        <v>4.3064480999999999</v>
      </c>
      <c r="R328" s="10">
        <v>4.2359527999999997</v>
      </c>
      <c r="S328" s="10">
        <v>4.1609242000000002</v>
      </c>
      <c r="T328" s="10">
        <v>4.0850596000000001</v>
      </c>
      <c r="U328" s="10">
        <v>4.0108097999999996</v>
      </c>
      <c r="V328" s="10">
        <v>3.9408416000000002</v>
      </c>
      <c r="W328" s="10">
        <v>3.8758235999999999</v>
      </c>
      <c r="X328" s="10">
        <v>3.8156911999999998</v>
      </c>
      <c r="Y328" s="10">
        <v>3.7603799000000002</v>
      </c>
      <c r="Z328" s="10">
        <v>3.7098251000000002</v>
      </c>
      <c r="AA328" s="10">
        <v>3.6639621999999998</v>
      </c>
      <c r="AB328" s="10">
        <v>3.6226672999999998</v>
      </c>
      <c r="AC328" s="10">
        <v>3.5855123</v>
      </c>
      <c r="AD328" s="10">
        <v>3.5519721999999998</v>
      </c>
      <c r="AE328" s="10">
        <v>3.5215217000000001</v>
      </c>
      <c r="AF328" s="10">
        <v>3.4936357999999998</v>
      </c>
      <c r="AG328" s="10">
        <v>3.4677891000000001</v>
      </c>
      <c r="AH328" s="10">
        <v>3.4435172000000001</v>
      </c>
      <c r="AI328" s="10">
        <v>3.4206232000000001</v>
      </c>
      <c r="AJ328" s="10">
        <v>3.3989843999999998</v>
      </c>
      <c r="AK328" s="10">
        <v>3.3784778000000002</v>
      </c>
      <c r="AL328" s="10">
        <v>3.3589804999999999</v>
      </c>
      <c r="AM328" s="10">
        <v>3.3403695999999998</v>
      </c>
      <c r="AN328" s="10">
        <v>3.3225221999999999</v>
      </c>
      <c r="AO328" s="10">
        <v>3.3053154</v>
      </c>
      <c r="AP328" s="10">
        <v>3.2886261999999999</v>
      </c>
      <c r="AQ328" s="10">
        <v>3.2723319000000002</v>
      </c>
      <c r="AR328" s="10">
        <v>3.2563095</v>
      </c>
      <c r="AS328" s="10">
        <v>3.2404362</v>
      </c>
      <c r="AT328" s="10">
        <v>3.2246108000000002</v>
      </c>
      <c r="AU328" s="10">
        <v>3.2088296000000001</v>
      </c>
      <c r="AV328" s="10">
        <v>3.1931153999999999</v>
      </c>
      <c r="AW328" s="10">
        <v>3.1774908000000002</v>
      </c>
      <c r="AX328" s="10">
        <v>3.1619785999999999</v>
      </c>
      <c r="AY328" s="10">
        <v>3.1466018</v>
      </c>
      <c r="AZ328" s="10">
        <v>3.1313830999999999</v>
      </c>
      <c r="BA328" s="10">
        <v>3.1163452</v>
      </c>
      <c r="BB328" s="10">
        <v>3.1015109999999999</v>
      </c>
      <c r="BC328" s="10">
        <v>3.0869032999999999</v>
      </c>
      <c r="BD328" s="10">
        <v>3.0725448000000002</v>
      </c>
      <c r="BE328" s="10">
        <v>3.0584582999999999</v>
      </c>
      <c r="BF328" s="10">
        <v>3.0446662</v>
      </c>
      <c r="BG328" s="10">
        <v>3.0311887999999998</v>
      </c>
      <c r="BH328" s="10">
        <v>3.0180457999999999</v>
      </c>
      <c r="BI328" s="10">
        <v>3.0052569999999998</v>
      </c>
      <c r="BJ328" s="10">
        <v>2.9928420999999998</v>
      </c>
      <c r="BK328" s="10">
        <v>2.9808208999999999</v>
      </c>
      <c r="BL328" s="10">
        <v>2.9692131000000002</v>
      </c>
      <c r="BM328" s="10">
        <v>2.9580384</v>
      </c>
      <c r="BN328" s="10">
        <v>2.9473166000000002</v>
      </c>
      <c r="BO328" s="10">
        <v>2.9370674000000001</v>
      </c>
      <c r="BP328" s="10">
        <v>2.9273106000000002</v>
      </c>
      <c r="BQ328" s="10">
        <v>2.9180659000000002</v>
      </c>
      <c r="BR328" s="10">
        <v>2.8737187</v>
      </c>
      <c r="BS328" s="10">
        <v>2.8482489000000002</v>
      </c>
      <c r="BU328" s="9">
        <v>100.71</v>
      </c>
      <c r="BV328" s="9">
        <v>102.7</v>
      </c>
      <c r="BW328" s="9">
        <v>104.45</v>
      </c>
      <c r="BX328" s="9">
        <v>104.12</v>
      </c>
      <c r="BY328" s="9">
        <v>106.62</v>
      </c>
      <c r="BZ328" s="9">
        <v>110.42</v>
      </c>
      <c r="CA328" s="9">
        <v>114.11</v>
      </c>
      <c r="CB328" s="9">
        <v>126.34</v>
      </c>
      <c r="CC328" s="9">
        <v>137.38</v>
      </c>
      <c r="CD328" s="9">
        <v>139.58000000000001</v>
      </c>
      <c r="CE328" s="9">
        <v>139.43</v>
      </c>
      <c r="CF328" s="9">
        <v>134.55000000000001</v>
      </c>
      <c r="CG328" s="9">
        <v>129.22</v>
      </c>
      <c r="CH328" s="9">
        <v>124.6</v>
      </c>
      <c r="CI328" s="9">
        <v>121.05</v>
      </c>
      <c r="CJ328" s="9">
        <v>119.55</v>
      </c>
      <c r="CK328" s="9">
        <v>122.41</v>
      </c>
      <c r="CL328" s="9">
        <v>124.72</v>
      </c>
      <c r="CM328" s="9">
        <v>126.94</v>
      </c>
      <c r="CN328" s="9">
        <v>134.66</v>
      </c>
      <c r="CO328" s="9">
        <v>136.44</v>
      </c>
      <c r="CP328" s="9">
        <v>137.49</v>
      </c>
      <c r="CQ328" s="9">
        <v>136.47</v>
      </c>
      <c r="CR328" s="9">
        <v>126.49</v>
      </c>
      <c r="CS328" s="9">
        <v>112.86</v>
      </c>
      <c r="CT328" s="9">
        <v>101.33</v>
      </c>
      <c r="CU328" s="9">
        <v>92.1</v>
      </c>
      <c r="CV328" s="9">
        <v>93.2</v>
      </c>
      <c r="CW328" s="9">
        <v>95.09</v>
      </c>
      <c r="CX328" s="9">
        <v>98.63</v>
      </c>
      <c r="CY328" s="9">
        <v>103.13</v>
      </c>
      <c r="CZ328" s="9">
        <v>108.83</v>
      </c>
      <c r="DA328" s="9">
        <v>112.14</v>
      </c>
      <c r="DB328" s="9">
        <v>111.53</v>
      </c>
      <c r="DC328" s="9">
        <v>112.46</v>
      </c>
      <c r="DD328" s="9">
        <v>102.55</v>
      </c>
      <c r="DE328" s="9">
        <v>91.36</v>
      </c>
      <c r="DF328" s="9">
        <v>81.36</v>
      </c>
      <c r="DG328" s="9">
        <v>78.77</v>
      </c>
      <c r="DH328" s="9">
        <v>76.19</v>
      </c>
      <c r="DI328" s="9">
        <v>73.209999999999994</v>
      </c>
      <c r="DJ328" s="9">
        <v>75.180000000000007</v>
      </c>
      <c r="DK328" s="9">
        <v>80.58</v>
      </c>
      <c r="DL328" s="9">
        <v>87.16</v>
      </c>
      <c r="DM328" s="9">
        <v>94.19</v>
      </c>
      <c r="DN328" s="9">
        <v>100.62</v>
      </c>
      <c r="DO328" s="9">
        <v>101.03</v>
      </c>
      <c r="DP328" s="9">
        <v>94.43</v>
      </c>
      <c r="DR328" s="9">
        <v>106.65</v>
      </c>
      <c r="DS328" s="9">
        <v>107.55</v>
      </c>
      <c r="DT328" s="9">
        <v>113.69</v>
      </c>
      <c r="DU328" s="9">
        <v>115.14</v>
      </c>
      <c r="DV328" s="9">
        <v>116.18</v>
      </c>
      <c r="DW328" s="9">
        <v>123.53</v>
      </c>
      <c r="DX328" s="9">
        <v>140.96</v>
      </c>
      <c r="DY328" s="9">
        <v>142.94999999999999</v>
      </c>
      <c r="DZ328" s="9">
        <v>141.91999999999999</v>
      </c>
      <c r="EA328" s="9">
        <v>151.77000000000001</v>
      </c>
      <c r="EB328" s="9">
        <v>149.79</v>
      </c>
      <c r="EC328" s="9">
        <v>147.46</v>
      </c>
      <c r="ED328" s="9">
        <v>118.3</v>
      </c>
      <c r="EE328" s="9">
        <v>118.05</v>
      </c>
      <c r="EF328" s="9">
        <v>117.94</v>
      </c>
      <c r="EG328" s="9">
        <v>113.46</v>
      </c>
      <c r="EH328" s="9">
        <v>114.11</v>
      </c>
      <c r="EI328" s="9">
        <v>113.75</v>
      </c>
      <c r="EJ328" s="9">
        <v>135.74</v>
      </c>
      <c r="EK328" s="9">
        <v>138.01</v>
      </c>
      <c r="EL328" s="9">
        <v>138.63999999999999</v>
      </c>
      <c r="EM328" s="9">
        <v>137.9</v>
      </c>
      <c r="EN328" s="9">
        <v>137.58000000000001</v>
      </c>
      <c r="EO328" s="9">
        <v>139.09</v>
      </c>
      <c r="EP328" s="9">
        <v>100.55</v>
      </c>
      <c r="EQ328" s="9">
        <v>99.82</v>
      </c>
      <c r="ER328" s="9">
        <v>99.83</v>
      </c>
      <c r="ES328" s="9">
        <v>99.8</v>
      </c>
      <c r="ET328" s="9">
        <v>101.21</v>
      </c>
      <c r="EU328" s="9">
        <v>102.05</v>
      </c>
      <c r="EV328" s="9">
        <v>119.29</v>
      </c>
      <c r="EW328" s="9">
        <v>121.8</v>
      </c>
      <c r="EX328" s="9">
        <v>123.66</v>
      </c>
      <c r="EY328" s="9">
        <v>124.37</v>
      </c>
      <c r="EZ328" s="9">
        <v>123.74</v>
      </c>
      <c r="FA328" s="9">
        <v>123.35</v>
      </c>
      <c r="FB328" s="9">
        <v>86.43</v>
      </c>
      <c r="FC328" s="9">
        <v>85.8</v>
      </c>
      <c r="FD328" s="9">
        <v>85.81</v>
      </c>
      <c r="FE328" s="9">
        <v>85.78</v>
      </c>
      <c r="FF328" s="9">
        <v>87.18</v>
      </c>
      <c r="FG328" s="9">
        <v>85.8</v>
      </c>
      <c r="FH328" s="9">
        <v>90.68</v>
      </c>
      <c r="FI328" s="9">
        <v>93.19</v>
      </c>
      <c r="FJ328" s="9">
        <v>95.05</v>
      </c>
      <c r="FK328" s="9">
        <v>95.76</v>
      </c>
      <c r="FL328" s="9">
        <v>96.5</v>
      </c>
      <c r="FM328" s="9">
        <v>94.75</v>
      </c>
      <c r="FO328" s="9">
        <v>78.382900000000006</v>
      </c>
      <c r="FP328" s="7">
        <v>73.63</v>
      </c>
      <c r="FQ328" s="9">
        <v>1.2223999999999999</v>
      </c>
      <c r="FR328" s="7">
        <f t="shared" si="43"/>
        <v>60.233965968586389</v>
      </c>
      <c r="FT328" s="7">
        <v>3.21</v>
      </c>
      <c r="FU328" s="7">
        <v>3.28</v>
      </c>
      <c r="FV328" s="9">
        <v>78.568799999999996</v>
      </c>
      <c r="FX328" s="9">
        <v>74.989999999999995</v>
      </c>
      <c r="FY328" s="9">
        <v>74.52</v>
      </c>
      <c r="FZ328" s="9">
        <v>73.81</v>
      </c>
      <c r="GA328" s="9">
        <v>72.3</v>
      </c>
      <c r="GB328" s="9">
        <v>70.349999999999994</v>
      </c>
    </row>
    <row r="329" spans="1:184" x14ac:dyDescent="0.25">
      <c r="A329" s="6">
        <f t="shared" si="44"/>
        <v>45012</v>
      </c>
      <c r="B329" s="13">
        <f t="shared" si="38"/>
        <v>3</v>
      </c>
      <c r="C329" s="13">
        <f t="shared" si="39"/>
        <v>2023</v>
      </c>
      <c r="D329">
        <f t="shared" si="40"/>
        <v>202303</v>
      </c>
      <c r="E329">
        <f t="shared" si="41"/>
        <v>1</v>
      </c>
      <c r="F329">
        <f t="shared" si="42"/>
        <v>202301</v>
      </c>
      <c r="G329" t="s">
        <v>515</v>
      </c>
      <c r="H329" s="9">
        <v>4.25</v>
      </c>
      <c r="I329" s="9">
        <v>4.1764999999999999</v>
      </c>
      <c r="J329" s="10">
        <v>4.1872474999999998</v>
      </c>
      <c r="K329" s="10">
        <v>4.3029440000000001</v>
      </c>
      <c r="L329" s="10">
        <v>4.4007681999999999</v>
      </c>
      <c r="M329" s="10">
        <v>4.4669487999999999</v>
      </c>
      <c r="N329" s="10">
        <v>4.4978499999999997</v>
      </c>
      <c r="O329" s="10">
        <v>4.4968512</v>
      </c>
      <c r="P329" s="10">
        <v>4.4708392000000003</v>
      </c>
      <c r="Q329" s="10">
        <v>4.4272185000000004</v>
      </c>
      <c r="R329" s="10">
        <v>4.3727375000000004</v>
      </c>
      <c r="S329" s="10">
        <v>4.3126169000000001</v>
      </c>
      <c r="T329" s="10">
        <v>4.2503723000000004</v>
      </c>
      <c r="U329" s="10">
        <v>4.1882336999999996</v>
      </c>
      <c r="V329" s="10">
        <v>4.1280622999999999</v>
      </c>
      <c r="W329" s="10">
        <v>4.0703763000000004</v>
      </c>
      <c r="X329" s="10">
        <v>4.0152947000000001</v>
      </c>
      <c r="Y329" s="10">
        <v>3.9629368</v>
      </c>
      <c r="Z329" s="10">
        <v>3.9134215999999999</v>
      </c>
      <c r="AA329" s="10">
        <v>3.8668681999999999</v>
      </c>
      <c r="AB329" s="10">
        <v>3.8233450000000002</v>
      </c>
      <c r="AC329" s="10">
        <v>3.7826599000000001</v>
      </c>
      <c r="AD329" s="10">
        <v>3.7445379000000001</v>
      </c>
      <c r="AE329" s="10">
        <v>3.7087037999999999</v>
      </c>
      <c r="AF329" s="10">
        <v>3.6748824999999998</v>
      </c>
      <c r="AG329" s="10">
        <v>3.6427990000000001</v>
      </c>
      <c r="AH329" s="10">
        <v>3.6122062000000001</v>
      </c>
      <c r="AI329" s="10">
        <v>3.5829822</v>
      </c>
      <c r="AJ329" s="10">
        <v>3.5550392</v>
      </c>
      <c r="AK329" s="10">
        <v>3.5282897000000002</v>
      </c>
      <c r="AL329" s="10">
        <v>3.5026459999999999</v>
      </c>
      <c r="AM329" s="10">
        <v>3.4780204000000001</v>
      </c>
      <c r="AN329" s="10">
        <v>3.4543252</v>
      </c>
      <c r="AO329" s="10">
        <v>3.4314729000000002</v>
      </c>
      <c r="AP329" s="10">
        <v>3.4093757</v>
      </c>
      <c r="AQ329" s="10">
        <v>3.3879459999999999</v>
      </c>
      <c r="AR329" s="10">
        <v>3.3670962000000002</v>
      </c>
      <c r="AS329" s="10">
        <v>3.3467386000000001</v>
      </c>
      <c r="AT329" s="10">
        <v>3.3267997</v>
      </c>
      <c r="AU329" s="10">
        <v>3.3072691000000001</v>
      </c>
      <c r="AV329" s="10">
        <v>3.2881535999999998</v>
      </c>
      <c r="AW329" s="10">
        <v>3.2694599000000002</v>
      </c>
      <c r="AX329" s="10">
        <v>3.2511949000000002</v>
      </c>
      <c r="AY329" s="10">
        <v>3.2333653</v>
      </c>
      <c r="AZ329" s="10">
        <v>3.2159779999999998</v>
      </c>
      <c r="BA329" s="10">
        <v>3.1990398</v>
      </c>
      <c r="BB329" s="10">
        <v>3.1825573999999999</v>
      </c>
      <c r="BC329" s="10">
        <v>3.1665378</v>
      </c>
      <c r="BD329" s="10">
        <v>3.1509876000000001</v>
      </c>
      <c r="BE329" s="10">
        <v>3.1359137000000001</v>
      </c>
      <c r="BF329" s="10">
        <v>3.1213226999999999</v>
      </c>
      <c r="BG329" s="10">
        <v>3.1072202</v>
      </c>
      <c r="BH329" s="10">
        <v>3.0936113000000001</v>
      </c>
      <c r="BI329" s="10">
        <v>3.0805012000000001</v>
      </c>
      <c r="BJ329" s="10">
        <v>3.067895</v>
      </c>
      <c r="BK329" s="10">
        <v>3.0557979999999998</v>
      </c>
      <c r="BL329" s="10">
        <v>3.0442152999999998</v>
      </c>
      <c r="BM329" s="10">
        <v>3.0331519999999998</v>
      </c>
      <c r="BN329" s="10">
        <v>3.0226133000000002</v>
      </c>
      <c r="BO329" s="10">
        <v>3.0126043</v>
      </c>
      <c r="BP329" s="10">
        <v>3.0031303</v>
      </c>
      <c r="BQ329" s="10">
        <v>2.9941963999999999</v>
      </c>
      <c r="BR329" s="10">
        <v>2.9517833000000002</v>
      </c>
      <c r="BS329" s="10">
        <v>2.9274132000000002</v>
      </c>
      <c r="BU329" s="9">
        <v>104.75</v>
      </c>
      <c r="BV329" s="9">
        <v>105.54</v>
      </c>
      <c r="BW329" s="9">
        <v>106.55</v>
      </c>
      <c r="BX329" s="9">
        <v>106.1</v>
      </c>
      <c r="BY329" s="9">
        <v>108.49</v>
      </c>
      <c r="BZ329" s="9">
        <v>112.29</v>
      </c>
      <c r="CA329" s="9">
        <v>115.97</v>
      </c>
      <c r="CB329" s="9">
        <v>127.95</v>
      </c>
      <c r="CC329" s="9">
        <v>138.99</v>
      </c>
      <c r="CD329" s="9">
        <v>141.19</v>
      </c>
      <c r="CE329" s="9">
        <v>141.04</v>
      </c>
      <c r="CF329" s="9">
        <v>136.16</v>
      </c>
      <c r="CG329" s="9">
        <v>130.54</v>
      </c>
      <c r="CH329" s="9">
        <v>126.07</v>
      </c>
      <c r="CI329" s="9">
        <v>122.59</v>
      </c>
      <c r="CJ329" s="9">
        <v>121.13</v>
      </c>
      <c r="CK329" s="9">
        <v>124.03</v>
      </c>
      <c r="CL329" s="9">
        <v>126.37</v>
      </c>
      <c r="CM329" s="9">
        <v>128.43</v>
      </c>
      <c r="CN329" s="9">
        <v>136.15</v>
      </c>
      <c r="CO329" s="9">
        <v>137.93</v>
      </c>
      <c r="CP329" s="9">
        <v>138.97999999999999</v>
      </c>
      <c r="CQ329" s="9">
        <v>137.96</v>
      </c>
      <c r="CR329" s="9">
        <v>127.98</v>
      </c>
      <c r="CS329" s="9">
        <v>114.28</v>
      </c>
      <c r="CT329" s="9">
        <v>102.75</v>
      </c>
      <c r="CU329" s="9">
        <v>93.52</v>
      </c>
      <c r="CV329" s="9">
        <v>94.62</v>
      </c>
      <c r="CW329" s="9">
        <v>96.51</v>
      </c>
      <c r="CX329" s="9">
        <v>100.05</v>
      </c>
      <c r="CY329" s="9">
        <v>104.55</v>
      </c>
      <c r="CZ329" s="9">
        <v>110.25</v>
      </c>
      <c r="DA329" s="9">
        <v>113.56</v>
      </c>
      <c r="DB329" s="9">
        <v>112.95</v>
      </c>
      <c r="DC329" s="9">
        <v>113.88</v>
      </c>
      <c r="DD329" s="9">
        <v>103.97</v>
      </c>
      <c r="DE329" s="9">
        <v>92.28</v>
      </c>
      <c r="DF329" s="9">
        <v>82.28</v>
      </c>
      <c r="DG329" s="9">
        <v>79.69</v>
      </c>
      <c r="DH329" s="9">
        <v>77.11</v>
      </c>
      <c r="DI329" s="9">
        <v>74.13</v>
      </c>
      <c r="DJ329" s="9">
        <v>76.099999999999994</v>
      </c>
      <c r="DK329" s="9">
        <v>83</v>
      </c>
      <c r="DL329" s="9">
        <v>90.58</v>
      </c>
      <c r="DM329" s="9">
        <v>97.61</v>
      </c>
      <c r="DN329" s="9">
        <v>104.04</v>
      </c>
      <c r="DO329" s="9">
        <v>104.45</v>
      </c>
      <c r="DP329" s="9">
        <v>97.85</v>
      </c>
      <c r="DR329" s="9">
        <v>108.76</v>
      </c>
      <c r="DS329" s="9">
        <v>109.23</v>
      </c>
      <c r="DT329" s="9">
        <v>114.69</v>
      </c>
      <c r="DU329" s="9">
        <v>116.45</v>
      </c>
      <c r="DV329" s="9">
        <v>117.48</v>
      </c>
      <c r="DW329" s="9">
        <v>125.15</v>
      </c>
      <c r="DX329" s="9">
        <v>142.88999999999999</v>
      </c>
      <c r="DY329" s="9">
        <v>144.88</v>
      </c>
      <c r="DZ329" s="9">
        <v>143.85</v>
      </c>
      <c r="EA329" s="9">
        <v>153.41999999999999</v>
      </c>
      <c r="EB329" s="9">
        <v>151.44</v>
      </c>
      <c r="EC329" s="9">
        <v>149.11000000000001</v>
      </c>
      <c r="ED329" s="9">
        <v>118.52</v>
      </c>
      <c r="EE329" s="9">
        <v>118.27</v>
      </c>
      <c r="EF329" s="9">
        <v>118.16</v>
      </c>
      <c r="EG329" s="9">
        <v>113.68</v>
      </c>
      <c r="EH329" s="9">
        <v>114.33</v>
      </c>
      <c r="EI329" s="9">
        <v>113.97</v>
      </c>
      <c r="EJ329" s="9">
        <v>138.9</v>
      </c>
      <c r="EK329" s="9">
        <v>141.16999999999999</v>
      </c>
      <c r="EL329" s="9">
        <v>141.80000000000001</v>
      </c>
      <c r="EM329" s="9">
        <v>141.06</v>
      </c>
      <c r="EN329" s="9">
        <v>140.74</v>
      </c>
      <c r="EO329" s="9">
        <v>142.25</v>
      </c>
      <c r="EP329" s="9">
        <v>101.09</v>
      </c>
      <c r="EQ329" s="9">
        <v>100.36</v>
      </c>
      <c r="ER329" s="9">
        <v>100.37</v>
      </c>
      <c r="ES329" s="9">
        <v>100.34</v>
      </c>
      <c r="ET329" s="9">
        <v>101.75</v>
      </c>
      <c r="EU329" s="9">
        <v>102.59</v>
      </c>
      <c r="EV329" s="9">
        <v>119.66</v>
      </c>
      <c r="EW329" s="9">
        <v>122.17</v>
      </c>
      <c r="EX329" s="9">
        <v>124.03</v>
      </c>
      <c r="EY329" s="9">
        <v>124.74</v>
      </c>
      <c r="EZ329" s="9">
        <v>124.11</v>
      </c>
      <c r="FA329" s="9">
        <v>123.72</v>
      </c>
      <c r="FB329" s="9">
        <v>86.8</v>
      </c>
      <c r="FC329" s="9">
        <v>86.17</v>
      </c>
      <c r="FD329" s="9">
        <v>86.18</v>
      </c>
      <c r="FE329" s="9">
        <v>86.15</v>
      </c>
      <c r="FF329" s="9">
        <v>87.55</v>
      </c>
      <c r="FG329" s="9">
        <v>86.17</v>
      </c>
      <c r="FH329" s="9">
        <v>102.36</v>
      </c>
      <c r="FI329" s="9">
        <v>104.87</v>
      </c>
      <c r="FJ329" s="9">
        <v>106.73</v>
      </c>
      <c r="FK329" s="9">
        <v>107.44</v>
      </c>
      <c r="FL329" s="9">
        <v>108.18</v>
      </c>
      <c r="FM329" s="9">
        <v>106.43</v>
      </c>
      <c r="FO329" s="9">
        <v>78.650300000000001</v>
      </c>
      <c r="FP329" s="7">
        <v>76.8</v>
      </c>
      <c r="FQ329" s="9">
        <v>1.2274</v>
      </c>
      <c r="FR329" s="7">
        <f t="shared" si="43"/>
        <v>62.571288903372981</v>
      </c>
      <c r="FT329" s="7">
        <v>3.34</v>
      </c>
      <c r="FU329" s="7">
        <v>3.38</v>
      </c>
      <c r="FV329" s="9">
        <v>78.8352</v>
      </c>
      <c r="FX329" s="9">
        <v>78.12</v>
      </c>
      <c r="FY329" s="9">
        <v>77.680000000000007</v>
      </c>
      <c r="FZ329" s="9">
        <v>76.87</v>
      </c>
      <c r="GA329" s="9">
        <v>75.040000000000006</v>
      </c>
      <c r="GB329" s="9">
        <v>72.39</v>
      </c>
    </row>
    <row r="330" spans="1:184" x14ac:dyDescent="0.25">
      <c r="A330" s="6">
        <f t="shared" si="44"/>
        <v>45013</v>
      </c>
      <c r="B330" s="13">
        <f t="shared" ref="B330:B393" si="45">MONTH(A330)</f>
        <v>3</v>
      </c>
      <c r="C330" s="13">
        <f t="shared" ref="C330:C393" si="46">YEAR(A330)</f>
        <v>2023</v>
      </c>
      <c r="D330">
        <f t="shared" ref="D330:D393" si="47">C330*100+B330</f>
        <v>202303</v>
      </c>
      <c r="E330">
        <f t="shared" ref="E330:E393" si="48">IF(B330&lt;4,1,IF(B330&lt;7,2,IF(B330&lt;10,3,4)))</f>
        <v>1</v>
      </c>
      <c r="F330">
        <f t="shared" ref="F330:F393" si="49">C330*100+E330</f>
        <v>202301</v>
      </c>
      <c r="G330" t="s">
        <v>516</v>
      </c>
      <c r="H330" s="9">
        <v>4.25</v>
      </c>
      <c r="I330" s="9">
        <v>4.1765999999999996</v>
      </c>
      <c r="J330" s="10">
        <v>4.1980921999999996</v>
      </c>
      <c r="K330" s="10">
        <v>4.3152584999999997</v>
      </c>
      <c r="L330" s="10">
        <v>4.4171477000000001</v>
      </c>
      <c r="M330" s="10">
        <v>4.4904815999999999</v>
      </c>
      <c r="N330" s="10">
        <v>4.5286099999999996</v>
      </c>
      <c r="O330" s="10">
        <v>4.5337551999999999</v>
      </c>
      <c r="P330" s="10">
        <v>4.5121751999999997</v>
      </c>
      <c r="Q330" s="10">
        <v>4.4719310999999999</v>
      </c>
      <c r="R330" s="10">
        <v>4.4201147000000001</v>
      </c>
      <c r="S330" s="10">
        <v>4.3622363999999996</v>
      </c>
      <c r="T330" s="10">
        <v>4.3018831000000004</v>
      </c>
      <c r="U330" s="10">
        <v>4.2411579000000001</v>
      </c>
      <c r="V330" s="10">
        <v>4.1815860999999996</v>
      </c>
      <c r="W330" s="10">
        <v>4.1236822999999996</v>
      </c>
      <c r="X330" s="10">
        <v>4.0676819999999996</v>
      </c>
      <c r="Y330" s="10">
        <v>4.0138208000000004</v>
      </c>
      <c r="Z330" s="10">
        <v>3.9623341999999999</v>
      </c>
      <c r="AA330" s="10">
        <v>3.9134576000000001</v>
      </c>
      <c r="AB330" s="10">
        <v>3.8673888999999999</v>
      </c>
      <c r="AC330" s="10">
        <v>3.8240891000000001</v>
      </c>
      <c r="AD330" s="10">
        <v>3.7834278000000001</v>
      </c>
      <c r="AE330" s="10">
        <v>3.7452741999999999</v>
      </c>
      <c r="AF330" s="10">
        <v>3.7094976000000002</v>
      </c>
      <c r="AG330" s="10">
        <v>3.6759674000000002</v>
      </c>
      <c r="AH330" s="10">
        <v>3.6445512999999998</v>
      </c>
      <c r="AI330" s="10">
        <v>3.6151103999999998</v>
      </c>
      <c r="AJ330" s="10">
        <v>3.5875037999999999</v>
      </c>
      <c r="AK330" s="10">
        <v>3.5615904999999999</v>
      </c>
      <c r="AL330" s="10">
        <v>3.5372298</v>
      </c>
      <c r="AM330" s="10">
        <v>3.5142807</v>
      </c>
      <c r="AN330" s="10">
        <v>3.4926023000000002</v>
      </c>
      <c r="AO330" s="10">
        <v>3.4720537999999999</v>
      </c>
      <c r="AP330" s="10">
        <v>3.4524943000000001</v>
      </c>
      <c r="AQ330" s="10">
        <v>3.433783</v>
      </c>
      <c r="AR330" s="10">
        <v>3.4157788</v>
      </c>
      <c r="AS330" s="10">
        <v>3.3983411000000001</v>
      </c>
      <c r="AT330" s="10">
        <v>3.3813447000000001</v>
      </c>
      <c r="AU330" s="10">
        <v>3.3647505</v>
      </c>
      <c r="AV330" s="10">
        <v>3.3485478999999998</v>
      </c>
      <c r="AW330" s="10">
        <v>3.3327265000000001</v>
      </c>
      <c r="AX330" s="10">
        <v>3.3172758</v>
      </c>
      <c r="AY330" s="10">
        <v>3.3021853999999999</v>
      </c>
      <c r="AZ330" s="10">
        <v>3.2874446000000002</v>
      </c>
      <c r="BA330" s="10">
        <v>3.2730431000000002</v>
      </c>
      <c r="BB330" s="10">
        <v>3.2589703000000001</v>
      </c>
      <c r="BC330" s="10">
        <v>3.2452158</v>
      </c>
      <c r="BD330" s="10">
        <v>3.2317691000000002</v>
      </c>
      <c r="BE330" s="10">
        <v>3.2186197000000001</v>
      </c>
      <c r="BF330" s="10">
        <v>3.2057601999999998</v>
      </c>
      <c r="BG330" s="10">
        <v>3.1931997000000001</v>
      </c>
      <c r="BH330" s="10">
        <v>3.1809527000000002</v>
      </c>
      <c r="BI330" s="10">
        <v>3.1690339000000001</v>
      </c>
      <c r="BJ330" s="10">
        <v>3.1574578999999998</v>
      </c>
      <c r="BK330" s="10">
        <v>3.1462393</v>
      </c>
      <c r="BL330" s="10">
        <v>3.1353927000000001</v>
      </c>
      <c r="BM330" s="10">
        <v>3.1249327999999998</v>
      </c>
      <c r="BN330" s="10">
        <v>3.1148739999999999</v>
      </c>
      <c r="BO330" s="10">
        <v>3.1052311000000001</v>
      </c>
      <c r="BP330" s="10">
        <v>3.0960185999999998</v>
      </c>
      <c r="BQ330" s="10">
        <v>3.0872511999999999</v>
      </c>
      <c r="BR330" s="10">
        <v>3.0442507000000001</v>
      </c>
      <c r="BS330" s="10">
        <v>3.0175169999999998</v>
      </c>
      <c r="BU330" s="9">
        <v>105.88</v>
      </c>
      <c r="BV330" s="9">
        <v>106.57</v>
      </c>
      <c r="BW330" s="9">
        <v>107.63</v>
      </c>
      <c r="BX330" s="9">
        <v>107.3</v>
      </c>
      <c r="BY330" s="9">
        <v>109.85</v>
      </c>
      <c r="BZ330" s="9">
        <v>113.64</v>
      </c>
      <c r="CA330" s="9">
        <v>117.1</v>
      </c>
      <c r="CB330" s="9">
        <v>129.01</v>
      </c>
      <c r="CC330" s="9">
        <v>140.44999999999999</v>
      </c>
      <c r="CD330" s="9">
        <v>142.30000000000001</v>
      </c>
      <c r="CE330" s="9">
        <v>142.26</v>
      </c>
      <c r="CF330" s="9">
        <v>137.38</v>
      </c>
      <c r="CG330" s="9">
        <v>132.13</v>
      </c>
      <c r="CH330" s="9">
        <v>127.7</v>
      </c>
      <c r="CI330" s="9">
        <v>124.24</v>
      </c>
      <c r="CJ330" s="9">
        <v>122.8</v>
      </c>
      <c r="CK330" s="9">
        <v>125.71</v>
      </c>
      <c r="CL330" s="9">
        <v>128.06</v>
      </c>
      <c r="CM330" s="9">
        <v>129.77000000000001</v>
      </c>
      <c r="CN330" s="9">
        <v>137.49</v>
      </c>
      <c r="CO330" s="9">
        <v>139.27000000000001</v>
      </c>
      <c r="CP330" s="9">
        <v>140.32</v>
      </c>
      <c r="CQ330" s="9">
        <v>139.30000000000001</v>
      </c>
      <c r="CR330" s="9">
        <v>129.32</v>
      </c>
      <c r="CS330" s="9">
        <v>115.07</v>
      </c>
      <c r="CT330" s="9">
        <v>103.54</v>
      </c>
      <c r="CU330" s="9">
        <v>94.31</v>
      </c>
      <c r="CV330" s="9">
        <v>95.41</v>
      </c>
      <c r="CW330" s="9">
        <v>97.3</v>
      </c>
      <c r="CX330" s="9">
        <v>100.84</v>
      </c>
      <c r="CY330" s="9">
        <v>105.36</v>
      </c>
      <c r="CZ330" s="9">
        <v>111.06</v>
      </c>
      <c r="DA330" s="9">
        <v>114.37</v>
      </c>
      <c r="DB330" s="9">
        <v>113.76</v>
      </c>
      <c r="DC330" s="9">
        <v>114.69</v>
      </c>
      <c r="DD330" s="9">
        <v>104.78</v>
      </c>
      <c r="DE330" s="9">
        <v>93.09</v>
      </c>
      <c r="DF330" s="9">
        <v>83.09</v>
      </c>
      <c r="DG330" s="9">
        <v>80.5</v>
      </c>
      <c r="DH330" s="9">
        <v>77.92</v>
      </c>
      <c r="DI330" s="9">
        <v>74.94</v>
      </c>
      <c r="DJ330" s="9">
        <v>76.91</v>
      </c>
      <c r="DK330" s="9">
        <v>83.81</v>
      </c>
      <c r="DL330" s="9">
        <v>91.39</v>
      </c>
      <c r="DM330" s="9">
        <v>98.42</v>
      </c>
      <c r="DN330" s="9">
        <v>104.85</v>
      </c>
      <c r="DO330" s="9">
        <v>105.26</v>
      </c>
      <c r="DP330" s="9">
        <v>98.66</v>
      </c>
      <c r="DR330" s="9">
        <v>110.46</v>
      </c>
      <c r="DS330" s="9">
        <v>110.72</v>
      </c>
      <c r="DT330" s="9">
        <v>116.36</v>
      </c>
      <c r="DU330" s="9">
        <v>116.65</v>
      </c>
      <c r="DV330" s="9">
        <v>117.69</v>
      </c>
      <c r="DW330" s="9">
        <v>126.14</v>
      </c>
      <c r="DX330" s="9">
        <v>145.61000000000001</v>
      </c>
      <c r="DY330" s="9">
        <v>147.6</v>
      </c>
      <c r="DZ330" s="9">
        <v>146.57</v>
      </c>
      <c r="EA330" s="9">
        <v>155.63</v>
      </c>
      <c r="EB330" s="9">
        <v>153.65</v>
      </c>
      <c r="EC330" s="9">
        <v>151.32</v>
      </c>
      <c r="ED330" s="9">
        <v>120.51</v>
      </c>
      <c r="EE330" s="9">
        <v>120.26</v>
      </c>
      <c r="EF330" s="9">
        <v>120.15</v>
      </c>
      <c r="EG330" s="9">
        <v>115.67</v>
      </c>
      <c r="EH330" s="9">
        <v>116.32</v>
      </c>
      <c r="EI330" s="9">
        <v>115.96</v>
      </c>
      <c r="EJ330" s="9">
        <v>140.09</v>
      </c>
      <c r="EK330" s="9">
        <v>142.36000000000001</v>
      </c>
      <c r="EL330" s="9">
        <v>142.99</v>
      </c>
      <c r="EM330" s="9">
        <v>142.25</v>
      </c>
      <c r="EN330" s="9">
        <v>141.93</v>
      </c>
      <c r="EO330" s="9">
        <v>143.44</v>
      </c>
      <c r="EP330" s="9">
        <v>103.8</v>
      </c>
      <c r="EQ330" s="9">
        <v>103.07</v>
      </c>
      <c r="ER330" s="9">
        <v>103.08</v>
      </c>
      <c r="ES330" s="9">
        <v>103.05</v>
      </c>
      <c r="ET330" s="9">
        <v>104.46</v>
      </c>
      <c r="EU330" s="9">
        <v>105.3</v>
      </c>
      <c r="EV330" s="9">
        <v>123.27</v>
      </c>
      <c r="EW330" s="9">
        <v>125.78</v>
      </c>
      <c r="EX330" s="9">
        <v>127.64</v>
      </c>
      <c r="EY330" s="9">
        <v>128.35</v>
      </c>
      <c r="EZ330" s="9">
        <v>127.72</v>
      </c>
      <c r="FA330" s="9">
        <v>127.33</v>
      </c>
      <c r="FB330" s="9">
        <v>89.51</v>
      </c>
      <c r="FC330" s="9">
        <v>88.88</v>
      </c>
      <c r="FD330" s="9">
        <v>88.89</v>
      </c>
      <c r="FE330" s="9">
        <v>88.86</v>
      </c>
      <c r="FF330" s="9">
        <v>90.26</v>
      </c>
      <c r="FG330" s="9">
        <v>88.88</v>
      </c>
      <c r="FH330" s="9">
        <v>105.97</v>
      </c>
      <c r="FI330" s="9">
        <v>108.48</v>
      </c>
      <c r="FJ330" s="9">
        <v>110.34</v>
      </c>
      <c r="FK330" s="9">
        <v>111.05</v>
      </c>
      <c r="FL330" s="9">
        <v>111.79</v>
      </c>
      <c r="FM330" s="9">
        <v>110.04</v>
      </c>
      <c r="FO330" s="9">
        <v>78.772900000000007</v>
      </c>
      <c r="FP330" s="7">
        <v>78.069999999999993</v>
      </c>
      <c r="FQ330" s="9">
        <v>1.2326999999999999</v>
      </c>
      <c r="FR330" s="7">
        <f t="shared" ref="FR330:FR393" si="50">FP330/FQ330</f>
        <v>63.332522105946296</v>
      </c>
      <c r="FT330" s="7">
        <v>3.38</v>
      </c>
      <c r="FU330" s="7">
        <v>3.46</v>
      </c>
      <c r="FV330" s="9">
        <v>78.973299999999995</v>
      </c>
      <c r="FX330" s="9">
        <v>78.650000000000006</v>
      </c>
      <c r="FY330" s="9">
        <v>77.98</v>
      </c>
      <c r="FZ330" s="9">
        <v>77.069999999999993</v>
      </c>
      <c r="GA330" s="9">
        <v>75.209999999999994</v>
      </c>
      <c r="GB330" s="9">
        <v>72.47</v>
      </c>
    </row>
    <row r="331" spans="1:184" x14ac:dyDescent="0.25">
      <c r="A331" s="6">
        <f t="shared" si="44"/>
        <v>45014</v>
      </c>
      <c r="B331" s="13">
        <f t="shared" si="45"/>
        <v>3</v>
      </c>
      <c r="C331" s="13">
        <f t="shared" si="46"/>
        <v>2023</v>
      </c>
      <c r="D331">
        <f t="shared" si="47"/>
        <v>202303</v>
      </c>
      <c r="E331">
        <f t="shared" si="48"/>
        <v>1</v>
      </c>
      <c r="F331">
        <f t="shared" si="49"/>
        <v>202301</v>
      </c>
      <c r="G331" t="s">
        <v>517</v>
      </c>
      <c r="H331" s="9">
        <v>4.25</v>
      </c>
      <c r="I331" s="9">
        <v>4.1767000000000003</v>
      </c>
      <c r="J331" s="10">
        <v>4.1972060000000004</v>
      </c>
      <c r="K331" s="10">
        <v>4.3294813999999997</v>
      </c>
      <c r="L331" s="10">
        <v>4.4402964999999996</v>
      </c>
      <c r="M331" s="10">
        <v>4.5178940000000001</v>
      </c>
      <c r="N331" s="10">
        <v>4.5578428999999998</v>
      </c>
      <c r="O331" s="10">
        <v>4.5651526000000002</v>
      </c>
      <c r="P331" s="10">
        <v>4.5469546000000003</v>
      </c>
      <c r="Q331" s="10">
        <v>4.5113531</v>
      </c>
      <c r="R331" s="10">
        <v>4.4650941</v>
      </c>
      <c r="S331" s="10">
        <v>4.4128964000000002</v>
      </c>
      <c r="T331" s="10">
        <v>4.3575106999999997</v>
      </c>
      <c r="U331" s="10">
        <v>4.3004432000000001</v>
      </c>
      <c r="V331" s="10">
        <v>4.2423523999999997</v>
      </c>
      <c r="W331" s="10">
        <v>4.1839377999999998</v>
      </c>
      <c r="X331" s="10">
        <v>4.1260026999999999</v>
      </c>
      <c r="Y331" s="10">
        <v>4.0693505999999999</v>
      </c>
      <c r="Z331" s="10">
        <v>4.0147851000000001</v>
      </c>
      <c r="AA331" s="10">
        <v>3.9631094999999998</v>
      </c>
      <c r="AB331" s="10">
        <v>3.9150021000000002</v>
      </c>
      <c r="AC331" s="10">
        <v>3.8704304</v>
      </c>
      <c r="AD331" s="10">
        <v>3.8291122999999998</v>
      </c>
      <c r="AE331" s="10">
        <v>3.7907652999999999</v>
      </c>
      <c r="AF331" s="10">
        <v>3.7551068999999999</v>
      </c>
      <c r="AG331" s="10">
        <v>3.7218548</v>
      </c>
      <c r="AH331" s="10">
        <v>3.6907413999999998</v>
      </c>
      <c r="AI331" s="10">
        <v>3.6615809000000001</v>
      </c>
      <c r="AJ331" s="10">
        <v>3.6342145000000001</v>
      </c>
      <c r="AK331" s="10">
        <v>3.6084833999999999</v>
      </c>
      <c r="AL331" s="10">
        <v>3.5842288999999998</v>
      </c>
      <c r="AM331" s="10">
        <v>3.5612924000000001</v>
      </c>
      <c r="AN331" s="10">
        <v>3.5395150000000002</v>
      </c>
      <c r="AO331" s="10">
        <v>3.5187381000000002</v>
      </c>
      <c r="AP331" s="10">
        <v>3.4988030000000001</v>
      </c>
      <c r="AQ331" s="10">
        <v>3.4795509</v>
      </c>
      <c r="AR331" s="10">
        <v>3.4608230999999998</v>
      </c>
      <c r="AS331" s="10">
        <v>3.4424608999999999</v>
      </c>
      <c r="AT331" s="10">
        <v>3.4243288000000001</v>
      </c>
      <c r="AU331" s="10">
        <v>3.4064041999999999</v>
      </c>
      <c r="AV331" s="10">
        <v>3.3886989999999999</v>
      </c>
      <c r="AW331" s="10">
        <v>3.3712251000000002</v>
      </c>
      <c r="AX331" s="10">
        <v>3.3539943999999999</v>
      </c>
      <c r="AY331" s="10">
        <v>3.3370186999999998</v>
      </c>
      <c r="AZ331" s="10">
        <v>3.3203098999999998</v>
      </c>
      <c r="BA331" s="10">
        <v>3.3038799999999999</v>
      </c>
      <c r="BB331" s="10">
        <v>3.2877407000000001</v>
      </c>
      <c r="BC331" s="10">
        <v>3.2719040000000001</v>
      </c>
      <c r="BD331" s="10">
        <v>3.2563816999999999</v>
      </c>
      <c r="BE331" s="10">
        <v>3.2411856999999999</v>
      </c>
      <c r="BF331" s="10">
        <v>3.2263280999999999</v>
      </c>
      <c r="BG331" s="10">
        <v>3.2118218000000001</v>
      </c>
      <c r="BH331" s="10">
        <v>3.1976798</v>
      </c>
      <c r="BI331" s="10">
        <v>3.1839152999999998</v>
      </c>
      <c r="BJ331" s="10">
        <v>3.1705413999999998</v>
      </c>
      <c r="BK331" s="10">
        <v>3.1575712999999999</v>
      </c>
      <c r="BL331" s="10">
        <v>3.1450181000000001</v>
      </c>
      <c r="BM331" s="10">
        <v>3.1328949000000001</v>
      </c>
      <c r="BN331" s="10">
        <v>3.1212149</v>
      </c>
      <c r="BO331" s="10">
        <v>3.1099912000000001</v>
      </c>
      <c r="BP331" s="10">
        <v>3.0992367999999999</v>
      </c>
      <c r="BQ331" s="10">
        <v>3.088965</v>
      </c>
      <c r="BR331" s="10">
        <v>3.0376870999999999</v>
      </c>
      <c r="BS331" s="10">
        <v>3.0039267000000001</v>
      </c>
      <c r="BU331" s="9">
        <v>105.63</v>
      </c>
      <c r="BV331" s="9">
        <v>105.72</v>
      </c>
      <c r="BW331" s="9">
        <v>107.28</v>
      </c>
      <c r="BX331" s="9">
        <v>106.92</v>
      </c>
      <c r="BY331" s="9">
        <v>109.57</v>
      </c>
      <c r="BZ331" s="9">
        <v>113.47</v>
      </c>
      <c r="CA331" s="9">
        <v>117.5</v>
      </c>
      <c r="CB331" s="9">
        <v>129.25</v>
      </c>
      <c r="CC331" s="9">
        <v>140.63</v>
      </c>
      <c r="CD331" s="9">
        <v>142.66</v>
      </c>
      <c r="CE331" s="9">
        <v>142.58000000000001</v>
      </c>
      <c r="CF331" s="9">
        <v>137.63</v>
      </c>
      <c r="CG331" s="9">
        <v>131.46</v>
      </c>
      <c r="CH331" s="9">
        <v>126.03</v>
      </c>
      <c r="CI331" s="9">
        <v>122.57</v>
      </c>
      <c r="CJ331" s="9">
        <v>121.13</v>
      </c>
      <c r="CK331" s="9">
        <v>124.04</v>
      </c>
      <c r="CL331" s="9">
        <v>126.39</v>
      </c>
      <c r="CM331" s="9">
        <v>128.16</v>
      </c>
      <c r="CN331" s="9">
        <v>135.88</v>
      </c>
      <c r="CO331" s="9">
        <v>137.66</v>
      </c>
      <c r="CP331" s="9">
        <v>138.69999999999999</v>
      </c>
      <c r="CQ331" s="9">
        <v>137.69</v>
      </c>
      <c r="CR331" s="9">
        <v>127.71</v>
      </c>
      <c r="CS331" s="9">
        <v>114.71</v>
      </c>
      <c r="CT331" s="9">
        <v>104.18</v>
      </c>
      <c r="CU331" s="9">
        <v>94.94</v>
      </c>
      <c r="CV331" s="9">
        <v>96.04</v>
      </c>
      <c r="CW331" s="9">
        <v>97.93</v>
      </c>
      <c r="CX331" s="9">
        <v>101.47</v>
      </c>
      <c r="CY331" s="9">
        <v>106.15</v>
      </c>
      <c r="CZ331" s="9">
        <v>111.85</v>
      </c>
      <c r="DA331" s="9">
        <v>115.16</v>
      </c>
      <c r="DB331" s="9">
        <v>114.55</v>
      </c>
      <c r="DC331" s="9">
        <v>115.48</v>
      </c>
      <c r="DD331" s="9">
        <v>105.57</v>
      </c>
      <c r="DE331" s="9">
        <v>93.88</v>
      </c>
      <c r="DF331" s="9">
        <v>83.88</v>
      </c>
      <c r="DG331" s="9">
        <v>81.290000000000006</v>
      </c>
      <c r="DH331" s="9">
        <v>78.709999999999994</v>
      </c>
      <c r="DI331" s="9">
        <v>75.73</v>
      </c>
      <c r="DJ331" s="9">
        <v>77.7</v>
      </c>
      <c r="DK331" s="9">
        <v>84.6</v>
      </c>
      <c r="DL331" s="9">
        <v>92.18</v>
      </c>
      <c r="DM331" s="9">
        <v>99.21</v>
      </c>
      <c r="DN331" s="9">
        <v>105.64</v>
      </c>
      <c r="DO331" s="9">
        <v>106.05</v>
      </c>
      <c r="DP331" s="9">
        <v>99.45</v>
      </c>
      <c r="DR331" s="9">
        <v>110.62</v>
      </c>
      <c r="DS331" s="9">
        <v>110.88</v>
      </c>
      <c r="DT331" s="9">
        <v>116</v>
      </c>
      <c r="DU331" s="9">
        <v>115.71</v>
      </c>
      <c r="DV331" s="9">
        <v>116.63</v>
      </c>
      <c r="DW331" s="9">
        <v>125.79</v>
      </c>
      <c r="DX331" s="9">
        <v>145.81</v>
      </c>
      <c r="DY331" s="9">
        <v>147.80000000000001</v>
      </c>
      <c r="DZ331" s="9">
        <v>146.77000000000001</v>
      </c>
      <c r="EA331" s="9">
        <v>155.69999999999999</v>
      </c>
      <c r="EB331" s="9">
        <v>153.72</v>
      </c>
      <c r="EC331" s="9">
        <v>151.38999999999999</v>
      </c>
      <c r="ED331" s="9">
        <v>120.81</v>
      </c>
      <c r="EE331" s="9">
        <v>120.56</v>
      </c>
      <c r="EF331" s="9">
        <v>120.45</v>
      </c>
      <c r="EG331" s="9">
        <v>115.97</v>
      </c>
      <c r="EH331" s="9">
        <v>116.62</v>
      </c>
      <c r="EI331" s="9">
        <v>116.26</v>
      </c>
      <c r="EJ331" s="9">
        <v>140.41</v>
      </c>
      <c r="EK331" s="9">
        <v>142.68</v>
      </c>
      <c r="EL331" s="9">
        <v>143.31</v>
      </c>
      <c r="EM331" s="9">
        <v>142.57</v>
      </c>
      <c r="EN331" s="9">
        <v>142.25</v>
      </c>
      <c r="EO331" s="9">
        <v>143.76</v>
      </c>
      <c r="EP331" s="9">
        <v>101.39</v>
      </c>
      <c r="EQ331" s="9">
        <v>100.66</v>
      </c>
      <c r="ER331" s="9">
        <v>100.67</v>
      </c>
      <c r="ES331" s="9">
        <v>100.64</v>
      </c>
      <c r="ET331" s="9">
        <v>102.05</v>
      </c>
      <c r="EU331" s="9">
        <v>102.89</v>
      </c>
      <c r="EV331" s="9">
        <v>123.53</v>
      </c>
      <c r="EW331" s="9">
        <v>126.04</v>
      </c>
      <c r="EX331" s="9">
        <v>127.9</v>
      </c>
      <c r="EY331" s="9">
        <v>128.61000000000001</v>
      </c>
      <c r="EZ331" s="9">
        <v>127.98</v>
      </c>
      <c r="FA331" s="9">
        <v>127.59</v>
      </c>
      <c r="FB331" s="9">
        <v>87.1</v>
      </c>
      <c r="FC331" s="9">
        <v>86.47</v>
      </c>
      <c r="FD331" s="9">
        <v>86.48</v>
      </c>
      <c r="FE331" s="9">
        <v>86.45</v>
      </c>
      <c r="FF331" s="9">
        <v>87.85</v>
      </c>
      <c r="FG331" s="9">
        <v>86.47</v>
      </c>
      <c r="FH331" s="9">
        <v>106.23</v>
      </c>
      <c r="FI331" s="9">
        <v>108.74</v>
      </c>
      <c r="FJ331" s="9">
        <v>110.6</v>
      </c>
      <c r="FK331" s="9">
        <v>111.31</v>
      </c>
      <c r="FL331" s="9">
        <v>112.05</v>
      </c>
      <c r="FM331" s="9">
        <v>110.3</v>
      </c>
      <c r="FO331" s="9">
        <v>78.716200000000001</v>
      </c>
      <c r="FP331" s="7">
        <v>77.510000000000005</v>
      </c>
      <c r="FQ331" s="9">
        <v>1.2311000000000001</v>
      </c>
      <c r="FR331" s="7">
        <f t="shared" si="50"/>
        <v>62.95995451222484</v>
      </c>
      <c r="FT331" s="7">
        <v>3.4</v>
      </c>
      <c r="FU331" s="7">
        <v>3.46</v>
      </c>
      <c r="FV331" s="9">
        <v>78.918700000000001</v>
      </c>
      <c r="FX331" s="9">
        <v>78.28</v>
      </c>
      <c r="FY331" s="9">
        <v>77.44</v>
      </c>
      <c r="FZ331" s="9">
        <v>76.569999999999993</v>
      </c>
      <c r="GA331" s="9">
        <v>74.73</v>
      </c>
      <c r="GB331" s="9">
        <v>72.09</v>
      </c>
    </row>
    <row r="332" spans="1:184" x14ac:dyDescent="0.25">
      <c r="A332" s="6">
        <f t="shared" si="44"/>
        <v>45015</v>
      </c>
      <c r="B332" s="13">
        <f t="shared" si="45"/>
        <v>3</v>
      </c>
      <c r="C332" s="13">
        <f t="shared" si="46"/>
        <v>2023</v>
      </c>
      <c r="D332">
        <f t="shared" si="47"/>
        <v>202303</v>
      </c>
      <c r="E332">
        <f t="shared" si="48"/>
        <v>1</v>
      </c>
      <c r="F332">
        <f t="shared" si="49"/>
        <v>202301</v>
      </c>
      <c r="G332" t="s">
        <v>518</v>
      </c>
      <c r="H332" s="9">
        <v>4.25</v>
      </c>
      <c r="I332" s="9">
        <v>4.1768000000000001</v>
      </c>
      <c r="J332" s="10">
        <v>4.1994005000000003</v>
      </c>
      <c r="K332" s="10">
        <v>4.3300947000000001</v>
      </c>
      <c r="L332" s="10">
        <v>4.4392274</v>
      </c>
      <c r="M332" s="10">
        <v>4.5191894000000001</v>
      </c>
      <c r="N332" s="10">
        <v>4.5674741000000001</v>
      </c>
      <c r="O332" s="10">
        <v>4.5866574</v>
      </c>
      <c r="P332" s="10">
        <v>4.5813001</v>
      </c>
      <c r="Q332" s="10">
        <v>4.5556950000000001</v>
      </c>
      <c r="R332" s="10">
        <v>4.5155611999999996</v>
      </c>
      <c r="S332" s="10">
        <v>4.4654508000000002</v>
      </c>
      <c r="T332" s="10">
        <v>4.4093385999999999</v>
      </c>
      <c r="U332" s="10">
        <v>4.3500435</v>
      </c>
      <c r="V332" s="10">
        <v>4.2903903999999997</v>
      </c>
      <c r="W332" s="10">
        <v>4.2316599999999998</v>
      </c>
      <c r="X332" s="10">
        <v>4.1744797</v>
      </c>
      <c r="Y332" s="10">
        <v>4.1194758</v>
      </c>
      <c r="Z332" s="10">
        <v>4.0672747999999999</v>
      </c>
      <c r="AA332" s="10">
        <v>4.0185029999999999</v>
      </c>
      <c r="AB332" s="10">
        <v>3.973649</v>
      </c>
      <c r="AC332" s="10">
        <v>3.9324965000000001</v>
      </c>
      <c r="AD332" s="10">
        <v>3.8946036999999998</v>
      </c>
      <c r="AE332" s="10">
        <v>3.8595288999999999</v>
      </c>
      <c r="AF332" s="10">
        <v>3.8268303000000001</v>
      </c>
      <c r="AG332" s="10">
        <v>3.7960663000000001</v>
      </c>
      <c r="AH332" s="10">
        <v>3.7668393</v>
      </c>
      <c r="AI332" s="10">
        <v>3.7389684999999999</v>
      </c>
      <c r="AJ332" s="10">
        <v>3.7123387999999999</v>
      </c>
      <c r="AK332" s="10">
        <v>3.6868352999999998</v>
      </c>
      <c r="AL332" s="10">
        <v>3.6623427999999998</v>
      </c>
      <c r="AM332" s="10">
        <v>3.6387463000000002</v>
      </c>
      <c r="AN332" s="10">
        <v>3.6159308000000001</v>
      </c>
      <c r="AO332" s="10">
        <v>3.5937812</v>
      </c>
      <c r="AP332" s="10">
        <v>3.5721824999999998</v>
      </c>
      <c r="AQ332" s="10">
        <v>3.5510196999999999</v>
      </c>
      <c r="AR332" s="10">
        <v>3.5301776999999999</v>
      </c>
      <c r="AS332" s="10">
        <v>3.5095413999999998</v>
      </c>
      <c r="AT332" s="10">
        <v>3.4890173</v>
      </c>
      <c r="AU332" s="10">
        <v>3.4686059</v>
      </c>
      <c r="AV332" s="10">
        <v>3.448334</v>
      </c>
      <c r="AW332" s="10">
        <v>3.4282281999999999</v>
      </c>
      <c r="AX332" s="10">
        <v>3.4083152000000001</v>
      </c>
      <c r="AY332" s="10">
        <v>3.3886216</v>
      </c>
      <c r="AZ332" s="10">
        <v>3.3691741999999998</v>
      </c>
      <c r="BA332" s="10">
        <v>3.3499997000000001</v>
      </c>
      <c r="BB332" s="10">
        <v>3.3311247000000002</v>
      </c>
      <c r="BC332" s="10">
        <v>3.3125757999999998</v>
      </c>
      <c r="BD332" s="10">
        <v>3.2943799</v>
      </c>
      <c r="BE332" s="10">
        <v>3.2765635</v>
      </c>
      <c r="BF332" s="10">
        <v>3.2591515000000002</v>
      </c>
      <c r="BG332" s="10">
        <v>3.2421608000000002</v>
      </c>
      <c r="BH332" s="10">
        <v>3.2256060999999998</v>
      </c>
      <c r="BI332" s="10">
        <v>3.2095020000000001</v>
      </c>
      <c r="BJ332" s="10">
        <v>3.1938631000000002</v>
      </c>
      <c r="BK332" s="10">
        <v>3.1787041</v>
      </c>
      <c r="BL332" s="10">
        <v>3.1640397</v>
      </c>
      <c r="BM332" s="10">
        <v>3.1498845000000002</v>
      </c>
      <c r="BN332" s="10">
        <v>3.1362530999999998</v>
      </c>
      <c r="BO332" s="10">
        <v>3.1231602999999999</v>
      </c>
      <c r="BP332" s="10">
        <v>3.1106207000000001</v>
      </c>
      <c r="BQ332" s="10">
        <v>3.0986489000000002</v>
      </c>
      <c r="BR332" s="10">
        <v>3.0389889000000001</v>
      </c>
      <c r="BS332" s="10">
        <v>2.9999416000000001</v>
      </c>
      <c r="BU332" s="9">
        <v>107.41</v>
      </c>
      <c r="BV332" s="9">
        <v>108.1</v>
      </c>
      <c r="BW332" s="9">
        <v>109.94</v>
      </c>
      <c r="BX332" s="9">
        <v>109.59</v>
      </c>
      <c r="BY332" s="9">
        <v>112.22</v>
      </c>
      <c r="BZ332" s="9">
        <v>116.12</v>
      </c>
      <c r="CA332" s="9">
        <v>121.62</v>
      </c>
      <c r="CB332" s="9">
        <v>135.44</v>
      </c>
      <c r="CC332" s="9">
        <v>146.82</v>
      </c>
      <c r="CD332" s="9">
        <v>148.79</v>
      </c>
      <c r="CE332" s="9">
        <v>148.71</v>
      </c>
      <c r="CF332" s="9">
        <v>143.76</v>
      </c>
      <c r="CG332" s="9">
        <v>136.59</v>
      </c>
      <c r="CH332" s="9">
        <v>131.16</v>
      </c>
      <c r="CI332" s="9">
        <v>127.7</v>
      </c>
      <c r="CJ332" s="9">
        <v>126.26</v>
      </c>
      <c r="CK332" s="9">
        <v>129.16999999999999</v>
      </c>
      <c r="CL332" s="9">
        <v>131.52000000000001</v>
      </c>
      <c r="CM332" s="9">
        <v>134.03</v>
      </c>
      <c r="CN332" s="9">
        <v>141.75</v>
      </c>
      <c r="CO332" s="9">
        <v>143.53</v>
      </c>
      <c r="CP332" s="9">
        <v>144.57</v>
      </c>
      <c r="CQ332" s="9">
        <v>143.56</v>
      </c>
      <c r="CR332" s="9">
        <v>133.58000000000001</v>
      </c>
      <c r="CS332" s="9">
        <v>120.61</v>
      </c>
      <c r="CT332" s="9">
        <v>110.08</v>
      </c>
      <c r="CU332" s="9">
        <v>100.84</v>
      </c>
      <c r="CV332" s="9">
        <v>101.94</v>
      </c>
      <c r="CW332" s="9">
        <v>103.83</v>
      </c>
      <c r="CX332" s="9">
        <v>107.37</v>
      </c>
      <c r="CY332" s="9">
        <v>111.85</v>
      </c>
      <c r="CZ332" s="9">
        <v>117.55</v>
      </c>
      <c r="DA332" s="9">
        <v>120.86</v>
      </c>
      <c r="DB332" s="9">
        <v>120.25</v>
      </c>
      <c r="DC332" s="9">
        <v>121.18</v>
      </c>
      <c r="DD332" s="9">
        <v>111.27</v>
      </c>
      <c r="DE332" s="9">
        <v>99.58</v>
      </c>
      <c r="DF332" s="9">
        <v>89.58</v>
      </c>
      <c r="DG332" s="9">
        <v>86.99</v>
      </c>
      <c r="DH332" s="9">
        <v>84.41</v>
      </c>
      <c r="DI332" s="9">
        <v>81.430000000000007</v>
      </c>
      <c r="DJ332" s="9">
        <v>83.4</v>
      </c>
      <c r="DK332" s="9">
        <v>90.3</v>
      </c>
      <c r="DL332" s="9">
        <v>97.88</v>
      </c>
      <c r="DM332" s="9">
        <v>104.91</v>
      </c>
      <c r="DN332" s="9">
        <v>111.34</v>
      </c>
      <c r="DO332" s="9">
        <v>111.75</v>
      </c>
      <c r="DP332" s="9">
        <v>105.15</v>
      </c>
      <c r="DR332" s="9">
        <v>111.15</v>
      </c>
      <c r="DS332" s="9">
        <v>111.27</v>
      </c>
      <c r="DT332" s="9">
        <v>117.11</v>
      </c>
      <c r="DU332" s="9">
        <v>116.97</v>
      </c>
      <c r="DV332" s="9">
        <v>117.88</v>
      </c>
      <c r="DW332" s="9">
        <v>127.62</v>
      </c>
      <c r="DX332" s="9">
        <v>149.52000000000001</v>
      </c>
      <c r="DY332" s="9">
        <v>151.51</v>
      </c>
      <c r="DZ332" s="9">
        <v>150.47999999999999</v>
      </c>
      <c r="EA332" s="9">
        <v>160.07</v>
      </c>
      <c r="EB332" s="9">
        <v>158.09</v>
      </c>
      <c r="EC332" s="9">
        <v>155.76</v>
      </c>
      <c r="ED332" s="9">
        <v>121.64</v>
      </c>
      <c r="EE332" s="9">
        <v>121.39</v>
      </c>
      <c r="EF332" s="9">
        <v>121.28</v>
      </c>
      <c r="EG332" s="9">
        <v>116.8</v>
      </c>
      <c r="EH332" s="9">
        <v>117.45</v>
      </c>
      <c r="EI332" s="9">
        <v>117.09</v>
      </c>
      <c r="EJ332" s="9">
        <v>140.72</v>
      </c>
      <c r="EK332" s="9">
        <v>142.99</v>
      </c>
      <c r="EL332" s="9">
        <v>143.62</v>
      </c>
      <c r="EM332" s="9">
        <v>142.88</v>
      </c>
      <c r="EN332" s="9">
        <v>142.56</v>
      </c>
      <c r="EO332" s="9">
        <v>144.07</v>
      </c>
      <c r="EP332" s="9">
        <v>104.35</v>
      </c>
      <c r="EQ332" s="9">
        <v>103.62</v>
      </c>
      <c r="ER332" s="9">
        <v>103.63</v>
      </c>
      <c r="ES332" s="9">
        <v>103.6</v>
      </c>
      <c r="ET332" s="9">
        <v>105.01</v>
      </c>
      <c r="EU332" s="9">
        <v>105.85</v>
      </c>
      <c r="EV332" s="9">
        <v>124.62</v>
      </c>
      <c r="EW332" s="9">
        <v>127.13</v>
      </c>
      <c r="EX332" s="9">
        <v>128.99</v>
      </c>
      <c r="EY332" s="9">
        <v>129.69999999999999</v>
      </c>
      <c r="EZ332" s="9">
        <v>129.07</v>
      </c>
      <c r="FA332" s="9">
        <v>128.68</v>
      </c>
      <c r="FB332" s="9">
        <v>90.06</v>
      </c>
      <c r="FC332" s="9">
        <v>89.43</v>
      </c>
      <c r="FD332" s="9">
        <v>89.44</v>
      </c>
      <c r="FE332" s="9">
        <v>89.41</v>
      </c>
      <c r="FF332" s="9">
        <v>90.81</v>
      </c>
      <c r="FG332" s="9">
        <v>89.43</v>
      </c>
      <c r="FH332" s="9">
        <v>107.32</v>
      </c>
      <c r="FI332" s="9">
        <v>109.83</v>
      </c>
      <c r="FJ332" s="9">
        <v>111.69</v>
      </c>
      <c r="FK332" s="9">
        <v>112.4</v>
      </c>
      <c r="FL332" s="9">
        <v>113.14</v>
      </c>
      <c r="FM332" s="9">
        <v>111.39</v>
      </c>
      <c r="FO332" s="9">
        <v>78.834900000000005</v>
      </c>
      <c r="FP332" s="7">
        <v>78.45</v>
      </c>
      <c r="FQ332" s="9">
        <v>1.238</v>
      </c>
      <c r="FR332" s="7">
        <f t="shared" si="50"/>
        <v>63.368336025848144</v>
      </c>
      <c r="FT332" s="7">
        <v>3.45</v>
      </c>
      <c r="FU332" s="7">
        <v>3.5</v>
      </c>
      <c r="FV332" s="9">
        <v>79.039000000000001</v>
      </c>
      <c r="FX332" s="9">
        <v>79.27</v>
      </c>
      <c r="FY332" s="9">
        <v>78.459999999999994</v>
      </c>
      <c r="FZ332" s="9">
        <v>77.510000000000005</v>
      </c>
      <c r="GA332" s="9">
        <v>75.489999999999995</v>
      </c>
      <c r="GB332" s="9">
        <v>72.459999999999994</v>
      </c>
    </row>
    <row r="333" spans="1:184" x14ac:dyDescent="0.25">
      <c r="A333" s="6">
        <f t="shared" si="44"/>
        <v>45016</v>
      </c>
      <c r="B333" s="13">
        <f t="shared" si="45"/>
        <v>3</v>
      </c>
      <c r="C333" s="13">
        <f t="shared" si="46"/>
        <v>2023</v>
      </c>
      <c r="D333">
        <f t="shared" si="47"/>
        <v>202303</v>
      </c>
      <c r="E333">
        <f t="shared" si="48"/>
        <v>1</v>
      </c>
      <c r="F333">
        <f t="shared" si="49"/>
        <v>202301</v>
      </c>
      <c r="G333" t="s">
        <v>519</v>
      </c>
      <c r="H333" s="9">
        <v>4.25</v>
      </c>
      <c r="I333" s="9">
        <v>4.1776999999999997</v>
      </c>
      <c r="J333" s="10">
        <v>4.2023529000000002</v>
      </c>
      <c r="K333" s="10">
        <v>4.3278242000000002</v>
      </c>
      <c r="L333" s="10">
        <v>4.4341052000000003</v>
      </c>
      <c r="M333" s="10">
        <v>4.5128509000000001</v>
      </c>
      <c r="N333" s="10">
        <v>4.5607099</v>
      </c>
      <c r="O333" s="10">
        <v>4.5794192999999996</v>
      </c>
      <c r="P333" s="10">
        <v>4.5728887</v>
      </c>
      <c r="Q333" s="10">
        <v>4.5454078000000004</v>
      </c>
      <c r="R333" s="10">
        <v>4.5023567</v>
      </c>
      <c r="S333" s="10">
        <v>4.4480376000000001</v>
      </c>
      <c r="T333" s="10">
        <v>4.3865312999999997</v>
      </c>
      <c r="U333" s="10">
        <v>4.3208979999999997</v>
      </c>
      <c r="V333" s="10">
        <v>4.2545415999999996</v>
      </c>
      <c r="W333" s="10">
        <v>4.1891109999999996</v>
      </c>
      <c r="X333" s="10">
        <v>4.1255651999999996</v>
      </c>
      <c r="Y333" s="10">
        <v>4.0648622000000003</v>
      </c>
      <c r="Z333" s="10">
        <v>4.0079605000000003</v>
      </c>
      <c r="AA333" s="10">
        <v>3.9558184000000001</v>
      </c>
      <c r="AB333" s="10">
        <v>3.9091537999999999</v>
      </c>
      <c r="AC333" s="10">
        <v>3.8675706999999999</v>
      </c>
      <c r="AD333" s="10">
        <v>3.8303501999999998</v>
      </c>
      <c r="AE333" s="10">
        <v>3.7967732000000001</v>
      </c>
      <c r="AF333" s="10">
        <v>3.7661207000000001</v>
      </c>
      <c r="AG333" s="10">
        <v>3.7376738</v>
      </c>
      <c r="AH333" s="10">
        <v>3.7108013999999998</v>
      </c>
      <c r="AI333" s="10">
        <v>3.6852605000000001</v>
      </c>
      <c r="AJ333" s="10">
        <v>3.6609153000000001</v>
      </c>
      <c r="AK333" s="10">
        <v>3.6376300000000001</v>
      </c>
      <c r="AL333" s="10">
        <v>3.6152688999999998</v>
      </c>
      <c r="AM333" s="10">
        <v>3.593696</v>
      </c>
      <c r="AN333" s="10">
        <v>3.5727755000000001</v>
      </c>
      <c r="AO333" s="10">
        <v>3.5523717000000001</v>
      </c>
      <c r="AP333" s="10">
        <v>3.5323487</v>
      </c>
      <c r="AQ333" s="10">
        <v>3.5125706999999999</v>
      </c>
      <c r="AR333" s="10">
        <v>3.4929019000000001</v>
      </c>
      <c r="AS333" s="10">
        <v>3.4732064</v>
      </c>
      <c r="AT333" s="10">
        <v>3.4533763</v>
      </c>
      <c r="AU333" s="10">
        <v>3.4334264999999999</v>
      </c>
      <c r="AV333" s="10">
        <v>3.4134055000000001</v>
      </c>
      <c r="AW333" s="10">
        <v>3.3933623000000002</v>
      </c>
      <c r="AX333" s="10">
        <v>3.3733455999999999</v>
      </c>
      <c r="AY333" s="10">
        <v>3.3534041000000001</v>
      </c>
      <c r="AZ333" s="10">
        <v>3.3335865</v>
      </c>
      <c r="BA333" s="10">
        <v>3.3139417</v>
      </c>
      <c r="BB333" s="10">
        <v>3.2945183999999998</v>
      </c>
      <c r="BC333" s="10">
        <v>3.2753652</v>
      </c>
      <c r="BD333" s="10">
        <v>3.2565309999999998</v>
      </c>
      <c r="BE333" s="10">
        <v>3.2380645000000001</v>
      </c>
      <c r="BF333" s="10">
        <v>3.2200095000000002</v>
      </c>
      <c r="BG333" s="10">
        <v>3.2023874999999999</v>
      </c>
      <c r="BH333" s="10">
        <v>3.1852138999999999</v>
      </c>
      <c r="BI333" s="10">
        <v>3.1685040999999998</v>
      </c>
      <c r="BJ333" s="10">
        <v>3.1522736</v>
      </c>
      <c r="BK333" s="10">
        <v>3.1365378000000002</v>
      </c>
      <c r="BL333" s="10">
        <v>3.1213120999999999</v>
      </c>
      <c r="BM333" s="10">
        <v>3.1066118999999999</v>
      </c>
      <c r="BN333" s="10">
        <v>3.0924527999999998</v>
      </c>
      <c r="BO333" s="10">
        <v>3.0788500999999999</v>
      </c>
      <c r="BP333" s="10">
        <v>3.0658191000000001</v>
      </c>
      <c r="BQ333" s="10">
        <v>3.0533755</v>
      </c>
      <c r="BR333" s="10">
        <v>2.9913188000000002</v>
      </c>
      <c r="BS333" s="10">
        <v>2.9506646999999999</v>
      </c>
      <c r="BU333" s="9">
        <v>118.03</v>
      </c>
      <c r="BV333" s="9">
        <v>119.4</v>
      </c>
      <c r="BW333" s="9">
        <v>119.14</v>
      </c>
      <c r="BX333" s="9">
        <v>121.88</v>
      </c>
      <c r="BY333" s="9">
        <v>126.06</v>
      </c>
      <c r="BZ333" s="9">
        <v>132.66999999999999</v>
      </c>
      <c r="CA333" s="9">
        <v>146.36000000000001</v>
      </c>
      <c r="CB333" s="9">
        <v>157.58000000000001</v>
      </c>
      <c r="CC333" s="9">
        <v>159.91999999999999</v>
      </c>
      <c r="CD333" s="9">
        <v>159.84</v>
      </c>
      <c r="CE333" s="9">
        <v>154.88999999999999</v>
      </c>
      <c r="CF333" s="9">
        <v>146.57</v>
      </c>
      <c r="CG333" s="9">
        <v>141.13999999999999</v>
      </c>
      <c r="CH333" s="9">
        <v>137.68</v>
      </c>
      <c r="CI333" s="9">
        <v>136.24</v>
      </c>
      <c r="CJ333" s="9">
        <v>139.15</v>
      </c>
      <c r="CK333" s="9">
        <v>141.5</v>
      </c>
      <c r="CL333" s="9">
        <v>143.91999999999999</v>
      </c>
      <c r="CM333" s="9">
        <v>151.63999999999999</v>
      </c>
      <c r="CN333" s="9">
        <v>153.41999999999999</v>
      </c>
      <c r="CO333" s="9">
        <v>154.46</v>
      </c>
      <c r="CP333" s="9">
        <v>153.44999999999999</v>
      </c>
      <c r="CQ333" s="9">
        <v>143.47</v>
      </c>
      <c r="CR333" s="9">
        <v>129.1</v>
      </c>
      <c r="CS333" s="9">
        <v>118.17</v>
      </c>
      <c r="CT333" s="9">
        <v>108.93</v>
      </c>
      <c r="CU333" s="9">
        <v>110.03</v>
      </c>
      <c r="CV333" s="9">
        <v>111.92</v>
      </c>
      <c r="CW333" s="9">
        <v>115.46</v>
      </c>
      <c r="CX333" s="9">
        <v>118.94</v>
      </c>
      <c r="CY333" s="9">
        <v>123.64</v>
      </c>
      <c r="CZ333" s="9">
        <v>126.95</v>
      </c>
      <c r="DA333" s="9">
        <v>126.34</v>
      </c>
      <c r="DB333" s="9">
        <v>127.27</v>
      </c>
      <c r="DC333" s="9">
        <v>117.36</v>
      </c>
      <c r="DD333" s="9">
        <v>104.67</v>
      </c>
      <c r="DE333" s="9">
        <v>93.67</v>
      </c>
      <c r="DF333" s="9">
        <v>91.08</v>
      </c>
      <c r="DG333" s="9">
        <v>88.5</v>
      </c>
      <c r="DH333" s="9">
        <v>85.52</v>
      </c>
      <c r="DI333" s="9">
        <v>87.49</v>
      </c>
      <c r="DJ333" s="9">
        <v>94.39</v>
      </c>
      <c r="DK333" s="9">
        <v>101.97</v>
      </c>
      <c r="DL333" s="9">
        <v>109</v>
      </c>
      <c r="DM333" s="9">
        <v>115.43</v>
      </c>
      <c r="DN333" s="9">
        <v>115.84</v>
      </c>
      <c r="DO333" s="9">
        <v>109.24</v>
      </c>
      <c r="DP333" s="9">
        <v>98.85</v>
      </c>
      <c r="DR333" s="9">
        <v>117.07</v>
      </c>
      <c r="DS333" s="9">
        <v>120.87</v>
      </c>
      <c r="DT333" s="9">
        <v>122.38</v>
      </c>
      <c r="DU333" s="9">
        <v>123.49</v>
      </c>
      <c r="DV333" s="9">
        <v>133.07</v>
      </c>
      <c r="DW333" s="9">
        <v>156.30000000000001</v>
      </c>
      <c r="DX333" s="9">
        <v>158.29</v>
      </c>
      <c r="DY333" s="9">
        <v>157.26</v>
      </c>
      <c r="DZ333" s="9">
        <v>169.32</v>
      </c>
      <c r="EA333" s="9">
        <v>167.34</v>
      </c>
      <c r="EB333" s="9">
        <v>165.01</v>
      </c>
      <c r="EC333" s="9">
        <v>129.43</v>
      </c>
      <c r="ED333" s="9">
        <v>129.18</v>
      </c>
      <c r="EE333" s="9">
        <v>129.07</v>
      </c>
      <c r="EF333" s="9">
        <v>124.59</v>
      </c>
      <c r="EG333" s="9">
        <v>125.24</v>
      </c>
      <c r="EH333" s="9">
        <v>124.88</v>
      </c>
      <c r="EI333" s="9">
        <v>145.09</v>
      </c>
      <c r="EJ333" s="9">
        <v>147.36000000000001</v>
      </c>
      <c r="EK333" s="9">
        <v>147.99</v>
      </c>
      <c r="EL333" s="9">
        <v>147.25</v>
      </c>
      <c r="EM333" s="9">
        <v>146.93</v>
      </c>
      <c r="EN333" s="9">
        <v>148.44</v>
      </c>
      <c r="EO333" s="9">
        <v>110.11</v>
      </c>
      <c r="EP333" s="9">
        <v>109.38</v>
      </c>
      <c r="EQ333" s="9">
        <v>109.39</v>
      </c>
      <c r="ER333" s="9">
        <v>109.36</v>
      </c>
      <c r="ES333" s="9">
        <v>110.77</v>
      </c>
      <c r="ET333" s="9">
        <v>111.61</v>
      </c>
      <c r="EU333" s="9">
        <v>127.27</v>
      </c>
      <c r="EV333" s="9">
        <v>129.78</v>
      </c>
      <c r="EW333" s="9">
        <v>131.63999999999999</v>
      </c>
      <c r="EX333" s="9">
        <v>132.35</v>
      </c>
      <c r="EY333" s="9">
        <v>131.72</v>
      </c>
      <c r="EZ333" s="9">
        <v>131.33000000000001</v>
      </c>
      <c r="FA333" s="9">
        <v>95.82</v>
      </c>
      <c r="FB333" s="9">
        <v>95.19</v>
      </c>
      <c r="FC333" s="9">
        <v>95.2</v>
      </c>
      <c r="FD333" s="9">
        <v>95.17</v>
      </c>
      <c r="FE333" s="9">
        <v>96.57</v>
      </c>
      <c r="FF333" s="9">
        <v>95.19</v>
      </c>
      <c r="FG333" s="9">
        <v>109.97</v>
      </c>
      <c r="FH333" s="9">
        <v>112.48</v>
      </c>
      <c r="FI333" s="9">
        <v>114.34</v>
      </c>
      <c r="FJ333" s="9">
        <v>115.05</v>
      </c>
      <c r="FK333" s="9">
        <v>115.79</v>
      </c>
      <c r="FL333" s="9">
        <v>114.04</v>
      </c>
      <c r="FM333" s="9">
        <v>97.35</v>
      </c>
      <c r="FO333" s="9">
        <v>78.876300000000001</v>
      </c>
      <c r="FP333" s="7">
        <v>79.19</v>
      </c>
      <c r="FQ333" s="9">
        <v>1.2363999999999999</v>
      </c>
      <c r="FR333" s="7">
        <f t="shared" si="50"/>
        <v>64.048851504367519</v>
      </c>
      <c r="FT333" s="7">
        <v>3.42</v>
      </c>
      <c r="FU333" s="7">
        <v>3.47</v>
      </c>
      <c r="FV333" s="9">
        <v>79.091499999999996</v>
      </c>
      <c r="FX333" s="9">
        <v>79.77</v>
      </c>
      <c r="FY333" s="9">
        <v>79.73</v>
      </c>
      <c r="FZ333" s="9">
        <v>78.709999999999994</v>
      </c>
      <c r="GA333" s="9">
        <v>76.48</v>
      </c>
      <c r="GB333" s="9">
        <v>73.069999999999993</v>
      </c>
    </row>
    <row r="334" spans="1:184" x14ac:dyDescent="0.25">
      <c r="A334" s="6">
        <f t="shared" si="44"/>
        <v>45019</v>
      </c>
      <c r="B334" s="13">
        <f t="shared" si="45"/>
        <v>4</v>
      </c>
      <c r="C334" s="13">
        <f t="shared" si="46"/>
        <v>2023</v>
      </c>
      <c r="D334">
        <f t="shared" si="47"/>
        <v>202304</v>
      </c>
      <c r="E334">
        <f t="shared" si="48"/>
        <v>2</v>
      </c>
      <c r="F334">
        <f t="shared" si="49"/>
        <v>202302</v>
      </c>
      <c r="G334" t="s">
        <v>520</v>
      </c>
      <c r="H334" s="9">
        <v>4.25</v>
      </c>
      <c r="I334" s="9">
        <v>4.1768999999999998</v>
      </c>
      <c r="J334" s="10">
        <v>4.2133944000000003</v>
      </c>
      <c r="K334" s="10">
        <v>4.3471611000000001</v>
      </c>
      <c r="L334" s="10">
        <v>4.4538481000000001</v>
      </c>
      <c r="M334" s="10">
        <v>4.5263228</v>
      </c>
      <c r="N334" s="10">
        <v>4.5623117000000004</v>
      </c>
      <c r="O334" s="10">
        <v>4.5647865000000003</v>
      </c>
      <c r="P334" s="10">
        <v>4.5393974999999998</v>
      </c>
      <c r="Q334" s="10">
        <v>4.4938161000000001</v>
      </c>
      <c r="R334" s="10">
        <v>4.4349914999999998</v>
      </c>
      <c r="S334" s="10">
        <v>4.3686308</v>
      </c>
      <c r="T334" s="10">
        <v>4.2988527000000003</v>
      </c>
      <c r="U334" s="10">
        <v>4.2285463999999999</v>
      </c>
      <c r="V334" s="10">
        <v>4.1603678999999998</v>
      </c>
      <c r="W334" s="10">
        <v>4.0951424000000003</v>
      </c>
      <c r="X334" s="10">
        <v>4.0331441000000003</v>
      </c>
      <c r="Y334" s="10">
        <v>3.9746473</v>
      </c>
      <c r="Z334" s="10">
        <v>3.9199259</v>
      </c>
      <c r="AA334" s="10">
        <v>3.8692543000000001</v>
      </c>
      <c r="AB334" s="10">
        <v>3.8228013000000001</v>
      </c>
      <c r="AC334" s="10">
        <v>3.7802479999999998</v>
      </c>
      <c r="AD334" s="10">
        <v>3.7411341999999999</v>
      </c>
      <c r="AE334" s="10">
        <v>3.7049994000000002</v>
      </c>
      <c r="AF334" s="10">
        <v>3.6713835000000001</v>
      </c>
      <c r="AG334" s="10">
        <v>3.6398259999999998</v>
      </c>
      <c r="AH334" s="10">
        <v>3.6099206000000001</v>
      </c>
      <c r="AI334" s="10">
        <v>3.5814989000000002</v>
      </c>
      <c r="AJ334" s="10">
        <v>3.5544582</v>
      </c>
      <c r="AK334" s="10">
        <v>3.5286957000000001</v>
      </c>
      <c r="AL334" s="10">
        <v>3.5041088999999999</v>
      </c>
      <c r="AM334" s="10">
        <v>3.4805950000000001</v>
      </c>
      <c r="AN334" s="10">
        <v>3.4580511999999999</v>
      </c>
      <c r="AO334" s="10">
        <v>3.436375</v>
      </c>
      <c r="AP334" s="10">
        <v>3.4154635</v>
      </c>
      <c r="AQ334" s="10">
        <v>3.3952141</v>
      </c>
      <c r="AR334" s="10">
        <v>3.3755240999999998</v>
      </c>
      <c r="AS334" s="10">
        <v>3.3562908</v>
      </c>
      <c r="AT334" s="10">
        <v>3.3374221999999998</v>
      </c>
      <c r="AU334" s="10">
        <v>3.3188971999999999</v>
      </c>
      <c r="AV334" s="10">
        <v>3.3007236999999998</v>
      </c>
      <c r="AW334" s="10">
        <v>3.2829093</v>
      </c>
      <c r="AX334" s="10">
        <v>3.2654619</v>
      </c>
      <c r="AY334" s="10">
        <v>3.2483892000000001</v>
      </c>
      <c r="AZ334" s="10">
        <v>3.2316989999999999</v>
      </c>
      <c r="BA334" s="10">
        <v>3.2153991999999998</v>
      </c>
      <c r="BB334" s="10">
        <v>3.1994973999999998</v>
      </c>
      <c r="BC334" s="10">
        <v>3.1840014000000001</v>
      </c>
      <c r="BD334" s="10">
        <v>3.1689191999999999</v>
      </c>
      <c r="BE334" s="10">
        <v>3.1542583</v>
      </c>
      <c r="BF334" s="10">
        <v>3.1400263000000002</v>
      </c>
      <c r="BG334" s="10">
        <v>3.1262283000000002</v>
      </c>
      <c r="BH334" s="10">
        <v>3.1128688000000002</v>
      </c>
      <c r="BI334" s="10">
        <v>3.0999523</v>
      </c>
      <c r="BJ334" s="10">
        <v>3.0874831999999999</v>
      </c>
      <c r="BK334" s="10">
        <v>3.0754660999999999</v>
      </c>
      <c r="BL334" s="10">
        <v>3.0639053999999999</v>
      </c>
      <c r="BM334" s="10">
        <v>3.0528056000000001</v>
      </c>
      <c r="BN334" s="10">
        <v>3.0421711999999999</v>
      </c>
      <c r="BO334" s="10">
        <v>3.0320065999999999</v>
      </c>
      <c r="BP334" s="10">
        <v>3.0223163</v>
      </c>
      <c r="BQ334" s="10">
        <v>3.0131049000000001</v>
      </c>
      <c r="BR334" s="10">
        <v>2.9678531000000001</v>
      </c>
      <c r="BS334" s="10">
        <v>2.9391957999999998</v>
      </c>
      <c r="BU334" s="9">
        <v>128.27000000000001</v>
      </c>
      <c r="BV334" s="9">
        <v>130.09</v>
      </c>
      <c r="BW334" s="9">
        <v>129.79</v>
      </c>
      <c r="BX334" s="9">
        <v>133.11000000000001</v>
      </c>
      <c r="BY334" s="9">
        <v>137.01</v>
      </c>
      <c r="BZ334" s="9">
        <v>143.51</v>
      </c>
      <c r="CA334" s="9">
        <v>159.30000000000001</v>
      </c>
      <c r="CB334" s="9">
        <v>172.47</v>
      </c>
      <c r="CC334" s="9">
        <v>174.53</v>
      </c>
      <c r="CD334" s="9">
        <v>173.69</v>
      </c>
      <c r="CE334" s="9">
        <v>168.54</v>
      </c>
      <c r="CF334" s="9">
        <v>159.52000000000001</v>
      </c>
      <c r="CG334" s="9">
        <v>153.87</v>
      </c>
      <c r="CH334" s="9">
        <v>150.4</v>
      </c>
      <c r="CI334" s="9">
        <v>149.91999999999999</v>
      </c>
      <c r="CJ334" s="9">
        <v>151.27000000000001</v>
      </c>
      <c r="CK334" s="9">
        <v>153.6</v>
      </c>
      <c r="CL334" s="9">
        <v>156.97</v>
      </c>
      <c r="CM334" s="9">
        <v>164.68</v>
      </c>
      <c r="CN334" s="9">
        <v>166.04</v>
      </c>
      <c r="CO334" s="9">
        <v>166.66</v>
      </c>
      <c r="CP334" s="9">
        <v>165.35</v>
      </c>
      <c r="CQ334" s="9">
        <v>155.35</v>
      </c>
      <c r="CR334" s="9">
        <v>139.54</v>
      </c>
      <c r="CS334" s="9">
        <v>127.52</v>
      </c>
      <c r="CT334" s="9">
        <v>117.51</v>
      </c>
      <c r="CU334" s="9">
        <v>118.5</v>
      </c>
      <c r="CV334" s="9">
        <v>120.28</v>
      </c>
      <c r="CW334" s="9">
        <v>123.79</v>
      </c>
      <c r="CX334" s="9">
        <v>126.3</v>
      </c>
      <c r="CY334" s="9">
        <v>130.12</v>
      </c>
      <c r="CZ334" s="9">
        <v>133.09</v>
      </c>
      <c r="DA334" s="9">
        <v>133.29</v>
      </c>
      <c r="DB334" s="9">
        <v>134.09</v>
      </c>
      <c r="DC334" s="9">
        <v>123.54</v>
      </c>
      <c r="DD334" s="9">
        <v>109.52</v>
      </c>
      <c r="DE334" s="9">
        <v>98.52</v>
      </c>
      <c r="DF334" s="9">
        <v>92.92</v>
      </c>
      <c r="DG334" s="9">
        <v>89.91</v>
      </c>
      <c r="DH334" s="9">
        <v>86.93</v>
      </c>
      <c r="DI334" s="9">
        <v>88.9</v>
      </c>
      <c r="DJ334" s="9">
        <v>95.8</v>
      </c>
      <c r="DK334" s="9">
        <v>103.38</v>
      </c>
      <c r="DL334" s="9">
        <v>110.41</v>
      </c>
      <c r="DM334" s="9">
        <v>117.08</v>
      </c>
      <c r="DN334" s="9">
        <v>117.49</v>
      </c>
      <c r="DO334" s="9">
        <v>110.89</v>
      </c>
      <c r="DP334" s="9">
        <v>100.5</v>
      </c>
      <c r="DR334" s="9">
        <v>125.12</v>
      </c>
      <c r="DS334" s="9">
        <v>130.35</v>
      </c>
      <c r="DT334" s="9">
        <v>130.27000000000001</v>
      </c>
      <c r="DU334" s="9">
        <v>131.54</v>
      </c>
      <c r="DV334" s="9">
        <v>140.55000000000001</v>
      </c>
      <c r="DW334" s="9">
        <v>169.26</v>
      </c>
      <c r="DX334" s="9">
        <v>171.25</v>
      </c>
      <c r="DY334" s="9">
        <v>170.22</v>
      </c>
      <c r="DZ334" s="9">
        <v>182.57</v>
      </c>
      <c r="EA334" s="9">
        <v>180.59</v>
      </c>
      <c r="EB334" s="9">
        <v>178.26</v>
      </c>
      <c r="EC334" s="9">
        <v>137.62</v>
      </c>
      <c r="ED334" s="9">
        <v>137.37</v>
      </c>
      <c r="EE334" s="9">
        <v>137.26</v>
      </c>
      <c r="EF334" s="9">
        <v>133.52000000000001</v>
      </c>
      <c r="EG334" s="9">
        <v>134.16999999999999</v>
      </c>
      <c r="EH334" s="9">
        <v>133.81</v>
      </c>
      <c r="EI334" s="9">
        <v>156.19999999999999</v>
      </c>
      <c r="EJ334" s="9">
        <v>158.47</v>
      </c>
      <c r="EK334" s="9">
        <v>159.1</v>
      </c>
      <c r="EL334" s="9">
        <v>158.36000000000001</v>
      </c>
      <c r="EM334" s="9">
        <v>158.04</v>
      </c>
      <c r="EN334" s="9">
        <v>159.55000000000001</v>
      </c>
      <c r="EO334" s="9">
        <v>114.8</v>
      </c>
      <c r="EP334" s="9">
        <v>114.07</v>
      </c>
      <c r="EQ334" s="9">
        <v>114.08</v>
      </c>
      <c r="ER334" s="9">
        <v>114.05</v>
      </c>
      <c r="ES334" s="9">
        <v>115.46</v>
      </c>
      <c r="ET334" s="9">
        <v>116.3</v>
      </c>
      <c r="EU334" s="9">
        <v>135.41</v>
      </c>
      <c r="EV334" s="9">
        <v>137.91999999999999</v>
      </c>
      <c r="EW334" s="9">
        <v>139.78</v>
      </c>
      <c r="EX334" s="9">
        <v>140.49</v>
      </c>
      <c r="EY334" s="9">
        <v>139.86000000000001</v>
      </c>
      <c r="EZ334" s="9">
        <v>139.47</v>
      </c>
      <c r="FA334" s="9">
        <v>104.6</v>
      </c>
      <c r="FB334" s="9">
        <v>103.97</v>
      </c>
      <c r="FC334" s="9">
        <v>103.98</v>
      </c>
      <c r="FD334" s="9">
        <v>103.95</v>
      </c>
      <c r="FE334" s="9">
        <v>105.35</v>
      </c>
      <c r="FF334" s="9">
        <v>103.97</v>
      </c>
      <c r="FG334" s="9">
        <v>118.11</v>
      </c>
      <c r="FH334" s="9">
        <v>120.62</v>
      </c>
      <c r="FI334" s="9">
        <v>122.48</v>
      </c>
      <c r="FJ334" s="9">
        <v>123.19</v>
      </c>
      <c r="FK334" s="9">
        <v>123.93</v>
      </c>
      <c r="FL334" s="9">
        <v>122.18</v>
      </c>
      <c r="FM334" s="9">
        <v>106.13</v>
      </c>
      <c r="FO334" s="9">
        <v>79.016599999999997</v>
      </c>
      <c r="FP334" s="7">
        <v>85.81</v>
      </c>
      <c r="FQ334" s="9">
        <v>1.2397</v>
      </c>
      <c r="FR334" s="7">
        <f t="shared" si="50"/>
        <v>69.218359280471077</v>
      </c>
      <c r="FT334" s="7">
        <v>3.39</v>
      </c>
      <c r="FU334" s="7">
        <v>3.43</v>
      </c>
      <c r="FV334" s="9">
        <v>79.2286</v>
      </c>
      <c r="FX334" s="9">
        <v>84.93</v>
      </c>
      <c r="FY334" s="9">
        <v>83.97</v>
      </c>
      <c r="FZ334" s="9">
        <v>82.08</v>
      </c>
      <c r="GA334" s="9">
        <v>78.92</v>
      </c>
      <c r="GB334" s="9">
        <v>74.16</v>
      </c>
    </row>
    <row r="335" spans="1:184" x14ac:dyDescent="0.25">
      <c r="A335" s="6">
        <f t="shared" ref="A335:A398" si="51">+A330+7</f>
        <v>45020</v>
      </c>
      <c r="B335" s="13">
        <f t="shared" si="45"/>
        <v>4</v>
      </c>
      <c r="C335" s="13">
        <f t="shared" si="46"/>
        <v>2023</v>
      </c>
      <c r="D335">
        <f t="shared" si="47"/>
        <v>202304</v>
      </c>
      <c r="E335">
        <f t="shared" si="48"/>
        <v>2</v>
      </c>
      <c r="F335">
        <f t="shared" si="49"/>
        <v>202302</v>
      </c>
      <c r="G335" t="s">
        <v>521</v>
      </c>
      <c r="H335" s="9">
        <v>4.25</v>
      </c>
      <c r="I335" s="9">
        <v>4.1767000000000003</v>
      </c>
      <c r="J335" s="10">
        <v>4.1681299000000003</v>
      </c>
      <c r="K335" s="10">
        <v>4.3520789000000004</v>
      </c>
      <c r="L335" s="10">
        <v>4.4633187999999997</v>
      </c>
      <c r="M335" s="10">
        <v>4.5186140999999997</v>
      </c>
      <c r="N335" s="10">
        <v>4.5341060000000004</v>
      </c>
      <c r="O335" s="10">
        <v>4.5193042999999999</v>
      </c>
      <c r="P335" s="10">
        <v>4.4805790999999999</v>
      </c>
      <c r="Q335" s="10">
        <v>4.4247075999999996</v>
      </c>
      <c r="R335" s="10">
        <v>4.3577066000000002</v>
      </c>
      <c r="S335" s="10">
        <v>4.2846460000000004</v>
      </c>
      <c r="T335" s="10">
        <v>4.2094076999999999</v>
      </c>
      <c r="U335" s="10">
        <v>4.1347871999999999</v>
      </c>
      <c r="V335" s="10">
        <v>4.0632662000000002</v>
      </c>
      <c r="W335" s="10">
        <v>3.9956269999999998</v>
      </c>
      <c r="X335" s="10">
        <v>3.9321541999999998</v>
      </c>
      <c r="Y335" s="10">
        <v>3.8731323999999998</v>
      </c>
      <c r="Z335" s="10">
        <v>3.8188461</v>
      </c>
      <c r="AA335" s="10">
        <v>3.7695799999999999</v>
      </c>
      <c r="AB335" s="10">
        <v>3.7254908000000002</v>
      </c>
      <c r="AC335" s="10">
        <v>3.6861421000000001</v>
      </c>
      <c r="AD335" s="10">
        <v>3.6509252999999999</v>
      </c>
      <c r="AE335" s="10">
        <v>3.6192321999999999</v>
      </c>
      <c r="AF335" s="10">
        <v>3.5904544</v>
      </c>
      <c r="AG335" s="10">
        <v>3.5639834000000001</v>
      </c>
      <c r="AH335" s="10">
        <v>3.5392826999999998</v>
      </c>
      <c r="AI335" s="10">
        <v>3.5161324</v>
      </c>
      <c r="AJ335" s="10">
        <v>3.4944001</v>
      </c>
      <c r="AK335" s="10">
        <v>3.4739534000000001</v>
      </c>
      <c r="AL335" s="10">
        <v>3.4546597999999999</v>
      </c>
      <c r="AM335" s="10">
        <v>3.4363869</v>
      </c>
      <c r="AN335" s="10">
        <v>3.4190022999999998</v>
      </c>
      <c r="AO335" s="10">
        <v>3.4023734999999999</v>
      </c>
      <c r="AP335" s="10">
        <v>3.3863682000000002</v>
      </c>
      <c r="AQ335" s="10">
        <v>3.3708537999999999</v>
      </c>
      <c r="AR335" s="10">
        <v>3.3556981000000001</v>
      </c>
      <c r="AS335" s="10">
        <v>3.3407684</v>
      </c>
      <c r="AT335" s="10">
        <v>3.3259489000000002</v>
      </c>
      <c r="AU335" s="10">
        <v>3.3112205000000001</v>
      </c>
      <c r="AV335" s="10">
        <v>3.2966004999999998</v>
      </c>
      <c r="AW335" s="10">
        <v>3.2821058999999999</v>
      </c>
      <c r="AX335" s="10">
        <v>3.2677539000000002</v>
      </c>
      <c r="AY335" s="10">
        <v>3.2535615999999998</v>
      </c>
      <c r="AZ335" s="10">
        <v>3.2395461000000001</v>
      </c>
      <c r="BA335" s="10">
        <v>3.2257246999999998</v>
      </c>
      <c r="BB335" s="10">
        <v>3.2121143000000001</v>
      </c>
      <c r="BC335" s="10">
        <v>3.1987321999999998</v>
      </c>
      <c r="BD335" s="10">
        <v>3.1855954999999998</v>
      </c>
      <c r="BE335" s="10">
        <v>3.1727213000000001</v>
      </c>
      <c r="BF335" s="10">
        <v>3.160126</v>
      </c>
      <c r="BG335" s="10">
        <v>3.1478221999999998</v>
      </c>
      <c r="BH335" s="10">
        <v>3.1358215999999999</v>
      </c>
      <c r="BI335" s="10">
        <v>3.1241357000000001</v>
      </c>
      <c r="BJ335" s="10">
        <v>3.1127760000000002</v>
      </c>
      <c r="BK335" s="10">
        <v>3.1017541</v>
      </c>
      <c r="BL335" s="10">
        <v>3.0910815</v>
      </c>
      <c r="BM335" s="10">
        <v>3.0807698000000001</v>
      </c>
      <c r="BN335" s="10">
        <v>3.0708305999999999</v>
      </c>
      <c r="BO335" s="10">
        <v>3.0612754</v>
      </c>
      <c r="BP335" s="10">
        <v>3.0521156999999999</v>
      </c>
      <c r="BQ335" s="10">
        <v>3.0433631999999999</v>
      </c>
      <c r="BR335" s="10">
        <v>2.9996556000000001</v>
      </c>
      <c r="BS335" s="10">
        <v>2.9711321000000002</v>
      </c>
      <c r="BU335" s="9">
        <v>114.86</v>
      </c>
      <c r="BV335" s="9">
        <v>117.37</v>
      </c>
      <c r="BW335" s="9">
        <v>116.97</v>
      </c>
      <c r="BX335" s="9">
        <v>120.9</v>
      </c>
      <c r="BY335" s="9">
        <v>125</v>
      </c>
      <c r="BZ335" s="9">
        <v>132.86000000000001</v>
      </c>
      <c r="CA335" s="9">
        <v>150.05000000000001</v>
      </c>
      <c r="CB335" s="9">
        <v>162.30000000000001</v>
      </c>
      <c r="CC335" s="9">
        <v>164.67</v>
      </c>
      <c r="CD335" s="9">
        <v>163.72</v>
      </c>
      <c r="CE335" s="9">
        <v>158.44</v>
      </c>
      <c r="CF335" s="9">
        <v>150.72999999999999</v>
      </c>
      <c r="CG335" s="9">
        <v>144.53</v>
      </c>
      <c r="CH335" s="9">
        <v>141.06</v>
      </c>
      <c r="CI335" s="9">
        <v>140.69999999999999</v>
      </c>
      <c r="CJ335" s="9">
        <v>142.36000000000001</v>
      </c>
      <c r="CK335" s="9">
        <v>144.80000000000001</v>
      </c>
      <c r="CL335" s="9">
        <v>148.91999999999999</v>
      </c>
      <c r="CM335" s="9">
        <v>155.08000000000001</v>
      </c>
      <c r="CN335" s="9">
        <v>156.36000000000001</v>
      </c>
      <c r="CO335" s="9">
        <v>157.4</v>
      </c>
      <c r="CP335" s="9">
        <v>156.09</v>
      </c>
      <c r="CQ335" s="9">
        <v>146.21</v>
      </c>
      <c r="CR335" s="9">
        <v>133.11000000000001</v>
      </c>
      <c r="CS335" s="9">
        <v>121.36</v>
      </c>
      <c r="CT335" s="9">
        <v>111.35</v>
      </c>
      <c r="CU335" s="9">
        <v>112.41</v>
      </c>
      <c r="CV335" s="9">
        <v>114.19</v>
      </c>
      <c r="CW335" s="9">
        <v>116.97</v>
      </c>
      <c r="CX335" s="9">
        <v>120.45</v>
      </c>
      <c r="CY335" s="9">
        <v>124.34</v>
      </c>
      <c r="CZ335" s="9">
        <v>127.31</v>
      </c>
      <c r="DA335" s="9">
        <v>129.08000000000001</v>
      </c>
      <c r="DB335" s="9">
        <v>129.88</v>
      </c>
      <c r="DC335" s="9">
        <v>119.33</v>
      </c>
      <c r="DD335" s="9">
        <v>104.31</v>
      </c>
      <c r="DE335" s="9">
        <v>93.3</v>
      </c>
      <c r="DF335" s="9">
        <v>87.72</v>
      </c>
      <c r="DG335" s="9">
        <v>84.7</v>
      </c>
      <c r="DH335" s="9">
        <v>81.72</v>
      </c>
      <c r="DI335" s="9">
        <v>83.69</v>
      </c>
      <c r="DJ335" s="9">
        <v>90.59</v>
      </c>
      <c r="DK335" s="9">
        <v>98.17</v>
      </c>
      <c r="DL335" s="9">
        <v>105.2</v>
      </c>
      <c r="DM335" s="9">
        <v>111.13</v>
      </c>
      <c r="DN335" s="9">
        <v>111.54</v>
      </c>
      <c r="DO335" s="9">
        <v>104.94</v>
      </c>
      <c r="DP335" s="9">
        <v>93.49</v>
      </c>
      <c r="DR335" s="9">
        <v>115.85</v>
      </c>
      <c r="DS335" s="9">
        <v>122.02</v>
      </c>
      <c r="DT335" s="9">
        <v>123.04</v>
      </c>
      <c r="DU335" s="9">
        <v>123.05</v>
      </c>
      <c r="DV335" s="9">
        <v>133.22999999999999</v>
      </c>
      <c r="DW335" s="9">
        <v>160.44</v>
      </c>
      <c r="DX335" s="9">
        <v>162.43</v>
      </c>
      <c r="DY335" s="9">
        <v>161.4</v>
      </c>
      <c r="DZ335" s="9">
        <v>173.6</v>
      </c>
      <c r="EA335" s="9">
        <v>171.62</v>
      </c>
      <c r="EB335" s="9">
        <v>169.29</v>
      </c>
      <c r="EC335" s="9">
        <v>131.28</v>
      </c>
      <c r="ED335" s="9">
        <v>131.03</v>
      </c>
      <c r="EE335" s="9">
        <v>130.91999999999999</v>
      </c>
      <c r="EF335" s="9">
        <v>128</v>
      </c>
      <c r="EG335" s="9">
        <v>128.65</v>
      </c>
      <c r="EH335" s="9">
        <v>128.29</v>
      </c>
      <c r="EI335" s="9">
        <v>148.06</v>
      </c>
      <c r="EJ335" s="9">
        <v>150.33000000000001</v>
      </c>
      <c r="EK335" s="9">
        <v>150.96</v>
      </c>
      <c r="EL335" s="9">
        <v>150.22</v>
      </c>
      <c r="EM335" s="9">
        <v>149.9</v>
      </c>
      <c r="EN335" s="9">
        <v>151.41</v>
      </c>
      <c r="EO335" s="9">
        <v>111.07</v>
      </c>
      <c r="EP335" s="9">
        <v>110.34</v>
      </c>
      <c r="EQ335" s="9">
        <v>110.35</v>
      </c>
      <c r="ER335" s="9">
        <v>110.32</v>
      </c>
      <c r="ES335" s="9">
        <v>111.73</v>
      </c>
      <c r="ET335" s="9">
        <v>112.57</v>
      </c>
      <c r="EU335" s="9">
        <v>128.13999999999999</v>
      </c>
      <c r="EV335" s="9">
        <v>130.65</v>
      </c>
      <c r="EW335" s="9">
        <v>132.51</v>
      </c>
      <c r="EX335" s="9">
        <v>133.22</v>
      </c>
      <c r="EY335" s="9">
        <v>132.59</v>
      </c>
      <c r="EZ335" s="9">
        <v>132.19999999999999</v>
      </c>
      <c r="FA335" s="9">
        <v>98.47</v>
      </c>
      <c r="FB335" s="9">
        <v>97.84</v>
      </c>
      <c r="FC335" s="9">
        <v>97.85</v>
      </c>
      <c r="FD335" s="9">
        <v>97.82</v>
      </c>
      <c r="FE335" s="9">
        <v>99.22</v>
      </c>
      <c r="FF335" s="9">
        <v>97.84</v>
      </c>
      <c r="FG335" s="9">
        <v>110.84</v>
      </c>
      <c r="FH335" s="9">
        <v>113.35</v>
      </c>
      <c r="FI335" s="9">
        <v>115.21</v>
      </c>
      <c r="FJ335" s="9">
        <v>115.92</v>
      </c>
      <c r="FK335" s="9">
        <v>116.66</v>
      </c>
      <c r="FL335" s="9">
        <v>114.91</v>
      </c>
      <c r="FM335" s="9">
        <v>101</v>
      </c>
      <c r="FO335" s="9">
        <v>79.470399999999998</v>
      </c>
      <c r="FP335" s="7">
        <v>85.7</v>
      </c>
      <c r="FQ335" s="9">
        <v>1.2516</v>
      </c>
      <c r="FR335" s="7">
        <f t="shared" si="50"/>
        <v>68.472355385107065</v>
      </c>
      <c r="FT335" s="7">
        <v>3.34</v>
      </c>
      <c r="FU335" s="7">
        <v>3.42</v>
      </c>
      <c r="FV335" s="9">
        <v>79.673199999999994</v>
      </c>
      <c r="FX335" s="9">
        <v>84.94</v>
      </c>
      <c r="FY335" s="9">
        <v>83.97</v>
      </c>
      <c r="FZ335" s="9">
        <v>82.07</v>
      </c>
      <c r="GA335" s="9">
        <v>78.83</v>
      </c>
      <c r="GB335" s="9">
        <v>74.069999999999993</v>
      </c>
    </row>
    <row r="336" spans="1:184" x14ac:dyDescent="0.25">
      <c r="A336" s="6">
        <f t="shared" si="51"/>
        <v>45021</v>
      </c>
      <c r="B336" s="13">
        <f t="shared" si="45"/>
        <v>4</v>
      </c>
      <c r="C336" s="13">
        <f t="shared" si="46"/>
        <v>2023</v>
      </c>
      <c r="D336">
        <f t="shared" si="47"/>
        <v>202304</v>
      </c>
      <c r="E336">
        <f t="shared" si="48"/>
        <v>2</v>
      </c>
      <c r="F336">
        <f t="shared" si="49"/>
        <v>202302</v>
      </c>
      <c r="G336" t="s">
        <v>522</v>
      </c>
      <c r="H336" s="9">
        <v>4.25</v>
      </c>
      <c r="I336" s="9">
        <v>4.1768999999999998</v>
      </c>
      <c r="J336" s="10">
        <v>4.2225140000000003</v>
      </c>
      <c r="K336" s="10">
        <v>4.3540035000000001</v>
      </c>
      <c r="L336" s="10">
        <v>4.4498382999999997</v>
      </c>
      <c r="M336" s="10">
        <v>4.5089259999999998</v>
      </c>
      <c r="N336" s="10">
        <v>4.5321065000000003</v>
      </c>
      <c r="O336" s="10">
        <v>4.5234420999999996</v>
      </c>
      <c r="P336" s="10">
        <v>4.4878415</v>
      </c>
      <c r="Q336" s="10">
        <v>4.4323842999999998</v>
      </c>
      <c r="R336" s="10">
        <v>4.3638117000000003</v>
      </c>
      <c r="S336" s="10">
        <v>4.2879395000000002</v>
      </c>
      <c r="T336" s="10">
        <v>4.2091734000000001</v>
      </c>
      <c r="U336" s="10">
        <v>4.1306269999999996</v>
      </c>
      <c r="V336" s="10">
        <v>4.0551450999999998</v>
      </c>
      <c r="W336" s="10">
        <v>3.9835869000000002</v>
      </c>
      <c r="X336" s="10">
        <v>3.9162243000000001</v>
      </c>
      <c r="Y336" s="10">
        <v>3.8533297000000002</v>
      </c>
      <c r="Z336" s="10">
        <v>3.7951749000000001</v>
      </c>
      <c r="AA336" s="10">
        <v>3.7420320999999999</v>
      </c>
      <c r="AB336" s="10">
        <v>3.6940876999999999</v>
      </c>
      <c r="AC336" s="10">
        <v>3.6510419999999999</v>
      </c>
      <c r="AD336" s="10">
        <v>3.6124244999999999</v>
      </c>
      <c r="AE336" s="10">
        <v>3.5777644999999998</v>
      </c>
      <c r="AF336" s="10">
        <v>3.5465912999999998</v>
      </c>
      <c r="AG336" s="10">
        <v>3.5184342000000002</v>
      </c>
      <c r="AH336" s="10">
        <v>3.492855</v>
      </c>
      <c r="AI336" s="10">
        <v>3.4695890999999999</v>
      </c>
      <c r="AJ336" s="10">
        <v>3.4484308000000001</v>
      </c>
      <c r="AK336" s="10">
        <v>3.4291741</v>
      </c>
      <c r="AL336" s="10">
        <v>3.4116130999999998</v>
      </c>
      <c r="AM336" s="10">
        <v>3.3955418000000002</v>
      </c>
      <c r="AN336" s="10">
        <v>3.3807543</v>
      </c>
      <c r="AO336" s="10">
        <v>3.3670447999999999</v>
      </c>
      <c r="AP336" s="10">
        <v>3.3542073000000001</v>
      </c>
      <c r="AQ336" s="10">
        <v>3.3420358999999999</v>
      </c>
      <c r="AR336" s="10">
        <v>3.3303246</v>
      </c>
      <c r="AS336" s="10">
        <v>3.3188675999999999</v>
      </c>
      <c r="AT336" s="10">
        <v>3.3074840000000001</v>
      </c>
      <c r="AU336" s="10">
        <v>3.2961273000000002</v>
      </c>
      <c r="AV336" s="10">
        <v>3.2847963</v>
      </c>
      <c r="AW336" s="10">
        <v>3.2734896999999998</v>
      </c>
      <c r="AX336" s="10">
        <v>3.2622064000000002</v>
      </c>
      <c r="AY336" s="10">
        <v>3.2509451</v>
      </c>
      <c r="AZ336" s="10">
        <v>3.2397046</v>
      </c>
      <c r="BA336" s="10">
        <v>3.2284836000000001</v>
      </c>
      <c r="BB336" s="10">
        <v>3.2172809999999998</v>
      </c>
      <c r="BC336" s="10">
        <v>3.2060954000000002</v>
      </c>
      <c r="BD336" s="10">
        <v>3.1949257000000002</v>
      </c>
      <c r="BE336" s="10">
        <v>3.1837705999999999</v>
      </c>
      <c r="BF336" s="10">
        <v>3.1726331999999999</v>
      </c>
      <c r="BG336" s="10">
        <v>3.1615354</v>
      </c>
      <c r="BH336" s="10">
        <v>3.1505041</v>
      </c>
      <c r="BI336" s="10">
        <v>3.1395666000000002</v>
      </c>
      <c r="BJ336" s="10">
        <v>3.1287498</v>
      </c>
      <c r="BK336" s="10">
        <v>3.1180808999999998</v>
      </c>
      <c r="BL336" s="10">
        <v>3.1075868</v>
      </c>
      <c r="BM336" s="10">
        <v>3.0972947999999998</v>
      </c>
      <c r="BN336" s="10">
        <v>3.0872316999999998</v>
      </c>
      <c r="BO336" s="10">
        <v>3.0774249</v>
      </c>
      <c r="BP336" s="10">
        <v>3.0679012000000001</v>
      </c>
      <c r="BQ336" s="10">
        <v>3.0586878</v>
      </c>
      <c r="BR336" s="10">
        <v>3.0107591</v>
      </c>
      <c r="BS336" s="10">
        <v>2.9766507999999998</v>
      </c>
      <c r="BU336" s="9">
        <v>106.64</v>
      </c>
      <c r="BV336" s="9">
        <v>109.64</v>
      </c>
      <c r="BW336" s="9">
        <v>109.64</v>
      </c>
      <c r="BX336" s="9">
        <v>114.53</v>
      </c>
      <c r="BY336" s="9">
        <v>119.27</v>
      </c>
      <c r="BZ336" s="9">
        <v>125.78</v>
      </c>
      <c r="CA336" s="9">
        <v>142.31</v>
      </c>
      <c r="CB336" s="9">
        <v>154.30000000000001</v>
      </c>
      <c r="CC336" s="9">
        <v>156.66</v>
      </c>
      <c r="CD336" s="9">
        <v>155.69999999999999</v>
      </c>
      <c r="CE336" s="9">
        <v>151.09</v>
      </c>
      <c r="CF336" s="9">
        <v>143.4</v>
      </c>
      <c r="CG336" s="9">
        <v>136.4</v>
      </c>
      <c r="CH336" s="9">
        <v>132.91999999999999</v>
      </c>
      <c r="CI336" s="9">
        <v>132.56</v>
      </c>
      <c r="CJ336" s="9">
        <v>134.22</v>
      </c>
      <c r="CK336" s="9">
        <v>136.66</v>
      </c>
      <c r="CL336" s="9">
        <v>140.52000000000001</v>
      </c>
      <c r="CM336" s="9">
        <v>146.68</v>
      </c>
      <c r="CN336" s="9">
        <v>147.96</v>
      </c>
      <c r="CO336" s="9">
        <v>149</v>
      </c>
      <c r="CP336" s="9">
        <v>147.69</v>
      </c>
      <c r="CQ336" s="9">
        <v>138.47</v>
      </c>
      <c r="CR336" s="9">
        <v>126.5</v>
      </c>
      <c r="CS336" s="9">
        <v>114.76</v>
      </c>
      <c r="CT336" s="9">
        <v>104.77</v>
      </c>
      <c r="CU336" s="9">
        <v>105.84</v>
      </c>
      <c r="CV336" s="9">
        <v>107.62</v>
      </c>
      <c r="CW336" s="9">
        <v>111.01</v>
      </c>
      <c r="CX336" s="9">
        <v>115.18</v>
      </c>
      <c r="CY336" s="9">
        <v>119.63</v>
      </c>
      <c r="CZ336" s="9">
        <v>122.6</v>
      </c>
      <c r="DA336" s="9">
        <v>124.38</v>
      </c>
      <c r="DB336" s="9">
        <v>125.19</v>
      </c>
      <c r="DC336" s="9">
        <v>114.64</v>
      </c>
      <c r="DD336" s="9">
        <v>99.63</v>
      </c>
      <c r="DE336" s="9">
        <v>88.62</v>
      </c>
      <c r="DF336" s="9">
        <v>83.05</v>
      </c>
      <c r="DG336" s="9">
        <v>80.03</v>
      </c>
      <c r="DH336" s="9">
        <v>77.06</v>
      </c>
      <c r="DI336" s="9">
        <v>79.03</v>
      </c>
      <c r="DJ336" s="9">
        <v>85.93</v>
      </c>
      <c r="DK336" s="9">
        <v>93.52</v>
      </c>
      <c r="DL336" s="9">
        <v>100.55</v>
      </c>
      <c r="DM336" s="9">
        <v>106.48</v>
      </c>
      <c r="DN336" s="9">
        <v>107.36</v>
      </c>
      <c r="DO336" s="9">
        <v>101.91</v>
      </c>
      <c r="DP336" s="9">
        <v>92.14</v>
      </c>
      <c r="DR336" s="9">
        <v>109.25</v>
      </c>
      <c r="DS336" s="9">
        <v>115.11</v>
      </c>
      <c r="DT336" s="9">
        <v>118.06</v>
      </c>
      <c r="DU336" s="9">
        <v>116.94</v>
      </c>
      <c r="DV336" s="9">
        <v>128.93</v>
      </c>
      <c r="DW336" s="9">
        <v>153.88999999999999</v>
      </c>
      <c r="DX336" s="9">
        <v>155.88</v>
      </c>
      <c r="DY336" s="9">
        <v>154.85</v>
      </c>
      <c r="DZ336" s="9">
        <v>167.4</v>
      </c>
      <c r="EA336" s="9">
        <v>165.42</v>
      </c>
      <c r="EB336" s="9">
        <v>163.09</v>
      </c>
      <c r="EC336" s="9">
        <v>127.69</v>
      </c>
      <c r="ED336" s="9">
        <v>127.44</v>
      </c>
      <c r="EE336" s="9">
        <v>127.33</v>
      </c>
      <c r="EF336" s="9">
        <v>122.68</v>
      </c>
      <c r="EG336" s="9">
        <v>123.33</v>
      </c>
      <c r="EH336" s="9">
        <v>122.97</v>
      </c>
      <c r="EI336" s="9">
        <v>146.47</v>
      </c>
      <c r="EJ336" s="9">
        <v>148.74</v>
      </c>
      <c r="EK336" s="9">
        <v>149.82</v>
      </c>
      <c r="EL336" s="9">
        <v>149.37</v>
      </c>
      <c r="EM336" s="9">
        <v>148.63</v>
      </c>
      <c r="EN336" s="9">
        <v>148.31</v>
      </c>
      <c r="EO336" s="9">
        <v>109.12</v>
      </c>
      <c r="EP336" s="9">
        <v>108.39</v>
      </c>
      <c r="EQ336" s="9">
        <v>108.37</v>
      </c>
      <c r="ER336" s="9">
        <v>108.4</v>
      </c>
      <c r="ES336" s="9">
        <v>109.78</v>
      </c>
      <c r="ET336" s="9">
        <v>110.62</v>
      </c>
      <c r="EU336" s="9">
        <v>127.59</v>
      </c>
      <c r="EV336" s="9">
        <v>130.1</v>
      </c>
      <c r="EW336" s="9">
        <v>131.96</v>
      </c>
      <c r="EX336" s="9">
        <v>132.66999999999999</v>
      </c>
      <c r="EY336" s="9">
        <v>131.65</v>
      </c>
      <c r="EZ336" s="9">
        <v>132.04</v>
      </c>
      <c r="FA336" s="9">
        <v>96.88</v>
      </c>
      <c r="FB336" s="9">
        <v>96.25</v>
      </c>
      <c r="FC336" s="9">
        <v>96.26</v>
      </c>
      <c r="FD336" s="9">
        <v>96.23</v>
      </c>
      <c r="FE336" s="9">
        <v>96.25</v>
      </c>
      <c r="FF336" s="9">
        <v>97.63</v>
      </c>
      <c r="FG336" s="9">
        <v>110.29</v>
      </c>
      <c r="FH336" s="9">
        <v>112.8</v>
      </c>
      <c r="FI336" s="9">
        <v>114.66</v>
      </c>
      <c r="FJ336" s="9">
        <v>115.37</v>
      </c>
      <c r="FK336" s="9">
        <v>115.72</v>
      </c>
      <c r="FL336" s="9">
        <v>114.75</v>
      </c>
      <c r="FM336" s="9">
        <v>98.59</v>
      </c>
      <c r="FO336" s="9">
        <v>79.252899999999997</v>
      </c>
      <c r="FP336" s="7">
        <v>85.89</v>
      </c>
      <c r="FQ336" s="9">
        <v>1.2450000000000001</v>
      </c>
      <c r="FR336" s="7">
        <f t="shared" si="50"/>
        <v>68.98795180722891</v>
      </c>
      <c r="FT336" s="7">
        <v>3.32</v>
      </c>
      <c r="FU336" s="7">
        <v>3.42</v>
      </c>
      <c r="FV336" s="9">
        <v>79.462199999999996</v>
      </c>
      <c r="FX336" s="9">
        <v>84.99</v>
      </c>
      <c r="FY336" s="9">
        <v>84.04</v>
      </c>
      <c r="FZ336" s="9">
        <v>82.15</v>
      </c>
      <c r="GA336" s="9">
        <v>78.91</v>
      </c>
      <c r="GB336" s="9">
        <v>74.27</v>
      </c>
    </row>
    <row r="337" spans="1:184" x14ac:dyDescent="0.25">
      <c r="A337" s="6">
        <f t="shared" si="51"/>
        <v>45022</v>
      </c>
      <c r="B337" s="13">
        <f t="shared" si="45"/>
        <v>4</v>
      </c>
      <c r="C337" s="13">
        <f t="shared" si="46"/>
        <v>2023</v>
      </c>
      <c r="D337">
        <f t="shared" si="47"/>
        <v>202304</v>
      </c>
      <c r="E337">
        <f t="shared" si="48"/>
        <v>2</v>
      </c>
      <c r="F337">
        <f t="shared" si="49"/>
        <v>202302</v>
      </c>
      <c r="G337" t="s">
        <v>523</v>
      </c>
      <c r="H337" s="9">
        <v>4.25</v>
      </c>
      <c r="I337" s="9">
        <v>4.1769999999999996</v>
      </c>
      <c r="J337" s="10">
        <v>4.2233289999999997</v>
      </c>
      <c r="K337" s="10">
        <v>4.3642428000000004</v>
      </c>
      <c r="L337" s="10">
        <v>4.4643734000000004</v>
      </c>
      <c r="M337" s="10">
        <v>4.5261456000000004</v>
      </c>
      <c r="N337" s="10">
        <v>4.5529520000000003</v>
      </c>
      <c r="O337" s="10">
        <v>4.5490630999999997</v>
      </c>
      <c r="P337" s="10">
        <v>4.5181901</v>
      </c>
      <c r="Q337" s="10">
        <v>4.4659525000000002</v>
      </c>
      <c r="R337" s="10">
        <v>4.3986612000000003</v>
      </c>
      <c r="S337" s="10">
        <v>4.3218952000000002</v>
      </c>
      <c r="T337" s="10">
        <v>4.2405872000000002</v>
      </c>
      <c r="U337" s="10">
        <v>4.1583189999999997</v>
      </c>
      <c r="V337" s="10">
        <v>4.0782246000000004</v>
      </c>
      <c r="W337" s="10">
        <v>4.0015954000000002</v>
      </c>
      <c r="X337" s="10">
        <v>3.9290772</v>
      </c>
      <c r="Y337" s="10">
        <v>3.8613152999999998</v>
      </c>
      <c r="Z337" s="10">
        <v>3.7989552</v>
      </c>
      <c r="AA337" s="10">
        <v>3.742642</v>
      </c>
      <c r="AB337" s="10">
        <v>3.6928467</v>
      </c>
      <c r="AC337" s="10">
        <v>3.6491468</v>
      </c>
      <c r="AD337" s="10">
        <v>3.6108343000000001</v>
      </c>
      <c r="AE337" s="10">
        <v>3.5772008999999998</v>
      </c>
      <c r="AF337" s="10">
        <v>3.5475387</v>
      </c>
      <c r="AG337" s="10">
        <v>3.5211394999999999</v>
      </c>
      <c r="AH337" s="10">
        <v>3.4973600999999999</v>
      </c>
      <c r="AI337" s="10">
        <v>3.4758741</v>
      </c>
      <c r="AJ337" s="10">
        <v>3.4564515</v>
      </c>
      <c r="AK337" s="10">
        <v>3.4388621000000001</v>
      </c>
      <c r="AL337" s="10">
        <v>3.422876</v>
      </c>
      <c r="AM337" s="10">
        <v>3.4082631000000001</v>
      </c>
      <c r="AN337" s="10">
        <v>3.3947932999999999</v>
      </c>
      <c r="AO337" s="10">
        <v>3.3822366000000001</v>
      </c>
      <c r="AP337" s="10">
        <v>3.3703628999999999</v>
      </c>
      <c r="AQ337" s="10">
        <v>3.3589422</v>
      </c>
      <c r="AR337" s="10">
        <v>3.3477443999999998</v>
      </c>
      <c r="AS337" s="10">
        <v>3.3365395000000002</v>
      </c>
      <c r="AT337" s="10">
        <v>3.3251319000000001</v>
      </c>
      <c r="AU337" s="10">
        <v>3.3134944000000002</v>
      </c>
      <c r="AV337" s="10">
        <v>3.3016508999999998</v>
      </c>
      <c r="AW337" s="10">
        <v>3.2896252000000001</v>
      </c>
      <c r="AX337" s="10">
        <v>3.2774413999999998</v>
      </c>
      <c r="AY337" s="10">
        <v>3.2651232000000001</v>
      </c>
      <c r="AZ337" s="10">
        <v>3.2526947000000002</v>
      </c>
      <c r="BA337" s="10">
        <v>3.2401797999999999</v>
      </c>
      <c r="BB337" s="10">
        <v>3.2276023</v>
      </c>
      <c r="BC337" s="10">
        <v>3.2149863000000001</v>
      </c>
      <c r="BD337" s="10">
        <v>3.2023556000000002</v>
      </c>
      <c r="BE337" s="10">
        <v>3.1897340999999999</v>
      </c>
      <c r="BF337" s="10">
        <v>3.1771465000000001</v>
      </c>
      <c r="BG337" s="10">
        <v>3.1646207999999998</v>
      </c>
      <c r="BH337" s="10">
        <v>3.1521857999999998</v>
      </c>
      <c r="BI337" s="10">
        <v>3.1398704999999998</v>
      </c>
      <c r="BJ337" s="10">
        <v>3.1277037000000001</v>
      </c>
      <c r="BK337" s="10">
        <v>3.1157142000000002</v>
      </c>
      <c r="BL337" s="10">
        <v>3.1039311000000001</v>
      </c>
      <c r="BM337" s="10">
        <v>3.0923829999999999</v>
      </c>
      <c r="BN337" s="10">
        <v>3.081099</v>
      </c>
      <c r="BO337" s="10">
        <v>3.0701079</v>
      </c>
      <c r="BP337" s="10">
        <v>3.0594385000000002</v>
      </c>
      <c r="BQ337" s="10">
        <v>3.0491198000000002</v>
      </c>
      <c r="BR337" s="10">
        <v>2.9954472000000001</v>
      </c>
      <c r="BS337" s="10">
        <v>2.9571299999999998</v>
      </c>
      <c r="BU337" s="9">
        <v>102.31</v>
      </c>
      <c r="BV337" s="9">
        <v>105.31</v>
      </c>
      <c r="BW337" s="9">
        <v>104.91</v>
      </c>
      <c r="BX337" s="9">
        <v>110.34</v>
      </c>
      <c r="BY337" s="9">
        <v>114.57</v>
      </c>
      <c r="BZ337" s="9">
        <v>120.97</v>
      </c>
      <c r="CA337" s="9">
        <v>137.97</v>
      </c>
      <c r="CB337" s="9">
        <v>150.16999999999999</v>
      </c>
      <c r="CC337" s="9">
        <v>152.63</v>
      </c>
      <c r="CD337" s="9">
        <v>151.66999999999999</v>
      </c>
      <c r="CE337" s="9">
        <v>147.56</v>
      </c>
      <c r="CF337" s="9">
        <v>140.93</v>
      </c>
      <c r="CG337" s="9">
        <v>134.44</v>
      </c>
      <c r="CH337" s="9">
        <v>130.96</v>
      </c>
      <c r="CI337" s="9">
        <v>130.37</v>
      </c>
      <c r="CJ337" s="9">
        <v>131.99</v>
      </c>
      <c r="CK337" s="9">
        <v>134.56</v>
      </c>
      <c r="CL337" s="9">
        <v>139.13999999999999</v>
      </c>
      <c r="CM337" s="9">
        <v>145.30000000000001</v>
      </c>
      <c r="CN337" s="9">
        <v>146.78</v>
      </c>
      <c r="CO337" s="9">
        <v>148.02000000000001</v>
      </c>
      <c r="CP337" s="9">
        <v>146.71</v>
      </c>
      <c r="CQ337" s="9">
        <v>137.49</v>
      </c>
      <c r="CR337" s="9">
        <v>125.69</v>
      </c>
      <c r="CS337" s="9">
        <v>114.06</v>
      </c>
      <c r="CT337" s="9">
        <v>104.07</v>
      </c>
      <c r="CU337" s="9">
        <v>105.14</v>
      </c>
      <c r="CV337" s="9">
        <v>106.92</v>
      </c>
      <c r="CW337" s="9">
        <v>110.1</v>
      </c>
      <c r="CX337" s="9">
        <v>113.39</v>
      </c>
      <c r="CY337" s="9">
        <v>116.88</v>
      </c>
      <c r="CZ337" s="9">
        <v>119.85</v>
      </c>
      <c r="DA337" s="9">
        <v>121.63</v>
      </c>
      <c r="DB337" s="9">
        <v>122.44</v>
      </c>
      <c r="DC337" s="9">
        <v>111.89</v>
      </c>
      <c r="DD337" s="9">
        <v>96.88</v>
      </c>
      <c r="DE337" s="9">
        <v>85.87</v>
      </c>
      <c r="DF337" s="9">
        <v>80.3</v>
      </c>
      <c r="DG337" s="9">
        <v>77.28</v>
      </c>
      <c r="DH337" s="9">
        <v>74.31</v>
      </c>
      <c r="DI337" s="9">
        <v>76.28</v>
      </c>
      <c r="DJ337" s="9">
        <v>83.18</v>
      </c>
      <c r="DK337" s="9">
        <v>90.77</v>
      </c>
      <c r="DL337" s="9">
        <v>97.8</v>
      </c>
      <c r="DM337" s="9">
        <v>103.73</v>
      </c>
      <c r="DN337" s="9">
        <v>104.61</v>
      </c>
      <c r="DO337" s="9">
        <v>99.16</v>
      </c>
      <c r="DP337" s="9">
        <v>89.39</v>
      </c>
      <c r="DR337" s="9">
        <v>106.4</v>
      </c>
      <c r="DS337" s="9">
        <v>112.53</v>
      </c>
      <c r="DT337" s="9">
        <v>115.08</v>
      </c>
      <c r="DU337" s="9">
        <v>113.89</v>
      </c>
      <c r="DV337" s="9">
        <v>126.09</v>
      </c>
      <c r="DW337" s="9">
        <v>151.91</v>
      </c>
      <c r="DX337" s="9">
        <v>153.9</v>
      </c>
      <c r="DY337" s="9">
        <v>152.87</v>
      </c>
      <c r="DZ337" s="9">
        <v>164.98</v>
      </c>
      <c r="EA337" s="9">
        <v>163</v>
      </c>
      <c r="EB337" s="9">
        <v>160.66999999999999</v>
      </c>
      <c r="EC337" s="9">
        <v>124.67</v>
      </c>
      <c r="ED337" s="9">
        <v>124.42</v>
      </c>
      <c r="EE337" s="9">
        <v>124.31</v>
      </c>
      <c r="EF337" s="9">
        <v>120.61</v>
      </c>
      <c r="EG337" s="9">
        <v>121.26</v>
      </c>
      <c r="EH337" s="9">
        <v>120.9</v>
      </c>
      <c r="EI337" s="9">
        <v>144.09</v>
      </c>
      <c r="EJ337" s="9">
        <v>146.36000000000001</v>
      </c>
      <c r="EK337" s="9">
        <v>147.44</v>
      </c>
      <c r="EL337" s="9">
        <v>146.88</v>
      </c>
      <c r="EM337" s="9">
        <v>146.13999999999999</v>
      </c>
      <c r="EN337" s="9">
        <v>145.82</v>
      </c>
      <c r="EO337" s="9">
        <v>106.66</v>
      </c>
      <c r="EP337" s="9">
        <v>105.93</v>
      </c>
      <c r="EQ337" s="9">
        <v>105.91</v>
      </c>
      <c r="ER337" s="9">
        <v>106.18</v>
      </c>
      <c r="ES337" s="9">
        <v>107.56</v>
      </c>
      <c r="ET337" s="9">
        <v>108.4</v>
      </c>
      <c r="EU337" s="9">
        <v>125.16</v>
      </c>
      <c r="EV337" s="9">
        <v>127.67</v>
      </c>
      <c r="EW337" s="9">
        <v>129.53</v>
      </c>
      <c r="EX337" s="9">
        <v>130.19</v>
      </c>
      <c r="EY337" s="9">
        <v>129.16999999999999</v>
      </c>
      <c r="EZ337" s="9">
        <v>129.56</v>
      </c>
      <c r="FA337" s="9">
        <v>94.62</v>
      </c>
      <c r="FB337" s="9">
        <v>93.99</v>
      </c>
      <c r="FC337" s="9">
        <v>94</v>
      </c>
      <c r="FD337" s="9">
        <v>94.09</v>
      </c>
      <c r="FE337" s="9">
        <v>94.11</v>
      </c>
      <c r="FF337" s="9">
        <v>95.49</v>
      </c>
      <c r="FG337" s="9">
        <v>107.86</v>
      </c>
      <c r="FH337" s="9">
        <v>110.37</v>
      </c>
      <c r="FI337" s="9">
        <v>112.23</v>
      </c>
      <c r="FJ337" s="9">
        <v>112.89</v>
      </c>
      <c r="FK337" s="9">
        <v>113.24</v>
      </c>
      <c r="FL337" s="9">
        <v>112.27</v>
      </c>
      <c r="FM337" s="9">
        <v>96.33</v>
      </c>
      <c r="FO337" s="9">
        <v>79.154899999999998</v>
      </c>
      <c r="FP337" s="7">
        <v>86.56</v>
      </c>
      <c r="FQ337" s="9">
        <v>1.2434000000000001</v>
      </c>
      <c r="FR337" s="7">
        <f t="shared" si="50"/>
        <v>69.615570210712562</v>
      </c>
      <c r="FT337" s="7">
        <v>3.33</v>
      </c>
      <c r="FU337" s="7">
        <v>3.41</v>
      </c>
      <c r="FV337" s="9">
        <v>79.346000000000004</v>
      </c>
      <c r="FX337" s="9">
        <v>85.12</v>
      </c>
      <c r="FY337" s="9">
        <v>84.04</v>
      </c>
      <c r="FZ337" s="9">
        <v>82.1</v>
      </c>
      <c r="GA337" s="9">
        <v>78.78</v>
      </c>
      <c r="GB337" s="9">
        <v>74.16</v>
      </c>
    </row>
    <row r="338" spans="1:184" x14ac:dyDescent="0.25">
      <c r="A338" s="6">
        <f t="shared" si="51"/>
        <v>45023</v>
      </c>
      <c r="B338" s="13">
        <f t="shared" si="45"/>
        <v>4</v>
      </c>
      <c r="C338" s="13">
        <f t="shared" si="46"/>
        <v>2023</v>
      </c>
      <c r="D338">
        <f t="shared" si="47"/>
        <v>202304</v>
      </c>
      <c r="E338">
        <f t="shared" si="48"/>
        <v>2</v>
      </c>
      <c r="F338">
        <f t="shared" si="49"/>
        <v>202302</v>
      </c>
      <c r="G338" t="s">
        <v>524</v>
      </c>
      <c r="H338" s="9">
        <v>4.25</v>
      </c>
      <c r="I338" s="9" t="e">
        <v>#N/A</v>
      </c>
      <c r="J338" s="10" t="e">
        <v>#N/A</v>
      </c>
      <c r="K338" s="10" t="e">
        <v>#N/A</v>
      </c>
      <c r="L338" s="10" t="e">
        <v>#N/A</v>
      </c>
      <c r="M338" s="10" t="e">
        <v>#N/A</v>
      </c>
      <c r="N338" s="10" t="e">
        <v>#N/A</v>
      </c>
      <c r="O338" s="10" t="e">
        <v>#N/A</v>
      </c>
      <c r="P338" s="10" t="e">
        <v>#N/A</v>
      </c>
      <c r="Q338" s="10" t="e">
        <v>#N/A</v>
      </c>
      <c r="R338" s="10" t="e">
        <v>#N/A</v>
      </c>
      <c r="S338" s="10" t="e">
        <v>#N/A</v>
      </c>
      <c r="T338" s="10" t="e">
        <v>#N/A</v>
      </c>
      <c r="U338" s="10" t="e">
        <v>#N/A</v>
      </c>
      <c r="V338" s="10" t="e">
        <v>#N/A</v>
      </c>
      <c r="W338" s="10" t="e">
        <v>#N/A</v>
      </c>
      <c r="X338" s="10" t="e">
        <v>#N/A</v>
      </c>
      <c r="Y338" s="10" t="e">
        <v>#N/A</v>
      </c>
      <c r="Z338" s="10" t="e">
        <v>#N/A</v>
      </c>
      <c r="AA338" s="10" t="e">
        <v>#N/A</v>
      </c>
      <c r="AB338" s="10" t="e">
        <v>#N/A</v>
      </c>
      <c r="AC338" s="10" t="e">
        <v>#N/A</v>
      </c>
      <c r="AD338" s="10" t="e">
        <v>#N/A</v>
      </c>
      <c r="AE338" s="10" t="e">
        <v>#N/A</v>
      </c>
      <c r="AF338" s="10" t="e">
        <v>#N/A</v>
      </c>
      <c r="AG338" s="10" t="e">
        <v>#N/A</v>
      </c>
      <c r="AH338" s="10" t="e">
        <v>#N/A</v>
      </c>
      <c r="AI338" s="10" t="e">
        <v>#N/A</v>
      </c>
      <c r="AJ338" s="10" t="e">
        <v>#N/A</v>
      </c>
      <c r="AK338" s="10" t="e">
        <v>#N/A</v>
      </c>
      <c r="AL338" s="10" t="e">
        <v>#N/A</v>
      </c>
      <c r="AM338" s="10" t="e">
        <v>#N/A</v>
      </c>
      <c r="AN338" s="10" t="e">
        <v>#N/A</v>
      </c>
      <c r="AO338" s="10" t="e">
        <v>#N/A</v>
      </c>
      <c r="AP338" s="10" t="e">
        <v>#N/A</v>
      </c>
      <c r="AQ338" s="10" t="e">
        <v>#N/A</v>
      </c>
      <c r="AR338" s="10" t="e">
        <v>#N/A</v>
      </c>
      <c r="AS338" s="10" t="e">
        <v>#N/A</v>
      </c>
      <c r="AT338" s="10" t="e">
        <v>#N/A</v>
      </c>
      <c r="AU338" s="10" t="e">
        <v>#N/A</v>
      </c>
      <c r="AV338" s="10" t="e">
        <v>#N/A</v>
      </c>
      <c r="AW338" s="10" t="e">
        <v>#N/A</v>
      </c>
      <c r="AX338" s="10" t="e">
        <v>#N/A</v>
      </c>
      <c r="AY338" s="10" t="e">
        <v>#N/A</v>
      </c>
      <c r="AZ338" s="10" t="e">
        <v>#N/A</v>
      </c>
      <c r="BA338" s="10" t="e">
        <v>#N/A</v>
      </c>
      <c r="BB338" s="10" t="e">
        <v>#N/A</v>
      </c>
      <c r="BC338" s="10" t="e">
        <v>#N/A</v>
      </c>
      <c r="BD338" s="10" t="e">
        <v>#N/A</v>
      </c>
      <c r="BE338" s="10" t="e">
        <v>#N/A</v>
      </c>
      <c r="BF338" s="10" t="e">
        <v>#N/A</v>
      </c>
      <c r="BG338" s="10" t="e">
        <v>#N/A</v>
      </c>
      <c r="BH338" s="10" t="e">
        <v>#N/A</v>
      </c>
      <c r="BI338" s="10" t="e">
        <v>#N/A</v>
      </c>
      <c r="BJ338" s="10" t="e">
        <v>#N/A</v>
      </c>
      <c r="BK338" s="10" t="e">
        <v>#N/A</v>
      </c>
      <c r="BL338" s="10" t="e">
        <v>#N/A</v>
      </c>
      <c r="BM338" s="10" t="e">
        <v>#N/A</v>
      </c>
      <c r="BN338" s="10" t="e">
        <v>#N/A</v>
      </c>
      <c r="BO338" s="10" t="e">
        <v>#N/A</v>
      </c>
      <c r="BP338" s="10" t="e">
        <v>#N/A</v>
      </c>
      <c r="BQ338" s="10" t="e">
        <v>#N/A</v>
      </c>
      <c r="BR338" s="10" t="e">
        <v>#N/A</v>
      </c>
      <c r="BS338" s="10" t="e">
        <v>#N/A</v>
      </c>
      <c r="BU338" s="9" t="e">
        <v>#N/A</v>
      </c>
      <c r="BV338" s="9" t="e">
        <v>#N/A</v>
      </c>
      <c r="BW338" s="9" t="e">
        <v>#N/A</v>
      </c>
      <c r="BX338" s="9" t="e">
        <v>#N/A</v>
      </c>
      <c r="BY338" s="9" t="e">
        <v>#N/A</v>
      </c>
      <c r="BZ338" s="9" t="e">
        <v>#N/A</v>
      </c>
      <c r="CA338" s="9" t="e">
        <v>#N/A</v>
      </c>
      <c r="CB338" s="9" t="e">
        <v>#N/A</v>
      </c>
      <c r="CC338" s="9" t="e">
        <v>#N/A</v>
      </c>
      <c r="CD338" s="9" t="e">
        <v>#N/A</v>
      </c>
      <c r="CE338" s="9" t="e">
        <v>#N/A</v>
      </c>
      <c r="CF338" s="9" t="e">
        <v>#N/A</v>
      </c>
      <c r="CG338" s="9" t="e">
        <v>#N/A</v>
      </c>
      <c r="CH338" s="9" t="e">
        <v>#N/A</v>
      </c>
      <c r="CI338" s="9" t="e">
        <v>#N/A</v>
      </c>
      <c r="CJ338" s="9" t="e">
        <v>#N/A</v>
      </c>
      <c r="CK338" s="9" t="e">
        <v>#N/A</v>
      </c>
      <c r="CL338" s="9" t="e">
        <v>#N/A</v>
      </c>
      <c r="CM338" s="9" t="e">
        <v>#N/A</v>
      </c>
      <c r="CN338" s="9" t="e">
        <v>#N/A</v>
      </c>
      <c r="CO338" s="9" t="e">
        <v>#N/A</v>
      </c>
      <c r="CP338" s="9" t="e">
        <v>#N/A</v>
      </c>
      <c r="CQ338" s="9" t="e">
        <v>#N/A</v>
      </c>
      <c r="CR338" s="9" t="e">
        <v>#N/A</v>
      </c>
      <c r="CS338" s="9" t="e">
        <v>#N/A</v>
      </c>
      <c r="CT338" s="9" t="e">
        <v>#N/A</v>
      </c>
      <c r="CU338" s="9" t="e">
        <v>#N/A</v>
      </c>
      <c r="CV338" s="9" t="e">
        <v>#N/A</v>
      </c>
      <c r="CW338" s="9" t="e">
        <v>#N/A</v>
      </c>
      <c r="CX338" s="9" t="e">
        <v>#N/A</v>
      </c>
      <c r="CY338" s="9" t="e">
        <v>#N/A</v>
      </c>
      <c r="CZ338" s="9" t="e">
        <v>#N/A</v>
      </c>
      <c r="DA338" s="9" t="e">
        <v>#N/A</v>
      </c>
      <c r="DB338" s="9" t="e">
        <v>#N/A</v>
      </c>
      <c r="DC338" s="9" t="e">
        <v>#N/A</v>
      </c>
      <c r="DD338" s="9" t="e">
        <v>#N/A</v>
      </c>
      <c r="DE338" s="9" t="e">
        <v>#N/A</v>
      </c>
      <c r="DF338" s="9" t="e">
        <v>#N/A</v>
      </c>
      <c r="DG338" s="9" t="e">
        <v>#N/A</v>
      </c>
      <c r="DH338" s="9" t="e">
        <v>#N/A</v>
      </c>
      <c r="DI338" s="9" t="e">
        <v>#N/A</v>
      </c>
      <c r="DJ338" s="9" t="e">
        <v>#N/A</v>
      </c>
      <c r="DK338" s="9" t="e">
        <v>#N/A</v>
      </c>
      <c r="DL338" s="9" t="e">
        <v>#N/A</v>
      </c>
      <c r="DM338" s="9" t="e">
        <v>#N/A</v>
      </c>
      <c r="DN338" s="9" t="e">
        <v>#N/A</v>
      </c>
      <c r="DO338" s="9" t="e">
        <v>#N/A</v>
      </c>
      <c r="DP338" s="9" t="e">
        <v>#N/A</v>
      </c>
      <c r="DR338" s="9" t="e">
        <v>#N/A</v>
      </c>
      <c r="DS338" s="9" t="e">
        <v>#N/A</v>
      </c>
      <c r="DT338" s="9" t="e">
        <v>#N/A</v>
      </c>
      <c r="DU338" s="9" t="e">
        <v>#N/A</v>
      </c>
      <c r="DV338" s="9" t="e">
        <v>#N/A</v>
      </c>
      <c r="DW338" s="9" t="e">
        <v>#N/A</v>
      </c>
      <c r="DX338" s="9" t="e">
        <v>#N/A</v>
      </c>
      <c r="DY338" s="9" t="e">
        <v>#N/A</v>
      </c>
      <c r="DZ338" s="9" t="e">
        <v>#N/A</v>
      </c>
      <c r="EA338" s="9" t="e">
        <v>#N/A</v>
      </c>
      <c r="EB338" s="9" t="e">
        <v>#N/A</v>
      </c>
      <c r="EC338" s="9" t="e">
        <v>#N/A</v>
      </c>
      <c r="ED338" s="9" t="e">
        <v>#N/A</v>
      </c>
      <c r="EE338" s="9" t="e">
        <v>#N/A</v>
      </c>
      <c r="EF338" s="9" t="e">
        <v>#N/A</v>
      </c>
      <c r="EG338" s="9" t="e">
        <v>#N/A</v>
      </c>
      <c r="EH338" s="9" t="e">
        <v>#N/A</v>
      </c>
      <c r="EI338" s="9" t="e">
        <v>#N/A</v>
      </c>
      <c r="EJ338" s="9" t="e">
        <v>#N/A</v>
      </c>
      <c r="EK338" s="9" t="e">
        <v>#N/A</v>
      </c>
      <c r="EL338" s="9" t="e">
        <v>#N/A</v>
      </c>
      <c r="EM338" s="9" t="e">
        <v>#N/A</v>
      </c>
      <c r="EN338" s="9" t="e">
        <v>#N/A</v>
      </c>
      <c r="EO338" s="9" t="e">
        <v>#N/A</v>
      </c>
      <c r="EP338" s="9" t="e">
        <v>#N/A</v>
      </c>
      <c r="EQ338" s="9" t="e">
        <v>#N/A</v>
      </c>
      <c r="ER338" s="9" t="e">
        <v>#N/A</v>
      </c>
      <c r="ES338" s="9" t="e">
        <v>#N/A</v>
      </c>
      <c r="ET338" s="9" t="e">
        <v>#N/A</v>
      </c>
      <c r="EU338" s="9" t="e">
        <v>#N/A</v>
      </c>
      <c r="EV338" s="9" t="e">
        <v>#N/A</v>
      </c>
      <c r="EW338" s="9" t="e">
        <v>#N/A</v>
      </c>
      <c r="EX338" s="9" t="e">
        <v>#N/A</v>
      </c>
      <c r="EY338" s="9" t="e">
        <v>#N/A</v>
      </c>
      <c r="EZ338" s="9" t="e">
        <v>#N/A</v>
      </c>
      <c r="FA338" s="9" t="e">
        <v>#N/A</v>
      </c>
      <c r="FB338" s="9" t="e">
        <v>#N/A</v>
      </c>
      <c r="FC338" s="9" t="e">
        <v>#N/A</v>
      </c>
      <c r="FD338" s="9" t="e">
        <v>#N/A</v>
      </c>
      <c r="FE338" s="9" t="e">
        <v>#N/A</v>
      </c>
      <c r="FF338" s="9" t="e">
        <v>#N/A</v>
      </c>
      <c r="FG338" s="9" t="e">
        <v>#N/A</v>
      </c>
      <c r="FH338" s="9" t="e">
        <v>#N/A</v>
      </c>
      <c r="FI338" s="9" t="e">
        <v>#N/A</v>
      </c>
      <c r="FJ338" s="9" t="e">
        <v>#N/A</v>
      </c>
      <c r="FK338" s="9" t="e">
        <v>#N/A</v>
      </c>
      <c r="FL338" s="9" t="e">
        <v>#N/A</v>
      </c>
      <c r="FM338" s="9" t="e">
        <v>#N/A</v>
      </c>
      <c r="FO338" s="9" t="e">
        <v>#N/A</v>
      </c>
      <c r="FP338" s="7" t="e">
        <v>#N/A</v>
      </c>
      <c r="FQ338" s="9" t="e">
        <v>#N/A</v>
      </c>
      <c r="FR338" s="7" t="e">
        <f t="shared" si="50"/>
        <v>#N/A</v>
      </c>
      <c r="FT338" s="7" t="e">
        <v>#N/A</v>
      </c>
      <c r="FU338" s="7" t="e">
        <v>#N/A</v>
      </c>
      <c r="FV338" s="9" t="e">
        <v>#N/A</v>
      </c>
      <c r="FX338" s="9" t="e">
        <v>#N/A</v>
      </c>
      <c r="FY338" s="9" t="e">
        <v>#N/A</v>
      </c>
      <c r="FZ338" s="9" t="e">
        <v>#N/A</v>
      </c>
      <c r="GA338" s="9" t="e">
        <v>#N/A</v>
      </c>
      <c r="GB338" s="9" t="e">
        <v>#N/A</v>
      </c>
    </row>
    <row r="339" spans="1:184" x14ac:dyDescent="0.25">
      <c r="A339" s="6">
        <f t="shared" si="51"/>
        <v>45026</v>
      </c>
      <c r="B339" s="13">
        <f t="shared" si="45"/>
        <v>4</v>
      </c>
      <c r="C339" s="13">
        <f t="shared" si="46"/>
        <v>2023</v>
      </c>
      <c r="D339">
        <f t="shared" si="47"/>
        <v>202304</v>
      </c>
      <c r="E339">
        <f t="shared" si="48"/>
        <v>2</v>
      </c>
      <c r="F339">
        <f t="shared" si="49"/>
        <v>202302</v>
      </c>
      <c r="G339" t="s">
        <v>525</v>
      </c>
      <c r="H339" s="9">
        <v>4.25</v>
      </c>
      <c r="I339" s="9" t="e">
        <v>#N/A</v>
      </c>
      <c r="J339" s="10" t="e">
        <v>#N/A</v>
      </c>
      <c r="K339" s="10" t="e">
        <v>#N/A</v>
      </c>
      <c r="L339" s="10" t="e">
        <v>#N/A</v>
      </c>
      <c r="M339" s="10" t="e">
        <v>#N/A</v>
      </c>
      <c r="N339" s="10" t="e">
        <v>#N/A</v>
      </c>
      <c r="O339" s="10" t="e">
        <v>#N/A</v>
      </c>
      <c r="P339" s="10" t="e">
        <v>#N/A</v>
      </c>
      <c r="Q339" s="10" t="e">
        <v>#N/A</v>
      </c>
      <c r="R339" s="10" t="e">
        <v>#N/A</v>
      </c>
      <c r="S339" s="10" t="e">
        <v>#N/A</v>
      </c>
      <c r="T339" s="10" t="e">
        <v>#N/A</v>
      </c>
      <c r="U339" s="10" t="e">
        <v>#N/A</v>
      </c>
      <c r="V339" s="10" t="e">
        <v>#N/A</v>
      </c>
      <c r="W339" s="10" t="e">
        <v>#N/A</v>
      </c>
      <c r="X339" s="10" t="e">
        <v>#N/A</v>
      </c>
      <c r="Y339" s="10" t="e">
        <v>#N/A</v>
      </c>
      <c r="Z339" s="10" t="e">
        <v>#N/A</v>
      </c>
      <c r="AA339" s="10" t="e">
        <v>#N/A</v>
      </c>
      <c r="AB339" s="10" t="e">
        <v>#N/A</v>
      </c>
      <c r="AC339" s="10" t="e">
        <v>#N/A</v>
      </c>
      <c r="AD339" s="10" t="e">
        <v>#N/A</v>
      </c>
      <c r="AE339" s="10" t="e">
        <v>#N/A</v>
      </c>
      <c r="AF339" s="10" t="e">
        <v>#N/A</v>
      </c>
      <c r="AG339" s="10" t="e">
        <v>#N/A</v>
      </c>
      <c r="AH339" s="10" t="e">
        <v>#N/A</v>
      </c>
      <c r="AI339" s="10" t="e">
        <v>#N/A</v>
      </c>
      <c r="AJ339" s="10" t="e">
        <v>#N/A</v>
      </c>
      <c r="AK339" s="10" t="e">
        <v>#N/A</v>
      </c>
      <c r="AL339" s="10" t="e">
        <v>#N/A</v>
      </c>
      <c r="AM339" s="10" t="e">
        <v>#N/A</v>
      </c>
      <c r="AN339" s="10" t="e">
        <v>#N/A</v>
      </c>
      <c r="AO339" s="10" t="e">
        <v>#N/A</v>
      </c>
      <c r="AP339" s="10" t="e">
        <v>#N/A</v>
      </c>
      <c r="AQ339" s="10" t="e">
        <v>#N/A</v>
      </c>
      <c r="AR339" s="10" t="e">
        <v>#N/A</v>
      </c>
      <c r="AS339" s="10" t="e">
        <v>#N/A</v>
      </c>
      <c r="AT339" s="10" t="e">
        <v>#N/A</v>
      </c>
      <c r="AU339" s="10" t="e">
        <v>#N/A</v>
      </c>
      <c r="AV339" s="10" t="e">
        <v>#N/A</v>
      </c>
      <c r="AW339" s="10" t="e">
        <v>#N/A</v>
      </c>
      <c r="AX339" s="10" t="e">
        <v>#N/A</v>
      </c>
      <c r="AY339" s="10" t="e">
        <v>#N/A</v>
      </c>
      <c r="AZ339" s="10" t="e">
        <v>#N/A</v>
      </c>
      <c r="BA339" s="10" t="e">
        <v>#N/A</v>
      </c>
      <c r="BB339" s="10" t="e">
        <v>#N/A</v>
      </c>
      <c r="BC339" s="10" t="e">
        <v>#N/A</v>
      </c>
      <c r="BD339" s="10" t="e">
        <v>#N/A</v>
      </c>
      <c r="BE339" s="10" t="e">
        <v>#N/A</v>
      </c>
      <c r="BF339" s="10" t="e">
        <v>#N/A</v>
      </c>
      <c r="BG339" s="10" t="e">
        <v>#N/A</v>
      </c>
      <c r="BH339" s="10" t="e">
        <v>#N/A</v>
      </c>
      <c r="BI339" s="10" t="e">
        <v>#N/A</v>
      </c>
      <c r="BJ339" s="10" t="e">
        <v>#N/A</v>
      </c>
      <c r="BK339" s="10" t="e">
        <v>#N/A</v>
      </c>
      <c r="BL339" s="10" t="e">
        <v>#N/A</v>
      </c>
      <c r="BM339" s="10" t="e">
        <v>#N/A</v>
      </c>
      <c r="BN339" s="10" t="e">
        <v>#N/A</v>
      </c>
      <c r="BO339" s="10" t="e">
        <v>#N/A</v>
      </c>
      <c r="BP339" s="10" t="e">
        <v>#N/A</v>
      </c>
      <c r="BQ339" s="10" t="e">
        <v>#N/A</v>
      </c>
      <c r="BR339" s="10" t="e">
        <v>#N/A</v>
      </c>
      <c r="BS339" s="10" t="e">
        <v>#N/A</v>
      </c>
      <c r="BU339" s="9">
        <v>102.31</v>
      </c>
      <c r="BV339" s="9">
        <v>105.31</v>
      </c>
      <c r="BW339" s="9">
        <v>104.91</v>
      </c>
      <c r="BX339" s="9">
        <v>110.34</v>
      </c>
      <c r="BY339" s="9">
        <v>114.57</v>
      </c>
      <c r="BZ339" s="9">
        <v>120.97</v>
      </c>
      <c r="CA339" s="9">
        <v>137.97</v>
      </c>
      <c r="CB339" s="9">
        <v>150.16999999999999</v>
      </c>
      <c r="CC339" s="9">
        <v>152.63</v>
      </c>
      <c r="CD339" s="9">
        <v>151.66999999999999</v>
      </c>
      <c r="CE339" s="9">
        <v>147.56</v>
      </c>
      <c r="CF339" s="9">
        <v>140.93</v>
      </c>
      <c r="CG339" s="9">
        <v>134.44</v>
      </c>
      <c r="CH339" s="9">
        <v>130.96</v>
      </c>
      <c r="CI339" s="9">
        <v>130.37</v>
      </c>
      <c r="CJ339" s="9">
        <v>131.99</v>
      </c>
      <c r="CK339" s="9">
        <v>134.56</v>
      </c>
      <c r="CL339" s="9">
        <v>139.13999999999999</v>
      </c>
      <c r="CM339" s="9">
        <v>145.30000000000001</v>
      </c>
      <c r="CN339" s="9">
        <v>146.78</v>
      </c>
      <c r="CO339" s="9">
        <v>148.02000000000001</v>
      </c>
      <c r="CP339" s="9">
        <v>146.71</v>
      </c>
      <c r="CQ339" s="9">
        <v>137.49</v>
      </c>
      <c r="CR339" s="9">
        <v>125.69</v>
      </c>
      <c r="CS339" s="9">
        <v>114.06</v>
      </c>
      <c r="CT339" s="9">
        <v>104.07</v>
      </c>
      <c r="CU339" s="9">
        <v>105.14</v>
      </c>
      <c r="CV339" s="9">
        <v>106.92</v>
      </c>
      <c r="CW339" s="9">
        <v>110.1</v>
      </c>
      <c r="CX339" s="9">
        <v>113.39</v>
      </c>
      <c r="CY339" s="9">
        <v>116.88</v>
      </c>
      <c r="CZ339" s="9">
        <v>119.85</v>
      </c>
      <c r="DA339" s="9">
        <v>121.63</v>
      </c>
      <c r="DB339" s="9">
        <v>122.44</v>
      </c>
      <c r="DC339" s="9">
        <v>111.89</v>
      </c>
      <c r="DD339" s="9">
        <v>96.88</v>
      </c>
      <c r="DE339" s="9">
        <v>85.87</v>
      </c>
      <c r="DF339" s="9">
        <v>80.3</v>
      </c>
      <c r="DG339" s="9">
        <v>77.28</v>
      </c>
      <c r="DH339" s="9">
        <v>74.31</v>
      </c>
      <c r="DI339" s="9">
        <v>76.28</v>
      </c>
      <c r="DJ339" s="9">
        <v>83.18</v>
      </c>
      <c r="DK339" s="9">
        <v>90.77</v>
      </c>
      <c r="DL339" s="9">
        <v>97.8</v>
      </c>
      <c r="DM339" s="9">
        <v>103.73</v>
      </c>
      <c r="DN339" s="9">
        <v>104.61</v>
      </c>
      <c r="DO339" s="9">
        <v>99.16</v>
      </c>
      <c r="DP339" s="9">
        <v>89.39</v>
      </c>
      <c r="DR339" s="9">
        <v>106.4</v>
      </c>
      <c r="DS339" s="9">
        <v>112.53</v>
      </c>
      <c r="DT339" s="9">
        <v>115.08</v>
      </c>
      <c r="DU339" s="9">
        <v>113.89</v>
      </c>
      <c r="DV339" s="9">
        <v>126.09</v>
      </c>
      <c r="DW339" s="9">
        <v>151.91</v>
      </c>
      <c r="DX339" s="9">
        <v>153.9</v>
      </c>
      <c r="DY339" s="9">
        <v>152.87</v>
      </c>
      <c r="DZ339" s="9">
        <v>164.98</v>
      </c>
      <c r="EA339" s="9">
        <v>163</v>
      </c>
      <c r="EB339" s="9">
        <v>160.66999999999999</v>
      </c>
      <c r="EC339" s="9">
        <v>124.67</v>
      </c>
      <c r="ED339" s="9">
        <v>124.42</v>
      </c>
      <c r="EE339" s="9">
        <v>124.31</v>
      </c>
      <c r="EF339" s="9">
        <v>120.61</v>
      </c>
      <c r="EG339" s="9">
        <v>121.26</v>
      </c>
      <c r="EH339" s="9">
        <v>120.9</v>
      </c>
      <c r="EI339" s="9">
        <v>144.09</v>
      </c>
      <c r="EJ339" s="9">
        <v>146.36000000000001</v>
      </c>
      <c r="EK339" s="9">
        <v>147.44</v>
      </c>
      <c r="EL339" s="9">
        <v>146.88</v>
      </c>
      <c r="EM339" s="9">
        <v>146.13999999999999</v>
      </c>
      <c r="EN339" s="9">
        <v>145.82</v>
      </c>
      <c r="EO339" s="9">
        <v>106.66</v>
      </c>
      <c r="EP339" s="9">
        <v>105.93</v>
      </c>
      <c r="EQ339" s="9">
        <v>105.91</v>
      </c>
      <c r="ER339" s="9">
        <v>106.18</v>
      </c>
      <c r="ES339" s="9">
        <v>107.56</v>
      </c>
      <c r="ET339" s="9">
        <v>108.4</v>
      </c>
      <c r="EU339" s="9">
        <v>125.16</v>
      </c>
      <c r="EV339" s="9">
        <v>127.67</v>
      </c>
      <c r="EW339" s="9">
        <v>129.53</v>
      </c>
      <c r="EX339" s="9">
        <v>130.19</v>
      </c>
      <c r="EY339" s="9">
        <v>129.16999999999999</v>
      </c>
      <c r="EZ339" s="9">
        <v>129.56</v>
      </c>
      <c r="FA339" s="9">
        <v>94.62</v>
      </c>
      <c r="FB339" s="9">
        <v>93.99</v>
      </c>
      <c r="FC339" s="9">
        <v>94</v>
      </c>
      <c r="FD339" s="9">
        <v>94.09</v>
      </c>
      <c r="FE339" s="9">
        <v>94.11</v>
      </c>
      <c r="FF339" s="9">
        <v>95.49</v>
      </c>
      <c r="FG339" s="9">
        <v>107.86</v>
      </c>
      <c r="FH339" s="9">
        <v>110.37</v>
      </c>
      <c r="FI339" s="9">
        <v>112.23</v>
      </c>
      <c r="FJ339" s="9">
        <v>112.89</v>
      </c>
      <c r="FK339" s="9">
        <v>113.24</v>
      </c>
      <c r="FL339" s="9">
        <v>112.27</v>
      </c>
      <c r="FM339" s="9">
        <v>96.33</v>
      </c>
      <c r="FO339" s="9" t="e">
        <v>#N/A</v>
      </c>
      <c r="FP339" s="7" t="e">
        <v>#N/A</v>
      </c>
      <c r="FQ339" s="9" t="e">
        <v>#N/A</v>
      </c>
      <c r="FR339" s="7" t="e">
        <f t="shared" si="50"/>
        <v>#N/A</v>
      </c>
      <c r="FT339" s="7">
        <v>3.36</v>
      </c>
      <c r="FU339" s="7" t="e">
        <v>#N/A</v>
      </c>
      <c r="FV339" s="9" t="e">
        <v>#N/A</v>
      </c>
      <c r="FX339" s="9">
        <v>84.18</v>
      </c>
      <c r="FY339" s="9">
        <v>83.21</v>
      </c>
      <c r="FZ339" s="9">
        <v>81.400000000000006</v>
      </c>
      <c r="GA339" s="9">
        <v>78.209999999999994</v>
      </c>
      <c r="GB339" s="9">
        <v>73.73</v>
      </c>
    </row>
    <row r="340" spans="1:184" x14ac:dyDescent="0.25">
      <c r="A340" s="6">
        <f t="shared" si="51"/>
        <v>45027</v>
      </c>
      <c r="B340" s="13">
        <f t="shared" si="45"/>
        <v>4</v>
      </c>
      <c r="C340" s="13">
        <f t="shared" si="46"/>
        <v>2023</v>
      </c>
      <c r="D340">
        <f t="shared" si="47"/>
        <v>202304</v>
      </c>
      <c r="E340">
        <f t="shared" si="48"/>
        <v>2</v>
      </c>
      <c r="F340">
        <f t="shared" si="49"/>
        <v>202302</v>
      </c>
      <c r="G340" t="s">
        <v>526</v>
      </c>
      <c r="H340" s="9">
        <v>4.25</v>
      </c>
      <c r="I340" s="9">
        <v>4.1767000000000003</v>
      </c>
      <c r="J340" s="10">
        <v>4.2495855000000002</v>
      </c>
      <c r="K340" s="10">
        <v>4.4107466999999998</v>
      </c>
      <c r="L340" s="10">
        <v>4.5226942000000001</v>
      </c>
      <c r="M340" s="10">
        <v>4.5928931999999998</v>
      </c>
      <c r="N340" s="10">
        <v>4.6297677999999998</v>
      </c>
      <c r="O340" s="10">
        <v>4.6376350999999998</v>
      </c>
      <c r="P340" s="10">
        <v>4.6190762999999997</v>
      </c>
      <c r="Q340" s="10">
        <v>4.5788051000000003</v>
      </c>
      <c r="R340" s="10">
        <v>4.5222737000000004</v>
      </c>
      <c r="S340" s="10">
        <v>4.4551065000000003</v>
      </c>
      <c r="T340" s="10">
        <v>4.3820372000000001</v>
      </c>
      <c r="U340" s="10">
        <v>4.3065134</v>
      </c>
      <c r="V340" s="10">
        <v>4.2318094999999998</v>
      </c>
      <c r="W340" s="10">
        <v>4.1592513000000002</v>
      </c>
      <c r="X340" s="10">
        <v>4.0895754999999996</v>
      </c>
      <c r="Y340" s="10">
        <v>4.0235186000000001</v>
      </c>
      <c r="Z340" s="10">
        <v>3.9618172</v>
      </c>
      <c r="AA340" s="10">
        <v>3.9052077999999999</v>
      </c>
      <c r="AB340" s="10">
        <v>3.8542382000000002</v>
      </c>
      <c r="AC340" s="10">
        <v>3.8085792999999999</v>
      </c>
      <c r="AD340" s="10">
        <v>3.7676481000000002</v>
      </c>
      <c r="AE340" s="10">
        <v>3.7308617000000002</v>
      </c>
      <c r="AF340" s="10">
        <v>3.6976369999999998</v>
      </c>
      <c r="AG340" s="10">
        <v>3.6673912</v>
      </c>
      <c r="AH340" s="10">
        <v>3.6396012</v>
      </c>
      <c r="AI340" s="10">
        <v>3.6140097999999998</v>
      </c>
      <c r="AJ340" s="10">
        <v>3.5904327</v>
      </c>
      <c r="AK340" s="10">
        <v>3.5686857000000001</v>
      </c>
      <c r="AL340" s="10">
        <v>3.5485847000000001</v>
      </c>
      <c r="AM340" s="10">
        <v>3.5299455000000002</v>
      </c>
      <c r="AN340" s="10">
        <v>3.5125837999999998</v>
      </c>
      <c r="AO340" s="10">
        <v>3.4963156</v>
      </c>
      <c r="AP340" s="10">
        <v>3.4809567000000001</v>
      </c>
      <c r="AQ340" s="10">
        <v>3.4663227999999999</v>
      </c>
      <c r="AR340" s="10">
        <v>3.4522297000000002</v>
      </c>
      <c r="AS340" s="10">
        <v>3.4384934</v>
      </c>
      <c r="AT340" s="10">
        <v>3.4249524999999998</v>
      </c>
      <c r="AU340" s="10">
        <v>3.4115695000000001</v>
      </c>
      <c r="AV340" s="10">
        <v>3.3983479999999999</v>
      </c>
      <c r="AW340" s="10">
        <v>3.3852918000000001</v>
      </c>
      <c r="AX340" s="10">
        <v>3.3724048999999998</v>
      </c>
      <c r="AY340" s="10">
        <v>3.3596908999999999</v>
      </c>
      <c r="AZ340" s="10">
        <v>3.3471536</v>
      </c>
      <c r="BA340" s="10">
        <v>3.3347969000000002</v>
      </c>
      <c r="BB340" s="10">
        <v>3.3226244999999999</v>
      </c>
      <c r="BC340" s="10">
        <v>3.3106403000000002</v>
      </c>
      <c r="BD340" s="10">
        <v>3.2988480999999998</v>
      </c>
      <c r="BE340" s="10">
        <v>3.2872515999999998</v>
      </c>
      <c r="BF340" s="10">
        <v>3.2758555999999999</v>
      </c>
      <c r="BG340" s="10">
        <v>3.2646703000000001</v>
      </c>
      <c r="BH340" s="10">
        <v>3.2537072</v>
      </c>
      <c r="BI340" s="10">
        <v>3.2429777999999998</v>
      </c>
      <c r="BJ340" s="10">
        <v>3.2324939000000001</v>
      </c>
      <c r="BK340" s="10">
        <v>3.2222669000000002</v>
      </c>
      <c r="BL340" s="10">
        <v>3.2123084</v>
      </c>
      <c r="BM340" s="10">
        <v>3.2026300999999999</v>
      </c>
      <c r="BN340" s="10">
        <v>3.1932434999999999</v>
      </c>
      <c r="BO340" s="10">
        <v>3.1841602</v>
      </c>
      <c r="BP340" s="10">
        <v>3.1753917</v>
      </c>
      <c r="BQ340" s="10">
        <v>3.1669497999999998</v>
      </c>
      <c r="BR340" s="10">
        <v>3.1235211000000001</v>
      </c>
      <c r="BS340" s="10">
        <v>3.0930363999999999</v>
      </c>
      <c r="BU340" s="9">
        <v>102.63</v>
      </c>
      <c r="BV340" s="9">
        <v>105.59</v>
      </c>
      <c r="BW340" s="9">
        <v>105.3</v>
      </c>
      <c r="BX340" s="9">
        <v>112.38</v>
      </c>
      <c r="BY340" s="9">
        <v>117.36</v>
      </c>
      <c r="BZ340" s="9">
        <v>124.27</v>
      </c>
      <c r="CA340" s="9">
        <v>141.77000000000001</v>
      </c>
      <c r="CB340" s="9">
        <v>154.47</v>
      </c>
      <c r="CC340" s="9">
        <v>157.62</v>
      </c>
      <c r="CD340" s="9">
        <v>156.81</v>
      </c>
      <c r="CE340" s="9">
        <v>152.68</v>
      </c>
      <c r="CF340" s="9">
        <v>146.66</v>
      </c>
      <c r="CG340" s="9">
        <v>140.06</v>
      </c>
      <c r="CH340" s="9">
        <v>136.61000000000001</v>
      </c>
      <c r="CI340" s="9">
        <v>135.26</v>
      </c>
      <c r="CJ340" s="9">
        <v>136.88999999999999</v>
      </c>
      <c r="CK340" s="9">
        <v>139.47</v>
      </c>
      <c r="CL340" s="9">
        <v>144.38</v>
      </c>
      <c r="CM340" s="9">
        <v>150.66999999999999</v>
      </c>
      <c r="CN340" s="9">
        <v>152.15</v>
      </c>
      <c r="CO340" s="9">
        <v>153.21</v>
      </c>
      <c r="CP340" s="9">
        <v>151.83000000000001</v>
      </c>
      <c r="CQ340" s="9">
        <v>142.56</v>
      </c>
      <c r="CR340" s="9">
        <v>130.41999999999999</v>
      </c>
      <c r="CS340" s="9">
        <v>118.67</v>
      </c>
      <c r="CT340" s="9">
        <v>108.62</v>
      </c>
      <c r="CU340" s="9">
        <v>109.69</v>
      </c>
      <c r="CV340" s="9">
        <v>111.47</v>
      </c>
      <c r="CW340" s="9">
        <v>114.65</v>
      </c>
      <c r="CX340" s="9">
        <v>117.75</v>
      </c>
      <c r="CY340" s="9">
        <v>121.14</v>
      </c>
      <c r="CZ340" s="9">
        <v>124.11</v>
      </c>
      <c r="DA340" s="9">
        <v>126.18</v>
      </c>
      <c r="DB340" s="9">
        <v>127.15</v>
      </c>
      <c r="DC340" s="9">
        <v>116.6</v>
      </c>
      <c r="DD340" s="9">
        <v>101.8</v>
      </c>
      <c r="DE340" s="9">
        <v>90.79</v>
      </c>
      <c r="DF340" s="9">
        <v>85.22</v>
      </c>
      <c r="DG340" s="9">
        <v>82.2</v>
      </c>
      <c r="DH340" s="9">
        <v>79.23</v>
      </c>
      <c r="DI340" s="9">
        <v>81.2</v>
      </c>
      <c r="DJ340" s="9">
        <v>88.01</v>
      </c>
      <c r="DK340" s="9">
        <v>95.6</v>
      </c>
      <c r="DL340" s="9">
        <v>102.63</v>
      </c>
      <c r="DM340" s="9">
        <v>108.74</v>
      </c>
      <c r="DN340" s="9">
        <v>109.62</v>
      </c>
      <c r="DO340" s="9">
        <v>104.17</v>
      </c>
      <c r="DP340" s="9">
        <v>94.16</v>
      </c>
      <c r="DR340" s="9">
        <v>107.03</v>
      </c>
      <c r="DS340" s="9">
        <v>113.32</v>
      </c>
      <c r="DT340" s="9">
        <v>115.93</v>
      </c>
      <c r="DU340" s="9">
        <v>115.06</v>
      </c>
      <c r="DV340" s="9">
        <v>127.62</v>
      </c>
      <c r="DW340" s="9">
        <v>154.65</v>
      </c>
      <c r="DX340" s="9">
        <v>156.63999999999999</v>
      </c>
      <c r="DY340" s="9">
        <v>155.61000000000001</v>
      </c>
      <c r="DZ340" s="9">
        <v>167.95</v>
      </c>
      <c r="EA340" s="9">
        <v>165.97</v>
      </c>
      <c r="EB340" s="9">
        <v>163.63999999999999</v>
      </c>
      <c r="EC340" s="9">
        <v>128.32</v>
      </c>
      <c r="ED340" s="9">
        <v>128.07</v>
      </c>
      <c r="EE340" s="9">
        <v>127.96</v>
      </c>
      <c r="EF340" s="9">
        <v>123.64</v>
      </c>
      <c r="EG340" s="9">
        <v>124.29</v>
      </c>
      <c r="EH340" s="9">
        <v>123.93</v>
      </c>
      <c r="EI340" s="9">
        <v>146.91</v>
      </c>
      <c r="EJ340" s="9">
        <v>149.18</v>
      </c>
      <c r="EK340" s="9">
        <v>150.26</v>
      </c>
      <c r="EL340" s="9">
        <v>149.69999999999999</v>
      </c>
      <c r="EM340" s="9">
        <v>148.96</v>
      </c>
      <c r="EN340" s="9">
        <v>148.63999999999999</v>
      </c>
      <c r="EO340" s="9">
        <v>109.12</v>
      </c>
      <c r="EP340" s="9">
        <v>108.39</v>
      </c>
      <c r="EQ340" s="9">
        <v>108.37</v>
      </c>
      <c r="ER340" s="9">
        <v>108.64</v>
      </c>
      <c r="ES340" s="9">
        <v>110.02</v>
      </c>
      <c r="ET340" s="9">
        <v>110.86</v>
      </c>
      <c r="EU340" s="9">
        <v>127.89</v>
      </c>
      <c r="EV340" s="9">
        <v>130.4</v>
      </c>
      <c r="EW340" s="9">
        <v>132.26</v>
      </c>
      <c r="EX340" s="9">
        <v>132.91999999999999</v>
      </c>
      <c r="EY340" s="9">
        <v>131.9</v>
      </c>
      <c r="EZ340" s="9">
        <v>132.29</v>
      </c>
      <c r="FA340" s="9">
        <v>97.24</v>
      </c>
      <c r="FB340" s="9">
        <v>96.61</v>
      </c>
      <c r="FC340" s="9">
        <v>96.62</v>
      </c>
      <c r="FD340" s="9">
        <v>96.71</v>
      </c>
      <c r="FE340" s="9">
        <v>96.73</v>
      </c>
      <c r="FF340" s="9">
        <v>98.11</v>
      </c>
      <c r="FG340" s="9">
        <v>110.59</v>
      </c>
      <c r="FH340" s="9">
        <v>113.1</v>
      </c>
      <c r="FI340" s="9">
        <v>114.96</v>
      </c>
      <c r="FJ340" s="9">
        <v>115.62</v>
      </c>
      <c r="FK340" s="9">
        <v>115.97</v>
      </c>
      <c r="FL340" s="9">
        <v>115</v>
      </c>
      <c r="FM340" s="9">
        <v>98.95</v>
      </c>
      <c r="FO340" s="9">
        <v>79.230699999999999</v>
      </c>
      <c r="FP340" s="7">
        <v>87.32</v>
      </c>
      <c r="FQ340" s="9">
        <v>1.2431000000000001</v>
      </c>
      <c r="FR340" s="7">
        <f t="shared" si="50"/>
        <v>70.243745475022109</v>
      </c>
      <c r="FT340" s="7">
        <v>3.48</v>
      </c>
      <c r="FU340" s="7">
        <v>3.54</v>
      </c>
      <c r="FV340" s="9">
        <v>79.4238</v>
      </c>
      <c r="FX340" s="9">
        <v>85.61</v>
      </c>
      <c r="FY340" s="9">
        <v>84.54</v>
      </c>
      <c r="FZ340" s="9">
        <v>82.64</v>
      </c>
      <c r="GA340" s="9">
        <v>79.290000000000006</v>
      </c>
      <c r="GB340" s="9">
        <v>74.489999999999995</v>
      </c>
    </row>
    <row r="341" spans="1:184" x14ac:dyDescent="0.25">
      <c r="A341" s="6">
        <f t="shared" si="51"/>
        <v>45028</v>
      </c>
      <c r="B341" s="13">
        <f t="shared" si="45"/>
        <v>4</v>
      </c>
      <c r="C341" s="13">
        <f t="shared" si="46"/>
        <v>2023</v>
      </c>
      <c r="D341">
        <f t="shared" si="47"/>
        <v>202304</v>
      </c>
      <c r="E341">
        <f t="shared" si="48"/>
        <v>2</v>
      </c>
      <c r="F341">
        <f t="shared" si="49"/>
        <v>202302</v>
      </c>
      <c r="G341" t="s">
        <v>527</v>
      </c>
      <c r="H341" s="9">
        <v>4.25</v>
      </c>
      <c r="I341" s="9">
        <v>4.1767000000000003</v>
      </c>
      <c r="J341" s="10">
        <v>4.2570456999999999</v>
      </c>
      <c r="K341" s="10">
        <v>4.4184023999999997</v>
      </c>
      <c r="L341" s="10">
        <v>4.5318391</v>
      </c>
      <c r="M341" s="10">
        <v>4.6036840999999997</v>
      </c>
      <c r="N341" s="10">
        <v>4.6414062999999999</v>
      </c>
      <c r="O341" s="10">
        <v>4.6505453000000001</v>
      </c>
      <c r="P341" s="10">
        <v>4.6340022000000003</v>
      </c>
      <c r="Q341" s="10">
        <v>4.5961536000000001</v>
      </c>
      <c r="R341" s="10">
        <v>4.5420781999999997</v>
      </c>
      <c r="S341" s="10">
        <v>4.4770295000000004</v>
      </c>
      <c r="T341" s="10">
        <v>4.4056176000000002</v>
      </c>
      <c r="U341" s="10">
        <v>4.3314896000000003</v>
      </c>
      <c r="V341" s="10">
        <v>4.2584831999999997</v>
      </c>
      <c r="W341" s="10">
        <v>4.1878837999999998</v>
      </c>
      <c r="X341" s="10">
        <v>4.1201891000000002</v>
      </c>
      <c r="Y341" s="10">
        <v>4.0558964</v>
      </c>
      <c r="Z341" s="10">
        <v>3.9955033000000002</v>
      </c>
      <c r="AA341" s="10">
        <v>3.9395072</v>
      </c>
      <c r="AB341" s="10">
        <v>3.8883060999999999</v>
      </c>
      <c r="AC341" s="10">
        <v>3.8417325999999998</v>
      </c>
      <c r="AD341" s="10">
        <v>3.7994210000000002</v>
      </c>
      <c r="AE341" s="10">
        <v>3.7610054000000002</v>
      </c>
      <c r="AF341" s="10">
        <v>3.7261196000000001</v>
      </c>
      <c r="AG341" s="10">
        <v>3.6943975999999998</v>
      </c>
      <c r="AH341" s="10">
        <v>3.665492</v>
      </c>
      <c r="AI341" s="10">
        <v>3.6391543</v>
      </c>
      <c r="AJ341" s="10">
        <v>3.6151697999999999</v>
      </c>
      <c r="AK341" s="10">
        <v>3.5933233000000002</v>
      </c>
      <c r="AL341" s="10">
        <v>3.5733999999999999</v>
      </c>
      <c r="AM341" s="10">
        <v>3.5551849999999998</v>
      </c>
      <c r="AN341" s="10">
        <v>3.5384633000000001</v>
      </c>
      <c r="AO341" s="10">
        <v>3.5230199</v>
      </c>
      <c r="AP341" s="10">
        <v>3.5086398999999999</v>
      </c>
      <c r="AQ341" s="10">
        <v>3.4951083999999999</v>
      </c>
      <c r="AR341" s="10">
        <v>3.4822104999999999</v>
      </c>
      <c r="AS341" s="10">
        <v>3.4697311000000002</v>
      </c>
      <c r="AT341" s="10">
        <v>3.4574829</v>
      </c>
      <c r="AU341" s="10">
        <v>3.4454129</v>
      </c>
      <c r="AV341" s="10">
        <v>3.4335087</v>
      </c>
      <c r="AW341" s="10">
        <v>3.4217580999999999</v>
      </c>
      <c r="AX341" s="10">
        <v>3.4101488999999998</v>
      </c>
      <c r="AY341" s="10">
        <v>3.3986689000000001</v>
      </c>
      <c r="AZ341" s="10">
        <v>3.3873058</v>
      </c>
      <c r="BA341" s="10">
        <v>3.3760474</v>
      </c>
      <c r="BB341" s="10">
        <v>3.3648815000000001</v>
      </c>
      <c r="BC341" s="10">
        <v>3.3537959000000002</v>
      </c>
      <c r="BD341" s="10">
        <v>3.3427782000000001</v>
      </c>
      <c r="BE341" s="10">
        <v>3.3318164000000001</v>
      </c>
      <c r="BF341" s="10">
        <v>3.3209035999999998</v>
      </c>
      <c r="BG341" s="10">
        <v>3.3100573999999998</v>
      </c>
      <c r="BH341" s="10">
        <v>3.2993020999999998</v>
      </c>
      <c r="BI341" s="10">
        <v>3.288662</v>
      </c>
      <c r="BJ341" s="10">
        <v>3.2781612999999998</v>
      </c>
      <c r="BK341" s="10">
        <v>3.2678243999999999</v>
      </c>
      <c r="BL341" s="10">
        <v>3.2576754999999999</v>
      </c>
      <c r="BM341" s="10">
        <v>3.2477388999999999</v>
      </c>
      <c r="BN341" s="10">
        <v>3.2380388</v>
      </c>
      <c r="BO341" s="10">
        <v>3.2285995999999999</v>
      </c>
      <c r="BP341" s="10">
        <v>3.2194455</v>
      </c>
      <c r="BQ341" s="10">
        <v>3.2106007999999999</v>
      </c>
      <c r="BR341" s="10">
        <v>3.1647251999999999</v>
      </c>
      <c r="BS341" s="10">
        <v>3.1320329999999998</v>
      </c>
      <c r="BU341" s="9">
        <v>100.8</v>
      </c>
      <c r="BV341" s="9">
        <v>103.94</v>
      </c>
      <c r="BW341" s="9">
        <v>103.62</v>
      </c>
      <c r="BX341" s="9">
        <v>110.66</v>
      </c>
      <c r="BY341" s="9">
        <v>116.66</v>
      </c>
      <c r="BZ341" s="9">
        <v>123.87</v>
      </c>
      <c r="CA341" s="9">
        <v>142.38</v>
      </c>
      <c r="CB341" s="9">
        <v>157.38</v>
      </c>
      <c r="CC341" s="9">
        <v>160.51</v>
      </c>
      <c r="CD341" s="9">
        <v>159.4</v>
      </c>
      <c r="CE341" s="9">
        <v>154.4</v>
      </c>
      <c r="CF341" s="9">
        <v>148.62</v>
      </c>
      <c r="CG341" s="9">
        <v>142.49</v>
      </c>
      <c r="CH341" s="9">
        <v>139.02000000000001</v>
      </c>
      <c r="CI341" s="9">
        <v>137.65</v>
      </c>
      <c r="CJ341" s="9">
        <v>139.29</v>
      </c>
      <c r="CK341" s="9">
        <v>142.16</v>
      </c>
      <c r="CL341" s="9">
        <v>147.77000000000001</v>
      </c>
      <c r="CM341" s="9">
        <v>153.78</v>
      </c>
      <c r="CN341" s="9">
        <v>155.06</v>
      </c>
      <c r="CO341" s="9">
        <v>155.97999999999999</v>
      </c>
      <c r="CP341" s="9">
        <v>154.53</v>
      </c>
      <c r="CQ341" s="9">
        <v>145.03</v>
      </c>
      <c r="CR341" s="9">
        <v>131.88</v>
      </c>
      <c r="CS341" s="9">
        <v>119.73</v>
      </c>
      <c r="CT341" s="9">
        <v>109.51</v>
      </c>
      <c r="CU341" s="9">
        <v>110.51</v>
      </c>
      <c r="CV341" s="9">
        <v>112.29</v>
      </c>
      <c r="CW341" s="9">
        <v>115.47</v>
      </c>
      <c r="CX341" s="9">
        <v>120.57</v>
      </c>
      <c r="CY341" s="9">
        <v>124.31</v>
      </c>
      <c r="CZ341" s="9">
        <v>127.42</v>
      </c>
      <c r="DA341" s="9">
        <v>129.53</v>
      </c>
      <c r="DB341" s="9">
        <v>130.53</v>
      </c>
      <c r="DC341" s="9">
        <v>120.05</v>
      </c>
      <c r="DD341" s="9">
        <v>104.41</v>
      </c>
      <c r="DE341" s="9">
        <v>92.63</v>
      </c>
      <c r="DF341" s="9">
        <v>87.06</v>
      </c>
      <c r="DG341" s="9">
        <v>84.04</v>
      </c>
      <c r="DH341" s="9">
        <v>81.02</v>
      </c>
      <c r="DI341" s="9">
        <v>82.99</v>
      </c>
      <c r="DJ341" s="9">
        <v>89.25</v>
      </c>
      <c r="DK341" s="9">
        <v>96.65</v>
      </c>
      <c r="DL341" s="9">
        <v>103.63</v>
      </c>
      <c r="DM341" s="9">
        <v>109.72</v>
      </c>
      <c r="DN341" s="9">
        <v>110.64</v>
      </c>
      <c r="DO341" s="9">
        <v>105.18</v>
      </c>
      <c r="DP341" s="9">
        <v>95.12</v>
      </c>
      <c r="DR341" s="9">
        <v>105.13</v>
      </c>
      <c r="DS341" s="9">
        <v>111.79</v>
      </c>
      <c r="DT341" s="9">
        <v>114.79</v>
      </c>
      <c r="DU341" s="9">
        <v>113.38</v>
      </c>
      <c r="DV341" s="9">
        <v>126.26</v>
      </c>
      <c r="DW341" s="9">
        <v>155.12</v>
      </c>
      <c r="DX341" s="9">
        <v>157.11000000000001</v>
      </c>
      <c r="DY341" s="9">
        <v>156.08000000000001</v>
      </c>
      <c r="DZ341" s="9">
        <v>167.34</v>
      </c>
      <c r="EA341" s="9">
        <v>165.36</v>
      </c>
      <c r="EB341" s="9">
        <v>163.03</v>
      </c>
      <c r="EC341" s="9">
        <v>128.87</v>
      </c>
      <c r="ED341" s="9">
        <v>128.62</v>
      </c>
      <c r="EE341" s="9">
        <v>128.51</v>
      </c>
      <c r="EF341" s="9">
        <v>125.3</v>
      </c>
      <c r="EG341" s="9">
        <v>125.95</v>
      </c>
      <c r="EH341" s="9">
        <v>125.59</v>
      </c>
      <c r="EI341" s="9">
        <v>149.46</v>
      </c>
      <c r="EJ341" s="9">
        <v>151.72999999999999</v>
      </c>
      <c r="EK341" s="9">
        <v>152.81</v>
      </c>
      <c r="EL341" s="9">
        <v>152.25</v>
      </c>
      <c r="EM341" s="9">
        <v>151.51</v>
      </c>
      <c r="EN341" s="9">
        <v>151.19</v>
      </c>
      <c r="EO341" s="9">
        <v>110.94</v>
      </c>
      <c r="EP341" s="9">
        <v>110.21</v>
      </c>
      <c r="EQ341" s="9">
        <v>110.19</v>
      </c>
      <c r="ER341" s="9">
        <v>110.46</v>
      </c>
      <c r="ES341" s="9">
        <v>111.84</v>
      </c>
      <c r="ET341" s="9">
        <v>112.68</v>
      </c>
      <c r="EU341" s="9">
        <v>128.52000000000001</v>
      </c>
      <c r="EV341" s="9">
        <v>131.03</v>
      </c>
      <c r="EW341" s="9">
        <v>132.88999999999999</v>
      </c>
      <c r="EX341" s="9">
        <v>133.55000000000001</v>
      </c>
      <c r="EY341" s="9">
        <v>132.53</v>
      </c>
      <c r="EZ341" s="9">
        <v>132.91999999999999</v>
      </c>
      <c r="FA341" s="9">
        <v>97.39</v>
      </c>
      <c r="FB341" s="9">
        <v>96.76</v>
      </c>
      <c r="FC341" s="9">
        <v>96.77</v>
      </c>
      <c r="FD341" s="9">
        <v>96.86</v>
      </c>
      <c r="FE341" s="9">
        <v>96.88</v>
      </c>
      <c r="FF341" s="9">
        <v>98.26</v>
      </c>
      <c r="FG341" s="9">
        <v>111.22</v>
      </c>
      <c r="FH341" s="9">
        <v>113.73</v>
      </c>
      <c r="FI341" s="9">
        <v>115.59</v>
      </c>
      <c r="FJ341" s="9">
        <v>116.25</v>
      </c>
      <c r="FK341" s="9">
        <v>116.6</v>
      </c>
      <c r="FL341" s="9">
        <v>115.63</v>
      </c>
      <c r="FM341" s="9">
        <v>99.1</v>
      </c>
      <c r="FO341" s="9">
        <v>79.161600000000007</v>
      </c>
      <c r="FP341" s="7">
        <v>88.31</v>
      </c>
      <c r="FQ341" s="9">
        <v>1.2465999999999999</v>
      </c>
      <c r="FR341" s="7">
        <f t="shared" si="50"/>
        <v>70.84068666773625</v>
      </c>
      <c r="FT341" s="7">
        <v>3.52</v>
      </c>
      <c r="FU341" s="7">
        <v>3.57</v>
      </c>
      <c r="FV341" s="9">
        <v>79.356200000000001</v>
      </c>
      <c r="FX341" s="9">
        <v>87.33</v>
      </c>
      <c r="FY341" s="9">
        <v>86.04</v>
      </c>
      <c r="FZ341" s="9">
        <v>83.99</v>
      </c>
      <c r="GA341" s="9">
        <v>80.540000000000006</v>
      </c>
      <c r="GB341" s="9">
        <v>75.52</v>
      </c>
    </row>
    <row r="342" spans="1:184" x14ac:dyDescent="0.25">
      <c r="A342" s="6">
        <f t="shared" si="51"/>
        <v>45029</v>
      </c>
      <c r="B342" s="13">
        <f t="shared" si="45"/>
        <v>4</v>
      </c>
      <c r="C342" s="13">
        <f t="shared" si="46"/>
        <v>2023</v>
      </c>
      <c r="D342">
        <f t="shared" si="47"/>
        <v>202304</v>
      </c>
      <c r="E342">
        <f t="shared" si="48"/>
        <v>2</v>
      </c>
      <c r="F342">
        <f t="shared" si="49"/>
        <v>202302</v>
      </c>
      <c r="G342" t="s">
        <v>528</v>
      </c>
      <c r="H342" s="9">
        <v>4.25</v>
      </c>
      <c r="I342" s="9">
        <v>4.1768999999999998</v>
      </c>
      <c r="J342" s="10">
        <v>4.2706641000000003</v>
      </c>
      <c r="K342" s="10">
        <v>4.4144126000000004</v>
      </c>
      <c r="L342" s="10">
        <v>4.5157772999999999</v>
      </c>
      <c r="M342" s="10">
        <v>4.5783740999999996</v>
      </c>
      <c r="N342" s="10">
        <v>4.6089782000000001</v>
      </c>
      <c r="O342" s="10">
        <v>4.6132175000000002</v>
      </c>
      <c r="P342" s="10">
        <v>4.5944379</v>
      </c>
      <c r="Q342" s="10">
        <v>4.5569180999999999</v>
      </c>
      <c r="R342" s="10">
        <v>4.5054217999999997</v>
      </c>
      <c r="S342" s="10">
        <v>4.4440529</v>
      </c>
      <c r="T342" s="10">
        <v>4.3766239000000002</v>
      </c>
      <c r="U342" s="10">
        <v>4.3058687999999998</v>
      </c>
      <c r="V342" s="10">
        <v>4.2341081000000003</v>
      </c>
      <c r="W342" s="10">
        <v>4.1627090000000004</v>
      </c>
      <c r="X342" s="10">
        <v>4.0927091999999998</v>
      </c>
      <c r="Y342" s="10">
        <v>4.0251462</v>
      </c>
      <c r="Z342" s="10">
        <v>3.9610574999999999</v>
      </c>
      <c r="AA342" s="10">
        <v>3.9014807</v>
      </c>
      <c r="AB342" s="10">
        <v>3.8472775000000001</v>
      </c>
      <c r="AC342" s="10">
        <v>3.7984095</v>
      </c>
      <c r="AD342" s="10">
        <v>3.7545508000000001</v>
      </c>
      <c r="AE342" s="10">
        <v>3.7153752999999998</v>
      </c>
      <c r="AF342" s="10">
        <v>3.6805572</v>
      </c>
      <c r="AG342" s="10">
        <v>3.6497701999999999</v>
      </c>
      <c r="AH342" s="10">
        <v>3.6226875000000001</v>
      </c>
      <c r="AI342" s="10">
        <v>3.5989767000000001</v>
      </c>
      <c r="AJ342" s="10">
        <v>3.5783043999999999</v>
      </c>
      <c r="AK342" s="10">
        <v>3.5603368999999998</v>
      </c>
      <c r="AL342" s="10">
        <v>3.5447405999999999</v>
      </c>
      <c r="AM342" s="10">
        <v>3.5311819</v>
      </c>
      <c r="AN342" s="10">
        <v>3.5193270000000001</v>
      </c>
      <c r="AO342" s="10">
        <v>3.5088425000000001</v>
      </c>
      <c r="AP342" s="10">
        <v>3.4993946</v>
      </c>
      <c r="AQ342" s="10">
        <v>3.4906497999999999</v>
      </c>
      <c r="AR342" s="10">
        <v>3.4822744000000001</v>
      </c>
      <c r="AS342" s="10">
        <v>3.4739347999999999</v>
      </c>
      <c r="AT342" s="10">
        <v>3.4653496000000001</v>
      </c>
      <c r="AU342" s="10">
        <v>3.4564683999999999</v>
      </c>
      <c r="AV342" s="10">
        <v>3.4473044000000002</v>
      </c>
      <c r="AW342" s="10">
        <v>3.4378706999999999</v>
      </c>
      <c r="AX342" s="10">
        <v>3.4281804999999999</v>
      </c>
      <c r="AY342" s="10">
        <v>3.418247</v>
      </c>
      <c r="AZ342" s="10">
        <v>3.4080835</v>
      </c>
      <c r="BA342" s="10">
        <v>3.3977029999999999</v>
      </c>
      <c r="BB342" s="10">
        <v>3.3871188999999999</v>
      </c>
      <c r="BC342" s="10">
        <v>3.3763442000000001</v>
      </c>
      <c r="BD342" s="10">
        <v>3.3653922000000001</v>
      </c>
      <c r="BE342" s="10">
        <v>3.3542760999999999</v>
      </c>
      <c r="BF342" s="10">
        <v>3.3430137000000002</v>
      </c>
      <c r="BG342" s="10">
        <v>3.3316439</v>
      </c>
      <c r="BH342" s="10">
        <v>3.3202110999999999</v>
      </c>
      <c r="BI342" s="10">
        <v>3.3087599000000001</v>
      </c>
      <c r="BJ342" s="10">
        <v>3.2973346000000001</v>
      </c>
      <c r="BK342" s="10">
        <v>3.2859799000000001</v>
      </c>
      <c r="BL342" s="10">
        <v>3.2747402000000001</v>
      </c>
      <c r="BM342" s="10">
        <v>3.2636601000000001</v>
      </c>
      <c r="BN342" s="10">
        <v>3.2527838999999998</v>
      </c>
      <c r="BO342" s="10">
        <v>3.2421563</v>
      </c>
      <c r="BP342" s="10">
        <v>3.2318216999999998</v>
      </c>
      <c r="BQ342" s="10">
        <v>3.2218246000000001</v>
      </c>
      <c r="BR342" s="10">
        <v>3.1701000000000001</v>
      </c>
      <c r="BS342" s="10">
        <v>3.1336309999999998</v>
      </c>
      <c r="BU342" s="9">
        <v>99.88</v>
      </c>
      <c r="BV342" s="9">
        <v>102.37</v>
      </c>
      <c r="BW342" s="9">
        <v>102.23</v>
      </c>
      <c r="BX342" s="9">
        <v>108.41</v>
      </c>
      <c r="BY342" s="9">
        <v>114.5</v>
      </c>
      <c r="BZ342" s="9">
        <v>121.28</v>
      </c>
      <c r="CA342" s="9">
        <v>141.28</v>
      </c>
      <c r="CB342" s="9">
        <v>155.28</v>
      </c>
      <c r="CC342" s="9">
        <v>158.63</v>
      </c>
      <c r="CD342" s="9">
        <v>157.54</v>
      </c>
      <c r="CE342" s="9">
        <v>152.57</v>
      </c>
      <c r="CF342" s="9">
        <v>147.02000000000001</v>
      </c>
      <c r="CG342" s="9">
        <v>140.88999999999999</v>
      </c>
      <c r="CH342" s="9">
        <v>137.43</v>
      </c>
      <c r="CI342" s="9">
        <v>136.07</v>
      </c>
      <c r="CJ342" s="9">
        <v>137.71</v>
      </c>
      <c r="CK342" s="9">
        <v>140.58000000000001</v>
      </c>
      <c r="CL342" s="9">
        <v>146.02000000000001</v>
      </c>
      <c r="CM342" s="9">
        <v>152.03</v>
      </c>
      <c r="CN342" s="9">
        <v>153.30000000000001</v>
      </c>
      <c r="CO342" s="9">
        <v>154.49</v>
      </c>
      <c r="CP342" s="9">
        <v>153.30000000000001</v>
      </c>
      <c r="CQ342" s="9">
        <v>143.80000000000001</v>
      </c>
      <c r="CR342" s="9">
        <v>130.65</v>
      </c>
      <c r="CS342" s="9">
        <v>118.49</v>
      </c>
      <c r="CT342" s="9">
        <v>108.27</v>
      </c>
      <c r="CU342" s="9">
        <v>109.27</v>
      </c>
      <c r="CV342" s="9">
        <v>111.05</v>
      </c>
      <c r="CW342" s="9">
        <v>114.23</v>
      </c>
      <c r="CX342" s="9">
        <v>119.84</v>
      </c>
      <c r="CY342" s="9">
        <v>123.58</v>
      </c>
      <c r="CZ342" s="9">
        <v>126.69</v>
      </c>
      <c r="DA342" s="9">
        <v>128.80000000000001</v>
      </c>
      <c r="DB342" s="9">
        <v>129.80000000000001</v>
      </c>
      <c r="DC342" s="9">
        <v>119.32</v>
      </c>
      <c r="DD342" s="9">
        <v>104.27</v>
      </c>
      <c r="DE342" s="9">
        <v>92.49</v>
      </c>
      <c r="DF342" s="9">
        <v>86.92</v>
      </c>
      <c r="DG342" s="9">
        <v>83.9</v>
      </c>
      <c r="DH342" s="9">
        <v>80.88</v>
      </c>
      <c r="DI342" s="9">
        <v>82.85</v>
      </c>
      <c r="DJ342" s="9">
        <v>88.95</v>
      </c>
      <c r="DK342" s="9">
        <v>96.35</v>
      </c>
      <c r="DL342" s="9">
        <v>103.33</v>
      </c>
      <c r="DM342" s="9">
        <v>109.42</v>
      </c>
      <c r="DN342" s="9">
        <v>110.34</v>
      </c>
      <c r="DO342" s="9">
        <v>104.88</v>
      </c>
      <c r="DP342" s="9">
        <v>94.98</v>
      </c>
      <c r="DR342" s="9">
        <v>103.4</v>
      </c>
      <c r="DS342" s="9">
        <v>109.82</v>
      </c>
      <c r="DT342" s="9">
        <v>112.7</v>
      </c>
      <c r="DU342" s="9">
        <v>111.62</v>
      </c>
      <c r="DV342" s="9">
        <v>124.5</v>
      </c>
      <c r="DW342" s="9">
        <v>151.16999999999999</v>
      </c>
      <c r="DX342" s="9">
        <v>153.16</v>
      </c>
      <c r="DY342" s="9">
        <v>152.13</v>
      </c>
      <c r="DZ342" s="9">
        <v>165.5</v>
      </c>
      <c r="EA342" s="9">
        <v>163.52000000000001</v>
      </c>
      <c r="EB342" s="9">
        <v>161.19</v>
      </c>
      <c r="EC342" s="9">
        <v>127.84</v>
      </c>
      <c r="ED342" s="9">
        <v>126.64</v>
      </c>
      <c r="EE342" s="9">
        <v>126.53</v>
      </c>
      <c r="EF342" s="9">
        <v>124.23</v>
      </c>
      <c r="EG342" s="9">
        <v>124.88</v>
      </c>
      <c r="EH342" s="9">
        <v>124.52</v>
      </c>
      <c r="EI342" s="9">
        <v>147.79</v>
      </c>
      <c r="EJ342" s="9">
        <v>150.06</v>
      </c>
      <c r="EK342" s="9">
        <v>151.13999999999999</v>
      </c>
      <c r="EL342" s="9">
        <v>150.58000000000001</v>
      </c>
      <c r="EM342" s="9">
        <v>149.84</v>
      </c>
      <c r="EN342" s="9">
        <v>149.52000000000001</v>
      </c>
      <c r="EO342" s="9">
        <v>109.09</v>
      </c>
      <c r="EP342" s="9">
        <v>108.36</v>
      </c>
      <c r="EQ342" s="9">
        <v>108.34</v>
      </c>
      <c r="ER342" s="9">
        <v>108.61</v>
      </c>
      <c r="ES342" s="9">
        <v>109.99</v>
      </c>
      <c r="ET342" s="9">
        <v>110.83</v>
      </c>
      <c r="EU342" s="9">
        <v>126.63</v>
      </c>
      <c r="EV342" s="9">
        <v>129.13999999999999</v>
      </c>
      <c r="EW342" s="9">
        <v>131</v>
      </c>
      <c r="EX342" s="9">
        <v>131.66</v>
      </c>
      <c r="EY342" s="9">
        <v>130.63999999999999</v>
      </c>
      <c r="EZ342" s="9">
        <v>131.03</v>
      </c>
      <c r="FA342" s="9">
        <v>96.11</v>
      </c>
      <c r="FB342" s="9">
        <v>95.48</v>
      </c>
      <c r="FC342" s="9">
        <v>95.49</v>
      </c>
      <c r="FD342" s="9">
        <v>95.58</v>
      </c>
      <c r="FE342" s="9">
        <v>95.6</v>
      </c>
      <c r="FF342" s="9">
        <v>96.98</v>
      </c>
      <c r="FG342" s="9">
        <v>109.33</v>
      </c>
      <c r="FH342" s="9">
        <v>111.84</v>
      </c>
      <c r="FI342" s="9">
        <v>113.7</v>
      </c>
      <c r="FJ342" s="9">
        <v>114.36</v>
      </c>
      <c r="FK342" s="9">
        <v>114.71</v>
      </c>
      <c r="FL342" s="9">
        <v>113.74</v>
      </c>
      <c r="FM342" s="9">
        <v>97.82</v>
      </c>
      <c r="FO342" s="9">
        <v>79.09</v>
      </c>
      <c r="FP342" s="7">
        <v>86.51</v>
      </c>
      <c r="FQ342" s="9">
        <v>1.2509999999999999</v>
      </c>
      <c r="FR342" s="7">
        <f t="shared" si="50"/>
        <v>69.15267785771384</v>
      </c>
      <c r="FT342" s="7">
        <v>3.5</v>
      </c>
      <c r="FU342" s="7">
        <v>3.56</v>
      </c>
      <c r="FV342" s="9">
        <v>79.286500000000004</v>
      </c>
      <c r="FX342" s="9">
        <v>86.09</v>
      </c>
      <c r="FY342" s="9">
        <v>85.09</v>
      </c>
      <c r="FZ342" s="9">
        <v>83.22</v>
      </c>
      <c r="GA342" s="9">
        <v>80.040000000000006</v>
      </c>
      <c r="GB342" s="9">
        <v>75.31</v>
      </c>
    </row>
    <row r="343" spans="1:184" x14ac:dyDescent="0.25">
      <c r="A343" s="6">
        <f t="shared" si="51"/>
        <v>45030</v>
      </c>
      <c r="B343" s="13">
        <f t="shared" si="45"/>
        <v>4</v>
      </c>
      <c r="C343" s="13">
        <f t="shared" si="46"/>
        <v>2023</v>
      </c>
      <c r="D343">
        <f t="shared" si="47"/>
        <v>202304</v>
      </c>
      <c r="E343">
        <f t="shared" si="48"/>
        <v>2</v>
      </c>
      <c r="F343">
        <f t="shared" si="49"/>
        <v>202302</v>
      </c>
      <c r="G343" t="s">
        <v>529</v>
      </c>
      <c r="H343" s="9">
        <v>4.25</v>
      </c>
      <c r="I343" s="9">
        <v>4.1768999999999998</v>
      </c>
      <c r="J343" s="10">
        <v>4.2799912999999998</v>
      </c>
      <c r="K343" s="10">
        <v>4.4313083000000004</v>
      </c>
      <c r="L343" s="10">
        <v>4.5419387999999996</v>
      </c>
      <c r="M343" s="10">
        <v>4.6149633999999997</v>
      </c>
      <c r="N343" s="10">
        <v>4.6567901000000003</v>
      </c>
      <c r="O343" s="10">
        <v>4.6714862000000004</v>
      </c>
      <c r="P343" s="10">
        <v>4.6618620000000002</v>
      </c>
      <c r="Q343" s="10">
        <v>4.6306655000000001</v>
      </c>
      <c r="R343" s="10">
        <v>4.5823397000000003</v>
      </c>
      <c r="S343" s="10">
        <v>4.5214879000000003</v>
      </c>
      <c r="T343" s="10">
        <v>4.4528281999999999</v>
      </c>
      <c r="U343" s="10">
        <v>4.3803025</v>
      </c>
      <c r="V343" s="10">
        <v>4.3086359999999999</v>
      </c>
      <c r="W343" s="10">
        <v>4.2395294999999997</v>
      </c>
      <c r="X343" s="10">
        <v>4.1736105999999999</v>
      </c>
      <c r="Y343" s="10">
        <v>4.1115066000000002</v>
      </c>
      <c r="Z343" s="10">
        <v>4.0538448999999996</v>
      </c>
      <c r="AA343" s="10">
        <v>4.0012530000000002</v>
      </c>
      <c r="AB343" s="10">
        <v>3.9541762999999999</v>
      </c>
      <c r="AC343" s="10">
        <v>3.9122170999999999</v>
      </c>
      <c r="AD343" s="10">
        <v>3.8747330999999998</v>
      </c>
      <c r="AE343" s="10">
        <v>3.8410820000000001</v>
      </c>
      <c r="AF343" s="10">
        <v>3.8106214999999999</v>
      </c>
      <c r="AG343" s="10">
        <v>3.7827095000000002</v>
      </c>
      <c r="AH343" s="10">
        <v>3.7567767000000001</v>
      </c>
      <c r="AI343" s="10">
        <v>3.7325775999999999</v>
      </c>
      <c r="AJ343" s="10">
        <v>3.7099552999999998</v>
      </c>
      <c r="AK343" s="10">
        <v>3.6887534999999998</v>
      </c>
      <c r="AL343" s="10">
        <v>3.6688154000000002</v>
      </c>
      <c r="AM343" s="10">
        <v>3.6499845999999998</v>
      </c>
      <c r="AN343" s="10">
        <v>3.6321043</v>
      </c>
      <c r="AO343" s="10">
        <v>3.6150180000000001</v>
      </c>
      <c r="AP343" s="10">
        <v>3.5985691000000002</v>
      </c>
      <c r="AQ343" s="10">
        <v>3.5826011000000002</v>
      </c>
      <c r="AR343" s="10">
        <v>3.5669572000000001</v>
      </c>
      <c r="AS343" s="10">
        <v>3.5514809999999999</v>
      </c>
      <c r="AT343" s="10">
        <v>3.5360423999999999</v>
      </c>
      <c r="AU343" s="10">
        <v>3.5206289000000002</v>
      </c>
      <c r="AV343" s="10">
        <v>3.5052603000000002</v>
      </c>
      <c r="AW343" s="10">
        <v>3.4899564000000001</v>
      </c>
      <c r="AX343" s="10">
        <v>3.4747370000000002</v>
      </c>
      <c r="AY343" s="10">
        <v>3.4596220999999998</v>
      </c>
      <c r="AZ343" s="10">
        <v>3.4446313000000002</v>
      </c>
      <c r="BA343" s="10">
        <v>3.4297846000000001</v>
      </c>
      <c r="BB343" s="10">
        <v>3.4151017000000001</v>
      </c>
      <c r="BC343" s="10">
        <v>3.4006025000000002</v>
      </c>
      <c r="BD343" s="10">
        <v>3.3863069000000001</v>
      </c>
      <c r="BE343" s="10">
        <v>3.3722344999999998</v>
      </c>
      <c r="BF343" s="10">
        <v>3.3584054000000001</v>
      </c>
      <c r="BG343" s="10">
        <v>3.3448395</v>
      </c>
      <c r="BH343" s="10">
        <v>3.3315567000000001</v>
      </c>
      <c r="BI343" s="10">
        <v>3.3185771000000002</v>
      </c>
      <c r="BJ343" s="10">
        <v>3.3059207000000002</v>
      </c>
      <c r="BK343" s="10">
        <v>3.2936074999999998</v>
      </c>
      <c r="BL343" s="10">
        <v>3.2816573999999998</v>
      </c>
      <c r="BM343" s="10">
        <v>3.2700904999999998</v>
      </c>
      <c r="BN343" s="10">
        <v>3.2589267</v>
      </c>
      <c r="BO343" s="10">
        <v>3.2481860999999999</v>
      </c>
      <c r="BP343" s="10">
        <v>3.2378887000000001</v>
      </c>
      <c r="BQ343" s="10">
        <v>3.2280544999999998</v>
      </c>
      <c r="BR343" s="10">
        <v>3.1792907000000001</v>
      </c>
      <c r="BS343" s="10">
        <v>3.1483612000000001</v>
      </c>
      <c r="BU343" s="9">
        <v>98.46</v>
      </c>
      <c r="BV343" s="9">
        <v>100</v>
      </c>
      <c r="BW343" s="9">
        <v>100.04</v>
      </c>
      <c r="BX343" s="9">
        <v>106.82</v>
      </c>
      <c r="BY343" s="9">
        <v>112.75</v>
      </c>
      <c r="BZ343" s="9">
        <v>120.54</v>
      </c>
      <c r="CA343" s="9">
        <v>142.04</v>
      </c>
      <c r="CB343" s="9">
        <v>155.19</v>
      </c>
      <c r="CC343" s="9">
        <v>158.30000000000001</v>
      </c>
      <c r="CD343" s="9">
        <v>157.19</v>
      </c>
      <c r="CE343" s="9">
        <v>152.22</v>
      </c>
      <c r="CF343" s="9">
        <v>146.33000000000001</v>
      </c>
      <c r="CG343" s="9">
        <v>140.6</v>
      </c>
      <c r="CH343" s="9">
        <v>137.13999999999999</v>
      </c>
      <c r="CI343" s="9">
        <v>135.80000000000001</v>
      </c>
      <c r="CJ343" s="9">
        <v>137.4</v>
      </c>
      <c r="CK343" s="9">
        <v>140.30000000000001</v>
      </c>
      <c r="CL343" s="9">
        <v>145.51</v>
      </c>
      <c r="CM343" s="9">
        <v>151.51</v>
      </c>
      <c r="CN343" s="9">
        <v>152.78</v>
      </c>
      <c r="CO343" s="9">
        <v>154.08000000000001</v>
      </c>
      <c r="CP343" s="9">
        <v>152.88999999999999</v>
      </c>
      <c r="CQ343" s="9">
        <v>143.56</v>
      </c>
      <c r="CR343" s="9">
        <v>130.59</v>
      </c>
      <c r="CS343" s="9">
        <v>118.61</v>
      </c>
      <c r="CT343" s="9">
        <v>108.39</v>
      </c>
      <c r="CU343" s="9">
        <v>109.39</v>
      </c>
      <c r="CV343" s="9">
        <v>111.17</v>
      </c>
      <c r="CW343" s="9">
        <v>114.35</v>
      </c>
      <c r="CX343" s="9">
        <v>119.35</v>
      </c>
      <c r="CY343" s="9">
        <v>123.09</v>
      </c>
      <c r="CZ343" s="9">
        <v>126.2</v>
      </c>
      <c r="DA343" s="9">
        <v>128.31</v>
      </c>
      <c r="DB343" s="9">
        <v>129.31</v>
      </c>
      <c r="DC343" s="9">
        <v>118.91</v>
      </c>
      <c r="DD343" s="9">
        <v>103.87</v>
      </c>
      <c r="DE343" s="9">
        <v>92.09</v>
      </c>
      <c r="DF343" s="9">
        <v>86.52</v>
      </c>
      <c r="DG343" s="9">
        <v>83.5</v>
      </c>
      <c r="DH343" s="9">
        <v>80.48</v>
      </c>
      <c r="DI343" s="9">
        <v>82.45</v>
      </c>
      <c r="DJ343" s="9">
        <v>88.54</v>
      </c>
      <c r="DK343" s="9">
        <v>95.75</v>
      </c>
      <c r="DL343" s="9">
        <v>102.73</v>
      </c>
      <c r="DM343" s="9">
        <v>108.81</v>
      </c>
      <c r="DN343" s="9">
        <v>109.73</v>
      </c>
      <c r="DO343" s="9">
        <v>104.27</v>
      </c>
      <c r="DP343" s="9">
        <v>94.29</v>
      </c>
      <c r="DR343" s="9">
        <v>101.6</v>
      </c>
      <c r="DS343" s="9">
        <v>107.5</v>
      </c>
      <c r="DT343" s="9">
        <v>110.61</v>
      </c>
      <c r="DU343" s="9">
        <v>108.71</v>
      </c>
      <c r="DV343" s="9">
        <v>122.65</v>
      </c>
      <c r="DW343" s="9">
        <v>151.26</v>
      </c>
      <c r="DX343" s="9">
        <v>153.25</v>
      </c>
      <c r="DY343" s="9">
        <v>152.22</v>
      </c>
      <c r="DZ343" s="9">
        <v>165.06</v>
      </c>
      <c r="EA343" s="9">
        <v>163.08000000000001</v>
      </c>
      <c r="EB343" s="9">
        <v>160.75</v>
      </c>
      <c r="EC343" s="9">
        <v>128.47999999999999</v>
      </c>
      <c r="ED343" s="9">
        <v>127.28</v>
      </c>
      <c r="EE343" s="9">
        <v>127.17</v>
      </c>
      <c r="EF343" s="9">
        <v>123.49</v>
      </c>
      <c r="EG343" s="9">
        <v>124.14</v>
      </c>
      <c r="EH343" s="9">
        <v>123.78</v>
      </c>
      <c r="EI343" s="9">
        <v>146.94999999999999</v>
      </c>
      <c r="EJ343" s="9">
        <v>149.22</v>
      </c>
      <c r="EK343" s="9">
        <v>150.30000000000001</v>
      </c>
      <c r="EL343" s="9">
        <v>149.74</v>
      </c>
      <c r="EM343" s="9">
        <v>149</v>
      </c>
      <c r="EN343" s="9">
        <v>148.68</v>
      </c>
      <c r="EO343" s="9">
        <v>109.35</v>
      </c>
      <c r="EP343" s="9">
        <v>108.62</v>
      </c>
      <c r="EQ343" s="9">
        <v>108.6</v>
      </c>
      <c r="ER343" s="9">
        <v>108.87</v>
      </c>
      <c r="ES343" s="9">
        <v>110.25</v>
      </c>
      <c r="ET343" s="9">
        <v>111.09</v>
      </c>
      <c r="EU343" s="9">
        <v>126.02</v>
      </c>
      <c r="EV343" s="9">
        <v>128.53</v>
      </c>
      <c r="EW343" s="9">
        <v>130.38999999999999</v>
      </c>
      <c r="EX343" s="9">
        <v>131.05000000000001</v>
      </c>
      <c r="EY343" s="9">
        <v>130.03</v>
      </c>
      <c r="EZ343" s="9">
        <v>130.41999999999999</v>
      </c>
      <c r="FA343" s="9">
        <v>95.49</v>
      </c>
      <c r="FB343" s="9">
        <v>94.86</v>
      </c>
      <c r="FC343" s="9">
        <v>94.87</v>
      </c>
      <c r="FD343" s="9">
        <v>94.96</v>
      </c>
      <c r="FE343" s="9">
        <v>94.98</v>
      </c>
      <c r="FF343" s="9">
        <v>96.36</v>
      </c>
      <c r="FG343" s="9">
        <v>110.47</v>
      </c>
      <c r="FH343" s="9">
        <v>112.98</v>
      </c>
      <c r="FI343" s="9">
        <v>114.84</v>
      </c>
      <c r="FJ343" s="9">
        <v>115.5</v>
      </c>
      <c r="FK343" s="9">
        <v>115.85</v>
      </c>
      <c r="FL343" s="9">
        <v>114.88</v>
      </c>
      <c r="FM343" s="9">
        <v>97.2</v>
      </c>
      <c r="FO343" s="9">
        <v>78.819400000000002</v>
      </c>
      <c r="FP343" s="7">
        <v>87.31</v>
      </c>
      <c r="FQ343" s="9">
        <v>1.2444</v>
      </c>
      <c r="FR343" s="7">
        <f t="shared" si="50"/>
        <v>70.162327225972362</v>
      </c>
      <c r="FT343" s="7">
        <v>3.6</v>
      </c>
      <c r="FU343" s="7">
        <v>3.65</v>
      </c>
      <c r="FV343" s="9">
        <v>79.013499999999993</v>
      </c>
      <c r="FX343" s="9">
        <v>86.31</v>
      </c>
      <c r="FY343" s="9">
        <v>85.28</v>
      </c>
      <c r="FZ343" s="9">
        <v>83.46</v>
      </c>
      <c r="GA343" s="9">
        <v>80.27</v>
      </c>
      <c r="GB343" s="9">
        <v>75.5</v>
      </c>
    </row>
    <row r="344" spans="1:184" x14ac:dyDescent="0.25">
      <c r="A344" s="6">
        <f t="shared" si="51"/>
        <v>45033</v>
      </c>
      <c r="B344" s="13">
        <f t="shared" si="45"/>
        <v>4</v>
      </c>
      <c r="C344" s="13">
        <f t="shared" si="46"/>
        <v>2023</v>
      </c>
      <c r="D344">
        <f t="shared" si="47"/>
        <v>202304</v>
      </c>
      <c r="E344">
        <f t="shared" si="48"/>
        <v>2</v>
      </c>
      <c r="F344">
        <f t="shared" si="49"/>
        <v>202302</v>
      </c>
      <c r="G344" t="s">
        <v>530</v>
      </c>
      <c r="H344" s="9">
        <v>4.25</v>
      </c>
      <c r="I344" s="9">
        <v>4.1771000000000003</v>
      </c>
      <c r="J344" s="10">
        <v>4.2967968000000001</v>
      </c>
      <c r="K344" s="10">
        <v>4.4325571999999998</v>
      </c>
      <c r="L344" s="10">
        <v>4.5359768999999996</v>
      </c>
      <c r="M344" s="10">
        <v>4.6079482</v>
      </c>
      <c r="N344" s="10">
        <v>4.6527731000000001</v>
      </c>
      <c r="O344" s="10">
        <v>4.6725586000000003</v>
      </c>
      <c r="P344" s="10">
        <v>4.6682613999999996</v>
      </c>
      <c r="Q344" s="10">
        <v>4.6428115999999999</v>
      </c>
      <c r="R344" s="10">
        <v>4.6001367000000002</v>
      </c>
      <c r="S344" s="10">
        <v>4.5448687000000003</v>
      </c>
      <c r="T344" s="10">
        <v>4.4812244999999997</v>
      </c>
      <c r="U344" s="10">
        <v>4.4128214999999997</v>
      </c>
      <c r="V344" s="10">
        <v>4.3434635000000004</v>
      </c>
      <c r="W344" s="10">
        <v>4.274851</v>
      </c>
      <c r="X344" s="10">
        <v>4.2080273999999998</v>
      </c>
      <c r="Y344" s="10">
        <v>4.1440362999999998</v>
      </c>
      <c r="Z344" s="10">
        <v>4.0839211999999998</v>
      </c>
      <c r="AA344" s="10">
        <v>4.0287255000000002</v>
      </c>
      <c r="AB344" s="10">
        <v>3.9792447000000002</v>
      </c>
      <c r="AC344" s="10">
        <v>3.9351224999999999</v>
      </c>
      <c r="AD344" s="10">
        <v>3.8956692999999998</v>
      </c>
      <c r="AE344" s="10">
        <v>3.8601953</v>
      </c>
      <c r="AF344" s="10">
        <v>3.8280107999999999</v>
      </c>
      <c r="AG344" s="10">
        <v>3.7984260999999999</v>
      </c>
      <c r="AH344" s="10">
        <v>3.7708339999999998</v>
      </c>
      <c r="AI344" s="10">
        <v>3.7449921000000002</v>
      </c>
      <c r="AJ344" s="10">
        <v>3.7207588</v>
      </c>
      <c r="AK344" s="10">
        <v>3.6979924</v>
      </c>
      <c r="AL344" s="10">
        <v>3.6765512999999999</v>
      </c>
      <c r="AM344" s="10">
        <v>3.6562936000000001</v>
      </c>
      <c r="AN344" s="10">
        <v>3.6370776999999999</v>
      </c>
      <c r="AO344" s="10">
        <v>3.6187619</v>
      </c>
      <c r="AP344" s="10">
        <v>3.6012045000000001</v>
      </c>
      <c r="AQ344" s="10">
        <v>3.5842638999999998</v>
      </c>
      <c r="AR344" s="10">
        <v>3.5677983000000002</v>
      </c>
      <c r="AS344" s="10">
        <v>3.5516660999999998</v>
      </c>
      <c r="AT344" s="10">
        <v>3.5357501999999998</v>
      </c>
      <c r="AU344" s="10">
        <v>3.5200429999999998</v>
      </c>
      <c r="AV344" s="10">
        <v>3.5045668000000001</v>
      </c>
      <c r="AW344" s="10">
        <v>3.4893442000000001</v>
      </c>
      <c r="AX344" s="10">
        <v>3.4743974</v>
      </c>
      <c r="AY344" s="10">
        <v>3.4597489000000001</v>
      </c>
      <c r="AZ344" s="10">
        <v>3.4454212000000002</v>
      </c>
      <c r="BA344" s="10">
        <v>3.4314366000000001</v>
      </c>
      <c r="BB344" s="10">
        <v>3.4178175</v>
      </c>
      <c r="BC344" s="10">
        <v>3.4045863000000001</v>
      </c>
      <c r="BD344" s="10">
        <v>3.3917655</v>
      </c>
      <c r="BE344" s="10">
        <v>3.3793774000000001</v>
      </c>
      <c r="BF344" s="10">
        <v>3.3674417000000001</v>
      </c>
      <c r="BG344" s="10">
        <v>3.3559624000000001</v>
      </c>
      <c r="BH344" s="10">
        <v>3.3449385999999999</v>
      </c>
      <c r="BI344" s="10">
        <v>3.3343691</v>
      </c>
      <c r="BJ344" s="10">
        <v>3.3242531</v>
      </c>
      <c r="BK344" s="10">
        <v>3.3145893000000002</v>
      </c>
      <c r="BL344" s="10">
        <v>3.3053769000000002</v>
      </c>
      <c r="BM344" s="10">
        <v>3.2966147000000001</v>
      </c>
      <c r="BN344" s="10">
        <v>3.2883019</v>
      </c>
      <c r="BO344" s="10">
        <v>3.2804372000000002</v>
      </c>
      <c r="BP344" s="10">
        <v>3.2730196999999999</v>
      </c>
      <c r="BQ344" s="10">
        <v>3.2660483999999999</v>
      </c>
      <c r="BR344" s="10">
        <v>3.2333691999999998</v>
      </c>
      <c r="BS344" s="10">
        <v>3.2154802999999998</v>
      </c>
      <c r="BU344" s="9">
        <v>98.76</v>
      </c>
      <c r="BV344" s="9">
        <v>100.23</v>
      </c>
      <c r="BW344" s="9">
        <v>100</v>
      </c>
      <c r="BX344" s="9">
        <v>106.21</v>
      </c>
      <c r="BY344" s="9">
        <v>112.04</v>
      </c>
      <c r="BZ344" s="9">
        <v>119.53</v>
      </c>
      <c r="CA344" s="9">
        <v>141.29</v>
      </c>
      <c r="CB344" s="9">
        <v>154.44</v>
      </c>
      <c r="CC344" s="9">
        <v>157.55000000000001</v>
      </c>
      <c r="CD344" s="9">
        <v>156.44</v>
      </c>
      <c r="CE344" s="9">
        <v>151.47</v>
      </c>
      <c r="CF344" s="9">
        <v>145.58000000000001</v>
      </c>
      <c r="CG344" s="9">
        <v>139.85</v>
      </c>
      <c r="CH344" s="9">
        <v>136.38999999999999</v>
      </c>
      <c r="CI344" s="9">
        <v>135.05000000000001</v>
      </c>
      <c r="CJ344" s="9">
        <v>136.65</v>
      </c>
      <c r="CK344" s="9">
        <v>139.55000000000001</v>
      </c>
      <c r="CL344" s="9">
        <v>144.76</v>
      </c>
      <c r="CM344" s="9">
        <v>150.76</v>
      </c>
      <c r="CN344" s="9">
        <v>152.03</v>
      </c>
      <c r="CO344" s="9">
        <v>153.33000000000001</v>
      </c>
      <c r="CP344" s="9">
        <v>152.13999999999999</v>
      </c>
      <c r="CQ344" s="9">
        <v>142.81</v>
      </c>
      <c r="CR344" s="9">
        <v>130.84</v>
      </c>
      <c r="CS344" s="9">
        <v>119.86</v>
      </c>
      <c r="CT344" s="9">
        <v>109.64</v>
      </c>
      <c r="CU344" s="9">
        <v>110.64</v>
      </c>
      <c r="CV344" s="9">
        <v>112.42</v>
      </c>
      <c r="CW344" s="9">
        <v>115.6</v>
      </c>
      <c r="CX344" s="9">
        <v>119.6</v>
      </c>
      <c r="CY344" s="9">
        <v>122.64</v>
      </c>
      <c r="CZ344" s="9">
        <v>125.75</v>
      </c>
      <c r="DA344" s="9">
        <v>127.85</v>
      </c>
      <c r="DB344" s="9">
        <v>128.85</v>
      </c>
      <c r="DC344" s="9">
        <v>118.45</v>
      </c>
      <c r="DD344" s="9">
        <v>103.41</v>
      </c>
      <c r="DE344" s="9">
        <v>91.63</v>
      </c>
      <c r="DF344" s="9">
        <v>86.06</v>
      </c>
      <c r="DG344" s="9">
        <v>83.04</v>
      </c>
      <c r="DH344" s="9">
        <v>80.02</v>
      </c>
      <c r="DI344" s="9">
        <v>81.99</v>
      </c>
      <c r="DJ344" s="9">
        <v>88.08</v>
      </c>
      <c r="DK344" s="9">
        <v>95.29</v>
      </c>
      <c r="DL344" s="9">
        <v>102.27</v>
      </c>
      <c r="DM344" s="9">
        <v>108.35</v>
      </c>
      <c r="DN344" s="9">
        <v>109.27</v>
      </c>
      <c r="DO344" s="9">
        <v>103.81</v>
      </c>
      <c r="DP344" s="9">
        <v>93.83</v>
      </c>
      <c r="DR344" s="9">
        <v>102.31</v>
      </c>
      <c r="DS344" s="9">
        <v>107.07</v>
      </c>
      <c r="DT344" s="9">
        <v>110.34</v>
      </c>
      <c r="DU344" s="9">
        <v>108.85</v>
      </c>
      <c r="DV344" s="9">
        <v>122.96</v>
      </c>
      <c r="DW344" s="9">
        <v>150.81</v>
      </c>
      <c r="DX344" s="9">
        <v>152.80000000000001</v>
      </c>
      <c r="DY344" s="9">
        <v>151.77000000000001</v>
      </c>
      <c r="DZ344" s="9">
        <v>164.57</v>
      </c>
      <c r="EA344" s="9">
        <v>162.59</v>
      </c>
      <c r="EB344" s="9">
        <v>160.26</v>
      </c>
      <c r="EC344" s="9">
        <v>128.30000000000001</v>
      </c>
      <c r="ED344" s="9">
        <v>127.1</v>
      </c>
      <c r="EE344" s="9">
        <v>126.99</v>
      </c>
      <c r="EF344" s="9">
        <v>122.51</v>
      </c>
      <c r="EG344" s="9">
        <v>123.16</v>
      </c>
      <c r="EH344" s="9">
        <v>122.8</v>
      </c>
      <c r="EI344" s="9">
        <v>146.12</v>
      </c>
      <c r="EJ344" s="9">
        <v>148.38999999999999</v>
      </c>
      <c r="EK344" s="9">
        <v>149.47</v>
      </c>
      <c r="EL344" s="9">
        <v>148.91</v>
      </c>
      <c r="EM344" s="9">
        <v>148.29</v>
      </c>
      <c r="EN344" s="9">
        <v>147.97</v>
      </c>
      <c r="EO344" s="9">
        <v>108.6</v>
      </c>
      <c r="EP344" s="9">
        <v>107.87</v>
      </c>
      <c r="EQ344" s="9">
        <v>107.85</v>
      </c>
      <c r="ER344" s="9">
        <v>107.96</v>
      </c>
      <c r="ES344" s="9">
        <v>109.34</v>
      </c>
      <c r="ET344" s="9">
        <v>110.18</v>
      </c>
      <c r="EU344" s="9">
        <v>126.23</v>
      </c>
      <c r="EV344" s="9">
        <v>128.74</v>
      </c>
      <c r="EW344" s="9">
        <v>130.6</v>
      </c>
      <c r="EX344" s="9">
        <v>131.26</v>
      </c>
      <c r="EY344" s="9">
        <v>130.30000000000001</v>
      </c>
      <c r="EZ344" s="9">
        <v>130.69</v>
      </c>
      <c r="FA344" s="9">
        <v>95.32</v>
      </c>
      <c r="FB344" s="9">
        <v>94.69</v>
      </c>
      <c r="FC344" s="9">
        <v>94.7</v>
      </c>
      <c r="FD344" s="9">
        <v>94.71</v>
      </c>
      <c r="FE344" s="9">
        <v>94.73</v>
      </c>
      <c r="FF344" s="9">
        <v>96.11</v>
      </c>
      <c r="FG344" s="9">
        <v>110.68</v>
      </c>
      <c r="FH344" s="9">
        <v>113.19</v>
      </c>
      <c r="FI344" s="9">
        <v>115.05</v>
      </c>
      <c r="FJ344" s="9">
        <v>115.71</v>
      </c>
      <c r="FK344" s="9">
        <v>116.12</v>
      </c>
      <c r="FL344" s="9">
        <v>115.15</v>
      </c>
      <c r="FM344" s="9">
        <v>97.03</v>
      </c>
      <c r="FO344" s="9">
        <v>78.711399999999998</v>
      </c>
      <c r="FP344" s="7">
        <v>85.63</v>
      </c>
      <c r="FQ344" s="9">
        <v>1.2364999999999999</v>
      </c>
      <c r="FR344" s="7">
        <f t="shared" si="50"/>
        <v>69.251920744035587</v>
      </c>
      <c r="FT344" s="7">
        <v>3.62</v>
      </c>
      <c r="FU344" s="7">
        <v>3.7</v>
      </c>
      <c r="FV344" s="9">
        <v>78.906099999999995</v>
      </c>
      <c r="FX344" s="9">
        <v>84.76</v>
      </c>
      <c r="FY344" s="9">
        <v>83.93</v>
      </c>
      <c r="FZ344" s="9">
        <v>82.27</v>
      </c>
      <c r="GA344" s="9">
        <v>79.319999999999993</v>
      </c>
      <c r="GB344" s="9">
        <v>74.89</v>
      </c>
    </row>
    <row r="345" spans="1:184" x14ac:dyDescent="0.25">
      <c r="A345" s="6">
        <f t="shared" si="51"/>
        <v>45034</v>
      </c>
      <c r="B345" s="13">
        <f t="shared" si="45"/>
        <v>4</v>
      </c>
      <c r="C345" s="13">
        <f t="shared" si="46"/>
        <v>2023</v>
      </c>
      <c r="D345">
        <f t="shared" si="47"/>
        <v>202304</v>
      </c>
      <c r="E345">
        <f t="shared" si="48"/>
        <v>2</v>
      </c>
      <c r="F345">
        <f t="shared" si="49"/>
        <v>202302</v>
      </c>
      <c r="G345" t="s">
        <v>531</v>
      </c>
      <c r="H345" s="9">
        <v>4.25</v>
      </c>
      <c r="I345" s="9">
        <v>4.1773999999999996</v>
      </c>
      <c r="J345" s="10">
        <v>4.3205377</v>
      </c>
      <c r="K345" s="10">
        <v>4.4795543999999996</v>
      </c>
      <c r="L345" s="10">
        <v>4.6039194999999999</v>
      </c>
      <c r="M345" s="10">
        <v>4.6920770999999997</v>
      </c>
      <c r="N345" s="10">
        <v>4.7473084999999999</v>
      </c>
      <c r="O345" s="10">
        <v>4.7725667999999999</v>
      </c>
      <c r="P345" s="10">
        <v>4.7700810999999996</v>
      </c>
      <c r="Q345" s="10">
        <v>4.7446408</v>
      </c>
      <c r="R345" s="10">
        <v>4.7014985999999999</v>
      </c>
      <c r="S345" s="10">
        <v>4.6460008999999998</v>
      </c>
      <c r="T345" s="10">
        <v>4.5827942999999998</v>
      </c>
      <c r="U345" s="10">
        <v>4.5153119000000004</v>
      </c>
      <c r="V345" s="10">
        <v>4.4473525</v>
      </c>
      <c r="W345" s="10">
        <v>4.3802523999999998</v>
      </c>
      <c r="X345" s="10">
        <v>4.3145629999999997</v>
      </c>
      <c r="Y345" s="10">
        <v>4.2508350999999998</v>
      </c>
      <c r="Z345" s="10">
        <v>4.1896199000000003</v>
      </c>
      <c r="AA345" s="10">
        <v>4.1314684000000002</v>
      </c>
      <c r="AB345" s="10">
        <v>4.0768351000000003</v>
      </c>
      <c r="AC345" s="10">
        <v>4.0257256000000003</v>
      </c>
      <c r="AD345" s="10">
        <v>3.9780158999999999</v>
      </c>
      <c r="AE345" s="10">
        <v>3.9335817</v>
      </c>
      <c r="AF345" s="10">
        <v>3.8922987999999998</v>
      </c>
      <c r="AG345" s="10">
        <v>3.8540431000000002</v>
      </c>
      <c r="AH345" s="10">
        <v>3.8186841</v>
      </c>
      <c r="AI345" s="10">
        <v>3.7860502999999999</v>
      </c>
      <c r="AJ345" s="10">
        <v>3.7559534999999999</v>
      </c>
      <c r="AK345" s="10">
        <v>3.7282053999999998</v>
      </c>
      <c r="AL345" s="10">
        <v>3.7026178999999999</v>
      </c>
      <c r="AM345" s="10">
        <v>3.6790026</v>
      </c>
      <c r="AN345" s="10">
        <v>3.6571714000000002</v>
      </c>
      <c r="AO345" s="10">
        <v>3.6369359999999999</v>
      </c>
      <c r="AP345" s="10">
        <v>3.6181082</v>
      </c>
      <c r="AQ345" s="10">
        <v>3.6004996999999999</v>
      </c>
      <c r="AR345" s="10">
        <v>3.5839222999999998</v>
      </c>
      <c r="AS345" s="10">
        <v>3.5681877000000002</v>
      </c>
      <c r="AT345" s="10">
        <v>3.5531267</v>
      </c>
      <c r="AU345" s="10">
        <v>3.5386714000000001</v>
      </c>
      <c r="AV345" s="10">
        <v>3.5247883999999998</v>
      </c>
      <c r="AW345" s="10">
        <v>3.5114440999999998</v>
      </c>
      <c r="AX345" s="10">
        <v>3.4986049000000001</v>
      </c>
      <c r="AY345" s="10">
        <v>3.4862372000000001</v>
      </c>
      <c r="AZ345" s="10">
        <v>3.4743073999999998</v>
      </c>
      <c r="BA345" s="10">
        <v>3.4627821000000001</v>
      </c>
      <c r="BB345" s="10">
        <v>3.4516274999999998</v>
      </c>
      <c r="BC345" s="10">
        <v>3.4408102999999999</v>
      </c>
      <c r="BD345" s="10">
        <v>3.4302967</v>
      </c>
      <c r="BE345" s="10">
        <v>3.4200533000000002</v>
      </c>
      <c r="BF345" s="10">
        <v>3.4100522999999998</v>
      </c>
      <c r="BG345" s="10">
        <v>3.4002952</v>
      </c>
      <c r="BH345" s="10">
        <v>3.3907919999999998</v>
      </c>
      <c r="BI345" s="10">
        <v>3.3815529</v>
      </c>
      <c r="BJ345" s="10">
        <v>3.3725881000000002</v>
      </c>
      <c r="BK345" s="10">
        <v>3.3639076000000001</v>
      </c>
      <c r="BL345" s="10">
        <v>3.3555215999999999</v>
      </c>
      <c r="BM345" s="10">
        <v>3.3474401999999999</v>
      </c>
      <c r="BN345" s="10">
        <v>3.3396737000000001</v>
      </c>
      <c r="BO345" s="10">
        <v>3.3322319999999999</v>
      </c>
      <c r="BP345" s="10">
        <v>3.3251254000000001</v>
      </c>
      <c r="BQ345" s="10">
        <v>3.3183639</v>
      </c>
      <c r="BR345" s="10">
        <v>3.2852687</v>
      </c>
      <c r="BS345" s="10">
        <v>3.2650511</v>
      </c>
      <c r="BU345" s="9">
        <v>101.92</v>
      </c>
      <c r="BV345" s="9">
        <v>103.28</v>
      </c>
      <c r="BW345" s="9">
        <v>103.18</v>
      </c>
      <c r="BX345" s="9">
        <v>109.6</v>
      </c>
      <c r="BY345" s="9">
        <v>115.21</v>
      </c>
      <c r="BZ345" s="9">
        <v>121.44</v>
      </c>
      <c r="CA345" s="9">
        <v>143.19</v>
      </c>
      <c r="CB345" s="9">
        <v>156.38</v>
      </c>
      <c r="CC345" s="9">
        <v>158.80000000000001</v>
      </c>
      <c r="CD345" s="9">
        <v>157.69</v>
      </c>
      <c r="CE345" s="9">
        <v>152.71</v>
      </c>
      <c r="CF345" s="9">
        <v>147.02000000000001</v>
      </c>
      <c r="CG345" s="9">
        <v>141.38999999999999</v>
      </c>
      <c r="CH345" s="9">
        <v>137.93</v>
      </c>
      <c r="CI345" s="9">
        <v>136.59</v>
      </c>
      <c r="CJ345" s="9">
        <v>138.19</v>
      </c>
      <c r="CK345" s="9">
        <v>141.09</v>
      </c>
      <c r="CL345" s="9">
        <v>146.30000000000001</v>
      </c>
      <c r="CM345" s="9">
        <v>152.29</v>
      </c>
      <c r="CN345" s="9">
        <v>153.56</v>
      </c>
      <c r="CO345" s="9">
        <v>154.86000000000001</v>
      </c>
      <c r="CP345" s="9">
        <v>153.66999999999999</v>
      </c>
      <c r="CQ345" s="9">
        <v>144.34</v>
      </c>
      <c r="CR345" s="9">
        <v>131.37</v>
      </c>
      <c r="CS345" s="9">
        <v>119.39</v>
      </c>
      <c r="CT345" s="9">
        <v>109.17</v>
      </c>
      <c r="CU345" s="9">
        <v>110.16</v>
      </c>
      <c r="CV345" s="9">
        <v>111.94</v>
      </c>
      <c r="CW345" s="9">
        <v>115.12</v>
      </c>
      <c r="CX345" s="9">
        <v>119.42</v>
      </c>
      <c r="CY345" s="9">
        <v>122.46</v>
      </c>
      <c r="CZ345" s="9">
        <v>125.57</v>
      </c>
      <c r="DA345" s="9">
        <v>127.67</v>
      </c>
      <c r="DB345" s="9">
        <v>128.66999999999999</v>
      </c>
      <c r="DC345" s="9">
        <v>118.27</v>
      </c>
      <c r="DD345" s="9">
        <v>105.13</v>
      </c>
      <c r="DE345" s="9">
        <v>93.35</v>
      </c>
      <c r="DF345" s="9">
        <v>87.78</v>
      </c>
      <c r="DG345" s="9">
        <v>84.76</v>
      </c>
      <c r="DH345" s="9">
        <v>81.739999999999995</v>
      </c>
      <c r="DI345" s="9">
        <v>83.71</v>
      </c>
      <c r="DJ345" s="9">
        <v>88.8</v>
      </c>
      <c r="DK345" s="9">
        <v>95.01</v>
      </c>
      <c r="DL345" s="9">
        <v>100.99</v>
      </c>
      <c r="DM345" s="9">
        <v>107.07</v>
      </c>
      <c r="DN345" s="9">
        <v>107.99</v>
      </c>
      <c r="DO345" s="9">
        <v>102.53</v>
      </c>
      <c r="DP345" s="9">
        <v>92.55</v>
      </c>
      <c r="DR345" s="9">
        <v>103.79</v>
      </c>
      <c r="DS345" s="9">
        <v>107.67</v>
      </c>
      <c r="DT345" s="9">
        <v>112.24</v>
      </c>
      <c r="DU345" s="9">
        <v>110.85</v>
      </c>
      <c r="DV345" s="9">
        <v>124.71</v>
      </c>
      <c r="DW345" s="9">
        <v>151.34</v>
      </c>
      <c r="DX345" s="9">
        <v>153.33000000000001</v>
      </c>
      <c r="DY345" s="9">
        <v>152.30000000000001</v>
      </c>
      <c r="DZ345" s="9">
        <v>164.96</v>
      </c>
      <c r="EA345" s="9">
        <v>162.97999999999999</v>
      </c>
      <c r="EB345" s="9">
        <v>160.65</v>
      </c>
      <c r="EC345" s="9">
        <v>128.87</v>
      </c>
      <c r="ED345" s="9">
        <v>127.67</v>
      </c>
      <c r="EE345" s="9">
        <v>127.56</v>
      </c>
      <c r="EF345" s="9">
        <v>122.62</v>
      </c>
      <c r="EG345" s="9">
        <v>123.27</v>
      </c>
      <c r="EH345" s="9">
        <v>122.91</v>
      </c>
      <c r="EI345" s="9">
        <v>146.5</v>
      </c>
      <c r="EJ345" s="9">
        <v>148.77000000000001</v>
      </c>
      <c r="EK345" s="9">
        <v>149.85</v>
      </c>
      <c r="EL345" s="9">
        <v>149.29</v>
      </c>
      <c r="EM345" s="9">
        <v>148.66999999999999</v>
      </c>
      <c r="EN345" s="9">
        <v>148.35</v>
      </c>
      <c r="EO345" s="9">
        <v>109.21</v>
      </c>
      <c r="EP345" s="9">
        <v>108.48</v>
      </c>
      <c r="EQ345" s="9">
        <v>108.46</v>
      </c>
      <c r="ER345" s="9">
        <v>108.57</v>
      </c>
      <c r="ES345" s="9">
        <v>109.95</v>
      </c>
      <c r="ET345" s="9">
        <v>110.79</v>
      </c>
      <c r="EU345" s="9">
        <v>128.06</v>
      </c>
      <c r="EV345" s="9">
        <v>130.57</v>
      </c>
      <c r="EW345" s="9">
        <v>132.43</v>
      </c>
      <c r="EX345" s="9">
        <v>133.09</v>
      </c>
      <c r="EY345" s="9">
        <v>132.13</v>
      </c>
      <c r="EZ345" s="9">
        <v>132.52000000000001</v>
      </c>
      <c r="FA345" s="9">
        <v>96.28</v>
      </c>
      <c r="FB345" s="9">
        <v>95.65</v>
      </c>
      <c r="FC345" s="9">
        <v>95.66</v>
      </c>
      <c r="FD345" s="9">
        <v>95.67</v>
      </c>
      <c r="FE345" s="9">
        <v>95.69</v>
      </c>
      <c r="FF345" s="9">
        <v>96.9</v>
      </c>
      <c r="FG345" s="9">
        <v>112.51</v>
      </c>
      <c r="FH345" s="9">
        <v>115.02</v>
      </c>
      <c r="FI345" s="9">
        <v>116.88</v>
      </c>
      <c r="FJ345" s="9">
        <v>117.54</v>
      </c>
      <c r="FK345" s="9">
        <v>117.95</v>
      </c>
      <c r="FL345" s="9">
        <v>116.98</v>
      </c>
      <c r="FM345" s="9">
        <v>97.99</v>
      </c>
      <c r="FO345" s="9">
        <v>78.945099999999996</v>
      </c>
      <c r="FP345" s="7">
        <v>85.48</v>
      </c>
      <c r="FQ345" s="9">
        <v>1.2427999999999999</v>
      </c>
      <c r="FR345" s="7">
        <f t="shared" si="50"/>
        <v>68.780173801094307</v>
      </c>
      <c r="FT345" s="7">
        <v>3.69</v>
      </c>
      <c r="FU345" s="7">
        <v>3.75</v>
      </c>
      <c r="FV345" s="9">
        <v>79.142600000000002</v>
      </c>
      <c r="FX345" s="9">
        <v>84.77</v>
      </c>
      <c r="FY345" s="9">
        <v>83.96</v>
      </c>
      <c r="FZ345" s="9">
        <v>82.33</v>
      </c>
      <c r="GA345" s="9">
        <v>79.48</v>
      </c>
      <c r="GB345" s="9">
        <v>75.14</v>
      </c>
    </row>
    <row r="346" spans="1:184" x14ac:dyDescent="0.25">
      <c r="A346" s="6">
        <f t="shared" si="51"/>
        <v>45035</v>
      </c>
      <c r="B346" s="13">
        <f t="shared" si="45"/>
        <v>4</v>
      </c>
      <c r="C346" s="13">
        <f t="shared" si="46"/>
        <v>2023</v>
      </c>
      <c r="D346">
        <f t="shared" si="47"/>
        <v>202304</v>
      </c>
      <c r="E346">
        <f t="shared" si="48"/>
        <v>2</v>
      </c>
      <c r="F346">
        <f t="shared" si="49"/>
        <v>202302</v>
      </c>
      <c r="G346" t="s">
        <v>532</v>
      </c>
      <c r="H346" s="9">
        <v>4.25</v>
      </c>
      <c r="I346" s="9">
        <v>4.1773999999999996</v>
      </c>
      <c r="J346" s="10">
        <v>4.3695899000000002</v>
      </c>
      <c r="K346" s="10">
        <v>4.5504543999999996</v>
      </c>
      <c r="L346" s="10">
        <v>4.6959903000000001</v>
      </c>
      <c r="M346" s="10">
        <v>4.8042873999999998</v>
      </c>
      <c r="N346" s="10">
        <v>4.8764566</v>
      </c>
      <c r="O346" s="10">
        <v>4.9156421000000003</v>
      </c>
      <c r="P346" s="10">
        <v>4.9242046999999998</v>
      </c>
      <c r="Q346" s="10">
        <v>4.9077392</v>
      </c>
      <c r="R346" s="10">
        <v>4.8725611000000004</v>
      </c>
      <c r="S346" s="10">
        <v>4.8244201999999996</v>
      </c>
      <c r="T346" s="10">
        <v>4.7678415999999997</v>
      </c>
      <c r="U346" s="10">
        <v>4.7060497999999997</v>
      </c>
      <c r="V346" s="10">
        <v>4.6420605000000004</v>
      </c>
      <c r="W346" s="10">
        <v>4.5771562000000001</v>
      </c>
      <c r="X346" s="10">
        <v>4.5121003000000002</v>
      </c>
      <c r="Y346" s="10">
        <v>4.4476560000000003</v>
      </c>
      <c r="Z346" s="10">
        <v>4.3845866999999998</v>
      </c>
      <c r="AA346" s="10">
        <v>4.3236556000000004</v>
      </c>
      <c r="AB346" s="10">
        <v>4.2655417</v>
      </c>
      <c r="AC346" s="10">
        <v>4.2104445999999998</v>
      </c>
      <c r="AD346" s="10">
        <v>4.1583956999999998</v>
      </c>
      <c r="AE346" s="10">
        <v>4.1094261999999997</v>
      </c>
      <c r="AF346" s="10">
        <v>4.0635672999999999</v>
      </c>
      <c r="AG346" s="10">
        <v>4.0208501999999999</v>
      </c>
      <c r="AH346" s="10">
        <v>3.9812801000000002</v>
      </c>
      <c r="AI346" s="10">
        <v>3.9447084000000001</v>
      </c>
      <c r="AJ346" s="10">
        <v>3.9109291000000002</v>
      </c>
      <c r="AK346" s="10">
        <v>3.8797366000000002</v>
      </c>
      <c r="AL346" s="10">
        <v>3.8509251999999998</v>
      </c>
      <c r="AM346" s="10">
        <v>3.8242889</v>
      </c>
      <c r="AN346" s="10">
        <v>3.7996219999999998</v>
      </c>
      <c r="AO346" s="10">
        <v>3.7767187999999998</v>
      </c>
      <c r="AP346" s="10">
        <v>3.7553735000000001</v>
      </c>
      <c r="AQ346" s="10">
        <v>3.7353801999999998</v>
      </c>
      <c r="AR346" s="10">
        <v>3.7165332000000002</v>
      </c>
      <c r="AS346" s="10">
        <v>3.6986267000000002</v>
      </c>
      <c r="AT346" s="10">
        <v>3.6814770000000001</v>
      </c>
      <c r="AU346" s="10">
        <v>3.6650076999999999</v>
      </c>
      <c r="AV346" s="10">
        <v>3.6491753</v>
      </c>
      <c r="AW346" s="10">
        <v>3.6339361000000001</v>
      </c>
      <c r="AX346" s="10">
        <v>3.6192464000000002</v>
      </c>
      <c r="AY346" s="10">
        <v>3.6050627</v>
      </c>
      <c r="AZ346" s="10">
        <v>3.5913412999999998</v>
      </c>
      <c r="BA346" s="10">
        <v>3.5780387</v>
      </c>
      <c r="BB346" s="10">
        <v>3.5651111000000002</v>
      </c>
      <c r="BC346" s="10">
        <v>3.5525150000000001</v>
      </c>
      <c r="BD346" s="10">
        <v>3.5402068</v>
      </c>
      <c r="BE346" s="10">
        <v>3.5281427000000001</v>
      </c>
      <c r="BF346" s="10">
        <v>3.5162879999999999</v>
      </c>
      <c r="BG346" s="10">
        <v>3.5046465000000002</v>
      </c>
      <c r="BH346" s="10">
        <v>3.4932325</v>
      </c>
      <c r="BI346" s="10">
        <v>3.4820604999999998</v>
      </c>
      <c r="BJ346" s="10">
        <v>3.4711449000000001</v>
      </c>
      <c r="BK346" s="10">
        <v>3.4605001</v>
      </c>
      <c r="BL346" s="10">
        <v>3.4501406000000001</v>
      </c>
      <c r="BM346" s="10">
        <v>3.4400808</v>
      </c>
      <c r="BN346" s="10">
        <v>3.4303352</v>
      </c>
      <c r="BO346" s="10">
        <v>3.4209181000000002</v>
      </c>
      <c r="BP346" s="10">
        <v>3.4118439999999999</v>
      </c>
      <c r="BQ346" s="10">
        <v>3.4031273</v>
      </c>
      <c r="BR346" s="10">
        <v>3.3587834999999999</v>
      </c>
      <c r="BS346" s="10">
        <v>3.3287483999999998</v>
      </c>
      <c r="BU346" s="9">
        <v>96.11</v>
      </c>
      <c r="BV346" s="9">
        <v>97.69</v>
      </c>
      <c r="BW346" s="9">
        <v>97.41</v>
      </c>
      <c r="BX346" s="9">
        <v>103.78</v>
      </c>
      <c r="BY346" s="9">
        <v>110.11</v>
      </c>
      <c r="BZ346" s="9">
        <v>116.36</v>
      </c>
      <c r="CA346" s="9">
        <v>138.86000000000001</v>
      </c>
      <c r="CB346" s="9">
        <v>152.16</v>
      </c>
      <c r="CC346" s="9">
        <v>154.88</v>
      </c>
      <c r="CD346" s="9">
        <v>153.77000000000001</v>
      </c>
      <c r="CE346" s="9">
        <v>148.79</v>
      </c>
      <c r="CF346" s="9">
        <v>143.1</v>
      </c>
      <c r="CG346" s="9">
        <v>137.47</v>
      </c>
      <c r="CH346" s="9">
        <v>134.01</v>
      </c>
      <c r="CI346" s="9">
        <v>133.66999999999999</v>
      </c>
      <c r="CJ346" s="9">
        <v>135.27000000000001</v>
      </c>
      <c r="CK346" s="9">
        <v>138.16999999999999</v>
      </c>
      <c r="CL346" s="9">
        <v>143.38</v>
      </c>
      <c r="CM346" s="9">
        <v>149.37</v>
      </c>
      <c r="CN346" s="9">
        <v>150.63999999999999</v>
      </c>
      <c r="CO346" s="9">
        <v>151.94</v>
      </c>
      <c r="CP346" s="9">
        <v>150.75</v>
      </c>
      <c r="CQ346" s="9">
        <v>141.41999999999999</v>
      </c>
      <c r="CR346" s="9">
        <v>129.94999999999999</v>
      </c>
      <c r="CS346" s="9">
        <v>118.97</v>
      </c>
      <c r="CT346" s="9">
        <v>108.75</v>
      </c>
      <c r="CU346" s="9">
        <v>109.74</v>
      </c>
      <c r="CV346" s="9">
        <v>111.52</v>
      </c>
      <c r="CW346" s="9">
        <v>114.7</v>
      </c>
      <c r="CX346" s="9">
        <v>119.76</v>
      </c>
      <c r="CY346" s="9">
        <v>122.8</v>
      </c>
      <c r="CZ346" s="9">
        <v>125.91</v>
      </c>
      <c r="DA346" s="9">
        <v>128.01</v>
      </c>
      <c r="DB346" s="9">
        <v>129.01</v>
      </c>
      <c r="DC346" s="9">
        <v>118.61</v>
      </c>
      <c r="DD346" s="9">
        <v>105.47</v>
      </c>
      <c r="DE346" s="9">
        <v>93.69</v>
      </c>
      <c r="DF346" s="9">
        <v>88.12</v>
      </c>
      <c r="DG346" s="9">
        <v>85.1</v>
      </c>
      <c r="DH346" s="9">
        <v>82.08</v>
      </c>
      <c r="DI346" s="9">
        <v>84.05</v>
      </c>
      <c r="DJ346" s="9">
        <v>89.14</v>
      </c>
      <c r="DK346" s="9">
        <v>95.35</v>
      </c>
      <c r="DL346" s="9">
        <v>101.33</v>
      </c>
      <c r="DM346" s="9">
        <v>107.41</v>
      </c>
      <c r="DN346" s="9">
        <v>108.33</v>
      </c>
      <c r="DO346" s="9">
        <v>102.87</v>
      </c>
      <c r="DP346" s="9">
        <v>92.89</v>
      </c>
      <c r="DR346" s="9">
        <v>99.38</v>
      </c>
      <c r="DS346" s="9">
        <v>103.72</v>
      </c>
      <c r="DT346" s="9">
        <v>107.19</v>
      </c>
      <c r="DU346" s="9">
        <v>105.76</v>
      </c>
      <c r="DV346" s="9">
        <v>119.53</v>
      </c>
      <c r="DW346" s="9">
        <v>147.93</v>
      </c>
      <c r="DX346" s="9">
        <v>149.91999999999999</v>
      </c>
      <c r="DY346" s="9">
        <v>148.88999999999999</v>
      </c>
      <c r="DZ346" s="9">
        <v>161.58000000000001</v>
      </c>
      <c r="EA346" s="9">
        <v>159.6</v>
      </c>
      <c r="EB346" s="9">
        <v>157.27000000000001</v>
      </c>
      <c r="EC346" s="9">
        <v>125.13</v>
      </c>
      <c r="ED346" s="9">
        <v>123.93</v>
      </c>
      <c r="EE346" s="9">
        <v>123.82</v>
      </c>
      <c r="EF346" s="9">
        <v>119.85</v>
      </c>
      <c r="EG346" s="9">
        <v>120.5</v>
      </c>
      <c r="EH346" s="9">
        <v>120.14</v>
      </c>
      <c r="EI346" s="9">
        <v>143.63999999999999</v>
      </c>
      <c r="EJ346" s="9">
        <v>145.91</v>
      </c>
      <c r="EK346" s="9">
        <v>146.99</v>
      </c>
      <c r="EL346" s="9">
        <v>146.43</v>
      </c>
      <c r="EM346" s="9">
        <v>145.81</v>
      </c>
      <c r="EN346" s="9">
        <v>145.49</v>
      </c>
      <c r="EO346" s="9">
        <v>107.21</v>
      </c>
      <c r="EP346" s="9">
        <v>106.48</v>
      </c>
      <c r="EQ346" s="9">
        <v>106.46</v>
      </c>
      <c r="ER346" s="9">
        <v>106.57</v>
      </c>
      <c r="ES346" s="9">
        <v>107.95</v>
      </c>
      <c r="ET346" s="9">
        <v>108.79</v>
      </c>
      <c r="EU346" s="9">
        <v>126.78</v>
      </c>
      <c r="EV346" s="9">
        <v>129.29</v>
      </c>
      <c r="EW346" s="9">
        <v>131.15</v>
      </c>
      <c r="EX346" s="9">
        <v>131.81</v>
      </c>
      <c r="EY346" s="9">
        <v>130.85</v>
      </c>
      <c r="EZ346" s="9">
        <v>131.24</v>
      </c>
      <c r="FA346" s="9">
        <v>94.35</v>
      </c>
      <c r="FB346" s="9">
        <v>93.72</v>
      </c>
      <c r="FC346" s="9">
        <v>93.73</v>
      </c>
      <c r="FD346" s="9">
        <v>93.74</v>
      </c>
      <c r="FE346" s="9">
        <v>93.76</v>
      </c>
      <c r="FF346" s="9">
        <v>94.97</v>
      </c>
      <c r="FG346" s="9">
        <v>111.23</v>
      </c>
      <c r="FH346" s="9">
        <v>113.74</v>
      </c>
      <c r="FI346" s="9">
        <v>115.6</v>
      </c>
      <c r="FJ346" s="9">
        <v>116.26</v>
      </c>
      <c r="FK346" s="9">
        <v>116.67</v>
      </c>
      <c r="FL346" s="9">
        <v>115.7</v>
      </c>
      <c r="FM346" s="9">
        <v>96.06</v>
      </c>
      <c r="FO346" s="9">
        <v>79.179900000000004</v>
      </c>
      <c r="FP346" s="7">
        <v>85.34</v>
      </c>
      <c r="FQ346" s="9">
        <v>1.2450000000000001</v>
      </c>
      <c r="FR346" s="7">
        <f t="shared" si="50"/>
        <v>68.546184738955816</v>
      </c>
      <c r="FT346" s="7">
        <v>3.82</v>
      </c>
      <c r="FU346" s="7">
        <v>3.85</v>
      </c>
      <c r="FV346" s="9">
        <v>79.358999999999995</v>
      </c>
      <c r="FX346" s="9">
        <v>83.12</v>
      </c>
      <c r="FY346" s="9">
        <v>82.35</v>
      </c>
      <c r="FZ346" s="9">
        <v>80.819999999999993</v>
      </c>
      <c r="GA346" s="9">
        <v>78.17</v>
      </c>
      <c r="GB346" s="9">
        <v>74.19</v>
      </c>
    </row>
    <row r="347" spans="1:184" x14ac:dyDescent="0.25">
      <c r="A347" s="6">
        <f t="shared" si="51"/>
        <v>45036</v>
      </c>
      <c r="B347" s="13">
        <f t="shared" si="45"/>
        <v>4</v>
      </c>
      <c r="C347" s="13">
        <f t="shared" si="46"/>
        <v>2023</v>
      </c>
      <c r="D347">
        <f t="shared" si="47"/>
        <v>202304</v>
      </c>
      <c r="E347">
        <f t="shared" si="48"/>
        <v>2</v>
      </c>
      <c r="F347">
        <f t="shared" si="49"/>
        <v>202302</v>
      </c>
      <c r="G347" t="s">
        <v>533</v>
      </c>
      <c r="H347" s="9">
        <v>4.25</v>
      </c>
      <c r="I347" s="9">
        <v>4.1775000000000002</v>
      </c>
      <c r="J347" s="10">
        <v>4.3710047999999997</v>
      </c>
      <c r="K347" s="10">
        <v>4.5424593</v>
      </c>
      <c r="L347" s="10">
        <v>4.6820373999999996</v>
      </c>
      <c r="M347" s="10">
        <v>4.7866397000000003</v>
      </c>
      <c r="N347" s="10">
        <v>4.8561101999999998</v>
      </c>
      <c r="O347" s="10">
        <v>4.8918336</v>
      </c>
      <c r="P347" s="10">
        <v>4.8953303999999997</v>
      </c>
      <c r="Q347" s="10">
        <v>4.8716410000000003</v>
      </c>
      <c r="R347" s="10">
        <v>4.8271388000000002</v>
      </c>
      <c r="S347" s="10">
        <v>4.7675684</v>
      </c>
      <c r="T347" s="10">
        <v>4.6983798999999999</v>
      </c>
      <c r="U347" s="10">
        <v>4.6234792999999996</v>
      </c>
      <c r="V347" s="10">
        <v>4.5469612000000001</v>
      </c>
      <c r="W347" s="10">
        <v>4.4707150000000002</v>
      </c>
      <c r="X347" s="10">
        <v>4.3957822999999996</v>
      </c>
      <c r="Y347" s="10">
        <v>4.3232037999999999</v>
      </c>
      <c r="Z347" s="10">
        <v>4.2540205000000002</v>
      </c>
      <c r="AA347" s="10">
        <v>4.1892734000000003</v>
      </c>
      <c r="AB347" s="10">
        <v>4.1298140999999999</v>
      </c>
      <c r="AC347" s="10">
        <v>4.0755258999999997</v>
      </c>
      <c r="AD347" s="10">
        <v>4.0259824999999996</v>
      </c>
      <c r="AE347" s="10">
        <v>3.9807576999999998</v>
      </c>
      <c r="AF347" s="10">
        <v>3.9394249000000001</v>
      </c>
      <c r="AG347" s="10">
        <v>3.9015580000000001</v>
      </c>
      <c r="AH347" s="10">
        <v>3.8667543000000002</v>
      </c>
      <c r="AI347" s="10">
        <v>3.8347391000000002</v>
      </c>
      <c r="AJ347" s="10">
        <v>3.8052804999999998</v>
      </c>
      <c r="AK347" s="10">
        <v>3.7781470000000001</v>
      </c>
      <c r="AL347" s="10">
        <v>3.7531066000000002</v>
      </c>
      <c r="AM347" s="10">
        <v>3.7299275000000001</v>
      </c>
      <c r="AN347" s="10">
        <v>3.7083781999999998</v>
      </c>
      <c r="AO347" s="10">
        <v>3.6882267</v>
      </c>
      <c r="AP347" s="10">
        <v>3.6692412000000001</v>
      </c>
      <c r="AQ347" s="10">
        <v>3.6511901</v>
      </c>
      <c r="AR347" s="10">
        <v>3.6338415999999998</v>
      </c>
      <c r="AS347" s="10">
        <v>3.6169639</v>
      </c>
      <c r="AT347" s="10">
        <v>3.6003601999999999</v>
      </c>
      <c r="AU347" s="10">
        <v>3.5839886999999999</v>
      </c>
      <c r="AV347" s="10">
        <v>3.5678500999999998</v>
      </c>
      <c r="AW347" s="10">
        <v>3.5519451000000002</v>
      </c>
      <c r="AX347" s="10">
        <v>3.5362746</v>
      </c>
      <c r="AY347" s="10">
        <v>3.5208392000000002</v>
      </c>
      <c r="AZ347" s="10">
        <v>3.5056397000000001</v>
      </c>
      <c r="BA347" s="10">
        <v>3.4906769999999998</v>
      </c>
      <c r="BB347" s="10">
        <v>3.4759517</v>
      </c>
      <c r="BC347" s="10">
        <v>3.4614645999999998</v>
      </c>
      <c r="BD347" s="10">
        <v>3.4472163999999998</v>
      </c>
      <c r="BE347" s="10">
        <v>3.433208</v>
      </c>
      <c r="BF347" s="10">
        <v>3.4194429999999998</v>
      </c>
      <c r="BG347" s="10">
        <v>3.4059377999999998</v>
      </c>
      <c r="BH347" s="10">
        <v>3.3927125</v>
      </c>
      <c r="BI347" s="10">
        <v>3.3797869999999999</v>
      </c>
      <c r="BJ347" s="10">
        <v>3.3671814000000002</v>
      </c>
      <c r="BK347" s="10">
        <v>3.3549156</v>
      </c>
      <c r="BL347" s="10">
        <v>3.3430095</v>
      </c>
      <c r="BM347" s="10">
        <v>3.3314832999999999</v>
      </c>
      <c r="BN347" s="10">
        <v>3.3203569000000002</v>
      </c>
      <c r="BO347" s="10">
        <v>3.3096504000000002</v>
      </c>
      <c r="BP347" s="10">
        <v>3.2993836000000001</v>
      </c>
      <c r="BQ347" s="10">
        <v>3.2895766000000002</v>
      </c>
      <c r="BR347" s="10">
        <v>3.2408560999999998</v>
      </c>
      <c r="BS347" s="10">
        <v>3.2097178</v>
      </c>
      <c r="BU347" s="9">
        <v>95.6</v>
      </c>
      <c r="BV347" s="9">
        <v>97.16</v>
      </c>
      <c r="BW347" s="9">
        <v>97.16</v>
      </c>
      <c r="BX347" s="9">
        <v>103.79</v>
      </c>
      <c r="BY347" s="9">
        <v>110.29</v>
      </c>
      <c r="BZ347" s="9">
        <v>116.12</v>
      </c>
      <c r="CA347" s="9">
        <v>138.55000000000001</v>
      </c>
      <c r="CB347" s="9">
        <v>151.79</v>
      </c>
      <c r="CC347" s="9">
        <v>153.91999999999999</v>
      </c>
      <c r="CD347" s="9">
        <v>152.80000000000001</v>
      </c>
      <c r="CE347" s="9">
        <v>147.82</v>
      </c>
      <c r="CF347" s="9">
        <v>142.33000000000001</v>
      </c>
      <c r="CG347" s="9">
        <v>136.69999999999999</v>
      </c>
      <c r="CH347" s="9">
        <v>133.22999999999999</v>
      </c>
      <c r="CI347" s="9">
        <v>132.88999999999999</v>
      </c>
      <c r="CJ347" s="9">
        <v>134.47999999999999</v>
      </c>
      <c r="CK347" s="9">
        <v>137.37</v>
      </c>
      <c r="CL347" s="9">
        <v>142.01</v>
      </c>
      <c r="CM347" s="9">
        <v>147</v>
      </c>
      <c r="CN347" s="9">
        <v>148.27000000000001</v>
      </c>
      <c r="CO347" s="9">
        <v>149.97</v>
      </c>
      <c r="CP347" s="9">
        <v>148.78</v>
      </c>
      <c r="CQ347" s="9">
        <v>139.44999999999999</v>
      </c>
      <c r="CR347" s="9">
        <v>127.98</v>
      </c>
      <c r="CS347" s="9">
        <v>118</v>
      </c>
      <c r="CT347" s="9">
        <v>108.78</v>
      </c>
      <c r="CU347" s="9">
        <v>109.77</v>
      </c>
      <c r="CV347" s="9">
        <v>111.55</v>
      </c>
      <c r="CW347" s="9">
        <v>114.73</v>
      </c>
      <c r="CX347" s="9">
        <v>119.79</v>
      </c>
      <c r="CY347" s="9">
        <v>122.83</v>
      </c>
      <c r="CZ347" s="9">
        <v>125.94</v>
      </c>
      <c r="DA347" s="9">
        <v>128.04</v>
      </c>
      <c r="DB347" s="9">
        <v>129.04</v>
      </c>
      <c r="DC347" s="9">
        <v>118.64</v>
      </c>
      <c r="DD347" s="9">
        <v>105.5</v>
      </c>
      <c r="DE347" s="9">
        <v>93.72</v>
      </c>
      <c r="DF347" s="9">
        <v>88.15</v>
      </c>
      <c r="DG347" s="9">
        <v>85.13</v>
      </c>
      <c r="DH347" s="9">
        <v>82.11</v>
      </c>
      <c r="DI347" s="9">
        <v>84.08</v>
      </c>
      <c r="DJ347" s="9">
        <v>89.17</v>
      </c>
      <c r="DK347" s="9">
        <v>95.38</v>
      </c>
      <c r="DL347" s="9">
        <v>101.36</v>
      </c>
      <c r="DM347" s="9">
        <v>107.44</v>
      </c>
      <c r="DN347" s="9">
        <v>108.36</v>
      </c>
      <c r="DO347" s="9">
        <v>102.9</v>
      </c>
      <c r="DP347" s="9">
        <v>92.92</v>
      </c>
      <c r="DR347" s="9">
        <v>99.13</v>
      </c>
      <c r="DS347" s="9">
        <v>101.85</v>
      </c>
      <c r="DT347" s="9">
        <v>107.13</v>
      </c>
      <c r="DU347" s="9">
        <v>105.71</v>
      </c>
      <c r="DV347" s="9">
        <v>119.33</v>
      </c>
      <c r="DW347" s="9">
        <v>147.26</v>
      </c>
      <c r="DX347" s="9">
        <v>149.25</v>
      </c>
      <c r="DY347" s="9">
        <v>148.22</v>
      </c>
      <c r="DZ347" s="9">
        <v>160.78</v>
      </c>
      <c r="EA347" s="9">
        <v>158.80000000000001</v>
      </c>
      <c r="EB347" s="9">
        <v>156.47</v>
      </c>
      <c r="EC347" s="9">
        <v>124.47</v>
      </c>
      <c r="ED347" s="9">
        <v>123.27</v>
      </c>
      <c r="EE347" s="9">
        <v>123.16</v>
      </c>
      <c r="EF347" s="9">
        <v>119.62</v>
      </c>
      <c r="EG347" s="9">
        <v>120.27</v>
      </c>
      <c r="EH347" s="9">
        <v>119.91</v>
      </c>
      <c r="EI347" s="9">
        <v>142.41</v>
      </c>
      <c r="EJ347" s="9">
        <v>144.68</v>
      </c>
      <c r="EK347" s="9">
        <v>145.76</v>
      </c>
      <c r="EL347" s="9">
        <v>145.19999999999999</v>
      </c>
      <c r="EM347" s="9">
        <v>144.58000000000001</v>
      </c>
      <c r="EN347" s="9">
        <v>144.26</v>
      </c>
      <c r="EO347" s="9">
        <v>106.84</v>
      </c>
      <c r="EP347" s="9">
        <v>106.11</v>
      </c>
      <c r="EQ347" s="9">
        <v>106.09</v>
      </c>
      <c r="ER347" s="9">
        <v>106.2</v>
      </c>
      <c r="ES347" s="9">
        <v>107.58</v>
      </c>
      <c r="ET347" s="9">
        <v>108.42</v>
      </c>
      <c r="EU347" s="9">
        <v>128.68</v>
      </c>
      <c r="EV347" s="9">
        <v>131.19</v>
      </c>
      <c r="EW347" s="9">
        <v>133.05000000000001</v>
      </c>
      <c r="EX347" s="9">
        <v>133.71</v>
      </c>
      <c r="EY347" s="9">
        <v>132.75</v>
      </c>
      <c r="EZ347" s="9">
        <v>133.13999999999999</v>
      </c>
      <c r="FA347" s="9">
        <v>94.44</v>
      </c>
      <c r="FB347" s="9">
        <v>93.81</v>
      </c>
      <c r="FC347" s="9">
        <v>93.82</v>
      </c>
      <c r="FD347" s="9">
        <v>93.83</v>
      </c>
      <c r="FE347" s="9">
        <v>93.85</v>
      </c>
      <c r="FF347" s="9">
        <v>95.06</v>
      </c>
      <c r="FG347" s="9">
        <v>113.25</v>
      </c>
      <c r="FH347" s="9">
        <v>115.76</v>
      </c>
      <c r="FI347" s="9">
        <v>117.62</v>
      </c>
      <c r="FJ347" s="9">
        <v>118.28</v>
      </c>
      <c r="FK347" s="9">
        <v>118.69</v>
      </c>
      <c r="FL347" s="9">
        <v>117.72</v>
      </c>
      <c r="FM347" s="9">
        <v>96.15</v>
      </c>
      <c r="FO347" s="9">
        <v>79.085800000000006</v>
      </c>
      <c r="FP347" s="7">
        <v>83.29</v>
      </c>
      <c r="FQ347" s="9">
        <v>1.2458</v>
      </c>
      <c r="FR347" s="7">
        <f t="shared" si="50"/>
        <v>66.856638304703807</v>
      </c>
      <c r="FT347" s="7">
        <v>3.71</v>
      </c>
      <c r="FU347" s="7">
        <v>3.75</v>
      </c>
      <c r="FV347" s="9">
        <v>79.271699999999996</v>
      </c>
      <c r="FX347" s="9">
        <v>81.099999999999994</v>
      </c>
      <c r="FY347" s="9">
        <v>80.400000000000006</v>
      </c>
      <c r="FZ347" s="9">
        <v>78.989999999999995</v>
      </c>
      <c r="GA347" s="9">
        <v>76.61</v>
      </c>
      <c r="GB347" s="9">
        <v>73.03</v>
      </c>
    </row>
    <row r="348" spans="1:184" x14ac:dyDescent="0.25">
      <c r="A348" s="6">
        <f t="shared" si="51"/>
        <v>45037</v>
      </c>
      <c r="B348" s="13">
        <f t="shared" si="45"/>
        <v>4</v>
      </c>
      <c r="C348" s="13">
        <f t="shared" si="46"/>
        <v>2023</v>
      </c>
      <c r="D348">
        <f t="shared" si="47"/>
        <v>202304</v>
      </c>
      <c r="E348">
        <f t="shared" si="48"/>
        <v>2</v>
      </c>
      <c r="F348">
        <f t="shared" si="49"/>
        <v>202302</v>
      </c>
      <c r="G348" t="s">
        <v>534</v>
      </c>
      <c r="H348" s="9">
        <v>4.25</v>
      </c>
      <c r="I348" s="9">
        <v>4.1773999999999996</v>
      </c>
      <c r="J348" s="10">
        <v>4.3770376999999998</v>
      </c>
      <c r="K348" s="10">
        <v>4.5379277</v>
      </c>
      <c r="L348" s="10">
        <v>4.6731587000000001</v>
      </c>
      <c r="M348" s="10">
        <v>4.7743745999999998</v>
      </c>
      <c r="N348" s="10">
        <v>4.8402858999999996</v>
      </c>
      <c r="O348" s="10">
        <v>4.8719165999999996</v>
      </c>
      <c r="P348" s="10">
        <v>4.8720340000000002</v>
      </c>
      <c r="Q348" s="10">
        <v>4.8451883999999996</v>
      </c>
      <c r="R348" s="10">
        <v>4.7979307000000002</v>
      </c>
      <c r="S348" s="10">
        <v>4.7362649000000001</v>
      </c>
      <c r="T348" s="10">
        <v>4.6656649000000003</v>
      </c>
      <c r="U348" s="10">
        <v>4.5902956000000001</v>
      </c>
      <c r="V348" s="10">
        <v>4.5147311999999999</v>
      </c>
      <c r="W348" s="10">
        <v>4.4407297000000003</v>
      </c>
      <c r="X348" s="10">
        <v>4.3690658999999998</v>
      </c>
      <c r="Y348" s="10">
        <v>4.3005145999999996</v>
      </c>
      <c r="Z348" s="10">
        <v>4.2358504999999997</v>
      </c>
      <c r="AA348" s="10">
        <v>4.1758483999999996</v>
      </c>
      <c r="AB348" s="10">
        <v>4.1210987000000001</v>
      </c>
      <c r="AC348" s="10">
        <v>4.0713378000000002</v>
      </c>
      <c r="AD348" s="10">
        <v>4.0260540999999996</v>
      </c>
      <c r="AE348" s="10">
        <v>3.9847362999999998</v>
      </c>
      <c r="AF348" s="10">
        <v>3.9468730999999999</v>
      </c>
      <c r="AG348" s="10">
        <v>3.9119530999999998</v>
      </c>
      <c r="AH348" s="10">
        <v>3.8795101999999999</v>
      </c>
      <c r="AI348" s="10">
        <v>3.8492997999999998</v>
      </c>
      <c r="AJ348" s="10">
        <v>3.8211445999999998</v>
      </c>
      <c r="AK348" s="10">
        <v>3.7948672999999999</v>
      </c>
      <c r="AL348" s="10">
        <v>3.7702906</v>
      </c>
      <c r="AM348" s="10">
        <v>3.7472371</v>
      </c>
      <c r="AN348" s="10">
        <v>3.7255297000000001</v>
      </c>
      <c r="AO348" s="10">
        <v>3.7049908999999999</v>
      </c>
      <c r="AP348" s="10">
        <v>3.6854434999999999</v>
      </c>
      <c r="AQ348" s="10">
        <v>3.6667101999999998</v>
      </c>
      <c r="AR348" s="10">
        <v>3.6486136999999998</v>
      </c>
      <c r="AS348" s="10">
        <v>3.6309767000000002</v>
      </c>
      <c r="AT348" s="10">
        <v>3.6136490999999999</v>
      </c>
      <c r="AU348" s="10">
        <v>3.5966019</v>
      </c>
      <c r="AV348" s="10">
        <v>3.5798391999999999</v>
      </c>
      <c r="AW348" s="10">
        <v>3.5633650000000001</v>
      </c>
      <c r="AX348" s="10">
        <v>3.5471835</v>
      </c>
      <c r="AY348" s="10">
        <v>3.5312988000000001</v>
      </c>
      <c r="AZ348" s="10">
        <v>3.5157150000000001</v>
      </c>
      <c r="BA348" s="10">
        <v>3.5004363000000001</v>
      </c>
      <c r="BB348" s="10">
        <v>3.4854668000000002</v>
      </c>
      <c r="BC348" s="10">
        <v>3.4708104999999998</v>
      </c>
      <c r="BD348" s="10">
        <v>3.4564716999999998</v>
      </c>
      <c r="BE348" s="10">
        <v>3.4424543000000001</v>
      </c>
      <c r="BF348" s="10">
        <v>3.4287638</v>
      </c>
      <c r="BG348" s="10">
        <v>3.4154105000000001</v>
      </c>
      <c r="BH348" s="10">
        <v>3.4024062000000002</v>
      </c>
      <c r="BI348" s="10">
        <v>3.3897626999999999</v>
      </c>
      <c r="BJ348" s="10">
        <v>3.3774918</v>
      </c>
      <c r="BK348" s="10">
        <v>3.3656052999999999</v>
      </c>
      <c r="BL348" s="10">
        <v>3.3541150000000002</v>
      </c>
      <c r="BM348" s="10">
        <v>3.3430327000000002</v>
      </c>
      <c r="BN348" s="10">
        <v>3.3323703</v>
      </c>
      <c r="BO348" s="10">
        <v>3.3221395</v>
      </c>
      <c r="BP348" s="10">
        <v>3.3123521</v>
      </c>
      <c r="BQ348" s="10">
        <v>3.3030200000000001</v>
      </c>
      <c r="BR348" s="10">
        <v>3.2568575000000002</v>
      </c>
      <c r="BS348" s="10">
        <v>3.2276620999999999</v>
      </c>
      <c r="BU348" s="9">
        <v>96.09</v>
      </c>
      <c r="BV348" s="9">
        <v>97.53</v>
      </c>
      <c r="BW348" s="9">
        <v>97.52</v>
      </c>
      <c r="BX348" s="9">
        <v>103.87</v>
      </c>
      <c r="BY348" s="9">
        <v>109.67</v>
      </c>
      <c r="BZ348" s="9">
        <v>116.27</v>
      </c>
      <c r="CA348" s="9">
        <v>138.87</v>
      </c>
      <c r="CB348" s="9">
        <v>152.11000000000001</v>
      </c>
      <c r="CC348" s="9">
        <v>154.24</v>
      </c>
      <c r="CD348" s="9">
        <v>153.12</v>
      </c>
      <c r="CE348" s="9">
        <v>148.13999999999999</v>
      </c>
      <c r="CF348" s="9">
        <v>140.52000000000001</v>
      </c>
      <c r="CG348" s="9">
        <v>134.88999999999999</v>
      </c>
      <c r="CH348" s="9">
        <v>131.41999999999999</v>
      </c>
      <c r="CI348" s="9">
        <v>131.08000000000001</v>
      </c>
      <c r="CJ348" s="9">
        <v>132.66999999999999</v>
      </c>
      <c r="CK348" s="9">
        <v>136.06</v>
      </c>
      <c r="CL348" s="9">
        <v>141</v>
      </c>
      <c r="CM348" s="9">
        <v>145.99</v>
      </c>
      <c r="CN348" s="9">
        <v>147.26</v>
      </c>
      <c r="CO348" s="9">
        <v>148.96</v>
      </c>
      <c r="CP348" s="9">
        <v>147.77000000000001</v>
      </c>
      <c r="CQ348" s="9">
        <v>138.44</v>
      </c>
      <c r="CR348" s="9">
        <v>127.97</v>
      </c>
      <c r="CS348" s="9">
        <v>117.99</v>
      </c>
      <c r="CT348" s="9">
        <v>108.77</v>
      </c>
      <c r="CU348" s="9">
        <v>109.76</v>
      </c>
      <c r="CV348" s="9">
        <v>111.54</v>
      </c>
      <c r="CW348" s="9">
        <v>114.72</v>
      </c>
      <c r="CX348" s="9">
        <v>118.78</v>
      </c>
      <c r="CY348" s="9">
        <v>121.82</v>
      </c>
      <c r="CZ348" s="9">
        <v>124.93</v>
      </c>
      <c r="DA348" s="9">
        <v>127.03</v>
      </c>
      <c r="DB348" s="9">
        <v>128.03</v>
      </c>
      <c r="DC348" s="9">
        <v>117.63</v>
      </c>
      <c r="DD348" s="9">
        <v>104.49</v>
      </c>
      <c r="DE348" s="9">
        <v>92.71</v>
      </c>
      <c r="DF348" s="9">
        <v>87.14</v>
      </c>
      <c r="DG348" s="9">
        <v>84.12</v>
      </c>
      <c r="DH348" s="9">
        <v>81.099999999999994</v>
      </c>
      <c r="DI348" s="9">
        <v>83.07</v>
      </c>
      <c r="DJ348" s="9">
        <v>88.16</v>
      </c>
      <c r="DK348" s="9">
        <v>94.37</v>
      </c>
      <c r="DL348" s="9">
        <v>100.35</v>
      </c>
      <c r="DM348" s="9">
        <v>106.43</v>
      </c>
      <c r="DN348" s="9">
        <v>107.35</v>
      </c>
      <c r="DO348" s="9">
        <v>101.89</v>
      </c>
      <c r="DP348" s="9">
        <v>91.91</v>
      </c>
      <c r="DR348" s="9">
        <v>98.76</v>
      </c>
      <c r="DS348" s="9">
        <v>101.81</v>
      </c>
      <c r="DT348" s="9">
        <v>106.54</v>
      </c>
      <c r="DU348" s="9">
        <v>105.08</v>
      </c>
      <c r="DV348" s="9">
        <v>118.57</v>
      </c>
      <c r="DW348" s="9">
        <v>147.09</v>
      </c>
      <c r="DX348" s="9">
        <v>149.08000000000001</v>
      </c>
      <c r="DY348" s="9">
        <v>148.05000000000001</v>
      </c>
      <c r="DZ348" s="9">
        <v>159.71</v>
      </c>
      <c r="EA348" s="9">
        <v>157.72999999999999</v>
      </c>
      <c r="EB348" s="9">
        <v>155.4</v>
      </c>
      <c r="EC348" s="9">
        <v>122.59</v>
      </c>
      <c r="ED348" s="9">
        <v>121.39</v>
      </c>
      <c r="EE348" s="9">
        <v>121.28</v>
      </c>
      <c r="EF348" s="9">
        <v>118.03</v>
      </c>
      <c r="EG348" s="9">
        <v>118.68</v>
      </c>
      <c r="EH348" s="9">
        <v>118.32</v>
      </c>
      <c r="EI348" s="9">
        <v>141.43</v>
      </c>
      <c r="EJ348" s="9">
        <v>143.69999999999999</v>
      </c>
      <c r="EK348" s="9">
        <v>144.78</v>
      </c>
      <c r="EL348" s="9">
        <v>144.22</v>
      </c>
      <c r="EM348" s="9">
        <v>143.6</v>
      </c>
      <c r="EN348" s="9">
        <v>143.28</v>
      </c>
      <c r="EO348" s="9">
        <v>106.35</v>
      </c>
      <c r="EP348" s="9">
        <v>105.62</v>
      </c>
      <c r="EQ348" s="9">
        <v>105.6</v>
      </c>
      <c r="ER348" s="9">
        <v>105.71</v>
      </c>
      <c r="ES348" s="9">
        <v>107.09</v>
      </c>
      <c r="ET348" s="9">
        <v>107.93</v>
      </c>
      <c r="EU348" s="9">
        <v>127.35</v>
      </c>
      <c r="EV348" s="9">
        <v>129.86000000000001</v>
      </c>
      <c r="EW348" s="9">
        <v>131.72</v>
      </c>
      <c r="EX348" s="9">
        <v>132.38</v>
      </c>
      <c r="EY348" s="9">
        <v>131.41999999999999</v>
      </c>
      <c r="EZ348" s="9">
        <v>131.81</v>
      </c>
      <c r="FA348" s="9">
        <v>93.95</v>
      </c>
      <c r="FB348" s="9">
        <v>93.32</v>
      </c>
      <c r="FC348" s="9">
        <v>93.33</v>
      </c>
      <c r="FD348" s="9">
        <v>93.34</v>
      </c>
      <c r="FE348" s="9">
        <v>93.36</v>
      </c>
      <c r="FF348" s="9">
        <v>94.57</v>
      </c>
      <c r="FG348" s="9">
        <v>111.97</v>
      </c>
      <c r="FH348" s="9">
        <v>114.48</v>
      </c>
      <c r="FI348" s="9">
        <v>116.34</v>
      </c>
      <c r="FJ348" s="9">
        <v>117</v>
      </c>
      <c r="FK348" s="9">
        <v>117.41</v>
      </c>
      <c r="FL348" s="9">
        <v>116.44</v>
      </c>
      <c r="FM348" s="9">
        <v>95.66</v>
      </c>
      <c r="FO348" s="9">
        <v>78.793499999999995</v>
      </c>
      <c r="FP348" s="7">
        <v>83.36</v>
      </c>
      <c r="FQ348" s="9">
        <v>1.2398</v>
      </c>
      <c r="FR348" s="7">
        <f t="shared" si="50"/>
        <v>67.236651072753673</v>
      </c>
      <c r="FT348" s="7">
        <v>3.74</v>
      </c>
      <c r="FU348" s="7">
        <v>3.75</v>
      </c>
      <c r="FV348" s="9">
        <v>78.975899999999996</v>
      </c>
      <c r="FX348" s="9">
        <v>81.66</v>
      </c>
      <c r="FY348" s="9">
        <v>81.099999999999994</v>
      </c>
      <c r="FZ348" s="9">
        <v>79.790000000000006</v>
      </c>
      <c r="GA348" s="9">
        <v>77.510000000000005</v>
      </c>
      <c r="GB348" s="9">
        <v>74.040000000000006</v>
      </c>
    </row>
    <row r="349" spans="1:184" x14ac:dyDescent="0.25">
      <c r="A349" s="6">
        <f t="shared" si="51"/>
        <v>45040</v>
      </c>
      <c r="B349" s="13">
        <f t="shared" si="45"/>
        <v>4</v>
      </c>
      <c r="C349" s="13">
        <f t="shared" si="46"/>
        <v>2023</v>
      </c>
      <c r="D349">
        <f t="shared" si="47"/>
        <v>202304</v>
      </c>
      <c r="E349">
        <f t="shared" si="48"/>
        <v>2</v>
      </c>
      <c r="F349">
        <f t="shared" si="49"/>
        <v>202302</v>
      </c>
      <c r="G349" t="s">
        <v>535</v>
      </c>
      <c r="H349" s="9">
        <v>4.25</v>
      </c>
      <c r="I349" s="9">
        <v>4.1772999999999998</v>
      </c>
      <c r="J349" s="10">
        <v>4.4180862999999997</v>
      </c>
      <c r="K349" s="10">
        <v>4.5537508999999998</v>
      </c>
      <c r="L349" s="10">
        <v>4.6870282999999997</v>
      </c>
      <c r="M349" s="10">
        <v>4.7943083</v>
      </c>
      <c r="N349" s="10">
        <v>4.8651803999999998</v>
      </c>
      <c r="O349" s="10">
        <v>4.9001371999999996</v>
      </c>
      <c r="P349" s="10">
        <v>4.9030224999999996</v>
      </c>
      <c r="Q349" s="10">
        <v>4.8806257999999998</v>
      </c>
      <c r="R349" s="10">
        <v>4.8393280000000001</v>
      </c>
      <c r="S349" s="10">
        <v>4.7851714999999997</v>
      </c>
      <c r="T349" s="10">
        <v>4.7226938000000001</v>
      </c>
      <c r="U349" s="10">
        <v>4.6552072999999998</v>
      </c>
      <c r="V349" s="10">
        <v>4.5857713000000002</v>
      </c>
      <c r="W349" s="10">
        <v>4.5159075</v>
      </c>
      <c r="X349" s="10">
        <v>4.4466771999999999</v>
      </c>
      <c r="Y349" s="10">
        <v>4.3791418999999996</v>
      </c>
      <c r="Z349" s="10">
        <v>4.3143627999999996</v>
      </c>
      <c r="AA349" s="10">
        <v>4.2534013000000002</v>
      </c>
      <c r="AB349" s="10">
        <v>4.1971125999999996</v>
      </c>
      <c r="AC349" s="10">
        <v>4.1453955000000002</v>
      </c>
      <c r="AD349" s="10">
        <v>4.0978713999999998</v>
      </c>
      <c r="AE349" s="10">
        <v>4.0541619999999998</v>
      </c>
      <c r="AF349" s="10">
        <v>4.0138888000000001</v>
      </c>
      <c r="AG349" s="10">
        <v>3.9766732</v>
      </c>
      <c r="AH349" s="10">
        <v>3.9421634999999999</v>
      </c>
      <c r="AI349" s="10">
        <v>3.9101246000000001</v>
      </c>
      <c r="AJ349" s="10">
        <v>3.8803540999999999</v>
      </c>
      <c r="AK349" s="10">
        <v>3.8526490999999998</v>
      </c>
      <c r="AL349" s="10">
        <v>3.8268072000000002</v>
      </c>
      <c r="AM349" s="10">
        <v>3.8026257999999999</v>
      </c>
      <c r="AN349" s="10">
        <v>3.7799021000000002</v>
      </c>
      <c r="AO349" s="10">
        <v>3.7584336999999999</v>
      </c>
      <c r="AP349" s="10">
        <v>3.7380179</v>
      </c>
      <c r="AQ349" s="10">
        <v>3.7184520000000001</v>
      </c>
      <c r="AR349" s="10">
        <v>3.6995336000000001</v>
      </c>
      <c r="AS349" s="10">
        <v>3.6810599000000002</v>
      </c>
      <c r="AT349" s="10">
        <v>3.6628612</v>
      </c>
      <c r="AU349" s="10">
        <v>3.6449132</v>
      </c>
      <c r="AV349" s="10">
        <v>3.6272313999999999</v>
      </c>
      <c r="AW349" s="10">
        <v>3.6098314999999999</v>
      </c>
      <c r="AX349" s="10">
        <v>3.5927292</v>
      </c>
      <c r="AY349" s="10">
        <v>3.5759400000000001</v>
      </c>
      <c r="AZ349" s="10">
        <v>3.5594796999999998</v>
      </c>
      <c r="BA349" s="10">
        <v>3.5433639000000001</v>
      </c>
      <c r="BB349" s="10">
        <v>3.5276082</v>
      </c>
      <c r="BC349" s="10">
        <v>3.5122282</v>
      </c>
      <c r="BD349" s="10">
        <v>3.4972397000000002</v>
      </c>
      <c r="BE349" s="10">
        <v>3.4826581999999999</v>
      </c>
      <c r="BF349" s="10">
        <v>3.4684987</v>
      </c>
      <c r="BG349" s="10">
        <v>3.4547729</v>
      </c>
      <c r="BH349" s="10">
        <v>3.4414910999999999</v>
      </c>
      <c r="BI349" s="10">
        <v>3.4286637</v>
      </c>
      <c r="BJ349" s="10">
        <v>3.4163013000000002</v>
      </c>
      <c r="BK349" s="10">
        <v>3.4044140999999999</v>
      </c>
      <c r="BL349" s="10">
        <v>3.3930126</v>
      </c>
      <c r="BM349" s="10">
        <v>3.3821072999999999</v>
      </c>
      <c r="BN349" s="10">
        <v>3.3717085</v>
      </c>
      <c r="BO349" s="10">
        <v>3.3618266999999999</v>
      </c>
      <c r="BP349" s="10">
        <v>3.3524721999999998</v>
      </c>
      <c r="BQ349" s="10">
        <v>3.3436555000000001</v>
      </c>
      <c r="BR349" s="10">
        <v>3.3019696000000001</v>
      </c>
      <c r="BS349" s="10">
        <v>3.2782026000000002</v>
      </c>
      <c r="BU349" s="9">
        <v>95.3</v>
      </c>
      <c r="BV349" s="9">
        <v>96.5</v>
      </c>
      <c r="BW349" s="9">
        <v>96.37</v>
      </c>
      <c r="BX349" s="9">
        <v>102.25</v>
      </c>
      <c r="BY349" s="9">
        <v>108.51</v>
      </c>
      <c r="BZ349" s="9">
        <v>114.56</v>
      </c>
      <c r="CA349" s="9">
        <v>137.66</v>
      </c>
      <c r="CB349" s="9">
        <v>151.06</v>
      </c>
      <c r="CC349" s="9">
        <v>153.26</v>
      </c>
      <c r="CD349" s="9">
        <v>152.58000000000001</v>
      </c>
      <c r="CE349" s="9">
        <v>147.63</v>
      </c>
      <c r="CF349" s="9">
        <v>139.51</v>
      </c>
      <c r="CG349" s="9">
        <v>133.88</v>
      </c>
      <c r="CH349" s="9">
        <v>130.41</v>
      </c>
      <c r="CI349" s="9">
        <v>129.68</v>
      </c>
      <c r="CJ349" s="9">
        <v>131.27000000000001</v>
      </c>
      <c r="CK349" s="9">
        <v>134.66</v>
      </c>
      <c r="CL349" s="9">
        <v>139.24</v>
      </c>
      <c r="CM349" s="9">
        <v>144.22999999999999</v>
      </c>
      <c r="CN349" s="9">
        <v>145.5</v>
      </c>
      <c r="CO349" s="9">
        <v>148.4</v>
      </c>
      <c r="CP349" s="9">
        <v>147.21</v>
      </c>
      <c r="CQ349" s="9">
        <v>137.88</v>
      </c>
      <c r="CR349" s="9">
        <v>126.56</v>
      </c>
      <c r="CS349" s="9">
        <v>116.58</v>
      </c>
      <c r="CT349" s="9">
        <v>107.36</v>
      </c>
      <c r="CU349" s="9">
        <v>108.35</v>
      </c>
      <c r="CV349" s="9">
        <v>110.13</v>
      </c>
      <c r="CW349" s="9">
        <v>113.31</v>
      </c>
      <c r="CX349" s="9">
        <v>118.37</v>
      </c>
      <c r="CY349" s="9">
        <v>121.41</v>
      </c>
      <c r="CZ349" s="9">
        <v>124.52</v>
      </c>
      <c r="DA349" s="9">
        <v>126.62</v>
      </c>
      <c r="DB349" s="9">
        <v>127.62</v>
      </c>
      <c r="DC349" s="9">
        <v>117.22</v>
      </c>
      <c r="DD349" s="9">
        <v>106.08</v>
      </c>
      <c r="DE349" s="9">
        <v>95.8</v>
      </c>
      <c r="DF349" s="9">
        <v>90.23</v>
      </c>
      <c r="DG349" s="9">
        <v>87.21</v>
      </c>
      <c r="DH349" s="9">
        <v>84.19</v>
      </c>
      <c r="DI349" s="9">
        <v>86.16</v>
      </c>
      <c r="DJ349" s="9">
        <v>92.25</v>
      </c>
      <c r="DK349" s="9">
        <v>98.46</v>
      </c>
      <c r="DL349" s="9">
        <v>104.44</v>
      </c>
      <c r="DM349" s="9">
        <v>110.52</v>
      </c>
      <c r="DN349" s="9">
        <v>111.44</v>
      </c>
      <c r="DO349" s="9">
        <v>105.98</v>
      </c>
      <c r="DP349" s="9">
        <v>96</v>
      </c>
      <c r="DR349" s="9">
        <v>97.84</v>
      </c>
      <c r="DS349" s="9">
        <v>100.18</v>
      </c>
      <c r="DT349" s="9">
        <v>104.92</v>
      </c>
      <c r="DU349" s="9">
        <v>103.19</v>
      </c>
      <c r="DV349" s="9">
        <v>116.76</v>
      </c>
      <c r="DW349" s="9">
        <v>145.46</v>
      </c>
      <c r="DX349" s="9">
        <v>147.44999999999999</v>
      </c>
      <c r="DY349" s="9">
        <v>146.41999999999999</v>
      </c>
      <c r="DZ349" s="9">
        <v>158.69999999999999</v>
      </c>
      <c r="EA349" s="9">
        <v>156.72</v>
      </c>
      <c r="EB349" s="9">
        <v>154.38999999999999</v>
      </c>
      <c r="EC349" s="9">
        <v>122.59</v>
      </c>
      <c r="ED349" s="9">
        <v>121.39</v>
      </c>
      <c r="EE349" s="9">
        <v>121.28</v>
      </c>
      <c r="EF349" s="9">
        <v>117.28</v>
      </c>
      <c r="EG349" s="9">
        <v>117.93</v>
      </c>
      <c r="EH349" s="9">
        <v>117.57</v>
      </c>
      <c r="EI349" s="9">
        <v>139.72</v>
      </c>
      <c r="EJ349" s="9">
        <v>141.99</v>
      </c>
      <c r="EK349" s="9">
        <v>143.07</v>
      </c>
      <c r="EL349" s="9">
        <v>142.51</v>
      </c>
      <c r="EM349" s="9">
        <v>141.88999999999999</v>
      </c>
      <c r="EN349" s="9">
        <v>141.57</v>
      </c>
      <c r="EO349" s="9">
        <v>104.92</v>
      </c>
      <c r="EP349" s="9">
        <v>104.19</v>
      </c>
      <c r="EQ349" s="9">
        <v>104.17</v>
      </c>
      <c r="ER349" s="9">
        <v>104.28</v>
      </c>
      <c r="ES349" s="9">
        <v>105.66</v>
      </c>
      <c r="ET349" s="9">
        <v>106.5</v>
      </c>
      <c r="EU349" s="9">
        <v>126.18</v>
      </c>
      <c r="EV349" s="9">
        <v>128.69</v>
      </c>
      <c r="EW349" s="9">
        <v>130.55000000000001</v>
      </c>
      <c r="EX349" s="9">
        <v>131.21</v>
      </c>
      <c r="EY349" s="9">
        <v>130.25</v>
      </c>
      <c r="EZ349" s="9">
        <v>130.63999999999999</v>
      </c>
      <c r="FA349" s="9">
        <v>93.53</v>
      </c>
      <c r="FB349" s="9">
        <v>92.9</v>
      </c>
      <c r="FC349" s="9">
        <v>92.91</v>
      </c>
      <c r="FD349" s="9">
        <v>92.92</v>
      </c>
      <c r="FE349" s="9">
        <v>92.94</v>
      </c>
      <c r="FF349" s="9">
        <v>94.15</v>
      </c>
      <c r="FG349" s="9">
        <v>110.8</v>
      </c>
      <c r="FH349" s="9">
        <v>113.31</v>
      </c>
      <c r="FI349" s="9">
        <v>115.17</v>
      </c>
      <c r="FJ349" s="9">
        <v>115.83</v>
      </c>
      <c r="FK349" s="9">
        <v>116.24</v>
      </c>
      <c r="FL349" s="9">
        <v>115.27</v>
      </c>
      <c r="FM349" s="9">
        <v>95.24</v>
      </c>
      <c r="FO349" s="9">
        <v>79.001599999999996</v>
      </c>
      <c r="FP349" s="7">
        <v>84.23</v>
      </c>
      <c r="FQ349" s="9">
        <v>1.2456</v>
      </c>
      <c r="FR349" s="7">
        <f t="shared" si="50"/>
        <v>67.62202954399487</v>
      </c>
      <c r="FT349" s="7">
        <v>3.81</v>
      </c>
      <c r="FU349" s="7">
        <v>3.78</v>
      </c>
      <c r="FV349" s="9">
        <v>79.184100000000001</v>
      </c>
      <c r="FX349" s="9">
        <v>82.73</v>
      </c>
      <c r="FY349" s="9">
        <v>82.17</v>
      </c>
      <c r="FZ349" s="9">
        <v>80.819999999999993</v>
      </c>
      <c r="GA349" s="9">
        <v>78.430000000000007</v>
      </c>
      <c r="GB349" s="9">
        <v>74.739999999999995</v>
      </c>
    </row>
    <row r="350" spans="1:184" x14ac:dyDescent="0.25">
      <c r="A350" s="6">
        <f t="shared" si="51"/>
        <v>45041</v>
      </c>
      <c r="B350" s="13">
        <f t="shared" si="45"/>
        <v>4</v>
      </c>
      <c r="C350" s="13">
        <f t="shared" si="46"/>
        <v>2023</v>
      </c>
      <c r="D350">
        <f t="shared" si="47"/>
        <v>202304</v>
      </c>
      <c r="E350">
        <f t="shared" si="48"/>
        <v>2</v>
      </c>
      <c r="F350">
        <f t="shared" si="49"/>
        <v>202302</v>
      </c>
      <c r="G350" t="s">
        <v>536</v>
      </c>
      <c r="H350" s="9">
        <v>4.25</v>
      </c>
      <c r="I350" s="9">
        <v>4.1773999999999996</v>
      </c>
      <c r="J350" s="10">
        <v>4.4212182000000002</v>
      </c>
      <c r="K350" s="10">
        <v>4.538564</v>
      </c>
      <c r="L350" s="10">
        <v>4.6552083</v>
      </c>
      <c r="M350" s="10">
        <v>4.7498453999999999</v>
      </c>
      <c r="N350" s="10">
        <v>4.8114062999999998</v>
      </c>
      <c r="O350" s="10">
        <v>4.8388016</v>
      </c>
      <c r="P350" s="10">
        <v>4.8348544999999996</v>
      </c>
      <c r="Q350" s="10">
        <v>4.8065220999999996</v>
      </c>
      <c r="R350" s="10">
        <v>4.7603657000000004</v>
      </c>
      <c r="S350" s="10">
        <v>4.7026259000000001</v>
      </c>
      <c r="T350" s="10">
        <v>4.6379431000000002</v>
      </c>
      <c r="U350" s="10">
        <v>4.5693726999999997</v>
      </c>
      <c r="V350" s="10">
        <v>4.4994858999999998</v>
      </c>
      <c r="W350" s="10">
        <v>4.4295850999999997</v>
      </c>
      <c r="X350" s="10">
        <v>4.3606075999999998</v>
      </c>
      <c r="Y350" s="10">
        <v>4.2934907000000004</v>
      </c>
      <c r="Z350" s="10">
        <v>4.2291715999999999</v>
      </c>
      <c r="AA350" s="10">
        <v>4.1685876999999998</v>
      </c>
      <c r="AB350" s="10">
        <v>4.1124879999999999</v>
      </c>
      <c r="AC350" s="10">
        <v>4.0607493000000003</v>
      </c>
      <c r="AD350" s="10">
        <v>4.0129951999999998</v>
      </c>
      <c r="AE350" s="10">
        <v>3.9688495000000001</v>
      </c>
      <c r="AF350" s="10">
        <v>3.9279359999999999</v>
      </c>
      <c r="AG350" s="10">
        <v>3.8898784000000002</v>
      </c>
      <c r="AH350" s="10">
        <v>3.8543324000000001</v>
      </c>
      <c r="AI350" s="10">
        <v>3.8210948</v>
      </c>
      <c r="AJ350" s="10">
        <v>3.7900011999999998</v>
      </c>
      <c r="AK350" s="10">
        <v>3.7608874999999999</v>
      </c>
      <c r="AL350" s="10">
        <v>3.7335891000000001</v>
      </c>
      <c r="AM350" s="10">
        <v>3.7079420000000001</v>
      </c>
      <c r="AN350" s="10">
        <v>3.6837816999999999</v>
      </c>
      <c r="AO350" s="10">
        <v>3.6609440000000002</v>
      </c>
      <c r="AP350" s="10">
        <v>3.6392644999999999</v>
      </c>
      <c r="AQ350" s="10">
        <v>3.6185789000000002</v>
      </c>
      <c r="AR350" s="10">
        <v>3.5987230000000001</v>
      </c>
      <c r="AS350" s="10">
        <v>3.5795324000000002</v>
      </c>
      <c r="AT350" s="10">
        <v>3.5608628000000002</v>
      </c>
      <c r="AU350" s="10">
        <v>3.5426768000000002</v>
      </c>
      <c r="AV350" s="10">
        <v>3.5249731</v>
      </c>
      <c r="AW350" s="10">
        <v>3.5077503000000001</v>
      </c>
      <c r="AX350" s="10">
        <v>3.4910071</v>
      </c>
      <c r="AY350" s="10">
        <v>3.4747423</v>
      </c>
      <c r="AZ350" s="10">
        <v>3.4589544000000001</v>
      </c>
      <c r="BA350" s="10">
        <v>3.4436420999999999</v>
      </c>
      <c r="BB350" s="10">
        <v>3.4288040999999998</v>
      </c>
      <c r="BC350" s="10">
        <v>3.4144391000000001</v>
      </c>
      <c r="BD350" s="10">
        <v>3.4005456999999999</v>
      </c>
      <c r="BE350" s="10">
        <v>3.3871226000000001</v>
      </c>
      <c r="BF350" s="10">
        <v>3.3741686</v>
      </c>
      <c r="BG350" s="10">
        <v>3.3616830000000002</v>
      </c>
      <c r="BH350" s="10">
        <v>3.3496652999999998</v>
      </c>
      <c r="BI350" s="10">
        <v>3.3381151</v>
      </c>
      <c r="BJ350" s="10">
        <v>3.327032</v>
      </c>
      <c r="BK350" s="10">
        <v>3.3164153999999999</v>
      </c>
      <c r="BL350" s="10">
        <v>3.3062648000000001</v>
      </c>
      <c r="BM350" s="10">
        <v>3.2965798999999998</v>
      </c>
      <c r="BN350" s="10">
        <v>3.2873600999999999</v>
      </c>
      <c r="BO350" s="10">
        <v>3.2786050000000002</v>
      </c>
      <c r="BP350" s="10">
        <v>3.2703139999999999</v>
      </c>
      <c r="BQ350" s="10">
        <v>3.2624867000000002</v>
      </c>
      <c r="BR350" s="10">
        <v>3.2250573</v>
      </c>
      <c r="BS350" s="10">
        <v>3.2031146000000001</v>
      </c>
      <c r="BU350" s="9">
        <v>94.84</v>
      </c>
      <c r="BV350" s="9">
        <v>96.53</v>
      </c>
      <c r="BW350" s="9">
        <v>96.27</v>
      </c>
      <c r="BX350" s="9">
        <v>101.57</v>
      </c>
      <c r="BY350" s="9">
        <v>107.87</v>
      </c>
      <c r="BZ350" s="9">
        <v>113.97</v>
      </c>
      <c r="CA350" s="9">
        <v>138.16999999999999</v>
      </c>
      <c r="CB350" s="9">
        <v>152.81</v>
      </c>
      <c r="CC350" s="9">
        <v>155.21</v>
      </c>
      <c r="CD350" s="9">
        <v>154.53</v>
      </c>
      <c r="CE350" s="9">
        <v>149.57</v>
      </c>
      <c r="CF350" s="9">
        <v>142.11000000000001</v>
      </c>
      <c r="CG350" s="9">
        <v>136.41999999999999</v>
      </c>
      <c r="CH350" s="9">
        <v>132.94999999999999</v>
      </c>
      <c r="CI350" s="9">
        <v>131.71</v>
      </c>
      <c r="CJ350" s="9">
        <v>133.30000000000001</v>
      </c>
      <c r="CK350" s="9">
        <v>136.69</v>
      </c>
      <c r="CL350" s="9">
        <v>141.32</v>
      </c>
      <c r="CM350" s="9">
        <v>146.11000000000001</v>
      </c>
      <c r="CN350" s="9">
        <v>147.38</v>
      </c>
      <c r="CO350" s="9">
        <v>150.85</v>
      </c>
      <c r="CP350" s="9">
        <v>149.66</v>
      </c>
      <c r="CQ350" s="9">
        <v>140.33000000000001</v>
      </c>
      <c r="CR350" s="9">
        <v>128.91</v>
      </c>
      <c r="CS350" s="9">
        <v>118.93</v>
      </c>
      <c r="CT350" s="9">
        <v>109.71</v>
      </c>
      <c r="CU350" s="9">
        <v>110.7</v>
      </c>
      <c r="CV350" s="9">
        <v>112.48</v>
      </c>
      <c r="CW350" s="9">
        <v>115.66</v>
      </c>
      <c r="CX350" s="9">
        <v>119.72</v>
      </c>
      <c r="CY350" s="9">
        <v>122.76</v>
      </c>
      <c r="CZ350" s="9">
        <v>125.87</v>
      </c>
      <c r="DA350" s="9">
        <v>127.97</v>
      </c>
      <c r="DB350" s="9">
        <v>128.97</v>
      </c>
      <c r="DC350" s="9">
        <v>118.57</v>
      </c>
      <c r="DD350" s="9">
        <v>107.43</v>
      </c>
      <c r="DE350" s="9">
        <v>97.15</v>
      </c>
      <c r="DF350" s="9">
        <v>91.58</v>
      </c>
      <c r="DG350" s="9">
        <v>88.56</v>
      </c>
      <c r="DH350" s="9">
        <v>85.54</v>
      </c>
      <c r="DI350" s="9">
        <v>87.51</v>
      </c>
      <c r="DJ350" s="9">
        <v>93.6</v>
      </c>
      <c r="DK350" s="9">
        <v>99.81</v>
      </c>
      <c r="DL350" s="9">
        <v>105.79</v>
      </c>
      <c r="DM350" s="9">
        <v>111.87</v>
      </c>
      <c r="DN350" s="9">
        <v>112.79</v>
      </c>
      <c r="DO350" s="9">
        <v>107.33</v>
      </c>
      <c r="DP350" s="9">
        <v>97.35</v>
      </c>
      <c r="DR350" s="9">
        <v>97.92</v>
      </c>
      <c r="DS350" s="9">
        <v>99.98</v>
      </c>
      <c r="DT350" s="9">
        <v>104.38</v>
      </c>
      <c r="DU350" s="9">
        <v>102.54</v>
      </c>
      <c r="DV350" s="9">
        <v>116.21</v>
      </c>
      <c r="DW350" s="9">
        <v>145.02000000000001</v>
      </c>
      <c r="DX350" s="9">
        <v>147.01</v>
      </c>
      <c r="DY350" s="9">
        <v>145.97999999999999</v>
      </c>
      <c r="DZ350" s="9">
        <v>158.1</v>
      </c>
      <c r="EA350" s="9">
        <v>156.12</v>
      </c>
      <c r="EB350" s="9">
        <v>153.79</v>
      </c>
      <c r="EC350" s="9">
        <v>122.18</v>
      </c>
      <c r="ED350" s="9">
        <v>120.98</v>
      </c>
      <c r="EE350" s="9">
        <v>120.87</v>
      </c>
      <c r="EF350" s="9">
        <v>117.78</v>
      </c>
      <c r="EG350" s="9">
        <v>118.43</v>
      </c>
      <c r="EH350" s="9">
        <v>118.07</v>
      </c>
      <c r="EI350" s="9">
        <v>139.58000000000001</v>
      </c>
      <c r="EJ350" s="9">
        <v>141.85</v>
      </c>
      <c r="EK350" s="9">
        <v>142.93</v>
      </c>
      <c r="EL350" s="9">
        <v>142.37</v>
      </c>
      <c r="EM350" s="9">
        <v>141.75</v>
      </c>
      <c r="EN350" s="9">
        <v>141.43</v>
      </c>
      <c r="EO350" s="9">
        <v>106.49</v>
      </c>
      <c r="EP350" s="9">
        <v>105.76</v>
      </c>
      <c r="EQ350" s="9">
        <v>105.74</v>
      </c>
      <c r="ER350" s="9">
        <v>105.85</v>
      </c>
      <c r="ES350" s="9">
        <v>107.23</v>
      </c>
      <c r="ET350" s="9">
        <v>108.07</v>
      </c>
      <c r="EU350" s="9">
        <v>126.85</v>
      </c>
      <c r="EV350" s="9">
        <v>129.36000000000001</v>
      </c>
      <c r="EW350" s="9">
        <v>131.22</v>
      </c>
      <c r="EX350" s="9">
        <v>131.88</v>
      </c>
      <c r="EY350" s="9">
        <v>130.91999999999999</v>
      </c>
      <c r="EZ350" s="9">
        <v>130.83000000000001</v>
      </c>
      <c r="FA350" s="9">
        <v>95.42</v>
      </c>
      <c r="FB350" s="9">
        <v>94.79</v>
      </c>
      <c r="FC350" s="9">
        <v>94.8</v>
      </c>
      <c r="FD350" s="9">
        <v>94.81</v>
      </c>
      <c r="FE350" s="9">
        <v>94.83</v>
      </c>
      <c r="FF350" s="9">
        <v>96.04</v>
      </c>
      <c r="FG350" s="9">
        <v>111.21</v>
      </c>
      <c r="FH350" s="9">
        <v>113.72</v>
      </c>
      <c r="FI350" s="9">
        <v>115.58</v>
      </c>
      <c r="FJ350" s="9">
        <v>116.24</v>
      </c>
      <c r="FK350" s="9">
        <v>116.65</v>
      </c>
      <c r="FL350" s="9">
        <v>115.68</v>
      </c>
      <c r="FM350" s="9">
        <v>97.13</v>
      </c>
      <c r="FO350" s="9">
        <v>78.850399999999993</v>
      </c>
      <c r="FP350" s="7">
        <v>82.13</v>
      </c>
      <c r="FQ350" s="9">
        <v>1.2402</v>
      </c>
      <c r="FR350" s="7">
        <f t="shared" si="50"/>
        <v>66.223189808095469</v>
      </c>
      <c r="FT350" s="7">
        <v>3.73</v>
      </c>
      <c r="FU350" s="7">
        <v>3.69</v>
      </c>
      <c r="FV350" s="9">
        <v>79.024299999999997</v>
      </c>
      <c r="FX350" s="9">
        <v>80.77</v>
      </c>
      <c r="FY350" s="9">
        <v>80.23</v>
      </c>
      <c r="FZ350" s="9">
        <v>78.849999999999994</v>
      </c>
      <c r="GA350" s="9">
        <v>76.510000000000005</v>
      </c>
      <c r="GB350" s="9">
        <v>73.09</v>
      </c>
    </row>
    <row r="351" spans="1:184" x14ac:dyDescent="0.25">
      <c r="A351" s="6">
        <f t="shared" si="51"/>
        <v>45042</v>
      </c>
      <c r="B351" s="13">
        <f t="shared" si="45"/>
        <v>4</v>
      </c>
      <c r="C351" s="13">
        <f t="shared" si="46"/>
        <v>2023</v>
      </c>
      <c r="D351">
        <f t="shared" si="47"/>
        <v>202304</v>
      </c>
      <c r="E351">
        <f t="shared" si="48"/>
        <v>2</v>
      </c>
      <c r="F351">
        <f t="shared" si="49"/>
        <v>202302</v>
      </c>
      <c r="G351" t="s">
        <v>537</v>
      </c>
      <c r="H351" s="9">
        <v>4.25</v>
      </c>
      <c r="I351" s="9">
        <v>4.1783999999999999</v>
      </c>
      <c r="J351" s="10">
        <v>4.4241849000000002</v>
      </c>
      <c r="K351" s="10">
        <v>4.5389888999999997</v>
      </c>
      <c r="L351" s="10">
        <v>4.6612894999999996</v>
      </c>
      <c r="M351" s="10">
        <v>4.7621981</v>
      </c>
      <c r="N351" s="10">
        <v>4.8270862000000001</v>
      </c>
      <c r="O351" s="10">
        <v>4.8560401000000004</v>
      </c>
      <c r="P351" s="10">
        <v>4.8522704000000001</v>
      </c>
      <c r="Q351" s="10">
        <v>4.8228754</v>
      </c>
      <c r="R351" s="10">
        <v>4.7749242000000001</v>
      </c>
      <c r="S351" s="10">
        <v>4.7148561999999998</v>
      </c>
      <c r="T351" s="10">
        <v>4.6474529999999996</v>
      </c>
      <c r="U351" s="10">
        <v>4.5760281000000003</v>
      </c>
      <c r="V351" s="10">
        <v>4.5035940999999999</v>
      </c>
      <c r="W351" s="10">
        <v>4.4314625000000003</v>
      </c>
      <c r="X351" s="10">
        <v>4.3604424000000002</v>
      </c>
      <c r="Y351" s="10">
        <v>4.2913427000000004</v>
      </c>
      <c r="Z351" s="10">
        <v>4.2249726000000001</v>
      </c>
      <c r="AA351" s="10">
        <v>4.1621411000000004</v>
      </c>
      <c r="AB351" s="10">
        <v>4.1035405000000003</v>
      </c>
      <c r="AC351" s="10">
        <v>4.0492026000000001</v>
      </c>
      <c r="AD351" s="10">
        <v>3.9989268</v>
      </c>
      <c r="AE351" s="10">
        <v>3.9525120999999999</v>
      </c>
      <c r="AF351" s="10">
        <v>3.9097577000000001</v>
      </c>
      <c r="AG351" s="10">
        <v>3.8704626000000002</v>
      </c>
      <c r="AH351" s="10">
        <v>3.8344228</v>
      </c>
      <c r="AI351" s="10">
        <v>3.8014169999999998</v>
      </c>
      <c r="AJ351" s="10">
        <v>3.7712180000000002</v>
      </c>
      <c r="AK351" s="10">
        <v>3.7435987000000002</v>
      </c>
      <c r="AL351" s="10">
        <v>3.7183321</v>
      </c>
      <c r="AM351" s="10">
        <v>3.6951909999999999</v>
      </c>
      <c r="AN351" s="10">
        <v>3.6739483000000002</v>
      </c>
      <c r="AO351" s="10">
        <v>3.6543770000000002</v>
      </c>
      <c r="AP351" s="10">
        <v>3.6362499000000001</v>
      </c>
      <c r="AQ351" s="10">
        <v>3.6193398999999999</v>
      </c>
      <c r="AR351" s="10">
        <v>3.6034199</v>
      </c>
      <c r="AS351" s="10">
        <v>3.5882627999999999</v>
      </c>
      <c r="AT351" s="10">
        <v>3.5736686</v>
      </c>
      <c r="AU351" s="10">
        <v>3.5595691999999999</v>
      </c>
      <c r="AV351" s="10">
        <v>3.5459369000000001</v>
      </c>
      <c r="AW351" s="10">
        <v>3.5327437000000002</v>
      </c>
      <c r="AX351" s="10">
        <v>3.5199617999999999</v>
      </c>
      <c r="AY351" s="10">
        <v>3.5075634999999998</v>
      </c>
      <c r="AZ351" s="10">
        <v>3.4955208</v>
      </c>
      <c r="BA351" s="10">
        <v>3.4838059000000001</v>
      </c>
      <c r="BB351" s="10">
        <v>3.472391</v>
      </c>
      <c r="BC351" s="10">
        <v>3.4612482</v>
      </c>
      <c r="BD351" s="10">
        <v>3.4503496999999999</v>
      </c>
      <c r="BE351" s="10">
        <v>3.4396677000000002</v>
      </c>
      <c r="BF351" s="10">
        <v>3.4291806</v>
      </c>
      <c r="BG351" s="10">
        <v>3.4188949000000002</v>
      </c>
      <c r="BH351" s="10">
        <v>3.4088248000000001</v>
      </c>
      <c r="BI351" s="10">
        <v>3.3989847000000002</v>
      </c>
      <c r="BJ351" s="10">
        <v>3.3893884999999999</v>
      </c>
      <c r="BK351" s="10">
        <v>3.3800506000000001</v>
      </c>
      <c r="BL351" s="10">
        <v>3.3709851999999998</v>
      </c>
      <c r="BM351" s="10">
        <v>3.3622065000000001</v>
      </c>
      <c r="BN351" s="10">
        <v>3.3537286000000002</v>
      </c>
      <c r="BO351" s="10">
        <v>3.3455658000000001</v>
      </c>
      <c r="BP351" s="10">
        <v>3.3377322999999999</v>
      </c>
      <c r="BQ351" s="10">
        <v>3.3302423999999999</v>
      </c>
      <c r="BR351" s="10">
        <v>3.2928858000000001</v>
      </c>
      <c r="BS351" s="10">
        <v>3.2688646000000001</v>
      </c>
      <c r="BU351" s="9">
        <v>90.41</v>
      </c>
      <c r="BV351" s="9">
        <v>90.82</v>
      </c>
      <c r="BW351" s="9">
        <v>90.81</v>
      </c>
      <c r="BX351" s="9">
        <v>96.7</v>
      </c>
      <c r="BY351" s="9">
        <v>104.1</v>
      </c>
      <c r="BZ351" s="9">
        <v>112.35</v>
      </c>
      <c r="CA351" s="9">
        <v>137.35</v>
      </c>
      <c r="CB351" s="9">
        <v>152.30000000000001</v>
      </c>
      <c r="CC351" s="9">
        <v>155.56</v>
      </c>
      <c r="CD351" s="9">
        <v>154.88</v>
      </c>
      <c r="CE351" s="9">
        <v>149.91999999999999</v>
      </c>
      <c r="CF351" s="9">
        <v>141.9</v>
      </c>
      <c r="CG351" s="9">
        <v>136.21</v>
      </c>
      <c r="CH351" s="9">
        <v>132.74</v>
      </c>
      <c r="CI351" s="9">
        <v>132.5</v>
      </c>
      <c r="CJ351" s="9">
        <v>134.09</v>
      </c>
      <c r="CK351" s="9">
        <v>137.47999999999999</v>
      </c>
      <c r="CL351" s="9">
        <v>140.79</v>
      </c>
      <c r="CM351" s="9">
        <v>145.58000000000001</v>
      </c>
      <c r="CN351" s="9">
        <v>146.85</v>
      </c>
      <c r="CO351" s="9">
        <v>151.02000000000001</v>
      </c>
      <c r="CP351" s="9">
        <v>149.83000000000001</v>
      </c>
      <c r="CQ351" s="9">
        <v>140.5</v>
      </c>
      <c r="CR351" s="9">
        <v>129.01</v>
      </c>
      <c r="CS351" s="9">
        <v>119.03</v>
      </c>
      <c r="CT351" s="9">
        <v>109.81</v>
      </c>
      <c r="CU351" s="9">
        <v>110.8</v>
      </c>
      <c r="CV351" s="9">
        <v>112.58</v>
      </c>
      <c r="CW351" s="9">
        <v>115.76</v>
      </c>
      <c r="CX351" s="9">
        <v>118.96</v>
      </c>
      <c r="CY351" s="9">
        <v>122</v>
      </c>
      <c r="CZ351" s="9">
        <v>125.11</v>
      </c>
      <c r="DA351" s="9">
        <v>127.21</v>
      </c>
      <c r="DB351" s="9">
        <v>128.21</v>
      </c>
      <c r="DC351" s="9">
        <v>117.81</v>
      </c>
      <c r="DD351" s="9">
        <v>106.67</v>
      </c>
      <c r="DE351" s="9">
        <v>96.39</v>
      </c>
      <c r="DF351" s="9">
        <v>90.82</v>
      </c>
      <c r="DG351" s="9">
        <v>87.8</v>
      </c>
      <c r="DH351" s="9">
        <v>84.78</v>
      </c>
      <c r="DI351" s="9">
        <v>86.75</v>
      </c>
      <c r="DJ351" s="9">
        <v>92.84</v>
      </c>
      <c r="DK351" s="9">
        <v>99.05</v>
      </c>
      <c r="DL351" s="9">
        <v>105.03</v>
      </c>
      <c r="DM351" s="9">
        <v>111.11</v>
      </c>
      <c r="DN351" s="9">
        <v>112.03</v>
      </c>
      <c r="DO351" s="9">
        <v>106.57</v>
      </c>
      <c r="DP351" s="9">
        <v>96.59</v>
      </c>
      <c r="DR351" s="9">
        <v>94.82</v>
      </c>
      <c r="DS351" s="9">
        <v>95.8</v>
      </c>
      <c r="DT351" s="9">
        <v>100.94</v>
      </c>
      <c r="DU351" s="9">
        <v>99.09</v>
      </c>
      <c r="DV351" s="9">
        <v>112.97</v>
      </c>
      <c r="DW351" s="9">
        <v>143.84</v>
      </c>
      <c r="DX351" s="9">
        <v>145.83000000000001</v>
      </c>
      <c r="DY351" s="9">
        <v>144.80000000000001</v>
      </c>
      <c r="DZ351" s="9">
        <v>157.4</v>
      </c>
      <c r="EA351" s="9">
        <v>155.41999999999999</v>
      </c>
      <c r="EB351" s="9">
        <v>153.09</v>
      </c>
      <c r="EC351" s="9">
        <v>122.4</v>
      </c>
      <c r="ED351" s="9">
        <v>121.2</v>
      </c>
      <c r="EE351" s="9">
        <v>121.09</v>
      </c>
      <c r="EF351" s="9">
        <v>117.83</v>
      </c>
      <c r="EG351" s="9">
        <v>118.48</v>
      </c>
      <c r="EH351" s="9">
        <v>118.12</v>
      </c>
      <c r="EI351" s="9">
        <v>138.83000000000001</v>
      </c>
      <c r="EJ351" s="9">
        <v>141.1</v>
      </c>
      <c r="EK351" s="9">
        <v>142.18</v>
      </c>
      <c r="EL351" s="9">
        <v>141.62</v>
      </c>
      <c r="EM351" s="9">
        <v>141</v>
      </c>
      <c r="EN351" s="9">
        <v>140.68</v>
      </c>
      <c r="EO351" s="9">
        <v>106.93</v>
      </c>
      <c r="EP351" s="9">
        <v>106.2</v>
      </c>
      <c r="EQ351" s="9">
        <v>106.18</v>
      </c>
      <c r="ER351" s="9">
        <v>106.29</v>
      </c>
      <c r="ES351" s="9">
        <v>107.67</v>
      </c>
      <c r="ET351" s="9">
        <v>108.51</v>
      </c>
      <c r="EU351" s="9">
        <v>126.41</v>
      </c>
      <c r="EV351" s="9">
        <v>128.91999999999999</v>
      </c>
      <c r="EW351" s="9">
        <v>130.78</v>
      </c>
      <c r="EX351" s="9">
        <v>131.44</v>
      </c>
      <c r="EY351" s="9">
        <v>130.47999999999999</v>
      </c>
      <c r="EZ351" s="9">
        <v>130.38999999999999</v>
      </c>
      <c r="FA351" s="9">
        <v>96.41</v>
      </c>
      <c r="FB351" s="9">
        <v>95.78</v>
      </c>
      <c r="FC351" s="9">
        <v>95.79</v>
      </c>
      <c r="FD351" s="9">
        <v>95.8</v>
      </c>
      <c r="FE351" s="9">
        <v>95.82</v>
      </c>
      <c r="FF351" s="9">
        <v>97.03</v>
      </c>
      <c r="FG351" s="9">
        <v>111.02</v>
      </c>
      <c r="FH351" s="9">
        <v>113.53</v>
      </c>
      <c r="FI351" s="9">
        <v>115.39</v>
      </c>
      <c r="FJ351" s="9">
        <v>116.05</v>
      </c>
      <c r="FK351" s="9">
        <v>116.46</v>
      </c>
      <c r="FL351" s="9">
        <v>115.49</v>
      </c>
      <c r="FM351" s="9">
        <v>98.12</v>
      </c>
      <c r="FO351" s="9">
        <v>79.052899999999994</v>
      </c>
      <c r="FP351" s="7">
        <v>79.19</v>
      </c>
      <c r="FQ351" s="9">
        <v>1.2472000000000001</v>
      </c>
      <c r="FR351" s="7">
        <f t="shared" si="50"/>
        <v>63.494227068633734</v>
      </c>
      <c r="FT351" s="7">
        <v>3.77</v>
      </c>
      <c r="FU351" s="7">
        <v>3.74</v>
      </c>
      <c r="FV351" s="9">
        <v>79.224800000000002</v>
      </c>
      <c r="FX351" s="9">
        <v>77.69</v>
      </c>
      <c r="FY351" s="9">
        <v>77.489999999999995</v>
      </c>
      <c r="FZ351" s="9">
        <v>76.42</v>
      </c>
      <c r="GA351" s="9">
        <v>74.569999999999993</v>
      </c>
      <c r="GB351" s="9">
        <v>71.95</v>
      </c>
    </row>
    <row r="352" spans="1:184" x14ac:dyDescent="0.25">
      <c r="A352" s="6">
        <f t="shared" si="51"/>
        <v>45043</v>
      </c>
      <c r="B352" s="13">
        <f t="shared" si="45"/>
        <v>4</v>
      </c>
      <c r="C352" s="13">
        <f t="shared" si="46"/>
        <v>2023</v>
      </c>
      <c r="D352">
        <f t="shared" si="47"/>
        <v>202304</v>
      </c>
      <c r="E352">
        <f t="shared" si="48"/>
        <v>2</v>
      </c>
      <c r="F352">
        <f t="shared" si="49"/>
        <v>202302</v>
      </c>
      <c r="G352" t="s">
        <v>538</v>
      </c>
      <c r="H352" s="9">
        <v>4.25</v>
      </c>
      <c r="I352" s="9">
        <v>4.1787000000000001</v>
      </c>
      <c r="J352" s="10">
        <v>4.4429562999999996</v>
      </c>
      <c r="K352" s="10">
        <v>4.5525707000000004</v>
      </c>
      <c r="L352" s="10">
        <v>4.6742184</v>
      </c>
      <c r="M352" s="10">
        <v>4.7772997000000004</v>
      </c>
      <c r="N352" s="10">
        <v>4.8452121000000004</v>
      </c>
      <c r="O352" s="10">
        <v>4.8773337999999997</v>
      </c>
      <c r="P352" s="10">
        <v>4.8771852000000004</v>
      </c>
      <c r="Q352" s="10">
        <v>4.8518264999999996</v>
      </c>
      <c r="R352" s="10">
        <v>4.8082174000000002</v>
      </c>
      <c r="S352" s="10">
        <v>4.7516524000000002</v>
      </c>
      <c r="T352" s="10">
        <v>4.6866909000000003</v>
      </c>
      <c r="U352" s="10">
        <v>4.6164668000000004</v>
      </c>
      <c r="V352" s="10">
        <v>4.5440889000000002</v>
      </c>
      <c r="W352" s="10">
        <v>4.4712703999999999</v>
      </c>
      <c r="X352" s="10">
        <v>4.3991916</v>
      </c>
      <c r="Y352" s="10">
        <v>4.3290322000000003</v>
      </c>
      <c r="Z352" s="10">
        <v>4.2619721000000004</v>
      </c>
      <c r="AA352" s="10">
        <v>4.1991911000000002</v>
      </c>
      <c r="AB352" s="10">
        <v>4.1416645000000001</v>
      </c>
      <c r="AC352" s="10">
        <v>4.0893198999999996</v>
      </c>
      <c r="AD352" s="10">
        <v>4.0417500000000004</v>
      </c>
      <c r="AE352" s="10">
        <v>3.9985476000000002</v>
      </c>
      <c r="AF352" s="10">
        <v>3.9593053999999999</v>
      </c>
      <c r="AG352" s="10">
        <v>3.923616</v>
      </c>
      <c r="AH352" s="10">
        <v>3.8910941000000001</v>
      </c>
      <c r="AI352" s="10">
        <v>3.8614606</v>
      </c>
      <c r="AJ352" s="10">
        <v>3.8344692</v>
      </c>
      <c r="AK352" s="10">
        <v>3.8098733999999999</v>
      </c>
      <c r="AL352" s="10">
        <v>3.7874265999999999</v>
      </c>
      <c r="AM352" s="10">
        <v>3.7668824000000001</v>
      </c>
      <c r="AN352" s="10">
        <v>3.7479942999999998</v>
      </c>
      <c r="AO352" s="10">
        <v>3.7305158999999999</v>
      </c>
      <c r="AP352" s="10">
        <v>3.7142005999999999</v>
      </c>
      <c r="AQ352" s="10">
        <v>3.6988020000000001</v>
      </c>
      <c r="AR352" s="10">
        <v>3.6840736000000001</v>
      </c>
      <c r="AS352" s="10">
        <v>3.6697688999999998</v>
      </c>
      <c r="AT352" s="10">
        <v>3.6556788</v>
      </c>
      <c r="AU352" s="10">
        <v>3.6417595999999999</v>
      </c>
      <c r="AV352" s="10">
        <v>3.6280128999999999</v>
      </c>
      <c r="AW352" s="10">
        <v>3.6144405000000002</v>
      </c>
      <c r="AX352" s="10">
        <v>3.6010439999999999</v>
      </c>
      <c r="AY352" s="10">
        <v>3.5878250999999999</v>
      </c>
      <c r="AZ352" s="10">
        <v>3.5747857000000001</v>
      </c>
      <c r="BA352" s="10">
        <v>3.5619274000000001</v>
      </c>
      <c r="BB352" s="10">
        <v>3.5492518999999998</v>
      </c>
      <c r="BC352" s="10">
        <v>3.5367609999999998</v>
      </c>
      <c r="BD352" s="10">
        <v>3.5244564</v>
      </c>
      <c r="BE352" s="10">
        <v>3.5123397999999999</v>
      </c>
      <c r="BF352" s="10">
        <v>3.5004154000000001</v>
      </c>
      <c r="BG352" s="10">
        <v>3.4886984999999999</v>
      </c>
      <c r="BH352" s="10">
        <v>3.4772074000000002</v>
      </c>
      <c r="BI352" s="10">
        <v>3.4659604000000002</v>
      </c>
      <c r="BJ352" s="10">
        <v>3.4549759</v>
      </c>
      <c r="BK352" s="10">
        <v>3.4442721999999999</v>
      </c>
      <c r="BL352" s="10">
        <v>3.4338677</v>
      </c>
      <c r="BM352" s="10">
        <v>3.4237806000000002</v>
      </c>
      <c r="BN352" s="10">
        <v>3.4140291999999999</v>
      </c>
      <c r="BO352" s="10">
        <v>3.4046319</v>
      </c>
      <c r="BP352" s="10">
        <v>3.3956070999999999</v>
      </c>
      <c r="BQ352" s="10">
        <v>3.3869729999999998</v>
      </c>
      <c r="BR352" s="10">
        <v>3.3438132</v>
      </c>
      <c r="BS352" s="10">
        <v>3.3157380999999999</v>
      </c>
      <c r="BU352" s="9">
        <v>90.53</v>
      </c>
      <c r="BV352" s="9">
        <v>91.76</v>
      </c>
      <c r="BW352" s="9">
        <v>92</v>
      </c>
      <c r="BX352" s="9">
        <v>98.7</v>
      </c>
      <c r="BY352" s="9">
        <v>105.95</v>
      </c>
      <c r="BZ352" s="9">
        <v>114.75</v>
      </c>
      <c r="CA352" s="9">
        <v>141.16999999999999</v>
      </c>
      <c r="CB352" s="9">
        <v>156.66999999999999</v>
      </c>
      <c r="CC352" s="9">
        <v>159.9</v>
      </c>
      <c r="CD352" s="9">
        <v>159.41999999999999</v>
      </c>
      <c r="CE352" s="9">
        <v>154.46</v>
      </c>
      <c r="CF352" s="9">
        <v>146.91</v>
      </c>
      <c r="CG352" s="9">
        <v>141.22</v>
      </c>
      <c r="CH352" s="9">
        <v>137.75</v>
      </c>
      <c r="CI352" s="9">
        <v>137.51</v>
      </c>
      <c r="CJ352" s="9">
        <v>139.1</v>
      </c>
      <c r="CK352" s="9">
        <v>142.49</v>
      </c>
      <c r="CL352" s="9">
        <v>144.97</v>
      </c>
      <c r="CM352" s="9">
        <v>149.76</v>
      </c>
      <c r="CN352" s="9">
        <v>151.03</v>
      </c>
      <c r="CO352" s="9">
        <v>156.19999999999999</v>
      </c>
      <c r="CP352" s="9">
        <v>155.41</v>
      </c>
      <c r="CQ352" s="9">
        <v>146.08000000000001</v>
      </c>
      <c r="CR352" s="9">
        <v>133.22999999999999</v>
      </c>
      <c r="CS352" s="9">
        <v>123.15</v>
      </c>
      <c r="CT352" s="9">
        <v>113.93</v>
      </c>
      <c r="CU352" s="9">
        <v>114.92</v>
      </c>
      <c r="CV352" s="9">
        <v>116.7</v>
      </c>
      <c r="CW352" s="9">
        <v>119.88</v>
      </c>
      <c r="CX352" s="9">
        <v>123.08</v>
      </c>
      <c r="CY352" s="9">
        <v>126.12</v>
      </c>
      <c r="CZ352" s="9">
        <v>129.22999999999999</v>
      </c>
      <c r="DA352" s="9">
        <v>131.33000000000001</v>
      </c>
      <c r="DB352" s="9">
        <v>132.33000000000001</v>
      </c>
      <c r="DC352" s="9">
        <v>121.93</v>
      </c>
      <c r="DD352" s="9">
        <v>108.79</v>
      </c>
      <c r="DE352" s="9">
        <v>97.51</v>
      </c>
      <c r="DF352" s="9">
        <v>91.94</v>
      </c>
      <c r="DG352" s="9">
        <v>88.92</v>
      </c>
      <c r="DH352" s="9">
        <v>85.9</v>
      </c>
      <c r="DI352" s="9">
        <v>87.87</v>
      </c>
      <c r="DJ352" s="9">
        <v>92.96</v>
      </c>
      <c r="DK352" s="9">
        <v>98.17</v>
      </c>
      <c r="DL352" s="9">
        <v>104.15</v>
      </c>
      <c r="DM352" s="9">
        <v>110.23</v>
      </c>
      <c r="DN352" s="9">
        <v>111.15</v>
      </c>
      <c r="DO352" s="9">
        <v>105.69</v>
      </c>
      <c r="DP352" s="9">
        <v>95.71</v>
      </c>
      <c r="DR352" s="9">
        <v>94.11</v>
      </c>
      <c r="DS352" s="9">
        <v>94.91</v>
      </c>
      <c r="DT352" s="9">
        <v>101.28</v>
      </c>
      <c r="DU352" s="9">
        <v>99.56</v>
      </c>
      <c r="DV352" s="9">
        <v>113.27</v>
      </c>
      <c r="DW352" s="9">
        <v>145.16</v>
      </c>
      <c r="DX352" s="9">
        <v>147.15</v>
      </c>
      <c r="DY352" s="9">
        <v>146.12</v>
      </c>
      <c r="DZ352" s="9">
        <v>160.96</v>
      </c>
      <c r="EA352" s="9">
        <v>158.97999999999999</v>
      </c>
      <c r="EB352" s="9">
        <v>156.15</v>
      </c>
      <c r="EC352" s="9">
        <v>125.09</v>
      </c>
      <c r="ED352" s="9">
        <v>123.89</v>
      </c>
      <c r="EE352" s="9">
        <v>123.78</v>
      </c>
      <c r="EF352" s="9">
        <v>119.87</v>
      </c>
      <c r="EG352" s="9">
        <v>120.52</v>
      </c>
      <c r="EH352" s="9">
        <v>120.16</v>
      </c>
      <c r="EI352" s="9">
        <v>140.93</v>
      </c>
      <c r="EJ352" s="9">
        <v>143.19999999999999</v>
      </c>
      <c r="EK352" s="9">
        <v>144.28</v>
      </c>
      <c r="EL352" s="9">
        <v>143.72</v>
      </c>
      <c r="EM352" s="9">
        <v>143.1</v>
      </c>
      <c r="EN352" s="9">
        <v>142.78</v>
      </c>
      <c r="EO352" s="9">
        <v>109.67</v>
      </c>
      <c r="EP352" s="9">
        <v>108.94</v>
      </c>
      <c r="EQ352" s="9">
        <v>108.92</v>
      </c>
      <c r="ER352" s="9">
        <v>109.03</v>
      </c>
      <c r="ES352" s="9">
        <v>110.41</v>
      </c>
      <c r="ET352" s="9">
        <v>111.25</v>
      </c>
      <c r="EU352" s="9">
        <v>128.13</v>
      </c>
      <c r="EV352" s="9">
        <v>130.63999999999999</v>
      </c>
      <c r="EW352" s="9">
        <v>132.5</v>
      </c>
      <c r="EX352" s="9">
        <v>133.16</v>
      </c>
      <c r="EY352" s="9">
        <v>132.19999999999999</v>
      </c>
      <c r="EZ352" s="9">
        <v>132.11000000000001</v>
      </c>
      <c r="FA352" s="9">
        <v>98.84</v>
      </c>
      <c r="FB352" s="9">
        <v>98.21</v>
      </c>
      <c r="FC352" s="9">
        <v>98.22</v>
      </c>
      <c r="FD352" s="9">
        <v>98.23</v>
      </c>
      <c r="FE352" s="9">
        <v>98.25</v>
      </c>
      <c r="FF352" s="9">
        <v>99.46</v>
      </c>
      <c r="FG352" s="9">
        <v>112.76</v>
      </c>
      <c r="FH352" s="9">
        <v>115.27</v>
      </c>
      <c r="FI352" s="9">
        <v>117.13</v>
      </c>
      <c r="FJ352" s="9">
        <v>117.79</v>
      </c>
      <c r="FK352" s="9">
        <v>118.2</v>
      </c>
      <c r="FL352" s="9">
        <v>117.23</v>
      </c>
      <c r="FM352" s="9">
        <v>100.55</v>
      </c>
      <c r="FO352" s="9">
        <v>79.193700000000007</v>
      </c>
      <c r="FP352" s="7">
        <v>80.11</v>
      </c>
      <c r="FQ352" s="9">
        <v>1.2494000000000001</v>
      </c>
      <c r="FR352" s="7">
        <f t="shared" si="50"/>
        <v>64.11877701296622</v>
      </c>
      <c r="FT352" s="7">
        <v>3.81</v>
      </c>
      <c r="FU352" s="7">
        <v>3.8</v>
      </c>
      <c r="FV352" s="9">
        <v>79.387299999999996</v>
      </c>
      <c r="FX352" s="9">
        <v>78.37</v>
      </c>
      <c r="FY352" s="9">
        <v>77.89</v>
      </c>
      <c r="FZ352" s="9">
        <v>76.64</v>
      </c>
      <c r="GA352" s="9">
        <v>74.61</v>
      </c>
      <c r="GB352" s="9">
        <v>71.739999999999995</v>
      </c>
    </row>
    <row r="353" spans="1:184" x14ac:dyDescent="0.25">
      <c r="A353" s="6">
        <f t="shared" si="51"/>
        <v>45044</v>
      </c>
      <c r="B353" s="13">
        <f t="shared" si="45"/>
        <v>4</v>
      </c>
      <c r="C353" s="13">
        <f t="shared" si="46"/>
        <v>2023</v>
      </c>
      <c r="D353">
        <f t="shared" si="47"/>
        <v>202304</v>
      </c>
      <c r="E353">
        <f t="shared" si="48"/>
        <v>2</v>
      </c>
      <c r="F353">
        <f t="shared" si="49"/>
        <v>202302</v>
      </c>
      <c r="G353" t="s">
        <v>539</v>
      </c>
      <c r="H353" s="9">
        <v>4.25</v>
      </c>
      <c r="I353" s="9">
        <v>4.1791999999999998</v>
      </c>
      <c r="J353" s="10">
        <v>4.4539</v>
      </c>
      <c r="K353" s="10">
        <v>4.5670419999999998</v>
      </c>
      <c r="L353" s="10">
        <v>4.6872726</v>
      </c>
      <c r="M353" s="10">
        <v>4.7892828999999999</v>
      </c>
      <c r="N353" s="10">
        <v>4.8569510999999999</v>
      </c>
      <c r="O353" s="10">
        <v>4.8875957999999997</v>
      </c>
      <c r="P353" s="10">
        <v>4.8841340999999998</v>
      </c>
      <c r="Q353" s="10">
        <v>4.8522344999999998</v>
      </c>
      <c r="R353" s="10">
        <v>4.7993737999999997</v>
      </c>
      <c r="S353" s="10">
        <v>4.7320450000000003</v>
      </c>
      <c r="T353" s="10">
        <v>4.6561548000000004</v>
      </c>
      <c r="U353" s="10">
        <v>4.5760379000000002</v>
      </c>
      <c r="V353" s="10">
        <v>4.4967673000000001</v>
      </c>
      <c r="W353" s="10">
        <v>4.4201734999999998</v>
      </c>
      <c r="X353" s="10">
        <v>4.3469233000000003</v>
      </c>
      <c r="Y353" s="10">
        <v>4.2776831</v>
      </c>
      <c r="Z353" s="10">
        <v>4.2131192000000004</v>
      </c>
      <c r="AA353" s="10">
        <v>4.1538982000000004</v>
      </c>
      <c r="AB353" s="10">
        <v>4.1005010000000004</v>
      </c>
      <c r="AC353" s="10">
        <v>4.0525481000000001</v>
      </c>
      <c r="AD353" s="10">
        <v>4.0094110000000001</v>
      </c>
      <c r="AE353" s="10">
        <v>3.9704609999999998</v>
      </c>
      <c r="AF353" s="10">
        <v>3.9350692999999999</v>
      </c>
      <c r="AG353" s="10">
        <v>3.9026073000000001</v>
      </c>
      <c r="AH353" s="10">
        <v>3.8725141999999999</v>
      </c>
      <c r="AI353" s="10">
        <v>3.8445285</v>
      </c>
      <c r="AJ353" s="10">
        <v>3.8184714999999998</v>
      </c>
      <c r="AK353" s="10">
        <v>3.7941646000000002</v>
      </c>
      <c r="AL353" s="10">
        <v>3.7714289999999999</v>
      </c>
      <c r="AM353" s="10">
        <v>3.7500859000000002</v>
      </c>
      <c r="AN353" s="10">
        <v>3.7299566999999998</v>
      </c>
      <c r="AO353" s="10">
        <v>3.7108626</v>
      </c>
      <c r="AP353" s="10">
        <v>3.6926247999999999</v>
      </c>
      <c r="AQ353" s="10">
        <v>3.6750647000000001</v>
      </c>
      <c r="AR353" s="10">
        <v>3.6580035999999998</v>
      </c>
      <c r="AS353" s="10">
        <v>3.6412626000000001</v>
      </c>
      <c r="AT353" s="10">
        <v>3.6246923</v>
      </c>
      <c r="AU353" s="10">
        <v>3.6082719999999999</v>
      </c>
      <c r="AV353" s="10">
        <v>3.5920166999999998</v>
      </c>
      <c r="AW353" s="10">
        <v>3.5759413000000002</v>
      </c>
      <c r="AX353" s="10">
        <v>3.5600605999999999</v>
      </c>
      <c r="AY353" s="10">
        <v>3.5443896000000001</v>
      </c>
      <c r="AZ353" s="10">
        <v>3.5289432999999999</v>
      </c>
      <c r="BA353" s="10">
        <v>3.5137364999999998</v>
      </c>
      <c r="BB353" s="10">
        <v>3.4987841999999998</v>
      </c>
      <c r="BC353" s="10">
        <v>3.4841012999999998</v>
      </c>
      <c r="BD353" s="10">
        <v>3.4697026000000002</v>
      </c>
      <c r="BE353" s="10">
        <v>3.4556032000000001</v>
      </c>
      <c r="BF353" s="10">
        <v>3.4418179000000002</v>
      </c>
      <c r="BG353" s="10">
        <v>3.4283613000000002</v>
      </c>
      <c r="BH353" s="10">
        <v>3.4152477999999999</v>
      </c>
      <c r="BI353" s="10">
        <v>3.4024918</v>
      </c>
      <c r="BJ353" s="10">
        <v>3.3901080000000001</v>
      </c>
      <c r="BK353" s="10">
        <v>3.3781107000000001</v>
      </c>
      <c r="BL353" s="10">
        <v>3.3665145000000001</v>
      </c>
      <c r="BM353" s="10">
        <v>3.3553337000000001</v>
      </c>
      <c r="BN353" s="10">
        <v>3.3445830000000001</v>
      </c>
      <c r="BO353" s="10">
        <v>3.3342768</v>
      </c>
      <c r="BP353" s="10">
        <v>3.3244294999999999</v>
      </c>
      <c r="BQ353" s="10">
        <v>3.3150556999999998</v>
      </c>
      <c r="BR353" s="10">
        <v>3.2690397</v>
      </c>
      <c r="BS353" s="10">
        <v>3.2404901000000002</v>
      </c>
      <c r="BU353" s="9">
        <v>88.53</v>
      </c>
      <c r="BV353" s="9">
        <v>88.87</v>
      </c>
      <c r="BW353" s="9">
        <v>97.62</v>
      </c>
      <c r="BX353" s="9">
        <v>105.62</v>
      </c>
      <c r="BY353" s="9">
        <v>113.67</v>
      </c>
      <c r="BZ353" s="9">
        <v>139.33000000000001</v>
      </c>
      <c r="CA353" s="9">
        <v>154.82</v>
      </c>
      <c r="CB353" s="9">
        <v>158.35</v>
      </c>
      <c r="CC353" s="9">
        <v>157.87</v>
      </c>
      <c r="CD353" s="9">
        <v>152.9</v>
      </c>
      <c r="CE353" s="9">
        <v>146.16999999999999</v>
      </c>
      <c r="CF353" s="9">
        <v>140.47999999999999</v>
      </c>
      <c r="CG353" s="9">
        <v>137.01</v>
      </c>
      <c r="CH353" s="9">
        <v>136.77000000000001</v>
      </c>
      <c r="CI353" s="9">
        <v>138.36000000000001</v>
      </c>
      <c r="CJ353" s="9">
        <v>141.75</v>
      </c>
      <c r="CK353" s="9">
        <v>145.16999999999999</v>
      </c>
      <c r="CL353" s="9">
        <v>149.96</v>
      </c>
      <c r="CM353" s="9">
        <v>151.22999999999999</v>
      </c>
      <c r="CN353" s="9">
        <v>156.4</v>
      </c>
      <c r="CO353" s="9">
        <v>155.61000000000001</v>
      </c>
      <c r="CP353" s="9">
        <v>146.28</v>
      </c>
      <c r="CQ353" s="9">
        <v>132.53</v>
      </c>
      <c r="CR353" s="9">
        <v>121.95</v>
      </c>
      <c r="CS353" s="9">
        <v>112.73</v>
      </c>
      <c r="CT353" s="9">
        <v>113.72</v>
      </c>
      <c r="CU353" s="9">
        <v>115.5</v>
      </c>
      <c r="CV353" s="9">
        <v>118.68</v>
      </c>
      <c r="CW353" s="9">
        <v>122.38</v>
      </c>
      <c r="CX353" s="9">
        <v>125.42</v>
      </c>
      <c r="CY353" s="9">
        <v>128.53</v>
      </c>
      <c r="CZ353" s="9">
        <v>130.63</v>
      </c>
      <c r="DA353" s="9">
        <v>131.63</v>
      </c>
      <c r="DB353" s="9">
        <v>121.23</v>
      </c>
      <c r="DC353" s="9">
        <v>108.09</v>
      </c>
      <c r="DD353" s="9">
        <v>96.81</v>
      </c>
      <c r="DE353" s="9">
        <v>91.24</v>
      </c>
      <c r="DF353" s="9">
        <v>88.22</v>
      </c>
      <c r="DG353" s="9">
        <v>85.2</v>
      </c>
      <c r="DH353" s="9">
        <v>87.17</v>
      </c>
      <c r="DI353" s="9">
        <v>92.26</v>
      </c>
      <c r="DJ353" s="9">
        <v>97.47</v>
      </c>
      <c r="DK353" s="9">
        <v>103.45</v>
      </c>
      <c r="DL353" s="9">
        <v>109.53</v>
      </c>
      <c r="DM353" s="9">
        <v>110.45</v>
      </c>
      <c r="DN353" s="9">
        <v>104.99</v>
      </c>
      <c r="DO353" s="9">
        <v>95.01</v>
      </c>
      <c r="DP353" s="9">
        <v>89.12</v>
      </c>
      <c r="DR353" s="9">
        <v>93.17</v>
      </c>
      <c r="DS353" s="9">
        <v>99.87</v>
      </c>
      <c r="DT353" s="9">
        <v>99</v>
      </c>
      <c r="DU353" s="9">
        <v>112.47</v>
      </c>
      <c r="DV353" s="9">
        <v>145.86000000000001</v>
      </c>
      <c r="DW353" s="9">
        <v>147.85</v>
      </c>
      <c r="DX353" s="9">
        <v>146.82</v>
      </c>
      <c r="DY353" s="9">
        <v>161.4</v>
      </c>
      <c r="DZ353" s="9">
        <v>159.41999999999999</v>
      </c>
      <c r="EA353" s="9">
        <v>156.59</v>
      </c>
      <c r="EB353" s="9">
        <v>127.51</v>
      </c>
      <c r="EC353" s="9">
        <v>125.89</v>
      </c>
      <c r="ED353" s="9">
        <v>125.78</v>
      </c>
      <c r="EE353" s="9">
        <v>121.5</v>
      </c>
      <c r="EF353" s="9">
        <v>121.89</v>
      </c>
      <c r="EG353" s="9">
        <v>121.53</v>
      </c>
      <c r="EH353" s="9">
        <v>141.74</v>
      </c>
      <c r="EI353" s="9">
        <v>144.01</v>
      </c>
      <c r="EJ353" s="9">
        <v>145.09</v>
      </c>
      <c r="EK353" s="9">
        <v>144.53</v>
      </c>
      <c r="EL353" s="9">
        <v>143.91</v>
      </c>
      <c r="EM353" s="9">
        <v>143.59</v>
      </c>
      <c r="EN353" s="9">
        <v>109.63</v>
      </c>
      <c r="EO353" s="9">
        <v>108.9</v>
      </c>
      <c r="EP353" s="9">
        <v>108.88</v>
      </c>
      <c r="EQ353" s="9">
        <v>108.99</v>
      </c>
      <c r="ER353" s="9">
        <v>110.37</v>
      </c>
      <c r="ES353" s="9">
        <v>111.21</v>
      </c>
      <c r="ET353" s="9">
        <v>126.93</v>
      </c>
      <c r="EU353" s="9">
        <v>129.44</v>
      </c>
      <c r="EV353" s="9">
        <v>131.30000000000001</v>
      </c>
      <c r="EW353" s="9">
        <v>131.96</v>
      </c>
      <c r="EX353" s="9">
        <v>131</v>
      </c>
      <c r="EY353" s="9">
        <v>130.91</v>
      </c>
      <c r="EZ353" s="9">
        <v>98.2</v>
      </c>
      <c r="FA353" s="9">
        <v>97.57</v>
      </c>
      <c r="FB353" s="9">
        <v>97.58</v>
      </c>
      <c r="FC353" s="9">
        <v>97.59</v>
      </c>
      <c r="FD353" s="9">
        <v>97.61</v>
      </c>
      <c r="FE353" s="9">
        <v>98.82</v>
      </c>
      <c r="FF353" s="9">
        <v>111.01</v>
      </c>
      <c r="FG353" s="9">
        <v>113.52</v>
      </c>
      <c r="FH353" s="9">
        <v>115.38</v>
      </c>
      <c r="FI353" s="9">
        <v>116.04</v>
      </c>
      <c r="FJ353" s="9">
        <v>116.45</v>
      </c>
      <c r="FK353" s="9">
        <v>115.48</v>
      </c>
      <c r="FL353" s="9">
        <v>99.91</v>
      </c>
      <c r="FM353" s="9">
        <v>98.2</v>
      </c>
      <c r="FO353" s="9">
        <v>79.714399999999998</v>
      </c>
      <c r="FP353" s="7">
        <v>81.319999999999993</v>
      </c>
      <c r="FQ353" s="9">
        <v>1.2565999999999999</v>
      </c>
      <c r="FR353" s="7">
        <f t="shared" si="50"/>
        <v>64.714308451376723</v>
      </c>
      <c r="FT353" s="7">
        <v>3.78</v>
      </c>
      <c r="FU353" s="7">
        <v>3.72</v>
      </c>
      <c r="FV353" s="9">
        <v>79.912000000000006</v>
      </c>
      <c r="FX353" s="9">
        <v>79.540000000000006</v>
      </c>
      <c r="FY353" s="9">
        <v>79.92</v>
      </c>
      <c r="FZ353" s="9">
        <v>78.53</v>
      </c>
      <c r="GA353" s="9">
        <v>76.33</v>
      </c>
      <c r="GB353" s="9">
        <v>73.239999999999995</v>
      </c>
    </row>
    <row r="354" spans="1:184" x14ac:dyDescent="0.25">
      <c r="A354" s="6">
        <f t="shared" si="51"/>
        <v>45047</v>
      </c>
      <c r="B354" s="13">
        <f t="shared" si="45"/>
        <v>5</v>
      </c>
      <c r="C354" s="13">
        <f t="shared" si="46"/>
        <v>2023</v>
      </c>
      <c r="D354">
        <f t="shared" si="47"/>
        <v>202305</v>
      </c>
      <c r="E354">
        <f t="shared" si="48"/>
        <v>2</v>
      </c>
      <c r="F354">
        <f t="shared" si="49"/>
        <v>202302</v>
      </c>
      <c r="G354" t="s">
        <v>540</v>
      </c>
      <c r="H354" s="9">
        <v>4.25</v>
      </c>
      <c r="I354" s="9" t="e">
        <v>#N/A</v>
      </c>
      <c r="J354" s="10" t="e">
        <v>#N/A</v>
      </c>
      <c r="K354" s="10" t="e">
        <v>#N/A</v>
      </c>
      <c r="L354" s="10" t="e">
        <v>#N/A</v>
      </c>
      <c r="M354" s="10" t="e">
        <v>#N/A</v>
      </c>
      <c r="N354" s="10" t="e">
        <v>#N/A</v>
      </c>
      <c r="O354" s="10" t="e">
        <v>#N/A</v>
      </c>
      <c r="P354" s="10" t="e">
        <v>#N/A</v>
      </c>
      <c r="Q354" s="10" t="e">
        <v>#N/A</v>
      </c>
      <c r="R354" s="10" t="e">
        <v>#N/A</v>
      </c>
      <c r="S354" s="10" t="e">
        <v>#N/A</v>
      </c>
      <c r="T354" s="10" t="e">
        <v>#N/A</v>
      </c>
      <c r="U354" s="10" t="e">
        <v>#N/A</v>
      </c>
      <c r="V354" s="10" t="e">
        <v>#N/A</v>
      </c>
      <c r="W354" s="10" t="e">
        <v>#N/A</v>
      </c>
      <c r="X354" s="10" t="e">
        <v>#N/A</v>
      </c>
      <c r="Y354" s="10" t="e">
        <v>#N/A</v>
      </c>
      <c r="Z354" s="10" t="e">
        <v>#N/A</v>
      </c>
      <c r="AA354" s="10" t="e">
        <v>#N/A</v>
      </c>
      <c r="AB354" s="10" t="e">
        <v>#N/A</v>
      </c>
      <c r="AC354" s="10" t="e">
        <v>#N/A</v>
      </c>
      <c r="AD354" s="10" t="e">
        <v>#N/A</v>
      </c>
      <c r="AE354" s="10" t="e">
        <v>#N/A</v>
      </c>
      <c r="AF354" s="10" t="e">
        <v>#N/A</v>
      </c>
      <c r="AG354" s="10" t="e">
        <v>#N/A</v>
      </c>
      <c r="AH354" s="10" t="e">
        <v>#N/A</v>
      </c>
      <c r="AI354" s="10" t="e">
        <v>#N/A</v>
      </c>
      <c r="AJ354" s="10" t="e">
        <v>#N/A</v>
      </c>
      <c r="AK354" s="10" t="e">
        <v>#N/A</v>
      </c>
      <c r="AL354" s="10" t="e">
        <v>#N/A</v>
      </c>
      <c r="AM354" s="10" t="e">
        <v>#N/A</v>
      </c>
      <c r="AN354" s="10" t="e">
        <v>#N/A</v>
      </c>
      <c r="AO354" s="10" t="e">
        <v>#N/A</v>
      </c>
      <c r="AP354" s="10" t="e">
        <v>#N/A</v>
      </c>
      <c r="AQ354" s="10" t="e">
        <v>#N/A</v>
      </c>
      <c r="AR354" s="10" t="e">
        <v>#N/A</v>
      </c>
      <c r="AS354" s="10" t="e">
        <v>#N/A</v>
      </c>
      <c r="AT354" s="10" t="e">
        <v>#N/A</v>
      </c>
      <c r="AU354" s="10" t="e">
        <v>#N/A</v>
      </c>
      <c r="AV354" s="10" t="e">
        <v>#N/A</v>
      </c>
      <c r="AW354" s="10" t="e">
        <v>#N/A</v>
      </c>
      <c r="AX354" s="10" t="e">
        <v>#N/A</v>
      </c>
      <c r="AY354" s="10" t="e">
        <v>#N/A</v>
      </c>
      <c r="AZ354" s="10" t="e">
        <v>#N/A</v>
      </c>
      <c r="BA354" s="10" t="e">
        <v>#N/A</v>
      </c>
      <c r="BB354" s="10" t="e">
        <v>#N/A</v>
      </c>
      <c r="BC354" s="10" t="e">
        <v>#N/A</v>
      </c>
      <c r="BD354" s="10" t="e">
        <v>#N/A</v>
      </c>
      <c r="BE354" s="10" t="e">
        <v>#N/A</v>
      </c>
      <c r="BF354" s="10" t="e">
        <v>#N/A</v>
      </c>
      <c r="BG354" s="10" t="e">
        <v>#N/A</v>
      </c>
      <c r="BH354" s="10" t="e">
        <v>#N/A</v>
      </c>
      <c r="BI354" s="10" t="e">
        <v>#N/A</v>
      </c>
      <c r="BJ354" s="10" t="e">
        <v>#N/A</v>
      </c>
      <c r="BK354" s="10" t="e">
        <v>#N/A</v>
      </c>
      <c r="BL354" s="10" t="e">
        <v>#N/A</v>
      </c>
      <c r="BM354" s="10" t="e">
        <v>#N/A</v>
      </c>
      <c r="BN354" s="10" t="e">
        <v>#N/A</v>
      </c>
      <c r="BO354" s="10" t="e">
        <v>#N/A</v>
      </c>
      <c r="BP354" s="10" t="e">
        <v>#N/A</v>
      </c>
      <c r="BQ354" s="10" t="e">
        <v>#N/A</v>
      </c>
      <c r="BR354" s="10" t="e">
        <v>#N/A</v>
      </c>
      <c r="BS354" s="10" t="e">
        <v>#N/A</v>
      </c>
      <c r="BU354" s="9">
        <v>88.53</v>
      </c>
      <c r="BV354" s="9">
        <v>88.87</v>
      </c>
      <c r="BW354" s="9">
        <v>97.62</v>
      </c>
      <c r="BX354" s="9">
        <v>105.62</v>
      </c>
      <c r="BY354" s="9">
        <v>113.67</v>
      </c>
      <c r="BZ354" s="9">
        <v>139.33000000000001</v>
      </c>
      <c r="CA354" s="9">
        <v>154.82</v>
      </c>
      <c r="CB354" s="9">
        <v>158.35</v>
      </c>
      <c r="CC354" s="9">
        <v>157.87</v>
      </c>
      <c r="CD354" s="9">
        <v>152.9</v>
      </c>
      <c r="CE354" s="9">
        <v>146.16999999999999</v>
      </c>
      <c r="CF354" s="9">
        <v>140.47999999999999</v>
      </c>
      <c r="CG354" s="9">
        <v>137.01</v>
      </c>
      <c r="CH354" s="9">
        <v>136.77000000000001</v>
      </c>
      <c r="CI354" s="9">
        <v>138.36000000000001</v>
      </c>
      <c r="CJ354" s="9">
        <v>141.75</v>
      </c>
      <c r="CK354" s="9">
        <v>145.16999999999999</v>
      </c>
      <c r="CL354" s="9">
        <v>149.96</v>
      </c>
      <c r="CM354" s="9">
        <v>151.22999999999999</v>
      </c>
      <c r="CN354" s="9">
        <v>156.4</v>
      </c>
      <c r="CO354" s="9">
        <v>155.61000000000001</v>
      </c>
      <c r="CP354" s="9">
        <v>146.28</v>
      </c>
      <c r="CQ354" s="9">
        <v>132.53</v>
      </c>
      <c r="CR354" s="9">
        <v>121.95</v>
      </c>
      <c r="CS354" s="9">
        <v>112.73</v>
      </c>
      <c r="CT354" s="9">
        <v>113.72</v>
      </c>
      <c r="CU354" s="9">
        <v>115.5</v>
      </c>
      <c r="CV354" s="9">
        <v>118.68</v>
      </c>
      <c r="CW354" s="9">
        <v>122.38</v>
      </c>
      <c r="CX354" s="9">
        <v>125.42</v>
      </c>
      <c r="CY354" s="9">
        <v>128.53</v>
      </c>
      <c r="CZ354" s="9">
        <v>130.63</v>
      </c>
      <c r="DA354" s="9">
        <v>131.63</v>
      </c>
      <c r="DB354" s="9">
        <v>121.23</v>
      </c>
      <c r="DC354" s="9">
        <v>108.09</v>
      </c>
      <c r="DD354" s="9">
        <v>96.81</v>
      </c>
      <c r="DE354" s="9">
        <v>91.24</v>
      </c>
      <c r="DF354" s="9">
        <v>88.22</v>
      </c>
      <c r="DG354" s="9">
        <v>85.2</v>
      </c>
      <c r="DH354" s="9">
        <v>87.17</v>
      </c>
      <c r="DI354" s="9">
        <v>92.26</v>
      </c>
      <c r="DJ354" s="9">
        <v>97.47</v>
      </c>
      <c r="DK354" s="9">
        <v>103.45</v>
      </c>
      <c r="DL354" s="9">
        <v>109.53</v>
      </c>
      <c r="DM354" s="9">
        <v>110.45</v>
      </c>
      <c r="DN354" s="9">
        <v>104.99</v>
      </c>
      <c r="DO354" s="9">
        <v>95.01</v>
      </c>
      <c r="DP354" s="9">
        <v>89.12</v>
      </c>
      <c r="DR354" s="9">
        <v>93.17</v>
      </c>
      <c r="DS354" s="9">
        <v>99.87</v>
      </c>
      <c r="DT354" s="9">
        <v>99</v>
      </c>
      <c r="DU354" s="9">
        <v>112.47</v>
      </c>
      <c r="DV354" s="9">
        <v>145.86000000000001</v>
      </c>
      <c r="DW354" s="9">
        <v>147.85</v>
      </c>
      <c r="DX354" s="9">
        <v>146.82</v>
      </c>
      <c r="DY354" s="9">
        <v>161.4</v>
      </c>
      <c r="DZ354" s="9">
        <v>159.41999999999999</v>
      </c>
      <c r="EA354" s="9">
        <v>156.59</v>
      </c>
      <c r="EB354" s="9">
        <v>127.51</v>
      </c>
      <c r="EC354" s="9">
        <v>125.89</v>
      </c>
      <c r="ED354" s="9">
        <v>125.78</v>
      </c>
      <c r="EE354" s="9">
        <v>121.5</v>
      </c>
      <c r="EF354" s="9">
        <v>121.89</v>
      </c>
      <c r="EG354" s="9">
        <v>121.53</v>
      </c>
      <c r="EH354" s="9">
        <v>141.74</v>
      </c>
      <c r="EI354" s="9">
        <v>144.01</v>
      </c>
      <c r="EJ354" s="9">
        <v>145.09</v>
      </c>
      <c r="EK354" s="9">
        <v>144.53</v>
      </c>
      <c r="EL354" s="9">
        <v>143.91</v>
      </c>
      <c r="EM354" s="9">
        <v>143.59</v>
      </c>
      <c r="EN354" s="9">
        <v>109.63</v>
      </c>
      <c r="EO354" s="9">
        <v>108.9</v>
      </c>
      <c r="EP354" s="9">
        <v>108.88</v>
      </c>
      <c r="EQ354" s="9">
        <v>108.99</v>
      </c>
      <c r="ER354" s="9">
        <v>110.37</v>
      </c>
      <c r="ES354" s="9">
        <v>111.21</v>
      </c>
      <c r="ET354" s="9">
        <v>126.93</v>
      </c>
      <c r="EU354" s="9">
        <v>129.44</v>
      </c>
      <c r="EV354" s="9">
        <v>131.30000000000001</v>
      </c>
      <c r="EW354" s="9">
        <v>131.96</v>
      </c>
      <c r="EX354" s="9">
        <v>131</v>
      </c>
      <c r="EY354" s="9">
        <v>130.91</v>
      </c>
      <c r="EZ354" s="9">
        <v>98.2</v>
      </c>
      <c r="FA354" s="9">
        <v>97.57</v>
      </c>
      <c r="FB354" s="9">
        <v>97.58</v>
      </c>
      <c r="FC354" s="9">
        <v>97.59</v>
      </c>
      <c r="FD354" s="9">
        <v>97.61</v>
      </c>
      <c r="FE354" s="9">
        <v>98.82</v>
      </c>
      <c r="FF354" s="9">
        <v>111.01</v>
      </c>
      <c r="FG354" s="9">
        <v>113.52</v>
      </c>
      <c r="FH354" s="9">
        <v>115.38</v>
      </c>
      <c r="FI354" s="9">
        <v>116.04</v>
      </c>
      <c r="FJ354" s="9">
        <v>116.45</v>
      </c>
      <c r="FK354" s="9">
        <v>115.48</v>
      </c>
      <c r="FL354" s="9">
        <v>99.91</v>
      </c>
      <c r="FM354" s="9">
        <v>98.2</v>
      </c>
      <c r="FO354" s="9" t="e">
        <v>#N/A</v>
      </c>
      <c r="FP354" s="7" t="e">
        <v>#N/A</v>
      </c>
      <c r="FQ354" s="9" t="e">
        <v>#N/A</v>
      </c>
      <c r="FR354" s="7" t="e">
        <f t="shared" si="50"/>
        <v>#N/A</v>
      </c>
      <c r="FT354" s="7">
        <v>3.78</v>
      </c>
      <c r="FU354" s="7" t="e">
        <v>#N/A</v>
      </c>
      <c r="FV354" s="9" t="e">
        <v>#N/A</v>
      </c>
      <c r="FX354" s="9">
        <v>79.31</v>
      </c>
      <c r="FY354" s="9">
        <v>78.489999999999995</v>
      </c>
      <c r="FZ354" s="9">
        <v>77.09</v>
      </c>
      <c r="GA354" s="9">
        <v>75.08</v>
      </c>
      <c r="GB354" s="9">
        <v>72.17</v>
      </c>
    </row>
    <row r="355" spans="1:184" x14ac:dyDescent="0.25">
      <c r="A355" s="6">
        <f t="shared" si="51"/>
        <v>45048</v>
      </c>
      <c r="B355" s="13">
        <f t="shared" si="45"/>
        <v>5</v>
      </c>
      <c r="C355" s="13">
        <f t="shared" si="46"/>
        <v>2023</v>
      </c>
      <c r="D355">
        <f t="shared" si="47"/>
        <v>202305</v>
      </c>
      <c r="E355">
        <f t="shared" si="48"/>
        <v>2</v>
      </c>
      <c r="F355">
        <f t="shared" si="49"/>
        <v>202302</v>
      </c>
      <c r="G355" t="s">
        <v>541</v>
      </c>
      <c r="H355" s="9">
        <v>4.25</v>
      </c>
      <c r="I355" s="9">
        <v>4.1791999999999998</v>
      </c>
      <c r="J355" s="10">
        <v>4.4348150000000004</v>
      </c>
      <c r="K355" s="10">
        <v>4.5492879999999998</v>
      </c>
      <c r="L355" s="10">
        <v>4.6637842000000003</v>
      </c>
      <c r="M355" s="10">
        <v>4.7551607999999996</v>
      </c>
      <c r="N355" s="10">
        <v>4.8089829999999996</v>
      </c>
      <c r="O355" s="10">
        <v>4.8259027000000003</v>
      </c>
      <c r="P355" s="10">
        <v>4.8108547000000002</v>
      </c>
      <c r="Q355" s="10">
        <v>4.7720175999999999</v>
      </c>
      <c r="R355" s="10">
        <v>4.7172086000000002</v>
      </c>
      <c r="S355" s="10">
        <v>4.6529429000000002</v>
      </c>
      <c r="T355" s="10">
        <v>4.5840603</v>
      </c>
      <c r="U355" s="10">
        <v>4.5135791999999997</v>
      </c>
      <c r="V355" s="10">
        <v>4.4441449999999998</v>
      </c>
      <c r="W355" s="10">
        <v>4.3766204000000002</v>
      </c>
      <c r="X355" s="10">
        <v>4.3113324999999998</v>
      </c>
      <c r="Y355" s="10">
        <v>4.2486058</v>
      </c>
      <c r="Z355" s="10">
        <v>4.1887651999999997</v>
      </c>
      <c r="AA355" s="10">
        <v>4.1321374999999998</v>
      </c>
      <c r="AB355" s="10">
        <v>4.0789914999999999</v>
      </c>
      <c r="AC355" s="10">
        <v>4.0292447999999998</v>
      </c>
      <c r="AD355" s="10">
        <v>3.9826809000000001</v>
      </c>
      <c r="AE355" s="10">
        <v>3.9390811999999999</v>
      </c>
      <c r="AF355" s="10">
        <v>3.8982272</v>
      </c>
      <c r="AG355" s="10">
        <v>3.8599019999999999</v>
      </c>
      <c r="AH355" s="10">
        <v>3.8239003</v>
      </c>
      <c r="AI355" s="10">
        <v>3.7900754000000001</v>
      </c>
      <c r="AJ355" s="10">
        <v>3.7582979999999999</v>
      </c>
      <c r="AK355" s="10">
        <v>3.7284373</v>
      </c>
      <c r="AL355" s="10">
        <v>3.7003629</v>
      </c>
      <c r="AM355" s="10">
        <v>3.6739453000000002</v>
      </c>
      <c r="AN355" s="10">
        <v>3.6490537999999999</v>
      </c>
      <c r="AO355" s="10">
        <v>3.6255579999999998</v>
      </c>
      <c r="AP355" s="10">
        <v>3.6033282999999998</v>
      </c>
      <c r="AQ355" s="10">
        <v>3.5822341999999998</v>
      </c>
      <c r="AR355" s="10">
        <v>3.5621451999999998</v>
      </c>
      <c r="AS355" s="10">
        <v>3.5429317</v>
      </c>
      <c r="AT355" s="10">
        <v>3.5244746999999998</v>
      </c>
      <c r="AU355" s="10">
        <v>3.5067249</v>
      </c>
      <c r="AV355" s="10">
        <v>3.4896588999999998</v>
      </c>
      <c r="AW355" s="10">
        <v>3.4732528999999999</v>
      </c>
      <c r="AX355" s="10">
        <v>3.4574831000000001</v>
      </c>
      <c r="AY355" s="10">
        <v>3.4423260999999998</v>
      </c>
      <c r="AZ355" s="10">
        <v>3.4277581000000001</v>
      </c>
      <c r="BA355" s="10">
        <v>3.4137553999999999</v>
      </c>
      <c r="BB355" s="10">
        <v>3.4002945000000002</v>
      </c>
      <c r="BC355" s="10">
        <v>3.3873516000000001</v>
      </c>
      <c r="BD355" s="10">
        <v>3.3749031</v>
      </c>
      <c r="BE355" s="10">
        <v>3.3629254</v>
      </c>
      <c r="BF355" s="10">
        <v>3.3513974000000002</v>
      </c>
      <c r="BG355" s="10">
        <v>3.3403122999999999</v>
      </c>
      <c r="BH355" s="10">
        <v>3.3296682</v>
      </c>
      <c r="BI355" s="10">
        <v>3.3194631000000001</v>
      </c>
      <c r="BJ355" s="10">
        <v>3.3096947999999999</v>
      </c>
      <c r="BK355" s="10">
        <v>3.3003615000000002</v>
      </c>
      <c r="BL355" s="10">
        <v>3.2914612000000001</v>
      </c>
      <c r="BM355" s="10">
        <v>3.2829917000000002</v>
      </c>
      <c r="BN355" s="10">
        <v>3.2749513000000001</v>
      </c>
      <c r="BO355" s="10">
        <v>3.2673378</v>
      </c>
      <c r="BP355" s="10">
        <v>3.2601491</v>
      </c>
      <c r="BQ355" s="10">
        <v>3.2533834000000001</v>
      </c>
      <c r="BR355" s="10">
        <v>3.2214507000000001</v>
      </c>
      <c r="BS355" s="10">
        <v>3.2035776999999999</v>
      </c>
      <c r="BU355" s="9">
        <v>85.36</v>
      </c>
      <c r="BV355" s="9">
        <v>85.53</v>
      </c>
      <c r="BW355" s="9">
        <v>93.49</v>
      </c>
      <c r="BX355" s="9">
        <v>101.49</v>
      </c>
      <c r="BY355" s="9">
        <v>110.79</v>
      </c>
      <c r="BZ355" s="9">
        <v>139.44999999999999</v>
      </c>
      <c r="CA355" s="9">
        <v>154.94</v>
      </c>
      <c r="CB355" s="9">
        <v>158.37</v>
      </c>
      <c r="CC355" s="9">
        <v>157.49</v>
      </c>
      <c r="CD355" s="9">
        <v>152.52000000000001</v>
      </c>
      <c r="CE355" s="9">
        <v>144.19</v>
      </c>
      <c r="CF355" s="9">
        <v>137.82</v>
      </c>
      <c r="CG355" s="9">
        <v>134.31</v>
      </c>
      <c r="CH355" s="9">
        <v>134.05000000000001</v>
      </c>
      <c r="CI355" s="9">
        <v>135.63</v>
      </c>
      <c r="CJ355" s="9">
        <v>139.01</v>
      </c>
      <c r="CK355" s="9">
        <v>143.91999999999999</v>
      </c>
      <c r="CL355" s="9">
        <v>148.71</v>
      </c>
      <c r="CM355" s="9">
        <v>149.97999999999999</v>
      </c>
      <c r="CN355" s="9">
        <v>154.65</v>
      </c>
      <c r="CO355" s="9">
        <v>153.86000000000001</v>
      </c>
      <c r="CP355" s="9">
        <v>144.53</v>
      </c>
      <c r="CQ355" s="9">
        <v>130.78</v>
      </c>
      <c r="CR355" s="9">
        <v>119.2</v>
      </c>
      <c r="CS355" s="9">
        <v>109.98</v>
      </c>
      <c r="CT355" s="9">
        <v>110.97</v>
      </c>
      <c r="CU355" s="9">
        <v>112.75</v>
      </c>
      <c r="CV355" s="9">
        <v>115.93</v>
      </c>
      <c r="CW355" s="9">
        <v>120.88</v>
      </c>
      <c r="CX355" s="9">
        <v>124.52</v>
      </c>
      <c r="CY355" s="9">
        <v>127.63</v>
      </c>
      <c r="CZ355" s="9">
        <v>129.72999999999999</v>
      </c>
      <c r="DA355" s="9">
        <v>130.72999999999999</v>
      </c>
      <c r="DB355" s="9">
        <v>120.33</v>
      </c>
      <c r="DC355" s="9">
        <v>107.19</v>
      </c>
      <c r="DD355" s="9">
        <v>95.91</v>
      </c>
      <c r="DE355" s="9">
        <v>90.34</v>
      </c>
      <c r="DF355" s="9">
        <v>87.32</v>
      </c>
      <c r="DG355" s="9">
        <v>84.3</v>
      </c>
      <c r="DH355" s="9">
        <v>86.27</v>
      </c>
      <c r="DI355" s="9">
        <v>91.36</v>
      </c>
      <c r="DJ355" s="9">
        <v>96.57</v>
      </c>
      <c r="DK355" s="9">
        <v>102.55</v>
      </c>
      <c r="DL355" s="9">
        <v>108.63</v>
      </c>
      <c r="DM355" s="9">
        <v>109.55</v>
      </c>
      <c r="DN355" s="9">
        <v>104.09</v>
      </c>
      <c r="DO355" s="9">
        <v>94.11</v>
      </c>
      <c r="DP355" s="9">
        <v>88.22</v>
      </c>
      <c r="DR355" s="9">
        <v>91.26</v>
      </c>
      <c r="DS355" s="9">
        <v>95.32</v>
      </c>
      <c r="DT355" s="9">
        <v>96.1</v>
      </c>
      <c r="DU355" s="9">
        <v>110.18</v>
      </c>
      <c r="DV355" s="9">
        <v>140.22</v>
      </c>
      <c r="DW355" s="9">
        <v>147.05000000000001</v>
      </c>
      <c r="DX355" s="9">
        <v>146.02000000000001</v>
      </c>
      <c r="DY355" s="9">
        <v>160.66</v>
      </c>
      <c r="DZ355" s="9">
        <v>158.68</v>
      </c>
      <c r="EA355" s="9">
        <v>155.85</v>
      </c>
      <c r="EB355" s="9">
        <v>124.41</v>
      </c>
      <c r="EC355" s="9">
        <v>122.79</v>
      </c>
      <c r="ED355" s="9">
        <v>122.68</v>
      </c>
      <c r="EE355" s="9">
        <v>118.79</v>
      </c>
      <c r="EF355" s="9">
        <v>119.18</v>
      </c>
      <c r="EG355" s="9">
        <v>118.82</v>
      </c>
      <c r="EH355" s="9">
        <v>141.43</v>
      </c>
      <c r="EI355" s="9">
        <v>143.69999999999999</v>
      </c>
      <c r="EJ355" s="9">
        <v>144.78</v>
      </c>
      <c r="EK355" s="9">
        <v>144.22</v>
      </c>
      <c r="EL355" s="9">
        <v>143.6</v>
      </c>
      <c r="EM355" s="9">
        <v>143.28</v>
      </c>
      <c r="EN355" s="9">
        <v>108.57</v>
      </c>
      <c r="EO355" s="9">
        <v>107.84</v>
      </c>
      <c r="EP355" s="9">
        <v>107.82</v>
      </c>
      <c r="EQ355" s="9">
        <v>107.93</v>
      </c>
      <c r="ER355" s="9">
        <v>109.31</v>
      </c>
      <c r="ES355" s="9">
        <v>110.15</v>
      </c>
      <c r="ET355" s="9">
        <v>125.01</v>
      </c>
      <c r="EU355" s="9">
        <v>127.52</v>
      </c>
      <c r="EV355" s="9">
        <v>129.38</v>
      </c>
      <c r="EW355" s="9">
        <v>130.04</v>
      </c>
      <c r="EX355" s="9">
        <v>129.08000000000001</v>
      </c>
      <c r="EY355" s="9">
        <v>128.99</v>
      </c>
      <c r="EZ355" s="9">
        <v>96.13</v>
      </c>
      <c r="FA355" s="9">
        <v>95.5</v>
      </c>
      <c r="FB355" s="9">
        <v>95.51</v>
      </c>
      <c r="FC355" s="9">
        <v>95.52</v>
      </c>
      <c r="FD355" s="9">
        <v>95.54</v>
      </c>
      <c r="FE355" s="9">
        <v>96.75</v>
      </c>
      <c r="FF355" s="9">
        <v>109.09</v>
      </c>
      <c r="FG355" s="9">
        <v>111.6</v>
      </c>
      <c r="FH355" s="9">
        <v>113.46</v>
      </c>
      <c r="FI355" s="9">
        <v>114.12</v>
      </c>
      <c r="FJ355" s="9">
        <v>114.53</v>
      </c>
      <c r="FK355" s="9">
        <v>113.56</v>
      </c>
      <c r="FL355" s="9">
        <v>97.84</v>
      </c>
      <c r="FM355" s="9">
        <v>96.13</v>
      </c>
      <c r="FO355" s="9">
        <v>79.314099999999996</v>
      </c>
      <c r="FP355" s="7">
        <v>76.709999999999994</v>
      </c>
      <c r="FQ355" s="9">
        <v>1.2472000000000001</v>
      </c>
      <c r="FR355" s="7">
        <f t="shared" si="50"/>
        <v>61.505772931366252</v>
      </c>
      <c r="FT355" s="7">
        <v>3.73</v>
      </c>
      <c r="FU355" s="7">
        <v>3.66</v>
      </c>
      <c r="FV355" s="9">
        <v>79.501900000000006</v>
      </c>
      <c r="FX355" s="9">
        <v>75.319999999999993</v>
      </c>
      <c r="FY355" s="9">
        <v>74.680000000000007</v>
      </c>
      <c r="FZ355" s="9">
        <v>73.58</v>
      </c>
      <c r="GA355" s="9">
        <v>72.12</v>
      </c>
      <c r="GB355" s="9">
        <v>70.2</v>
      </c>
    </row>
    <row r="356" spans="1:184" x14ac:dyDescent="0.25">
      <c r="A356" s="6">
        <f t="shared" si="51"/>
        <v>45049</v>
      </c>
      <c r="B356" s="13">
        <f t="shared" si="45"/>
        <v>5</v>
      </c>
      <c r="C356" s="13">
        <f t="shared" si="46"/>
        <v>2023</v>
      </c>
      <c r="D356">
        <f t="shared" si="47"/>
        <v>202305</v>
      </c>
      <c r="E356">
        <f t="shared" si="48"/>
        <v>2</v>
      </c>
      <c r="F356">
        <f t="shared" si="49"/>
        <v>202302</v>
      </c>
      <c r="G356" t="s">
        <v>542</v>
      </c>
      <c r="H356" s="9">
        <v>4.25</v>
      </c>
      <c r="I356" s="9">
        <v>4.1778000000000004</v>
      </c>
      <c r="J356" s="10">
        <v>4.4383134000000002</v>
      </c>
      <c r="K356" s="10">
        <v>4.5600607000000002</v>
      </c>
      <c r="L356" s="10">
        <v>4.6791163999999998</v>
      </c>
      <c r="M356" s="10">
        <v>4.7732755999999998</v>
      </c>
      <c r="N356" s="10">
        <v>4.8302019999999999</v>
      </c>
      <c r="O356" s="10">
        <v>4.8514590000000002</v>
      </c>
      <c r="P356" s="10">
        <v>4.8418450000000002</v>
      </c>
      <c r="Q356" s="10">
        <v>4.8084349</v>
      </c>
      <c r="R356" s="10">
        <v>4.7585291999999999</v>
      </c>
      <c r="S356" s="10">
        <v>4.6981748999999997</v>
      </c>
      <c r="T356" s="10">
        <v>4.6322865999999996</v>
      </c>
      <c r="U356" s="10">
        <v>4.5638912999999999</v>
      </c>
      <c r="V356" s="10">
        <v>4.4955986000000001</v>
      </c>
      <c r="W356" s="10">
        <v>4.4283231000000001</v>
      </c>
      <c r="X356" s="10">
        <v>4.3624707000000003</v>
      </c>
      <c r="Y356" s="10">
        <v>4.2984447000000001</v>
      </c>
      <c r="Z356" s="10">
        <v>4.2366485000000003</v>
      </c>
      <c r="AA356" s="10">
        <v>4.1774877999999998</v>
      </c>
      <c r="AB356" s="10">
        <v>4.1213145000000004</v>
      </c>
      <c r="AC356" s="10">
        <v>4.0681878999999999</v>
      </c>
      <c r="AD356" s="10">
        <v>4.0180664999999998</v>
      </c>
      <c r="AE356" s="10">
        <v>3.9709067</v>
      </c>
      <c r="AF356" s="10">
        <v>3.9266651000000001</v>
      </c>
      <c r="AG356" s="10">
        <v>3.8852997</v>
      </c>
      <c r="AH356" s="10">
        <v>3.8467533</v>
      </c>
      <c r="AI356" s="10">
        <v>3.8108865000000001</v>
      </c>
      <c r="AJ356" s="10">
        <v>3.7775306</v>
      </c>
      <c r="AK356" s="10">
        <v>3.7465158000000001</v>
      </c>
      <c r="AL356" s="10">
        <v>3.7176722999999998</v>
      </c>
      <c r="AM356" s="10">
        <v>3.6908314</v>
      </c>
      <c r="AN356" s="10">
        <v>3.6658230999999999</v>
      </c>
      <c r="AO356" s="10">
        <v>3.6424778999999998</v>
      </c>
      <c r="AP356" s="10">
        <v>3.6206268000000001</v>
      </c>
      <c r="AQ356" s="10">
        <v>3.6001001000000001</v>
      </c>
      <c r="AR356" s="10">
        <v>3.5807281</v>
      </c>
      <c r="AS356" s="10">
        <v>3.5623418999999998</v>
      </c>
      <c r="AT356" s="10">
        <v>3.5447874000000001</v>
      </c>
      <c r="AU356" s="10">
        <v>3.5279954999999998</v>
      </c>
      <c r="AV356" s="10">
        <v>3.5119261000000002</v>
      </c>
      <c r="AW356" s="10">
        <v>3.4965383999999999</v>
      </c>
      <c r="AX356" s="10">
        <v>3.4817917999999999</v>
      </c>
      <c r="AY356" s="10">
        <v>3.4676461000000001</v>
      </c>
      <c r="AZ356" s="10">
        <v>3.4540605000000002</v>
      </c>
      <c r="BA356" s="10">
        <v>3.4409945</v>
      </c>
      <c r="BB356" s="10">
        <v>3.4284077000000002</v>
      </c>
      <c r="BC356" s="10">
        <v>3.4162596000000001</v>
      </c>
      <c r="BD356" s="10">
        <v>3.4045093999999998</v>
      </c>
      <c r="BE356" s="10">
        <v>3.3931168999999999</v>
      </c>
      <c r="BF356" s="10">
        <v>3.3820477000000002</v>
      </c>
      <c r="BG356" s="10">
        <v>3.3712982</v>
      </c>
      <c r="BH356" s="10">
        <v>3.3608745999999998</v>
      </c>
      <c r="BI356" s="10">
        <v>3.3507823999999999</v>
      </c>
      <c r="BJ356" s="10">
        <v>3.3410274000000002</v>
      </c>
      <c r="BK356" s="10">
        <v>3.3316157999999998</v>
      </c>
      <c r="BL356" s="10">
        <v>3.3225530999999999</v>
      </c>
      <c r="BM356" s="10">
        <v>3.3138451999999998</v>
      </c>
      <c r="BN356" s="10">
        <v>3.3054980999999999</v>
      </c>
      <c r="BO356" s="10">
        <v>3.2975175000000001</v>
      </c>
      <c r="BP356" s="10">
        <v>3.2899091</v>
      </c>
      <c r="BQ356" s="10">
        <v>3.2826789999999999</v>
      </c>
      <c r="BR356" s="10">
        <v>3.2473363000000002</v>
      </c>
      <c r="BS356" s="10">
        <v>3.2256626000000002</v>
      </c>
      <c r="BU356" s="9">
        <v>83.6</v>
      </c>
      <c r="BV356" s="9">
        <v>83.85</v>
      </c>
      <c r="BW356" s="9">
        <v>91.83</v>
      </c>
      <c r="BX356" s="9">
        <v>99.83</v>
      </c>
      <c r="BY356" s="9">
        <v>108.63</v>
      </c>
      <c r="BZ356" s="9">
        <v>138.33000000000001</v>
      </c>
      <c r="CA356" s="9">
        <v>153.56</v>
      </c>
      <c r="CB356" s="9">
        <v>156.61000000000001</v>
      </c>
      <c r="CC356" s="9">
        <v>155.72999999999999</v>
      </c>
      <c r="CD356" s="9">
        <v>150.72999999999999</v>
      </c>
      <c r="CE356" s="9">
        <v>142.09</v>
      </c>
      <c r="CF356" s="9">
        <v>135.68</v>
      </c>
      <c r="CG356" s="9">
        <v>132.09</v>
      </c>
      <c r="CH356" s="9">
        <v>131.79</v>
      </c>
      <c r="CI356" s="9">
        <v>133.32</v>
      </c>
      <c r="CJ356" s="9">
        <v>136.66</v>
      </c>
      <c r="CK356" s="9">
        <v>141.52000000000001</v>
      </c>
      <c r="CL356" s="9">
        <v>146.27000000000001</v>
      </c>
      <c r="CM356" s="9">
        <v>147.5</v>
      </c>
      <c r="CN356" s="9">
        <v>152.13</v>
      </c>
      <c r="CO356" s="9">
        <v>151.30000000000001</v>
      </c>
      <c r="CP356" s="9">
        <v>141.91999999999999</v>
      </c>
      <c r="CQ356" s="9">
        <v>129.22</v>
      </c>
      <c r="CR356" s="9">
        <v>117.64</v>
      </c>
      <c r="CS356" s="9">
        <v>108.42</v>
      </c>
      <c r="CT356" s="9">
        <v>109.41</v>
      </c>
      <c r="CU356" s="9">
        <v>111.19</v>
      </c>
      <c r="CV356" s="9">
        <v>114.37</v>
      </c>
      <c r="CW356" s="9">
        <v>119.32</v>
      </c>
      <c r="CX356" s="9">
        <v>122.96</v>
      </c>
      <c r="CY356" s="9">
        <v>126.07</v>
      </c>
      <c r="CZ356" s="9">
        <v>128.16999999999999</v>
      </c>
      <c r="DA356" s="9">
        <v>129.16999999999999</v>
      </c>
      <c r="DB356" s="9">
        <v>118.77</v>
      </c>
      <c r="DC356" s="9">
        <v>105.63</v>
      </c>
      <c r="DD356" s="9">
        <v>94.35</v>
      </c>
      <c r="DE356" s="9">
        <v>88.78</v>
      </c>
      <c r="DF356" s="9">
        <v>85.76</v>
      </c>
      <c r="DG356" s="9">
        <v>82.74</v>
      </c>
      <c r="DH356" s="9">
        <v>84.71</v>
      </c>
      <c r="DI356" s="9">
        <v>89.8</v>
      </c>
      <c r="DJ356" s="9">
        <v>95.01</v>
      </c>
      <c r="DK356" s="9">
        <v>100.99</v>
      </c>
      <c r="DL356" s="9">
        <v>107.07</v>
      </c>
      <c r="DM356" s="9">
        <v>107.99</v>
      </c>
      <c r="DN356" s="9">
        <v>102.53</v>
      </c>
      <c r="DO356" s="9">
        <v>92.55</v>
      </c>
      <c r="DP356" s="9">
        <v>86.66</v>
      </c>
      <c r="DR356" s="9">
        <v>89.05</v>
      </c>
      <c r="DS356" s="9">
        <v>93.19</v>
      </c>
      <c r="DT356" s="9">
        <v>94.06</v>
      </c>
      <c r="DU356" s="9">
        <v>108.24</v>
      </c>
      <c r="DV356" s="9">
        <v>134.28</v>
      </c>
      <c r="DW356" s="9">
        <v>144.71</v>
      </c>
      <c r="DX356" s="9">
        <v>143.68</v>
      </c>
      <c r="DY356" s="9">
        <v>158.88</v>
      </c>
      <c r="DZ356" s="9">
        <v>156.9</v>
      </c>
      <c r="EA356" s="9">
        <v>154.07</v>
      </c>
      <c r="EB356" s="9">
        <v>122.56</v>
      </c>
      <c r="EC356" s="9">
        <v>120.94</v>
      </c>
      <c r="ED356" s="9">
        <v>120.83</v>
      </c>
      <c r="EE356" s="9">
        <v>116.38</v>
      </c>
      <c r="EF356" s="9">
        <v>116.77</v>
      </c>
      <c r="EG356" s="9">
        <v>116.41</v>
      </c>
      <c r="EH356" s="9">
        <v>138.66</v>
      </c>
      <c r="EI356" s="9">
        <v>140.93</v>
      </c>
      <c r="EJ356" s="9">
        <v>142.01</v>
      </c>
      <c r="EK356" s="9">
        <v>141.44999999999999</v>
      </c>
      <c r="EL356" s="9">
        <v>140.83000000000001</v>
      </c>
      <c r="EM356" s="9">
        <v>140.51</v>
      </c>
      <c r="EN356" s="9">
        <v>107.32</v>
      </c>
      <c r="EO356" s="9">
        <v>106.59</v>
      </c>
      <c r="EP356" s="9">
        <v>106.57</v>
      </c>
      <c r="EQ356" s="9">
        <v>106.68</v>
      </c>
      <c r="ER356" s="9">
        <v>108.06</v>
      </c>
      <c r="ES356" s="9">
        <v>108.9</v>
      </c>
      <c r="ET356" s="9">
        <v>122.89</v>
      </c>
      <c r="EU356" s="9">
        <v>125.4</v>
      </c>
      <c r="EV356" s="9">
        <v>127.26</v>
      </c>
      <c r="EW356" s="9">
        <v>127.92</v>
      </c>
      <c r="EX356" s="9">
        <v>126.96</v>
      </c>
      <c r="EY356" s="9">
        <v>126.87</v>
      </c>
      <c r="EZ356" s="9">
        <v>95.26</v>
      </c>
      <c r="FA356" s="9">
        <v>94.63</v>
      </c>
      <c r="FB356" s="9">
        <v>94.64</v>
      </c>
      <c r="FC356" s="9">
        <v>94.65</v>
      </c>
      <c r="FD356" s="9">
        <v>94.67</v>
      </c>
      <c r="FE356" s="9">
        <v>95.88</v>
      </c>
      <c r="FF356" s="9">
        <v>106.97</v>
      </c>
      <c r="FG356" s="9">
        <v>109.48</v>
      </c>
      <c r="FH356" s="9">
        <v>111.34</v>
      </c>
      <c r="FI356" s="9">
        <v>112</v>
      </c>
      <c r="FJ356" s="9">
        <v>112.41</v>
      </c>
      <c r="FK356" s="9">
        <v>111.44</v>
      </c>
      <c r="FL356" s="9">
        <v>96.97</v>
      </c>
      <c r="FM356" s="9">
        <v>95.26</v>
      </c>
      <c r="FO356" s="9">
        <v>79.425299999999993</v>
      </c>
      <c r="FP356" s="7">
        <v>72.91</v>
      </c>
      <c r="FQ356" s="9">
        <v>1.2533000000000001</v>
      </c>
      <c r="FR356" s="7">
        <f t="shared" si="50"/>
        <v>58.174419532434364</v>
      </c>
      <c r="FT356" s="7">
        <v>3.76</v>
      </c>
      <c r="FU356" s="7">
        <v>3.69</v>
      </c>
      <c r="FV356" s="9">
        <v>79.618899999999996</v>
      </c>
      <c r="FX356" s="9">
        <v>72.33</v>
      </c>
      <c r="FY356" s="9">
        <v>71.930000000000007</v>
      </c>
      <c r="FZ356" s="9">
        <v>71.150000000000006</v>
      </c>
      <c r="GA356" s="9">
        <v>70.02</v>
      </c>
      <c r="GB356" s="9">
        <v>68.55</v>
      </c>
    </row>
    <row r="357" spans="1:184" x14ac:dyDescent="0.25">
      <c r="A357" s="6">
        <f t="shared" si="51"/>
        <v>45050</v>
      </c>
      <c r="B357" s="13">
        <f t="shared" si="45"/>
        <v>5</v>
      </c>
      <c r="C357" s="13">
        <f t="shared" si="46"/>
        <v>2023</v>
      </c>
      <c r="D357">
        <f t="shared" si="47"/>
        <v>202305</v>
      </c>
      <c r="E357">
        <f t="shared" si="48"/>
        <v>2</v>
      </c>
      <c r="F357">
        <f t="shared" si="49"/>
        <v>202302</v>
      </c>
      <c r="G357" t="s">
        <v>543</v>
      </c>
      <c r="H357" s="9">
        <v>4.25</v>
      </c>
      <c r="I357" s="9">
        <v>4.1779000000000002</v>
      </c>
      <c r="J357" s="10">
        <v>4.4228712999999997</v>
      </c>
      <c r="K357" s="10">
        <v>4.5241033000000002</v>
      </c>
      <c r="L357" s="10">
        <v>4.6154067999999997</v>
      </c>
      <c r="M357" s="10">
        <v>4.6872495000000001</v>
      </c>
      <c r="N357" s="10">
        <v>4.7285434999999998</v>
      </c>
      <c r="O357" s="10">
        <v>4.7369136999999997</v>
      </c>
      <c r="P357" s="10">
        <v>4.7151601999999997</v>
      </c>
      <c r="Q357" s="10">
        <v>4.6672419999999999</v>
      </c>
      <c r="R357" s="10">
        <v>4.5995182999999997</v>
      </c>
      <c r="S357" s="10">
        <v>4.5183517999999996</v>
      </c>
      <c r="T357" s="10">
        <v>4.4299679000000003</v>
      </c>
      <c r="U357" s="10">
        <v>4.3394884999999999</v>
      </c>
      <c r="V357" s="10">
        <v>4.2532432</v>
      </c>
      <c r="W357" s="10">
        <v>4.1732510999999999</v>
      </c>
      <c r="X357" s="10">
        <v>4.0996740000000003</v>
      </c>
      <c r="Y357" s="10">
        <v>4.0326681000000004</v>
      </c>
      <c r="Z357" s="10">
        <v>3.9723898000000002</v>
      </c>
      <c r="AA357" s="10">
        <v>3.9189976999999998</v>
      </c>
      <c r="AB357" s="10">
        <v>3.8725158999999998</v>
      </c>
      <c r="AC357" s="10">
        <v>3.8322919</v>
      </c>
      <c r="AD357" s="10">
        <v>3.7974581999999999</v>
      </c>
      <c r="AE357" s="10">
        <v>3.7671458000000002</v>
      </c>
      <c r="AF357" s="10">
        <v>3.7404860000000002</v>
      </c>
      <c r="AG357" s="10">
        <v>3.7166109000000001</v>
      </c>
      <c r="AH357" s="10">
        <v>3.6947391000000001</v>
      </c>
      <c r="AI357" s="10">
        <v>3.6745606999999998</v>
      </c>
      <c r="AJ357" s="10">
        <v>3.6559244</v>
      </c>
      <c r="AK357" s="10">
        <v>3.6386782000000002</v>
      </c>
      <c r="AL357" s="10">
        <v>3.6226702</v>
      </c>
      <c r="AM357" s="10">
        <v>3.6077492000000002</v>
      </c>
      <c r="AN357" s="10">
        <v>3.5937632000000002</v>
      </c>
      <c r="AO357" s="10">
        <v>3.5805604</v>
      </c>
      <c r="AP357" s="10">
        <v>3.5679894999999999</v>
      </c>
      <c r="AQ357" s="10">
        <v>3.5558985000000001</v>
      </c>
      <c r="AR357" s="10">
        <v>3.5441357</v>
      </c>
      <c r="AS357" s="10">
        <v>3.5325495999999998</v>
      </c>
      <c r="AT357" s="10">
        <v>3.5210113999999999</v>
      </c>
      <c r="AU357" s="10">
        <v>3.5095035999999999</v>
      </c>
      <c r="AV357" s="10">
        <v>3.4980435000000001</v>
      </c>
      <c r="AW357" s="10">
        <v>3.4866475000000001</v>
      </c>
      <c r="AX357" s="10">
        <v>3.4753324000000001</v>
      </c>
      <c r="AY357" s="10">
        <v>3.4641153</v>
      </c>
      <c r="AZ357" s="10">
        <v>3.4530128000000002</v>
      </c>
      <c r="BA357" s="10">
        <v>3.4420415000000002</v>
      </c>
      <c r="BB357" s="10">
        <v>3.4312185999999998</v>
      </c>
      <c r="BC357" s="10">
        <v>3.4205606999999998</v>
      </c>
      <c r="BD357" s="10">
        <v>3.4100845</v>
      </c>
      <c r="BE357" s="10">
        <v>3.399807</v>
      </c>
      <c r="BF357" s="10">
        <v>3.3897444999999999</v>
      </c>
      <c r="BG357" s="10">
        <v>3.3799117999999999</v>
      </c>
      <c r="BH357" s="10">
        <v>3.3703234000000002</v>
      </c>
      <c r="BI357" s="10">
        <v>3.3609936999999999</v>
      </c>
      <c r="BJ357" s="10">
        <v>3.3519369000000001</v>
      </c>
      <c r="BK357" s="10">
        <v>3.3431677</v>
      </c>
      <c r="BL357" s="10">
        <v>3.3347001999999999</v>
      </c>
      <c r="BM357" s="10">
        <v>3.3265489000000001</v>
      </c>
      <c r="BN357" s="10">
        <v>3.3187283000000001</v>
      </c>
      <c r="BO357" s="10">
        <v>3.3112526999999998</v>
      </c>
      <c r="BP357" s="10">
        <v>3.3041364</v>
      </c>
      <c r="BQ357" s="10">
        <v>3.2973940000000002</v>
      </c>
      <c r="BR357" s="10">
        <v>3.2650910999999998</v>
      </c>
      <c r="BS357" s="10">
        <v>3.2467831</v>
      </c>
      <c r="BU357" s="9">
        <v>80.510000000000005</v>
      </c>
      <c r="BV357" s="9">
        <v>80.7</v>
      </c>
      <c r="BW357" s="9">
        <v>88.84</v>
      </c>
      <c r="BX357" s="9">
        <v>96.98</v>
      </c>
      <c r="BY357" s="9">
        <v>104.78</v>
      </c>
      <c r="BZ357" s="9">
        <v>134.28</v>
      </c>
      <c r="CA357" s="9">
        <v>150.28</v>
      </c>
      <c r="CB357" s="9">
        <v>153.08000000000001</v>
      </c>
      <c r="CC357" s="9">
        <v>152.41999999999999</v>
      </c>
      <c r="CD357" s="9">
        <v>146.41999999999999</v>
      </c>
      <c r="CE357" s="9">
        <v>138.5</v>
      </c>
      <c r="CF357" s="9">
        <v>132.49</v>
      </c>
      <c r="CG357" s="9">
        <v>128.9</v>
      </c>
      <c r="CH357" s="9">
        <v>128.6</v>
      </c>
      <c r="CI357" s="9">
        <v>130.13</v>
      </c>
      <c r="CJ357" s="9">
        <v>133.47</v>
      </c>
      <c r="CK357" s="9">
        <v>139.03</v>
      </c>
      <c r="CL357" s="9">
        <v>143.78</v>
      </c>
      <c r="CM357" s="9">
        <v>145.01</v>
      </c>
      <c r="CN357" s="9">
        <v>149.63999999999999</v>
      </c>
      <c r="CO357" s="9">
        <v>148.81</v>
      </c>
      <c r="CP357" s="9">
        <v>139.43</v>
      </c>
      <c r="CQ357" s="9">
        <v>127.77</v>
      </c>
      <c r="CR357" s="9">
        <v>116.19</v>
      </c>
      <c r="CS357" s="9">
        <v>106.98</v>
      </c>
      <c r="CT357" s="9">
        <v>107.97</v>
      </c>
      <c r="CU357" s="9">
        <v>109.75</v>
      </c>
      <c r="CV357" s="9">
        <v>112.93</v>
      </c>
      <c r="CW357" s="9">
        <v>117.38</v>
      </c>
      <c r="CX357" s="9">
        <v>121.02</v>
      </c>
      <c r="CY357" s="9">
        <v>124.13</v>
      </c>
      <c r="CZ357" s="9">
        <v>126.23</v>
      </c>
      <c r="DA357" s="9">
        <v>127.23</v>
      </c>
      <c r="DB357" s="9">
        <v>116.83</v>
      </c>
      <c r="DC357" s="9">
        <v>104.69</v>
      </c>
      <c r="DD357" s="9">
        <v>94.41</v>
      </c>
      <c r="DE357" s="9">
        <v>88.84</v>
      </c>
      <c r="DF357" s="9">
        <v>85.82</v>
      </c>
      <c r="DG357" s="9">
        <v>82.8</v>
      </c>
      <c r="DH357" s="9">
        <v>84.77</v>
      </c>
      <c r="DI357" s="9">
        <v>89.86</v>
      </c>
      <c r="DJ357" s="9">
        <v>95.07</v>
      </c>
      <c r="DK357" s="9">
        <v>101.05</v>
      </c>
      <c r="DL357" s="9">
        <v>107.13</v>
      </c>
      <c r="DM357" s="9">
        <v>108.05</v>
      </c>
      <c r="DN357" s="9">
        <v>102.59</v>
      </c>
      <c r="DO357" s="9">
        <v>92.61</v>
      </c>
      <c r="DP357" s="9">
        <v>86.72</v>
      </c>
      <c r="DR357" s="9">
        <v>87.42</v>
      </c>
      <c r="DS357" s="9">
        <v>91.89</v>
      </c>
      <c r="DT357" s="9">
        <v>92.45</v>
      </c>
      <c r="DU357" s="9">
        <v>106.32</v>
      </c>
      <c r="DV357" s="9">
        <v>133.54</v>
      </c>
      <c r="DW357" s="9">
        <v>143.97</v>
      </c>
      <c r="DX357" s="9">
        <v>142.94</v>
      </c>
      <c r="DY357" s="9">
        <v>157.34</v>
      </c>
      <c r="DZ357" s="9">
        <v>155.36000000000001</v>
      </c>
      <c r="EA357" s="9">
        <v>152.53</v>
      </c>
      <c r="EB357" s="9">
        <v>119.63</v>
      </c>
      <c r="EC357" s="9">
        <v>118.01</v>
      </c>
      <c r="ED357" s="9">
        <v>117.9</v>
      </c>
      <c r="EE357" s="9">
        <v>114.27</v>
      </c>
      <c r="EF357" s="9">
        <v>114.66</v>
      </c>
      <c r="EG357" s="9">
        <v>114.3</v>
      </c>
      <c r="EH357" s="9">
        <v>137.25</v>
      </c>
      <c r="EI357" s="9">
        <v>139.52000000000001</v>
      </c>
      <c r="EJ357" s="9">
        <v>140.6</v>
      </c>
      <c r="EK357" s="9">
        <v>140.04</v>
      </c>
      <c r="EL357" s="9">
        <v>139.41999999999999</v>
      </c>
      <c r="EM357" s="9">
        <v>139.1</v>
      </c>
      <c r="EN357" s="9">
        <v>107.4</v>
      </c>
      <c r="EO357" s="9">
        <v>106.67</v>
      </c>
      <c r="EP357" s="9">
        <v>106.65</v>
      </c>
      <c r="EQ357" s="9">
        <v>106.76</v>
      </c>
      <c r="ER357" s="9">
        <v>108.14</v>
      </c>
      <c r="ES357" s="9">
        <v>108.98</v>
      </c>
      <c r="ET357" s="9">
        <v>122.42</v>
      </c>
      <c r="EU357" s="9">
        <v>124.93</v>
      </c>
      <c r="EV357" s="9">
        <v>126.79</v>
      </c>
      <c r="EW357" s="9">
        <v>127.45</v>
      </c>
      <c r="EX357" s="9">
        <v>126.49</v>
      </c>
      <c r="EY357" s="9">
        <v>126.4</v>
      </c>
      <c r="EZ357" s="9">
        <v>94.51</v>
      </c>
      <c r="FA357" s="9">
        <v>93.88</v>
      </c>
      <c r="FB357" s="9">
        <v>93.89</v>
      </c>
      <c r="FC357" s="9">
        <v>93.9</v>
      </c>
      <c r="FD357" s="9">
        <v>93.92</v>
      </c>
      <c r="FE357" s="9">
        <v>95.13</v>
      </c>
      <c r="FF357" s="9">
        <v>115.36</v>
      </c>
      <c r="FG357" s="9">
        <v>117.87</v>
      </c>
      <c r="FH357" s="9">
        <v>119.73</v>
      </c>
      <c r="FI357" s="9">
        <v>120.39</v>
      </c>
      <c r="FJ357" s="9">
        <v>120.8</v>
      </c>
      <c r="FK357" s="9">
        <v>119.83</v>
      </c>
      <c r="FL357" s="9">
        <v>96.47</v>
      </c>
      <c r="FM357" s="9">
        <v>94.76</v>
      </c>
      <c r="FO357" s="9">
        <v>79.766099999999994</v>
      </c>
      <c r="FP357" s="7">
        <v>73</v>
      </c>
      <c r="FQ357" s="9">
        <v>1.2572000000000001</v>
      </c>
      <c r="FR357" s="7">
        <f t="shared" si="50"/>
        <v>58.065542475342028</v>
      </c>
      <c r="FT357" s="7">
        <v>3.68</v>
      </c>
      <c r="FU357" s="7">
        <v>3.66</v>
      </c>
      <c r="FV357" s="9">
        <v>79.976200000000006</v>
      </c>
      <c r="FX357" s="9">
        <v>72.5</v>
      </c>
      <c r="FY357" s="9">
        <v>72.03</v>
      </c>
      <c r="FZ357" s="9">
        <v>71.12</v>
      </c>
      <c r="GA357" s="9">
        <v>69.75</v>
      </c>
      <c r="GB357" s="9">
        <v>68.010000000000005</v>
      </c>
    </row>
    <row r="358" spans="1:184" x14ac:dyDescent="0.25">
      <c r="A358" s="6">
        <f t="shared" si="51"/>
        <v>45051</v>
      </c>
      <c r="B358" s="13">
        <f t="shared" si="45"/>
        <v>5</v>
      </c>
      <c r="C358" s="13">
        <f t="shared" si="46"/>
        <v>2023</v>
      </c>
      <c r="D358">
        <f t="shared" si="47"/>
        <v>202305</v>
      </c>
      <c r="E358">
        <f t="shared" si="48"/>
        <v>2</v>
      </c>
      <c r="F358">
        <f t="shared" si="49"/>
        <v>202302</v>
      </c>
      <c r="G358" t="s">
        <v>544</v>
      </c>
      <c r="H358" s="9">
        <v>4.25</v>
      </c>
      <c r="I358" s="9">
        <v>4.1776999999999997</v>
      </c>
      <c r="J358" s="10">
        <v>4.4357769999999999</v>
      </c>
      <c r="K358" s="10">
        <v>4.5574954999999999</v>
      </c>
      <c r="L358" s="10">
        <v>4.671297</v>
      </c>
      <c r="M358" s="10">
        <v>4.7594054000000003</v>
      </c>
      <c r="N358" s="10">
        <v>4.8119953999999998</v>
      </c>
      <c r="O358" s="10">
        <v>4.8298632000000001</v>
      </c>
      <c r="P358" s="10">
        <v>4.8175119999999998</v>
      </c>
      <c r="Q358" s="10">
        <v>4.7809179999999998</v>
      </c>
      <c r="R358" s="10">
        <v>4.7270484000000002</v>
      </c>
      <c r="S358" s="10">
        <v>4.6622043</v>
      </c>
      <c r="T358" s="10">
        <v>4.5914359999999999</v>
      </c>
      <c r="U358" s="10">
        <v>4.5183825000000004</v>
      </c>
      <c r="V358" s="10">
        <v>4.4463466</v>
      </c>
      <c r="W358" s="10">
        <v>4.3765919000000002</v>
      </c>
      <c r="X358" s="10">
        <v>4.3096619</v>
      </c>
      <c r="Y358" s="10">
        <v>4.2460972999999997</v>
      </c>
      <c r="Z358" s="10">
        <v>4.1864388999999997</v>
      </c>
      <c r="AA358" s="10">
        <v>4.1312294999999999</v>
      </c>
      <c r="AB358" s="10">
        <v>4.0808812000000003</v>
      </c>
      <c r="AC358" s="10">
        <v>4.0351470000000003</v>
      </c>
      <c r="AD358" s="10">
        <v>3.9935711999999999</v>
      </c>
      <c r="AE358" s="10">
        <v>3.9556960999999999</v>
      </c>
      <c r="AF358" s="10">
        <v>3.9210642999999998</v>
      </c>
      <c r="AG358" s="10">
        <v>3.8892196000000001</v>
      </c>
      <c r="AH358" s="10">
        <v>3.8597443999999999</v>
      </c>
      <c r="AI358" s="10">
        <v>3.8324151</v>
      </c>
      <c r="AJ358" s="10">
        <v>3.8070680000000001</v>
      </c>
      <c r="AK358" s="10">
        <v>3.7835385000000001</v>
      </c>
      <c r="AL358" s="10">
        <v>3.7616622999999998</v>
      </c>
      <c r="AM358" s="10">
        <v>3.7412755</v>
      </c>
      <c r="AN358" s="10">
        <v>3.7222135999999999</v>
      </c>
      <c r="AO358" s="10">
        <v>3.7043121000000001</v>
      </c>
      <c r="AP358" s="10">
        <v>3.6874072999999998</v>
      </c>
      <c r="AQ358" s="10">
        <v>3.6713347000000001</v>
      </c>
      <c r="AR358" s="10">
        <v>3.6559298999999998</v>
      </c>
      <c r="AS358" s="10">
        <v>3.6410288</v>
      </c>
      <c r="AT358" s="10">
        <v>3.6264913999999999</v>
      </c>
      <c r="AU358" s="10">
        <v>3.6122839999999998</v>
      </c>
      <c r="AV358" s="10">
        <v>3.5984031000000001</v>
      </c>
      <c r="AW358" s="10">
        <v>3.5848444000000002</v>
      </c>
      <c r="AX358" s="10">
        <v>3.5716038999999999</v>
      </c>
      <c r="AY358" s="10">
        <v>3.5586779000000002</v>
      </c>
      <c r="AZ358" s="10">
        <v>3.5460623999999998</v>
      </c>
      <c r="BA358" s="10">
        <v>3.5337531000000002</v>
      </c>
      <c r="BB358" s="10">
        <v>3.5217466000000002</v>
      </c>
      <c r="BC358" s="10">
        <v>3.5100384999999998</v>
      </c>
      <c r="BD358" s="10">
        <v>3.4986248999999998</v>
      </c>
      <c r="BE358" s="10">
        <v>3.4875020999999999</v>
      </c>
      <c r="BF358" s="10">
        <v>3.4766680999999999</v>
      </c>
      <c r="BG358" s="10">
        <v>3.4661301</v>
      </c>
      <c r="BH358" s="10">
        <v>3.4558982999999999</v>
      </c>
      <c r="BI358" s="10">
        <v>3.4459824999999999</v>
      </c>
      <c r="BJ358" s="10">
        <v>3.4363926999999999</v>
      </c>
      <c r="BK358" s="10">
        <v>3.4271389000000001</v>
      </c>
      <c r="BL358" s="10">
        <v>3.4182309000000002</v>
      </c>
      <c r="BM358" s="10">
        <v>3.4096785999999999</v>
      </c>
      <c r="BN358" s="10">
        <v>3.4014921999999999</v>
      </c>
      <c r="BO358" s="10">
        <v>3.3936815</v>
      </c>
      <c r="BP358" s="10">
        <v>3.3862564000000002</v>
      </c>
      <c r="BQ358" s="10">
        <v>3.3792268999999999</v>
      </c>
      <c r="BR358" s="10">
        <v>3.3455832000000001</v>
      </c>
      <c r="BS358" s="10">
        <v>3.3266600999999998</v>
      </c>
      <c r="BU358" s="9">
        <v>83.35</v>
      </c>
      <c r="BV358" s="9">
        <v>83</v>
      </c>
      <c r="BW358" s="9">
        <v>90.53</v>
      </c>
      <c r="BX358" s="9">
        <v>98.43</v>
      </c>
      <c r="BY358" s="9">
        <v>106.03</v>
      </c>
      <c r="BZ358" s="9">
        <v>135.83000000000001</v>
      </c>
      <c r="CA358" s="9">
        <v>151.53</v>
      </c>
      <c r="CB358" s="9">
        <v>154.63999999999999</v>
      </c>
      <c r="CC358" s="9">
        <v>153.97999999999999</v>
      </c>
      <c r="CD358" s="9">
        <v>146.97999999999999</v>
      </c>
      <c r="CE358" s="9">
        <v>139.06</v>
      </c>
      <c r="CF358" s="9">
        <v>133.35</v>
      </c>
      <c r="CG358" s="9">
        <v>129.76</v>
      </c>
      <c r="CH358" s="9">
        <v>129.46</v>
      </c>
      <c r="CI358" s="9">
        <v>130.99</v>
      </c>
      <c r="CJ358" s="9">
        <v>134.33000000000001</v>
      </c>
      <c r="CK358" s="9">
        <v>139.88999999999999</v>
      </c>
      <c r="CL358" s="9">
        <v>144.63999999999999</v>
      </c>
      <c r="CM358" s="9">
        <v>145.87</v>
      </c>
      <c r="CN358" s="9">
        <v>150.5</v>
      </c>
      <c r="CO358" s="9">
        <v>149.66999999999999</v>
      </c>
      <c r="CP358" s="9">
        <v>140.29</v>
      </c>
      <c r="CQ358" s="9">
        <v>128.63</v>
      </c>
      <c r="CR358" s="9">
        <v>117.05</v>
      </c>
      <c r="CS358" s="9">
        <v>107.84</v>
      </c>
      <c r="CT358" s="9">
        <v>108.83</v>
      </c>
      <c r="CU358" s="9">
        <v>110.61</v>
      </c>
      <c r="CV358" s="9">
        <v>113.79</v>
      </c>
      <c r="CW358" s="9">
        <v>118.84</v>
      </c>
      <c r="CX358" s="9">
        <v>122.48</v>
      </c>
      <c r="CY358" s="9">
        <v>125.59</v>
      </c>
      <c r="CZ358" s="9">
        <v>127.69</v>
      </c>
      <c r="DA358" s="9">
        <v>128.69</v>
      </c>
      <c r="DB358" s="9">
        <v>118.29</v>
      </c>
      <c r="DC358" s="9">
        <v>106.15</v>
      </c>
      <c r="DD358" s="9">
        <v>95.87</v>
      </c>
      <c r="DE358" s="9">
        <v>90.3</v>
      </c>
      <c r="DF358" s="9">
        <v>87.28</v>
      </c>
      <c r="DG358" s="9">
        <v>84.26</v>
      </c>
      <c r="DH358" s="9">
        <v>86.23</v>
      </c>
      <c r="DI358" s="9">
        <v>91.32</v>
      </c>
      <c r="DJ358" s="9">
        <v>96.53</v>
      </c>
      <c r="DK358" s="9">
        <v>102.51</v>
      </c>
      <c r="DL358" s="9">
        <v>108.59</v>
      </c>
      <c r="DM358" s="9">
        <v>109.51</v>
      </c>
      <c r="DN358" s="9">
        <v>104.05</v>
      </c>
      <c r="DO358" s="9">
        <v>94.07</v>
      </c>
      <c r="DP358" s="9">
        <v>88.18</v>
      </c>
      <c r="DR358" s="9">
        <v>89.01</v>
      </c>
      <c r="DS358" s="9">
        <v>93.39</v>
      </c>
      <c r="DT358" s="9">
        <v>93.91</v>
      </c>
      <c r="DU358" s="9">
        <v>108.04</v>
      </c>
      <c r="DV358" s="9">
        <v>135.04</v>
      </c>
      <c r="DW358" s="9">
        <v>145.47</v>
      </c>
      <c r="DX358" s="9">
        <v>144.44</v>
      </c>
      <c r="DY358" s="9">
        <v>158.02000000000001</v>
      </c>
      <c r="DZ358" s="9">
        <v>156.04</v>
      </c>
      <c r="EA358" s="9">
        <v>153.21</v>
      </c>
      <c r="EB358" s="9">
        <v>121.17</v>
      </c>
      <c r="EC358" s="9">
        <v>119.55</v>
      </c>
      <c r="ED358" s="9">
        <v>119.44</v>
      </c>
      <c r="EE358" s="9">
        <v>115.74</v>
      </c>
      <c r="EF358" s="9">
        <v>116.13</v>
      </c>
      <c r="EG358" s="9">
        <v>115.77</v>
      </c>
      <c r="EH358" s="9">
        <v>137.61000000000001</v>
      </c>
      <c r="EI358" s="9">
        <v>139.88</v>
      </c>
      <c r="EJ358" s="9">
        <v>140.96</v>
      </c>
      <c r="EK358" s="9">
        <v>140.4</v>
      </c>
      <c r="EL358" s="9">
        <v>139.78</v>
      </c>
      <c r="EM358" s="9">
        <v>139.46</v>
      </c>
      <c r="EN358" s="9">
        <v>107.57</v>
      </c>
      <c r="EO358" s="9">
        <v>106.84</v>
      </c>
      <c r="EP358" s="9">
        <v>106.82</v>
      </c>
      <c r="EQ358" s="9">
        <v>106.93</v>
      </c>
      <c r="ER358" s="9">
        <v>108.31</v>
      </c>
      <c r="ES358" s="9">
        <v>109.15</v>
      </c>
      <c r="ET358" s="9">
        <v>123.29</v>
      </c>
      <c r="EU358" s="9">
        <v>125.8</v>
      </c>
      <c r="EV358" s="9">
        <v>127.66</v>
      </c>
      <c r="EW358" s="9">
        <v>128.32</v>
      </c>
      <c r="EX358" s="9">
        <v>127.36</v>
      </c>
      <c r="EY358" s="9">
        <v>127.27</v>
      </c>
      <c r="EZ358" s="9">
        <v>95.36</v>
      </c>
      <c r="FA358" s="9">
        <v>94.73</v>
      </c>
      <c r="FB358" s="9">
        <v>94.74</v>
      </c>
      <c r="FC358" s="9">
        <v>94.75</v>
      </c>
      <c r="FD358" s="9">
        <v>94.77</v>
      </c>
      <c r="FE358" s="9">
        <v>95.98</v>
      </c>
      <c r="FF358" s="9">
        <v>116.23</v>
      </c>
      <c r="FG358" s="9">
        <v>118.74</v>
      </c>
      <c r="FH358" s="9">
        <v>120.6</v>
      </c>
      <c r="FI358" s="9">
        <v>121.26</v>
      </c>
      <c r="FJ358" s="9">
        <v>121.67</v>
      </c>
      <c r="FK358" s="9">
        <v>120.7</v>
      </c>
      <c r="FL358" s="9">
        <v>97.32</v>
      </c>
      <c r="FM358" s="9">
        <v>95.61</v>
      </c>
      <c r="FO358" s="9">
        <v>80.004499999999993</v>
      </c>
      <c r="FP358" s="7">
        <v>75.849999999999994</v>
      </c>
      <c r="FQ358" s="9">
        <v>1.2626999999999999</v>
      </c>
      <c r="FR358" s="7">
        <f t="shared" si="50"/>
        <v>60.069691929991286</v>
      </c>
      <c r="FT358" s="7">
        <v>3.77</v>
      </c>
      <c r="FU358" s="7">
        <v>3.77</v>
      </c>
      <c r="FV358" s="9">
        <v>80.219800000000006</v>
      </c>
      <c r="FX358" s="9">
        <v>75.3</v>
      </c>
      <c r="FY358" s="9">
        <v>74.760000000000005</v>
      </c>
      <c r="FZ358" s="9">
        <v>73.69</v>
      </c>
      <c r="GA358" s="9">
        <v>72.010000000000005</v>
      </c>
      <c r="GB358" s="9">
        <v>69.75</v>
      </c>
    </row>
    <row r="359" spans="1:184" x14ac:dyDescent="0.25">
      <c r="A359" s="6">
        <f t="shared" si="51"/>
        <v>45054</v>
      </c>
      <c r="B359" s="13">
        <f t="shared" si="45"/>
        <v>5</v>
      </c>
      <c r="C359" s="13">
        <f t="shared" si="46"/>
        <v>2023</v>
      </c>
      <c r="D359">
        <f t="shared" si="47"/>
        <v>202305</v>
      </c>
      <c r="E359">
        <f t="shared" si="48"/>
        <v>2</v>
      </c>
      <c r="F359">
        <f t="shared" si="49"/>
        <v>202302</v>
      </c>
      <c r="G359" t="s">
        <v>545</v>
      </c>
      <c r="H359" s="9">
        <v>4.25</v>
      </c>
      <c r="I359" s="9" t="e">
        <v>#N/A</v>
      </c>
      <c r="J359" s="10" t="e">
        <v>#N/A</v>
      </c>
      <c r="K359" s="10" t="e">
        <v>#N/A</v>
      </c>
      <c r="L359" s="10" t="e">
        <v>#N/A</v>
      </c>
      <c r="M359" s="10" t="e">
        <v>#N/A</v>
      </c>
      <c r="N359" s="10" t="e">
        <v>#N/A</v>
      </c>
      <c r="O359" s="10" t="e">
        <v>#N/A</v>
      </c>
      <c r="P359" s="10" t="e">
        <v>#N/A</v>
      </c>
      <c r="Q359" s="10" t="e">
        <v>#N/A</v>
      </c>
      <c r="R359" s="10" t="e">
        <v>#N/A</v>
      </c>
      <c r="S359" s="10" t="e">
        <v>#N/A</v>
      </c>
      <c r="T359" s="10" t="e">
        <v>#N/A</v>
      </c>
      <c r="U359" s="10" t="e">
        <v>#N/A</v>
      </c>
      <c r="V359" s="10" t="e">
        <v>#N/A</v>
      </c>
      <c r="W359" s="10" t="e">
        <v>#N/A</v>
      </c>
      <c r="X359" s="10" t="e">
        <v>#N/A</v>
      </c>
      <c r="Y359" s="10" t="e">
        <v>#N/A</v>
      </c>
      <c r="Z359" s="10" t="e">
        <v>#N/A</v>
      </c>
      <c r="AA359" s="10" t="e">
        <v>#N/A</v>
      </c>
      <c r="AB359" s="10" t="e">
        <v>#N/A</v>
      </c>
      <c r="AC359" s="10" t="e">
        <v>#N/A</v>
      </c>
      <c r="AD359" s="10" t="e">
        <v>#N/A</v>
      </c>
      <c r="AE359" s="10" t="e">
        <v>#N/A</v>
      </c>
      <c r="AF359" s="10" t="e">
        <v>#N/A</v>
      </c>
      <c r="AG359" s="10" t="e">
        <v>#N/A</v>
      </c>
      <c r="AH359" s="10" t="e">
        <v>#N/A</v>
      </c>
      <c r="AI359" s="10" t="e">
        <v>#N/A</v>
      </c>
      <c r="AJ359" s="10" t="e">
        <v>#N/A</v>
      </c>
      <c r="AK359" s="10" t="e">
        <v>#N/A</v>
      </c>
      <c r="AL359" s="10" t="e">
        <v>#N/A</v>
      </c>
      <c r="AM359" s="10" t="e">
        <v>#N/A</v>
      </c>
      <c r="AN359" s="10" t="e">
        <v>#N/A</v>
      </c>
      <c r="AO359" s="10" t="e">
        <v>#N/A</v>
      </c>
      <c r="AP359" s="10" t="e">
        <v>#N/A</v>
      </c>
      <c r="AQ359" s="10" t="e">
        <v>#N/A</v>
      </c>
      <c r="AR359" s="10" t="e">
        <v>#N/A</v>
      </c>
      <c r="AS359" s="10" t="e">
        <v>#N/A</v>
      </c>
      <c r="AT359" s="10" t="e">
        <v>#N/A</v>
      </c>
      <c r="AU359" s="10" t="e">
        <v>#N/A</v>
      </c>
      <c r="AV359" s="10" t="e">
        <v>#N/A</v>
      </c>
      <c r="AW359" s="10" t="e">
        <v>#N/A</v>
      </c>
      <c r="AX359" s="10" t="e">
        <v>#N/A</v>
      </c>
      <c r="AY359" s="10" t="e">
        <v>#N/A</v>
      </c>
      <c r="AZ359" s="10" t="e">
        <v>#N/A</v>
      </c>
      <c r="BA359" s="10" t="e">
        <v>#N/A</v>
      </c>
      <c r="BB359" s="10" t="e">
        <v>#N/A</v>
      </c>
      <c r="BC359" s="10" t="e">
        <v>#N/A</v>
      </c>
      <c r="BD359" s="10" t="e">
        <v>#N/A</v>
      </c>
      <c r="BE359" s="10" t="e">
        <v>#N/A</v>
      </c>
      <c r="BF359" s="10" t="e">
        <v>#N/A</v>
      </c>
      <c r="BG359" s="10" t="e">
        <v>#N/A</v>
      </c>
      <c r="BH359" s="10" t="e">
        <v>#N/A</v>
      </c>
      <c r="BI359" s="10" t="e">
        <v>#N/A</v>
      </c>
      <c r="BJ359" s="10" t="e">
        <v>#N/A</v>
      </c>
      <c r="BK359" s="10" t="e">
        <v>#N/A</v>
      </c>
      <c r="BL359" s="10" t="e">
        <v>#N/A</v>
      </c>
      <c r="BM359" s="10" t="e">
        <v>#N/A</v>
      </c>
      <c r="BN359" s="10" t="e">
        <v>#N/A</v>
      </c>
      <c r="BO359" s="10" t="e">
        <v>#N/A</v>
      </c>
      <c r="BP359" s="10" t="e">
        <v>#N/A</v>
      </c>
      <c r="BQ359" s="10" t="e">
        <v>#N/A</v>
      </c>
      <c r="BR359" s="10" t="e">
        <v>#N/A</v>
      </c>
      <c r="BS359" s="10" t="e">
        <v>#N/A</v>
      </c>
      <c r="BU359" s="9">
        <v>83.35</v>
      </c>
      <c r="BV359" s="9">
        <v>83</v>
      </c>
      <c r="BW359" s="9">
        <v>90.53</v>
      </c>
      <c r="BX359" s="9">
        <v>98.43</v>
      </c>
      <c r="BY359" s="9">
        <v>106.03</v>
      </c>
      <c r="BZ359" s="9">
        <v>135.83000000000001</v>
      </c>
      <c r="CA359" s="9">
        <v>151.53</v>
      </c>
      <c r="CB359" s="9">
        <v>154.63999999999999</v>
      </c>
      <c r="CC359" s="9">
        <v>153.97999999999999</v>
      </c>
      <c r="CD359" s="9">
        <v>146.97999999999999</v>
      </c>
      <c r="CE359" s="9">
        <v>139.06</v>
      </c>
      <c r="CF359" s="9">
        <v>133.35</v>
      </c>
      <c r="CG359" s="9">
        <v>129.76</v>
      </c>
      <c r="CH359" s="9">
        <v>129.46</v>
      </c>
      <c r="CI359" s="9">
        <v>130.99</v>
      </c>
      <c r="CJ359" s="9">
        <v>134.33000000000001</v>
      </c>
      <c r="CK359" s="9">
        <v>139.88999999999999</v>
      </c>
      <c r="CL359" s="9">
        <v>144.63999999999999</v>
      </c>
      <c r="CM359" s="9">
        <v>145.87</v>
      </c>
      <c r="CN359" s="9">
        <v>150.5</v>
      </c>
      <c r="CO359" s="9">
        <v>149.66999999999999</v>
      </c>
      <c r="CP359" s="9">
        <v>140.29</v>
      </c>
      <c r="CQ359" s="9">
        <v>128.63</v>
      </c>
      <c r="CR359" s="9">
        <v>117.05</v>
      </c>
      <c r="CS359" s="9">
        <v>107.84</v>
      </c>
      <c r="CT359" s="9">
        <v>108.83</v>
      </c>
      <c r="CU359" s="9">
        <v>110.61</v>
      </c>
      <c r="CV359" s="9">
        <v>113.79</v>
      </c>
      <c r="CW359" s="9">
        <v>118.84</v>
      </c>
      <c r="CX359" s="9">
        <v>122.48</v>
      </c>
      <c r="CY359" s="9">
        <v>125.59</v>
      </c>
      <c r="CZ359" s="9">
        <v>127.69</v>
      </c>
      <c r="DA359" s="9">
        <v>128.69</v>
      </c>
      <c r="DB359" s="9">
        <v>118.29</v>
      </c>
      <c r="DC359" s="9">
        <v>106.15</v>
      </c>
      <c r="DD359" s="9">
        <v>95.87</v>
      </c>
      <c r="DE359" s="9">
        <v>90.3</v>
      </c>
      <c r="DF359" s="9">
        <v>87.28</v>
      </c>
      <c r="DG359" s="9">
        <v>84.26</v>
      </c>
      <c r="DH359" s="9">
        <v>86.23</v>
      </c>
      <c r="DI359" s="9">
        <v>91.32</v>
      </c>
      <c r="DJ359" s="9">
        <v>96.53</v>
      </c>
      <c r="DK359" s="9">
        <v>102.51</v>
      </c>
      <c r="DL359" s="9">
        <v>108.59</v>
      </c>
      <c r="DM359" s="9">
        <v>109.51</v>
      </c>
      <c r="DN359" s="9">
        <v>104.05</v>
      </c>
      <c r="DO359" s="9">
        <v>94.07</v>
      </c>
      <c r="DP359" s="9">
        <v>88.18</v>
      </c>
      <c r="DR359" s="9">
        <v>89.01</v>
      </c>
      <c r="DS359" s="9">
        <v>93.39</v>
      </c>
      <c r="DT359" s="9">
        <v>93.91</v>
      </c>
      <c r="DU359" s="9">
        <v>108.04</v>
      </c>
      <c r="DV359" s="9">
        <v>135.04</v>
      </c>
      <c r="DW359" s="9">
        <v>145.47</v>
      </c>
      <c r="DX359" s="9">
        <v>144.44</v>
      </c>
      <c r="DY359" s="9">
        <v>158.02000000000001</v>
      </c>
      <c r="DZ359" s="9">
        <v>156.04</v>
      </c>
      <c r="EA359" s="9">
        <v>153.21</v>
      </c>
      <c r="EB359" s="9">
        <v>121.17</v>
      </c>
      <c r="EC359" s="9">
        <v>119.55</v>
      </c>
      <c r="ED359" s="9">
        <v>119.44</v>
      </c>
      <c r="EE359" s="9">
        <v>115.74</v>
      </c>
      <c r="EF359" s="9">
        <v>116.13</v>
      </c>
      <c r="EG359" s="9">
        <v>115.77</v>
      </c>
      <c r="EH359" s="9">
        <v>137.61000000000001</v>
      </c>
      <c r="EI359" s="9">
        <v>139.88</v>
      </c>
      <c r="EJ359" s="9">
        <v>140.96</v>
      </c>
      <c r="EK359" s="9">
        <v>140.4</v>
      </c>
      <c r="EL359" s="9">
        <v>139.78</v>
      </c>
      <c r="EM359" s="9">
        <v>139.46</v>
      </c>
      <c r="EN359" s="9">
        <v>107.57</v>
      </c>
      <c r="EO359" s="9">
        <v>106.84</v>
      </c>
      <c r="EP359" s="9">
        <v>106.82</v>
      </c>
      <c r="EQ359" s="9">
        <v>106.93</v>
      </c>
      <c r="ER359" s="9">
        <v>108.31</v>
      </c>
      <c r="ES359" s="9">
        <v>109.15</v>
      </c>
      <c r="ET359" s="9">
        <v>123.29</v>
      </c>
      <c r="EU359" s="9">
        <v>125.8</v>
      </c>
      <c r="EV359" s="9">
        <v>127.66</v>
      </c>
      <c r="EW359" s="9">
        <v>128.32</v>
      </c>
      <c r="EX359" s="9">
        <v>127.36</v>
      </c>
      <c r="EY359" s="9">
        <v>127.27</v>
      </c>
      <c r="EZ359" s="9">
        <v>95.36</v>
      </c>
      <c r="FA359" s="9">
        <v>94.73</v>
      </c>
      <c r="FB359" s="9">
        <v>94.74</v>
      </c>
      <c r="FC359" s="9">
        <v>94.75</v>
      </c>
      <c r="FD359" s="9">
        <v>94.77</v>
      </c>
      <c r="FE359" s="9">
        <v>95.98</v>
      </c>
      <c r="FF359" s="9">
        <v>116.23</v>
      </c>
      <c r="FG359" s="9">
        <v>118.74</v>
      </c>
      <c r="FH359" s="9">
        <v>120.6</v>
      </c>
      <c r="FI359" s="9">
        <v>121.26</v>
      </c>
      <c r="FJ359" s="9">
        <v>121.67</v>
      </c>
      <c r="FK359" s="9">
        <v>120.7</v>
      </c>
      <c r="FL359" s="9">
        <v>97.32</v>
      </c>
      <c r="FM359" s="9">
        <v>95.61</v>
      </c>
      <c r="FO359" s="9" t="e">
        <v>#N/A</v>
      </c>
      <c r="FP359" s="7" t="e">
        <v>#N/A</v>
      </c>
      <c r="FQ359" s="9" t="e">
        <v>#N/A</v>
      </c>
      <c r="FR359" s="7" t="e">
        <f t="shared" si="50"/>
        <v>#N/A</v>
      </c>
      <c r="FT359" s="7">
        <v>3.78</v>
      </c>
      <c r="FU359" s="7" t="e">
        <v>#N/A</v>
      </c>
      <c r="FV359" s="9" t="e">
        <v>#N/A</v>
      </c>
      <c r="FX359" s="9">
        <v>77.010000000000005</v>
      </c>
      <c r="FY359" s="9">
        <v>76.47</v>
      </c>
      <c r="FZ359" s="9">
        <v>75.36</v>
      </c>
      <c r="GA359" s="9">
        <v>73.55</v>
      </c>
      <c r="GB359" s="9">
        <v>71.06</v>
      </c>
    </row>
    <row r="360" spans="1:184" x14ac:dyDescent="0.25">
      <c r="A360" s="6">
        <f t="shared" si="51"/>
        <v>45055</v>
      </c>
      <c r="B360" s="13">
        <f t="shared" si="45"/>
        <v>5</v>
      </c>
      <c r="C360" s="13">
        <f t="shared" si="46"/>
        <v>2023</v>
      </c>
      <c r="D360">
        <f t="shared" si="47"/>
        <v>202305</v>
      </c>
      <c r="E360">
        <f t="shared" si="48"/>
        <v>2</v>
      </c>
      <c r="F360">
        <f t="shared" si="49"/>
        <v>202302</v>
      </c>
      <c r="G360" t="s">
        <v>546</v>
      </c>
      <c r="H360" s="9">
        <v>4.25</v>
      </c>
      <c r="I360" s="9">
        <v>4.1776999999999997</v>
      </c>
      <c r="J360" s="10">
        <v>4.4522899000000002</v>
      </c>
      <c r="K360" s="10">
        <v>4.5915045000000001</v>
      </c>
      <c r="L360" s="10">
        <v>4.7100603999999997</v>
      </c>
      <c r="M360" s="10">
        <v>4.7956820000000002</v>
      </c>
      <c r="N360" s="10">
        <v>4.8432646000000004</v>
      </c>
      <c r="O360" s="10">
        <v>4.8574942999999999</v>
      </c>
      <c r="P360" s="10">
        <v>4.8443478999999998</v>
      </c>
      <c r="Q360" s="10">
        <v>4.8112803</v>
      </c>
      <c r="R360" s="10">
        <v>4.7650898000000002</v>
      </c>
      <c r="S360" s="10">
        <v>4.7112866999999996</v>
      </c>
      <c r="T360" s="10">
        <v>4.6537329999999999</v>
      </c>
      <c r="U360" s="10">
        <v>4.5946064</v>
      </c>
      <c r="V360" s="10">
        <v>4.5353081</v>
      </c>
      <c r="W360" s="10">
        <v>4.4764797999999999</v>
      </c>
      <c r="X360" s="10">
        <v>4.4185720999999996</v>
      </c>
      <c r="Y360" s="10">
        <v>4.3620336000000002</v>
      </c>
      <c r="Z360" s="10">
        <v>4.3073126999999998</v>
      </c>
      <c r="AA360" s="10">
        <v>4.2548601000000001</v>
      </c>
      <c r="AB360" s="10">
        <v>4.2050695999999999</v>
      </c>
      <c r="AC360" s="10">
        <v>4.1579929</v>
      </c>
      <c r="AD360" s="10">
        <v>4.1135507999999996</v>
      </c>
      <c r="AE360" s="10">
        <v>4.0716622999999998</v>
      </c>
      <c r="AF360" s="10">
        <v>4.0322464</v>
      </c>
      <c r="AG360" s="10">
        <v>3.9952234</v>
      </c>
      <c r="AH360" s="10">
        <v>3.9605055999999998</v>
      </c>
      <c r="AI360" s="10">
        <v>3.9279760000000001</v>
      </c>
      <c r="AJ360" s="10">
        <v>3.8975100999999999</v>
      </c>
      <c r="AK360" s="10">
        <v>3.8689827000000001</v>
      </c>
      <c r="AL360" s="10">
        <v>3.8422684999999999</v>
      </c>
      <c r="AM360" s="10">
        <v>3.8172429999999999</v>
      </c>
      <c r="AN360" s="10">
        <v>3.7937810999999999</v>
      </c>
      <c r="AO360" s="10">
        <v>3.7717573</v>
      </c>
      <c r="AP360" s="10">
        <v>3.7510474</v>
      </c>
      <c r="AQ360" s="10">
        <v>3.7315258999999998</v>
      </c>
      <c r="AR360" s="10">
        <v>3.7130676999999999</v>
      </c>
      <c r="AS360" s="10">
        <v>3.6955483999999998</v>
      </c>
      <c r="AT360" s="10">
        <v>3.6788539999999998</v>
      </c>
      <c r="AU360" s="10">
        <v>3.6629326999999998</v>
      </c>
      <c r="AV360" s="10">
        <v>3.6477539000000001</v>
      </c>
      <c r="AW360" s="10">
        <v>3.6332863</v>
      </c>
      <c r="AX360" s="10">
        <v>3.6194988000000001</v>
      </c>
      <c r="AY360" s="10">
        <v>3.6063607000000002</v>
      </c>
      <c r="AZ360" s="10">
        <v>3.5938409</v>
      </c>
      <c r="BA360" s="10">
        <v>3.5819081000000002</v>
      </c>
      <c r="BB360" s="10">
        <v>3.5705317000000001</v>
      </c>
      <c r="BC360" s="10">
        <v>3.5596806000000001</v>
      </c>
      <c r="BD360" s="10">
        <v>3.5493234</v>
      </c>
      <c r="BE360" s="10">
        <v>3.5394296999999999</v>
      </c>
      <c r="BF360" s="10">
        <v>3.5299716999999999</v>
      </c>
      <c r="BG360" s="10">
        <v>3.5209396000000002</v>
      </c>
      <c r="BH360" s="10">
        <v>3.5123291999999999</v>
      </c>
      <c r="BI360" s="10">
        <v>3.5041359999999999</v>
      </c>
      <c r="BJ360" s="10">
        <v>3.4963554000000001</v>
      </c>
      <c r="BK360" s="10">
        <v>3.4889831</v>
      </c>
      <c r="BL360" s="10">
        <v>3.4820147000000001</v>
      </c>
      <c r="BM360" s="10">
        <v>3.4754456999999999</v>
      </c>
      <c r="BN360" s="10">
        <v>3.4692717000000002</v>
      </c>
      <c r="BO360" s="10">
        <v>3.4634882999999999</v>
      </c>
      <c r="BP360" s="10">
        <v>3.458091</v>
      </c>
      <c r="BQ360" s="10">
        <v>3.4530753999999999</v>
      </c>
      <c r="BR360" s="10">
        <v>3.4307240000000001</v>
      </c>
      <c r="BS360" s="10">
        <v>3.4208425</v>
      </c>
      <c r="BU360" s="9">
        <v>82.23</v>
      </c>
      <c r="BV360" s="9">
        <v>82.1</v>
      </c>
      <c r="BW360" s="9">
        <v>89.22</v>
      </c>
      <c r="BX360" s="9">
        <v>97.69</v>
      </c>
      <c r="BY360" s="9">
        <v>105.08</v>
      </c>
      <c r="BZ360" s="9">
        <v>134.88</v>
      </c>
      <c r="CA360" s="9">
        <v>153.1</v>
      </c>
      <c r="CB360" s="9">
        <v>156.38</v>
      </c>
      <c r="CC360" s="9">
        <v>155.71</v>
      </c>
      <c r="CD360" s="9">
        <v>148.69999999999999</v>
      </c>
      <c r="CE360" s="9">
        <v>140.77000000000001</v>
      </c>
      <c r="CF360" s="9">
        <v>135.05000000000001</v>
      </c>
      <c r="CG360" s="9">
        <v>131.46</v>
      </c>
      <c r="CH360" s="9">
        <v>131.16</v>
      </c>
      <c r="CI360" s="9">
        <v>132.69</v>
      </c>
      <c r="CJ360" s="9">
        <v>136.03</v>
      </c>
      <c r="CK360" s="9">
        <v>141.59</v>
      </c>
      <c r="CL360" s="9">
        <v>146.34</v>
      </c>
      <c r="CM360" s="9">
        <v>147.57</v>
      </c>
      <c r="CN360" s="9">
        <v>152.19999999999999</v>
      </c>
      <c r="CO360" s="9">
        <v>151.37</v>
      </c>
      <c r="CP360" s="9">
        <v>141.99</v>
      </c>
      <c r="CQ360" s="9">
        <v>130.33000000000001</v>
      </c>
      <c r="CR360" s="9">
        <v>118.75</v>
      </c>
      <c r="CS360" s="9">
        <v>110.16</v>
      </c>
      <c r="CT360" s="9">
        <v>111.59</v>
      </c>
      <c r="CU360" s="9">
        <v>113.7</v>
      </c>
      <c r="CV360" s="9">
        <v>116.88</v>
      </c>
      <c r="CW360" s="9">
        <v>121.93</v>
      </c>
      <c r="CX360" s="9">
        <v>125.57</v>
      </c>
      <c r="CY360" s="9">
        <v>128.68</v>
      </c>
      <c r="CZ360" s="9">
        <v>130.78</v>
      </c>
      <c r="DA360" s="9">
        <v>131.78</v>
      </c>
      <c r="DB360" s="9">
        <v>121.38</v>
      </c>
      <c r="DC360" s="9">
        <v>109.24</v>
      </c>
      <c r="DD360" s="9">
        <v>98.96</v>
      </c>
      <c r="DE360" s="9">
        <v>93.39</v>
      </c>
      <c r="DF360" s="9">
        <v>90.37</v>
      </c>
      <c r="DG360" s="9">
        <v>87.35</v>
      </c>
      <c r="DH360" s="9">
        <v>89.32</v>
      </c>
      <c r="DI360" s="9">
        <v>94.41</v>
      </c>
      <c r="DJ360" s="9">
        <v>99.62</v>
      </c>
      <c r="DK360" s="9">
        <v>105.6</v>
      </c>
      <c r="DL360" s="9">
        <v>111.68</v>
      </c>
      <c r="DM360" s="9">
        <v>112.6</v>
      </c>
      <c r="DN360" s="9">
        <v>107.14</v>
      </c>
      <c r="DO360" s="9">
        <v>97.16</v>
      </c>
      <c r="DP360" s="9">
        <v>91.27</v>
      </c>
      <c r="DR360" s="9">
        <v>89.1</v>
      </c>
      <c r="DS360" s="9">
        <v>93.4</v>
      </c>
      <c r="DT360" s="9">
        <v>93.54</v>
      </c>
      <c r="DU360" s="9">
        <v>107.99</v>
      </c>
      <c r="DV360" s="9">
        <v>136.44</v>
      </c>
      <c r="DW360" s="9">
        <v>147.12</v>
      </c>
      <c r="DX360" s="9">
        <v>146.09</v>
      </c>
      <c r="DY360" s="9">
        <v>159.19</v>
      </c>
      <c r="DZ360" s="9">
        <v>157.21</v>
      </c>
      <c r="EA360" s="9">
        <v>154.38</v>
      </c>
      <c r="EB360" s="9">
        <v>122.6</v>
      </c>
      <c r="EC360" s="9">
        <v>120.98</v>
      </c>
      <c r="ED360" s="9">
        <v>120.87</v>
      </c>
      <c r="EE360" s="9">
        <v>116.68</v>
      </c>
      <c r="EF360" s="9">
        <v>117.07</v>
      </c>
      <c r="EG360" s="9">
        <v>116.71</v>
      </c>
      <c r="EH360" s="9">
        <v>138.61000000000001</v>
      </c>
      <c r="EI360" s="9">
        <v>140.88</v>
      </c>
      <c r="EJ360" s="9">
        <v>141.96</v>
      </c>
      <c r="EK360" s="9">
        <v>141.4</v>
      </c>
      <c r="EL360" s="9">
        <v>140.78</v>
      </c>
      <c r="EM360" s="9">
        <v>140.46</v>
      </c>
      <c r="EN360" s="9">
        <v>108.32</v>
      </c>
      <c r="EO360" s="9">
        <v>107.59</v>
      </c>
      <c r="EP360" s="9">
        <v>107.57</v>
      </c>
      <c r="EQ360" s="9">
        <v>107.68</v>
      </c>
      <c r="ER360" s="9">
        <v>109.06</v>
      </c>
      <c r="ES360" s="9">
        <v>109.9</v>
      </c>
      <c r="ET360" s="9">
        <v>123.57</v>
      </c>
      <c r="EU360" s="9">
        <v>126.08</v>
      </c>
      <c r="EV360" s="9">
        <v>127.94</v>
      </c>
      <c r="EW360" s="9">
        <v>128.6</v>
      </c>
      <c r="EX360" s="9">
        <v>127.64</v>
      </c>
      <c r="EY360" s="9">
        <v>127.55</v>
      </c>
      <c r="EZ360" s="9">
        <v>94.53</v>
      </c>
      <c r="FA360" s="9">
        <v>93.9</v>
      </c>
      <c r="FB360" s="9">
        <v>93.91</v>
      </c>
      <c r="FC360" s="9">
        <v>93.92</v>
      </c>
      <c r="FD360" s="9">
        <v>93.94</v>
      </c>
      <c r="FE360" s="9">
        <v>95.15</v>
      </c>
      <c r="FF360" s="9">
        <v>116.51</v>
      </c>
      <c r="FG360" s="9">
        <v>119.02</v>
      </c>
      <c r="FH360" s="9">
        <v>120.88</v>
      </c>
      <c r="FI360" s="9">
        <v>121.54</v>
      </c>
      <c r="FJ360" s="9">
        <v>121.95</v>
      </c>
      <c r="FK360" s="9">
        <v>120.98</v>
      </c>
      <c r="FL360" s="9">
        <v>96.49</v>
      </c>
      <c r="FM360" s="9">
        <v>94.78</v>
      </c>
      <c r="FO360" s="9">
        <v>80.1751</v>
      </c>
      <c r="FP360" s="7">
        <v>77.760000000000005</v>
      </c>
      <c r="FQ360" s="9">
        <v>1.2612000000000001</v>
      </c>
      <c r="FR360" s="7">
        <f t="shared" si="50"/>
        <v>61.655566127497622</v>
      </c>
      <c r="FT360" s="7">
        <v>3.87</v>
      </c>
      <c r="FU360" s="7">
        <v>3.86</v>
      </c>
      <c r="FV360" s="9">
        <v>80.386899999999997</v>
      </c>
      <c r="FX360" s="9">
        <v>77.44</v>
      </c>
      <c r="FY360" s="9">
        <v>76.959999999999994</v>
      </c>
      <c r="FZ360" s="9">
        <v>75.88</v>
      </c>
      <c r="GA360" s="9">
        <v>74.12</v>
      </c>
      <c r="GB360" s="9">
        <v>71.61</v>
      </c>
    </row>
    <row r="361" spans="1:184" x14ac:dyDescent="0.25">
      <c r="A361" s="6">
        <f t="shared" si="51"/>
        <v>45056</v>
      </c>
      <c r="B361" s="13">
        <f t="shared" si="45"/>
        <v>5</v>
      </c>
      <c r="C361" s="13">
        <f t="shared" si="46"/>
        <v>2023</v>
      </c>
      <c r="D361">
        <f t="shared" si="47"/>
        <v>202305</v>
      </c>
      <c r="E361">
        <f t="shared" si="48"/>
        <v>2</v>
      </c>
      <c r="F361">
        <f t="shared" si="49"/>
        <v>202302</v>
      </c>
      <c r="G361" t="s">
        <v>547</v>
      </c>
      <c r="H361" s="9">
        <v>4.25</v>
      </c>
      <c r="I361" s="9">
        <v>4.1775000000000002</v>
      </c>
      <c r="J361" s="10">
        <v>4.4572539000000004</v>
      </c>
      <c r="K361" s="10">
        <v>4.5862267000000001</v>
      </c>
      <c r="L361" s="10">
        <v>4.6952574</v>
      </c>
      <c r="M361" s="10">
        <v>4.7727126999999996</v>
      </c>
      <c r="N361" s="10">
        <v>4.8137790000000003</v>
      </c>
      <c r="O361" s="10">
        <v>4.8220418</v>
      </c>
      <c r="P361" s="10">
        <v>4.8029257999999997</v>
      </c>
      <c r="Q361" s="10">
        <v>4.7635833999999999</v>
      </c>
      <c r="R361" s="10">
        <v>4.7110022000000003</v>
      </c>
      <c r="S361" s="10">
        <v>4.6508019000000003</v>
      </c>
      <c r="T361" s="10">
        <v>4.5872745999999998</v>
      </c>
      <c r="U361" s="10">
        <v>4.5229109999999997</v>
      </c>
      <c r="V361" s="10">
        <v>4.4595867</v>
      </c>
      <c r="W361" s="10">
        <v>4.3978776000000002</v>
      </c>
      <c r="X361" s="10">
        <v>4.3379902000000001</v>
      </c>
      <c r="Y361" s="10">
        <v>4.2801292999999996</v>
      </c>
      <c r="Z361" s="10">
        <v>4.2244995000000003</v>
      </c>
      <c r="AA361" s="10">
        <v>4.1713073999999999</v>
      </c>
      <c r="AB361" s="10">
        <v>4.1207355000000003</v>
      </c>
      <c r="AC361" s="10">
        <v>4.0728413000000003</v>
      </c>
      <c r="AD361" s="10">
        <v>4.0276401000000002</v>
      </c>
      <c r="AE361" s="10">
        <v>3.9851451999999998</v>
      </c>
      <c r="AF361" s="10">
        <v>3.9453700999999999</v>
      </c>
      <c r="AG361" s="10">
        <v>3.9083299</v>
      </c>
      <c r="AH361" s="10">
        <v>3.8740155000000001</v>
      </c>
      <c r="AI361" s="10">
        <v>3.8422976000000002</v>
      </c>
      <c r="AJ361" s="10">
        <v>3.8130071999999999</v>
      </c>
      <c r="AK361" s="10">
        <v>3.7859742999999999</v>
      </c>
      <c r="AL361" s="10">
        <v>3.7610291</v>
      </c>
      <c r="AM361" s="10">
        <v>3.7380024000000001</v>
      </c>
      <c r="AN361" s="10">
        <v>3.7167243000000001</v>
      </c>
      <c r="AO361" s="10">
        <v>3.6970250999999998</v>
      </c>
      <c r="AP361" s="10">
        <v>3.6787353999999999</v>
      </c>
      <c r="AQ361" s="10">
        <v>3.6616854999999999</v>
      </c>
      <c r="AR361" s="10">
        <v>3.6457055</v>
      </c>
      <c r="AS361" s="10">
        <v>3.6306262</v>
      </c>
      <c r="AT361" s="10">
        <v>3.6162953</v>
      </c>
      <c r="AU361" s="10">
        <v>3.6026468999999999</v>
      </c>
      <c r="AV361" s="10">
        <v>3.5896412999999998</v>
      </c>
      <c r="AW361" s="10">
        <v>3.5772387999999999</v>
      </c>
      <c r="AX361" s="10">
        <v>3.5653991999999999</v>
      </c>
      <c r="AY361" s="10">
        <v>3.5540832</v>
      </c>
      <c r="AZ361" s="10">
        <v>3.5432508</v>
      </c>
      <c r="BA361" s="10">
        <v>3.5328621999999998</v>
      </c>
      <c r="BB361" s="10">
        <v>3.5228777</v>
      </c>
      <c r="BC361" s="10">
        <v>3.5132574000000001</v>
      </c>
      <c r="BD361" s="10">
        <v>3.5039615999999998</v>
      </c>
      <c r="BE361" s="10">
        <v>3.4949506000000001</v>
      </c>
      <c r="BF361" s="10">
        <v>3.4861917999999998</v>
      </c>
      <c r="BG361" s="10">
        <v>3.4776851999999998</v>
      </c>
      <c r="BH361" s="10">
        <v>3.4694395999999998</v>
      </c>
      <c r="BI361" s="10">
        <v>3.4614639999999999</v>
      </c>
      <c r="BJ361" s="10">
        <v>3.4537670999999999</v>
      </c>
      <c r="BK361" s="10">
        <v>3.4463579000000002</v>
      </c>
      <c r="BL361" s="10">
        <v>3.4392451999999998</v>
      </c>
      <c r="BM361" s="10">
        <v>3.4324378000000002</v>
      </c>
      <c r="BN361" s="10">
        <v>3.4259447000000001</v>
      </c>
      <c r="BO361" s="10">
        <v>3.4197747000000001</v>
      </c>
      <c r="BP361" s="10">
        <v>3.4139365000000002</v>
      </c>
      <c r="BQ361" s="10">
        <v>3.4084392999999999</v>
      </c>
      <c r="BR361" s="10">
        <v>3.3827419999999999</v>
      </c>
      <c r="BS361" s="10">
        <v>3.3692975999999999</v>
      </c>
      <c r="BU361" s="9">
        <v>80.56</v>
      </c>
      <c r="BV361" s="9">
        <v>80.459999999999994</v>
      </c>
      <c r="BW361" s="9">
        <v>86.91</v>
      </c>
      <c r="BX361" s="9">
        <v>95.38</v>
      </c>
      <c r="BY361" s="9">
        <v>102.38</v>
      </c>
      <c r="BZ361" s="9">
        <v>133.38</v>
      </c>
      <c r="CA361" s="9">
        <v>152.38</v>
      </c>
      <c r="CB361" s="9">
        <v>156.38</v>
      </c>
      <c r="CC361" s="9">
        <v>156.26</v>
      </c>
      <c r="CD361" s="9">
        <v>148.66</v>
      </c>
      <c r="CE361" s="9">
        <v>141.11000000000001</v>
      </c>
      <c r="CF361" s="9">
        <v>136.43</v>
      </c>
      <c r="CG361" s="9">
        <v>132.87</v>
      </c>
      <c r="CH361" s="9">
        <v>132.62</v>
      </c>
      <c r="CI361" s="9">
        <v>134.19</v>
      </c>
      <c r="CJ361" s="9">
        <v>137.69</v>
      </c>
      <c r="CK361" s="9">
        <v>143.66</v>
      </c>
      <c r="CL361" s="9">
        <v>148.41</v>
      </c>
      <c r="CM361" s="9">
        <v>149.63</v>
      </c>
      <c r="CN361" s="9">
        <v>153.97999999999999</v>
      </c>
      <c r="CO361" s="9">
        <v>152.82</v>
      </c>
      <c r="CP361" s="9">
        <v>143.44</v>
      </c>
      <c r="CQ361" s="9">
        <v>129.57</v>
      </c>
      <c r="CR361" s="9">
        <v>117.99</v>
      </c>
      <c r="CS361" s="9">
        <v>109.4</v>
      </c>
      <c r="CT361" s="9">
        <v>111.04</v>
      </c>
      <c r="CU361" s="9">
        <v>113.15</v>
      </c>
      <c r="CV361" s="9">
        <v>116.33</v>
      </c>
      <c r="CW361" s="9">
        <v>121.21</v>
      </c>
      <c r="CX361" s="9">
        <v>124.64</v>
      </c>
      <c r="CY361" s="9">
        <v>127.38</v>
      </c>
      <c r="CZ361" s="9">
        <v>129.29</v>
      </c>
      <c r="DA361" s="9">
        <v>130.18</v>
      </c>
      <c r="DB361" s="9">
        <v>119.78</v>
      </c>
      <c r="DC361" s="9">
        <v>107.64</v>
      </c>
      <c r="DD361" s="9">
        <v>97.36</v>
      </c>
      <c r="DE361" s="9">
        <v>91.79</v>
      </c>
      <c r="DF361" s="9">
        <v>88.77</v>
      </c>
      <c r="DG361" s="9">
        <v>85.75</v>
      </c>
      <c r="DH361" s="9">
        <v>87.72</v>
      </c>
      <c r="DI361" s="9">
        <v>92.81</v>
      </c>
      <c r="DJ361" s="9">
        <v>98.02</v>
      </c>
      <c r="DK361" s="9">
        <v>104</v>
      </c>
      <c r="DL361" s="9">
        <v>110.08</v>
      </c>
      <c r="DM361" s="9">
        <v>111</v>
      </c>
      <c r="DN361" s="9">
        <v>105.54</v>
      </c>
      <c r="DO361" s="9">
        <v>95.56</v>
      </c>
      <c r="DP361" s="9">
        <v>89.67</v>
      </c>
      <c r="DR361" s="9">
        <v>88.54</v>
      </c>
      <c r="DS361" s="9">
        <v>93.13</v>
      </c>
      <c r="DT361" s="9">
        <v>93.05</v>
      </c>
      <c r="DU361" s="9">
        <v>107.34</v>
      </c>
      <c r="DV361" s="9">
        <v>138.66999999999999</v>
      </c>
      <c r="DW361" s="9">
        <v>149.35</v>
      </c>
      <c r="DX361" s="9">
        <v>147.9</v>
      </c>
      <c r="DY361" s="9">
        <v>161.41</v>
      </c>
      <c r="DZ361" s="9">
        <v>159.43</v>
      </c>
      <c r="EA361" s="9">
        <v>156.6</v>
      </c>
      <c r="EB361" s="9">
        <v>125.23</v>
      </c>
      <c r="EC361" s="9">
        <v>123.61</v>
      </c>
      <c r="ED361" s="9">
        <v>123.5</v>
      </c>
      <c r="EE361" s="9">
        <v>119.06</v>
      </c>
      <c r="EF361" s="9">
        <v>119.45</v>
      </c>
      <c r="EG361" s="9">
        <v>119.09</v>
      </c>
      <c r="EH361" s="9">
        <v>141.72999999999999</v>
      </c>
      <c r="EI361" s="9">
        <v>144</v>
      </c>
      <c r="EJ361" s="9">
        <v>145.08000000000001</v>
      </c>
      <c r="EK361" s="9">
        <v>144.52000000000001</v>
      </c>
      <c r="EL361" s="9">
        <v>143.9</v>
      </c>
      <c r="EM361" s="9">
        <v>143.58000000000001</v>
      </c>
      <c r="EN361" s="9">
        <v>108.84</v>
      </c>
      <c r="EO361" s="9">
        <v>108.11</v>
      </c>
      <c r="EP361" s="9">
        <v>108.09</v>
      </c>
      <c r="EQ361" s="9">
        <v>108.2</v>
      </c>
      <c r="ER361" s="9">
        <v>109.58</v>
      </c>
      <c r="ES361" s="9">
        <v>110.42</v>
      </c>
      <c r="ET361" s="9">
        <v>124.88</v>
      </c>
      <c r="EU361" s="9">
        <v>127.39</v>
      </c>
      <c r="EV361" s="9">
        <v>129.25</v>
      </c>
      <c r="EW361" s="9">
        <v>129.91</v>
      </c>
      <c r="EX361" s="9">
        <v>128.94999999999999</v>
      </c>
      <c r="EY361" s="9">
        <v>128.86000000000001</v>
      </c>
      <c r="EZ361" s="9">
        <v>93.83</v>
      </c>
      <c r="FA361" s="9">
        <v>93.2</v>
      </c>
      <c r="FB361" s="9">
        <v>93.21</v>
      </c>
      <c r="FC361" s="9">
        <v>93.22</v>
      </c>
      <c r="FD361" s="9">
        <v>93.24</v>
      </c>
      <c r="FE361" s="9">
        <v>94.45</v>
      </c>
      <c r="FF361" s="9">
        <v>117.82</v>
      </c>
      <c r="FG361" s="9">
        <v>120.33</v>
      </c>
      <c r="FH361" s="9">
        <v>122.19</v>
      </c>
      <c r="FI361" s="9">
        <v>122.85</v>
      </c>
      <c r="FJ361" s="9">
        <v>123.26</v>
      </c>
      <c r="FK361" s="9">
        <v>122.29</v>
      </c>
      <c r="FL361" s="9">
        <v>95.79</v>
      </c>
      <c r="FM361" s="9">
        <v>94.08</v>
      </c>
      <c r="FO361" s="9">
        <v>80.104699999999994</v>
      </c>
      <c r="FP361" s="7">
        <v>76.7</v>
      </c>
      <c r="FQ361" s="9">
        <v>1.2618</v>
      </c>
      <c r="FR361" s="7">
        <f t="shared" si="50"/>
        <v>60.78617847519417</v>
      </c>
      <c r="FT361" s="7">
        <v>3.83</v>
      </c>
      <c r="FU361" s="7">
        <v>3.8</v>
      </c>
      <c r="FV361" s="9">
        <v>80.317099999999996</v>
      </c>
      <c r="FX361" s="9">
        <v>76.41</v>
      </c>
      <c r="FY361" s="9">
        <v>75.989999999999995</v>
      </c>
      <c r="FZ361" s="9">
        <v>75</v>
      </c>
      <c r="GA361" s="9">
        <v>73.42</v>
      </c>
      <c r="GB361" s="9">
        <v>71.17</v>
      </c>
    </row>
    <row r="362" spans="1:184" x14ac:dyDescent="0.25">
      <c r="A362" s="6">
        <f t="shared" si="51"/>
        <v>45057</v>
      </c>
      <c r="B362" s="13">
        <f t="shared" si="45"/>
        <v>5</v>
      </c>
      <c r="C362" s="13">
        <f t="shared" si="46"/>
        <v>2023</v>
      </c>
      <c r="D362">
        <f t="shared" si="47"/>
        <v>202305</v>
      </c>
      <c r="E362">
        <f t="shared" si="48"/>
        <v>2</v>
      </c>
      <c r="F362">
        <f t="shared" si="49"/>
        <v>202302</v>
      </c>
      <c r="G362" t="s">
        <v>548</v>
      </c>
      <c r="H362" s="9">
        <v>4.5</v>
      </c>
      <c r="I362" s="9">
        <v>4.4273999999999996</v>
      </c>
      <c r="J362" s="10">
        <v>4.4619768000000004</v>
      </c>
      <c r="K362" s="10">
        <v>4.5879808999999998</v>
      </c>
      <c r="L362" s="10">
        <v>4.6942665000000003</v>
      </c>
      <c r="M362" s="10">
        <v>4.7680601999999999</v>
      </c>
      <c r="N362" s="10">
        <v>4.8053698999999996</v>
      </c>
      <c r="O362" s="10">
        <v>4.8087491</v>
      </c>
      <c r="P362" s="10">
        <v>4.7835234</v>
      </c>
      <c r="Q362" s="10">
        <v>4.7352100000000004</v>
      </c>
      <c r="R362" s="10">
        <v>4.6706868000000004</v>
      </c>
      <c r="S362" s="10">
        <v>4.5958242</v>
      </c>
      <c r="T362" s="10">
        <v>4.5156280000000004</v>
      </c>
      <c r="U362" s="10">
        <v>4.4338141000000002</v>
      </c>
      <c r="V362" s="10">
        <v>4.3543438999999999</v>
      </c>
      <c r="W362" s="10">
        <v>4.2785532000000002</v>
      </c>
      <c r="X362" s="10">
        <v>4.2067845999999998</v>
      </c>
      <c r="Y362" s="10">
        <v>4.1393770999999999</v>
      </c>
      <c r="Z362" s="10">
        <v>4.07667</v>
      </c>
      <c r="AA362" s="10">
        <v>4.0190048000000003</v>
      </c>
      <c r="AB362" s="10">
        <v>3.9666177</v>
      </c>
      <c r="AC362" s="10">
        <v>3.9192178000000002</v>
      </c>
      <c r="AD362" s="10">
        <v>3.8763472000000001</v>
      </c>
      <c r="AE362" s="10">
        <v>3.8375463999999999</v>
      </c>
      <c r="AF362" s="10">
        <v>3.8023560999999999</v>
      </c>
      <c r="AG362" s="10">
        <v>3.7703180000000001</v>
      </c>
      <c r="AH362" s="10">
        <v>3.7410087000000001</v>
      </c>
      <c r="AI362" s="10">
        <v>3.7141809000000001</v>
      </c>
      <c r="AJ362" s="10">
        <v>3.6896415</v>
      </c>
      <c r="AK362" s="10">
        <v>3.6671965000000002</v>
      </c>
      <c r="AL362" s="10">
        <v>3.6466517999999999</v>
      </c>
      <c r="AM362" s="10">
        <v>3.6278144999999999</v>
      </c>
      <c r="AN362" s="10">
        <v>3.6104904000000002</v>
      </c>
      <c r="AO362" s="10">
        <v>3.5944858000000002</v>
      </c>
      <c r="AP362" s="10">
        <v>3.5796074</v>
      </c>
      <c r="AQ362" s="10">
        <v>3.5656612999999999</v>
      </c>
      <c r="AR362" s="10">
        <v>3.5524536000000002</v>
      </c>
      <c r="AS362" s="10">
        <v>3.5397911</v>
      </c>
      <c r="AT362" s="10">
        <v>3.5275072999999999</v>
      </c>
      <c r="AU362" s="10">
        <v>3.5155580999999998</v>
      </c>
      <c r="AV362" s="10">
        <v>3.5039330999999998</v>
      </c>
      <c r="AW362" s="10">
        <v>3.4926216000000001</v>
      </c>
      <c r="AX362" s="10">
        <v>3.4816129</v>
      </c>
      <c r="AY362" s="10">
        <v>3.4708966000000001</v>
      </c>
      <c r="AZ362" s="10">
        <v>3.4604621</v>
      </c>
      <c r="BA362" s="10">
        <v>3.4502985000000002</v>
      </c>
      <c r="BB362" s="10">
        <v>3.4403956999999998</v>
      </c>
      <c r="BC362" s="10">
        <v>3.4307428999999998</v>
      </c>
      <c r="BD362" s="10">
        <v>3.4213293</v>
      </c>
      <c r="BE362" s="10">
        <v>3.4121446999999998</v>
      </c>
      <c r="BF362" s="10">
        <v>3.4031820000000002</v>
      </c>
      <c r="BG362" s="10">
        <v>3.3944505999999999</v>
      </c>
      <c r="BH362" s="10">
        <v>3.3859645999999999</v>
      </c>
      <c r="BI362" s="10">
        <v>3.3777377999999998</v>
      </c>
      <c r="BJ362" s="10">
        <v>3.3697840999999999</v>
      </c>
      <c r="BK362" s="10">
        <v>3.3621175999999999</v>
      </c>
      <c r="BL362" s="10">
        <v>3.3547522000000001</v>
      </c>
      <c r="BM362" s="10">
        <v>3.3477017</v>
      </c>
      <c r="BN362" s="10">
        <v>3.3409802000000002</v>
      </c>
      <c r="BO362" s="10">
        <v>3.3346015000000002</v>
      </c>
      <c r="BP362" s="10">
        <v>3.3285797000000001</v>
      </c>
      <c r="BQ362" s="10">
        <v>3.3229286</v>
      </c>
      <c r="BR362" s="10">
        <v>3.2970993000000002</v>
      </c>
      <c r="BS362" s="10">
        <v>3.2851298</v>
      </c>
      <c r="BU362" s="9">
        <v>80.75</v>
      </c>
      <c r="BV362" s="9">
        <v>80.510000000000005</v>
      </c>
      <c r="BW362" s="9">
        <v>86.99</v>
      </c>
      <c r="BX362" s="9">
        <v>95.29</v>
      </c>
      <c r="BY362" s="9">
        <v>102.09</v>
      </c>
      <c r="BZ362" s="9">
        <v>131.57</v>
      </c>
      <c r="CA362" s="9">
        <v>153.34</v>
      </c>
      <c r="CB362" s="9">
        <v>157.28</v>
      </c>
      <c r="CC362" s="9">
        <v>157.22999999999999</v>
      </c>
      <c r="CD362" s="9">
        <v>150</v>
      </c>
      <c r="CE362" s="9">
        <v>142.43</v>
      </c>
      <c r="CF362" s="9">
        <v>137.15</v>
      </c>
      <c r="CG362" s="9">
        <v>133.59</v>
      </c>
      <c r="CH362" s="9">
        <v>132.54</v>
      </c>
      <c r="CI362" s="9">
        <v>134.12</v>
      </c>
      <c r="CJ362" s="9">
        <v>137.61000000000001</v>
      </c>
      <c r="CK362" s="9">
        <v>143.58000000000001</v>
      </c>
      <c r="CL362" s="9">
        <v>148.32</v>
      </c>
      <c r="CM362" s="9">
        <v>149.76</v>
      </c>
      <c r="CN362" s="9">
        <v>154.11000000000001</v>
      </c>
      <c r="CO362" s="9">
        <v>153.19999999999999</v>
      </c>
      <c r="CP362" s="9">
        <v>143.80000000000001</v>
      </c>
      <c r="CQ362" s="9">
        <v>129.30000000000001</v>
      </c>
      <c r="CR362" s="9">
        <v>117.72</v>
      </c>
      <c r="CS362" s="9">
        <v>109.13</v>
      </c>
      <c r="CT362" s="9">
        <v>110.77</v>
      </c>
      <c r="CU362" s="9">
        <v>112.88</v>
      </c>
      <c r="CV362" s="9">
        <v>116.06</v>
      </c>
      <c r="CW362" s="9">
        <v>120.94</v>
      </c>
      <c r="CX362" s="9">
        <v>124.37</v>
      </c>
      <c r="CY362" s="9">
        <v>127.11</v>
      </c>
      <c r="CZ362" s="9">
        <v>129.02000000000001</v>
      </c>
      <c r="DA362" s="9">
        <v>129.91</v>
      </c>
      <c r="DB362" s="9">
        <v>119.51</v>
      </c>
      <c r="DC362" s="9">
        <v>107.37</v>
      </c>
      <c r="DD362" s="9">
        <v>97.09</v>
      </c>
      <c r="DE362" s="9">
        <v>91.52</v>
      </c>
      <c r="DF362" s="9">
        <v>88.5</v>
      </c>
      <c r="DG362" s="9">
        <v>85.48</v>
      </c>
      <c r="DH362" s="9">
        <v>87.45</v>
      </c>
      <c r="DI362" s="9">
        <v>92.54</v>
      </c>
      <c r="DJ362" s="9">
        <v>97.75</v>
      </c>
      <c r="DK362" s="9">
        <v>103.73</v>
      </c>
      <c r="DL362" s="9">
        <v>109.81</v>
      </c>
      <c r="DM362" s="9">
        <v>110.73</v>
      </c>
      <c r="DN362" s="9">
        <v>105.27</v>
      </c>
      <c r="DO362" s="9">
        <v>95.29</v>
      </c>
      <c r="DP362" s="9">
        <v>89.4</v>
      </c>
      <c r="DR362" s="9">
        <v>88.95</v>
      </c>
      <c r="DS362" s="9">
        <v>92.76</v>
      </c>
      <c r="DT362" s="9">
        <v>92.49</v>
      </c>
      <c r="DU362" s="9">
        <v>107.26</v>
      </c>
      <c r="DV362" s="9">
        <v>134.27000000000001</v>
      </c>
      <c r="DW362" s="9">
        <v>148.01</v>
      </c>
      <c r="DX362" s="9">
        <v>146.56</v>
      </c>
      <c r="DY362" s="9">
        <v>160.61000000000001</v>
      </c>
      <c r="DZ362" s="9">
        <v>158.63</v>
      </c>
      <c r="EA362" s="9">
        <v>155.80000000000001</v>
      </c>
      <c r="EB362" s="9">
        <v>125.17</v>
      </c>
      <c r="EC362" s="9">
        <v>123.55</v>
      </c>
      <c r="ED362" s="9">
        <v>123.44</v>
      </c>
      <c r="EE362" s="9">
        <v>118.6</v>
      </c>
      <c r="EF362" s="9">
        <v>118.99</v>
      </c>
      <c r="EG362" s="9">
        <v>118.63</v>
      </c>
      <c r="EH362" s="9">
        <v>141.27000000000001</v>
      </c>
      <c r="EI362" s="9">
        <v>143.54</v>
      </c>
      <c r="EJ362" s="9">
        <v>144.62</v>
      </c>
      <c r="EK362" s="9">
        <v>144.06</v>
      </c>
      <c r="EL362" s="9">
        <v>143.44</v>
      </c>
      <c r="EM362" s="9">
        <v>143.12</v>
      </c>
      <c r="EN362" s="9">
        <v>108.36</v>
      </c>
      <c r="EO362" s="9">
        <v>107.63</v>
      </c>
      <c r="EP362" s="9">
        <v>107.61</v>
      </c>
      <c r="EQ362" s="9">
        <v>107.72</v>
      </c>
      <c r="ER362" s="9">
        <v>109.1</v>
      </c>
      <c r="ES362" s="9">
        <v>109.94</v>
      </c>
      <c r="ET362" s="9">
        <v>124.93</v>
      </c>
      <c r="EU362" s="9">
        <v>127.44</v>
      </c>
      <c r="EV362" s="9">
        <v>129.30000000000001</v>
      </c>
      <c r="EW362" s="9">
        <v>129.96</v>
      </c>
      <c r="EX362" s="9">
        <v>129</v>
      </c>
      <c r="EY362" s="9">
        <v>128.91</v>
      </c>
      <c r="EZ362" s="9">
        <v>93.86</v>
      </c>
      <c r="FA362" s="9">
        <v>93.23</v>
      </c>
      <c r="FB362" s="9">
        <v>93.24</v>
      </c>
      <c r="FC362" s="9">
        <v>93.25</v>
      </c>
      <c r="FD362" s="9">
        <v>93.27</v>
      </c>
      <c r="FE362" s="9">
        <v>94.48</v>
      </c>
      <c r="FF362" s="9">
        <v>114.01</v>
      </c>
      <c r="FG362" s="9">
        <v>116.52</v>
      </c>
      <c r="FH362" s="9">
        <v>118.38</v>
      </c>
      <c r="FI362" s="9">
        <v>119.04</v>
      </c>
      <c r="FJ362" s="9">
        <v>119.45</v>
      </c>
      <c r="FK362" s="9">
        <v>118.48</v>
      </c>
      <c r="FL362" s="9">
        <v>95.82</v>
      </c>
      <c r="FM362" s="9">
        <v>94.11</v>
      </c>
      <c r="FO362" s="9">
        <v>79.794200000000004</v>
      </c>
      <c r="FP362" s="7">
        <v>75.319999999999993</v>
      </c>
      <c r="FQ362" s="9">
        <v>1.2523</v>
      </c>
      <c r="FR362" s="7">
        <f t="shared" si="50"/>
        <v>60.145332588038009</v>
      </c>
      <c r="FT362" s="7">
        <v>3.73</v>
      </c>
      <c r="FU362" s="7">
        <v>3.71</v>
      </c>
      <c r="FV362" s="9">
        <v>79.997100000000003</v>
      </c>
      <c r="FX362" s="9">
        <v>74.98</v>
      </c>
      <c r="FY362" s="9">
        <v>74.44</v>
      </c>
      <c r="FZ362" s="9">
        <v>73.41</v>
      </c>
      <c r="GA362" s="9">
        <v>71.94</v>
      </c>
      <c r="GB362" s="9">
        <v>69.92</v>
      </c>
    </row>
    <row r="363" spans="1:184" x14ac:dyDescent="0.25">
      <c r="A363" s="6">
        <f t="shared" si="51"/>
        <v>45058</v>
      </c>
      <c r="B363" s="13">
        <f t="shared" si="45"/>
        <v>5</v>
      </c>
      <c r="C363" s="13">
        <f t="shared" si="46"/>
        <v>2023</v>
      </c>
      <c r="D363">
        <f t="shared" si="47"/>
        <v>202305</v>
      </c>
      <c r="E363">
        <f t="shared" si="48"/>
        <v>2</v>
      </c>
      <c r="F363">
        <f t="shared" si="49"/>
        <v>202302</v>
      </c>
      <c r="G363" t="s">
        <v>549</v>
      </c>
      <c r="H363" s="9">
        <v>4.5</v>
      </c>
      <c r="I363" s="9">
        <v>4.4276999999999997</v>
      </c>
      <c r="J363" s="10">
        <v>4.4681797999999997</v>
      </c>
      <c r="K363" s="10">
        <v>4.6102192000000004</v>
      </c>
      <c r="L363" s="10">
        <v>4.7250576999999998</v>
      </c>
      <c r="M363" s="10">
        <v>4.8054592999999999</v>
      </c>
      <c r="N363" s="10">
        <v>4.8489839999999997</v>
      </c>
      <c r="O363" s="10">
        <v>4.8585637999999998</v>
      </c>
      <c r="P363" s="10">
        <v>4.8393807999999998</v>
      </c>
      <c r="Q363" s="10">
        <v>4.7976331999999999</v>
      </c>
      <c r="R363" s="10">
        <v>4.7401717000000003</v>
      </c>
      <c r="S363" s="10">
        <v>4.6729696000000001</v>
      </c>
      <c r="T363" s="10">
        <v>4.6007866000000002</v>
      </c>
      <c r="U363" s="10">
        <v>4.5270185999999999</v>
      </c>
      <c r="V363" s="10">
        <v>4.4546815999999998</v>
      </c>
      <c r="W363" s="10">
        <v>4.3847999</v>
      </c>
      <c r="X363" s="10">
        <v>4.3177611999999996</v>
      </c>
      <c r="Y363" s="10">
        <v>4.2539503999999999</v>
      </c>
      <c r="Z363" s="10">
        <v>4.1937527000000001</v>
      </c>
      <c r="AA363" s="10">
        <v>4.1375554000000001</v>
      </c>
      <c r="AB363" s="10">
        <v>4.0856513000000003</v>
      </c>
      <c r="AC363" s="10">
        <v>4.0378607000000004</v>
      </c>
      <c r="AD363" s="10">
        <v>3.9938547</v>
      </c>
      <c r="AE363" s="10">
        <v>3.9533027999999999</v>
      </c>
      <c r="AF363" s="10">
        <v>3.9158742000000002</v>
      </c>
      <c r="AG363" s="10">
        <v>3.8812399000000002</v>
      </c>
      <c r="AH363" s="10">
        <v>3.8490947000000002</v>
      </c>
      <c r="AI363" s="10">
        <v>3.8192455000000001</v>
      </c>
      <c r="AJ363" s="10">
        <v>3.7915315000000001</v>
      </c>
      <c r="AK363" s="10">
        <v>3.7657904000000002</v>
      </c>
      <c r="AL363" s="10">
        <v>3.7418604000000002</v>
      </c>
      <c r="AM363" s="10">
        <v>3.7195801999999998</v>
      </c>
      <c r="AN363" s="10">
        <v>3.698788</v>
      </c>
      <c r="AO363" s="10">
        <v>3.6793217</v>
      </c>
      <c r="AP363" s="10">
        <v>3.6610201</v>
      </c>
      <c r="AQ363" s="10">
        <v>3.6437213000000002</v>
      </c>
      <c r="AR363" s="10">
        <v>3.6272633000000001</v>
      </c>
      <c r="AS363" s="10">
        <v>3.6114849000000002</v>
      </c>
      <c r="AT363" s="10">
        <v>3.5962464999999999</v>
      </c>
      <c r="AU363" s="10">
        <v>3.5815073000000002</v>
      </c>
      <c r="AV363" s="10">
        <v>3.5672543000000001</v>
      </c>
      <c r="AW363" s="10">
        <v>3.5534739000000002</v>
      </c>
      <c r="AX363" s="10">
        <v>3.5401525999999999</v>
      </c>
      <c r="AY363" s="10">
        <v>3.5272771999999999</v>
      </c>
      <c r="AZ363" s="10">
        <v>3.5148343999999998</v>
      </c>
      <c r="BA363" s="10">
        <v>3.5028104999999998</v>
      </c>
      <c r="BB363" s="10">
        <v>3.4911924000000001</v>
      </c>
      <c r="BC363" s="10">
        <v>3.4799666999999999</v>
      </c>
      <c r="BD363" s="10">
        <v>3.4691196999999998</v>
      </c>
      <c r="BE363" s="10">
        <v>3.4586385000000002</v>
      </c>
      <c r="BF363" s="10">
        <v>3.4485125000000001</v>
      </c>
      <c r="BG363" s="10">
        <v>3.4387454000000002</v>
      </c>
      <c r="BH363" s="10">
        <v>3.4293447000000001</v>
      </c>
      <c r="BI363" s="10">
        <v>3.4203177999999999</v>
      </c>
      <c r="BJ363" s="10">
        <v>3.4116719999999998</v>
      </c>
      <c r="BK363" s="10">
        <v>3.4034149999999999</v>
      </c>
      <c r="BL363" s="10">
        <v>3.3955540000000002</v>
      </c>
      <c r="BM363" s="10">
        <v>3.3880965000000001</v>
      </c>
      <c r="BN363" s="10">
        <v>3.3810500000000001</v>
      </c>
      <c r="BO363" s="10">
        <v>3.3744219000000002</v>
      </c>
      <c r="BP363" s="10">
        <v>3.3682196000000002</v>
      </c>
      <c r="BQ363" s="10">
        <v>3.3624505999999998</v>
      </c>
      <c r="BR363" s="10">
        <v>3.3369718000000002</v>
      </c>
      <c r="BS363" s="10">
        <v>3.326638</v>
      </c>
      <c r="BU363" s="9">
        <v>75.930000000000007</v>
      </c>
      <c r="BV363" s="9">
        <v>75.86</v>
      </c>
      <c r="BW363" s="9">
        <v>82.14</v>
      </c>
      <c r="BX363" s="9">
        <v>88.59</v>
      </c>
      <c r="BY363" s="9">
        <v>94.69</v>
      </c>
      <c r="BZ363" s="9">
        <v>124.69</v>
      </c>
      <c r="CA363" s="9">
        <v>146.07</v>
      </c>
      <c r="CB363" s="9">
        <v>149.4</v>
      </c>
      <c r="CC363" s="9">
        <v>149.35</v>
      </c>
      <c r="CD363" s="9">
        <v>142.12</v>
      </c>
      <c r="CE363" s="9">
        <v>137.15</v>
      </c>
      <c r="CF363" s="9">
        <v>131.9</v>
      </c>
      <c r="CG363" s="9">
        <v>129.84</v>
      </c>
      <c r="CH363" s="9">
        <v>128.85</v>
      </c>
      <c r="CI363" s="9">
        <v>130.46</v>
      </c>
      <c r="CJ363" s="9">
        <v>133.97999999999999</v>
      </c>
      <c r="CK363" s="9">
        <v>139.99</v>
      </c>
      <c r="CL363" s="9">
        <v>144.76</v>
      </c>
      <c r="CM363" s="9">
        <v>146.24</v>
      </c>
      <c r="CN363" s="9">
        <v>150.63</v>
      </c>
      <c r="CO363" s="9">
        <v>149.76</v>
      </c>
      <c r="CP363" s="9">
        <v>140.41</v>
      </c>
      <c r="CQ363" s="9">
        <v>125.96</v>
      </c>
      <c r="CR363" s="9">
        <v>114.59</v>
      </c>
      <c r="CS363" s="9">
        <v>106.38</v>
      </c>
      <c r="CT363" s="9">
        <v>108.4</v>
      </c>
      <c r="CU363" s="9">
        <v>110.51</v>
      </c>
      <c r="CV363" s="9">
        <v>113.69</v>
      </c>
      <c r="CW363" s="9">
        <v>118.57</v>
      </c>
      <c r="CX363" s="9">
        <v>122</v>
      </c>
      <c r="CY363" s="9">
        <v>124.74</v>
      </c>
      <c r="CZ363" s="9">
        <v>126.65</v>
      </c>
      <c r="DA363" s="9">
        <v>127.54</v>
      </c>
      <c r="DB363" s="9">
        <v>117.14</v>
      </c>
      <c r="DC363" s="9">
        <v>105</v>
      </c>
      <c r="DD363" s="9">
        <v>94.72</v>
      </c>
      <c r="DE363" s="9">
        <v>89.15</v>
      </c>
      <c r="DF363" s="9">
        <v>86.13</v>
      </c>
      <c r="DG363" s="9">
        <v>83.11</v>
      </c>
      <c r="DH363" s="9">
        <v>85.08</v>
      </c>
      <c r="DI363" s="9">
        <v>90.17</v>
      </c>
      <c r="DJ363" s="9">
        <v>95.38</v>
      </c>
      <c r="DK363" s="9">
        <v>101.36</v>
      </c>
      <c r="DL363" s="9">
        <v>107.44</v>
      </c>
      <c r="DM363" s="9">
        <v>108.36</v>
      </c>
      <c r="DN363" s="9">
        <v>102.9</v>
      </c>
      <c r="DO363" s="9">
        <v>92.92</v>
      </c>
      <c r="DP363" s="9">
        <v>87.03</v>
      </c>
      <c r="DR363" s="9">
        <v>85.18</v>
      </c>
      <c r="DS363" s="9">
        <v>88.66</v>
      </c>
      <c r="DT363" s="9">
        <v>89.08</v>
      </c>
      <c r="DU363" s="9">
        <v>103.37</v>
      </c>
      <c r="DV363" s="9">
        <v>129.63999999999999</v>
      </c>
      <c r="DW363" s="9">
        <v>143.46</v>
      </c>
      <c r="DX363" s="9">
        <v>142.01</v>
      </c>
      <c r="DY363" s="9">
        <v>155.33000000000001</v>
      </c>
      <c r="DZ363" s="9">
        <v>153.35</v>
      </c>
      <c r="EA363" s="9">
        <v>150.52000000000001</v>
      </c>
      <c r="EB363" s="9">
        <v>121.58</v>
      </c>
      <c r="EC363" s="9">
        <v>119.96</v>
      </c>
      <c r="ED363" s="9">
        <v>119.85</v>
      </c>
      <c r="EE363" s="9">
        <v>114.82</v>
      </c>
      <c r="EF363" s="9">
        <v>115.21</v>
      </c>
      <c r="EG363" s="9">
        <v>114.85</v>
      </c>
      <c r="EH363" s="9">
        <v>138.63999999999999</v>
      </c>
      <c r="EI363" s="9">
        <v>140.91</v>
      </c>
      <c r="EJ363" s="9">
        <v>141.99</v>
      </c>
      <c r="EK363" s="9">
        <v>141.43</v>
      </c>
      <c r="EL363" s="9">
        <v>140.81</v>
      </c>
      <c r="EM363" s="9">
        <v>140.49</v>
      </c>
      <c r="EN363" s="9">
        <v>106.1</v>
      </c>
      <c r="EO363" s="9">
        <v>105.37</v>
      </c>
      <c r="EP363" s="9">
        <v>105.35</v>
      </c>
      <c r="EQ363" s="9">
        <v>105.46</v>
      </c>
      <c r="ER363" s="9">
        <v>106.84</v>
      </c>
      <c r="ES363" s="9">
        <v>107.68</v>
      </c>
      <c r="ET363" s="9">
        <v>123.74</v>
      </c>
      <c r="EU363" s="9">
        <v>126.25</v>
      </c>
      <c r="EV363" s="9">
        <v>128.11000000000001</v>
      </c>
      <c r="EW363" s="9">
        <v>128.77000000000001</v>
      </c>
      <c r="EX363" s="9">
        <v>127.81</v>
      </c>
      <c r="EY363" s="9">
        <v>127.72</v>
      </c>
      <c r="EZ363" s="9">
        <v>91.75</v>
      </c>
      <c r="FA363" s="9">
        <v>91.12</v>
      </c>
      <c r="FB363" s="9">
        <v>91.13</v>
      </c>
      <c r="FC363" s="9">
        <v>91.14</v>
      </c>
      <c r="FD363" s="9">
        <v>91.16</v>
      </c>
      <c r="FE363" s="9">
        <v>92.37</v>
      </c>
      <c r="FF363" s="9">
        <v>112.82</v>
      </c>
      <c r="FG363" s="9">
        <v>115.33</v>
      </c>
      <c r="FH363" s="9">
        <v>117.19</v>
      </c>
      <c r="FI363" s="9">
        <v>117.85</v>
      </c>
      <c r="FJ363" s="9">
        <v>118.26</v>
      </c>
      <c r="FK363" s="9">
        <v>117.29</v>
      </c>
      <c r="FL363" s="9">
        <v>93.71</v>
      </c>
      <c r="FM363" s="9">
        <v>92</v>
      </c>
      <c r="FO363" s="9">
        <v>79.727999999999994</v>
      </c>
      <c r="FP363" s="7">
        <v>74.540000000000006</v>
      </c>
      <c r="FQ363" s="9">
        <v>1.2477</v>
      </c>
      <c r="FR363" s="7">
        <f t="shared" si="50"/>
        <v>59.741925142261763</v>
      </c>
      <c r="FT363" s="7">
        <v>3.8</v>
      </c>
      <c r="FU363" s="7">
        <v>3.78</v>
      </c>
      <c r="FV363" s="9">
        <v>79.929400000000001</v>
      </c>
      <c r="FX363" s="9">
        <v>74.17</v>
      </c>
      <c r="FY363" s="9">
        <v>73.55</v>
      </c>
      <c r="FZ363" s="9">
        <v>72.510000000000005</v>
      </c>
      <c r="GA363" s="9">
        <v>71.11</v>
      </c>
      <c r="GB363" s="9">
        <v>69.33</v>
      </c>
    </row>
    <row r="364" spans="1:184" x14ac:dyDescent="0.25">
      <c r="A364" s="6">
        <f t="shared" si="51"/>
        <v>45061</v>
      </c>
      <c r="B364" s="13">
        <f t="shared" si="45"/>
        <v>5</v>
      </c>
      <c r="C364" s="13">
        <f t="shared" si="46"/>
        <v>2023</v>
      </c>
      <c r="D364">
        <f t="shared" si="47"/>
        <v>202305</v>
      </c>
      <c r="E364">
        <f t="shared" si="48"/>
        <v>2</v>
      </c>
      <c r="F364">
        <f t="shared" si="49"/>
        <v>202302</v>
      </c>
      <c r="G364" t="s">
        <v>550</v>
      </c>
      <c r="H364" s="9">
        <v>4.5</v>
      </c>
      <c r="I364" s="9">
        <v>4.4273999999999996</v>
      </c>
      <c r="J364" s="10">
        <v>4.473687</v>
      </c>
      <c r="K364" s="10">
        <v>4.6229579000000003</v>
      </c>
      <c r="L364" s="10">
        <v>4.7382429000000004</v>
      </c>
      <c r="M364" s="10">
        <v>4.8138036</v>
      </c>
      <c r="N364" s="10">
        <v>4.8514606999999996</v>
      </c>
      <c r="O364" s="10">
        <v>4.8564658999999999</v>
      </c>
      <c r="P364" s="10">
        <v>4.8345839000000002</v>
      </c>
      <c r="Q364" s="10">
        <v>4.7924785999999999</v>
      </c>
      <c r="R364" s="10">
        <v>4.7366488999999996</v>
      </c>
      <c r="S364" s="10">
        <v>4.6726025</v>
      </c>
      <c r="T364" s="10">
        <v>4.6045502999999997</v>
      </c>
      <c r="U364" s="10">
        <v>4.5353364000000003</v>
      </c>
      <c r="V364" s="10">
        <v>4.4675427000000001</v>
      </c>
      <c r="W364" s="10">
        <v>4.4019453000000004</v>
      </c>
      <c r="X364" s="10">
        <v>4.3387843000000004</v>
      </c>
      <c r="Y364" s="10">
        <v>4.2782976000000001</v>
      </c>
      <c r="Z364" s="10">
        <v>4.2207229999999996</v>
      </c>
      <c r="AA364" s="10">
        <v>4.1663005999999996</v>
      </c>
      <c r="AB364" s="10">
        <v>4.1152139999999999</v>
      </c>
      <c r="AC364" s="10">
        <v>4.0673702</v>
      </c>
      <c r="AD364" s="10">
        <v>4.0225891999999996</v>
      </c>
      <c r="AE364" s="10">
        <v>3.9806892</v>
      </c>
      <c r="AF364" s="10">
        <v>3.9414886999999998</v>
      </c>
      <c r="AG364" s="10">
        <v>3.9048074000000002</v>
      </c>
      <c r="AH364" s="10">
        <v>3.8704721000000002</v>
      </c>
      <c r="AI364" s="10">
        <v>3.8383466999999998</v>
      </c>
      <c r="AJ364" s="10">
        <v>3.8083062999999999</v>
      </c>
      <c r="AK364" s="10">
        <v>3.7802251999999998</v>
      </c>
      <c r="AL364" s="10">
        <v>3.7539774000000001</v>
      </c>
      <c r="AM364" s="10">
        <v>3.729438</v>
      </c>
      <c r="AN364" s="10">
        <v>3.7064813000000001</v>
      </c>
      <c r="AO364" s="10">
        <v>3.6849813999999999</v>
      </c>
      <c r="AP364" s="10">
        <v>3.6648133000000001</v>
      </c>
      <c r="AQ364" s="10">
        <v>3.6458512000000001</v>
      </c>
      <c r="AR364" s="10">
        <v>3.6279694</v>
      </c>
      <c r="AS364" s="10">
        <v>3.6110427999999999</v>
      </c>
      <c r="AT364" s="10">
        <v>3.5949602000000001</v>
      </c>
      <c r="AU364" s="10">
        <v>3.5796744</v>
      </c>
      <c r="AV364" s="10">
        <v>3.5651567000000002</v>
      </c>
      <c r="AW364" s="10">
        <v>3.5513778</v>
      </c>
      <c r="AX364" s="10">
        <v>3.5383081000000001</v>
      </c>
      <c r="AY364" s="10">
        <v>3.525919</v>
      </c>
      <c r="AZ364" s="10">
        <v>3.5141808999999999</v>
      </c>
      <c r="BA364" s="10">
        <v>3.5030646999999999</v>
      </c>
      <c r="BB364" s="10">
        <v>3.4925413000000001</v>
      </c>
      <c r="BC364" s="10">
        <v>3.4825813999999999</v>
      </c>
      <c r="BD364" s="10">
        <v>3.4731557999999998</v>
      </c>
      <c r="BE364" s="10">
        <v>3.4642354000000002</v>
      </c>
      <c r="BF364" s="10">
        <v>3.4557935999999998</v>
      </c>
      <c r="BG364" s="10">
        <v>3.4478171999999998</v>
      </c>
      <c r="BH364" s="10">
        <v>3.4402982999999998</v>
      </c>
      <c r="BI364" s="10">
        <v>3.4332284</v>
      </c>
      <c r="BJ364" s="10">
        <v>3.4265990999999998</v>
      </c>
      <c r="BK364" s="10">
        <v>3.4204024</v>
      </c>
      <c r="BL364" s="10">
        <v>3.4146296999999999</v>
      </c>
      <c r="BM364" s="10">
        <v>3.4092728999999999</v>
      </c>
      <c r="BN364" s="10">
        <v>3.4043236000000001</v>
      </c>
      <c r="BO364" s="10">
        <v>3.3997736999999999</v>
      </c>
      <c r="BP364" s="10">
        <v>3.3956146</v>
      </c>
      <c r="BQ364" s="10">
        <v>3.3918382999999999</v>
      </c>
      <c r="BR364" s="10">
        <v>3.3767678000000001</v>
      </c>
      <c r="BS364" s="10">
        <v>3.3734823</v>
      </c>
      <c r="BU364" s="9">
        <v>74.45</v>
      </c>
      <c r="BV364" s="9">
        <v>74.09</v>
      </c>
      <c r="BW364" s="9">
        <v>80.83</v>
      </c>
      <c r="BX364" s="9">
        <v>86.03</v>
      </c>
      <c r="BY364" s="9">
        <v>90.48</v>
      </c>
      <c r="BZ364" s="9">
        <v>115.48</v>
      </c>
      <c r="CA364" s="9">
        <v>135.47999999999999</v>
      </c>
      <c r="CB364" s="9">
        <v>139.4</v>
      </c>
      <c r="CC364" s="9">
        <v>139.35</v>
      </c>
      <c r="CD364" s="9">
        <v>133.12</v>
      </c>
      <c r="CE364" s="9">
        <v>128.59</v>
      </c>
      <c r="CF364" s="9">
        <v>123.34</v>
      </c>
      <c r="CG364" s="9">
        <v>121.28</v>
      </c>
      <c r="CH364" s="9">
        <v>120.59</v>
      </c>
      <c r="CI364" s="9">
        <v>122.2</v>
      </c>
      <c r="CJ364" s="9">
        <v>125.72</v>
      </c>
      <c r="CK364" s="9">
        <v>132.72999999999999</v>
      </c>
      <c r="CL364" s="9">
        <v>137.5</v>
      </c>
      <c r="CM364" s="9">
        <v>138.97999999999999</v>
      </c>
      <c r="CN364" s="9">
        <v>143.37</v>
      </c>
      <c r="CO364" s="9">
        <v>142.5</v>
      </c>
      <c r="CP364" s="9">
        <v>133.15</v>
      </c>
      <c r="CQ364" s="9">
        <v>122.6</v>
      </c>
      <c r="CR364" s="9">
        <v>113.23</v>
      </c>
      <c r="CS364" s="9">
        <v>105.02</v>
      </c>
      <c r="CT364" s="9">
        <v>107.04</v>
      </c>
      <c r="CU364" s="9">
        <v>109.15</v>
      </c>
      <c r="CV364" s="9">
        <v>112.33</v>
      </c>
      <c r="CW364" s="9">
        <v>116.21</v>
      </c>
      <c r="CX364" s="9">
        <v>119.64</v>
      </c>
      <c r="CY364" s="9">
        <v>122.38</v>
      </c>
      <c r="CZ364" s="9">
        <v>124.29</v>
      </c>
      <c r="DA364" s="9">
        <v>125.18</v>
      </c>
      <c r="DB364" s="9">
        <v>114.78</v>
      </c>
      <c r="DC364" s="9">
        <v>103.64</v>
      </c>
      <c r="DD364" s="9">
        <v>93.36</v>
      </c>
      <c r="DE364" s="9">
        <v>87.79</v>
      </c>
      <c r="DF364" s="9">
        <v>84.77</v>
      </c>
      <c r="DG364" s="9">
        <v>81.75</v>
      </c>
      <c r="DH364" s="9">
        <v>83.72</v>
      </c>
      <c r="DI364" s="9">
        <v>88.81</v>
      </c>
      <c r="DJ364" s="9">
        <v>94.02</v>
      </c>
      <c r="DK364" s="9">
        <v>100</v>
      </c>
      <c r="DL364" s="9">
        <v>106.08</v>
      </c>
      <c r="DM364" s="9">
        <v>107</v>
      </c>
      <c r="DN364" s="9">
        <v>101.54</v>
      </c>
      <c r="DO364" s="9">
        <v>91.56</v>
      </c>
      <c r="DP364" s="9">
        <v>85.67</v>
      </c>
      <c r="DR364" s="9">
        <v>84.41</v>
      </c>
      <c r="DS364" s="9">
        <v>88.09</v>
      </c>
      <c r="DT364" s="9">
        <v>88.45</v>
      </c>
      <c r="DU364" s="9">
        <v>102.02</v>
      </c>
      <c r="DV364" s="9">
        <v>121.87</v>
      </c>
      <c r="DW364" s="9">
        <v>138.41999999999999</v>
      </c>
      <c r="DX364" s="9">
        <v>136.97</v>
      </c>
      <c r="DY364" s="9">
        <v>148.71</v>
      </c>
      <c r="DZ364" s="9">
        <v>146.72999999999999</v>
      </c>
      <c r="EA364" s="9">
        <v>143.9</v>
      </c>
      <c r="EB364" s="9">
        <v>116.38</v>
      </c>
      <c r="EC364" s="9">
        <v>114.76</v>
      </c>
      <c r="ED364" s="9">
        <v>114.65</v>
      </c>
      <c r="EE364" s="9">
        <v>109.5</v>
      </c>
      <c r="EF364" s="9">
        <v>109.89</v>
      </c>
      <c r="EG364" s="9">
        <v>109.53</v>
      </c>
      <c r="EH364" s="9">
        <v>133.41</v>
      </c>
      <c r="EI364" s="9">
        <v>135.68</v>
      </c>
      <c r="EJ364" s="9">
        <v>136.76</v>
      </c>
      <c r="EK364" s="9">
        <v>136.19999999999999</v>
      </c>
      <c r="EL364" s="9">
        <v>135.58000000000001</v>
      </c>
      <c r="EM364" s="9">
        <v>135.26</v>
      </c>
      <c r="EN364" s="9">
        <v>103.38</v>
      </c>
      <c r="EO364" s="9">
        <v>102.65</v>
      </c>
      <c r="EP364" s="9">
        <v>102.63</v>
      </c>
      <c r="EQ364" s="9">
        <v>102.74</v>
      </c>
      <c r="ER364" s="9">
        <v>104.12</v>
      </c>
      <c r="ES364" s="9">
        <v>104.96</v>
      </c>
      <c r="ET364" s="9">
        <v>121.22</v>
      </c>
      <c r="EU364" s="9">
        <v>123.73</v>
      </c>
      <c r="EV364" s="9">
        <v>125.59</v>
      </c>
      <c r="EW364" s="9">
        <v>126.25</v>
      </c>
      <c r="EX364" s="9">
        <v>125.29</v>
      </c>
      <c r="EY364" s="9">
        <v>125.2</v>
      </c>
      <c r="EZ364" s="9">
        <v>88.53</v>
      </c>
      <c r="FA364" s="9">
        <v>87.9</v>
      </c>
      <c r="FB364" s="9">
        <v>87.91</v>
      </c>
      <c r="FC364" s="9">
        <v>87.92</v>
      </c>
      <c r="FD364" s="9">
        <v>87.94</v>
      </c>
      <c r="FE364" s="9">
        <v>89.15</v>
      </c>
      <c r="FF364" s="9">
        <v>110.3</v>
      </c>
      <c r="FG364" s="9">
        <v>112.81</v>
      </c>
      <c r="FH364" s="9">
        <v>114.67</v>
      </c>
      <c r="FI364" s="9">
        <v>115.33</v>
      </c>
      <c r="FJ364" s="9">
        <v>115.74</v>
      </c>
      <c r="FK364" s="9">
        <v>114.77</v>
      </c>
      <c r="FL364" s="9">
        <v>90.49</v>
      </c>
      <c r="FM364" s="9">
        <v>88.78</v>
      </c>
      <c r="FO364" s="9">
        <v>79.957800000000006</v>
      </c>
      <c r="FP364" s="7">
        <v>75.459999999999994</v>
      </c>
      <c r="FQ364" s="9">
        <v>1.2509999999999999</v>
      </c>
      <c r="FR364" s="7">
        <f t="shared" si="50"/>
        <v>60.319744204636294</v>
      </c>
      <c r="FT364" s="7">
        <v>3.83</v>
      </c>
      <c r="FU364" s="7">
        <v>3.82</v>
      </c>
      <c r="FV364" s="9">
        <v>80.164599999999993</v>
      </c>
      <c r="FX364" s="9">
        <v>75.23</v>
      </c>
      <c r="FY364" s="9">
        <v>74.69</v>
      </c>
      <c r="FZ364" s="9">
        <v>73.64</v>
      </c>
      <c r="GA364" s="9">
        <v>72.14</v>
      </c>
      <c r="GB364" s="9">
        <v>70.12</v>
      </c>
    </row>
    <row r="365" spans="1:184" x14ac:dyDescent="0.25">
      <c r="A365" s="6">
        <f t="shared" si="51"/>
        <v>45062</v>
      </c>
      <c r="B365" s="13">
        <f t="shared" si="45"/>
        <v>5</v>
      </c>
      <c r="C365" s="13">
        <f t="shared" si="46"/>
        <v>2023</v>
      </c>
      <c r="D365">
        <f t="shared" si="47"/>
        <v>202305</v>
      </c>
      <c r="E365">
        <f t="shared" si="48"/>
        <v>2</v>
      </c>
      <c r="F365">
        <f t="shared" si="49"/>
        <v>202302</v>
      </c>
      <c r="G365" t="s">
        <v>551</v>
      </c>
      <c r="H365" s="9">
        <v>4.5</v>
      </c>
      <c r="I365" s="9">
        <v>4.4275000000000002</v>
      </c>
      <c r="J365" s="10">
        <v>4.4784819000000002</v>
      </c>
      <c r="K365" s="10">
        <v>4.6157943000000001</v>
      </c>
      <c r="L365" s="10">
        <v>4.7196904999999996</v>
      </c>
      <c r="M365" s="10">
        <v>4.7878667999999998</v>
      </c>
      <c r="N365" s="10">
        <v>4.8216679999999998</v>
      </c>
      <c r="O365" s="10">
        <v>4.8255581999999997</v>
      </c>
      <c r="P365" s="10">
        <v>4.8040273999999998</v>
      </c>
      <c r="Q365" s="10">
        <v>4.7632726999999999</v>
      </c>
      <c r="R365" s="10">
        <v>4.7094196000000004</v>
      </c>
      <c r="S365" s="10">
        <v>4.6479115999999996</v>
      </c>
      <c r="T365" s="10">
        <v>4.5830166999999999</v>
      </c>
      <c r="U365" s="10">
        <v>4.5174840999999999</v>
      </c>
      <c r="V365" s="10">
        <v>4.4532955000000003</v>
      </c>
      <c r="W365" s="10">
        <v>4.391051</v>
      </c>
      <c r="X365" s="10">
        <v>4.3309766999999999</v>
      </c>
      <c r="Y365" s="10">
        <v>4.2732960000000002</v>
      </c>
      <c r="Z365" s="10">
        <v>4.2182328</v>
      </c>
      <c r="AA365" s="10">
        <v>4.1660126000000002</v>
      </c>
      <c r="AB365" s="10">
        <v>4.116822</v>
      </c>
      <c r="AC365" s="10">
        <v>4.0706142999999999</v>
      </c>
      <c r="AD365" s="10">
        <v>4.0272544000000003</v>
      </c>
      <c r="AE365" s="10">
        <v>3.9866052000000001</v>
      </c>
      <c r="AF365" s="10">
        <v>3.9485298000000002</v>
      </c>
      <c r="AG365" s="10">
        <v>3.9128926000000002</v>
      </c>
      <c r="AH365" s="10">
        <v>3.8795568999999999</v>
      </c>
      <c r="AI365" s="10">
        <v>3.8483871000000001</v>
      </c>
      <c r="AJ365" s="10">
        <v>3.8192491</v>
      </c>
      <c r="AK365" s="10">
        <v>3.7920077000000001</v>
      </c>
      <c r="AL365" s="10">
        <v>3.7665275999999999</v>
      </c>
      <c r="AM365" s="10">
        <v>3.7426745000000001</v>
      </c>
      <c r="AN365" s="10">
        <v>3.7203132999999999</v>
      </c>
      <c r="AO365" s="10">
        <v>3.6993087</v>
      </c>
      <c r="AP365" s="10">
        <v>3.6795265000000001</v>
      </c>
      <c r="AQ365" s="10">
        <v>3.6608314000000002</v>
      </c>
      <c r="AR365" s="10">
        <v>3.6430883999999999</v>
      </c>
      <c r="AS365" s="10">
        <v>3.626163</v>
      </c>
      <c r="AT365" s="10">
        <v>3.6099334000000001</v>
      </c>
      <c r="AU365" s="10">
        <v>3.5943502000000001</v>
      </c>
      <c r="AV365" s="10">
        <v>3.5793887</v>
      </c>
      <c r="AW365" s="10">
        <v>3.5650236</v>
      </c>
      <c r="AX365" s="10">
        <v>3.5512296999999999</v>
      </c>
      <c r="AY365" s="10">
        <v>3.5379820999999998</v>
      </c>
      <c r="AZ365" s="10">
        <v>3.5252557000000002</v>
      </c>
      <c r="BA365" s="10">
        <v>3.5130252</v>
      </c>
      <c r="BB365" s="10">
        <v>3.5012658999999999</v>
      </c>
      <c r="BC365" s="10">
        <v>3.4899524</v>
      </c>
      <c r="BD365" s="10">
        <v>3.4790597000000001</v>
      </c>
      <c r="BE365" s="10">
        <v>3.4685627999999999</v>
      </c>
      <c r="BF365" s="10">
        <v>3.4584412000000002</v>
      </c>
      <c r="BG365" s="10">
        <v>3.4486967000000002</v>
      </c>
      <c r="BH365" s="10">
        <v>3.4393383000000002</v>
      </c>
      <c r="BI365" s="10">
        <v>3.4303745999999999</v>
      </c>
      <c r="BJ365" s="10">
        <v>3.4218142999999999</v>
      </c>
      <c r="BK365" s="10">
        <v>3.4136663999999999</v>
      </c>
      <c r="BL365" s="10">
        <v>3.4059395000000001</v>
      </c>
      <c r="BM365" s="10">
        <v>3.3986423000000001</v>
      </c>
      <c r="BN365" s="10">
        <v>3.3917837</v>
      </c>
      <c r="BO365" s="10">
        <v>3.3853724999999999</v>
      </c>
      <c r="BP365" s="10">
        <v>3.3794173000000001</v>
      </c>
      <c r="BQ365" s="10">
        <v>3.3739270000000001</v>
      </c>
      <c r="BR365" s="10">
        <v>3.3507163000000002</v>
      </c>
      <c r="BS365" s="10">
        <v>3.3432491</v>
      </c>
      <c r="BU365" s="9">
        <v>73.650000000000006</v>
      </c>
      <c r="BV365" s="9">
        <v>73.180000000000007</v>
      </c>
      <c r="BW365" s="9">
        <v>79.63</v>
      </c>
      <c r="BX365" s="9">
        <v>84.16</v>
      </c>
      <c r="BY365" s="9">
        <v>88.46</v>
      </c>
      <c r="BZ365" s="9">
        <v>111.56</v>
      </c>
      <c r="CA365" s="9">
        <v>130.56</v>
      </c>
      <c r="CB365" s="9">
        <v>135.41</v>
      </c>
      <c r="CC365" s="9">
        <v>135.47</v>
      </c>
      <c r="CD365" s="9">
        <v>129.4</v>
      </c>
      <c r="CE365" s="9">
        <v>123.74</v>
      </c>
      <c r="CF365" s="9">
        <v>118.78</v>
      </c>
      <c r="CG365" s="9">
        <v>115.83</v>
      </c>
      <c r="CH365" s="9">
        <v>115.74</v>
      </c>
      <c r="CI365" s="9">
        <v>117.36</v>
      </c>
      <c r="CJ365" s="9">
        <v>120.88</v>
      </c>
      <c r="CK365" s="9">
        <v>127.95</v>
      </c>
      <c r="CL365" s="9">
        <v>132.72</v>
      </c>
      <c r="CM365" s="9">
        <v>134.19999999999999</v>
      </c>
      <c r="CN365" s="9">
        <v>138.59</v>
      </c>
      <c r="CO365" s="9">
        <v>137.72</v>
      </c>
      <c r="CP365" s="9">
        <v>128.37</v>
      </c>
      <c r="CQ365" s="9">
        <v>118.82</v>
      </c>
      <c r="CR365" s="9">
        <v>111.45</v>
      </c>
      <c r="CS365" s="9">
        <v>104.24</v>
      </c>
      <c r="CT365" s="9">
        <v>106.26</v>
      </c>
      <c r="CU365" s="9">
        <v>108.37</v>
      </c>
      <c r="CV365" s="9">
        <v>111.55</v>
      </c>
      <c r="CW365" s="9">
        <v>115.23</v>
      </c>
      <c r="CX365" s="9">
        <v>118.66</v>
      </c>
      <c r="CY365" s="9">
        <v>121.4</v>
      </c>
      <c r="CZ365" s="9">
        <v>123.31</v>
      </c>
      <c r="DA365" s="9">
        <v>124.2</v>
      </c>
      <c r="DB365" s="9">
        <v>113.8</v>
      </c>
      <c r="DC365" s="9">
        <v>102.66</v>
      </c>
      <c r="DD365" s="9">
        <v>92.38</v>
      </c>
      <c r="DE365" s="9">
        <v>86.81</v>
      </c>
      <c r="DF365" s="9">
        <v>83.79</v>
      </c>
      <c r="DG365" s="9">
        <v>80.77</v>
      </c>
      <c r="DH365" s="9">
        <v>82.74</v>
      </c>
      <c r="DI365" s="9">
        <v>87.83</v>
      </c>
      <c r="DJ365" s="9">
        <v>93.04</v>
      </c>
      <c r="DK365" s="9">
        <v>99.02</v>
      </c>
      <c r="DL365" s="9">
        <v>105.1</v>
      </c>
      <c r="DM365" s="9">
        <v>106.02</v>
      </c>
      <c r="DN365" s="9">
        <v>100.56</v>
      </c>
      <c r="DO365" s="9">
        <v>90.58</v>
      </c>
      <c r="DP365" s="9">
        <v>84.69</v>
      </c>
      <c r="DR365" s="9">
        <v>83.82</v>
      </c>
      <c r="DS365" s="9">
        <v>87.54</v>
      </c>
      <c r="DT365" s="9">
        <v>88.08</v>
      </c>
      <c r="DU365" s="9">
        <v>100.59</v>
      </c>
      <c r="DV365" s="9">
        <v>119.68</v>
      </c>
      <c r="DW365" s="9">
        <v>137.74</v>
      </c>
      <c r="DX365" s="9">
        <v>136.29</v>
      </c>
      <c r="DY365" s="9">
        <v>146.28</v>
      </c>
      <c r="DZ365" s="9">
        <v>144.30000000000001</v>
      </c>
      <c r="EA365" s="9">
        <v>141.47</v>
      </c>
      <c r="EB365" s="9">
        <v>114.55</v>
      </c>
      <c r="EC365" s="9">
        <v>112.93</v>
      </c>
      <c r="ED365" s="9">
        <v>112.82</v>
      </c>
      <c r="EE365" s="9">
        <v>107.6</v>
      </c>
      <c r="EF365" s="9">
        <v>107.99</v>
      </c>
      <c r="EG365" s="9">
        <v>107.63</v>
      </c>
      <c r="EH365" s="9">
        <v>131.55000000000001</v>
      </c>
      <c r="EI365" s="9">
        <v>133.82</v>
      </c>
      <c r="EJ365" s="9">
        <v>134.9</v>
      </c>
      <c r="EK365" s="9">
        <v>134.34</v>
      </c>
      <c r="EL365" s="9">
        <v>133.72</v>
      </c>
      <c r="EM365" s="9">
        <v>133.4</v>
      </c>
      <c r="EN365" s="9">
        <v>102.67</v>
      </c>
      <c r="EO365" s="9">
        <v>101.94</v>
      </c>
      <c r="EP365" s="9">
        <v>101.92</v>
      </c>
      <c r="EQ365" s="9">
        <v>102.03</v>
      </c>
      <c r="ER365" s="9">
        <v>103.41</v>
      </c>
      <c r="ES365" s="9">
        <v>104.25</v>
      </c>
      <c r="ET365" s="9">
        <v>121.2</v>
      </c>
      <c r="EU365" s="9">
        <v>123.71</v>
      </c>
      <c r="EV365" s="9">
        <v>125.57</v>
      </c>
      <c r="EW365" s="9">
        <v>126.23</v>
      </c>
      <c r="EX365" s="9">
        <v>125.27</v>
      </c>
      <c r="EY365" s="9">
        <v>125.18</v>
      </c>
      <c r="EZ365" s="9">
        <v>89.04</v>
      </c>
      <c r="FA365" s="9">
        <v>88.41</v>
      </c>
      <c r="FB365" s="9">
        <v>88.42</v>
      </c>
      <c r="FC365" s="9">
        <v>88.43</v>
      </c>
      <c r="FD365" s="9">
        <v>88.45</v>
      </c>
      <c r="FE365" s="9">
        <v>89.66</v>
      </c>
      <c r="FF365" s="9">
        <v>110.28</v>
      </c>
      <c r="FG365" s="9">
        <v>112.79</v>
      </c>
      <c r="FH365" s="9">
        <v>114.65</v>
      </c>
      <c r="FI365" s="9">
        <v>115.31</v>
      </c>
      <c r="FJ365" s="9">
        <v>115.72</v>
      </c>
      <c r="FK365" s="9">
        <v>114.75</v>
      </c>
      <c r="FL365" s="9">
        <v>91</v>
      </c>
      <c r="FM365" s="9">
        <v>89.29</v>
      </c>
      <c r="FO365" s="9">
        <v>79.905799999999999</v>
      </c>
      <c r="FP365" s="7">
        <v>75.150000000000006</v>
      </c>
      <c r="FQ365" s="9">
        <v>1.2494000000000001</v>
      </c>
      <c r="FR365" s="7">
        <f t="shared" si="50"/>
        <v>60.148871458299986</v>
      </c>
      <c r="FT365" s="7">
        <v>3.8</v>
      </c>
      <c r="FU365" s="7">
        <v>3.8</v>
      </c>
      <c r="FV365" s="9">
        <v>80.101600000000005</v>
      </c>
      <c r="FX365" s="9">
        <v>74.91</v>
      </c>
      <c r="FY365" s="9">
        <v>74.400000000000006</v>
      </c>
      <c r="FZ365" s="9">
        <v>73.349999999999994</v>
      </c>
      <c r="GA365" s="9">
        <v>71.89</v>
      </c>
      <c r="GB365" s="9">
        <v>69.959999999999994</v>
      </c>
    </row>
    <row r="366" spans="1:184" x14ac:dyDescent="0.25">
      <c r="A366" s="6">
        <f t="shared" si="51"/>
        <v>45063</v>
      </c>
      <c r="B366" s="13">
        <f t="shared" si="45"/>
        <v>5</v>
      </c>
      <c r="C366" s="13">
        <f t="shared" si="46"/>
        <v>2023</v>
      </c>
      <c r="D366">
        <f t="shared" si="47"/>
        <v>202305</v>
      </c>
      <c r="E366">
        <f t="shared" si="48"/>
        <v>2</v>
      </c>
      <c r="F366">
        <f t="shared" si="49"/>
        <v>202302</v>
      </c>
      <c r="G366" t="s">
        <v>552</v>
      </c>
      <c r="H366" s="9">
        <v>4.5</v>
      </c>
      <c r="I366" s="9">
        <v>4.4273999999999996</v>
      </c>
      <c r="J366" s="10">
        <v>4.4753340000000001</v>
      </c>
      <c r="K366" s="10">
        <v>4.6178521000000003</v>
      </c>
      <c r="L366" s="10">
        <v>4.7247465999999996</v>
      </c>
      <c r="M366" s="10">
        <v>4.7938875999999997</v>
      </c>
      <c r="N366" s="10">
        <v>4.8284098000000002</v>
      </c>
      <c r="O366" s="10">
        <v>4.8339274999999997</v>
      </c>
      <c r="P366" s="10">
        <v>4.8160081999999997</v>
      </c>
      <c r="Q366" s="10">
        <v>4.7809911999999999</v>
      </c>
      <c r="R366" s="10">
        <v>4.7346665999999997</v>
      </c>
      <c r="S366" s="10">
        <v>4.6815601999999998</v>
      </c>
      <c r="T366" s="10">
        <v>4.6251366000000003</v>
      </c>
      <c r="U366" s="10">
        <v>4.5673363</v>
      </c>
      <c r="V366" s="10">
        <v>4.5091124000000002</v>
      </c>
      <c r="W366" s="10">
        <v>4.4509333</v>
      </c>
      <c r="X366" s="10">
        <v>4.3931803</v>
      </c>
      <c r="Y366" s="10">
        <v>4.3362325999999998</v>
      </c>
      <c r="Z366" s="10">
        <v>4.2804693</v>
      </c>
      <c r="AA366" s="10">
        <v>4.2262716999999999</v>
      </c>
      <c r="AB366" s="10">
        <v>4.1739923000000001</v>
      </c>
      <c r="AC366" s="10">
        <v>4.1238326000000001</v>
      </c>
      <c r="AD366" s="10">
        <v>4.0759426999999997</v>
      </c>
      <c r="AE366" s="10">
        <v>4.0304709000000001</v>
      </c>
      <c r="AF366" s="10">
        <v>3.9875655999999999</v>
      </c>
      <c r="AG366" s="10">
        <v>3.9473767999999998</v>
      </c>
      <c r="AH366" s="10">
        <v>3.910015</v>
      </c>
      <c r="AI366" s="10">
        <v>3.8753879000000002</v>
      </c>
      <c r="AJ366" s="10">
        <v>3.8433362999999998</v>
      </c>
      <c r="AK366" s="10">
        <v>3.8136994999999998</v>
      </c>
      <c r="AL366" s="10">
        <v>3.7863172999999999</v>
      </c>
      <c r="AM366" s="10">
        <v>3.7610301000000002</v>
      </c>
      <c r="AN366" s="10">
        <v>3.7376773999999999</v>
      </c>
      <c r="AO366" s="10">
        <v>3.7160989999999998</v>
      </c>
      <c r="AP366" s="10">
        <v>3.6961350999999998</v>
      </c>
      <c r="AQ366" s="10">
        <v>3.6776255</v>
      </c>
      <c r="AR366" s="10">
        <v>3.6604098</v>
      </c>
      <c r="AS366" s="10">
        <v>3.6443283000000002</v>
      </c>
      <c r="AT366" s="10">
        <v>3.6292346000000002</v>
      </c>
      <c r="AU366" s="10">
        <v>3.6150505000000002</v>
      </c>
      <c r="AV366" s="10">
        <v>3.6017191</v>
      </c>
      <c r="AW366" s="10">
        <v>3.5891826</v>
      </c>
      <c r="AX366" s="10">
        <v>3.5773837999999998</v>
      </c>
      <c r="AY366" s="10">
        <v>3.5662653999999998</v>
      </c>
      <c r="AZ366" s="10">
        <v>3.5557699999999999</v>
      </c>
      <c r="BA366" s="10">
        <v>3.5458400999999999</v>
      </c>
      <c r="BB366" s="10">
        <v>3.5364184999999999</v>
      </c>
      <c r="BC366" s="10">
        <v>3.5274478999999999</v>
      </c>
      <c r="BD366" s="10">
        <v>3.5188708000000002</v>
      </c>
      <c r="BE366" s="10">
        <v>3.5106299000000001</v>
      </c>
      <c r="BF366" s="10">
        <v>3.5026763999999999</v>
      </c>
      <c r="BG366" s="10">
        <v>3.4949992000000001</v>
      </c>
      <c r="BH366" s="10">
        <v>3.4875975000000001</v>
      </c>
      <c r="BI366" s="10">
        <v>3.4804708</v>
      </c>
      <c r="BJ366" s="10">
        <v>3.4736180999999999</v>
      </c>
      <c r="BK366" s="10">
        <v>3.4670390000000002</v>
      </c>
      <c r="BL366" s="10">
        <v>3.4607326</v>
      </c>
      <c r="BM366" s="10">
        <v>3.4546983</v>
      </c>
      <c r="BN366" s="10">
        <v>3.4489353</v>
      </c>
      <c r="BO366" s="10">
        <v>3.4434431000000001</v>
      </c>
      <c r="BP366" s="10">
        <v>3.4382207</v>
      </c>
      <c r="BQ366" s="10">
        <v>3.4332676000000002</v>
      </c>
      <c r="BR366" s="10">
        <v>3.4092796999999999</v>
      </c>
      <c r="BS366" s="10">
        <v>3.3955166999999999</v>
      </c>
      <c r="BU366" s="9">
        <v>72.95</v>
      </c>
      <c r="BV366" s="9">
        <v>72.34</v>
      </c>
      <c r="BW366" s="9">
        <v>80.349999999999994</v>
      </c>
      <c r="BX366" s="9">
        <v>85.6</v>
      </c>
      <c r="BY366" s="9">
        <v>91.5</v>
      </c>
      <c r="BZ366" s="9">
        <v>115.6</v>
      </c>
      <c r="CA366" s="9">
        <v>136.15</v>
      </c>
      <c r="CB366" s="9">
        <v>140.19999999999999</v>
      </c>
      <c r="CC366" s="9">
        <v>140.26</v>
      </c>
      <c r="CD366" s="9">
        <v>134.19</v>
      </c>
      <c r="CE366" s="9">
        <v>128.13</v>
      </c>
      <c r="CF366" s="9">
        <v>123.17</v>
      </c>
      <c r="CG366" s="9">
        <v>120.22</v>
      </c>
      <c r="CH366" s="9">
        <v>120.22</v>
      </c>
      <c r="CI366" s="9">
        <v>121.84</v>
      </c>
      <c r="CJ366" s="9">
        <v>125.36</v>
      </c>
      <c r="CK366" s="9">
        <v>130.93</v>
      </c>
      <c r="CL366" s="9">
        <v>135.69999999999999</v>
      </c>
      <c r="CM366" s="9">
        <v>139.18</v>
      </c>
      <c r="CN366" s="9">
        <v>143.57</v>
      </c>
      <c r="CO366" s="9">
        <v>142.69999999999999</v>
      </c>
      <c r="CP366" s="9">
        <v>131.35</v>
      </c>
      <c r="CQ366" s="9">
        <v>119.6</v>
      </c>
      <c r="CR366" s="9">
        <v>112.23</v>
      </c>
      <c r="CS366" s="9">
        <v>106.02</v>
      </c>
      <c r="CT366" s="9">
        <v>107.54</v>
      </c>
      <c r="CU366" s="9">
        <v>109.65</v>
      </c>
      <c r="CV366" s="9">
        <v>112.83</v>
      </c>
      <c r="CW366" s="9">
        <v>116.51</v>
      </c>
      <c r="CX366" s="9">
        <v>119.94</v>
      </c>
      <c r="CY366" s="9">
        <v>122.68</v>
      </c>
      <c r="CZ366" s="9">
        <v>124.59</v>
      </c>
      <c r="DA366" s="9">
        <v>125.48</v>
      </c>
      <c r="DB366" s="9">
        <v>115.08</v>
      </c>
      <c r="DC366" s="9">
        <v>103.94</v>
      </c>
      <c r="DD366" s="9">
        <v>93.66</v>
      </c>
      <c r="DE366" s="9">
        <v>88.09</v>
      </c>
      <c r="DF366" s="9">
        <v>85.07</v>
      </c>
      <c r="DG366" s="9">
        <v>82.05</v>
      </c>
      <c r="DH366" s="9">
        <v>84.02</v>
      </c>
      <c r="DI366" s="9">
        <v>89.11</v>
      </c>
      <c r="DJ366" s="9">
        <v>94.32</v>
      </c>
      <c r="DK366" s="9">
        <v>100.3</v>
      </c>
      <c r="DL366" s="9">
        <v>106.38</v>
      </c>
      <c r="DM366" s="9">
        <v>107.3</v>
      </c>
      <c r="DN366" s="9">
        <v>101.84</v>
      </c>
      <c r="DO366" s="9">
        <v>91.86</v>
      </c>
      <c r="DP366" s="9">
        <v>85.97</v>
      </c>
      <c r="DR366" s="9">
        <v>84.26</v>
      </c>
      <c r="DS366" s="9">
        <v>88.04</v>
      </c>
      <c r="DT366" s="9">
        <v>88.57</v>
      </c>
      <c r="DU366" s="9">
        <v>100.55</v>
      </c>
      <c r="DV366" s="9">
        <v>122.47</v>
      </c>
      <c r="DW366" s="9">
        <v>142.02000000000001</v>
      </c>
      <c r="DX366" s="9">
        <v>140.57</v>
      </c>
      <c r="DY366" s="9">
        <v>149.16</v>
      </c>
      <c r="DZ366" s="9">
        <v>147.18</v>
      </c>
      <c r="EA366" s="9">
        <v>144.35</v>
      </c>
      <c r="EB366" s="9">
        <v>118.23</v>
      </c>
      <c r="EC366" s="9">
        <v>116.61</v>
      </c>
      <c r="ED366" s="9">
        <v>116.5</v>
      </c>
      <c r="EE366" s="9">
        <v>111.01</v>
      </c>
      <c r="EF366" s="9">
        <v>111.4</v>
      </c>
      <c r="EG366" s="9">
        <v>111.04</v>
      </c>
      <c r="EH366" s="9">
        <v>133.97</v>
      </c>
      <c r="EI366" s="9">
        <v>136.24</v>
      </c>
      <c r="EJ366" s="9">
        <v>137.32</v>
      </c>
      <c r="EK366" s="9">
        <v>136.76</v>
      </c>
      <c r="EL366" s="9">
        <v>136.13999999999999</v>
      </c>
      <c r="EM366" s="9">
        <v>135.82</v>
      </c>
      <c r="EN366" s="9">
        <v>105.51</v>
      </c>
      <c r="EO366" s="9">
        <v>104.78</v>
      </c>
      <c r="EP366" s="9">
        <v>104.76</v>
      </c>
      <c r="EQ366" s="9">
        <v>104.87</v>
      </c>
      <c r="ER366" s="9">
        <v>106.25</v>
      </c>
      <c r="ES366" s="9">
        <v>107.09</v>
      </c>
      <c r="ET366" s="9">
        <v>124.32</v>
      </c>
      <c r="EU366" s="9">
        <v>126.83</v>
      </c>
      <c r="EV366" s="9">
        <v>128.69</v>
      </c>
      <c r="EW366" s="9">
        <v>129.35</v>
      </c>
      <c r="EX366" s="9">
        <v>128.38999999999999</v>
      </c>
      <c r="EY366" s="9">
        <v>128.30000000000001</v>
      </c>
      <c r="EZ366" s="9">
        <v>93.89</v>
      </c>
      <c r="FA366" s="9">
        <v>93.26</v>
      </c>
      <c r="FB366" s="9">
        <v>93.27</v>
      </c>
      <c r="FC366" s="9">
        <v>93.28</v>
      </c>
      <c r="FD366" s="9">
        <v>93.3</v>
      </c>
      <c r="FE366" s="9">
        <v>94.51</v>
      </c>
      <c r="FF366" s="9">
        <v>111.86</v>
      </c>
      <c r="FG366" s="9">
        <v>114.37</v>
      </c>
      <c r="FH366" s="9">
        <v>116.23</v>
      </c>
      <c r="FI366" s="9">
        <v>116.89</v>
      </c>
      <c r="FJ366" s="9">
        <v>117.3</v>
      </c>
      <c r="FK366" s="9">
        <v>116.33</v>
      </c>
      <c r="FL366" s="9">
        <v>95.85</v>
      </c>
      <c r="FM366" s="9">
        <v>94.14</v>
      </c>
      <c r="FO366" s="9">
        <v>79.988</v>
      </c>
      <c r="FP366" s="7">
        <v>76.98</v>
      </c>
      <c r="FQ366" s="9">
        <v>1.2465999999999999</v>
      </c>
      <c r="FR366" s="7">
        <f t="shared" si="50"/>
        <v>61.751965345740423</v>
      </c>
      <c r="FT366" s="7">
        <v>3.87</v>
      </c>
      <c r="FU366" s="7">
        <v>3.84</v>
      </c>
      <c r="FV366" s="9">
        <v>80.177300000000002</v>
      </c>
      <c r="FX366" s="9">
        <v>76.959999999999994</v>
      </c>
      <c r="FY366" s="9">
        <v>76.510000000000005</v>
      </c>
      <c r="FZ366" s="9">
        <v>75.459999999999994</v>
      </c>
      <c r="GA366" s="9">
        <v>73.819999999999993</v>
      </c>
      <c r="GB366" s="9">
        <v>71.52</v>
      </c>
    </row>
    <row r="367" spans="1:184" x14ac:dyDescent="0.25">
      <c r="A367" s="6">
        <f t="shared" si="51"/>
        <v>45064</v>
      </c>
      <c r="B367" s="13">
        <f t="shared" si="45"/>
        <v>5</v>
      </c>
      <c r="C367" s="13">
        <f t="shared" si="46"/>
        <v>2023</v>
      </c>
      <c r="D367">
        <f t="shared" si="47"/>
        <v>202305</v>
      </c>
      <c r="E367">
        <f t="shared" si="48"/>
        <v>2</v>
      </c>
      <c r="F367">
        <f t="shared" si="49"/>
        <v>202302</v>
      </c>
      <c r="G367" t="s">
        <v>553</v>
      </c>
      <c r="H367" s="9">
        <v>4.5</v>
      </c>
      <c r="I367" s="9">
        <v>4.4276</v>
      </c>
      <c r="J367" s="10">
        <v>4.4881712</v>
      </c>
      <c r="K367" s="10">
        <v>4.6444687</v>
      </c>
      <c r="L367" s="10">
        <v>4.7570413</v>
      </c>
      <c r="M367" s="10">
        <v>4.8303586000000003</v>
      </c>
      <c r="N367" s="10">
        <v>4.8714465000000002</v>
      </c>
      <c r="O367" s="10">
        <v>4.8856219000000003</v>
      </c>
      <c r="P367" s="10">
        <v>4.8775259999999996</v>
      </c>
      <c r="Q367" s="10">
        <v>4.8510287999999999</v>
      </c>
      <c r="R367" s="10">
        <v>4.8113744000000001</v>
      </c>
      <c r="S367" s="10">
        <v>4.7626925</v>
      </c>
      <c r="T367" s="10">
        <v>4.7080855000000001</v>
      </c>
      <c r="U367" s="10">
        <v>4.6497411</v>
      </c>
      <c r="V367" s="10">
        <v>4.5902301000000003</v>
      </c>
      <c r="W367" s="10">
        <v>4.5307380000000004</v>
      </c>
      <c r="X367" s="10">
        <v>4.4718951000000002</v>
      </c>
      <c r="Y367" s="10">
        <v>4.4143296999999997</v>
      </c>
      <c r="Z367" s="10">
        <v>4.3586695999999998</v>
      </c>
      <c r="AA367" s="10">
        <v>4.3055450999999998</v>
      </c>
      <c r="AB367" s="10">
        <v>4.2554853000000001</v>
      </c>
      <c r="AC367" s="10">
        <v>4.2085138999999998</v>
      </c>
      <c r="AD367" s="10">
        <v>4.1644946999999997</v>
      </c>
      <c r="AE367" s="10">
        <v>4.1232895999999997</v>
      </c>
      <c r="AF367" s="10">
        <v>4.0847607000000004</v>
      </c>
      <c r="AG367" s="10">
        <v>4.0487713999999997</v>
      </c>
      <c r="AH367" s="10">
        <v>4.0151833000000003</v>
      </c>
      <c r="AI367" s="10">
        <v>3.9838548999999999</v>
      </c>
      <c r="AJ367" s="10">
        <v>3.9546450000000002</v>
      </c>
      <c r="AK367" s="10">
        <v>3.9274114</v>
      </c>
      <c r="AL367" s="10">
        <v>3.9020119000000002</v>
      </c>
      <c r="AM367" s="10">
        <v>3.8783050999999999</v>
      </c>
      <c r="AN367" s="10">
        <v>3.8561486999999999</v>
      </c>
      <c r="AO367" s="10">
        <v>3.8354007999999999</v>
      </c>
      <c r="AP367" s="10">
        <v>3.8159196999999998</v>
      </c>
      <c r="AQ367" s="10">
        <v>3.7975634</v>
      </c>
      <c r="AR367" s="10">
        <v>3.7801898</v>
      </c>
      <c r="AS367" s="10">
        <v>3.7636571999999999</v>
      </c>
      <c r="AT367" s="10">
        <v>3.7478410000000002</v>
      </c>
      <c r="AU367" s="10">
        <v>3.7326923999999999</v>
      </c>
      <c r="AV367" s="10">
        <v>3.7181847000000001</v>
      </c>
      <c r="AW367" s="10">
        <v>3.7042904000000001</v>
      </c>
      <c r="AX367" s="10">
        <v>3.6909819000000001</v>
      </c>
      <c r="AY367" s="10">
        <v>3.6782322999999999</v>
      </c>
      <c r="AZ367" s="10">
        <v>3.6660140999999999</v>
      </c>
      <c r="BA367" s="10">
        <v>3.6542998999999998</v>
      </c>
      <c r="BB367" s="10">
        <v>3.6430625999999999</v>
      </c>
      <c r="BC367" s="10">
        <v>3.6322749000000001</v>
      </c>
      <c r="BD367" s="10">
        <v>3.6219092000000002</v>
      </c>
      <c r="BE367" s="10">
        <v>3.6119387000000001</v>
      </c>
      <c r="BF367" s="10">
        <v>3.6023404000000001</v>
      </c>
      <c r="BG367" s="10">
        <v>3.5931128000000001</v>
      </c>
      <c r="BH367" s="10">
        <v>3.5842602000000001</v>
      </c>
      <c r="BI367" s="10">
        <v>3.5757867000000001</v>
      </c>
      <c r="BJ367" s="10">
        <v>3.5676961999999999</v>
      </c>
      <c r="BK367" s="10">
        <v>3.5599932000000001</v>
      </c>
      <c r="BL367" s="10">
        <v>3.5526817999999998</v>
      </c>
      <c r="BM367" s="10">
        <v>3.5457659000000001</v>
      </c>
      <c r="BN367" s="10">
        <v>3.5392499000000002</v>
      </c>
      <c r="BO367" s="10">
        <v>3.5331380000000001</v>
      </c>
      <c r="BP367" s="10">
        <v>3.5274340999999998</v>
      </c>
      <c r="BQ367" s="10">
        <v>3.5221426</v>
      </c>
      <c r="BR367" s="10">
        <v>3.4990139</v>
      </c>
      <c r="BS367" s="10">
        <v>3.4901165000000001</v>
      </c>
      <c r="BU367" s="9">
        <v>67.78</v>
      </c>
      <c r="BV367" s="9">
        <v>67.12</v>
      </c>
      <c r="BW367" s="9">
        <v>74.62</v>
      </c>
      <c r="BX367" s="9">
        <v>80.47</v>
      </c>
      <c r="BY367" s="9">
        <v>86.67</v>
      </c>
      <c r="BZ367" s="9">
        <v>112.37</v>
      </c>
      <c r="CA367" s="9">
        <v>133.77000000000001</v>
      </c>
      <c r="CB367" s="9">
        <v>137.27000000000001</v>
      </c>
      <c r="CC367" s="9">
        <v>137.33000000000001</v>
      </c>
      <c r="CD367" s="9">
        <v>131.26</v>
      </c>
      <c r="CE367" s="9">
        <v>124.98</v>
      </c>
      <c r="CF367" s="9">
        <v>120.62</v>
      </c>
      <c r="CG367" s="9">
        <v>116.94</v>
      </c>
      <c r="CH367" s="9">
        <v>117.24</v>
      </c>
      <c r="CI367" s="9">
        <v>118.86</v>
      </c>
      <c r="CJ367" s="9">
        <v>122.38</v>
      </c>
      <c r="CK367" s="9">
        <v>127.14</v>
      </c>
      <c r="CL367" s="9">
        <v>131.94</v>
      </c>
      <c r="CM367" s="9">
        <v>135.44</v>
      </c>
      <c r="CN367" s="9">
        <v>139.85</v>
      </c>
      <c r="CO367" s="9">
        <v>138.99</v>
      </c>
      <c r="CP367" s="9">
        <v>127.55</v>
      </c>
      <c r="CQ367" s="9">
        <v>115.41</v>
      </c>
      <c r="CR367" s="9">
        <v>108.05</v>
      </c>
      <c r="CS367" s="9">
        <v>101.85</v>
      </c>
      <c r="CT367" s="9">
        <v>103.37</v>
      </c>
      <c r="CU367" s="9">
        <v>105.49</v>
      </c>
      <c r="CV367" s="9">
        <v>108.68</v>
      </c>
      <c r="CW367" s="9">
        <v>112.66</v>
      </c>
      <c r="CX367" s="9">
        <v>116.09</v>
      </c>
      <c r="CY367" s="9">
        <v>118.83</v>
      </c>
      <c r="CZ367" s="9">
        <v>120.74</v>
      </c>
      <c r="DA367" s="9">
        <v>121.63</v>
      </c>
      <c r="DB367" s="9">
        <v>111.23</v>
      </c>
      <c r="DC367" s="9">
        <v>100.09</v>
      </c>
      <c r="DD367" s="9">
        <v>89.81</v>
      </c>
      <c r="DE367" s="9">
        <v>84.24</v>
      </c>
      <c r="DF367" s="9">
        <v>81.22</v>
      </c>
      <c r="DG367" s="9">
        <v>78.2</v>
      </c>
      <c r="DH367" s="9">
        <v>80.17</v>
      </c>
      <c r="DI367" s="9">
        <v>85.26</v>
      </c>
      <c r="DJ367" s="9">
        <v>90.47</v>
      </c>
      <c r="DK367" s="9">
        <v>96.45</v>
      </c>
      <c r="DL367" s="9">
        <v>102.53</v>
      </c>
      <c r="DM367" s="9">
        <v>103.45</v>
      </c>
      <c r="DN367" s="9">
        <v>97.99</v>
      </c>
      <c r="DO367" s="9">
        <v>88.01</v>
      </c>
      <c r="DP367" s="9">
        <v>82.12</v>
      </c>
      <c r="DR367" s="9">
        <v>82.2</v>
      </c>
      <c r="DS367" s="9">
        <v>86.42</v>
      </c>
      <c r="DT367" s="9">
        <v>86.46</v>
      </c>
      <c r="DU367" s="9">
        <v>99.37</v>
      </c>
      <c r="DV367" s="9">
        <v>121.94</v>
      </c>
      <c r="DW367" s="9">
        <v>142.53</v>
      </c>
      <c r="DX367" s="9">
        <v>141.08000000000001</v>
      </c>
      <c r="DY367" s="9">
        <v>148.66</v>
      </c>
      <c r="DZ367" s="9">
        <v>146.68</v>
      </c>
      <c r="EA367" s="9">
        <v>143.85</v>
      </c>
      <c r="EB367" s="9">
        <v>117.45</v>
      </c>
      <c r="EC367" s="9">
        <v>115.83</v>
      </c>
      <c r="ED367" s="9">
        <v>115.72</v>
      </c>
      <c r="EE367" s="9">
        <v>110.13</v>
      </c>
      <c r="EF367" s="9">
        <v>110.52</v>
      </c>
      <c r="EG367" s="9">
        <v>110.16</v>
      </c>
      <c r="EH367" s="9">
        <v>134.06</v>
      </c>
      <c r="EI367" s="9">
        <v>136.33000000000001</v>
      </c>
      <c r="EJ367" s="9">
        <v>137.41</v>
      </c>
      <c r="EK367" s="9">
        <v>136.85</v>
      </c>
      <c r="EL367" s="9">
        <v>136.22999999999999</v>
      </c>
      <c r="EM367" s="9">
        <v>135.91</v>
      </c>
      <c r="EN367" s="9">
        <v>105.54</v>
      </c>
      <c r="EO367" s="9">
        <v>104.81</v>
      </c>
      <c r="EP367" s="9">
        <v>104.79</v>
      </c>
      <c r="EQ367" s="9">
        <v>104.9</v>
      </c>
      <c r="ER367" s="9">
        <v>106.28</v>
      </c>
      <c r="ES367" s="9">
        <v>107.12</v>
      </c>
      <c r="ET367" s="9">
        <v>124.01</v>
      </c>
      <c r="EU367" s="9">
        <v>126.52</v>
      </c>
      <c r="EV367" s="9">
        <v>128.38</v>
      </c>
      <c r="EW367" s="9">
        <v>129.04</v>
      </c>
      <c r="EX367" s="9">
        <v>128.08000000000001</v>
      </c>
      <c r="EY367" s="9">
        <v>127.99</v>
      </c>
      <c r="EZ367" s="9">
        <v>90.32</v>
      </c>
      <c r="FA367" s="9">
        <v>89.69</v>
      </c>
      <c r="FB367" s="9">
        <v>89.7</v>
      </c>
      <c r="FC367" s="9">
        <v>89.71</v>
      </c>
      <c r="FD367" s="9">
        <v>89.73</v>
      </c>
      <c r="FE367" s="9">
        <v>90.94</v>
      </c>
      <c r="FF367" s="9">
        <v>111.16</v>
      </c>
      <c r="FG367" s="9">
        <v>113.67</v>
      </c>
      <c r="FH367" s="9">
        <v>115.53</v>
      </c>
      <c r="FI367" s="9">
        <v>116.19</v>
      </c>
      <c r="FJ367" s="9">
        <v>116.6</v>
      </c>
      <c r="FK367" s="9">
        <v>115.63</v>
      </c>
      <c r="FL367" s="9">
        <v>92.28</v>
      </c>
      <c r="FM367" s="9">
        <v>90.57</v>
      </c>
      <c r="FO367" s="9">
        <v>79.926900000000003</v>
      </c>
      <c r="FP367" s="7">
        <v>75.75</v>
      </c>
      <c r="FQ367" s="9">
        <v>1.2408999999999999</v>
      </c>
      <c r="FR367" s="7">
        <f t="shared" si="50"/>
        <v>61.044403255701511</v>
      </c>
      <c r="FT367" s="7">
        <v>3.97</v>
      </c>
      <c r="FU367" s="7">
        <v>3.97</v>
      </c>
      <c r="FV367" s="9">
        <v>80.108599999999996</v>
      </c>
      <c r="FX367" s="9">
        <v>75.86</v>
      </c>
      <c r="FY367" s="9">
        <v>75.58</v>
      </c>
      <c r="FZ367" s="9">
        <v>74.66</v>
      </c>
      <c r="GA367" s="9">
        <v>73.180000000000007</v>
      </c>
      <c r="GB367" s="9">
        <v>71.150000000000006</v>
      </c>
    </row>
    <row r="368" spans="1:184" x14ac:dyDescent="0.25">
      <c r="A368" s="6">
        <f t="shared" si="51"/>
        <v>45065</v>
      </c>
      <c r="B368" s="13">
        <f t="shared" si="45"/>
        <v>5</v>
      </c>
      <c r="C368" s="13">
        <f t="shared" si="46"/>
        <v>2023</v>
      </c>
      <c r="D368">
        <f t="shared" si="47"/>
        <v>202305</v>
      </c>
      <c r="E368">
        <f t="shared" si="48"/>
        <v>2</v>
      </c>
      <c r="F368">
        <f t="shared" si="49"/>
        <v>202302</v>
      </c>
      <c r="G368" t="s">
        <v>554</v>
      </c>
      <c r="H368" s="9">
        <v>4.5</v>
      </c>
      <c r="I368" s="9">
        <v>4.4273999999999996</v>
      </c>
      <c r="J368" s="10">
        <v>4.4897755999999998</v>
      </c>
      <c r="K368" s="10">
        <v>4.6438819999999996</v>
      </c>
      <c r="L368" s="10">
        <v>4.7577623999999998</v>
      </c>
      <c r="M368" s="10">
        <v>4.8325279999999999</v>
      </c>
      <c r="N368" s="10">
        <v>4.8745513000000003</v>
      </c>
      <c r="O368" s="10">
        <v>4.8898216000000003</v>
      </c>
      <c r="P368" s="10">
        <v>4.8836094000000001</v>
      </c>
      <c r="Q368" s="10">
        <v>4.8605986000000003</v>
      </c>
      <c r="R368" s="10">
        <v>4.8254267999999998</v>
      </c>
      <c r="S368" s="10">
        <v>4.7820609000000003</v>
      </c>
      <c r="T368" s="10">
        <v>4.7337069999999999</v>
      </c>
      <c r="U368" s="10">
        <v>4.6826153000000001</v>
      </c>
      <c r="V368" s="10">
        <v>4.6303882999999999</v>
      </c>
      <c r="W368" s="10">
        <v>4.5777733999999999</v>
      </c>
      <c r="X368" s="10">
        <v>4.5252843</v>
      </c>
      <c r="Y368" s="10">
        <v>4.4734331000000003</v>
      </c>
      <c r="Z368" s="10">
        <v>4.4227315000000003</v>
      </c>
      <c r="AA368" s="10">
        <v>4.3736933000000002</v>
      </c>
      <c r="AB368" s="10">
        <v>4.3267626000000003</v>
      </c>
      <c r="AC368" s="10">
        <v>4.2820359000000003</v>
      </c>
      <c r="AD368" s="10">
        <v>4.2395003000000004</v>
      </c>
      <c r="AE368" s="10">
        <v>4.1991414000000002</v>
      </c>
      <c r="AF368" s="10">
        <v>4.1609445999999997</v>
      </c>
      <c r="AG368" s="10">
        <v>4.1248969999999998</v>
      </c>
      <c r="AH368" s="10">
        <v>4.0909684000000004</v>
      </c>
      <c r="AI368" s="10">
        <v>4.0590596000000003</v>
      </c>
      <c r="AJ368" s="10">
        <v>4.0290534999999998</v>
      </c>
      <c r="AK368" s="10">
        <v>4.0008318000000003</v>
      </c>
      <c r="AL368" s="10">
        <v>3.9742761</v>
      </c>
      <c r="AM368" s="10">
        <v>3.9492693000000001</v>
      </c>
      <c r="AN368" s="10">
        <v>3.9256931000000002</v>
      </c>
      <c r="AO368" s="10">
        <v>3.9034293999999998</v>
      </c>
      <c r="AP368" s="10">
        <v>3.8823606000000002</v>
      </c>
      <c r="AQ368" s="10">
        <v>3.8623688</v>
      </c>
      <c r="AR368" s="10">
        <v>3.8433356000000001</v>
      </c>
      <c r="AS368" s="10">
        <v>3.8251438000000002</v>
      </c>
      <c r="AT368" s="10">
        <v>3.8076889999999999</v>
      </c>
      <c r="AU368" s="10">
        <v>3.7909294</v>
      </c>
      <c r="AV368" s="10">
        <v>3.7748404999999998</v>
      </c>
      <c r="AW368" s="10">
        <v>3.7593974999999999</v>
      </c>
      <c r="AX368" s="10">
        <v>3.7445753000000002</v>
      </c>
      <c r="AY368" s="10">
        <v>3.7303495999999998</v>
      </c>
      <c r="AZ368" s="10">
        <v>3.7166953999999999</v>
      </c>
      <c r="BA368" s="10">
        <v>3.7035879</v>
      </c>
      <c r="BB368" s="10">
        <v>3.6910026</v>
      </c>
      <c r="BC368" s="10">
        <v>3.6789146000000001</v>
      </c>
      <c r="BD368" s="10">
        <v>3.6672989999999999</v>
      </c>
      <c r="BE368" s="10">
        <v>3.6561314</v>
      </c>
      <c r="BF368" s="10">
        <v>3.645391</v>
      </c>
      <c r="BG368" s="10">
        <v>3.6350761</v>
      </c>
      <c r="BH368" s="10">
        <v>3.6251899999999999</v>
      </c>
      <c r="BI368" s="10">
        <v>3.6157362000000002</v>
      </c>
      <c r="BJ368" s="10">
        <v>3.6067176999999999</v>
      </c>
      <c r="BK368" s="10">
        <v>3.5981383</v>
      </c>
      <c r="BL368" s="10">
        <v>3.590001</v>
      </c>
      <c r="BM368" s="10">
        <v>3.5823092999999999</v>
      </c>
      <c r="BN368" s="10">
        <v>3.5750665000000001</v>
      </c>
      <c r="BO368" s="10">
        <v>3.568276</v>
      </c>
      <c r="BP368" s="10">
        <v>3.561941</v>
      </c>
      <c r="BQ368" s="10">
        <v>3.5560651000000001</v>
      </c>
      <c r="BR368" s="10">
        <v>3.5303225</v>
      </c>
      <c r="BS368" s="10">
        <v>3.5200303000000002</v>
      </c>
      <c r="BU368" s="9">
        <v>68.36</v>
      </c>
      <c r="BV368" s="9">
        <v>67.63</v>
      </c>
      <c r="BW368" s="9">
        <v>74.680000000000007</v>
      </c>
      <c r="BX368" s="9">
        <v>81.39</v>
      </c>
      <c r="BY368" s="9">
        <v>87.91</v>
      </c>
      <c r="BZ368" s="9">
        <v>114.41</v>
      </c>
      <c r="CA368" s="9">
        <v>135.81</v>
      </c>
      <c r="CB368" s="9">
        <v>139.21</v>
      </c>
      <c r="CC368" s="9">
        <v>139.27000000000001</v>
      </c>
      <c r="CD368" s="9">
        <v>132.87</v>
      </c>
      <c r="CE368" s="9">
        <v>126.41</v>
      </c>
      <c r="CF368" s="9">
        <v>122.15</v>
      </c>
      <c r="CG368" s="9">
        <v>118.37</v>
      </c>
      <c r="CH368" s="9">
        <v>118.97</v>
      </c>
      <c r="CI368" s="9">
        <v>120.59</v>
      </c>
      <c r="CJ368" s="9">
        <v>124.11</v>
      </c>
      <c r="CK368" s="9">
        <v>129.88</v>
      </c>
      <c r="CL368" s="9">
        <v>134.68</v>
      </c>
      <c r="CM368" s="9">
        <v>138.18</v>
      </c>
      <c r="CN368" s="9">
        <v>142.59</v>
      </c>
      <c r="CO368" s="9">
        <v>141.72999999999999</v>
      </c>
      <c r="CP368" s="9">
        <v>128.29</v>
      </c>
      <c r="CQ368" s="9">
        <v>115.15</v>
      </c>
      <c r="CR368" s="9">
        <v>107.79</v>
      </c>
      <c r="CS368" s="9">
        <v>101.59</v>
      </c>
      <c r="CT368" s="9">
        <v>103.11</v>
      </c>
      <c r="CU368" s="9">
        <v>105.23</v>
      </c>
      <c r="CV368" s="9">
        <v>108.42</v>
      </c>
      <c r="CW368" s="9">
        <v>112.4</v>
      </c>
      <c r="CX368" s="9">
        <v>115.83</v>
      </c>
      <c r="CY368" s="9">
        <v>118.57</v>
      </c>
      <c r="CZ368" s="9">
        <v>120.48</v>
      </c>
      <c r="DA368" s="9">
        <v>121.37</v>
      </c>
      <c r="DB368" s="9">
        <v>110.97</v>
      </c>
      <c r="DC368" s="9">
        <v>99.83</v>
      </c>
      <c r="DD368" s="9">
        <v>89.55</v>
      </c>
      <c r="DE368" s="9">
        <v>83.98</v>
      </c>
      <c r="DF368" s="9">
        <v>80.959999999999994</v>
      </c>
      <c r="DG368" s="9">
        <v>77.94</v>
      </c>
      <c r="DH368" s="9">
        <v>79.91</v>
      </c>
      <c r="DI368" s="9">
        <v>85</v>
      </c>
      <c r="DJ368" s="9">
        <v>90.21</v>
      </c>
      <c r="DK368" s="9">
        <v>96.19</v>
      </c>
      <c r="DL368" s="9">
        <v>102.27</v>
      </c>
      <c r="DM368" s="9">
        <v>103.19</v>
      </c>
      <c r="DN368" s="9">
        <v>97.73</v>
      </c>
      <c r="DO368" s="9">
        <v>87.75</v>
      </c>
      <c r="DP368" s="9">
        <v>81.86</v>
      </c>
      <c r="DR368" s="9">
        <v>81.58</v>
      </c>
      <c r="DS368" s="9">
        <v>87.05</v>
      </c>
      <c r="DT368" s="9">
        <v>86.46</v>
      </c>
      <c r="DU368" s="9">
        <v>98.54</v>
      </c>
      <c r="DV368" s="9">
        <v>121.77</v>
      </c>
      <c r="DW368" s="9">
        <v>143.49</v>
      </c>
      <c r="DX368" s="9">
        <v>142.04</v>
      </c>
      <c r="DY368" s="9">
        <v>148.84</v>
      </c>
      <c r="DZ368" s="9">
        <v>146.86000000000001</v>
      </c>
      <c r="EA368" s="9">
        <v>144.03</v>
      </c>
      <c r="EB368" s="9">
        <v>118.27</v>
      </c>
      <c r="EC368" s="9">
        <v>116.65</v>
      </c>
      <c r="ED368" s="9">
        <v>116.54</v>
      </c>
      <c r="EE368" s="9">
        <v>110.89</v>
      </c>
      <c r="EF368" s="9">
        <v>111.28</v>
      </c>
      <c r="EG368" s="9">
        <v>110.92</v>
      </c>
      <c r="EH368" s="9">
        <v>134.87</v>
      </c>
      <c r="EI368" s="9">
        <v>137.13999999999999</v>
      </c>
      <c r="EJ368" s="9">
        <v>138.22</v>
      </c>
      <c r="EK368" s="9">
        <v>137.66</v>
      </c>
      <c r="EL368" s="9">
        <v>137.04</v>
      </c>
      <c r="EM368" s="9">
        <v>136.72</v>
      </c>
      <c r="EN368" s="9">
        <v>106.3</v>
      </c>
      <c r="EO368" s="9">
        <v>105.57</v>
      </c>
      <c r="EP368" s="9">
        <v>105.55</v>
      </c>
      <c r="EQ368" s="9">
        <v>105.66</v>
      </c>
      <c r="ER368" s="9">
        <v>107.04</v>
      </c>
      <c r="ES368" s="9">
        <v>107.88</v>
      </c>
      <c r="ET368" s="9">
        <v>125.05</v>
      </c>
      <c r="EU368" s="9">
        <v>127.56</v>
      </c>
      <c r="EV368" s="9">
        <v>129.41999999999999</v>
      </c>
      <c r="EW368" s="9">
        <v>130.08000000000001</v>
      </c>
      <c r="EX368" s="9">
        <v>129.12</v>
      </c>
      <c r="EY368" s="9">
        <v>129.03</v>
      </c>
      <c r="EZ368" s="9">
        <v>90.7</v>
      </c>
      <c r="FA368" s="9">
        <v>90.07</v>
      </c>
      <c r="FB368" s="9">
        <v>90.08</v>
      </c>
      <c r="FC368" s="9">
        <v>90.09</v>
      </c>
      <c r="FD368" s="9">
        <v>90.11</v>
      </c>
      <c r="FE368" s="9">
        <v>91.32</v>
      </c>
      <c r="FF368" s="9">
        <v>110.36</v>
      </c>
      <c r="FG368" s="9">
        <v>112.87</v>
      </c>
      <c r="FH368" s="9">
        <v>114.73</v>
      </c>
      <c r="FI368" s="9">
        <v>115.39</v>
      </c>
      <c r="FJ368" s="9">
        <v>115.8</v>
      </c>
      <c r="FK368" s="9">
        <v>114.83</v>
      </c>
      <c r="FL368" s="9">
        <v>92.66</v>
      </c>
      <c r="FM368" s="9">
        <v>90.95</v>
      </c>
      <c r="FO368" s="9">
        <v>80.022800000000004</v>
      </c>
      <c r="FP368" s="7">
        <v>75.42</v>
      </c>
      <c r="FQ368" s="9">
        <v>1.2436</v>
      </c>
      <c r="FR368" s="7">
        <f t="shared" si="50"/>
        <v>60.646510131875203</v>
      </c>
      <c r="FT368" s="7">
        <v>3.96</v>
      </c>
      <c r="FU368" s="7">
        <v>4.01</v>
      </c>
      <c r="FV368" s="9">
        <v>80.198400000000007</v>
      </c>
      <c r="FX368" s="9">
        <v>75.58</v>
      </c>
      <c r="FY368" s="9">
        <v>75.19</v>
      </c>
      <c r="FZ368" s="9">
        <v>74.17</v>
      </c>
      <c r="GA368" s="9">
        <v>72.510000000000005</v>
      </c>
      <c r="GB368" s="9">
        <v>70.2</v>
      </c>
    </row>
    <row r="369" spans="1:184" x14ac:dyDescent="0.25">
      <c r="A369" s="6">
        <f t="shared" si="51"/>
        <v>45068</v>
      </c>
      <c r="B369" s="13">
        <f t="shared" si="45"/>
        <v>5</v>
      </c>
      <c r="C369" s="13">
        <f t="shared" si="46"/>
        <v>2023</v>
      </c>
      <c r="D369">
        <f t="shared" si="47"/>
        <v>202305</v>
      </c>
      <c r="E369">
        <f t="shared" si="48"/>
        <v>2</v>
      </c>
      <c r="F369">
        <f t="shared" si="49"/>
        <v>202302</v>
      </c>
      <c r="G369" t="s">
        <v>555</v>
      </c>
      <c r="H369" s="9">
        <v>4.5</v>
      </c>
      <c r="I369" s="9">
        <v>4.4276999999999997</v>
      </c>
      <c r="J369" s="10">
        <v>4.5001042</v>
      </c>
      <c r="K369" s="10">
        <v>4.6692799999999997</v>
      </c>
      <c r="L369" s="10">
        <v>4.7893246999999999</v>
      </c>
      <c r="M369" s="10">
        <v>4.8659398999999999</v>
      </c>
      <c r="N369" s="10">
        <v>4.9103672999999999</v>
      </c>
      <c r="O369" s="10">
        <v>4.9300300999999997</v>
      </c>
      <c r="P369" s="10">
        <v>4.9300267</v>
      </c>
      <c r="Q369" s="10">
        <v>4.9148734999999997</v>
      </c>
      <c r="R369" s="10">
        <v>4.8886256000000001</v>
      </c>
      <c r="S369" s="10">
        <v>4.8547175999999999</v>
      </c>
      <c r="T369" s="10">
        <v>4.8157817999999999</v>
      </c>
      <c r="U369" s="10">
        <v>4.7735364000000002</v>
      </c>
      <c r="V369" s="10">
        <v>4.7290570000000001</v>
      </c>
      <c r="W369" s="10">
        <v>4.6829573</v>
      </c>
      <c r="X369" s="10">
        <v>4.6357561</v>
      </c>
      <c r="Y369" s="10">
        <v>4.5879702</v>
      </c>
      <c r="Z369" s="10">
        <v>4.5401164999999999</v>
      </c>
      <c r="AA369" s="10">
        <v>4.4927137999999998</v>
      </c>
      <c r="AB369" s="10">
        <v>4.4462282000000002</v>
      </c>
      <c r="AC369" s="10">
        <v>4.4008662000000003</v>
      </c>
      <c r="AD369" s="10">
        <v>4.3567527999999998</v>
      </c>
      <c r="AE369" s="10">
        <v>4.3140114000000001</v>
      </c>
      <c r="AF369" s="10">
        <v>4.2727653999999999</v>
      </c>
      <c r="AG369" s="10">
        <v>4.2331399000000003</v>
      </c>
      <c r="AH369" s="10">
        <v>4.1952299999999996</v>
      </c>
      <c r="AI369" s="10">
        <v>4.1590059000000004</v>
      </c>
      <c r="AJ369" s="10">
        <v>4.1244050999999997</v>
      </c>
      <c r="AK369" s="10">
        <v>4.0913633000000003</v>
      </c>
      <c r="AL369" s="10">
        <v>4.0598166000000004</v>
      </c>
      <c r="AM369" s="10">
        <v>4.0297020999999997</v>
      </c>
      <c r="AN369" s="10">
        <v>4.0009556999999996</v>
      </c>
      <c r="AO369" s="10">
        <v>3.9735133999999999</v>
      </c>
      <c r="AP369" s="10">
        <v>3.9473123999999999</v>
      </c>
      <c r="AQ369" s="10">
        <v>3.9222885999999999</v>
      </c>
      <c r="AR369" s="10">
        <v>3.8983780000000001</v>
      </c>
      <c r="AS369" s="10">
        <v>3.8755177000000001</v>
      </c>
      <c r="AT369" s="10">
        <v>3.8536492999999998</v>
      </c>
      <c r="AU369" s="10">
        <v>3.8327395000000002</v>
      </c>
      <c r="AV369" s="10">
        <v>3.8127626999999999</v>
      </c>
      <c r="AW369" s="10">
        <v>3.7936923999999999</v>
      </c>
      <c r="AX369" s="10">
        <v>3.7755022999999999</v>
      </c>
      <c r="AY369" s="10">
        <v>3.7581666999999999</v>
      </c>
      <c r="AZ369" s="10">
        <v>3.7416591000000001</v>
      </c>
      <c r="BA369" s="10">
        <v>3.7259532000000002</v>
      </c>
      <c r="BB369" s="10">
        <v>3.7110232000000001</v>
      </c>
      <c r="BC369" s="10">
        <v>3.6968428000000002</v>
      </c>
      <c r="BD369" s="10">
        <v>3.6833855999999998</v>
      </c>
      <c r="BE369" s="10">
        <v>3.6706257999999998</v>
      </c>
      <c r="BF369" s="10">
        <v>3.6585388000000001</v>
      </c>
      <c r="BG369" s="10">
        <v>3.6471092000000001</v>
      </c>
      <c r="BH369" s="10">
        <v>3.6363249</v>
      </c>
      <c r="BI369" s="10">
        <v>3.6261736999999998</v>
      </c>
      <c r="BJ369" s="10">
        <v>3.6166431000000001</v>
      </c>
      <c r="BK369" s="10">
        <v>3.6077213000000001</v>
      </c>
      <c r="BL369" s="10">
        <v>3.5993957999999999</v>
      </c>
      <c r="BM369" s="10">
        <v>3.5916543999999999</v>
      </c>
      <c r="BN369" s="10">
        <v>3.5844851000000002</v>
      </c>
      <c r="BO369" s="10">
        <v>3.5778753999999999</v>
      </c>
      <c r="BP369" s="10">
        <v>3.5718131</v>
      </c>
      <c r="BQ369" s="10">
        <v>3.5662862</v>
      </c>
      <c r="BR369" s="10">
        <v>3.5436483999999999</v>
      </c>
      <c r="BS369" s="10">
        <v>3.5370018999999999</v>
      </c>
      <c r="BU369" s="9">
        <v>66.36</v>
      </c>
      <c r="BV369" s="9">
        <v>66.17</v>
      </c>
      <c r="BW369" s="9">
        <v>72.36</v>
      </c>
      <c r="BX369" s="9">
        <v>80.52</v>
      </c>
      <c r="BY369" s="9">
        <v>87.71</v>
      </c>
      <c r="BZ369" s="9">
        <v>117.37</v>
      </c>
      <c r="CA369" s="9">
        <v>137.07</v>
      </c>
      <c r="CB369" s="9">
        <v>138.68</v>
      </c>
      <c r="CC369" s="9">
        <v>138.97999999999999</v>
      </c>
      <c r="CD369" s="9">
        <v>132.58000000000001</v>
      </c>
      <c r="CE369" s="9">
        <v>127.59</v>
      </c>
      <c r="CF369" s="9">
        <v>123.14</v>
      </c>
      <c r="CG369" s="9">
        <v>119.64</v>
      </c>
      <c r="CH369" s="9">
        <v>119.78</v>
      </c>
      <c r="CI369" s="9">
        <v>121.4</v>
      </c>
      <c r="CJ369" s="9">
        <v>124.92</v>
      </c>
      <c r="CK369" s="9">
        <v>130.69</v>
      </c>
      <c r="CL369" s="9">
        <v>135.49</v>
      </c>
      <c r="CM369" s="9">
        <v>138.99</v>
      </c>
      <c r="CN369" s="9">
        <v>143.4</v>
      </c>
      <c r="CO369" s="9">
        <v>142.54</v>
      </c>
      <c r="CP369" s="9">
        <v>129.1</v>
      </c>
      <c r="CQ369" s="9">
        <v>115.96</v>
      </c>
      <c r="CR369" s="9">
        <v>108.6</v>
      </c>
      <c r="CS369" s="9">
        <v>102.4</v>
      </c>
      <c r="CT369" s="9">
        <v>103.92</v>
      </c>
      <c r="CU369" s="9">
        <v>106.04</v>
      </c>
      <c r="CV369" s="9">
        <v>109.23</v>
      </c>
      <c r="CW369" s="9">
        <v>113.21</v>
      </c>
      <c r="CX369" s="9">
        <v>116.64</v>
      </c>
      <c r="CY369" s="9">
        <v>119.38</v>
      </c>
      <c r="CZ369" s="9">
        <v>121.29</v>
      </c>
      <c r="DA369" s="9">
        <v>122.18</v>
      </c>
      <c r="DB369" s="9">
        <v>111.78</v>
      </c>
      <c r="DC369" s="9">
        <v>100.64</v>
      </c>
      <c r="DD369" s="9">
        <v>90.36</v>
      </c>
      <c r="DE369" s="9">
        <v>84.79</v>
      </c>
      <c r="DF369" s="9">
        <v>81.77</v>
      </c>
      <c r="DG369" s="9">
        <v>78.75</v>
      </c>
      <c r="DH369" s="9">
        <v>80.72</v>
      </c>
      <c r="DI369" s="9">
        <v>85.81</v>
      </c>
      <c r="DJ369" s="9">
        <v>91.02</v>
      </c>
      <c r="DK369" s="9">
        <v>97</v>
      </c>
      <c r="DL369" s="9">
        <v>103.08</v>
      </c>
      <c r="DM369" s="9">
        <v>104</v>
      </c>
      <c r="DN369" s="9">
        <v>98.54</v>
      </c>
      <c r="DO369" s="9">
        <v>88.56</v>
      </c>
      <c r="DP369" s="9">
        <v>82.67</v>
      </c>
      <c r="DR369" s="9">
        <v>79.709999999999994</v>
      </c>
      <c r="DS369" s="9">
        <v>84.78</v>
      </c>
      <c r="DT369" s="9">
        <v>83.35</v>
      </c>
      <c r="DU369" s="9">
        <v>96.09</v>
      </c>
      <c r="DV369" s="9">
        <v>120.3</v>
      </c>
      <c r="DW369" s="9">
        <v>142.97</v>
      </c>
      <c r="DX369" s="9">
        <v>141.52000000000001</v>
      </c>
      <c r="DY369" s="9">
        <v>146.57</v>
      </c>
      <c r="DZ369" s="9">
        <v>144.59</v>
      </c>
      <c r="EA369" s="9">
        <v>141.76</v>
      </c>
      <c r="EB369" s="9">
        <v>117.85</v>
      </c>
      <c r="EC369" s="9">
        <v>116.23</v>
      </c>
      <c r="ED369" s="9">
        <v>116.12</v>
      </c>
      <c r="EE369" s="9">
        <v>110.43</v>
      </c>
      <c r="EF369" s="9">
        <v>110.82</v>
      </c>
      <c r="EG369" s="9">
        <v>110.46</v>
      </c>
      <c r="EH369" s="9">
        <v>134.05000000000001</v>
      </c>
      <c r="EI369" s="9">
        <v>136.32</v>
      </c>
      <c r="EJ369" s="9">
        <v>137.4</v>
      </c>
      <c r="EK369" s="9">
        <v>136.84</v>
      </c>
      <c r="EL369" s="9">
        <v>136.22</v>
      </c>
      <c r="EM369" s="9">
        <v>135.9</v>
      </c>
      <c r="EN369" s="9">
        <v>104.48</v>
      </c>
      <c r="EO369" s="9">
        <v>103.75</v>
      </c>
      <c r="EP369" s="9">
        <v>103.73</v>
      </c>
      <c r="EQ369" s="9">
        <v>103.84</v>
      </c>
      <c r="ER369" s="9">
        <v>105.22</v>
      </c>
      <c r="ES369" s="9">
        <v>106.06</v>
      </c>
      <c r="ET369" s="9">
        <v>122.08</v>
      </c>
      <c r="EU369" s="9">
        <v>124.59</v>
      </c>
      <c r="EV369" s="9">
        <v>126.45</v>
      </c>
      <c r="EW369" s="9">
        <v>127.11</v>
      </c>
      <c r="EX369" s="9">
        <v>126.15</v>
      </c>
      <c r="EY369" s="9">
        <v>126.06</v>
      </c>
      <c r="EZ369" s="9">
        <v>88.23</v>
      </c>
      <c r="FA369" s="9">
        <v>87.6</v>
      </c>
      <c r="FB369" s="9">
        <v>87.61</v>
      </c>
      <c r="FC369" s="9">
        <v>87.62</v>
      </c>
      <c r="FD369" s="9">
        <v>87.64</v>
      </c>
      <c r="FE369" s="9">
        <v>88.85</v>
      </c>
      <c r="FF369" s="9">
        <v>108.39</v>
      </c>
      <c r="FG369" s="9">
        <v>110.9</v>
      </c>
      <c r="FH369" s="9">
        <v>112.76</v>
      </c>
      <c r="FI369" s="9">
        <v>113.42</v>
      </c>
      <c r="FJ369" s="9">
        <v>113.83</v>
      </c>
      <c r="FK369" s="9">
        <v>112.86</v>
      </c>
      <c r="FL369" s="9">
        <v>90.19</v>
      </c>
      <c r="FM369" s="9">
        <v>88.48</v>
      </c>
      <c r="FO369" s="9">
        <v>79.8536</v>
      </c>
      <c r="FP369" s="7">
        <v>75.77</v>
      </c>
      <c r="FQ369" s="9">
        <v>1.2423</v>
      </c>
      <c r="FR369" s="7">
        <f t="shared" si="50"/>
        <v>60.991708926990256</v>
      </c>
      <c r="FT369" s="7">
        <v>4.04</v>
      </c>
      <c r="FU369" s="7">
        <v>4.05</v>
      </c>
      <c r="FV369" s="9">
        <v>80.036900000000003</v>
      </c>
      <c r="FX369" s="9">
        <v>75.989999999999995</v>
      </c>
      <c r="FY369" s="9">
        <v>75.569999999999993</v>
      </c>
      <c r="FZ369" s="9">
        <v>74.47</v>
      </c>
      <c r="GA369" s="9">
        <v>72.73</v>
      </c>
      <c r="GB369" s="9">
        <v>70.25</v>
      </c>
    </row>
    <row r="370" spans="1:184" x14ac:dyDescent="0.25">
      <c r="A370" s="6">
        <f t="shared" si="51"/>
        <v>45069</v>
      </c>
      <c r="B370" s="13">
        <f t="shared" si="45"/>
        <v>5</v>
      </c>
      <c r="C370" s="13">
        <f t="shared" si="46"/>
        <v>2023</v>
      </c>
      <c r="D370">
        <f t="shared" si="47"/>
        <v>202305</v>
      </c>
      <c r="E370">
        <f t="shared" si="48"/>
        <v>2</v>
      </c>
      <c r="F370">
        <f t="shared" si="49"/>
        <v>202302</v>
      </c>
      <c r="G370" t="s">
        <v>556</v>
      </c>
      <c r="H370" s="9">
        <v>4.5</v>
      </c>
      <c r="I370" s="9">
        <v>4.4284999999999997</v>
      </c>
      <c r="J370" s="10">
        <v>4.5167405</v>
      </c>
      <c r="K370" s="10">
        <v>4.6962567000000002</v>
      </c>
      <c r="L370" s="10">
        <v>4.8282952999999997</v>
      </c>
      <c r="M370" s="10">
        <v>4.9189771999999996</v>
      </c>
      <c r="N370" s="10">
        <v>4.9759931000000002</v>
      </c>
      <c r="O370" s="10">
        <v>5.0048196999999996</v>
      </c>
      <c r="P370" s="10">
        <v>5.0094671999999996</v>
      </c>
      <c r="Q370" s="10">
        <v>4.9960846999999999</v>
      </c>
      <c r="R370" s="10">
        <v>4.9700601000000004</v>
      </c>
      <c r="S370" s="10">
        <v>4.9361654000000001</v>
      </c>
      <c r="T370" s="10">
        <v>4.8976647</v>
      </c>
      <c r="U370" s="10">
        <v>4.8562105000000004</v>
      </c>
      <c r="V370" s="10">
        <v>4.8126654000000002</v>
      </c>
      <c r="W370" s="10">
        <v>4.7675137000000003</v>
      </c>
      <c r="X370" s="10">
        <v>4.7211670000000003</v>
      </c>
      <c r="Y370" s="10">
        <v>4.6740351999999996</v>
      </c>
      <c r="Z370" s="10">
        <v>4.6265283000000004</v>
      </c>
      <c r="AA370" s="10">
        <v>4.5790578999999996</v>
      </c>
      <c r="AB370" s="10">
        <v>4.5320175999999996</v>
      </c>
      <c r="AC370" s="10">
        <v>4.4857000999999999</v>
      </c>
      <c r="AD370" s="10">
        <v>4.4403604999999997</v>
      </c>
      <c r="AE370" s="10">
        <v>4.3962522999999996</v>
      </c>
      <c r="AF370" s="10">
        <v>4.3536288000000001</v>
      </c>
      <c r="AG370" s="10">
        <v>4.3127449999999996</v>
      </c>
      <c r="AH370" s="10">
        <v>4.2738053000000003</v>
      </c>
      <c r="AI370" s="10">
        <v>4.2367983000000002</v>
      </c>
      <c r="AJ370" s="10">
        <v>4.2016540000000004</v>
      </c>
      <c r="AK370" s="10">
        <v>4.1683010999999999</v>
      </c>
      <c r="AL370" s="10">
        <v>4.1366686000000001</v>
      </c>
      <c r="AM370" s="10">
        <v>4.1066864000000001</v>
      </c>
      <c r="AN370" s="10">
        <v>4.0782834000000001</v>
      </c>
      <c r="AO370" s="10">
        <v>4.0513883999999996</v>
      </c>
      <c r="AP370" s="10">
        <v>4.0259312999999999</v>
      </c>
      <c r="AQ370" s="10">
        <v>4.0018409999999998</v>
      </c>
      <c r="AR370" s="10">
        <v>3.9790464999999999</v>
      </c>
      <c r="AS370" s="10">
        <v>3.9574775999999998</v>
      </c>
      <c r="AT370" s="10">
        <v>3.9370653999999998</v>
      </c>
      <c r="AU370" s="10">
        <v>3.9177545</v>
      </c>
      <c r="AV370" s="10">
        <v>3.8994952000000001</v>
      </c>
      <c r="AW370" s="10">
        <v>3.8822372000000001</v>
      </c>
      <c r="AX370" s="10">
        <v>3.8659298999999998</v>
      </c>
      <c r="AY370" s="10">
        <v>3.8505235</v>
      </c>
      <c r="AZ370" s="10">
        <v>3.8359678000000001</v>
      </c>
      <c r="BA370" s="10">
        <v>3.8222122000000001</v>
      </c>
      <c r="BB370" s="10">
        <v>3.8092069999999998</v>
      </c>
      <c r="BC370" s="10">
        <v>3.7969018000000001</v>
      </c>
      <c r="BD370" s="10">
        <v>3.7852461000000002</v>
      </c>
      <c r="BE370" s="10">
        <v>3.7741902000000001</v>
      </c>
      <c r="BF370" s="10">
        <v>3.7636889999999998</v>
      </c>
      <c r="BG370" s="10">
        <v>3.7537232</v>
      </c>
      <c r="BH370" s="10">
        <v>3.7442818999999998</v>
      </c>
      <c r="BI370" s="10">
        <v>3.7353537999999999</v>
      </c>
      <c r="BJ370" s="10">
        <v>3.7269274999999999</v>
      </c>
      <c r="BK370" s="10">
        <v>3.7189920999999999</v>
      </c>
      <c r="BL370" s="10">
        <v>3.7115361999999998</v>
      </c>
      <c r="BM370" s="10">
        <v>3.7045485</v>
      </c>
      <c r="BN370" s="10">
        <v>3.6980181000000001</v>
      </c>
      <c r="BO370" s="10">
        <v>3.6919335000000002</v>
      </c>
      <c r="BP370" s="10">
        <v>3.6862835</v>
      </c>
      <c r="BQ370" s="10">
        <v>3.681057</v>
      </c>
      <c r="BR370" s="10">
        <v>3.6580853000000002</v>
      </c>
      <c r="BS370" s="10">
        <v>3.6482820999999999</v>
      </c>
      <c r="BU370" s="9">
        <v>66.19</v>
      </c>
      <c r="BV370" s="9">
        <v>65.89</v>
      </c>
      <c r="BW370" s="9">
        <v>71.760000000000005</v>
      </c>
      <c r="BX370" s="9">
        <v>79.86</v>
      </c>
      <c r="BY370" s="9">
        <v>87.66</v>
      </c>
      <c r="BZ370" s="9">
        <v>116.34</v>
      </c>
      <c r="CA370" s="9">
        <v>136.36000000000001</v>
      </c>
      <c r="CB370" s="9">
        <v>138.19</v>
      </c>
      <c r="CC370" s="9">
        <v>138.34</v>
      </c>
      <c r="CD370" s="9">
        <v>132.01</v>
      </c>
      <c r="CE370" s="9">
        <v>127.52</v>
      </c>
      <c r="CF370" s="9">
        <v>123.3</v>
      </c>
      <c r="CG370" s="9">
        <v>119.79</v>
      </c>
      <c r="CH370" s="9">
        <v>119.91</v>
      </c>
      <c r="CI370" s="9">
        <v>121.51</v>
      </c>
      <c r="CJ370" s="9">
        <v>125.01</v>
      </c>
      <c r="CK370" s="9">
        <v>130.77000000000001</v>
      </c>
      <c r="CL370" s="9">
        <v>135.56</v>
      </c>
      <c r="CM370" s="9">
        <v>139.05000000000001</v>
      </c>
      <c r="CN370" s="9">
        <v>143.44999999999999</v>
      </c>
      <c r="CO370" s="9">
        <v>142.58000000000001</v>
      </c>
      <c r="CP370" s="9">
        <v>129.13</v>
      </c>
      <c r="CQ370" s="9">
        <v>115.98</v>
      </c>
      <c r="CR370" s="9">
        <v>108.61</v>
      </c>
      <c r="CS370" s="9">
        <v>102.4</v>
      </c>
      <c r="CT370" s="9">
        <v>103.91</v>
      </c>
      <c r="CU370" s="9">
        <v>106.02</v>
      </c>
      <c r="CV370" s="9">
        <v>109.21</v>
      </c>
      <c r="CW370" s="9">
        <v>113.18</v>
      </c>
      <c r="CX370" s="9">
        <v>116.6</v>
      </c>
      <c r="CY370" s="9">
        <v>119.33</v>
      </c>
      <c r="CZ370" s="9">
        <v>121.24</v>
      </c>
      <c r="DA370" s="9">
        <v>122.12</v>
      </c>
      <c r="DB370" s="9">
        <v>111.72</v>
      </c>
      <c r="DC370" s="9">
        <v>100.57</v>
      </c>
      <c r="DD370" s="9">
        <v>90.28</v>
      </c>
      <c r="DE370" s="9">
        <v>84.71</v>
      </c>
      <c r="DF370" s="9">
        <v>81.680000000000007</v>
      </c>
      <c r="DG370" s="9">
        <v>78.66</v>
      </c>
      <c r="DH370" s="9">
        <v>80.62</v>
      </c>
      <c r="DI370" s="9">
        <v>85.7</v>
      </c>
      <c r="DJ370" s="9">
        <v>90.91</v>
      </c>
      <c r="DK370" s="9">
        <v>96.88</v>
      </c>
      <c r="DL370" s="9">
        <v>102.96</v>
      </c>
      <c r="DM370" s="9">
        <v>103.87</v>
      </c>
      <c r="DN370" s="9">
        <v>98.4</v>
      </c>
      <c r="DO370" s="9">
        <v>88.41</v>
      </c>
      <c r="DP370" s="9">
        <v>82.52</v>
      </c>
      <c r="DR370" s="9">
        <v>78.5</v>
      </c>
      <c r="DS370" s="9">
        <v>83.03</v>
      </c>
      <c r="DT370" s="9">
        <v>82.51</v>
      </c>
      <c r="DU370" s="9">
        <v>94.45</v>
      </c>
      <c r="DV370" s="9">
        <v>116.98</v>
      </c>
      <c r="DW370" s="9">
        <v>140.52000000000001</v>
      </c>
      <c r="DX370" s="9">
        <v>139.07</v>
      </c>
      <c r="DY370" s="9">
        <v>143.6</v>
      </c>
      <c r="DZ370" s="9">
        <v>141.62</v>
      </c>
      <c r="EA370" s="9">
        <v>138.79</v>
      </c>
      <c r="EB370" s="9">
        <v>115.21</v>
      </c>
      <c r="EC370" s="9">
        <v>113.59</v>
      </c>
      <c r="ED370" s="9">
        <v>113.48</v>
      </c>
      <c r="EE370" s="9">
        <v>107.79</v>
      </c>
      <c r="EF370" s="9">
        <v>108.18</v>
      </c>
      <c r="EG370" s="9">
        <v>107.82</v>
      </c>
      <c r="EH370" s="9">
        <v>131.4</v>
      </c>
      <c r="EI370" s="9">
        <v>133.66999999999999</v>
      </c>
      <c r="EJ370" s="9">
        <v>134.75</v>
      </c>
      <c r="EK370" s="9">
        <v>134.19</v>
      </c>
      <c r="EL370" s="9">
        <v>133.57</v>
      </c>
      <c r="EM370" s="9">
        <v>133.25</v>
      </c>
      <c r="EN370" s="9">
        <v>103.07</v>
      </c>
      <c r="EO370" s="9">
        <v>102.34</v>
      </c>
      <c r="EP370" s="9">
        <v>102.32</v>
      </c>
      <c r="EQ370" s="9">
        <v>102.43</v>
      </c>
      <c r="ER370" s="9">
        <v>103.81</v>
      </c>
      <c r="ES370" s="9">
        <v>104.65</v>
      </c>
      <c r="ET370" s="9">
        <v>121.54</v>
      </c>
      <c r="EU370" s="9">
        <v>124.05</v>
      </c>
      <c r="EV370" s="9">
        <v>125.91</v>
      </c>
      <c r="EW370" s="9">
        <v>126.57</v>
      </c>
      <c r="EX370" s="9">
        <v>125.61</v>
      </c>
      <c r="EY370" s="9">
        <v>125.52</v>
      </c>
      <c r="EZ370" s="9">
        <v>87.65</v>
      </c>
      <c r="FA370" s="9">
        <v>87.02</v>
      </c>
      <c r="FB370" s="9">
        <v>87.03</v>
      </c>
      <c r="FC370" s="9">
        <v>87.04</v>
      </c>
      <c r="FD370" s="9">
        <v>87.06</v>
      </c>
      <c r="FE370" s="9">
        <v>88.27</v>
      </c>
      <c r="FF370" s="9">
        <v>107.85</v>
      </c>
      <c r="FG370" s="9">
        <v>110.36</v>
      </c>
      <c r="FH370" s="9">
        <v>112.22</v>
      </c>
      <c r="FI370" s="9">
        <v>112.88</v>
      </c>
      <c r="FJ370" s="9">
        <v>113.29</v>
      </c>
      <c r="FK370" s="9">
        <v>112.32</v>
      </c>
      <c r="FL370" s="9">
        <v>89.61</v>
      </c>
      <c r="FM370" s="9">
        <v>87.9</v>
      </c>
      <c r="FO370" s="9">
        <v>79.962699999999998</v>
      </c>
      <c r="FP370" s="7">
        <v>76.66</v>
      </c>
      <c r="FQ370" s="9">
        <v>1.242</v>
      </c>
      <c r="FR370" s="7">
        <f t="shared" si="50"/>
        <v>61.723027375201283</v>
      </c>
      <c r="FT370" s="7">
        <v>4.13</v>
      </c>
      <c r="FU370" s="7">
        <v>4.16</v>
      </c>
      <c r="FV370" s="9">
        <v>80.141800000000003</v>
      </c>
      <c r="FX370" s="9">
        <v>76.84</v>
      </c>
      <c r="FY370" s="9">
        <v>76.459999999999994</v>
      </c>
      <c r="FZ370" s="9">
        <v>75.33</v>
      </c>
      <c r="GA370" s="9">
        <v>73.53</v>
      </c>
      <c r="GB370" s="9">
        <v>70.89</v>
      </c>
    </row>
    <row r="371" spans="1:184" x14ac:dyDescent="0.25">
      <c r="A371" s="6">
        <f t="shared" si="51"/>
        <v>45070</v>
      </c>
      <c r="B371" s="13">
        <f t="shared" si="45"/>
        <v>5</v>
      </c>
      <c r="C371" s="13">
        <f t="shared" si="46"/>
        <v>2023</v>
      </c>
      <c r="D371">
        <f t="shared" si="47"/>
        <v>202305</v>
      </c>
      <c r="E371">
        <f t="shared" si="48"/>
        <v>2</v>
      </c>
      <c r="F371">
        <f t="shared" si="49"/>
        <v>202302</v>
      </c>
      <c r="G371" t="s">
        <v>557</v>
      </c>
      <c r="H371" s="9">
        <v>4.5</v>
      </c>
      <c r="I371" s="9">
        <v>4.4276999999999997</v>
      </c>
      <c r="J371" s="10">
        <v>4.5720841999999999</v>
      </c>
      <c r="K371" s="10">
        <v>4.8253342000000004</v>
      </c>
      <c r="L371" s="10">
        <v>5.0253268999999996</v>
      </c>
      <c r="M371" s="10">
        <v>5.1721887000000004</v>
      </c>
      <c r="N371" s="10">
        <v>5.2714527999999996</v>
      </c>
      <c r="O371" s="10">
        <v>5.3294772000000004</v>
      </c>
      <c r="P371" s="10">
        <v>5.3532998000000003</v>
      </c>
      <c r="Q371" s="10">
        <v>5.3528979000000003</v>
      </c>
      <c r="R371" s="10">
        <v>5.3369096999999996</v>
      </c>
      <c r="S371" s="10">
        <v>5.3112228000000004</v>
      </c>
      <c r="T371" s="10">
        <v>5.2791090000000001</v>
      </c>
      <c r="U371" s="10">
        <v>5.2414671999999998</v>
      </c>
      <c r="V371" s="10">
        <v>5.1977285000000002</v>
      </c>
      <c r="W371" s="10">
        <v>5.1483805</v>
      </c>
      <c r="X371" s="10">
        <v>5.0943141000000001</v>
      </c>
      <c r="Y371" s="10">
        <v>5.0364186000000002</v>
      </c>
      <c r="Z371" s="10">
        <v>4.9755830000000003</v>
      </c>
      <c r="AA371" s="10">
        <v>4.9126985999999997</v>
      </c>
      <c r="AB371" s="10">
        <v>4.8486317000000003</v>
      </c>
      <c r="AC371" s="10">
        <v>4.7841196999999998</v>
      </c>
      <c r="AD371" s="10">
        <v>4.7198570999999996</v>
      </c>
      <c r="AE371" s="10">
        <v>4.656536</v>
      </c>
      <c r="AF371" s="10">
        <v>4.5948485000000003</v>
      </c>
      <c r="AG371" s="10">
        <v>4.5354891000000004</v>
      </c>
      <c r="AH371" s="10">
        <v>4.4790616999999999</v>
      </c>
      <c r="AI371" s="10">
        <v>4.4256456999999996</v>
      </c>
      <c r="AJ371" s="10">
        <v>4.3751287999999997</v>
      </c>
      <c r="AK371" s="10">
        <v>4.3273963000000002</v>
      </c>
      <c r="AL371" s="10">
        <v>4.2823339999999996</v>
      </c>
      <c r="AM371" s="10">
        <v>4.2398287999999997</v>
      </c>
      <c r="AN371" s="10">
        <v>4.1997663999999997</v>
      </c>
      <c r="AO371" s="10">
        <v>4.1620324000000002</v>
      </c>
      <c r="AP371" s="10">
        <v>4.1265137999999997</v>
      </c>
      <c r="AQ371" s="10">
        <v>4.0930961999999997</v>
      </c>
      <c r="AR371" s="10">
        <v>4.0616652999999996</v>
      </c>
      <c r="AS371" s="10">
        <v>4.0321081000000003</v>
      </c>
      <c r="AT371" s="10">
        <v>4.0043132000000004</v>
      </c>
      <c r="AU371" s="10">
        <v>3.9781863999999998</v>
      </c>
      <c r="AV371" s="10">
        <v>3.9536399000000002</v>
      </c>
      <c r="AW371" s="10">
        <v>3.9305848999999999</v>
      </c>
      <c r="AX371" s="10">
        <v>3.9089328999999999</v>
      </c>
      <c r="AY371" s="10">
        <v>3.8885958999999999</v>
      </c>
      <c r="AZ371" s="10">
        <v>3.8694852000000002</v>
      </c>
      <c r="BA371" s="10">
        <v>3.8515123</v>
      </c>
      <c r="BB371" s="10">
        <v>3.8345891000000001</v>
      </c>
      <c r="BC371" s="10">
        <v>3.8186271000000001</v>
      </c>
      <c r="BD371" s="10">
        <v>3.8035377000000001</v>
      </c>
      <c r="BE371" s="10">
        <v>3.7892328000000002</v>
      </c>
      <c r="BF371" s="10">
        <v>3.7756344999999998</v>
      </c>
      <c r="BG371" s="10">
        <v>3.7627120000000001</v>
      </c>
      <c r="BH371" s="10">
        <v>3.7504477000000001</v>
      </c>
      <c r="BI371" s="10">
        <v>3.7388238999999999</v>
      </c>
      <c r="BJ371" s="10">
        <v>3.7278226000000001</v>
      </c>
      <c r="BK371" s="10">
        <v>3.7174263999999999</v>
      </c>
      <c r="BL371" s="10">
        <v>3.7076172999999999</v>
      </c>
      <c r="BM371" s="10">
        <v>3.6983777</v>
      </c>
      <c r="BN371" s="10">
        <v>3.6896898</v>
      </c>
      <c r="BO371" s="10">
        <v>3.6815359999999999</v>
      </c>
      <c r="BP371" s="10">
        <v>3.6738982999999998</v>
      </c>
      <c r="BQ371" s="10">
        <v>3.6667592</v>
      </c>
      <c r="BR371" s="10">
        <v>3.6336949999999999</v>
      </c>
      <c r="BS371" s="10">
        <v>3.6159159999999999</v>
      </c>
      <c r="BU371" s="9">
        <v>64.37</v>
      </c>
      <c r="BV371" s="9">
        <v>63.96</v>
      </c>
      <c r="BW371" s="9">
        <v>70.459999999999994</v>
      </c>
      <c r="BX371" s="9">
        <v>78.709999999999994</v>
      </c>
      <c r="BY371" s="9">
        <v>88.13</v>
      </c>
      <c r="BZ371" s="9">
        <v>116.48</v>
      </c>
      <c r="CA371" s="9">
        <v>136</v>
      </c>
      <c r="CB371" s="9">
        <v>138.30000000000001</v>
      </c>
      <c r="CC371" s="9">
        <v>138.38999999999999</v>
      </c>
      <c r="CD371" s="9">
        <v>131.86000000000001</v>
      </c>
      <c r="CE371" s="9">
        <v>127.52</v>
      </c>
      <c r="CF371" s="9">
        <v>123.39</v>
      </c>
      <c r="CG371" s="9">
        <v>119.78</v>
      </c>
      <c r="CH371" s="9">
        <v>119.77</v>
      </c>
      <c r="CI371" s="9">
        <v>121.25</v>
      </c>
      <c r="CJ371" s="9">
        <v>124.75</v>
      </c>
      <c r="CK371" s="9">
        <v>130.6</v>
      </c>
      <c r="CL371" s="9">
        <v>135.47999999999999</v>
      </c>
      <c r="CM371" s="9">
        <v>138.88</v>
      </c>
      <c r="CN371" s="9">
        <v>143.11000000000001</v>
      </c>
      <c r="CO371" s="9">
        <v>142.24</v>
      </c>
      <c r="CP371" s="9">
        <v>128.79</v>
      </c>
      <c r="CQ371" s="9">
        <v>115.64</v>
      </c>
      <c r="CR371" s="9">
        <v>108.28</v>
      </c>
      <c r="CS371" s="9">
        <v>102.08</v>
      </c>
      <c r="CT371" s="9">
        <v>103.6</v>
      </c>
      <c r="CU371" s="9">
        <v>105.71</v>
      </c>
      <c r="CV371" s="9">
        <v>108.91</v>
      </c>
      <c r="CW371" s="9">
        <v>113.36</v>
      </c>
      <c r="CX371" s="9">
        <v>116.84</v>
      </c>
      <c r="CY371" s="9">
        <v>119.57</v>
      </c>
      <c r="CZ371" s="9">
        <v>121.63</v>
      </c>
      <c r="DA371" s="9">
        <v>122.51</v>
      </c>
      <c r="DB371" s="9">
        <v>112.05</v>
      </c>
      <c r="DC371" s="9">
        <v>100.54</v>
      </c>
      <c r="DD371" s="9">
        <v>90.25</v>
      </c>
      <c r="DE371" s="9">
        <v>84.68</v>
      </c>
      <c r="DF371" s="9">
        <v>81.650000000000006</v>
      </c>
      <c r="DG371" s="9">
        <v>78.63</v>
      </c>
      <c r="DH371" s="9">
        <v>80.59</v>
      </c>
      <c r="DI371" s="9">
        <v>85.61</v>
      </c>
      <c r="DJ371" s="9">
        <v>90.82</v>
      </c>
      <c r="DK371" s="9">
        <v>96.79</v>
      </c>
      <c r="DL371" s="9">
        <v>101.51</v>
      </c>
      <c r="DM371" s="9">
        <v>102.42</v>
      </c>
      <c r="DN371" s="9">
        <v>96.95</v>
      </c>
      <c r="DO371" s="9">
        <v>86.96</v>
      </c>
      <c r="DP371" s="9">
        <v>81.069999999999993</v>
      </c>
      <c r="DR371" s="9">
        <v>75.790000000000006</v>
      </c>
      <c r="DS371" s="9">
        <v>79.58</v>
      </c>
      <c r="DT371" s="9">
        <v>79.66</v>
      </c>
      <c r="DU371" s="9">
        <v>91.4</v>
      </c>
      <c r="DV371" s="9">
        <v>112.4</v>
      </c>
      <c r="DW371" s="9">
        <v>136.68</v>
      </c>
      <c r="DX371" s="9">
        <v>135.22999999999999</v>
      </c>
      <c r="DY371" s="9">
        <v>139.91999999999999</v>
      </c>
      <c r="DZ371" s="9">
        <v>137.94</v>
      </c>
      <c r="EA371" s="9">
        <v>135.11000000000001</v>
      </c>
      <c r="EB371" s="9">
        <v>114.33</v>
      </c>
      <c r="EC371" s="9">
        <v>112.71</v>
      </c>
      <c r="ED371" s="9">
        <v>112.6</v>
      </c>
      <c r="EE371" s="9">
        <v>106.92</v>
      </c>
      <c r="EF371" s="9">
        <v>107.31</v>
      </c>
      <c r="EG371" s="9">
        <v>106.95</v>
      </c>
      <c r="EH371" s="9">
        <v>128.66</v>
      </c>
      <c r="EI371" s="9">
        <v>130.93</v>
      </c>
      <c r="EJ371" s="9">
        <v>132.01</v>
      </c>
      <c r="EK371" s="9">
        <v>131.44999999999999</v>
      </c>
      <c r="EL371" s="9">
        <v>130.83000000000001</v>
      </c>
      <c r="EM371" s="9">
        <v>130.51</v>
      </c>
      <c r="EN371" s="9">
        <v>100.65</v>
      </c>
      <c r="EO371" s="9">
        <v>99.92</v>
      </c>
      <c r="EP371" s="9">
        <v>99.9</v>
      </c>
      <c r="EQ371" s="9">
        <v>100.01</v>
      </c>
      <c r="ER371" s="9">
        <v>101.39</v>
      </c>
      <c r="ES371" s="9">
        <v>102.23</v>
      </c>
      <c r="ET371" s="9">
        <v>120</v>
      </c>
      <c r="EU371" s="9">
        <v>122.51</v>
      </c>
      <c r="EV371" s="9">
        <v>124.37</v>
      </c>
      <c r="EW371" s="9">
        <v>125.03</v>
      </c>
      <c r="EX371" s="9">
        <v>124.07</v>
      </c>
      <c r="EY371" s="9">
        <v>123.98</v>
      </c>
      <c r="EZ371" s="9">
        <v>86.04</v>
      </c>
      <c r="FA371" s="9">
        <v>85.41</v>
      </c>
      <c r="FB371" s="9">
        <v>85.42</v>
      </c>
      <c r="FC371" s="9">
        <v>85.43</v>
      </c>
      <c r="FD371" s="9">
        <v>85.45</v>
      </c>
      <c r="FE371" s="9">
        <v>86.66</v>
      </c>
      <c r="FF371" s="9">
        <v>106.31</v>
      </c>
      <c r="FG371" s="9">
        <v>108.82</v>
      </c>
      <c r="FH371" s="9">
        <v>110.68</v>
      </c>
      <c r="FI371" s="9">
        <v>111.34</v>
      </c>
      <c r="FJ371" s="9">
        <v>111.75</v>
      </c>
      <c r="FK371" s="9">
        <v>110.78</v>
      </c>
      <c r="FL371" s="9">
        <v>88</v>
      </c>
      <c r="FM371" s="9">
        <v>86.29</v>
      </c>
      <c r="FO371" s="9">
        <v>79.703000000000003</v>
      </c>
      <c r="FP371" s="7">
        <v>77.989999999999995</v>
      </c>
      <c r="FQ371" s="9">
        <v>1.2366999999999999</v>
      </c>
      <c r="FR371" s="7">
        <f t="shared" si="50"/>
        <v>63.062990215897145</v>
      </c>
      <c r="FT371" s="7">
        <v>4.38</v>
      </c>
      <c r="FU371" s="7">
        <v>4.22</v>
      </c>
      <c r="FV371" s="9">
        <v>79.888800000000003</v>
      </c>
      <c r="FX371" s="9">
        <v>78.36</v>
      </c>
      <c r="FY371" s="9">
        <v>77.930000000000007</v>
      </c>
      <c r="FZ371" s="9">
        <v>76.73</v>
      </c>
      <c r="GA371" s="9">
        <v>74.78</v>
      </c>
      <c r="GB371" s="9">
        <v>71.89</v>
      </c>
    </row>
    <row r="372" spans="1:184" x14ac:dyDescent="0.25">
      <c r="A372" s="6">
        <f t="shared" si="51"/>
        <v>45071</v>
      </c>
      <c r="B372" s="13">
        <f t="shared" si="45"/>
        <v>5</v>
      </c>
      <c r="C372" s="13">
        <f t="shared" si="46"/>
        <v>2023</v>
      </c>
      <c r="D372">
        <f t="shared" si="47"/>
        <v>202305</v>
      </c>
      <c r="E372">
        <f t="shared" si="48"/>
        <v>2</v>
      </c>
      <c r="F372">
        <f t="shared" si="49"/>
        <v>202302</v>
      </c>
      <c r="G372" t="s">
        <v>558</v>
      </c>
      <c r="H372" s="9">
        <v>4.5</v>
      </c>
      <c r="I372" s="9">
        <v>4.4278000000000004</v>
      </c>
      <c r="J372" s="10">
        <v>4.6085362999999999</v>
      </c>
      <c r="K372" s="10">
        <v>4.8701740999999998</v>
      </c>
      <c r="L372" s="10">
        <v>5.0924737999999996</v>
      </c>
      <c r="M372" s="10">
        <v>5.2696472999999999</v>
      </c>
      <c r="N372" s="10">
        <v>5.4007307000000004</v>
      </c>
      <c r="O372" s="10">
        <v>5.4864170999999997</v>
      </c>
      <c r="P372" s="10">
        <v>5.5325490000000004</v>
      </c>
      <c r="Q372" s="10">
        <v>5.5475953000000002</v>
      </c>
      <c r="R372" s="10">
        <v>5.5412419999999996</v>
      </c>
      <c r="S372" s="10">
        <v>5.5206197000000001</v>
      </c>
      <c r="T372" s="10">
        <v>5.4900978</v>
      </c>
      <c r="U372" s="10">
        <v>5.4517829999999998</v>
      </c>
      <c r="V372" s="10">
        <v>5.4058574999999998</v>
      </c>
      <c r="W372" s="10">
        <v>5.3533080000000002</v>
      </c>
      <c r="X372" s="10">
        <v>5.2956107000000001</v>
      </c>
      <c r="Y372" s="10">
        <v>5.2342405000000003</v>
      </c>
      <c r="Z372" s="10">
        <v>5.1706719999999997</v>
      </c>
      <c r="AA372" s="10">
        <v>5.1063824000000002</v>
      </c>
      <c r="AB372" s="10">
        <v>5.0426966999999996</v>
      </c>
      <c r="AC372" s="10">
        <v>4.9801729999999997</v>
      </c>
      <c r="AD372" s="10">
        <v>4.9191269000000002</v>
      </c>
      <c r="AE372" s="10">
        <v>4.8598714999999997</v>
      </c>
      <c r="AF372" s="10">
        <v>4.8027199999999999</v>
      </c>
      <c r="AG372" s="10">
        <v>4.7479874999999998</v>
      </c>
      <c r="AH372" s="10">
        <v>4.6959331999999998</v>
      </c>
      <c r="AI372" s="10">
        <v>4.6465243999999997</v>
      </c>
      <c r="AJ372" s="10">
        <v>4.5996325000000002</v>
      </c>
      <c r="AK372" s="10">
        <v>4.5551272000000003</v>
      </c>
      <c r="AL372" s="10">
        <v>4.5128779999999997</v>
      </c>
      <c r="AM372" s="10">
        <v>4.4727562000000001</v>
      </c>
      <c r="AN372" s="10">
        <v>4.4346313999999998</v>
      </c>
      <c r="AO372" s="10">
        <v>4.3983733999999997</v>
      </c>
      <c r="AP372" s="10">
        <v>4.3638531</v>
      </c>
      <c r="AQ372" s="10">
        <v>4.3309403</v>
      </c>
      <c r="AR372" s="10">
        <v>4.2995048000000002</v>
      </c>
      <c r="AS372" s="10">
        <v>4.2694175000000003</v>
      </c>
      <c r="AT372" s="10">
        <v>4.2405606000000002</v>
      </c>
      <c r="AU372" s="10">
        <v>4.2128771</v>
      </c>
      <c r="AV372" s="10">
        <v>4.1863294</v>
      </c>
      <c r="AW372" s="10">
        <v>4.1608789000000002</v>
      </c>
      <c r="AX372" s="10">
        <v>4.1364872000000004</v>
      </c>
      <c r="AY372" s="10">
        <v>4.1131164</v>
      </c>
      <c r="AZ372" s="10">
        <v>4.0907282</v>
      </c>
      <c r="BA372" s="10">
        <v>4.0692839999999997</v>
      </c>
      <c r="BB372" s="10">
        <v>4.0487460000000004</v>
      </c>
      <c r="BC372" s="10">
        <v>4.0290756999999999</v>
      </c>
      <c r="BD372" s="10">
        <v>4.0102348000000001</v>
      </c>
      <c r="BE372" s="10">
        <v>3.9921853999999999</v>
      </c>
      <c r="BF372" s="10">
        <v>3.9748926999999998</v>
      </c>
      <c r="BG372" s="10">
        <v>3.9583387000000001</v>
      </c>
      <c r="BH372" s="10">
        <v>3.9425105</v>
      </c>
      <c r="BI372" s="10">
        <v>3.9273946</v>
      </c>
      <c r="BJ372" s="10">
        <v>3.9129775000000002</v>
      </c>
      <c r="BK372" s="10">
        <v>3.8992461</v>
      </c>
      <c r="BL372" s="10">
        <v>3.8861870999999999</v>
      </c>
      <c r="BM372" s="10">
        <v>3.8737868999999998</v>
      </c>
      <c r="BN372" s="10">
        <v>3.8620326</v>
      </c>
      <c r="BO372" s="10">
        <v>3.8509106000000002</v>
      </c>
      <c r="BP372" s="10">
        <v>3.8404075999999998</v>
      </c>
      <c r="BQ372" s="10">
        <v>3.8305104999999999</v>
      </c>
      <c r="BR372" s="10">
        <v>3.7831845999999998</v>
      </c>
      <c r="BS372" s="10">
        <v>3.7548130999999998</v>
      </c>
      <c r="BU372" s="9">
        <v>58.58</v>
      </c>
      <c r="BV372" s="9">
        <v>57.38</v>
      </c>
      <c r="BW372" s="9">
        <v>65.89</v>
      </c>
      <c r="BX372" s="9">
        <v>73.38</v>
      </c>
      <c r="BY372" s="9">
        <v>81.489999999999995</v>
      </c>
      <c r="BZ372" s="9">
        <v>106.88</v>
      </c>
      <c r="CA372" s="9">
        <v>125.37</v>
      </c>
      <c r="CB372" s="9">
        <v>128.57</v>
      </c>
      <c r="CC372" s="9">
        <v>128.56</v>
      </c>
      <c r="CD372" s="9">
        <v>122.24</v>
      </c>
      <c r="CE372" s="9">
        <v>118.04</v>
      </c>
      <c r="CF372" s="9">
        <v>114.45</v>
      </c>
      <c r="CG372" s="9">
        <v>110.57</v>
      </c>
      <c r="CH372" s="9">
        <v>110.23</v>
      </c>
      <c r="CI372" s="9">
        <v>111.71</v>
      </c>
      <c r="CJ372" s="9">
        <v>115.69</v>
      </c>
      <c r="CK372" s="9">
        <v>121.27</v>
      </c>
      <c r="CL372" s="9">
        <v>126.98</v>
      </c>
      <c r="CM372" s="9">
        <v>130.29</v>
      </c>
      <c r="CN372" s="9">
        <v>133.26</v>
      </c>
      <c r="CO372" s="9">
        <v>132.32</v>
      </c>
      <c r="CP372" s="9">
        <v>121.15</v>
      </c>
      <c r="CQ372" s="9">
        <v>110.14</v>
      </c>
      <c r="CR372" s="9">
        <v>103.54</v>
      </c>
      <c r="CS372" s="9">
        <v>97.63</v>
      </c>
      <c r="CT372" s="9">
        <v>99.15</v>
      </c>
      <c r="CU372" s="9">
        <v>101.26</v>
      </c>
      <c r="CV372" s="9">
        <v>104.46</v>
      </c>
      <c r="CW372" s="9">
        <v>108.91</v>
      </c>
      <c r="CX372" s="9">
        <v>112.99</v>
      </c>
      <c r="CY372" s="9">
        <v>115.72</v>
      </c>
      <c r="CZ372" s="9">
        <v>117.79</v>
      </c>
      <c r="DA372" s="9">
        <v>118.66</v>
      </c>
      <c r="DB372" s="9">
        <v>108.21</v>
      </c>
      <c r="DC372" s="9">
        <v>96.69</v>
      </c>
      <c r="DD372" s="9">
        <v>86.4</v>
      </c>
      <c r="DE372" s="9">
        <v>80.83</v>
      </c>
      <c r="DF372" s="9">
        <v>77.8</v>
      </c>
      <c r="DG372" s="9">
        <v>74.78</v>
      </c>
      <c r="DH372" s="9">
        <v>77.540000000000006</v>
      </c>
      <c r="DI372" s="9">
        <v>82.78</v>
      </c>
      <c r="DJ372" s="9">
        <v>88.52</v>
      </c>
      <c r="DK372" s="9">
        <v>94.49</v>
      </c>
      <c r="DL372" s="9">
        <v>99.21</v>
      </c>
      <c r="DM372" s="9">
        <v>100.99</v>
      </c>
      <c r="DN372" s="9">
        <v>95.52</v>
      </c>
      <c r="DO372" s="9">
        <v>85.53</v>
      </c>
      <c r="DP372" s="9">
        <v>79.64</v>
      </c>
      <c r="DR372" s="9">
        <v>71.540000000000006</v>
      </c>
      <c r="DS372" s="9">
        <v>73.69</v>
      </c>
      <c r="DT372" s="9">
        <v>76.790000000000006</v>
      </c>
      <c r="DU372" s="9">
        <v>87.13</v>
      </c>
      <c r="DV372" s="9">
        <v>103.75</v>
      </c>
      <c r="DW372" s="9">
        <v>128.13999999999999</v>
      </c>
      <c r="DX372" s="9">
        <v>126.69</v>
      </c>
      <c r="DY372" s="9">
        <v>131.41</v>
      </c>
      <c r="DZ372" s="9">
        <v>129.43</v>
      </c>
      <c r="EA372" s="9">
        <v>126.6</v>
      </c>
      <c r="EB372" s="9">
        <v>107.01</v>
      </c>
      <c r="EC372" s="9">
        <v>105.39</v>
      </c>
      <c r="ED372" s="9">
        <v>105.28</v>
      </c>
      <c r="EE372" s="9">
        <v>99.27</v>
      </c>
      <c r="EF372" s="9">
        <v>99.66</v>
      </c>
      <c r="EG372" s="9">
        <v>99.3</v>
      </c>
      <c r="EH372" s="9">
        <v>121.7</v>
      </c>
      <c r="EI372" s="9">
        <v>123.97</v>
      </c>
      <c r="EJ372" s="9">
        <v>125.05</v>
      </c>
      <c r="EK372" s="9">
        <v>124.49</v>
      </c>
      <c r="EL372" s="9">
        <v>123.87</v>
      </c>
      <c r="EM372" s="9">
        <v>123.55</v>
      </c>
      <c r="EN372" s="9">
        <v>95.91</v>
      </c>
      <c r="EO372" s="9">
        <v>95.18</v>
      </c>
      <c r="EP372" s="9">
        <v>95.16</v>
      </c>
      <c r="EQ372" s="9">
        <v>95.27</v>
      </c>
      <c r="ER372" s="9">
        <v>96.65</v>
      </c>
      <c r="ES372" s="9">
        <v>97.49</v>
      </c>
      <c r="ET372" s="9">
        <v>116.42</v>
      </c>
      <c r="EU372" s="9">
        <v>118.93</v>
      </c>
      <c r="EV372" s="9">
        <v>120.79</v>
      </c>
      <c r="EW372" s="9">
        <v>121.45</v>
      </c>
      <c r="EX372" s="9">
        <v>120.49</v>
      </c>
      <c r="EY372" s="9">
        <v>120.4</v>
      </c>
      <c r="EZ372" s="9">
        <v>82.54</v>
      </c>
      <c r="FA372" s="9">
        <v>81.91</v>
      </c>
      <c r="FB372" s="9">
        <v>81.92</v>
      </c>
      <c r="FC372" s="9">
        <v>81.93</v>
      </c>
      <c r="FD372" s="9">
        <v>81.95</v>
      </c>
      <c r="FE372" s="9">
        <v>83.16</v>
      </c>
      <c r="FF372" s="9">
        <v>101.86</v>
      </c>
      <c r="FG372" s="9">
        <v>104.37</v>
      </c>
      <c r="FH372" s="9">
        <v>106.23</v>
      </c>
      <c r="FI372" s="9">
        <v>106.89</v>
      </c>
      <c r="FJ372" s="9">
        <v>107.3</v>
      </c>
      <c r="FK372" s="9">
        <v>106.33</v>
      </c>
      <c r="FL372" s="9">
        <v>84.5</v>
      </c>
      <c r="FM372" s="9">
        <v>82.79</v>
      </c>
      <c r="FO372" s="9">
        <v>79.801400000000001</v>
      </c>
      <c r="FP372" s="7">
        <v>75.66</v>
      </c>
      <c r="FQ372" s="9">
        <v>1.2357</v>
      </c>
      <c r="FR372" s="7">
        <f t="shared" si="50"/>
        <v>61.228453508133036</v>
      </c>
      <c r="FT372" s="7">
        <v>4.55</v>
      </c>
      <c r="FU372" s="7">
        <v>4.38</v>
      </c>
      <c r="FV372" s="9">
        <v>79.972499999999997</v>
      </c>
      <c r="FX372" s="9">
        <v>76.260000000000005</v>
      </c>
      <c r="FY372" s="9">
        <v>75.91</v>
      </c>
      <c r="FZ372" s="9">
        <v>74.739999999999995</v>
      </c>
      <c r="GA372" s="9">
        <v>72.91</v>
      </c>
      <c r="GB372" s="9">
        <v>70.319999999999993</v>
      </c>
    </row>
    <row r="373" spans="1:184" x14ac:dyDescent="0.25">
      <c r="A373" s="6">
        <f t="shared" si="51"/>
        <v>45072</v>
      </c>
      <c r="B373" s="13">
        <f t="shared" si="45"/>
        <v>5</v>
      </c>
      <c r="C373" s="13">
        <f t="shared" si="46"/>
        <v>2023</v>
      </c>
      <c r="D373">
        <f t="shared" si="47"/>
        <v>202305</v>
      </c>
      <c r="E373">
        <f t="shared" si="48"/>
        <v>2</v>
      </c>
      <c r="F373">
        <f t="shared" si="49"/>
        <v>202302</v>
      </c>
      <c r="G373" t="s">
        <v>559</v>
      </c>
      <c r="H373" s="9">
        <v>4.5</v>
      </c>
      <c r="I373" s="9">
        <v>4.4280999999999997</v>
      </c>
      <c r="J373" s="10">
        <v>4.5793505999999997</v>
      </c>
      <c r="K373" s="10">
        <v>4.8288376</v>
      </c>
      <c r="L373" s="10">
        <v>5.0367296000000001</v>
      </c>
      <c r="M373" s="10">
        <v>5.2031090999999998</v>
      </c>
      <c r="N373" s="10">
        <v>5.3296557</v>
      </c>
      <c r="O373" s="10">
        <v>5.4166566999999999</v>
      </c>
      <c r="P373" s="10">
        <v>5.4672983000000004</v>
      </c>
      <c r="Q373" s="10">
        <v>5.4881444000000004</v>
      </c>
      <c r="R373" s="10">
        <v>5.4871064000000001</v>
      </c>
      <c r="S373" s="10">
        <v>5.4706315999999999</v>
      </c>
      <c r="T373" s="10">
        <v>5.4429436999999998</v>
      </c>
      <c r="U373" s="10">
        <v>5.4063841999999998</v>
      </c>
      <c r="V373" s="10">
        <v>5.3618120999999999</v>
      </c>
      <c r="W373" s="10">
        <v>5.3104541000000003</v>
      </c>
      <c r="X373" s="10">
        <v>5.2537896000000002</v>
      </c>
      <c r="Y373" s="10">
        <v>5.1932964999999998</v>
      </c>
      <c r="Z373" s="10">
        <v>5.1304521999999997</v>
      </c>
      <c r="AA373" s="10">
        <v>5.0667365999999996</v>
      </c>
      <c r="AB373" s="10">
        <v>5.003482</v>
      </c>
      <c r="AC373" s="10">
        <v>4.9412763999999996</v>
      </c>
      <c r="AD373" s="10">
        <v>4.8804720000000001</v>
      </c>
      <c r="AE373" s="10">
        <v>4.8214189999999997</v>
      </c>
      <c r="AF373" s="10">
        <v>4.7644674</v>
      </c>
      <c r="AG373" s="10">
        <v>4.7099696</v>
      </c>
      <c r="AH373" s="10">
        <v>4.6582090000000003</v>
      </c>
      <c r="AI373" s="10">
        <v>4.6091455999999997</v>
      </c>
      <c r="AJ373" s="10">
        <v>4.5626426000000002</v>
      </c>
      <c r="AK373" s="10">
        <v>4.5185613</v>
      </c>
      <c r="AL373" s="10">
        <v>4.4767631000000003</v>
      </c>
      <c r="AM373" s="10">
        <v>4.4371109999999998</v>
      </c>
      <c r="AN373" s="10">
        <v>4.3994663999999997</v>
      </c>
      <c r="AO373" s="10">
        <v>4.3636907999999996</v>
      </c>
      <c r="AP373" s="10">
        <v>4.3296469999999996</v>
      </c>
      <c r="AQ373" s="10">
        <v>4.2971965000000001</v>
      </c>
      <c r="AR373" s="10">
        <v>4.2662008</v>
      </c>
      <c r="AS373" s="10">
        <v>4.2365225999999998</v>
      </c>
      <c r="AT373" s="10">
        <v>4.2080383000000001</v>
      </c>
      <c r="AU373" s="10">
        <v>4.1806885999999999</v>
      </c>
      <c r="AV373" s="10">
        <v>4.1544334999999997</v>
      </c>
      <c r="AW373" s="10">
        <v>4.1292318999999997</v>
      </c>
      <c r="AX373" s="10">
        <v>4.1050424999999997</v>
      </c>
      <c r="AY373" s="10">
        <v>4.0818253000000002</v>
      </c>
      <c r="AZ373" s="10">
        <v>4.059539</v>
      </c>
      <c r="BA373" s="10">
        <v>4.0381425000000002</v>
      </c>
      <c r="BB373" s="10">
        <v>4.0175955999999999</v>
      </c>
      <c r="BC373" s="10">
        <v>3.9978571999999999</v>
      </c>
      <c r="BD373" s="10">
        <v>3.9788863000000001</v>
      </c>
      <c r="BE373" s="10">
        <v>3.9606423999999998</v>
      </c>
      <c r="BF373" s="10">
        <v>3.9430895000000001</v>
      </c>
      <c r="BG373" s="10">
        <v>3.9262144000000001</v>
      </c>
      <c r="BH373" s="10">
        <v>3.9100103000000002</v>
      </c>
      <c r="BI373" s="10">
        <v>3.8944698999999998</v>
      </c>
      <c r="BJ373" s="10">
        <v>3.8795861</v>
      </c>
      <c r="BK373" s="10">
        <v>3.8653521</v>
      </c>
      <c r="BL373" s="10">
        <v>3.8517606999999998</v>
      </c>
      <c r="BM373" s="10">
        <v>3.8388048000000001</v>
      </c>
      <c r="BN373" s="10">
        <v>3.8264775000000002</v>
      </c>
      <c r="BO373" s="10">
        <v>3.8147717000000001</v>
      </c>
      <c r="BP373" s="10">
        <v>3.8036802999999999</v>
      </c>
      <c r="BQ373" s="10">
        <v>3.7931963</v>
      </c>
      <c r="BR373" s="10">
        <v>3.7426134000000002</v>
      </c>
      <c r="BS373" s="10">
        <v>3.711878</v>
      </c>
      <c r="BU373" s="9">
        <v>57.36</v>
      </c>
      <c r="BV373" s="9">
        <v>55.34</v>
      </c>
      <c r="BW373" s="9">
        <v>63.19</v>
      </c>
      <c r="BX373" s="9">
        <v>70.819999999999993</v>
      </c>
      <c r="BY373" s="9">
        <v>80.069999999999993</v>
      </c>
      <c r="BZ373" s="9">
        <v>102.08</v>
      </c>
      <c r="CA373" s="9">
        <v>119.88</v>
      </c>
      <c r="CB373" s="9">
        <v>122.38</v>
      </c>
      <c r="CC373" s="9">
        <v>122.37</v>
      </c>
      <c r="CD373" s="9">
        <v>116.43</v>
      </c>
      <c r="CE373" s="9">
        <v>111.69</v>
      </c>
      <c r="CF373" s="9">
        <v>107.32</v>
      </c>
      <c r="CG373" s="9">
        <v>103.57</v>
      </c>
      <c r="CH373" s="9">
        <v>103.02</v>
      </c>
      <c r="CI373" s="9">
        <v>104.77</v>
      </c>
      <c r="CJ373" s="9">
        <v>108.94</v>
      </c>
      <c r="CK373" s="9">
        <v>114.7</v>
      </c>
      <c r="CL373" s="9">
        <v>120.7</v>
      </c>
      <c r="CM373" s="9">
        <v>124.63</v>
      </c>
      <c r="CN373" s="9">
        <v>129.21</v>
      </c>
      <c r="CO373" s="9">
        <v>129.69</v>
      </c>
      <c r="CP373" s="9">
        <v>118.76</v>
      </c>
      <c r="CQ373" s="9">
        <v>107.75</v>
      </c>
      <c r="CR373" s="9">
        <v>101.15</v>
      </c>
      <c r="CS373" s="9">
        <v>95.25</v>
      </c>
      <c r="CT373" s="9">
        <v>96.77</v>
      </c>
      <c r="CU373" s="9">
        <v>98.88</v>
      </c>
      <c r="CV373" s="9">
        <v>102.08</v>
      </c>
      <c r="CW373" s="9">
        <v>106.53</v>
      </c>
      <c r="CX373" s="9">
        <v>110.62</v>
      </c>
      <c r="CY373" s="9">
        <v>113.35</v>
      </c>
      <c r="CZ373" s="9">
        <v>115.42</v>
      </c>
      <c r="DA373" s="9">
        <v>116.29</v>
      </c>
      <c r="DB373" s="9">
        <v>105.84</v>
      </c>
      <c r="DC373" s="9">
        <v>94.32</v>
      </c>
      <c r="DD373" s="9">
        <v>84.03</v>
      </c>
      <c r="DE373" s="9">
        <v>78.47</v>
      </c>
      <c r="DF373" s="9">
        <v>75.44</v>
      </c>
      <c r="DG373" s="9">
        <v>72.42</v>
      </c>
      <c r="DH373" s="9">
        <v>75.180000000000007</v>
      </c>
      <c r="DI373" s="9">
        <v>80.42</v>
      </c>
      <c r="DJ373" s="9">
        <v>86.16</v>
      </c>
      <c r="DK373" s="9">
        <v>92.14</v>
      </c>
      <c r="DL373" s="9">
        <v>96.86</v>
      </c>
      <c r="DM373" s="9">
        <v>98.64</v>
      </c>
      <c r="DN373" s="9">
        <v>93.17</v>
      </c>
      <c r="DO373" s="9">
        <v>83.18</v>
      </c>
      <c r="DP373" s="9">
        <v>77.290000000000006</v>
      </c>
      <c r="DR373" s="9">
        <v>71.040000000000006</v>
      </c>
      <c r="DS373" s="9">
        <v>73.69</v>
      </c>
      <c r="DT373" s="9">
        <v>75.989999999999995</v>
      </c>
      <c r="DU373" s="9">
        <v>85.6</v>
      </c>
      <c r="DV373" s="9">
        <v>102.14</v>
      </c>
      <c r="DW373" s="9">
        <v>126.09</v>
      </c>
      <c r="DX373" s="9">
        <v>124.64</v>
      </c>
      <c r="DY373" s="9">
        <v>127.33</v>
      </c>
      <c r="DZ373" s="9">
        <v>125.35</v>
      </c>
      <c r="EA373" s="9">
        <v>122.52</v>
      </c>
      <c r="EB373" s="9">
        <v>104.62</v>
      </c>
      <c r="EC373" s="9">
        <v>103</v>
      </c>
      <c r="ED373" s="9">
        <v>102.89</v>
      </c>
      <c r="EE373" s="9">
        <v>96.67</v>
      </c>
      <c r="EF373" s="9">
        <v>97.06</v>
      </c>
      <c r="EG373" s="9">
        <v>96.7</v>
      </c>
      <c r="EH373" s="9">
        <v>119.57</v>
      </c>
      <c r="EI373" s="9">
        <v>121.84</v>
      </c>
      <c r="EJ373" s="9">
        <v>122.92</v>
      </c>
      <c r="EK373" s="9">
        <v>122.36</v>
      </c>
      <c r="EL373" s="9">
        <v>121.74</v>
      </c>
      <c r="EM373" s="9">
        <v>121.42</v>
      </c>
      <c r="EN373" s="9">
        <v>94.2</v>
      </c>
      <c r="EO373" s="9">
        <v>93.47</v>
      </c>
      <c r="EP373" s="9">
        <v>93.45</v>
      </c>
      <c r="EQ373" s="9">
        <v>93.56</v>
      </c>
      <c r="ER373" s="9">
        <v>94.94</v>
      </c>
      <c r="ES373" s="9">
        <v>95.78</v>
      </c>
      <c r="ET373" s="9">
        <v>114.81</v>
      </c>
      <c r="EU373" s="9">
        <v>117.32</v>
      </c>
      <c r="EV373" s="9">
        <v>119.18</v>
      </c>
      <c r="EW373" s="9">
        <v>119.84</v>
      </c>
      <c r="EX373" s="9">
        <v>118.88</v>
      </c>
      <c r="EY373" s="9">
        <v>118.79</v>
      </c>
      <c r="EZ373" s="9">
        <v>82.06</v>
      </c>
      <c r="FA373" s="9">
        <v>81.430000000000007</v>
      </c>
      <c r="FB373" s="9">
        <v>81.44</v>
      </c>
      <c r="FC373" s="9">
        <v>81.45</v>
      </c>
      <c r="FD373" s="9">
        <v>81.47</v>
      </c>
      <c r="FE373" s="9">
        <v>82.68</v>
      </c>
      <c r="FF373" s="9">
        <v>100.25</v>
      </c>
      <c r="FG373" s="9">
        <v>102.76</v>
      </c>
      <c r="FH373" s="9">
        <v>104.62</v>
      </c>
      <c r="FI373" s="9">
        <v>105.28</v>
      </c>
      <c r="FJ373" s="9">
        <v>105.69</v>
      </c>
      <c r="FK373" s="9">
        <v>104.72</v>
      </c>
      <c r="FL373" s="9">
        <v>84.02</v>
      </c>
      <c r="FM373" s="9">
        <v>82.31</v>
      </c>
      <c r="FO373" s="9">
        <v>79.777799999999999</v>
      </c>
      <c r="FP373" s="7">
        <v>76.33</v>
      </c>
      <c r="FQ373" s="9">
        <v>1.2332000000000001</v>
      </c>
      <c r="FR373" s="7">
        <f t="shared" si="50"/>
        <v>61.895880635744398</v>
      </c>
      <c r="FT373" s="7">
        <v>4.4800000000000004</v>
      </c>
      <c r="FU373" s="7">
        <v>4.33</v>
      </c>
      <c r="FV373" s="9">
        <v>79.962800000000001</v>
      </c>
      <c r="FX373" s="9">
        <v>76.95</v>
      </c>
      <c r="FY373" s="9">
        <v>76.760000000000005</v>
      </c>
      <c r="FZ373" s="9">
        <v>75.64</v>
      </c>
      <c r="GA373" s="9">
        <v>73.8</v>
      </c>
      <c r="GB373" s="9">
        <v>71.17</v>
      </c>
    </row>
    <row r="374" spans="1:184" x14ac:dyDescent="0.25">
      <c r="A374" s="6">
        <f t="shared" si="51"/>
        <v>45075</v>
      </c>
      <c r="B374" s="13">
        <f t="shared" si="45"/>
        <v>5</v>
      </c>
      <c r="C374" s="13">
        <f t="shared" si="46"/>
        <v>2023</v>
      </c>
      <c r="D374">
        <f t="shared" si="47"/>
        <v>202305</v>
      </c>
      <c r="E374">
        <f t="shared" si="48"/>
        <v>2</v>
      </c>
      <c r="F374">
        <f t="shared" si="49"/>
        <v>202302</v>
      </c>
      <c r="G374" t="s">
        <v>560</v>
      </c>
      <c r="H374" s="9">
        <v>4.5</v>
      </c>
      <c r="I374" s="9" t="e">
        <v>#N/A</v>
      </c>
      <c r="J374" s="10" t="e">
        <v>#N/A</v>
      </c>
      <c r="K374" s="10" t="e">
        <v>#N/A</v>
      </c>
      <c r="L374" s="10" t="e">
        <v>#N/A</v>
      </c>
      <c r="M374" s="10" t="e">
        <v>#N/A</v>
      </c>
      <c r="N374" s="10" t="e">
        <v>#N/A</v>
      </c>
      <c r="O374" s="10" t="e">
        <v>#N/A</v>
      </c>
      <c r="P374" s="10" t="e">
        <v>#N/A</v>
      </c>
      <c r="Q374" s="10" t="e">
        <v>#N/A</v>
      </c>
      <c r="R374" s="10" t="e">
        <v>#N/A</v>
      </c>
      <c r="S374" s="10" t="e">
        <v>#N/A</v>
      </c>
      <c r="T374" s="10" t="e">
        <v>#N/A</v>
      </c>
      <c r="U374" s="10" t="e">
        <v>#N/A</v>
      </c>
      <c r="V374" s="10" t="e">
        <v>#N/A</v>
      </c>
      <c r="W374" s="10" t="e">
        <v>#N/A</v>
      </c>
      <c r="X374" s="10" t="e">
        <v>#N/A</v>
      </c>
      <c r="Y374" s="10" t="e">
        <v>#N/A</v>
      </c>
      <c r="Z374" s="10" t="e">
        <v>#N/A</v>
      </c>
      <c r="AA374" s="10" t="e">
        <v>#N/A</v>
      </c>
      <c r="AB374" s="10" t="e">
        <v>#N/A</v>
      </c>
      <c r="AC374" s="10" t="e">
        <v>#N/A</v>
      </c>
      <c r="AD374" s="10" t="e">
        <v>#N/A</v>
      </c>
      <c r="AE374" s="10" t="e">
        <v>#N/A</v>
      </c>
      <c r="AF374" s="10" t="e">
        <v>#N/A</v>
      </c>
      <c r="AG374" s="10" t="e">
        <v>#N/A</v>
      </c>
      <c r="AH374" s="10" t="e">
        <v>#N/A</v>
      </c>
      <c r="AI374" s="10" t="e">
        <v>#N/A</v>
      </c>
      <c r="AJ374" s="10" t="e">
        <v>#N/A</v>
      </c>
      <c r="AK374" s="10" t="e">
        <v>#N/A</v>
      </c>
      <c r="AL374" s="10" t="e">
        <v>#N/A</v>
      </c>
      <c r="AM374" s="10" t="e">
        <v>#N/A</v>
      </c>
      <c r="AN374" s="10" t="e">
        <v>#N/A</v>
      </c>
      <c r="AO374" s="10" t="e">
        <v>#N/A</v>
      </c>
      <c r="AP374" s="10" t="e">
        <v>#N/A</v>
      </c>
      <c r="AQ374" s="10" t="e">
        <v>#N/A</v>
      </c>
      <c r="AR374" s="10" t="e">
        <v>#N/A</v>
      </c>
      <c r="AS374" s="10" t="e">
        <v>#N/A</v>
      </c>
      <c r="AT374" s="10" t="e">
        <v>#N/A</v>
      </c>
      <c r="AU374" s="10" t="e">
        <v>#N/A</v>
      </c>
      <c r="AV374" s="10" t="e">
        <v>#N/A</v>
      </c>
      <c r="AW374" s="10" t="e">
        <v>#N/A</v>
      </c>
      <c r="AX374" s="10" t="e">
        <v>#N/A</v>
      </c>
      <c r="AY374" s="10" t="e">
        <v>#N/A</v>
      </c>
      <c r="AZ374" s="10" t="e">
        <v>#N/A</v>
      </c>
      <c r="BA374" s="10" t="e">
        <v>#N/A</v>
      </c>
      <c r="BB374" s="10" t="e">
        <v>#N/A</v>
      </c>
      <c r="BC374" s="10" t="e">
        <v>#N/A</v>
      </c>
      <c r="BD374" s="10" t="e">
        <v>#N/A</v>
      </c>
      <c r="BE374" s="10" t="e">
        <v>#N/A</v>
      </c>
      <c r="BF374" s="10" t="e">
        <v>#N/A</v>
      </c>
      <c r="BG374" s="10" t="e">
        <v>#N/A</v>
      </c>
      <c r="BH374" s="10" t="e">
        <v>#N/A</v>
      </c>
      <c r="BI374" s="10" t="e">
        <v>#N/A</v>
      </c>
      <c r="BJ374" s="10" t="e">
        <v>#N/A</v>
      </c>
      <c r="BK374" s="10" t="e">
        <v>#N/A</v>
      </c>
      <c r="BL374" s="10" t="e">
        <v>#N/A</v>
      </c>
      <c r="BM374" s="10" t="e">
        <v>#N/A</v>
      </c>
      <c r="BN374" s="10" t="e">
        <v>#N/A</v>
      </c>
      <c r="BO374" s="10" t="e">
        <v>#N/A</v>
      </c>
      <c r="BP374" s="10" t="e">
        <v>#N/A</v>
      </c>
      <c r="BQ374" s="10" t="e">
        <v>#N/A</v>
      </c>
      <c r="BR374" s="10" t="e">
        <v>#N/A</v>
      </c>
      <c r="BS374" s="10" t="e">
        <v>#N/A</v>
      </c>
      <c r="BU374" s="9">
        <v>57.36</v>
      </c>
      <c r="BV374" s="9">
        <v>55.34</v>
      </c>
      <c r="BW374" s="9">
        <v>63.19</v>
      </c>
      <c r="BX374" s="9">
        <v>70.819999999999993</v>
      </c>
      <c r="BY374" s="9">
        <v>80.069999999999993</v>
      </c>
      <c r="BZ374" s="9">
        <v>102.08</v>
      </c>
      <c r="CA374" s="9">
        <v>119.88</v>
      </c>
      <c r="CB374" s="9">
        <v>122.38</v>
      </c>
      <c r="CC374" s="9">
        <v>122.37</v>
      </c>
      <c r="CD374" s="9">
        <v>116.43</v>
      </c>
      <c r="CE374" s="9">
        <v>111.69</v>
      </c>
      <c r="CF374" s="9">
        <v>107.32</v>
      </c>
      <c r="CG374" s="9">
        <v>103.57</v>
      </c>
      <c r="CH374" s="9">
        <v>103.02</v>
      </c>
      <c r="CI374" s="9">
        <v>104.77</v>
      </c>
      <c r="CJ374" s="9">
        <v>108.94</v>
      </c>
      <c r="CK374" s="9">
        <v>114.7</v>
      </c>
      <c r="CL374" s="9">
        <v>120.7</v>
      </c>
      <c r="CM374" s="9">
        <v>124.63</v>
      </c>
      <c r="CN374" s="9">
        <v>129.21</v>
      </c>
      <c r="CO374" s="9">
        <v>129.69</v>
      </c>
      <c r="CP374" s="9">
        <v>118.76</v>
      </c>
      <c r="CQ374" s="9">
        <v>107.75</v>
      </c>
      <c r="CR374" s="9">
        <v>101.15</v>
      </c>
      <c r="CS374" s="9">
        <v>95.25</v>
      </c>
      <c r="CT374" s="9">
        <v>96.77</v>
      </c>
      <c r="CU374" s="9">
        <v>98.88</v>
      </c>
      <c r="CV374" s="9">
        <v>102.08</v>
      </c>
      <c r="CW374" s="9">
        <v>106.53</v>
      </c>
      <c r="CX374" s="9">
        <v>110.62</v>
      </c>
      <c r="CY374" s="9">
        <v>113.35</v>
      </c>
      <c r="CZ374" s="9">
        <v>115.42</v>
      </c>
      <c r="DA374" s="9">
        <v>116.29</v>
      </c>
      <c r="DB374" s="9">
        <v>105.84</v>
      </c>
      <c r="DC374" s="9">
        <v>94.32</v>
      </c>
      <c r="DD374" s="9">
        <v>84.03</v>
      </c>
      <c r="DE374" s="9">
        <v>78.47</v>
      </c>
      <c r="DF374" s="9">
        <v>75.44</v>
      </c>
      <c r="DG374" s="9">
        <v>72.42</v>
      </c>
      <c r="DH374" s="9">
        <v>75.180000000000007</v>
      </c>
      <c r="DI374" s="9">
        <v>80.42</v>
      </c>
      <c r="DJ374" s="9">
        <v>86.16</v>
      </c>
      <c r="DK374" s="9">
        <v>92.14</v>
      </c>
      <c r="DL374" s="9">
        <v>96.86</v>
      </c>
      <c r="DM374" s="9">
        <v>98.64</v>
      </c>
      <c r="DN374" s="9">
        <v>93.17</v>
      </c>
      <c r="DO374" s="9">
        <v>83.18</v>
      </c>
      <c r="DP374" s="9">
        <v>77.290000000000006</v>
      </c>
      <c r="DR374" s="9">
        <v>71.040000000000006</v>
      </c>
      <c r="DS374" s="9">
        <v>73.69</v>
      </c>
      <c r="DT374" s="9">
        <v>75.989999999999995</v>
      </c>
      <c r="DU374" s="9">
        <v>85.6</v>
      </c>
      <c r="DV374" s="9">
        <v>102.14</v>
      </c>
      <c r="DW374" s="9">
        <v>126.09</v>
      </c>
      <c r="DX374" s="9">
        <v>124.64</v>
      </c>
      <c r="DY374" s="9">
        <v>127.33</v>
      </c>
      <c r="DZ374" s="9">
        <v>125.35</v>
      </c>
      <c r="EA374" s="9">
        <v>122.52</v>
      </c>
      <c r="EB374" s="9">
        <v>104.62</v>
      </c>
      <c r="EC374" s="9">
        <v>103</v>
      </c>
      <c r="ED374" s="9">
        <v>102.89</v>
      </c>
      <c r="EE374" s="9">
        <v>96.67</v>
      </c>
      <c r="EF374" s="9">
        <v>97.06</v>
      </c>
      <c r="EG374" s="9">
        <v>96.7</v>
      </c>
      <c r="EH374" s="9">
        <v>119.57</v>
      </c>
      <c r="EI374" s="9">
        <v>121.84</v>
      </c>
      <c r="EJ374" s="9">
        <v>122.92</v>
      </c>
      <c r="EK374" s="9">
        <v>122.36</v>
      </c>
      <c r="EL374" s="9">
        <v>121.74</v>
      </c>
      <c r="EM374" s="9">
        <v>121.42</v>
      </c>
      <c r="EN374" s="9">
        <v>94.2</v>
      </c>
      <c r="EO374" s="9">
        <v>93.47</v>
      </c>
      <c r="EP374" s="9">
        <v>93.45</v>
      </c>
      <c r="EQ374" s="9">
        <v>93.56</v>
      </c>
      <c r="ER374" s="9">
        <v>94.94</v>
      </c>
      <c r="ES374" s="9">
        <v>95.78</v>
      </c>
      <c r="ET374" s="9">
        <v>114.81</v>
      </c>
      <c r="EU374" s="9">
        <v>117.32</v>
      </c>
      <c r="EV374" s="9">
        <v>119.18</v>
      </c>
      <c r="EW374" s="9">
        <v>119.84</v>
      </c>
      <c r="EX374" s="9">
        <v>118.88</v>
      </c>
      <c r="EY374" s="9">
        <v>118.79</v>
      </c>
      <c r="EZ374" s="9">
        <v>82.06</v>
      </c>
      <c r="FA374" s="9">
        <v>81.430000000000007</v>
      </c>
      <c r="FB374" s="9">
        <v>81.44</v>
      </c>
      <c r="FC374" s="9">
        <v>81.45</v>
      </c>
      <c r="FD374" s="9">
        <v>81.47</v>
      </c>
      <c r="FE374" s="9">
        <v>82.68</v>
      </c>
      <c r="FF374" s="9">
        <v>100.25</v>
      </c>
      <c r="FG374" s="9">
        <v>102.76</v>
      </c>
      <c r="FH374" s="9">
        <v>104.62</v>
      </c>
      <c r="FI374" s="9">
        <v>105.28</v>
      </c>
      <c r="FJ374" s="9">
        <v>105.69</v>
      </c>
      <c r="FK374" s="9">
        <v>104.72</v>
      </c>
      <c r="FL374" s="9">
        <v>84.02</v>
      </c>
      <c r="FM374" s="9">
        <v>82.31</v>
      </c>
      <c r="FO374" s="9" t="e">
        <v>#N/A</v>
      </c>
      <c r="FP374" s="7" t="e">
        <v>#N/A</v>
      </c>
      <c r="FQ374" s="9" t="e">
        <v>#N/A</v>
      </c>
      <c r="FR374" s="7" t="e">
        <f t="shared" si="50"/>
        <v>#N/A</v>
      </c>
      <c r="FT374" s="7">
        <v>4.51</v>
      </c>
      <c r="FU374" s="7" t="e">
        <v>#N/A</v>
      </c>
      <c r="FV374" s="9" t="e">
        <v>#N/A</v>
      </c>
      <c r="FX374" s="9">
        <v>77.069999999999993</v>
      </c>
      <c r="FY374" s="9">
        <v>76.88</v>
      </c>
      <c r="FZ374" s="9">
        <v>75.78</v>
      </c>
      <c r="GA374" s="9">
        <v>74.03</v>
      </c>
      <c r="GB374" s="9">
        <v>71.400000000000006</v>
      </c>
    </row>
    <row r="375" spans="1:184" x14ac:dyDescent="0.25">
      <c r="A375" s="6">
        <f t="shared" si="51"/>
        <v>45076</v>
      </c>
      <c r="B375" s="13">
        <f t="shared" si="45"/>
        <v>5</v>
      </c>
      <c r="C375" s="13">
        <f t="shared" si="46"/>
        <v>2023</v>
      </c>
      <c r="D375">
        <f t="shared" si="47"/>
        <v>202305</v>
      </c>
      <c r="E375">
        <f t="shared" si="48"/>
        <v>2</v>
      </c>
      <c r="F375">
        <f t="shared" si="49"/>
        <v>202302</v>
      </c>
      <c r="G375" t="s">
        <v>561</v>
      </c>
      <c r="H375" s="9">
        <v>4.5</v>
      </c>
      <c r="I375" s="9">
        <v>4.4278000000000004</v>
      </c>
      <c r="J375" s="10">
        <v>4.6270404000000003</v>
      </c>
      <c r="K375" s="10">
        <v>4.8567339</v>
      </c>
      <c r="L375" s="10">
        <v>5.0534809999999997</v>
      </c>
      <c r="M375" s="10">
        <v>5.2135047999999999</v>
      </c>
      <c r="N375" s="10">
        <v>5.3349415999999996</v>
      </c>
      <c r="O375" s="10">
        <v>5.4170420999999997</v>
      </c>
      <c r="P375" s="10">
        <v>5.4626687</v>
      </c>
      <c r="Q375" s="10">
        <v>5.4795578999999996</v>
      </c>
      <c r="R375" s="10">
        <v>5.4751352999999998</v>
      </c>
      <c r="S375" s="10">
        <v>5.4559350000000002</v>
      </c>
      <c r="T375" s="10">
        <v>5.4258264</v>
      </c>
      <c r="U375" s="10">
        <v>5.3864830000000001</v>
      </c>
      <c r="V375" s="10">
        <v>5.3382266999999999</v>
      </c>
      <c r="W375" s="10">
        <v>5.2823285999999996</v>
      </c>
      <c r="X375" s="10">
        <v>5.2204220000000001</v>
      </c>
      <c r="Y375" s="10">
        <v>5.1541385000000002</v>
      </c>
      <c r="Z375" s="10">
        <v>5.0851094000000003</v>
      </c>
      <c r="AA375" s="10">
        <v>5.0149682000000002</v>
      </c>
      <c r="AB375" s="10">
        <v>4.9452347999999997</v>
      </c>
      <c r="AC375" s="10">
        <v>4.8767291000000004</v>
      </c>
      <c r="AD375" s="10">
        <v>4.8100028000000004</v>
      </c>
      <c r="AE375" s="10">
        <v>4.7456047000000003</v>
      </c>
      <c r="AF375" s="10">
        <v>4.6840836000000001</v>
      </c>
      <c r="AG375" s="10">
        <v>4.6259905000000003</v>
      </c>
      <c r="AH375" s="10">
        <v>4.5717546000000002</v>
      </c>
      <c r="AI375" s="10">
        <v>4.5212766999999996</v>
      </c>
      <c r="AJ375" s="10">
        <v>4.4743136000000003</v>
      </c>
      <c r="AK375" s="10">
        <v>4.4306204999999999</v>
      </c>
      <c r="AL375" s="10">
        <v>4.3899526</v>
      </c>
      <c r="AM375" s="10">
        <v>4.3520664</v>
      </c>
      <c r="AN375" s="10">
        <v>4.3167169999999997</v>
      </c>
      <c r="AO375" s="10">
        <v>4.2836599</v>
      </c>
      <c r="AP375" s="10">
        <v>4.2526514999999998</v>
      </c>
      <c r="AQ375" s="10">
        <v>4.2234468999999999</v>
      </c>
      <c r="AR375" s="10">
        <v>4.1958016000000002</v>
      </c>
      <c r="AS375" s="10">
        <v>4.1694718999999996</v>
      </c>
      <c r="AT375" s="10">
        <v>4.1442364999999999</v>
      </c>
      <c r="AU375" s="10">
        <v>4.1200001000000004</v>
      </c>
      <c r="AV375" s="10">
        <v>4.0967105000000004</v>
      </c>
      <c r="AW375" s="10">
        <v>4.0743149000000001</v>
      </c>
      <c r="AX375" s="10">
        <v>4.0527601000000004</v>
      </c>
      <c r="AY375" s="10">
        <v>4.0319941000000004</v>
      </c>
      <c r="AZ375" s="10">
        <v>4.0119638999999996</v>
      </c>
      <c r="BA375" s="10">
        <v>3.9926165</v>
      </c>
      <c r="BB375" s="10">
        <v>3.9738997</v>
      </c>
      <c r="BC375" s="10">
        <v>3.9557606000000001</v>
      </c>
      <c r="BD375" s="10">
        <v>3.9381461</v>
      </c>
      <c r="BE375" s="10">
        <v>3.9210042000000001</v>
      </c>
      <c r="BF375" s="10">
        <v>3.9042892</v>
      </c>
      <c r="BG375" s="10">
        <v>3.8879956</v>
      </c>
      <c r="BH375" s="10">
        <v>3.8721320000000001</v>
      </c>
      <c r="BI375" s="10">
        <v>3.8567062999999999</v>
      </c>
      <c r="BJ375" s="10">
        <v>3.8417262999999999</v>
      </c>
      <c r="BK375" s="10">
        <v>3.8272005999999998</v>
      </c>
      <c r="BL375" s="10">
        <v>3.8131370000000002</v>
      </c>
      <c r="BM375" s="10">
        <v>3.7995435999999998</v>
      </c>
      <c r="BN375" s="10">
        <v>3.7864285999999998</v>
      </c>
      <c r="BO375" s="10">
        <v>3.7738002000000002</v>
      </c>
      <c r="BP375" s="10">
        <v>3.7616660999999998</v>
      </c>
      <c r="BQ375" s="10">
        <v>3.7500349000000002</v>
      </c>
      <c r="BR375" s="10">
        <v>3.6908710999999998</v>
      </c>
      <c r="BS375" s="10">
        <v>3.6494754</v>
      </c>
      <c r="BU375" s="9">
        <v>58.29</v>
      </c>
      <c r="BV375" s="9">
        <v>57.59</v>
      </c>
      <c r="BW375" s="9">
        <v>64.2</v>
      </c>
      <c r="BX375" s="9">
        <v>71.45</v>
      </c>
      <c r="BY375" s="9">
        <v>80</v>
      </c>
      <c r="BZ375" s="9">
        <v>102.25</v>
      </c>
      <c r="CA375" s="9">
        <v>117.82</v>
      </c>
      <c r="CB375" s="9">
        <v>119.91</v>
      </c>
      <c r="CC375" s="9">
        <v>119.9</v>
      </c>
      <c r="CD375" s="9">
        <v>113.96</v>
      </c>
      <c r="CE375" s="9">
        <v>109.94</v>
      </c>
      <c r="CF375" s="9">
        <v>106.43</v>
      </c>
      <c r="CG375" s="9">
        <v>103.17</v>
      </c>
      <c r="CH375" s="9">
        <v>102.54</v>
      </c>
      <c r="CI375" s="9">
        <v>104.23</v>
      </c>
      <c r="CJ375" s="9">
        <v>108.34</v>
      </c>
      <c r="CK375" s="9">
        <v>113.93</v>
      </c>
      <c r="CL375" s="9">
        <v>119.23</v>
      </c>
      <c r="CM375" s="9">
        <v>123.16</v>
      </c>
      <c r="CN375" s="9">
        <v>127.74</v>
      </c>
      <c r="CO375" s="9">
        <v>128.22</v>
      </c>
      <c r="CP375" s="9">
        <v>117.29</v>
      </c>
      <c r="CQ375" s="9">
        <v>106.71</v>
      </c>
      <c r="CR375" s="9">
        <v>100.11</v>
      </c>
      <c r="CS375" s="9">
        <v>94.21</v>
      </c>
      <c r="CT375" s="9">
        <v>95.73</v>
      </c>
      <c r="CU375" s="9">
        <v>97.84</v>
      </c>
      <c r="CV375" s="9">
        <v>101.04</v>
      </c>
      <c r="CW375" s="9">
        <v>105.49</v>
      </c>
      <c r="CX375" s="9">
        <v>109.58</v>
      </c>
      <c r="CY375" s="9">
        <v>112.31</v>
      </c>
      <c r="CZ375" s="9">
        <v>114.38</v>
      </c>
      <c r="DA375" s="9">
        <v>115.25</v>
      </c>
      <c r="DB375" s="9">
        <v>104.8</v>
      </c>
      <c r="DC375" s="9">
        <v>93.28</v>
      </c>
      <c r="DD375" s="9">
        <v>82.99</v>
      </c>
      <c r="DE375" s="9">
        <v>77.430000000000007</v>
      </c>
      <c r="DF375" s="9">
        <v>74.400000000000006</v>
      </c>
      <c r="DG375" s="9">
        <v>71.38</v>
      </c>
      <c r="DH375" s="9">
        <v>74.14</v>
      </c>
      <c r="DI375" s="9">
        <v>79.38</v>
      </c>
      <c r="DJ375" s="9">
        <v>85.12</v>
      </c>
      <c r="DK375" s="9">
        <v>91.1</v>
      </c>
      <c r="DL375" s="9">
        <v>95.82</v>
      </c>
      <c r="DM375" s="9">
        <v>97.6</v>
      </c>
      <c r="DN375" s="9">
        <v>92.13</v>
      </c>
      <c r="DO375" s="9">
        <v>82.14</v>
      </c>
      <c r="DP375" s="9">
        <v>76.25</v>
      </c>
      <c r="DR375" s="9">
        <v>69.61</v>
      </c>
      <c r="DS375" s="9">
        <v>73.260000000000005</v>
      </c>
      <c r="DT375" s="9">
        <v>74.819999999999993</v>
      </c>
      <c r="DU375" s="9">
        <v>84.19</v>
      </c>
      <c r="DV375" s="9">
        <v>100.4</v>
      </c>
      <c r="DW375" s="9">
        <v>123.8</v>
      </c>
      <c r="DX375" s="9">
        <v>122.35</v>
      </c>
      <c r="DY375" s="9">
        <v>124.22</v>
      </c>
      <c r="DZ375" s="9">
        <v>122.24</v>
      </c>
      <c r="EA375" s="9">
        <v>119.41</v>
      </c>
      <c r="EB375" s="9">
        <v>101.86</v>
      </c>
      <c r="EC375" s="9">
        <v>100.24</v>
      </c>
      <c r="ED375" s="9">
        <v>100.13</v>
      </c>
      <c r="EE375" s="9">
        <v>94.75</v>
      </c>
      <c r="EF375" s="9">
        <v>95.14</v>
      </c>
      <c r="EG375" s="9">
        <v>94.78</v>
      </c>
      <c r="EH375" s="9">
        <v>116.29</v>
      </c>
      <c r="EI375" s="9">
        <v>118.56</v>
      </c>
      <c r="EJ375" s="9">
        <v>119.64</v>
      </c>
      <c r="EK375" s="9">
        <v>119.2</v>
      </c>
      <c r="EL375" s="9">
        <v>118.46</v>
      </c>
      <c r="EM375" s="9">
        <v>118.14</v>
      </c>
      <c r="EN375" s="9">
        <v>93.21</v>
      </c>
      <c r="EO375" s="9">
        <v>92.48</v>
      </c>
      <c r="EP375" s="9">
        <v>92.46</v>
      </c>
      <c r="EQ375" s="9">
        <v>92.57</v>
      </c>
      <c r="ER375" s="9">
        <v>93.95</v>
      </c>
      <c r="ES375" s="9">
        <v>94.79</v>
      </c>
      <c r="ET375" s="9">
        <v>113.26</v>
      </c>
      <c r="EU375" s="9">
        <v>115.77</v>
      </c>
      <c r="EV375" s="9">
        <v>117.63</v>
      </c>
      <c r="EW375" s="9">
        <v>118.29</v>
      </c>
      <c r="EX375" s="9">
        <v>117.33</v>
      </c>
      <c r="EY375" s="9">
        <v>117.24</v>
      </c>
      <c r="EZ375" s="9">
        <v>81.93</v>
      </c>
      <c r="FA375" s="9">
        <v>81.3</v>
      </c>
      <c r="FB375" s="9">
        <v>81.31</v>
      </c>
      <c r="FC375" s="9">
        <v>81.319999999999993</v>
      </c>
      <c r="FD375" s="9">
        <v>81.34</v>
      </c>
      <c r="FE375" s="9">
        <v>82.27</v>
      </c>
      <c r="FF375" s="9">
        <v>98.86</v>
      </c>
      <c r="FG375" s="9">
        <v>101.37</v>
      </c>
      <c r="FH375" s="9">
        <v>103.23</v>
      </c>
      <c r="FI375" s="9">
        <v>103.89</v>
      </c>
      <c r="FJ375" s="9">
        <v>104.3</v>
      </c>
      <c r="FK375" s="9">
        <v>103.33</v>
      </c>
      <c r="FL375" s="9">
        <v>83.89</v>
      </c>
      <c r="FM375" s="9">
        <v>82.18</v>
      </c>
      <c r="FO375" s="9">
        <v>80.290199999999999</v>
      </c>
      <c r="FP375" s="7">
        <v>73.38</v>
      </c>
      <c r="FQ375" s="9">
        <v>1.2411000000000001</v>
      </c>
      <c r="FR375" s="7">
        <f t="shared" si="50"/>
        <v>59.124969784868256</v>
      </c>
      <c r="FT375" s="7">
        <v>4.4400000000000004</v>
      </c>
      <c r="FU375" s="7">
        <v>4.24</v>
      </c>
      <c r="FV375" s="9">
        <v>80.470299999999995</v>
      </c>
      <c r="FX375" s="9">
        <v>73.540000000000006</v>
      </c>
      <c r="FY375" s="9">
        <v>73.540000000000006</v>
      </c>
      <c r="FZ375" s="9">
        <v>72.64</v>
      </c>
      <c r="GA375" s="9">
        <v>71.16</v>
      </c>
      <c r="GB375" s="9">
        <v>69.069999999999993</v>
      </c>
    </row>
    <row r="376" spans="1:184" x14ac:dyDescent="0.25">
      <c r="A376" s="6">
        <f t="shared" si="51"/>
        <v>45077</v>
      </c>
      <c r="B376" s="13">
        <f t="shared" si="45"/>
        <v>5</v>
      </c>
      <c r="C376" s="13">
        <f t="shared" si="46"/>
        <v>2023</v>
      </c>
      <c r="D376">
        <f t="shared" si="47"/>
        <v>202305</v>
      </c>
      <c r="E376">
        <f t="shared" si="48"/>
        <v>2</v>
      </c>
      <c r="F376">
        <f t="shared" si="49"/>
        <v>202302</v>
      </c>
      <c r="G376" t="s">
        <v>562</v>
      </c>
      <c r="H376" s="9">
        <v>4.5</v>
      </c>
      <c r="I376" s="9">
        <v>4.4278000000000004</v>
      </c>
      <c r="J376" s="10">
        <v>4.6248699000000002</v>
      </c>
      <c r="K376" s="10">
        <v>4.8309588999999997</v>
      </c>
      <c r="L376" s="10">
        <v>5.0053302000000004</v>
      </c>
      <c r="M376" s="10">
        <v>5.1428824999999998</v>
      </c>
      <c r="N376" s="10">
        <v>5.2422477000000001</v>
      </c>
      <c r="O376" s="10">
        <v>5.3040345000000002</v>
      </c>
      <c r="P376" s="10">
        <v>5.3318146999999998</v>
      </c>
      <c r="Q376" s="10">
        <v>5.3337092999999998</v>
      </c>
      <c r="R376" s="10">
        <v>5.3172271999999996</v>
      </c>
      <c r="S376" s="10">
        <v>5.2889821000000001</v>
      </c>
      <c r="T376" s="10">
        <v>5.2524839999999999</v>
      </c>
      <c r="U376" s="10">
        <v>5.2091129</v>
      </c>
      <c r="V376" s="10">
        <v>5.1592494999999996</v>
      </c>
      <c r="W376" s="10">
        <v>5.1038690000000004</v>
      </c>
      <c r="X376" s="10">
        <v>5.0441703000000002</v>
      </c>
      <c r="Y376" s="10">
        <v>4.9813505999999999</v>
      </c>
      <c r="Z376" s="10">
        <v>4.9166065999999997</v>
      </c>
      <c r="AA376" s="10">
        <v>4.8511375000000001</v>
      </c>
      <c r="AB376" s="10">
        <v>4.7860547000000002</v>
      </c>
      <c r="AC376" s="10">
        <v>4.7219841000000002</v>
      </c>
      <c r="AD376" s="10">
        <v>4.6593834000000003</v>
      </c>
      <c r="AE376" s="10">
        <v>4.5987079</v>
      </c>
      <c r="AF376" s="10">
        <v>4.5404128000000004</v>
      </c>
      <c r="AG376" s="10">
        <v>4.4849553999999996</v>
      </c>
      <c r="AH376" s="10">
        <v>4.4327148000000003</v>
      </c>
      <c r="AI376" s="10">
        <v>4.3836588000000001</v>
      </c>
      <c r="AJ376" s="10">
        <v>4.3376191000000004</v>
      </c>
      <c r="AK376" s="10">
        <v>4.2944255</v>
      </c>
      <c r="AL376" s="10">
        <v>4.2539081999999997</v>
      </c>
      <c r="AM376" s="10">
        <v>4.2158984999999998</v>
      </c>
      <c r="AN376" s="10">
        <v>4.1802264999999998</v>
      </c>
      <c r="AO376" s="10">
        <v>4.1467222000000001</v>
      </c>
      <c r="AP376" s="10">
        <v>4.1152170000000003</v>
      </c>
      <c r="AQ376" s="10">
        <v>4.0855408000000004</v>
      </c>
      <c r="AR376" s="10">
        <v>4.0575238999999996</v>
      </c>
      <c r="AS376" s="10">
        <v>4.0309973000000001</v>
      </c>
      <c r="AT376" s="10">
        <v>4.0058059000000004</v>
      </c>
      <c r="AU376" s="10">
        <v>3.9818650999999998</v>
      </c>
      <c r="AV376" s="10">
        <v>3.9591129</v>
      </c>
      <c r="AW376" s="10">
        <v>3.9374866000000002</v>
      </c>
      <c r="AX376" s="10">
        <v>3.9169231999999998</v>
      </c>
      <c r="AY376" s="10">
        <v>3.8973607000000001</v>
      </c>
      <c r="AZ376" s="10">
        <v>3.8787362999999999</v>
      </c>
      <c r="BA376" s="10">
        <v>3.8609871999999998</v>
      </c>
      <c r="BB376" s="10">
        <v>3.8440512999999998</v>
      </c>
      <c r="BC376" s="10">
        <v>3.8278656999999998</v>
      </c>
      <c r="BD376" s="10">
        <v>3.8123678000000001</v>
      </c>
      <c r="BE376" s="10">
        <v>3.7974953</v>
      </c>
      <c r="BF376" s="10">
        <v>3.7831931000000001</v>
      </c>
      <c r="BG376" s="10">
        <v>3.7694437000000001</v>
      </c>
      <c r="BH376" s="10">
        <v>3.7562413000000001</v>
      </c>
      <c r="BI376" s="10">
        <v>3.7435797000000002</v>
      </c>
      <c r="BJ376" s="10">
        <v>3.7314528999999999</v>
      </c>
      <c r="BK376" s="10">
        <v>3.7198549000000001</v>
      </c>
      <c r="BL376" s="10">
        <v>3.7087797</v>
      </c>
      <c r="BM376" s="10">
        <v>3.6982211</v>
      </c>
      <c r="BN376" s="10">
        <v>3.6881732999999999</v>
      </c>
      <c r="BO376" s="10">
        <v>3.6786302000000002</v>
      </c>
      <c r="BP376" s="10">
        <v>3.6695856</v>
      </c>
      <c r="BQ376" s="10">
        <v>3.6610336999999999</v>
      </c>
      <c r="BR376" s="10">
        <v>3.6196842999999999</v>
      </c>
      <c r="BS376" s="10">
        <v>3.5942775999999999</v>
      </c>
      <c r="BU376" s="9">
        <v>63.53</v>
      </c>
      <c r="BV376" s="9">
        <v>70.14</v>
      </c>
      <c r="BW376" s="9">
        <v>76.19</v>
      </c>
      <c r="BX376" s="9">
        <v>83.97</v>
      </c>
      <c r="BY376" s="9">
        <v>105.96</v>
      </c>
      <c r="BZ376" s="9">
        <v>118.75</v>
      </c>
      <c r="CA376" s="9">
        <v>121.06</v>
      </c>
      <c r="CB376" s="9">
        <v>120.57</v>
      </c>
      <c r="CC376" s="9">
        <v>115.07</v>
      </c>
      <c r="CD376" s="9">
        <v>111.47</v>
      </c>
      <c r="CE376" s="9">
        <v>108.79</v>
      </c>
      <c r="CF376" s="9">
        <v>106.23</v>
      </c>
      <c r="CG376" s="9">
        <v>105.09</v>
      </c>
      <c r="CH376" s="9">
        <v>106.63</v>
      </c>
      <c r="CI376" s="9">
        <v>110.62</v>
      </c>
      <c r="CJ376" s="9">
        <v>115.95</v>
      </c>
      <c r="CK376" s="9">
        <v>121.11</v>
      </c>
      <c r="CL376" s="9">
        <v>124.95</v>
      </c>
      <c r="CM376" s="9">
        <v>129.47</v>
      </c>
      <c r="CN376" s="9">
        <v>129.85</v>
      </c>
      <c r="CO376" s="9">
        <v>118.74</v>
      </c>
      <c r="CP376" s="9">
        <v>106.7</v>
      </c>
      <c r="CQ376" s="9">
        <v>101.61</v>
      </c>
      <c r="CR376" s="9">
        <v>95.71</v>
      </c>
      <c r="CS376" s="9">
        <v>97.23</v>
      </c>
      <c r="CT376" s="9">
        <v>99.34</v>
      </c>
      <c r="CU376" s="9">
        <v>102.54</v>
      </c>
      <c r="CV376" s="9">
        <v>107.02</v>
      </c>
      <c r="CW376" s="9">
        <v>111.11</v>
      </c>
      <c r="CX376" s="9">
        <v>113.84</v>
      </c>
      <c r="CY376" s="9">
        <v>115.91</v>
      </c>
      <c r="CZ376" s="9">
        <v>116.78</v>
      </c>
      <c r="DA376" s="9">
        <v>106.33</v>
      </c>
      <c r="DB376" s="9">
        <v>94.81</v>
      </c>
      <c r="DC376" s="9">
        <v>84.52</v>
      </c>
      <c r="DD376" s="9">
        <v>78.959999999999994</v>
      </c>
      <c r="DE376" s="9">
        <v>75.930000000000007</v>
      </c>
      <c r="DF376" s="9">
        <v>72.91</v>
      </c>
      <c r="DG376" s="9">
        <v>75.67</v>
      </c>
      <c r="DH376" s="9">
        <v>80.91</v>
      </c>
      <c r="DI376" s="9">
        <v>86.65</v>
      </c>
      <c r="DJ376" s="9">
        <v>92.63</v>
      </c>
      <c r="DK376" s="9">
        <v>97.35</v>
      </c>
      <c r="DL376" s="9">
        <v>99.13</v>
      </c>
      <c r="DM376" s="9">
        <v>93.66</v>
      </c>
      <c r="DN376" s="9">
        <v>83.67</v>
      </c>
      <c r="DO376" s="9">
        <v>77.78</v>
      </c>
      <c r="DP376" s="9">
        <v>74.27</v>
      </c>
      <c r="DR376" s="9">
        <v>75.61</v>
      </c>
      <c r="DS376" s="9">
        <v>77.66</v>
      </c>
      <c r="DT376" s="9">
        <v>86.83</v>
      </c>
      <c r="DU376" s="9">
        <v>103.42</v>
      </c>
      <c r="DV376" s="9">
        <v>126.53</v>
      </c>
      <c r="DW376" s="9">
        <v>125.08</v>
      </c>
      <c r="DX376" s="9">
        <v>125.79</v>
      </c>
      <c r="DY376" s="9">
        <v>123.81</v>
      </c>
      <c r="DZ376" s="9">
        <v>120.98</v>
      </c>
      <c r="EA376" s="9">
        <v>105.85</v>
      </c>
      <c r="EB376" s="9">
        <v>104.23</v>
      </c>
      <c r="EC376" s="9">
        <v>104.12</v>
      </c>
      <c r="ED376" s="9">
        <v>98.67</v>
      </c>
      <c r="EE376" s="9">
        <v>99.06</v>
      </c>
      <c r="EF376" s="9">
        <v>98.7</v>
      </c>
      <c r="EG376" s="9">
        <v>117.78</v>
      </c>
      <c r="EH376" s="9">
        <v>120.05</v>
      </c>
      <c r="EI376" s="9">
        <v>121.13</v>
      </c>
      <c r="EJ376" s="9">
        <v>120.69</v>
      </c>
      <c r="EK376" s="9">
        <v>119.95</v>
      </c>
      <c r="EL376" s="9">
        <v>119.63</v>
      </c>
      <c r="EM376" s="9">
        <v>95.52</v>
      </c>
      <c r="EN376" s="9">
        <v>94.79</v>
      </c>
      <c r="EO376" s="9">
        <v>94.77</v>
      </c>
      <c r="EP376" s="9">
        <v>94.88</v>
      </c>
      <c r="EQ376" s="9">
        <v>96.26</v>
      </c>
      <c r="ER376" s="9">
        <v>97.1</v>
      </c>
      <c r="ES376" s="9">
        <v>115.52</v>
      </c>
      <c r="ET376" s="9">
        <v>118.03</v>
      </c>
      <c r="EU376" s="9">
        <v>119.89</v>
      </c>
      <c r="EV376" s="9">
        <v>120.55</v>
      </c>
      <c r="EW376" s="9">
        <v>119.59</v>
      </c>
      <c r="EX376" s="9">
        <v>119.5</v>
      </c>
      <c r="EY376" s="9">
        <v>84.8</v>
      </c>
      <c r="EZ376" s="9">
        <v>84.17</v>
      </c>
      <c r="FA376" s="9">
        <v>84.18</v>
      </c>
      <c r="FB376" s="9">
        <v>84.19</v>
      </c>
      <c r="FC376" s="9">
        <v>84.21</v>
      </c>
      <c r="FD376" s="9">
        <v>85.14</v>
      </c>
      <c r="FE376" s="9">
        <v>101.12</v>
      </c>
      <c r="FF376" s="9">
        <v>103.63</v>
      </c>
      <c r="FG376" s="9">
        <v>105.49</v>
      </c>
      <c r="FH376" s="9">
        <v>106.15</v>
      </c>
      <c r="FI376" s="9">
        <v>106.56</v>
      </c>
      <c r="FJ376" s="9">
        <v>105.59</v>
      </c>
      <c r="FK376" s="9">
        <v>86.76</v>
      </c>
      <c r="FL376" s="9">
        <v>85.05</v>
      </c>
      <c r="FM376" s="9">
        <v>83.8</v>
      </c>
      <c r="FO376" s="9">
        <v>80.490499999999997</v>
      </c>
      <c r="FP376" s="7">
        <v>71.98</v>
      </c>
      <c r="FQ376" s="9">
        <v>1.2394000000000001</v>
      </c>
      <c r="FR376" s="7">
        <f t="shared" si="50"/>
        <v>58.076488623527517</v>
      </c>
      <c r="FT376" s="7">
        <v>4.32</v>
      </c>
      <c r="FU376" s="7">
        <v>4.18</v>
      </c>
      <c r="FV376" s="9">
        <v>80.671700000000001</v>
      </c>
      <c r="FX376" s="9">
        <v>72.66</v>
      </c>
      <c r="FY376" s="9">
        <v>72.489999999999995</v>
      </c>
      <c r="FZ376" s="9">
        <v>71.63</v>
      </c>
      <c r="GA376" s="9">
        <v>70.2</v>
      </c>
      <c r="GB376" s="9">
        <v>68.31</v>
      </c>
    </row>
    <row r="377" spans="1:184" x14ac:dyDescent="0.25">
      <c r="A377" s="6">
        <f t="shared" si="51"/>
        <v>45078</v>
      </c>
      <c r="B377" s="13">
        <f t="shared" si="45"/>
        <v>6</v>
      </c>
      <c r="C377" s="13">
        <f t="shared" si="46"/>
        <v>2023</v>
      </c>
      <c r="D377">
        <f t="shared" si="47"/>
        <v>202306</v>
      </c>
      <c r="E377">
        <f t="shared" si="48"/>
        <v>2</v>
      </c>
      <c r="F377">
        <f t="shared" si="49"/>
        <v>202302</v>
      </c>
      <c r="G377" t="s">
        <v>563</v>
      </c>
      <c r="H377" s="9">
        <v>4.5</v>
      </c>
      <c r="I377" s="9">
        <v>4.4278000000000004</v>
      </c>
      <c r="J377" s="10">
        <v>4.6260114999999997</v>
      </c>
      <c r="K377" s="10">
        <v>4.8308758000000003</v>
      </c>
      <c r="L377" s="10">
        <v>5.0071912999999997</v>
      </c>
      <c r="M377" s="10">
        <v>5.1444225000000001</v>
      </c>
      <c r="N377" s="10">
        <v>5.2421074000000001</v>
      </c>
      <c r="O377" s="10">
        <v>5.3024782999999998</v>
      </c>
      <c r="P377" s="10">
        <v>5.3287208000000001</v>
      </c>
      <c r="Q377" s="10">
        <v>5.3285913000000003</v>
      </c>
      <c r="R377" s="10">
        <v>5.3096693000000004</v>
      </c>
      <c r="S377" s="10">
        <v>5.2783021000000003</v>
      </c>
      <c r="T377" s="10">
        <v>5.2380835000000001</v>
      </c>
      <c r="U377" s="10">
        <v>5.1909581999999999</v>
      </c>
      <c r="V377" s="10">
        <v>5.1374209000000004</v>
      </c>
      <c r="W377" s="10">
        <v>5.0785670999999999</v>
      </c>
      <c r="X377" s="10">
        <v>5.0158215000000004</v>
      </c>
      <c r="Y377" s="10">
        <v>4.9506071</v>
      </c>
      <c r="Z377" s="10">
        <v>4.8843467</v>
      </c>
      <c r="AA377" s="10">
        <v>4.8184657</v>
      </c>
      <c r="AB377" s="10">
        <v>4.7542257000000001</v>
      </c>
      <c r="AC377" s="10">
        <v>4.6920633</v>
      </c>
      <c r="AD377" s="10">
        <v>4.6321538000000002</v>
      </c>
      <c r="AE377" s="10">
        <v>4.5746700000000002</v>
      </c>
      <c r="AF377" s="10">
        <v>4.5197849000000003</v>
      </c>
      <c r="AG377" s="10">
        <v>4.4676735000000001</v>
      </c>
      <c r="AH377" s="10">
        <v>4.4184621000000002</v>
      </c>
      <c r="AI377" s="10">
        <v>4.3720499999999998</v>
      </c>
      <c r="AJ377" s="10">
        <v>4.3282689999999997</v>
      </c>
      <c r="AK377" s="10">
        <v>4.2869495000000004</v>
      </c>
      <c r="AL377" s="10">
        <v>4.2479217</v>
      </c>
      <c r="AM377" s="10">
        <v>4.2110171999999997</v>
      </c>
      <c r="AN377" s="10">
        <v>4.1760663999999998</v>
      </c>
      <c r="AO377" s="10">
        <v>4.1428995000000004</v>
      </c>
      <c r="AP377" s="10">
        <v>4.1113483000000004</v>
      </c>
      <c r="AQ377" s="10">
        <v>4.0812429000000003</v>
      </c>
      <c r="AR377" s="10">
        <v>4.0524138000000001</v>
      </c>
      <c r="AS377" s="10">
        <v>4.0246924000000002</v>
      </c>
      <c r="AT377" s="10">
        <v>3.9979311000000002</v>
      </c>
      <c r="AU377" s="10">
        <v>3.9720787</v>
      </c>
      <c r="AV377" s="10">
        <v>3.9471116999999998</v>
      </c>
      <c r="AW377" s="10">
        <v>3.9230057</v>
      </c>
      <c r="AX377" s="10">
        <v>3.8997361000000001</v>
      </c>
      <c r="AY377" s="10">
        <v>3.8772795000000002</v>
      </c>
      <c r="AZ377" s="10">
        <v>3.8556115000000002</v>
      </c>
      <c r="BA377" s="10">
        <v>3.8347074999999999</v>
      </c>
      <c r="BB377" s="10">
        <v>3.8145440000000002</v>
      </c>
      <c r="BC377" s="10">
        <v>3.7950965000000001</v>
      </c>
      <c r="BD377" s="10">
        <v>3.7763407999999998</v>
      </c>
      <c r="BE377" s="10">
        <v>3.7582531000000001</v>
      </c>
      <c r="BF377" s="10">
        <v>3.7408122000000001</v>
      </c>
      <c r="BG377" s="10">
        <v>3.7240107999999998</v>
      </c>
      <c r="BH377" s="10">
        <v>3.7078462999999999</v>
      </c>
      <c r="BI377" s="10">
        <v>3.6923153000000002</v>
      </c>
      <c r="BJ377" s="10">
        <v>3.6774144</v>
      </c>
      <c r="BK377" s="10">
        <v>3.6631407999999999</v>
      </c>
      <c r="BL377" s="10">
        <v>3.6494913000000002</v>
      </c>
      <c r="BM377" s="10">
        <v>3.6364624000000001</v>
      </c>
      <c r="BN377" s="10">
        <v>3.6240513000000001</v>
      </c>
      <c r="BO377" s="10">
        <v>3.6122548000000001</v>
      </c>
      <c r="BP377" s="10">
        <v>3.6010694999999999</v>
      </c>
      <c r="BQ377" s="10">
        <v>3.5904924999999999</v>
      </c>
      <c r="BR377" s="10">
        <v>3.5393884</v>
      </c>
      <c r="BS377" s="10">
        <v>3.5079275000000001</v>
      </c>
      <c r="BU377" s="9">
        <v>54.27</v>
      </c>
      <c r="BV377" s="9">
        <v>60.98</v>
      </c>
      <c r="BW377" s="9">
        <v>68.25</v>
      </c>
      <c r="BX377" s="9">
        <v>78</v>
      </c>
      <c r="BY377" s="9">
        <v>99.98</v>
      </c>
      <c r="BZ377" s="9">
        <v>113.4</v>
      </c>
      <c r="CA377" s="9">
        <v>115.63</v>
      </c>
      <c r="CB377" s="9">
        <v>116.02</v>
      </c>
      <c r="CC377" s="9">
        <v>110.02</v>
      </c>
      <c r="CD377" s="9">
        <v>106.11</v>
      </c>
      <c r="CE377" s="9">
        <v>103.61</v>
      </c>
      <c r="CF377" s="9">
        <v>101.5</v>
      </c>
      <c r="CG377" s="9">
        <v>100.44</v>
      </c>
      <c r="CH377" s="9">
        <v>101.99</v>
      </c>
      <c r="CI377" s="9">
        <v>105.98</v>
      </c>
      <c r="CJ377" s="9">
        <v>111.61</v>
      </c>
      <c r="CK377" s="9">
        <v>116.64</v>
      </c>
      <c r="CL377" s="9">
        <v>120.48</v>
      </c>
      <c r="CM377" s="9">
        <v>124.56</v>
      </c>
      <c r="CN377" s="9">
        <v>124.8</v>
      </c>
      <c r="CO377" s="9">
        <v>113.46</v>
      </c>
      <c r="CP377" s="9">
        <v>102.5</v>
      </c>
      <c r="CQ377" s="9">
        <v>96.75</v>
      </c>
      <c r="CR377" s="9">
        <v>90.71</v>
      </c>
      <c r="CS377" s="9">
        <v>92.69</v>
      </c>
      <c r="CT377" s="9">
        <v>94.69</v>
      </c>
      <c r="CU377" s="9">
        <v>97.57</v>
      </c>
      <c r="CV377" s="9">
        <v>101.83</v>
      </c>
      <c r="CW377" s="9">
        <v>105.72</v>
      </c>
      <c r="CX377" s="9">
        <v>108.49</v>
      </c>
      <c r="CY377" s="9">
        <v>111.49</v>
      </c>
      <c r="CZ377" s="9">
        <v>112.36</v>
      </c>
      <c r="DA377" s="9">
        <v>102.59</v>
      </c>
      <c r="DB377" s="9">
        <v>90.57</v>
      </c>
      <c r="DC377" s="9">
        <v>81.150000000000006</v>
      </c>
      <c r="DD377" s="9">
        <v>75.66</v>
      </c>
      <c r="DE377" s="9">
        <v>72.680000000000007</v>
      </c>
      <c r="DF377" s="9">
        <v>69.7</v>
      </c>
      <c r="DG377" s="9">
        <v>72.489999999999995</v>
      </c>
      <c r="DH377" s="9">
        <v>78.61</v>
      </c>
      <c r="DI377" s="9">
        <v>84.37</v>
      </c>
      <c r="DJ377" s="9">
        <v>90.39</v>
      </c>
      <c r="DK377" s="9">
        <v>95.28</v>
      </c>
      <c r="DL377" s="9">
        <v>97.13</v>
      </c>
      <c r="DM377" s="9">
        <v>91.79</v>
      </c>
      <c r="DN377" s="9">
        <v>81.84</v>
      </c>
      <c r="DO377" s="9">
        <v>75.95</v>
      </c>
      <c r="DP377" s="9">
        <v>72.44</v>
      </c>
      <c r="DR377" s="9">
        <v>69.2</v>
      </c>
      <c r="DS377" s="9">
        <v>71.430000000000007</v>
      </c>
      <c r="DT377" s="9">
        <v>81.430000000000007</v>
      </c>
      <c r="DU377" s="9">
        <v>98.6</v>
      </c>
      <c r="DV377" s="9">
        <v>119.3</v>
      </c>
      <c r="DW377" s="9">
        <v>119.85</v>
      </c>
      <c r="DX377" s="9">
        <v>120.37</v>
      </c>
      <c r="DY377" s="9">
        <v>118.39</v>
      </c>
      <c r="DZ377" s="9">
        <v>115.56</v>
      </c>
      <c r="EA377" s="9">
        <v>100.99</v>
      </c>
      <c r="EB377" s="9">
        <v>99.37</v>
      </c>
      <c r="EC377" s="9">
        <v>99.26</v>
      </c>
      <c r="ED377" s="9">
        <v>93.75</v>
      </c>
      <c r="EE377" s="9">
        <v>94.14</v>
      </c>
      <c r="EF377" s="9">
        <v>93.78</v>
      </c>
      <c r="EG377" s="9">
        <v>113.63</v>
      </c>
      <c r="EH377" s="9">
        <v>115.9</v>
      </c>
      <c r="EI377" s="9">
        <v>116.98</v>
      </c>
      <c r="EJ377" s="9">
        <v>116.54</v>
      </c>
      <c r="EK377" s="9">
        <v>115.8</v>
      </c>
      <c r="EL377" s="9">
        <v>115.48</v>
      </c>
      <c r="EM377" s="9">
        <v>91.49</v>
      </c>
      <c r="EN377" s="9">
        <v>90.76</v>
      </c>
      <c r="EO377" s="9">
        <v>90.74</v>
      </c>
      <c r="EP377" s="9">
        <v>90.85</v>
      </c>
      <c r="EQ377" s="9">
        <v>92.23</v>
      </c>
      <c r="ER377" s="9">
        <v>93.07</v>
      </c>
      <c r="ES377" s="9">
        <v>111.51</v>
      </c>
      <c r="ET377" s="9">
        <v>114.02</v>
      </c>
      <c r="EU377" s="9">
        <v>115.88</v>
      </c>
      <c r="EV377" s="9">
        <v>116.54</v>
      </c>
      <c r="EW377" s="9">
        <v>115.58</v>
      </c>
      <c r="EX377" s="9">
        <v>115.49</v>
      </c>
      <c r="EY377" s="9">
        <v>81.319999999999993</v>
      </c>
      <c r="EZ377" s="9">
        <v>80.69</v>
      </c>
      <c r="FA377" s="9">
        <v>80.7</v>
      </c>
      <c r="FB377" s="9">
        <v>80.709999999999994</v>
      </c>
      <c r="FC377" s="9">
        <v>80.73</v>
      </c>
      <c r="FD377" s="9">
        <v>81.66</v>
      </c>
      <c r="FE377" s="9">
        <v>97.11</v>
      </c>
      <c r="FF377" s="9">
        <v>99.62</v>
      </c>
      <c r="FG377" s="9">
        <v>101.48</v>
      </c>
      <c r="FH377" s="9">
        <v>102.14</v>
      </c>
      <c r="FI377" s="9">
        <v>102.55</v>
      </c>
      <c r="FJ377" s="9">
        <v>101.58</v>
      </c>
      <c r="FK377" s="9">
        <v>83.28</v>
      </c>
      <c r="FL377" s="9">
        <v>81.569999999999993</v>
      </c>
      <c r="FM377" s="9">
        <v>80.319999999999993</v>
      </c>
      <c r="FO377" s="9">
        <v>81.000600000000006</v>
      </c>
      <c r="FP377" s="7">
        <v>74.180000000000007</v>
      </c>
      <c r="FQ377" s="9">
        <v>1.2524</v>
      </c>
      <c r="FR377" s="7">
        <f t="shared" si="50"/>
        <v>59.230277866496337</v>
      </c>
      <c r="FT377" s="7">
        <v>4.29</v>
      </c>
      <c r="FU377" s="7">
        <v>4.13</v>
      </c>
      <c r="FV377" s="9">
        <v>81.188400000000001</v>
      </c>
      <c r="FX377" s="9">
        <v>74.28</v>
      </c>
      <c r="FY377" s="9">
        <v>73.92</v>
      </c>
      <c r="FZ377" s="9">
        <v>72.98</v>
      </c>
      <c r="GA377" s="9">
        <v>71.48</v>
      </c>
      <c r="GB377" s="9">
        <v>69.319999999999993</v>
      </c>
    </row>
    <row r="378" spans="1:184" x14ac:dyDescent="0.25">
      <c r="A378" s="6">
        <f t="shared" si="51"/>
        <v>45079</v>
      </c>
      <c r="B378" s="13">
        <f t="shared" si="45"/>
        <v>6</v>
      </c>
      <c r="C378" s="13">
        <f t="shared" si="46"/>
        <v>2023</v>
      </c>
      <c r="D378">
        <f t="shared" si="47"/>
        <v>202306</v>
      </c>
      <c r="E378">
        <f t="shared" si="48"/>
        <v>2</v>
      </c>
      <c r="F378">
        <f t="shared" si="49"/>
        <v>202302</v>
      </c>
      <c r="G378" t="s">
        <v>564</v>
      </c>
      <c r="H378" s="9">
        <v>4.5</v>
      </c>
      <c r="I378" s="9">
        <v>4.4280999999999997</v>
      </c>
      <c r="J378" s="10">
        <v>4.6507766000000004</v>
      </c>
      <c r="K378" s="10">
        <v>4.8543368999999998</v>
      </c>
      <c r="L378" s="10">
        <v>5.0354042999999997</v>
      </c>
      <c r="M378" s="10">
        <v>5.1781040999999997</v>
      </c>
      <c r="N378" s="10">
        <v>5.2809299999999997</v>
      </c>
      <c r="O378" s="10">
        <v>5.3452147999999999</v>
      </c>
      <c r="P378" s="10">
        <v>5.3749018</v>
      </c>
      <c r="Q378" s="10">
        <v>5.3765361</v>
      </c>
      <c r="R378" s="10">
        <v>5.3578479999999997</v>
      </c>
      <c r="S378" s="10">
        <v>5.3251761999999996</v>
      </c>
      <c r="T378" s="10">
        <v>5.2829094999999997</v>
      </c>
      <c r="U378" s="10">
        <v>5.2337043999999997</v>
      </c>
      <c r="V378" s="10">
        <v>5.1794637999999997</v>
      </c>
      <c r="W378" s="10">
        <v>5.1214915000000003</v>
      </c>
      <c r="X378" s="10">
        <v>5.0609349999999997</v>
      </c>
      <c r="Y378" s="10">
        <v>4.9989398999999999</v>
      </c>
      <c r="Z378" s="10">
        <v>4.9366515</v>
      </c>
      <c r="AA378" s="10">
        <v>4.8752176</v>
      </c>
      <c r="AB378" s="10">
        <v>4.8156239999999997</v>
      </c>
      <c r="AC378" s="10">
        <v>4.7581170000000004</v>
      </c>
      <c r="AD378" s="10">
        <v>4.7027302000000004</v>
      </c>
      <c r="AE378" s="10">
        <v>4.6494954999999996</v>
      </c>
      <c r="AF378" s="10">
        <v>4.5984445999999997</v>
      </c>
      <c r="AG378" s="10">
        <v>4.5496112000000002</v>
      </c>
      <c r="AH378" s="10">
        <v>4.5030030999999999</v>
      </c>
      <c r="AI378" s="10">
        <v>4.4585226000000002</v>
      </c>
      <c r="AJ378" s="10">
        <v>4.4160443999999996</v>
      </c>
      <c r="AK378" s="10">
        <v>4.3754416999999997</v>
      </c>
      <c r="AL378" s="10">
        <v>4.3365876999999999</v>
      </c>
      <c r="AM378" s="10">
        <v>4.2993569999999997</v>
      </c>
      <c r="AN378" s="10">
        <v>4.2636228999999997</v>
      </c>
      <c r="AO378" s="10">
        <v>4.2292585999999996</v>
      </c>
      <c r="AP378" s="10">
        <v>4.1961385</v>
      </c>
      <c r="AQ378" s="10">
        <v>4.1641360000000001</v>
      </c>
      <c r="AR378" s="10">
        <v>4.1331243999999998</v>
      </c>
      <c r="AS378" s="10">
        <v>4.1029780000000002</v>
      </c>
      <c r="AT378" s="10">
        <v>4.0735887000000002</v>
      </c>
      <c r="AU378" s="10">
        <v>4.0449289999999998</v>
      </c>
      <c r="AV378" s="10">
        <v>4.0169953999999999</v>
      </c>
      <c r="AW378" s="10">
        <v>3.9897828</v>
      </c>
      <c r="AX378" s="10">
        <v>3.9632865000000002</v>
      </c>
      <c r="AY378" s="10">
        <v>3.9375027999999999</v>
      </c>
      <c r="AZ378" s="10">
        <v>3.9124265999999999</v>
      </c>
      <c r="BA378" s="10">
        <v>3.8880533000000002</v>
      </c>
      <c r="BB378" s="10">
        <v>3.864379</v>
      </c>
      <c r="BC378" s="10">
        <v>3.8413987999999999</v>
      </c>
      <c r="BD378" s="10">
        <v>3.8191080999999998</v>
      </c>
      <c r="BE378" s="10">
        <v>3.7975028000000002</v>
      </c>
      <c r="BF378" s="10">
        <v>3.7765803</v>
      </c>
      <c r="BG378" s="10">
        <v>3.7563472</v>
      </c>
      <c r="BH378" s="10">
        <v>3.7368131</v>
      </c>
      <c r="BI378" s="10">
        <v>3.7179872999999999</v>
      </c>
      <c r="BJ378" s="10">
        <v>3.6998788</v>
      </c>
      <c r="BK378" s="10">
        <v>3.6824973999999999</v>
      </c>
      <c r="BL378" s="10">
        <v>3.6658521999999998</v>
      </c>
      <c r="BM378" s="10">
        <v>3.6499522999999998</v>
      </c>
      <c r="BN378" s="10">
        <v>3.6348074000000001</v>
      </c>
      <c r="BO378" s="10">
        <v>3.6204266000000001</v>
      </c>
      <c r="BP378" s="10">
        <v>3.6068191999999999</v>
      </c>
      <c r="BQ378" s="10">
        <v>3.5939947000000001</v>
      </c>
      <c r="BR378" s="10">
        <v>3.5332525000000001</v>
      </c>
      <c r="BS378" s="10">
        <v>3.4984058999999998</v>
      </c>
      <c r="BU378" s="9">
        <v>54.95</v>
      </c>
      <c r="BV378" s="9">
        <v>61.65</v>
      </c>
      <c r="BW378" s="9">
        <v>69.31</v>
      </c>
      <c r="BX378" s="9">
        <v>77.819999999999993</v>
      </c>
      <c r="BY378" s="9">
        <v>100.61</v>
      </c>
      <c r="BZ378" s="9">
        <v>114.5</v>
      </c>
      <c r="CA378" s="9">
        <v>116.29</v>
      </c>
      <c r="CB378" s="9">
        <v>116.2</v>
      </c>
      <c r="CC378" s="9">
        <v>110.82</v>
      </c>
      <c r="CD378" s="9">
        <v>107.12</v>
      </c>
      <c r="CE378" s="9">
        <v>104.04</v>
      </c>
      <c r="CF378" s="9">
        <v>101.74</v>
      </c>
      <c r="CG378" s="9">
        <v>99.99</v>
      </c>
      <c r="CH378" s="9">
        <v>101.54</v>
      </c>
      <c r="CI378" s="9">
        <v>105.51</v>
      </c>
      <c r="CJ378" s="9">
        <v>111.23</v>
      </c>
      <c r="CK378" s="9">
        <v>116.51</v>
      </c>
      <c r="CL378" s="9">
        <v>119.4</v>
      </c>
      <c r="CM378" s="9">
        <v>124.7</v>
      </c>
      <c r="CN378" s="9">
        <v>124.32</v>
      </c>
      <c r="CO378" s="9">
        <v>112.76</v>
      </c>
      <c r="CP378" s="9">
        <v>102.7</v>
      </c>
      <c r="CQ378" s="9">
        <v>96.96</v>
      </c>
      <c r="CR378" s="9">
        <v>90.92</v>
      </c>
      <c r="CS378" s="9">
        <v>92.92</v>
      </c>
      <c r="CT378" s="9">
        <v>94.94</v>
      </c>
      <c r="CU378" s="9">
        <v>97.67</v>
      </c>
      <c r="CV378" s="9">
        <v>102.4</v>
      </c>
      <c r="CW378" s="9">
        <v>106.12</v>
      </c>
      <c r="CX378" s="9">
        <v>108.89</v>
      </c>
      <c r="CY378" s="9">
        <v>112.03</v>
      </c>
      <c r="CZ378" s="9">
        <v>112.9</v>
      </c>
      <c r="DA378" s="9">
        <v>103.13</v>
      </c>
      <c r="DB378" s="9">
        <v>90.67</v>
      </c>
      <c r="DC378" s="9">
        <v>81.290000000000006</v>
      </c>
      <c r="DD378" s="9">
        <v>75.84</v>
      </c>
      <c r="DE378" s="9">
        <v>72.91</v>
      </c>
      <c r="DF378" s="9">
        <v>69.97</v>
      </c>
      <c r="DG378" s="9">
        <v>72.81</v>
      </c>
      <c r="DH378" s="9">
        <v>78.819999999999993</v>
      </c>
      <c r="DI378" s="9">
        <v>84.64</v>
      </c>
      <c r="DJ378" s="9">
        <v>90.72</v>
      </c>
      <c r="DK378" s="9">
        <v>95.33</v>
      </c>
      <c r="DL378" s="9">
        <v>97.26</v>
      </c>
      <c r="DM378" s="9">
        <v>92</v>
      </c>
      <c r="DN378" s="9">
        <v>81.99</v>
      </c>
      <c r="DO378" s="9">
        <v>76.099999999999994</v>
      </c>
      <c r="DP378" s="9">
        <v>72.59</v>
      </c>
      <c r="DR378" s="9">
        <v>70.099999999999994</v>
      </c>
      <c r="DS378" s="9">
        <v>71.48</v>
      </c>
      <c r="DT378" s="9">
        <v>79.95</v>
      </c>
      <c r="DU378" s="9">
        <v>97.29</v>
      </c>
      <c r="DV378" s="9">
        <v>118.12</v>
      </c>
      <c r="DW378" s="9">
        <v>118.81</v>
      </c>
      <c r="DX378" s="9">
        <v>119.44</v>
      </c>
      <c r="DY378" s="9">
        <v>117.46</v>
      </c>
      <c r="DZ378" s="9">
        <v>114.63</v>
      </c>
      <c r="EA378" s="9">
        <v>101.2</v>
      </c>
      <c r="EB378" s="9">
        <v>99.58</v>
      </c>
      <c r="EC378" s="9">
        <v>99.47</v>
      </c>
      <c r="ED378" s="9">
        <v>93.75</v>
      </c>
      <c r="EE378" s="9">
        <v>94.14</v>
      </c>
      <c r="EF378" s="9">
        <v>93.78</v>
      </c>
      <c r="EG378" s="9">
        <v>113.04</v>
      </c>
      <c r="EH378" s="9">
        <v>115.31</v>
      </c>
      <c r="EI378" s="9">
        <v>116.39</v>
      </c>
      <c r="EJ378" s="9">
        <v>115.95</v>
      </c>
      <c r="EK378" s="9">
        <v>115.21</v>
      </c>
      <c r="EL378" s="9">
        <v>114.89</v>
      </c>
      <c r="EM378" s="9">
        <v>90.8</v>
      </c>
      <c r="EN378" s="9">
        <v>90.07</v>
      </c>
      <c r="EO378" s="9">
        <v>90.05</v>
      </c>
      <c r="EP378" s="9">
        <v>90.16</v>
      </c>
      <c r="EQ378" s="9">
        <v>91.54</v>
      </c>
      <c r="ER378" s="9">
        <v>92.38</v>
      </c>
      <c r="ES378" s="9">
        <v>111.14</v>
      </c>
      <c r="ET378" s="9">
        <v>113.65</v>
      </c>
      <c r="EU378" s="9">
        <v>115.51</v>
      </c>
      <c r="EV378" s="9">
        <v>116.17</v>
      </c>
      <c r="EW378" s="9">
        <v>115.21</v>
      </c>
      <c r="EX378" s="9">
        <v>115.12</v>
      </c>
      <c r="EY378" s="9">
        <v>81.25</v>
      </c>
      <c r="EZ378" s="9">
        <v>80.62</v>
      </c>
      <c r="FA378" s="9">
        <v>80.63</v>
      </c>
      <c r="FB378" s="9">
        <v>80.64</v>
      </c>
      <c r="FC378" s="9">
        <v>80.66</v>
      </c>
      <c r="FD378" s="9">
        <v>81.59</v>
      </c>
      <c r="FE378" s="9">
        <v>96.74</v>
      </c>
      <c r="FF378" s="9">
        <v>99.25</v>
      </c>
      <c r="FG378" s="9">
        <v>101.11</v>
      </c>
      <c r="FH378" s="9">
        <v>101.77</v>
      </c>
      <c r="FI378" s="9">
        <v>102.18</v>
      </c>
      <c r="FJ378" s="9">
        <v>101.21</v>
      </c>
      <c r="FK378" s="9">
        <v>83.21</v>
      </c>
      <c r="FL378" s="9">
        <v>81.5</v>
      </c>
      <c r="FM378" s="9">
        <v>80.25</v>
      </c>
      <c r="FO378" s="9">
        <v>80.689899999999994</v>
      </c>
      <c r="FP378" s="7">
        <v>76</v>
      </c>
      <c r="FQ378" s="9">
        <v>1.2484999999999999</v>
      </c>
      <c r="FR378" s="7">
        <f t="shared" si="50"/>
        <v>60.873047657188629</v>
      </c>
      <c r="FT378" s="7">
        <v>4.3600000000000003</v>
      </c>
      <c r="FU378" s="7">
        <v>4.1500000000000004</v>
      </c>
      <c r="FV378" s="9">
        <v>80.882300000000001</v>
      </c>
      <c r="FX378" s="9">
        <v>76.13</v>
      </c>
      <c r="FY378" s="9">
        <v>75.63</v>
      </c>
      <c r="FZ378" s="9">
        <v>74.61</v>
      </c>
      <c r="GA378" s="9">
        <v>72.89</v>
      </c>
      <c r="GB378" s="9">
        <v>70.41</v>
      </c>
    </row>
    <row r="379" spans="1:184" x14ac:dyDescent="0.25">
      <c r="A379" s="6">
        <f t="shared" si="51"/>
        <v>45082</v>
      </c>
      <c r="B379" s="13">
        <f t="shared" si="45"/>
        <v>6</v>
      </c>
      <c r="C379" s="13">
        <f t="shared" si="46"/>
        <v>2023</v>
      </c>
      <c r="D379">
        <f t="shared" si="47"/>
        <v>202306</v>
      </c>
      <c r="E379">
        <f t="shared" si="48"/>
        <v>2</v>
      </c>
      <c r="F379">
        <f t="shared" si="49"/>
        <v>202302</v>
      </c>
      <c r="G379" t="s">
        <v>565</v>
      </c>
      <c r="H379" s="9">
        <v>4.5</v>
      </c>
      <c r="I379" s="9">
        <v>4.4279999999999999</v>
      </c>
      <c r="J379" s="10">
        <v>4.6972586999999999</v>
      </c>
      <c r="K379" s="10">
        <v>4.8749729000000004</v>
      </c>
      <c r="L379" s="10">
        <v>5.0482335999999997</v>
      </c>
      <c r="M379" s="10">
        <v>5.1936011999999998</v>
      </c>
      <c r="N379" s="10">
        <v>5.3012600000000001</v>
      </c>
      <c r="O379" s="10">
        <v>5.3700406999999997</v>
      </c>
      <c r="P379" s="10">
        <v>5.4036556999999998</v>
      </c>
      <c r="Q379" s="10">
        <v>5.4107950999999996</v>
      </c>
      <c r="R379" s="10">
        <v>5.3998115000000002</v>
      </c>
      <c r="S379" s="10">
        <v>5.3773210999999996</v>
      </c>
      <c r="T379" s="10">
        <v>5.3467963999999997</v>
      </c>
      <c r="U379" s="10">
        <v>5.3102871</v>
      </c>
      <c r="V379" s="10">
        <v>5.2689816</v>
      </c>
      <c r="W379" s="10">
        <v>5.2236509</v>
      </c>
      <c r="X379" s="10">
        <v>5.1750109000000002</v>
      </c>
      <c r="Y379" s="10">
        <v>5.1237754000000004</v>
      </c>
      <c r="Z379" s="10">
        <v>5.0706585000000004</v>
      </c>
      <c r="AA379" s="10">
        <v>5.0163757999999996</v>
      </c>
      <c r="AB379" s="10">
        <v>4.9615850000000004</v>
      </c>
      <c r="AC379" s="10">
        <v>4.9066811000000001</v>
      </c>
      <c r="AD379" s="10">
        <v>4.8519851999999997</v>
      </c>
      <c r="AE379" s="10">
        <v>4.7978167000000003</v>
      </c>
      <c r="AF379" s="10">
        <v>4.7444946999999997</v>
      </c>
      <c r="AG379" s="10">
        <v>4.6923402999999997</v>
      </c>
      <c r="AH379" s="10">
        <v>4.6416215000000003</v>
      </c>
      <c r="AI379" s="10">
        <v>4.5923803000000003</v>
      </c>
      <c r="AJ379" s="10">
        <v>4.5445981</v>
      </c>
      <c r="AK379" s="10">
        <v>4.4982543000000001</v>
      </c>
      <c r="AL379" s="10">
        <v>4.4533285999999999</v>
      </c>
      <c r="AM379" s="10">
        <v>4.4098021999999997</v>
      </c>
      <c r="AN379" s="10">
        <v>4.3676547000000001</v>
      </c>
      <c r="AO379" s="10">
        <v>4.3268658000000002</v>
      </c>
      <c r="AP379" s="10">
        <v>4.2874166999999996</v>
      </c>
      <c r="AQ379" s="10">
        <v>4.2492869000000004</v>
      </c>
      <c r="AR379" s="10">
        <v>4.2124562000000001</v>
      </c>
      <c r="AS379" s="10">
        <v>4.1769056000000004</v>
      </c>
      <c r="AT379" s="10">
        <v>4.1426147999999996</v>
      </c>
      <c r="AU379" s="10">
        <v>4.1095638000000001</v>
      </c>
      <c r="AV379" s="10">
        <v>4.0777334999999999</v>
      </c>
      <c r="AW379" s="10">
        <v>4.047104</v>
      </c>
      <c r="AX379" s="10">
        <v>4.0176550999999998</v>
      </c>
      <c r="AY379" s="10">
        <v>3.9893678000000001</v>
      </c>
      <c r="AZ379" s="10">
        <v>3.9622220000000001</v>
      </c>
      <c r="BA379" s="10">
        <v>3.9361978</v>
      </c>
      <c r="BB379" s="10">
        <v>3.911276</v>
      </c>
      <c r="BC379" s="10">
        <v>3.8874366999999999</v>
      </c>
      <c r="BD379" s="10">
        <v>3.8646598000000001</v>
      </c>
      <c r="BE379" s="10">
        <v>3.8429261000000001</v>
      </c>
      <c r="BF379" s="10">
        <v>3.8222155999999998</v>
      </c>
      <c r="BG379" s="10">
        <v>3.8025074999999999</v>
      </c>
      <c r="BH379" s="10">
        <v>3.7837812</v>
      </c>
      <c r="BI379" s="10">
        <v>3.7660157000000001</v>
      </c>
      <c r="BJ379" s="10">
        <v>3.7491900999999999</v>
      </c>
      <c r="BK379" s="10">
        <v>3.7332836</v>
      </c>
      <c r="BL379" s="10">
        <v>3.7182754999999998</v>
      </c>
      <c r="BM379" s="10">
        <v>3.7041445</v>
      </c>
      <c r="BN379" s="10">
        <v>3.6908702</v>
      </c>
      <c r="BO379" s="10">
        <v>3.6784314999999999</v>
      </c>
      <c r="BP379" s="10">
        <v>3.6668074000000002</v>
      </c>
      <c r="BQ379" s="10">
        <v>3.6559775000000001</v>
      </c>
      <c r="BR379" s="10">
        <v>3.6064094</v>
      </c>
      <c r="BS379" s="10">
        <v>3.5796025</v>
      </c>
      <c r="BU379" s="9">
        <v>67.22</v>
      </c>
      <c r="BV379" s="9">
        <v>72.73</v>
      </c>
      <c r="BW379" s="9">
        <v>78.87</v>
      </c>
      <c r="BX379" s="9">
        <v>85.62</v>
      </c>
      <c r="BY379" s="9">
        <v>109.51</v>
      </c>
      <c r="BZ379" s="9">
        <v>121.24</v>
      </c>
      <c r="CA379" s="9">
        <v>122.42</v>
      </c>
      <c r="CB379" s="9">
        <v>122.33</v>
      </c>
      <c r="CC379" s="9">
        <v>116.95</v>
      </c>
      <c r="CD379" s="9">
        <v>112.85</v>
      </c>
      <c r="CE379" s="9">
        <v>109.77</v>
      </c>
      <c r="CF379" s="9">
        <v>107.71</v>
      </c>
      <c r="CG379" s="9">
        <v>106.22</v>
      </c>
      <c r="CH379" s="9">
        <v>107.77</v>
      </c>
      <c r="CI379" s="9">
        <v>111.53</v>
      </c>
      <c r="CJ379" s="9">
        <v>116.88</v>
      </c>
      <c r="CK379" s="9">
        <v>121.8</v>
      </c>
      <c r="CL379" s="9">
        <v>124.6</v>
      </c>
      <c r="CM379" s="9">
        <v>129.9</v>
      </c>
      <c r="CN379" s="9">
        <v>129.52000000000001</v>
      </c>
      <c r="CO379" s="9">
        <v>117.96</v>
      </c>
      <c r="CP379" s="9">
        <v>107.9</v>
      </c>
      <c r="CQ379" s="9">
        <v>101.8</v>
      </c>
      <c r="CR379" s="9">
        <v>95.76</v>
      </c>
      <c r="CS379" s="9">
        <v>97.76</v>
      </c>
      <c r="CT379" s="9">
        <v>99.78</v>
      </c>
      <c r="CU379" s="9">
        <v>102.51</v>
      </c>
      <c r="CV379" s="9">
        <v>107.06</v>
      </c>
      <c r="CW379" s="9">
        <v>110.61</v>
      </c>
      <c r="CX379" s="9">
        <v>113.38</v>
      </c>
      <c r="CY379" s="9">
        <v>116.52</v>
      </c>
      <c r="CZ379" s="9">
        <v>117.39</v>
      </c>
      <c r="DA379" s="9">
        <v>107.62</v>
      </c>
      <c r="DB379" s="9">
        <v>94.89</v>
      </c>
      <c r="DC379" s="9">
        <v>85.28</v>
      </c>
      <c r="DD379" s="9">
        <v>79.83</v>
      </c>
      <c r="DE379" s="9">
        <v>76.900000000000006</v>
      </c>
      <c r="DF379" s="9">
        <v>73.959999999999994</v>
      </c>
      <c r="DG379" s="9">
        <v>76.8</v>
      </c>
      <c r="DH379" s="9">
        <v>82.81</v>
      </c>
      <c r="DI379" s="9">
        <v>88.63</v>
      </c>
      <c r="DJ379" s="9">
        <v>94.36</v>
      </c>
      <c r="DK379" s="9">
        <v>98.97</v>
      </c>
      <c r="DL379" s="9">
        <v>100.9</v>
      </c>
      <c r="DM379" s="9">
        <v>95.64</v>
      </c>
      <c r="DN379" s="9">
        <v>85.63</v>
      </c>
      <c r="DO379" s="9">
        <v>79.739999999999995</v>
      </c>
      <c r="DP379" s="9">
        <v>76.23</v>
      </c>
      <c r="DR379" s="9">
        <v>80.180000000000007</v>
      </c>
      <c r="DS379" s="9">
        <v>80.739999999999995</v>
      </c>
      <c r="DT379" s="9">
        <v>88.79</v>
      </c>
      <c r="DU379" s="9">
        <v>101.46</v>
      </c>
      <c r="DV379" s="9">
        <v>122.65</v>
      </c>
      <c r="DW379" s="9">
        <v>124.79</v>
      </c>
      <c r="DX379" s="9">
        <v>123.8</v>
      </c>
      <c r="DY379" s="9">
        <v>121.82</v>
      </c>
      <c r="DZ379" s="9">
        <v>118.99</v>
      </c>
      <c r="EA379" s="9">
        <v>104.88</v>
      </c>
      <c r="EB379" s="9">
        <v>103.26</v>
      </c>
      <c r="EC379" s="9">
        <v>103.15</v>
      </c>
      <c r="ED379" s="9">
        <v>97.38</v>
      </c>
      <c r="EE379" s="9">
        <v>97.77</v>
      </c>
      <c r="EF379" s="9">
        <v>97.41</v>
      </c>
      <c r="EG379" s="9">
        <v>116.28</v>
      </c>
      <c r="EH379" s="9">
        <v>118.55</v>
      </c>
      <c r="EI379" s="9">
        <v>119.63</v>
      </c>
      <c r="EJ379" s="9">
        <v>119.19</v>
      </c>
      <c r="EK379" s="9">
        <v>118.45</v>
      </c>
      <c r="EL379" s="9">
        <v>118.13</v>
      </c>
      <c r="EM379" s="9">
        <v>94.58</v>
      </c>
      <c r="EN379" s="9">
        <v>93.85</v>
      </c>
      <c r="EO379" s="9">
        <v>93.83</v>
      </c>
      <c r="EP379" s="9">
        <v>93.94</v>
      </c>
      <c r="EQ379" s="9">
        <v>95.32</v>
      </c>
      <c r="ER379" s="9">
        <v>96.16</v>
      </c>
      <c r="ES379" s="9">
        <v>116.01</v>
      </c>
      <c r="ET379" s="9">
        <v>118.52</v>
      </c>
      <c r="EU379" s="9">
        <v>120.38</v>
      </c>
      <c r="EV379" s="9">
        <v>121.04</v>
      </c>
      <c r="EW379" s="9">
        <v>120.08</v>
      </c>
      <c r="EX379" s="9">
        <v>119.99</v>
      </c>
      <c r="EY379" s="9">
        <v>84.68</v>
      </c>
      <c r="EZ379" s="9">
        <v>84.05</v>
      </c>
      <c r="FA379" s="9">
        <v>84.06</v>
      </c>
      <c r="FB379" s="9">
        <v>84.07</v>
      </c>
      <c r="FC379" s="9">
        <v>84.09</v>
      </c>
      <c r="FD379" s="9">
        <v>85.02</v>
      </c>
      <c r="FE379" s="9">
        <v>101.61</v>
      </c>
      <c r="FF379" s="9">
        <v>104.12</v>
      </c>
      <c r="FG379" s="9">
        <v>105.98</v>
      </c>
      <c r="FH379" s="9">
        <v>106.64</v>
      </c>
      <c r="FI379" s="9">
        <v>107.05</v>
      </c>
      <c r="FJ379" s="9">
        <v>106.08</v>
      </c>
      <c r="FK379" s="9">
        <v>86.64</v>
      </c>
      <c r="FL379" s="9">
        <v>84.93</v>
      </c>
      <c r="FM379" s="9">
        <v>83.68</v>
      </c>
      <c r="FO379" s="9">
        <v>80.336500000000001</v>
      </c>
      <c r="FP379" s="7">
        <v>76.61</v>
      </c>
      <c r="FQ379" s="9">
        <v>1.2410000000000001</v>
      </c>
      <c r="FR379" s="7">
        <f t="shared" si="50"/>
        <v>61.732473811442382</v>
      </c>
      <c r="FT379" s="7">
        <v>4.46</v>
      </c>
      <c r="FU379" s="7">
        <v>4.22</v>
      </c>
      <c r="FV379" s="9">
        <v>80.542299999999997</v>
      </c>
      <c r="FX379" s="9">
        <v>76.709999999999994</v>
      </c>
      <c r="FY379" s="9">
        <v>76.069999999999993</v>
      </c>
      <c r="FZ379" s="9">
        <v>74.87</v>
      </c>
      <c r="GA379" s="9">
        <v>72.959999999999994</v>
      </c>
      <c r="GB379" s="9">
        <v>70.22</v>
      </c>
    </row>
    <row r="380" spans="1:184" x14ac:dyDescent="0.25">
      <c r="A380" s="6">
        <f t="shared" si="51"/>
        <v>45083</v>
      </c>
      <c r="B380" s="13">
        <f t="shared" si="45"/>
        <v>6</v>
      </c>
      <c r="C380" s="13">
        <f t="shared" si="46"/>
        <v>2023</v>
      </c>
      <c r="D380">
        <f t="shared" si="47"/>
        <v>202306</v>
      </c>
      <c r="E380">
        <f t="shared" si="48"/>
        <v>2</v>
      </c>
      <c r="F380">
        <f t="shared" si="49"/>
        <v>202302</v>
      </c>
      <c r="G380" t="s">
        <v>566</v>
      </c>
      <c r="H380" s="9">
        <v>4.5</v>
      </c>
      <c r="I380" s="9">
        <v>4.4279000000000002</v>
      </c>
      <c r="J380" s="10">
        <v>4.7025842000000004</v>
      </c>
      <c r="K380" s="10">
        <v>4.8720581999999997</v>
      </c>
      <c r="L380" s="10">
        <v>5.0403855000000002</v>
      </c>
      <c r="M380" s="10">
        <v>5.1803046000000004</v>
      </c>
      <c r="N380" s="10">
        <v>5.2815428999999998</v>
      </c>
      <c r="O380" s="10">
        <v>5.3447706999999998</v>
      </c>
      <c r="P380" s="10">
        <v>5.3755379000000003</v>
      </c>
      <c r="Q380" s="10">
        <v>5.3836757000000004</v>
      </c>
      <c r="R380" s="10">
        <v>5.3771214000000001</v>
      </c>
      <c r="S380" s="10">
        <v>5.3611051999999999</v>
      </c>
      <c r="T380" s="10">
        <v>5.3377135999999998</v>
      </c>
      <c r="U380" s="10">
        <v>5.3074165999999998</v>
      </c>
      <c r="V380" s="10">
        <v>5.269863</v>
      </c>
      <c r="W380" s="10">
        <v>5.2258338999999996</v>
      </c>
      <c r="X380" s="10">
        <v>5.1764960000000002</v>
      </c>
      <c r="Y380" s="10">
        <v>5.1230143000000004</v>
      </c>
      <c r="Z380" s="10">
        <v>5.0665535000000004</v>
      </c>
      <c r="AA380" s="10">
        <v>5.0082806</v>
      </c>
      <c r="AB380" s="10">
        <v>4.9492535999999996</v>
      </c>
      <c r="AC380" s="10">
        <v>4.8900360000000003</v>
      </c>
      <c r="AD380" s="10">
        <v>4.8310500000000003</v>
      </c>
      <c r="AE380" s="10">
        <v>4.7727157</v>
      </c>
      <c r="AF380" s="10">
        <v>4.7154531999999998</v>
      </c>
      <c r="AG380" s="10">
        <v>4.6596846999999997</v>
      </c>
      <c r="AH380" s="10">
        <v>4.6057610000000002</v>
      </c>
      <c r="AI380" s="10">
        <v>4.5537276999999996</v>
      </c>
      <c r="AJ380" s="10">
        <v>4.5035476000000001</v>
      </c>
      <c r="AK380" s="10">
        <v>4.4551821</v>
      </c>
      <c r="AL380" s="10">
        <v>4.4085922000000002</v>
      </c>
      <c r="AM380" s="10">
        <v>4.3637410000000001</v>
      </c>
      <c r="AN380" s="10">
        <v>4.3205895999999999</v>
      </c>
      <c r="AO380" s="10">
        <v>4.2790993000000004</v>
      </c>
      <c r="AP380" s="10">
        <v>4.2392327999999999</v>
      </c>
      <c r="AQ380" s="10">
        <v>4.2009515999999998</v>
      </c>
      <c r="AR380" s="10">
        <v>4.1642168000000002</v>
      </c>
      <c r="AS380" s="10">
        <v>4.1289911999999998</v>
      </c>
      <c r="AT380" s="10">
        <v>4.0952355999999996</v>
      </c>
      <c r="AU380" s="10">
        <v>4.0629086000000001</v>
      </c>
      <c r="AV380" s="10">
        <v>4.0319688999999999</v>
      </c>
      <c r="AW380" s="10">
        <v>4.0023742000000002</v>
      </c>
      <c r="AX380" s="10">
        <v>3.9740823000000001</v>
      </c>
      <c r="AY380" s="10">
        <v>3.9470518999999999</v>
      </c>
      <c r="AZ380" s="10">
        <v>3.9212406999999998</v>
      </c>
      <c r="BA380" s="10">
        <v>3.8966064999999999</v>
      </c>
      <c r="BB380" s="10">
        <v>3.8731078999999999</v>
      </c>
      <c r="BC380" s="10">
        <v>3.8507026</v>
      </c>
      <c r="BD380" s="10">
        <v>3.8293485</v>
      </c>
      <c r="BE380" s="10">
        <v>3.8090042</v>
      </c>
      <c r="BF380" s="10">
        <v>3.7896295000000002</v>
      </c>
      <c r="BG380" s="10">
        <v>3.7711947000000001</v>
      </c>
      <c r="BH380" s="10">
        <v>3.7536735000000001</v>
      </c>
      <c r="BI380" s="10">
        <v>3.7370394999999998</v>
      </c>
      <c r="BJ380" s="10">
        <v>3.7212657999999998</v>
      </c>
      <c r="BK380" s="10">
        <v>3.7063263000000002</v>
      </c>
      <c r="BL380" s="10">
        <v>3.6921944</v>
      </c>
      <c r="BM380" s="10">
        <v>3.6788435000000002</v>
      </c>
      <c r="BN380" s="10">
        <v>3.6662471999999999</v>
      </c>
      <c r="BO380" s="10">
        <v>3.654379</v>
      </c>
      <c r="BP380" s="10">
        <v>3.6432123000000001</v>
      </c>
      <c r="BQ380" s="10">
        <v>3.6327208</v>
      </c>
      <c r="BR380" s="10">
        <v>3.5828323000000002</v>
      </c>
      <c r="BS380" s="10">
        <v>3.5528236999999998</v>
      </c>
      <c r="BU380" s="9">
        <v>59.15</v>
      </c>
      <c r="BV380" s="9">
        <v>63.79</v>
      </c>
      <c r="BW380" s="9">
        <v>70</v>
      </c>
      <c r="BX380" s="9">
        <v>78.48</v>
      </c>
      <c r="BY380" s="9">
        <v>102.4</v>
      </c>
      <c r="BZ380" s="9">
        <v>114.75</v>
      </c>
      <c r="CA380" s="9">
        <v>115.93</v>
      </c>
      <c r="CB380" s="9">
        <v>115.83</v>
      </c>
      <c r="CC380" s="9">
        <v>110.08</v>
      </c>
      <c r="CD380" s="9">
        <v>105.98</v>
      </c>
      <c r="CE380" s="9">
        <v>102.9</v>
      </c>
      <c r="CF380" s="9">
        <v>100.84</v>
      </c>
      <c r="CG380" s="9">
        <v>99.35</v>
      </c>
      <c r="CH380" s="9">
        <v>100.9</v>
      </c>
      <c r="CI380" s="9">
        <v>104.66</v>
      </c>
      <c r="CJ380" s="9">
        <v>110.02</v>
      </c>
      <c r="CK380" s="9">
        <v>114.94</v>
      </c>
      <c r="CL380" s="9">
        <v>117.74</v>
      </c>
      <c r="CM380" s="9">
        <v>123.04</v>
      </c>
      <c r="CN380" s="9">
        <v>122.66</v>
      </c>
      <c r="CO380" s="9">
        <v>112.25</v>
      </c>
      <c r="CP380" s="9">
        <v>103.8</v>
      </c>
      <c r="CQ380" s="9">
        <v>97.7</v>
      </c>
      <c r="CR380" s="9">
        <v>91.66</v>
      </c>
      <c r="CS380" s="9">
        <v>93.66</v>
      </c>
      <c r="CT380" s="9">
        <v>95.68</v>
      </c>
      <c r="CU380" s="9">
        <v>98.42</v>
      </c>
      <c r="CV380" s="9">
        <v>102.41</v>
      </c>
      <c r="CW380" s="9">
        <v>105.42</v>
      </c>
      <c r="CX380" s="9">
        <v>108.19</v>
      </c>
      <c r="CY380" s="9">
        <v>111.03</v>
      </c>
      <c r="CZ380" s="9">
        <v>111.9</v>
      </c>
      <c r="DA380" s="9">
        <v>102.94</v>
      </c>
      <c r="DB380" s="9">
        <v>91.41</v>
      </c>
      <c r="DC380" s="9">
        <v>82.43</v>
      </c>
      <c r="DD380" s="9">
        <v>76.989999999999995</v>
      </c>
      <c r="DE380" s="9">
        <v>74.06</v>
      </c>
      <c r="DF380" s="9">
        <v>71.12</v>
      </c>
      <c r="DG380" s="9">
        <v>73.959999999999994</v>
      </c>
      <c r="DH380" s="9">
        <v>79.97</v>
      </c>
      <c r="DI380" s="9">
        <v>85.79</v>
      </c>
      <c r="DJ380" s="9">
        <v>91.52</v>
      </c>
      <c r="DK380" s="9">
        <v>96.14</v>
      </c>
      <c r="DL380" s="9">
        <v>98.07</v>
      </c>
      <c r="DM380" s="9">
        <v>92.81</v>
      </c>
      <c r="DN380" s="9">
        <v>82.8</v>
      </c>
      <c r="DO380" s="9">
        <v>77.14</v>
      </c>
      <c r="DP380" s="9">
        <v>73.63</v>
      </c>
      <c r="DR380" s="9">
        <v>75.75</v>
      </c>
      <c r="DS380" s="9">
        <v>74.7</v>
      </c>
      <c r="DT380" s="9">
        <v>83.51</v>
      </c>
      <c r="DU380" s="9">
        <v>98.12</v>
      </c>
      <c r="DV380" s="9">
        <v>117.72</v>
      </c>
      <c r="DW380" s="9">
        <v>121.07</v>
      </c>
      <c r="DX380" s="9">
        <v>118.66</v>
      </c>
      <c r="DY380" s="9">
        <v>116.68</v>
      </c>
      <c r="DZ380" s="9">
        <v>113.85</v>
      </c>
      <c r="EA380" s="9">
        <v>100.09</v>
      </c>
      <c r="EB380" s="9">
        <v>98.47</v>
      </c>
      <c r="EC380" s="9">
        <v>98.36</v>
      </c>
      <c r="ED380" s="9">
        <v>92.57</v>
      </c>
      <c r="EE380" s="9">
        <v>92.96</v>
      </c>
      <c r="EF380" s="9">
        <v>92.6</v>
      </c>
      <c r="EG380" s="9">
        <v>112.59</v>
      </c>
      <c r="EH380" s="9">
        <v>114.86</v>
      </c>
      <c r="EI380" s="9">
        <v>115.94</v>
      </c>
      <c r="EJ380" s="9">
        <v>115.5</v>
      </c>
      <c r="EK380" s="9">
        <v>114.76</v>
      </c>
      <c r="EL380" s="9">
        <v>114.44</v>
      </c>
      <c r="EM380" s="9">
        <v>92.67</v>
      </c>
      <c r="EN380" s="9">
        <v>91.94</v>
      </c>
      <c r="EO380" s="9">
        <v>91.92</v>
      </c>
      <c r="EP380" s="9">
        <v>92.03</v>
      </c>
      <c r="EQ380" s="9">
        <v>93.41</v>
      </c>
      <c r="ER380" s="9">
        <v>94.25</v>
      </c>
      <c r="ES380" s="9">
        <v>111.65</v>
      </c>
      <c r="ET380" s="9">
        <v>114.16</v>
      </c>
      <c r="EU380" s="9">
        <v>116.02</v>
      </c>
      <c r="EV380" s="9">
        <v>116.68</v>
      </c>
      <c r="EW380" s="9">
        <v>115.72</v>
      </c>
      <c r="EX380" s="9">
        <v>115.63</v>
      </c>
      <c r="EY380" s="9">
        <v>83.52</v>
      </c>
      <c r="EZ380" s="9">
        <v>82.89</v>
      </c>
      <c r="FA380" s="9">
        <v>82.9</v>
      </c>
      <c r="FB380" s="9">
        <v>82.91</v>
      </c>
      <c r="FC380" s="9">
        <v>82.93</v>
      </c>
      <c r="FD380" s="9">
        <v>83.86</v>
      </c>
      <c r="FE380" s="9">
        <v>97.25</v>
      </c>
      <c r="FF380" s="9">
        <v>99.76</v>
      </c>
      <c r="FG380" s="9">
        <v>101.62</v>
      </c>
      <c r="FH380" s="9">
        <v>102.28</v>
      </c>
      <c r="FI380" s="9">
        <v>102.69</v>
      </c>
      <c r="FJ380" s="9">
        <v>101.72</v>
      </c>
      <c r="FK380" s="9">
        <v>85.48</v>
      </c>
      <c r="FL380" s="9">
        <v>83.77</v>
      </c>
      <c r="FM380" s="9">
        <v>82.52</v>
      </c>
      <c r="FO380" s="9">
        <v>80.419399999999996</v>
      </c>
      <c r="FP380" s="7">
        <v>76.22</v>
      </c>
      <c r="FQ380" s="9">
        <v>1.2407999999999999</v>
      </c>
      <c r="FR380" s="7">
        <f t="shared" si="50"/>
        <v>61.428110896196003</v>
      </c>
      <c r="FT380" s="7">
        <v>4.46</v>
      </c>
      <c r="FU380" s="7">
        <v>4.1900000000000004</v>
      </c>
      <c r="FV380" s="9">
        <v>80.626400000000004</v>
      </c>
      <c r="FX380" s="9">
        <v>76.290000000000006</v>
      </c>
      <c r="FY380" s="9">
        <v>75.709999999999994</v>
      </c>
      <c r="FZ380" s="9">
        <v>74.47</v>
      </c>
      <c r="GA380" s="9">
        <v>72.599999999999994</v>
      </c>
      <c r="GB380" s="9">
        <v>69.89</v>
      </c>
    </row>
    <row r="381" spans="1:184" x14ac:dyDescent="0.25">
      <c r="A381" s="6">
        <f t="shared" si="51"/>
        <v>45084</v>
      </c>
      <c r="B381" s="13">
        <f t="shared" si="45"/>
        <v>6</v>
      </c>
      <c r="C381" s="13">
        <f t="shared" si="46"/>
        <v>2023</v>
      </c>
      <c r="D381">
        <f t="shared" si="47"/>
        <v>202306</v>
      </c>
      <c r="E381">
        <f t="shared" si="48"/>
        <v>2</v>
      </c>
      <c r="F381">
        <f t="shared" si="49"/>
        <v>202302</v>
      </c>
      <c r="G381" t="s">
        <v>567</v>
      </c>
      <c r="H381" s="9">
        <v>4.5</v>
      </c>
      <c r="I381" s="9">
        <v>4.4278000000000004</v>
      </c>
      <c r="J381" s="10">
        <v>4.7127824</v>
      </c>
      <c r="K381" s="10">
        <v>4.8775411999999996</v>
      </c>
      <c r="L381" s="10">
        <v>5.0538612000000001</v>
      </c>
      <c r="M381" s="10">
        <v>5.2087602999999998</v>
      </c>
      <c r="N381" s="10">
        <v>5.3260958</v>
      </c>
      <c r="O381" s="10">
        <v>5.4045490999999997</v>
      </c>
      <c r="P381" s="10">
        <v>5.4480167000000002</v>
      </c>
      <c r="Q381" s="10">
        <v>5.4659778000000001</v>
      </c>
      <c r="R381" s="10">
        <v>5.4671624999999997</v>
      </c>
      <c r="S381" s="10">
        <v>5.4577429999999998</v>
      </c>
      <c r="T381" s="10">
        <v>5.4402467000000003</v>
      </c>
      <c r="U381" s="10">
        <v>5.4151055000000001</v>
      </c>
      <c r="V381" s="10">
        <v>5.3810447000000003</v>
      </c>
      <c r="W381" s="10">
        <v>5.3386817999999998</v>
      </c>
      <c r="X381" s="10">
        <v>5.2893030000000003</v>
      </c>
      <c r="Y381" s="10">
        <v>5.2341929</v>
      </c>
      <c r="Z381" s="10">
        <v>5.1746359999999996</v>
      </c>
      <c r="AA381" s="10">
        <v>5.1119187999999998</v>
      </c>
      <c r="AB381" s="10">
        <v>5.0472691000000003</v>
      </c>
      <c r="AC381" s="10">
        <v>4.9815937999999997</v>
      </c>
      <c r="AD381" s="10">
        <v>4.9156890000000004</v>
      </c>
      <c r="AE381" s="10">
        <v>4.8503486000000002</v>
      </c>
      <c r="AF381" s="10">
        <v>4.7863663000000001</v>
      </c>
      <c r="AG381" s="10">
        <v>4.7245384000000001</v>
      </c>
      <c r="AH381" s="10">
        <v>4.6655471000000004</v>
      </c>
      <c r="AI381" s="10">
        <v>4.6094739999999996</v>
      </c>
      <c r="AJ381" s="10">
        <v>4.5562012999999997</v>
      </c>
      <c r="AK381" s="10">
        <v>4.5056092999999997</v>
      </c>
      <c r="AL381" s="10">
        <v>4.4575779999999998</v>
      </c>
      <c r="AM381" s="10">
        <v>4.4119894999999998</v>
      </c>
      <c r="AN381" s="10">
        <v>4.3687240000000003</v>
      </c>
      <c r="AO381" s="10">
        <v>4.3276617000000002</v>
      </c>
      <c r="AP381" s="10">
        <v>4.2886844999999996</v>
      </c>
      <c r="AQ381" s="10">
        <v>4.2516724999999997</v>
      </c>
      <c r="AR381" s="10">
        <v>4.2165062999999998</v>
      </c>
      <c r="AS381" s="10">
        <v>4.1830673000000003</v>
      </c>
      <c r="AT381" s="10">
        <v>4.1512424000000001</v>
      </c>
      <c r="AU381" s="10">
        <v>4.1209499000000003</v>
      </c>
      <c r="AV381" s="10">
        <v>4.0921186000000001</v>
      </c>
      <c r="AW381" s="10">
        <v>4.0646763000000004</v>
      </c>
      <c r="AX381" s="10">
        <v>4.0385508000000003</v>
      </c>
      <c r="AY381" s="10">
        <v>4.0136709000000002</v>
      </c>
      <c r="AZ381" s="10">
        <v>3.9899643999999999</v>
      </c>
      <c r="BA381" s="10">
        <v>3.9673592000000002</v>
      </c>
      <c r="BB381" s="10">
        <v>3.9457838999999999</v>
      </c>
      <c r="BC381" s="10">
        <v>3.9251665</v>
      </c>
      <c r="BD381" s="10">
        <v>3.9054348999999999</v>
      </c>
      <c r="BE381" s="10">
        <v>3.8865175999999999</v>
      </c>
      <c r="BF381" s="10">
        <v>3.8683513999999999</v>
      </c>
      <c r="BG381" s="10">
        <v>3.8509123999999999</v>
      </c>
      <c r="BH381" s="10">
        <v>3.8341878</v>
      </c>
      <c r="BI381" s="10">
        <v>3.8181645</v>
      </c>
      <c r="BJ381" s="10">
        <v>3.8028293</v>
      </c>
      <c r="BK381" s="10">
        <v>3.7881694000000001</v>
      </c>
      <c r="BL381" s="10">
        <v>3.7741717000000001</v>
      </c>
      <c r="BM381" s="10">
        <v>3.7608231000000001</v>
      </c>
      <c r="BN381" s="10">
        <v>3.7481106999999998</v>
      </c>
      <c r="BO381" s="10">
        <v>3.7360215000000001</v>
      </c>
      <c r="BP381" s="10">
        <v>3.7245422000000001</v>
      </c>
      <c r="BQ381" s="10">
        <v>3.7136600999999998</v>
      </c>
      <c r="BR381" s="10">
        <v>3.6602423000000002</v>
      </c>
      <c r="BS381" s="10">
        <v>3.6254428000000001</v>
      </c>
      <c r="BU381" s="9">
        <v>62.27</v>
      </c>
      <c r="BV381" s="9">
        <v>67.260000000000005</v>
      </c>
      <c r="BW381" s="9">
        <v>72.099999999999994</v>
      </c>
      <c r="BX381" s="9">
        <v>79.959999999999994</v>
      </c>
      <c r="BY381" s="9">
        <v>103.56</v>
      </c>
      <c r="BZ381" s="9">
        <v>114.92</v>
      </c>
      <c r="CA381" s="9">
        <v>116.47</v>
      </c>
      <c r="CB381" s="9">
        <v>116.42</v>
      </c>
      <c r="CC381" s="9">
        <v>110.76</v>
      </c>
      <c r="CD381" s="9">
        <v>107</v>
      </c>
      <c r="CE381" s="9">
        <v>103.92</v>
      </c>
      <c r="CF381" s="9">
        <v>101.86</v>
      </c>
      <c r="CG381" s="9">
        <v>100.37</v>
      </c>
      <c r="CH381" s="9">
        <v>101.92</v>
      </c>
      <c r="CI381" s="9">
        <v>105.68</v>
      </c>
      <c r="CJ381" s="9">
        <v>111.04</v>
      </c>
      <c r="CK381" s="9">
        <v>115.96</v>
      </c>
      <c r="CL381" s="9">
        <v>118.76</v>
      </c>
      <c r="CM381" s="9">
        <v>124.06</v>
      </c>
      <c r="CN381" s="9">
        <v>123.68</v>
      </c>
      <c r="CO381" s="9">
        <v>113.27</v>
      </c>
      <c r="CP381" s="9">
        <v>104.82</v>
      </c>
      <c r="CQ381" s="9">
        <v>98.72</v>
      </c>
      <c r="CR381" s="9">
        <v>92.68</v>
      </c>
      <c r="CS381" s="9">
        <v>94.68</v>
      </c>
      <c r="CT381" s="9">
        <v>96.78</v>
      </c>
      <c r="CU381" s="9">
        <v>99.64</v>
      </c>
      <c r="CV381" s="9">
        <v>103.76</v>
      </c>
      <c r="CW381" s="9">
        <v>106.77</v>
      </c>
      <c r="CX381" s="9">
        <v>109.54</v>
      </c>
      <c r="CY381" s="9">
        <v>112.38</v>
      </c>
      <c r="CZ381" s="9">
        <v>113.25</v>
      </c>
      <c r="DA381" s="9">
        <v>104.29</v>
      </c>
      <c r="DB381" s="9">
        <v>92.76</v>
      </c>
      <c r="DC381" s="9">
        <v>83.78</v>
      </c>
      <c r="DD381" s="9">
        <v>78.34</v>
      </c>
      <c r="DE381" s="9">
        <v>75.41</v>
      </c>
      <c r="DF381" s="9">
        <v>72.47</v>
      </c>
      <c r="DG381" s="9">
        <v>75.31</v>
      </c>
      <c r="DH381" s="9">
        <v>81.319999999999993</v>
      </c>
      <c r="DI381" s="9">
        <v>87.14</v>
      </c>
      <c r="DJ381" s="9">
        <v>92.87</v>
      </c>
      <c r="DK381" s="9">
        <v>97.49</v>
      </c>
      <c r="DL381" s="9">
        <v>99.42</v>
      </c>
      <c r="DM381" s="9">
        <v>94.16</v>
      </c>
      <c r="DN381" s="9">
        <v>84.15</v>
      </c>
      <c r="DO381" s="9">
        <v>78.489999999999995</v>
      </c>
      <c r="DP381" s="9">
        <v>74.98</v>
      </c>
      <c r="DR381" s="9">
        <v>78.38</v>
      </c>
      <c r="DS381" s="9">
        <v>76.849999999999994</v>
      </c>
      <c r="DT381" s="9">
        <v>85.24</v>
      </c>
      <c r="DU381" s="9">
        <v>96.92</v>
      </c>
      <c r="DV381" s="9">
        <v>116.17</v>
      </c>
      <c r="DW381" s="9">
        <v>120.46</v>
      </c>
      <c r="DX381" s="9">
        <v>116.12</v>
      </c>
      <c r="DY381" s="9">
        <v>114.14</v>
      </c>
      <c r="DZ381" s="9">
        <v>111.31</v>
      </c>
      <c r="EA381" s="9">
        <v>101.56</v>
      </c>
      <c r="EB381" s="9">
        <v>99.94</v>
      </c>
      <c r="EC381" s="9">
        <v>99.83</v>
      </c>
      <c r="ED381" s="9">
        <v>94.01</v>
      </c>
      <c r="EE381" s="9">
        <v>94.4</v>
      </c>
      <c r="EF381" s="9">
        <v>94.04</v>
      </c>
      <c r="EG381" s="9">
        <v>112.07</v>
      </c>
      <c r="EH381" s="9">
        <v>114.34</v>
      </c>
      <c r="EI381" s="9">
        <v>115.42</v>
      </c>
      <c r="EJ381" s="9">
        <v>114.98</v>
      </c>
      <c r="EK381" s="9">
        <v>114.24</v>
      </c>
      <c r="EL381" s="9">
        <v>113.92</v>
      </c>
      <c r="EM381" s="9">
        <v>92.14</v>
      </c>
      <c r="EN381" s="9">
        <v>91.41</v>
      </c>
      <c r="EO381" s="9">
        <v>91.39</v>
      </c>
      <c r="EP381" s="9">
        <v>91.5</v>
      </c>
      <c r="EQ381" s="9">
        <v>92.88</v>
      </c>
      <c r="ER381" s="9">
        <v>93.72</v>
      </c>
      <c r="ES381" s="9">
        <v>112.05</v>
      </c>
      <c r="ET381" s="9">
        <v>114.56</v>
      </c>
      <c r="EU381" s="9">
        <v>116.42</v>
      </c>
      <c r="EV381" s="9">
        <v>117.08</v>
      </c>
      <c r="EW381" s="9">
        <v>116.12</v>
      </c>
      <c r="EX381" s="9">
        <v>116.03</v>
      </c>
      <c r="EY381" s="9">
        <v>83.66</v>
      </c>
      <c r="EZ381" s="9">
        <v>83.03</v>
      </c>
      <c r="FA381" s="9">
        <v>83.04</v>
      </c>
      <c r="FB381" s="9">
        <v>83.05</v>
      </c>
      <c r="FC381" s="9">
        <v>83.07</v>
      </c>
      <c r="FD381" s="9">
        <v>84</v>
      </c>
      <c r="FE381" s="9">
        <v>97.81</v>
      </c>
      <c r="FF381" s="9">
        <v>100.32</v>
      </c>
      <c r="FG381" s="9">
        <v>102.18</v>
      </c>
      <c r="FH381" s="9">
        <v>102.84</v>
      </c>
      <c r="FI381" s="9">
        <v>103.25</v>
      </c>
      <c r="FJ381" s="9">
        <v>102.28</v>
      </c>
      <c r="FK381" s="9">
        <v>85.62</v>
      </c>
      <c r="FL381" s="9">
        <v>83.91</v>
      </c>
      <c r="FM381" s="9">
        <v>82.66</v>
      </c>
      <c r="FO381" s="9">
        <v>80.807400000000001</v>
      </c>
      <c r="FP381" s="7">
        <v>76.849999999999994</v>
      </c>
      <c r="FQ381" s="9">
        <v>1.2462</v>
      </c>
      <c r="FR381" s="7">
        <f t="shared" si="50"/>
        <v>61.667469106082486</v>
      </c>
      <c r="FT381" s="7">
        <v>4.58</v>
      </c>
      <c r="FU381" s="7">
        <v>4.26</v>
      </c>
      <c r="FV381" s="9">
        <v>81.026600000000002</v>
      </c>
      <c r="FX381" s="9">
        <v>76.95</v>
      </c>
      <c r="FY381" s="9">
        <v>76.489999999999995</v>
      </c>
      <c r="FZ381" s="9">
        <v>75.260000000000005</v>
      </c>
      <c r="GA381" s="9">
        <v>73.3</v>
      </c>
      <c r="GB381" s="9">
        <v>70.430000000000007</v>
      </c>
    </row>
    <row r="382" spans="1:184" x14ac:dyDescent="0.25">
      <c r="A382" s="6">
        <f t="shared" si="51"/>
        <v>45085</v>
      </c>
      <c r="B382" s="13">
        <f t="shared" si="45"/>
        <v>6</v>
      </c>
      <c r="C382" s="13">
        <f t="shared" si="46"/>
        <v>2023</v>
      </c>
      <c r="D382">
        <f t="shared" si="47"/>
        <v>202306</v>
      </c>
      <c r="E382">
        <f t="shared" si="48"/>
        <v>2</v>
      </c>
      <c r="F382">
        <f t="shared" si="49"/>
        <v>202302</v>
      </c>
      <c r="G382" t="s">
        <v>568</v>
      </c>
      <c r="H382" s="9">
        <v>4.5</v>
      </c>
      <c r="I382" s="9">
        <v>4.4279000000000002</v>
      </c>
      <c r="J382" s="10">
        <v>4.7223316999999998</v>
      </c>
      <c r="K382" s="10">
        <v>4.8731600000000004</v>
      </c>
      <c r="L382" s="10">
        <v>5.0388161</v>
      </c>
      <c r="M382" s="10">
        <v>5.1847088000000001</v>
      </c>
      <c r="N382" s="10">
        <v>5.2940398000000002</v>
      </c>
      <c r="O382" s="10">
        <v>5.3653162999999999</v>
      </c>
      <c r="P382" s="10">
        <v>5.4025515000000004</v>
      </c>
      <c r="Q382" s="10">
        <v>5.4142656000000002</v>
      </c>
      <c r="R382" s="10">
        <v>5.4079810999999998</v>
      </c>
      <c r="S382" s="10">
        <v>5.3894076999999996</v>
      </c>
      <c r="T382" s="10">
        <v>5.3612748000000003</v>
      </c>
      <c r="U382" s="10">
        <v>5.3251165</v>
      </c>
      <c r="V382" s="10">
        <v>5.2815032000000004</v>
      </c>
      <c r="W382" s="10">
        <v>5.2315281000000002</v>
      </c>
      <c r="X382" s="10">
        <v>5.1765536000000001</v>
      </c>
      <c r="Y382" s="10">
        <v>5.1179404999999996</v>
      </c>
      <c r="Z382" s="10">
        <v>5.0570494000000004</v>
      </c>
      <c r="AA382" s="10">
        <v>4.9952429</v>
      </c>
      <c r="AB382" s="10">
        <v>4.9337568999999997</v>
      </c>
      <c r="AC382" s="10">
        <v>4.8731875000000002</v>
      </c>
      <c r="AD382" s="10">
        <v>4.8139291000000002</v>
      </c>
      <c r="AE382" s="10">
        <v>4.7563732999999999</v>
      </c>
      <c r="AF382" s="10">
        <v>4.7009122000000003</v>
      </c>
      <c r="AG382" s="10">
        <v>4.6479397000000002</v>
      </c>
      <c r="AH382" s="10">
        <v>4.5977724000000002</v>
      </c>
      <c r="AI382" s="10">
        <v>4.5503593999999996</v>
      </c>
      <c r="AJ382" s="10">
        <v>4.5055398000000002</v>
      </c>
      <c r="AK382" s="10">
        <v>4.4631509999999999</v>
      </c>
      <c r="AL382" s="10">
        <v>4.4230302999999997</v>
      </c>
      <c r="AM382" s="10">
        <v>4.3850167999999998</v>
      </c>
      <c r="AN382" s="10">
        <v>4.3489477000000001</v>
      </c>
      <c r="AO382" s="10">
        <v>4.3146607000000001</v>
      </c>
      <c r="AP382" s="10">
        <v>4.2819944999999997</v>
      </c>
      <c r="AQ382" s="10">
        <v>4.2507865000000002</v>
      </c>
      <c r="AR382" s="10">
        <v>4.2208743000000002</v>
      </c>
      <c r="AS382" s="10">
        <v>4.1920966000000002</v>
      </c>
      <c r="AT382" s="10">
        <v>4.1643103999999997</v>
      </c>
      <c r="AU382" s="10">
        <v>4.1374586000000004</v>
      </c>
      <c r="AV382" s="10">
        <v>4.1115089999999999</v>
      </c>
      <c r="AW382" s="10">
        <v>4.0864282999999997</v>
      </c>
      <c r="AX382" s="10">
        <v>4.0621831000000004</v>
      </c>
      <c r="AY382" s="10">
        <v>4.0387411000000002</v>
      </c>
      <c r="AZ382" s="10">
        <v>4.0160691000000002</v>
      </c>
      <c r="BA382" s="10">
        <v>3.9941336999999999</v>
      </c>
      <c r="BB382" s="10">
        <v>3.9729025</v>
      </c>
      <c r="BC382" s="10">
        <v>3.9523424</v>
      </c>
      <c r="BD382" s="10">
        <v>3.93242</v>
      </c>
      <c r="BE382" s="10">
        <v>3.9131029000000002</v>
      </c>
      <c r="BF382" s="10">
        <v>3.8943633000000002</v>
      </c>
      <c r="BG382" s="10">
        <v>3.8761982000000001</v>
      </c>
      <c r="BH382" s="10">
        <v>3.8586117</v>
      </c>
      <c r="BI382" s="10">
        <v>3.8416073000000002</v>
      </c>
      <c r="BJ382" s="10">
        <v>3.8251886000000002</v>
      </c>
      <c r="BK382" s="10">
        <v>3.8093596999999999</v>
      </c>
      <c r="BL382" s="10">
        <v>3.7941242000000002</v>
      </c>
      <c r="BM382" s="10">
        <v>3.7794856999999999</v>
      </c>
      <c r="BN382" s="10">
        <v>3.7654481999999998</v>
      </c>
      <c r="BO382" s="10">
        <v>3.7520155000000002</v>
      </c>
      <c r="BP382" s="10">
        <v>3.7391909999999999</v>
      </c>
      <c r="BQ382" s="10">
        <v>3.7269789000000002</v>
      </c>
      <c r="BR382" s="10">
        <v>3.6663638000000001</v>
      </c>
      <c r="BS382" s="10">
        <v>3.6262308000000001</v>
      </c>
      <c r="BU382" s="9">
        <v>63.39</v>
      </c>
      <c r="BV382" s="9">
        <v>68.73</v>
      </c>
      <c r="BW382" s="9">
        <v>73.63</v>
      </c>
      <c r="BX382" s="9">
        <v>81.97</v>
      </c>
      <c r="BY382" s="9">
        <v>106.37</v>
      </c>
      <c r="BZ382" s="9">
        <v>117.82</v>
      </c>
      <c r="CA382" s="9">
        <v>118.72</v>
      </c>
      <c r="CB382" s="9">
        <v>118.48</v>
      </c>
      <c r="CC382" s="9">
        <v>112.63</v>
      </c>
      <c r="CD382" s="9">
        <v>108.45</v>
      </c>
      <c r="CE382" s="9">
        <v>105.36</v>
      </c>
      <c r="CF382" s="9">
        <v>103.3</v>
      </c>
      <c r="CG382" s="9">
        <v>101.81</v>
      </c>
      <c r="CH382" s="9">
        <v>103.35</v>
      </c>
      <c r="CI382" s="9">
        <v>107.11</v>
      </c>
      <c r="CJ382" s="9">
        <v>112.47</v>
      </c>
      <c r="CK382" s="9">
        <v>117.39</v>
      </c>
      <c r="CL382" s="9">
        <v>120.19</v>
      </c>
      <c r="CM382" s="9">
        <v>125.49</v>
      </c>
      <c r="CN382" s="9">
        <v>125.11</v>
      </c>
      <c r="CO382" s="9">
        <v>114.7</v>
      </c>
      <c r="CP382" s="9">
        <v>106.25</v>
      </c>
      <c r="CQ382" s="9">
        <v>100.15</v>
      </c>
      <c r="CR382" s="9">
        <v>94.11</v>
      </c>
      <c r="CS382" s="9">
        <v>96.11</v>
      </c>
      <c r="CT382" s="9">
        <v>98.21</v>
      </c>
      <c r="CU382" s="9">
        <v>101.07</v>
      </c>
      <c r="CV382" s="9">
        <v>105.19</v>
      </c>
      <c r="CW382" s="9">
        <v>108.2</v>
      </c>
      <c r="CX382" s="9">
        <v>110.97</v>
      </c>
      <c r="CY382" s="9">
        <v>113.81</v>
      </c>
      <c r="CZ382" s="9">
        <v>114.68</v>
      </c>
      <c r="DA382" s="9">
        <v>105.72</v>
      </c>
      <c r="DB382" s="9">
        <v>94.44</v>
      </c>
      <c r="DC382" s="9">
        <v>85.46</v>
      </c>
      <c r="DD382" s="9">
        <v>80.02</v>
      </c>
      <c r="DE382" s="9">
        <v>77.09</v>
      </c>
      <c r="DF382" s="9">
        <v>74.150000000000006</v>
      </c>
      <c r="DG382" s="9">
        <v>76.989999999999995</v>
      </c>
      <c r="DH382" s="9">
        <v>83</v>
      </c>
      <c r="DI382" s="9">
        <v>88.82</v>
      </c>
      <c r="DJ382" s="9">
        <v>94.55</v>
      </c>
      <c r="DK382" s="9">
        <v>99.17</v>
      </c>
      <c r="DL382" s="9">
        <v>101.1</v>
      </c>
      <c r="DM382" s="9">
        <v>95.84</v>
      </c>
      <c r="DN382" s="9">
        <v>85.83</v>
      </c>
      <c r="DO382" s="9">
        <v>80.17</v>
      </c>
      <c r="DP382" s="9">
        <v>76.66</v>
      </c>
      <c r="DR382" s="9">
        <v>79.95</v>
      </c>
      <c r="DS382" s="9">
        <v>78.709999999999994</v>
      </c>
      <c r="DT382" s="9">
        <v>87.78</v>
      </c>
      <c r="DU382" s="9">
        <v>101.14</v>
      </c>
      <c r="DV382" s="9">
        <v>119.3</v>
      </c>
      <c r="DW382" s="9">
        <v>124.67</v>
      </c>
      <c r="DX382" s="9">
        <v>120.45</v>
      </c>
      <c r="DY382" s="9">
        <v>118.47</v>
      </c>
      <c r="DZ382" s="9">
        <v>115.64</v>
      </c>
      <c r="EA382" s="9">
        <v>101.6</v>
      </c>
      <c r="EB382" s="9">
        <v>99.98</v>
      </c>
      <c r="EC382" s="9">
        <v>99.87</v>
      </c>
      <c r="ED382" s="9">
        <v>94.12</v>
      </c>
      <c r="EE382" s="9">
        <v>94.51</v>
      </c>
      <c r="EF382" s="9">
        <v>94.15</v>
      </c>
      <c r="EG382" s="9">
        <v>114.15</v>
      </c>
      <c r="EH382" s="9">
        <v>116.42</v>
      </c>
      <c r="EI382" s="9">
        <v>117.5</v>
      </c>
      <c r="EJ382" s="9">
        <v>117.06</v>
      </c>
      <c r="EK382" s="9">
        <v>116.32</v>
      </c>
      <c r="EL382" s="9">
        <v>116</v>
      </c>
      <c r="EM382" s="9">
        <v>92.62</v>
      </c>
      <c r="EN382" s="9">
        <v>91.89</v>
      </c>
      <c r="EO382" s="9">
        <v>91.87</v>
      </c>
      <c r="EP382" s="9">
        <v>91.98</v>
      </c>
      <c r="EQ382" s="9">
        <v>93.36</v>
      </c>
      <c r="ER382" s="9">
        <v>94.2</v>
      </c>
      <c r="ES382" s="9">
        <v>114.19</v>
      </c>
      <c r="ET382" s="9">
        <v>116.7</v>
      </c>
      <c r="EU382" s="9">
        <v>118.56</v>
      </c>
      <c r="EV382" s="9">
        <v>119.22</v>
      </c>
      <c r="EW382" s="9">
        <v>118.26</v>
      </c>
      <c r="EX382" s="9">
        <v>118.17</v>
      </c>
      <c r="EY382" s="9">
        <v>83.97</v>
      </c>
      <c r="EZ382" s="9">
        <v>83.34</v>
      </c>
      <c r="FA382" s="9">
        <v>83.35</v>
      </c>
      <c r="FB382" s="9">
        <v>83.36</v>
      </c>
      <c r="FC382" s="9">
        <v>83.38</v>
      </c>
      <c r="FD382" s="9">
        <v>84.31</v>
      </c>
      <c r="FE382" s="9">
        <v>99.95</v>
      </c>
      <c r="FF382" s="9">
        <v>102.46</v>
      </c>
      <c r="FG382" s="9">
        <v>104.32</v>
      </c>
      <c r="FH382" s="9">
        <v>104.98</v>
      </c>
      <c r="FI382" s="9">
        <v>105.39</v>
      </c>
      <c r="FJ382" s="9">
        <v>104.42</v>
      </c>
      <c r="FK382" s="9">
        <v>85.93</v>
      </c>
      <c r="FL382" s="9">
        <v>84.22</v>
      </c>
      <c r="FM382" s="9">
        <v>82.97</v>
      </c>
      <c r="FO382" s="9">
        <v>81.038899999999998</v>
      </c>
      <c r="FP382" s="7">
        <v>75.88</v>
      </c>
      <c r="FQ382" s="9">
        <v>1.2535000000000001</v>
      </c>
      <c r="FR382" s="7">
        <f t="shared" si="50"/>
        <v>60.534503390506572</v>
      </c>
      <c r="FT382" s="7">
        <v>4.51</v>
      </c>
      <c r="FU382" s="7">
        <v>4.25</v>
      </c>
      <c r="FV382" s="9">
        <v>81.253299999999996</v>
      </c>
      <c r="FX382" s="9">
        <v>75.959999999999994</v>
      </c>
      <c r="FY382" s="9">
        <v>75.5</v>
      </c>
      <c r="FZ382" s="9">
        <v>74.319999999999993</v>
      </c>
      <c r="GA382" s="9">
        <v>72.41</v>
      </c>
      <c r="GB382" s="9">
        <v>69.569999999999993</v>
      </c>
    </row>
    <row r="383" spans="1:184" x14ac:dyDescent="0.25">
      <c r="A383" s="6">
        <f t="shared" si="51"/>
        <v>45086</v>
      </c>
      <c r="B383" s="13">
        <f t="shared" si="45"/>
        <v>6</v>
      </c>
      <c r="C383" s="13">
        <f t="shared" si="46"/>
        <v>2023</v>
      </c>
      <c r="D383">
        <f t="shared" si="47"/>
        <v>202306</v>
      </c>
      <c r="E383">
        <f t="shared" si="48"/>
        <v>2</v>
      </c>
      <c r="F383">
        <f t="shared" si="49"/>
        <v>202302</v>
      </c>
      <c r="G383" t="s">
        <v>569</v>
      </c>
      <c r="H383" s="9">
        <v>4.5</v>
      </c>
      <c r="I383" s="9">
        <v>4.4280999999999997</v>
      </c>
      <c r="J383" s="10">
        <v>4.739554</v>
      </c>
      <c r="K383" s="10">
        <v>4.8975831000000003</v>
      </c>
      <c r="L383" s="10">
        <v>5.0690841000000004</v>
      </c>
      <c r="M383" s="10">
        <v>5.2209497999999996</v>
      </c>
      <c r="N383" s="10">
        <v>5.3360861999999996</v>
      </c>
      <c r="O383" s="10">
        <v>5.4116226000000003</v>
      </c>
      <c r="P383" s="10">
        <v>5.4519485000000003</v>
      </c>
      <c r="Q383" s="10">
        <v>5.4647474000000003</v>
      </c>
      <c r="R383" s="10">
        <v>5.4585186999999999</v>
      </c>
      <c r="S383" s="10">
        <v>5.4393577999999998</v>
      </c>
      <c r="T383" s="10">
        <v>5.410749</v>
      </c>
      <c r="U383" s="10">
        <v>5.3744136999999998</v>
      </c>
      <c r="V383" s="10">
        <v>5.3314728000000002</v>
      </c>
      <c r="W383" s="10">
        <v>5.2829920000000001</v>
      </c>
      <c r="X383" s="10">
        <v>5.2300450999999999</v>
      </c>
      <c r="Y383" s="10">
        <v>5.1737042000000004</v>
      </c>
      <c r="Z383" s="10">
        <v>5.1150412999999997</v>
      </c>
      <c r="AA383" s="10">
        <v>5.0551301999999998</v>
      </c>
      <c r="AB383" s="10">
        <v>4.9949479999999999</v>
      </c>
      <c r="AC383" s="10">
        <v>4.9350304999999999</v>
      </c>
      <c r="AD383" s="10">
        <v>4.8757878999999997</v>
      </c>
      <c r="AE383" s="10">
        <v>4.8176283</v>
      </c>
      <c r="AF383" s="10">
        <v>4.7609598000000002</v>
      </c>
      <c r="AG383" s="10">
        <v>4.7061926999999999</v>
      </c>
      <c r="AH383" s="10">
        <v>4.6536591999999999</v>
      </c>
      <c r="AI383" s="10">
        <v>4.6033581000000003</v>
      </c>
      <c r="AJ383" s="10">
        <v>4.5551975000000002</v>
      </c>
      <c r="AK383" s="10">
        <v>4.5090836000000003</v>
      </c>
      <c r="AL383" s="10">
        <v>4.4649232000000003</v>
      </c>
      <c r="AM383" s="10">
        <v>4.4226239999999999</v>
      </c>
      <c r="AN383" s="10">
        <v>4.3820927000000003</v>
      </c>
      <c r="AO383" s="10">
        <v>4.3432357000000001</v>
      </c>
      <c r="AP383" s="10">
        <v>4.3059608999999996</v>
      </c>
      <c r="AQ383" s="10">
        <v>4.2701748999999998</v>
      </c>
      <c r="AR383" s="10">
        <v>4.2357842999999997</v>
      </c>
      <c r="AS383" s="10">
        <v>4.2026966999999997</v>
      </c>
      <c r="AT383" s="10">
        <v>4.1708270000000001</v>
      </c>
      <c r="AU383" s="10">
        <v>4.1401253000000002</v>
      </c>
      <c r="AV383" s="10">
        <v>4.1105529000000001</v>
      </c>
      <c r="AW383" s="10">
        <v>4.0820699999999999</v>
      </c>
      <c r="AX383" s="10">
        <v>4.0546366000000003</v>
      </c>
      <c r="AY383" s="10">
        <v>4.0282140000000002</v>
      </c>
      <c r="AZ383" s="10">
        <v>4.0027622999999997</v>
      </c>
      <c r="BA383" s="10">
        <v>3.9782418000000002</v>
      </c>
      <c r="BB383" s="10">
        <v>3.9546133999999999</v>
      </c>
      <c r="BC383" s="10">
        <v>3.9318374</v>
      </c>
      <c r="BD383" s="10">
        <v>3.9098741000000001</v>
      </c>
      <c r="BE383" s="10">
        <v>3.8886843999999998</v>
      </c>
      <c r="BF383" s="10">
        <v>3.8682337000000002</v>
      </c>
      <c r="BG383" s="10">
        <v>3.8485102000000002</v>
      </c>
      <c r="BH383" s="10">
        <v>3.8295086999999999</v>
      </c>
      <c r="BI383" s="10">
        <v>3.8112237000000002</v>
      </c>
      <c r="BJ383" s="10">
        <v>3.7936494999999999</v>
      </c>
      <c r="BK383" s="10">
        <v>3.7767811</v>
      </c>
      <c r="BL383" s="10">
        <v>3.7606128999999999</v>
      </c>
      <c r="BM383" s="10">
        <v>3.7451392000000001</v>
      </c>
      <c r="BN383" s="10">
        <v>3.7303549999999999</v>
      </c>
      <c r="BO383" s="10">
        <v>3.7162546999999999</v>
      </c>
      <c r="BP383" s="10">
        <v>3.7028325999999998</v>
      </c>
      <c r="BQ383" s="10">
        <v>3.6900835999999999</v>
      </c>
      <c r="BR383" s="10">
        <v>3.6272997</v>
      </c>
      <c r="BS383" s="10">
        <v>3.5866481000000001</v>
      </c>
      <c r="BU383" s="9">
        <v>77.760000000000005</v>
      </c>
      <c r="BV383" s="9">
        <v>81.75</v>
      </c>
      <c r="BW383" s="9">
        <v>85.5</v>
      </c>
      <c r="BX383" s="9">
        <v>92.99</v>
      </c>
      <c r="BY383" s="9">
        <v>117.44</v>
      </c>
      <c r="BZ383" s="9">
        <v>127.69</v>
      </c>
      <c r="CA383" s="9">
        <v>128.01</v>
      </c>
      <c r="CB383" s="9">
        <v>128.01</v>
      </c>
      <c r="CC383" s="9">
        <v>122.45</v>
      </c>
      <c r="CD383" s="9">
        <v>116.08</v>
      </c>
      <c r="CE383" s="9">
        <v>112.1</v>
      </c>
      <c r="CF383" s="9">
        <v>110</v>
      </c>
      <c r="CG383" s="9">
        <v>108.92</v>
      </c>
      <c r="CH383" s="9">
        <v>110.58</v>
      </c>
      <c r="CI383" s="9">
        <v>114.01</v>
      </c>
      <c r="CJ383" s="9">
        <v>119.58</v>
      </c>
      <c r="CK383" s="9">
        <v>124.41</v>
      </c>
      <c r="CL383" s="9">
        <v>127.21</v>
      </c>
      <c r="CM383" s="9">
        <v>132.54</v>
      </c>
      <c r="CN383" s="9">
        <v>131.72</v>
      </c>
      <c r="CO383" s="9">
        <v>121.04</v>
      </c>
      <c r="CP383" s="9">
        <v>109.62</v>
      </c>
      <c r="CQ383" s="9">
        <v>102.75</v>
      </c>
      <c r="CR383" s="9">
        <v>96.71</v>
      </c>
      <c r="CS383" s="9">
        <v>98.26</v>
      </c>
      <c r="CT383" s="9">
        <v>100.28</v>
      </c>
      <c r="CU383" s="9">
        <v>102.97</v>
      </c>
      <c r="CV383" s="9">
        <v>107.07</v>
      </c>
      <c r="CW383" s="9">
        <v>109.86</v>
      </c>
      <c r="CX383" s="9">
        <v>112.63</v>
      </c>
      <c r="CY383" s="9">
        <v>115.47</v>
      </c>
      <c r="CZ383" s="9">
        <v>116.34</v>
      </c>
      <c r="DA383" s="9">
        <v>107.38</v>
      </c>
      <c r="DB383" s="9">
        <v>98.14</v>
      </c>
      <c r="DC383" s="9">
        <v>89.16</v>
      </c>
      <c r="DD383" s="9">
        <v>83.72</v>
      </c>
      <c r="DE383" s="9">
        <v>80.790000000000006</v>
      </c>
      <c r="DF383" s="9">
        <v>77.849999999999994</v>
      </c>
      <c r="DG383" s="9">
        <v>80.69</v>
      </c>
      <c r="DH383" s="9">
        <v>86.7</v>
      </c>
      <c r="DI383" s="9">
        <v>92.52</v>
      </c>
      <c r="DJ383" s="9">
        <v>98.25</v>
      </c>
      <c r="DK383" s="9">
        <v>102.87</v>
      </c>
      <c r="DL383" s="9">
        <v>104.8</v>
      </c>
      <c r="DM383" s="9">
        <v>99.54</v>
      </c>
      <c r="DN383" s="9">
        <v>89.53</v>
      </c>
      <c r="DO383" s="9">
        <v>83.87</v>
      </c>
      <c r="DP383" s="9">
        <v>80.36</v>
      </c>
      <c r="DR383" s="9">
        <v>90.13</v>
      </c>
      <c r="DS383" s="9">
        <v>88.9</v>
      </c>
      <c r="DT383" s="9">
        <v>98.22</v>
      </c>
      <c r="DU383" s="9">
        <v>100.82</v>
      </c>
      <c r="DV383" s="9">
        <v>129.38</v>
      </c>
      <c r="DW383" s="9">
        <v>133.76</v>
      </c>
      <c r="DX383" s="9">
        <v>128.96</v>
      </c>
      <c r="DY383" s="9">
        <v>126.98</v>
      </c>
      <c r="DZ383" s="9">
        <v>124.15</v>
      </c>
      <c r="EA383" s="9">
        <v>106.41</v>
      </c>
      <c r="EB383" s="9">
        <v>104.79</v>
      </c>
      <c r="EC383" s="9">
        <v>104.68</v>
      </c>
      <c r="ED383" s="9">
        <v>98.82</v>
      </c>
      <c r="EE383" s="9">
        <v>99.21</v>
      </c>
      <c r="EF383" s="9">
        <v>98.85</v>
      </c>
      <c r="EG383" s="9">
        <v>118.14</v>
      </c>
      <c r="EH383" s="9">
        <v>120.41</v>
      </c>
      <c r="EI383" s="9">
        <v>121.49</v>
      </c>
      <c r="EJ383" s="9">
        <v>121.05</v>
      </c>
      <c r="EK383" s="9">
        <v>120.31</v>
      </c>
      <c r="EL383" s="9">
        <v>119.99</v>
      </c>
      <c r="EM383" s="9">
        <v>95.54</v>
      </c>
      <c r="EN383" s="9">
        <v>94.81</v>
      </c>
      <c r="EO383" s="9">
        <v>94.79</v>
      </c>
      <c r="EP383" s="9">
        <v>94.9</v>
      </c>
      <c r="EQ383" s="9">
        <v>96.28</v>
      </c>
      <c r="ER383" s="9">
        <v>97.12</v>
      </c>
      <c r="ES383" s="9">
        <v>113.66</v>
      </c>
      <c r="ET383" s="9">
        <v>116.17</v>
      </c>
      <c r="EU383" s="9">
        <v>118.03</v>
      </c>
      <c r="EV383" s="9">
        <v>118.69</v>
      </c>
      <c r="EW383" s="9">
        <v>117.73</v>
      </c>
      <c r="EX383" s="9">
        <v>117.64</v>
      </c>
      <c r="EY383" s="9">
        <v>83.82</v>
      </c>
      <c r="EZ383" s="9">
        <v>83.19</v>
      </c>
      <c r="FA383" s="9">
        <v>83.2</v>
      </c>
      <c r="FB383" s="9">
        <v>83.21</v>
      </c>
      <c r="FC383" s="9">
        <v>83.23</v>
      </c>
      <c r="FD383" s="9">
        <v>84.16</v>
      </c>
      <c r="FE383" s="9">
        <v>98.36</v>
      </c>
      <c r="FF383" s="9">
        <v>100.87</v>
      </c>
      <c r="FG383" s="9">
        <v>102.73</v>
      </c>
      <c r="FH383" s="9">
        <v>103.39</v>
      </c>
      <c r="FI383" s="9">
        <v>103.8</v>
      </c>
      <c r="FJ383" s="9">
        <v>102.83</v>
      </c>
      <c r="FK383" s="9">
        <v>85.43</v>
      </c>
      <c r="FL383" s="9">
        <v>83.72</v>
      </c>
      <c r="FM383" s="9">
        <v>82.47</v>
      </c>
      <c r="FO383" s="9">
        <v>81.321700000000007</v>
      </c>
      <c r="FP383" s="7">
        <v>74.739999999999995</v>
      </c>
      <c r="FQ383" s="9">
        <v>1.258</v>
      </c>
      <c r="FR383" s="7">
        <f t="shared" si="50"/>
        <v>59.411764705882348</v>
      </c>
      <c r="FT383" s="7">
        <v>4.5199999999999996</v>
      </c>
      <c r="FU383" s="7">
        <v>4.24</v>
      </c>
      <c r="FV383" s="9">
        <v>81.549099999999996</v>
      </c>
      <c r="FX383" s="9">
        <v>74.790000000000006</v>
      </c>
      <c r="FY383" s="9">
        <v>74.489999999999995</v>
      </c>
      <c r="FZ383" s="9">
        <v>73.540000000000006</v>
      </c>
      <c r="GA383" s="9">
        <v>71.81</v>
      </c>
      <c r="GB383" s="9">
        <v>69.34</v>
      </c>
    </row>
    <row r="384" spans="1:184" x14ac:dyDescent="0.25">
      <c r="A384" s="6">
        <f t="shared" si="51"/>
        <v>45089</v>
      </c>
      <c r="B384" s="13">
        <f t="shared" si="45"/>
        <v>6</v>
      </c>
      <c r="C384" s="13">
        <f t="shared" si="46"/>
        <v>2023</v>
      </c>
      <c r="D384">
        <f t="shared" si="47"/>
        <v>202306</v>
      </c>
      <c r="E384">
        <f t="shared" si="48"/>
        <v>2</v>
      </c>
      <c r="F384">
        <f t="shared" si="49"/>
        <v>202302</v>
      </c>
      <c r="G384" t="s">
        <v>570</v>
      </c>
      <c r="H384" s="9">
        <v>4.5</v>
      </c>
      <c r="I384" s="9">
        <v>4.4283000000000001</v>
      </c>
      <c r="J384" s="10">
        <v>4.7511956</v>
      </c>
      <c r="K384" s="10">
        <v>4.9249593000000003</v>
      </c>
      <c r="L384" s="10">
        <v>5.1035300000000001</v>
      </c>
      <c r="M384" s="10">
        <v>5.2581749999999996</v>
      </c>
      <c r="N384" s="10">
        <v>5.3733351999999996</v>
      </c>
      <c r="O384" s="10">
        <v>5.4484852999999998</v>
      </c>
      <c r="P384" s="10">
        <v>5.4897564000000001</v>
      </c>
      <c r="Q384" s="10">
        <v>5.5072217999999999</v>
      </c>
      <c r="R384" s="10">
        <v>5.5093541999999998</v>
      </c>
      <c r="S384" s="10">
        <v>5.5018558000000004</v>
      </c>
      <c r="T384" s="10">
        <v>5.4869310000000002</v>
      </c>
      <c r="U384" s="10">
        <v>5.4651259999999997</v>
      </c>
      <c r="V384" s="10">
        <v>5.4352695999999998</v>
      </c>
      <c r="W384" s="10">
        <v>5.3978659000000002</v>
      </c>
      <c r="X384" s="10">
        <v>5.3540504000000002</v>
      </c>
      <c r="Y384" s="10">
        <v>5.3049572999999999</v>
      </c>
      <c r="Z384" s="10">
        <v>5.2517208000000002</v>
      </c>
      <c r="AA384" s="10">
        <v>5.1954767999999998</v>
      </c>
      <c r="AB384" s="10">
        <v>5.1372891999999997</v>
      </c>
      <c r="AC384" s="10">
        <v>5.0778965999999999</v>
      </c>
      <c r="AD384" s="10">
        <v>5.0179453000000001</v>
      </c>
      <c r="AE384" s="10">
        <v>4.9580795000000002</v>
      </c>
      <c r="AF384" s="10">
        <v>4.8989434000000003</v>
      </c>
      <c r="AG384" s="10">
        <v>4.8411834999999996</v>
      </c>
      <c r="AH384" s="10">
        <v>4.7853389000000002</v>
      </c>
      <c r="AI384" s="10">
        <v>4.7314859</v>
      </c>
      <c r="AJ384" s="10">
        <v>4.6795745999999996</v>
      </c>
      <c r="AK384" s="10">
        <v>4.6295533999999998</v>
      </c>
      <c r="AL384" s="10">
        <v>4.5813705999999996</v>
      </c>
      <c r="AM384" s="10">
        <v>4.5349763999999997</v>
      </c>
      <c r="AN384" s="10">
        <v>4.4903192000000001</v>
      </c>
      <c r="AO384" s="10">
        <v>4.4473472999999997</v>
      </c>
      <c r="AP384" s="10">
        <v>4.4060107999999998</v>
      </c>
      <c r="AQ384" s="10">
        <v>4.3662580999999996</v>
      </c>
      <c r="AR384" s="10">
        <v>4.3280377000000003</v>
      </c>
      <c r="AS384" s="10">
        <v>4.2912996000000003</v>
      </c>
      <c r="AT384" s="10">
        <v>4.2559943000000002</v>
      </c>
      <c r="AU384" s="10">
        <v>4.2220829000000002</v>
      </c>
      <c r="AV384" s="10">
        <v>4.1895300999999998</v>
      </c>
      <c r="AW384" s="10">
        <v>4.1582996000000003</v>
      </c>
      <c r="AX384" s="10">
        <v>4.1283551000000003</v>
      </c>
      <c r="AY384" s="10">
        <v>4.0996611999999999</v>
      </c>
      <c r="AZ384" s="10">
        <v>4.0721816999999998</v>
      </c>
      <c r="BA384" s="10">
        <v>4.0458803000000003</v>
      </c>
      <c r="BB384" s="10">
        <v>4.0207215999999999</v>
      </c>
      <c r="BC384" s="10">
        <v>3.9966694</v>
      </c>
      <c r="BD384" s="10">
        <v>3.9736872999999999</v>
      </c>
      <c r="BE384" s="10">
        <v>3.9517400999999999</v>
      </c>
      <c r="BF384" s="10">
        <v>3.9307932000000001</v>
      </c>
      <c r="BG384" s="10">
        <v>3.9108222000000001</v>
      </c>
      <c r="BH384" s="10">
        <v>3.8918067000000001</v>
      </c>
      <c r="BI384" s="10">
        <v>3.8737256000000002</v>
      </c>
      <c r="BJ384" s="10">
        <v>3.8565575999999999</v>
      </c>
      <c r="BK384" s="10">
        <v>3.8402824</v>
      </c>
      <c r="BL384" s="10">
        <v>3.8248788</v>
      </c>
      <c r="BM384" s="10">
        <v>3.8103256000000001</v>
      </c>
      <c r="BN384" s="10">
        <v>3.7966025000000001</v>
      </c>
      <c r="BO384" s="10">
        <v>3.7836881999999998</v>
      </c>
      <c r="BP384" s="10">
        <v>3.7715616999999999</v>
      </c>
      <c r="BQ384" s="10">
        <v>3.7602025000000001</v>
      </c>
      <c r="BR384" s="10">
        <v>3.7069527999999998</v>
      </c>
      <c r="BS384" s="10">
        <v>3.6758565000000001</v>
      </c>
      <c r="BU384" s="9">
        <v>75.63</v>
      </c>
      <c r="BV384" s="9">
        <v>80.069999999999993</v>
      </c>
      <c r="BW384" s="9">
        <v>84.46</v>
      </c>
      <c r="BX384" s="9">
        <v>92.7</v>
      </c>
      <c r="BY384" s="9">
        <v>118.75</v>
      </c>
      <c r="BZ384" s="9">
        <v>130.27000000000001</v>
      </c>
      <c r="CA384" s="9">
        <v>130.30000000000001</v>
      </c>
      <c r="CB384" s="9">
        <v>130.33000000000001</v>
      </c>
      <c r="CC384" s="9">
        <v>124.52</v>
      </c>
      <c r="CD384" s="9">
        <v>119.01</v>
      </c>
      <c r="CE384" s="9">
        <v>113.49</v>
      </c>
      <c r="CF384" s="9">
        <v>111.09</v>
      </c>
      <c r="CG384" s="9">
        <v>110</v>
      </c>
      <c r="CH384" s="9">
        <v>111.66</v>
      </c>
      <c r="CI384" s="9">
        <v>115.01</v>
      </c>
      <c r="CJ384" s="9">
        <v>120.13</v>
      </c>
      <c r="CK384" s="9">
        <v>124.96</v>
      </c>
      <c r="CL384" s="9">
        <v>127.76</v>
      </c>
      <c r="CM384" s="9">
        <v>133.09</v>
      </c>
      <c r="CN384" s="9">
        <v>132.27000000000001</v>
      </c>
      <c r="CO384" s="9">
        <v>121.59</v>
      </c>
      <c r="CP384" s="9">
        <v>111.02</v>
      </c>
      <c r="CQ384" s="9">
        <v>104.15</v>
      </c>
      <c r="CR384" s="9">
        <v>98.12</v>
      </c>
      <c r="CS384" s="9">
        <v>99.68</v>
      </c>
      <c r="CT384" s="9">
        <v>101.7</v>
      </c>
      <c r="CU384" s="9">
        <v>104.39</v>
      </c>
      <c r="CV384" s="9">
        <v>107.49</v>
      </c>
      <c r="CW384" s="9">
        <v>109.79</v>
      </c>
      <c r="CX384" s="9">
        <v>112.06</v>
      </c>
      <c r="CY384" s="9">
        <v>114.4</v>
      </c>
      <c r="CZ384" s="9">
        <v>115.27</v>
      </c>
      <c r="DA384" s="9">
        <v>106.32</v>
      </c>
      <c r="DB384" s="9">
        <v>97.58</v>
      </c>
      <c r="DC384" s="9">
        <v>89.6</v>
      </c>
      <c r="DD384" s="9">
        <v>84.16</v>
      </c>
      <c r="DE384" s="9">
        <v>81.23</v>
      </c>
      <c r="DF384" s="9">
        <v>78.290000000000006</v>
      </c>
      <c r="DG384" s="9">
        <v>81.13</v>
      </c>
      <c r="DH384" s="9">
        <v>87.14</v>
      </c>
      <c r="DI384" s="9">
        <v>92.96</v>
      </c>
      <c r="DJ384" s="9">
        <v>98.69</v>
      </c>
      <c r="DK384" s="9">
        <v>103.31</v>
      </c>
      <c r="DL384" s="9">
        <v>105.24</v>
      </c>
      <c r="DM384" s="9">
        <v>99.98</v>
      </c>
      <c r="DN384" s="9">
        <v>88.97</v>
      </c>
      <c r="DO384" s="9">
        <v>81.31</v>
      </c>
      <c r="DP384" s="9">
        <v>77.8</v>
      </c>
      <c r="DR384" s="9">
        <v>88.34</v>
      </c>
      <c r="DS384" s="9">
        <v>86.35</v>
      </c>
      <c r="DT384" s="9">
        <v>95.72</v>
      </c>
      <c r="DU384" s="9">
        <v>100.73</v>
      </c>
      <c r="DV384" s="9">
        <v>133.03</v>
      </c>
      <c r="DW384" s="9">
        <v>136.85</v>
      </c>
      <c r="DX384" s="9">
        <v>129.25</v>
      </c>
      <c r="DY384" s="9">
        <v>127.27</v>
      </c>
      <c r="DZ384" s="9">
        <v>124.44</v>
      </c>
      <c r="EA384" s="9">
        <v>107.84</v>
      </c>
      <c r="EB384" s="9">
        <v>106.22</v>
      </c>
      <c r="EC384" s="9">
        <v>106.11</v>
      </c>
      <c r="ED384" s="9">
        <v>100.3</v>
      </c>
      <c r="EE384" s="9">
        <v>100.69</v>
      </c>
      <c r="EF384" s="9">
        <v>100.33</v>
      </c>
      <c r="EG384" s="9">
        <v>117.77</v>
      </c>
      <c r="EH384" s="9">
        <v>120.04</v>
      </c>
      <c r="EI384" s="9">
        <v>121.12</v>
      </c>
      <c r="EJ384" s="9">
        <v>120.68</v>
      </c>
      <c r="EK384" s="9">
        <v>119.94</v>
      </c>
      <c r="EL384" s="9">
        <v>119.62</v>
      </c>
      <c r="EM384" s="9">
        <v>96.79</v>
      </c>
      <c r="EN384" s="9">
        <v>96.06</v>
      </c>
      <c r="EO384" s="9">
        <v>96.04</v>
      </c>
      <c r="EP384" s="9">
        <v>96.15</v>
      </c>
      <c r="EQ384" s="9">
        <v>97.53</v>
      </c>
      <c r="ER384" s="9">
        <v>98.37</v>
      </c>
      <c r="ES384" s="9">
        <v>113.29</v>
      </c>
      <c r="ET384" s="9">
        <v>115.8</v>
      </c>
      <c r="EU384" s="9">
        <v>117.66</v>
      </c>
      <c r="EV384" s="9">
        <v>118.32</v>
      </c>
      <c r="EW384" s="9">
        <v>117.36</v>
      </c>
      <c r="EX384" s="9">
        <v>117.27</v>
      </c>
      <c r="EY384" s="9">
        <v>85.07</v>
      </c>
      <c r="EZ384" s="9">
        <v>84.44</v>
      </c>
      <c r="FA384" s="9">
        <v>84.45</v>
      </c>
      <c r="FB384" s="9">
        <v>84.46</v>
      </c>
      <c r="FC384" s="9">
        <v>84.48</v>
      </c>
      <c r="FD384" s="9">
        <v>85.41</v>
      </c>
      <c r="FE384" s="9">
        <v>97.99</v>
      </c>
      <c r="FF384" s="9">
        <v>100.5</v>
      </c>
      <c r="FG384" s="9">
        <v>102.36</v>
      </c>
      <c r="FH384" s="9">
        <v>103.02</v>
      </c>
      <c r="FI384" s="9">
        <v>103.43</v>
      </c>
      <c r="FJ384" s="9">
        <v>102.46</v>
      </c>
      <c r="FK384" s="9">
        <v>86.68</v>
      </c>
      <c r="FL384" s="9">
        <v>84.97</v>
      </c>
      <c r="FM384" s="9">
        <v>83.72</v>
      </c>
      <c r="FO384" s="9">
        <v>80.9786</v>
      </c>
      <c r="FP384" s="7">
        <v>71.8</v>
      </c>
      <c r="FQ384" s="9">
        <v>1.2509999999999999</v>
      </c>
      <c r="FR384" s="7">
        <f t="shared" si="50"/>
        <v>57.394084732214232</v>
      </c>
      <c r="FT384" s="7">
        <v>4.6399999999999997</v>
      </c>
      <c r="FU384" s="7">
        <v>4.34</v>
      </c>
      <c r="FV384" s="9">
        <v>81.204999999999998</v>
      </c>
      <c r="FX384" s="9">
        <v>71.84</v>
      </c>
      <c r="FY384" s="9">
        <v>71.63</v>
      </c>
      <c r="FZ384" s="9">
        <v>70.92</v>
      </c>
      <c r="GA384" s="9">
        <v>69.55</v>
      </c>
      <c r="GB384" s="9">
        <v>67.66</v>
      </c>
    </row>
    <row r="385" spans="1:184" x14ac:dyDescent="0.25">
      <c r="A385" s="6">
        <f t="shared" si="51"/>
        <v>45090</v>
      </c>
      <c r="B385" s="13">
        <f t="shared" si="45"/>
        <v>6</v>
      </c>
      <c r="C385" s="13">
        <f t="shared" si="46"/>
        <v>2023</v>
      </c>
      <c r="D385">
        <f t="shared" si="47"/>
        <v>202306</v>
      </c>
      <c r="E385">
        <f t="shared" si="48"/>
        <v>2</v>
      </c>
      <c r="F385">
        <f t="shared" si="49"/>
        <v>202302</v>
      </c>
      <c r="G385" t="s">
        <v>571</v>
      </c>
      <c r="H385" s="9">
        <v>4.5</v>
      </c>
      <c r="I385" s="9">
        <v>4.4280999999999997</v>
      </c>
      <c r="J385" s="10">
        <v>4.7594592000000002</v>
      </c>
      <c r="K385" s="10">
        <v>4.9449018000000002</v>
      </c>
      <c r="L385" s="10">
        <v>5.1505869999999998</v>
      </c>
      <c r="M385" s="10">
        <v>5.3468910999999997</v>
      </c>
      <c r="N385" s="10">
        <v>5.5119259999999999</v>
      </c>
      <c r="O385" s="10">
        <v>5.6381255000000001</v>
      </c>
      <c r="P385" s="10">
        <v>5.7244010000000003</v>
      </c>
      <c r="Q385" s="10">
        <v>5.7774108999999996</v>
      </c>
      <c r="R385" s="10">
        <v>5.8055627999999997</v>
      </c>
      <c r="S385" s="10">
        <v>5.8169791000000002</v>
      </c>
      <c r="T385" s="10">
        <v>5.8163334999999998</v>
      </c>
      <c r="U385" s="10">
        <v>5.8054702999999996</v>
      </c>
      <c r="V385" s="10">
        <v>5.7840954</v>
      </c>
      <c r="W385" s="10">
        <v>5.7529976999999999</v>
      </c>
      <c r="X385" s="10">
        <v>5.7134109999999998</v>
      </c>
      <c r="Y385" s="10">
        <v>5.6665678000000002</v>
      </c>
      <c r="Z385" s="10">
        <v>5.6137005999999996</v>
      </c>
      <c r="AA385" s="10">
        <v>5.5560435999999997</v>
      </c>
      <c r="AB385" s="10">
        <v>5.4947612000000001</v>
      </c>
      <c r="AC385" s="10">
        <v>5.4307017000000002</v>
      </c>
      <c r="AD385" s="10">
        <v>5.3646246</v>
      </c>
      <c r="AE385" s="10">
        <v>5.2972868999999996</v>
      </c>
      <c r="AF385" s="10">
        <v>5.2294456</v>
      </c>
      <c r="AG385" s="10">
        <v>5.1618599999999999</v>
      </c>
      <c r="AH385" s="10">
        <v>5.0951868999999999</v>
      </c>
      <c r="AI385" s="10">
        <v>5.0296406999999999</v>
      </c>
      <c r="AJ385" s="10">
        <v>4.9653159000000002</v>
      </c>
      <c r="AK385" s="10">
        <v>4.9023047000000002</v>
      </c>
      <c r="AL385" s="10">
        <v>4.8406994000000001</v>
      </c>
      <c r="AM385" s="10">
        <v>4.7805945000000003</v>
      </c>
      <c r="AN385" s="10">
        <v>4.7220820999999997</v>
      </c>
      <c r="AO385" s="10">
        <v>4.6652547999999996</v>
      </c>
      <c r="AP385" s="10">
        <v>4.6102068000000003</v>
      </c>
      <c r="AQ385" s="10">
        <v>4.5570304000000004</v>
      </c>
      <c r="AR385" s="10">
        <v>4.5058180999999999</v>
      </c>
      <c r="AS385" s="10">
        <v>4.456664</v>
      </c>
      <c r="AT385" s="10">
        <v>4.4096415999999996</v>
      </c>
      <c r="AU385" s="10">
        <v>4.3647220000000004</v>
      </c>
      <c r="AV385" s="10">
        <v>4.3218436999999996</v>
      </c>
      <c r="AW385" s="10">
        <v>4.2809432999999997</v>
      </c>
      <c r="AX385" s="10">
        <v>4.2419579000000001</v>
      </c>
      <c r="AY385" s="10">
        <v>4.2048256999999998</v>
      </c>
      <c r="AZ385" s="10">
        <v>4.1694836000000004</v>
      </c>
      <c r="BA385" s="10">
        <v>4.1358683999999997</v>
      </c>
      <c r="BB385" s="10">
        <v>4.1039184000000004</v>
      </c>
      <c r="BC385" s="10">
        <v>4.0735704999999998</v>
      </c>
      <c r="BD385" s="10">
        <v>4.0447616999999996</v>
      </c>
      <c r="BE385" s="10">
        <v>4.0174300000000001</v>
      </c>
      <c r="BF385" s="10">
        <v>3.9915137999999999</v>
      </c>
      <c r="BG385" s="10">
        <v>3.9669576000000002</v>
      </c>
      <c r="BH385" s="10">
        <v>3.9437091</v>
      </c>
      <c r="BI385" s="10">
        <v>3.9217149</v>
      </c>
      <c r="BJ385" s="10">
        <v>3.9009216000000002</v>
      </c>
      <c r="BK385" s="10">
        <v>3.8812766999999999</v>
      </c>
      <c r="BL385" s="10">
        <v>3.8627269000000002</v>
      </c>
      <c r="BM385" s="10">
        <v>3.8452188999999999</v>
      </c>
      <c r="BN385" s="10">
        <v>3.8287000999999998</v>
      </c>
      <c r="BO385" s="10">
        <v>3.8131170999999999</v>
      </c>
      <c r="BP385" s="10">
        <v>3.7984167000000002</v>
      </c>
      <c r="BQ385" s="10">
        <v>3.7845463000000001</v>
      </c>
      <c r="BR385" s="10">
        <v>3.7168432999999999</v>
      </c>
      <c r="BS385" s="10">
        <v>3.6721841</v>
      </c>
      <c r="BU385" s="9">
        <v>91.72</v>
      </c>
      <c r="BV385" s="9">
        <v>92.16</v>
      </c>
      <c r="BW385" s="9">
        <v>96.31</v>
      </c>
      <c r="BX385" s="9">
        <v>103.1</v>
      </c>
      <c r="BY385" s="9">
        <v>128.12</v>
      </c>
      <c r="BZ385" s="9">
        <v>139.91999999999999</v>
      </c>
      <c r="CA385" s="9">
        <v>140.44999999999999</v>
      </c>
      <c r="CB385" s="9">
        <v>140.47999999999999</v>
      </c>
      <c r="CC385" s="9">
        <v>133.6</v>
      </c>
      <c r="CD385" s="9">
        <v>125.69</v>
      </c>
      <c r="CE385" s="9">
        <v>119.46</v>
      </c>
      <c r="CF385" s="9">
        <v>117.06</v>
      </c>
      <c r="CG385" s="9">
        <v>115.55</v>
      </c>
      <c r="CH385" s="9">
        <v>117.18</v>
      </c>
      <c r="CI385" s="9">
        <v>120.52</v>
      </c>
      <c r="CJ385" s="9">
        <v>125.87</v>
      </c>
      <c r="CK385" s="9">
        <v>131.69</v>
      </c>
      <c r="CL385" s="9">
        <v>134.47</v>
      </c>
      <c r="CM385" s="9">
        <v>138.78</v>
      </c>
      <c r="CN385" s="9">
        <v>137.91999999999999</v>
      </c>
      <c r="CO385" s="9">
        <v>124.16</v>
      </c>
      <c r="CP385" s="9">
        <v>110.41</v>
      </c>
      <c r="CQ385" s="9">
        <v>105.37</v>
      </c>
      <c r="CR385" s="9">
        <v>100.34</v>
      </c>
      <c r="CS385" s="9">
        <v>101.9</v>
      </c>
      <c r="CT385" s="9">
        <v>103.92</v>
      </c>
      <c r="CU385" s="9">
        <v>106.11</v>
      </c>
      <c r="CV385" s="9">
        <v>108.27</v>
      </c>
      <c r="CW385" s="9">
        <v>110.21</v>
      </c>
      <c r="CX385" s="9">
        <v>112.26</v>
      </c>
      <c r="CY385" s="9">
        <v>114.58</v>
      </c>
      <c r="CZ385" s="9">
        <v>115.44</v>
      </c>
      <c r="DA385" s="9">
        <v>106.48</v>
      </c>
      <c r="DB385" s="9">
        <v>98.74</v>
      </c>
      <c r="DC385" s="9">
        <v>90.76</v>
      </c>
      <c r="DD385" s="9">
        <v>85.32</v>
      </c>
      <c r="DE385" s="9">
        <v>82.39</v>
      </c>
      <c r="DF385" s="9">
        <v>79.44</v>
      </c>
      <c r="DG385" s="9">
        <v>82.28</v>
      </c>
      <c r="DH385" s="9">
        <v>88.29</v>
      </c>
      <c r="DI385" s="9">
        <v>94.1</v>
      </c>
      <c r="DJ385" s="9">
        <v>99.83</v>
      </c>
      <c r="DK385" s="9">
        <v>104.45</v>
      </c>
      <c r="DL385" s="9">
        <v>106.38</v>
      </c>
      <c r="DM385" s="9">
        <v>101.11</v>
      </c>
      <c r="DN385" s="9">
        <v>90.1</v>
      </c>
      <c r="DO385" s="9">
        <v>82.44</v>
      </c>
      <c r="DP385" s="9">
        <v>78.930000000000007</v>
      </c>
      <c r="DR385" s="9">
        <v>99.59</v>
      </c>
      <c r="DS385" s="9">
        <v>96.46</v>
      </c>
      <c r="DT385" s="9">
        <v>104.57</v>
      </c>
      <c r="DU385" s="9">
        <v>107.78</v>
      </c>
      <c r="DV385" s="9">
        <v>143.08000000000001</v>
      </c>
      <c r="DW385" s="9">
        <v>146.88</v>
      </c>
      <c r="DX385" s="9">
        <v>136.26</v>
      </c>
      <c r="DY385" s="9">
        <v>134.28</v>
      </c>
      <c r="DZ385" s="9">
        <v>131.44999999999999</v>
      </c>
      <c r="EA385" s="9">
        <v>112.15</v>
      </c>
      <c r="EB385" s="9">
        <v>110.53</v>
      </c>
      <c r="EC385" s="9">
        <v>110.42</v>
      </c>
      <c r="ED385" s="9">
        <v>104.23</v>
      </c>
      <c r="EE385" s="9">
        <v>104.62</v>
      </c>
      <c r="EF385" s="9">
        <v>104.26</v>
      </c>
      <c r="EG385" s="9">
        <v>122.6</v>
      </c>
      <c r="EH385" s="9">
        <v>124.87</v>
      </c>
      <c r="EI385" s="9">
        <v>125.95</v>
      </c>
      <c r="EJ385" s="9">
        <v>125.51</v>
      </c>
      <c r="EK385" s="9">
        <v>124.77</v>
      </c>
      <c r="EL385" s="9">
        <v>124.45</v>
      </c>
      <c r="EM385" s="9">
        <v>97.42</v>
      </c>
      <c r="EN385" s="9">
        <v>96.69</v>
      </c>
      <c r="EO385" s="9">
        <v>96.67</v>
      </c>
      <c r="EP385" s="9">
        <v>96.78</v>
      </c>
      <c r="EQ385" s="9">
        <v>98.16</v>
      </c>
      <c r="ER385" s="9">
        <v>99</v>
      </c>
      <c r="ES385" s="9">
        <v>114.11</v>
      </c>
      <c r="ET385" s="9">
        <v>116.62</v>
      </c>
      <c r="EU385" s="9">
        <v>118.48</v>
      </c>
      <c r="EV385" s="9">
        <v>119.14</v>
      </c>
      <c r="EW385" s="9">
        <v>118.18</v>
      </c>
      <c r="EX385" s="9">
        <v>118.09</v>
      </c>
      <c r="EY385" s="9">
        <v>84.54</v>
      </c>
      <c r="EZ385" s="9">
        <v>83.91</v>
      </c>
      <c r="FA385" s="9">
        <v>83.92</v>
      </c>
      <c r="FB385" s="9">
        <v>83.93</v>
      </c>
      <c r="FC385" s="9">
        <v>83.95</v>
      </c>
      <c r="FD385" s="9">
        <v>84.88</v>
      </c>
      <c r="FE385" s="9">
        <v>98.78</v>
      </c>
      <c r="FF385" s="9">
        <v>101.29</v>
      </c>
      <c r="FG385" s="9">
        <v>103.15</v>
      </c>
      <c r="FH385" s="9">
        <v>103.81</v>
      </c>
      <c r="FI385" s="9">
        <v>104.22</v>
      </c>
      <c r="FJ385" s="9">
        <v>103.25</v>
      </c>
      <c r="FK385" s="9">
        <v>86.15</v>
      </c>
      <c r="FL385" s="9">
        <v>84.44</v>
      </c>
      <c r="FM385" s="9">
        <v>83.19</v>
      </c>
      <c r="FO385" s="9">
        <v>81.361599999999996</v>
      </c>
      <c r="FP385" s="7">
        <v>74.239999999999995</v>
      </c>
      <c r="FQ385" s="9">
        <v>1.2604</v>
      </c>
      <c r="FR385" s="7">
        <f t="shared" si="50"/>
        <v>58.901935893367181</v>
      </c>
      <c r="FT385" s="7">
        <v>4.88</v>
      </c>
      <c r="FU385" s="7">
        <v>4.43</v>
      </c>
      <c r="FV385" s="9">
        <v>81.585800000000006</v>
      </c>
      <c r="FX385" s="9">
        <v>74.290000000000006</v>
      </c>
      <c r="FY385" s="9">
        <v>74.010000000000005</v>
      </c>
      <c r="FZ385" s="9">
        <v>73.209999999999994</v>
      </c>
      <c r="GA385" s="9">
        <v>71.66</v>
      </c>
      <c r="GB385" s="9">
        <v>69.53</v>
      </c>
    </row>
    <row r="386" spans="1:184" x14ac:dyDescent="0.25">
      <c r="A386" s="6">
        <f t="shared" si="51"/>
        <v>45091</v>
      </c>
      <c r="B386" s="13">
        <f t="shared" si="45"/>
        <v>6</v>
      </c>
      <c r="C386" s="13">
        <f t="shared" si="46"/>
        <v>2023</v>
      </c>
      <c r="D386">
        <f t="shared" si="47"/>
        <v>202306</v>
      </c>
      <c r="E386">
        <f t="shared" si="48"/>
        <v>2</v>
      </c>
      <c r="F386">
        <f t="shared" si="49"/>
        <v>202302</v>
      </c>
      <c r="G386" t="s">
        <v>572</v>
      </c>
      <c r="H386" s="9">
        <v>4.5</v>
      </c>
      <c r="I386" s="9">
        <v>4.4283000000000001</v>
      </c>
      <c r="J386" s="10">
        <v>4.7511789999999996</v>
      </c>
      <c r="K386" s="10">
        <v>4.9443672000000003</v>
      </c>
      <c r="L386" s="10">
        <v>5.1410805000000002</v>
      </c>
      <c r="M386" s="10">
        <v>5.3190597000000004</v>
      </c>
      <c r="N386" s="10">
        <v>5.4632886000000003</v>
      </c>
      <c r="O386" s="10">
        <v>5.5704120000000001</v>
      </c>
      <c r="P386" s="10">
        <v>5.641375</v>
      </c>
      <c r="Q386" s="10">
        <v>5.6832019999999996</v>
      </c>
      <c r="R386" s="10">
        <v>5.7038472000000002</v>
      </c>
      <c r="S386" s="10">
        <v>5.7101237999999999</v>
      </c>
      <c r="T386" s="10">
        <v>5.7053922000000004</v>
      </c>
      <c r="U386" s="10">
        <v>5.690747</v>
      </c>
      <c r="V386" s="10">
        <v>5.6655601999999998</v>
      </c>
      <c r="W386" s="10">
        <v>5.6305405999999998</v>
      </c>
      <c r="X386" s="10">
        <v>5.5868985999999996</v>
      </c>
      <c r="Y386" s="10">
        <v>5.5358437</v>
      </c>
      <c r="Z386" s="10">
        <v>5.4785846999999999</v>
      </c>
      <c r="AA386" s="10">
        <v>5.4163328000000002</v>
      </c>
      <c r="AB386" s="10">
        <v>5.3502818000000003</v>
      </c>
      <c r="AC386" s="10">
        <v>5.2815384999999999</v>
      </c>
      <c r="AD386" s="10">
        <v>5.2111818999999997</v>
      </c>
      <c r="AE386" s="10">
        <v>5.1402884999999996</v>
      </c>
      <c r="AF386" s="10">
        <v>5.0699347000000001</v>
      </c>
      <c r="AG386" s="10">
        <v>5.0011995000000002</v>
      </c>
      <c r="AH386" s="10">
        <v>4.9350185</v>
      </c>
      <c r="AI386" s="10">
        <v>4.8715701999999999</v>
      </c>
      <c r="AJ386" s="10">
        <v>4.8107809000000001</v>
      </c>
      <c r="AK386" s="10">
        <v>4.7525747999999997</v>
      </c>
      <c r="AL386" s="10">
        <v>4.6968760999999999</v>
      </c>
      <c r="AM386" s="10">
        <v>4.6436108999999997</v>
      </c>
      <c r="AN386" s="10">
        <v>4.5927033000000002</v>
      </c>
      <c r="AO386" s="10">
        <v>4.5440778000000002</v>
      </c>
      <c r="AP386" s="10">
        <v>4.4976601</v>
      </c>
      <c r="AQ386" s="10">
        <v>4.4533747000000004</v>
      </c>
      <c r="AR386" s="10">
        <v>4.4111457999999999</v>
      </c>
      <c r="AS386" s="10">
        <v>4.3708992999999996</v>
      </c>
      <c r="AT386" s="10">
        <v>4.3325570999999998</v>
      </c>
      <c r="AU386" s="10">
        <v>4.2960295000000004</v>
      </c>
      <c r="AV386" s="10">
        <v>4.2612245</v>
      </c>
      <c r="AW386" s="10">
        <v>4.2280486000000002</v>
      </c>
      <c r="AX386" s="10">
        <v>4.1964087000000001</v>
      </c>
      <c r="AY386" s="10">
        <v>4.1662125000000003</v>
      </c>
      <c r="AZ386" s="10">
        <v>4.1373669</v>
      </c>
      <c r="BA386" s="10">
        <v>4.1097786000000003</v>
      </c>
      <c r="BB386" s="10">
        <v>4.0833554000000003</v>
      </c>
      <c r="BC386" s="10">
        <v>4.0580040000000004</v>
      </c>
      <c r="BD386" s="10">
        <v>4.0336312999999997</v>
      </c>
      <c r="BE386" s="10">
        <v>4.0101449999999996</v>
      </c>
      <c r="BF386" s="10">
        <v>3.9874638</v>
      </c>
      <c r="BG386" s="10">
        <v>3.96556</v>
      </c>
      <c r="BH386" s="10">
        <v>3.9444208999999999</v>
      </c>
      <c r="BI386" s="10">
        <v>3.9240333000000001</v>
      </c>
      <c r="BJ386" s="10">
        <v>3.9043839</v>
      </c>
      <c r="BK386" s="10">
        <v>3.8854603000000001</v>
      </c>
      <c r="BL386" s="10">
        <v>3.8672491999999998</v>
      </c>
      <c r="BM386" s="10">
        <v>3.8497371999999999</v>
      </c>
      <c r="BN386" s="10">
        <v>3.8329119999999999</v>
      </c>
      <c r="BO386" s="10">
        <v>3.8167601000000002</v>
      </c>
      <c r="BP386" s="10">
        <v>3.8012684999999999</v>
      </c>
      <c r="BQ386" s="10">
        <v>3.7864244999999999</v>
      </c>
      <c r="BR386" s="10">
        <v>3.7103817000000001</v>
      </c>
      <c r="BS386" s="10">
        <v>3.6553173000000001</v>
      </c>
      <c r="BU386" s="9">
        <v>95.51</v>
      </c>
      <c r="BV386" s="9">
        <v>96.98</v>
      </c>
      <c r="BW386" s="9">
        <v>101.1</v>
      </c>
      <c r="BX386" s="9">
        <v>108.8</v>
      </c>
      <c r="BY386" s="9">
        <v>134.55000000000001</v>
      </c>
      <c r="BZ386" s="9">
        <v>146.75</v>
      </c>
      <c r="CA386" s="9">
        <v>148.47999999999999</v>
      </c>
      <c r="CB386" s="9">
        <v>148.65</v>
      </c>
      <c r="CC386" s="9">
        <v>141.37</v>
      </c>
      <c r="CD386" s="9">
        <v>134.36000000000001</v>
      </c>
      <c r="CE386" s="9">
        <v>128.83000000000001</v>
      </c>
      <c r="CF386" s="9">
        <v>126.43</v>
      </c>
      <c r="CG386" s="9">
        <v>124.92</v>
      </c>
      <c r="CH386" s="9">
        <v>126.55</v>
      </c>
      <c r="CI386" s="9">
        <v>129.88999999999999</v>
      </c>
      <c r="CJ386" s="9">
        <v>136.05000000000001</v>
      </c>
      <c r="CK386" s="9">
        <v>141.97</v>
      </c>
      <c r="CL386" s="9">
        <v>144.75</v>
      </c>
      <c r="CM386" s="9">
        <v>149.06</v>
      </c>
      <c r="CN386" s="9">
        <v>147.19999999999999</v>
      </c>
      <c r="CO386" s="9">
        <v>130.44</v>
      </c>
      <c r="CP386" s="9">
        <v>112.98</v>
      </c>
      <c r="CQ386" s="9">
        <v>108.38</v>
      </c>
      <c r="CR386" s="9">
        <v>103.85</v>
      </c>
      <c r="CS386" s="9">
        <v>105.41</v>
      </c>
      <c r="CT386" s="9">
        <v>107.43</v>
      </c>
      <c r="CU386" s="9">
        <v>109.62</v>
      </c>
      <c r="CV386" s="9">
        <v>110.71</v>
      </c>
      <c r="CW386" s="9">
        <v>112.45</v>
      </c>
      <c r="CX386" s="9">
        <v>114.5</v>
      </c>
      <c r="CY386" s="9">
        <v>116.82</v>
      </c>
      <c r="CZ386" s="9">
        <v>117.68</v>
      </c>
      <c r="DA386" s="9">
        <v>108.72</v>
      </c>
      <c r="DB386" s="9">
        <v>100.98</v>
      </c>
      <c r="DC386" s="9">
        <v>93.4</v>
      </c>
      <c r="DD386" s="9">
        <v>87.96</v>
      </c>
      <c r="DE386" s="9">
        <v>85.03</v>
      </c>
      <c r="DF386" s="9">
        <v>82.08</v>
      </c>
      <c r="DG386" s="9">
        <v>84.92</v>
      </c>
      <c r="DH386" s="9">
        <v>90.13</v>
      </c>
      <c r="DI386" s="9">
        <v>95.24</v>
      </c>
      <c r="DJ386" s="9">
        <v>100.27</v>
      </c>
      <c r="DK386" s="9">
        <v>104.89</v>
      </c>
      <c r="DL386" s="9">
        <v>106.82</v>
      </c>
      <c r="DM386" s="9">
        <v>101.55</v>
      </c>
      <c r="DN386" s="9">
        <v>90.54</v>
      </c>
      <c r="DO386" s="9">
        <v>82.88</v>
      </c>
      <c r="DP386" s="9">
        <v>79.37</v>
      </c>
      <c r="DR386" s="9">
        <v>105.43</v>
      </c>
      <c r="DS386" s="9">
        <v>101.42</v>
      </c>
      <c r="DT386" s="9">
        <v>110.02</v>
      </c>
      <c r="DU386" s="9">
        <v>112.14</v>
      </c>
      <c r="DV386" s="9">
        <v>149.38999999999999</v>
      </c>
      <c r="DW386" s="9">
        <v>153.47</v>
      </c>
      <c r="DX386" s="9">
        <v>142.75</v>
      </c>
      <c r="DY386" s="9">
        <v>140.77000000000001</v>
      </c>
      <c r="DZ386" s="9">
        <v>137.94</v>
      </c>
      <c r="EA386" s="9">
        <v>121.67</v>
      </c>
      <c r="EB386" s="9">
        <v>120.05</v>
      </c>
      <c r="EC386" s="9">
        <v>119.94</v>
      </c>
      <c r="ED386" s="9">
        <v>113.36</v>
      </c>
      <c r="EE386" s="9">
        <v>113.75</v>
      </c>
      <c r="EF386" s="9">
        <v>113.39</v>
      </c>
      <c r="EG386" s="9">
        <v>131.38</v>
      </c>
      <c r="EH386" s="9">
        <v>133.65</v>
      </c>
      <c r="EI386" s="9">
        <v>134.72999999999999</v>
      </c>
      <c r="EJ386" s="9">
        <v>134.29</v>
      </c>
      <c r="EK386" s="9">
        <v>133.55000000000001</v>
      </c>
      <c r="EL386" s="9">
        <v>133.22999999999999</v>
      </c>
      <c r="EM386" s="9">
        <v>102.68</v>
      </c>
      <c r="EN386" s="9">
        <v>101.95</v>
      </c>
      <c r="EO386" s="9">
        <v>101.93</v>
      </c>
      <c r="EP386" s="9">
        <v>102.04</v>
      </c>
      <c r="EQ386" s="9">
        <v>103.42</v>
      </c>
      <c r="ER386" s="9">
        <v>104.26</v>
      </c>
      <c r="ES386" s="9">
        <v>116.68</v>
      </c>
      <c r="ET386" s="9">
        <v>119.19</v>
      </c>
      <c r="EU386" s="9">
        <v>121.05</v>
      </c>
      <c r="EV386" s="9">
        <v>121.71</v>
      </c>
      <c r="EW386" s="9">
        <v>120.75</v>
      </c>
      <c r="EX386" s="9">
        <v>120.66</v>
      </c>
      <c r="EY386" s="9">
        <v>88.44</v>
      </c>
      <c r="EZ386" s="9">
        <v>87.81</v>
      </c>
      <c r="FA386" s="9">
        <v>87.82</v>
      </c>
      <c r="FB386" s="9">
        <v>87.83</v>
      </c>
      <c r="FC386" s="9">
        <v>87.85</v>
      </c>
      <c r="FD386" s="9">
        <v>88.78</v>
      </c>
      <c r="FE386" s="9">
        <v>100.06</v>
      </c>
      <c r="FF386" s="9">
        <v>102.57</v>
      </c>
      <c r="FG386" s="9">
        <v>104.43</v>
      </c>
      <c r="FH386" s="9">
        <v>105.09</v>
      </c>
      <c r="FI386" s="9">
        <v>105.5</v>
      </c>
      <c r="FJ386" s="9">
        <v>104.53</v>
      </c>
      <c r="FK386" s="9">
        <v>87.45</v>
      </c>
      <c r="FL386" s="9">
        <v>85.74</v>
      </c>
      <c r="FM386" s="9">
        <v>84.49</v>
      </c>
      <c r="FO386" s="9">
        <v>81.712400000000002</v>
      </c>
      <c r="FP386" s="7">
        <v>73.39</v>
      </c>
      <c r="FQ386" s="9">
        <v>1.2696000000000001</v>
      </c>
      <c r="FR386" s="7">
        <f t="shared" si="50"/>
        <v>57.805608065532446</v>
      </c>
      <c r="FT386" s="7">
        <v>4.8</v>
      </c>
      <c r="FU386" s="7">
        <v>4.37</v>
      </c>
      <c r="FV386" s="9">
        <v>81.937100000000001</v>
      </c>
      <c r="FX386" s="9">
        <v>73.2</v>
      </c>
      <c r="FY386" s="9">
        <v>72.959999999999994</v>
      </c>
      <c r="FZ386" s="9">
        <v>72.19</v>
      </c>
      <c r="GA386" s="9">
        <v>70.709999999999994</v>
      </c>
      <c r="GB386" s="9">
        <v>68.69</v>
      </c>
    </row>
    <row r="387" spans="1:184" x14ac:dyDescent="0.25">
      <c r="A387" s="6">
        <f t="shared" si="51"/>
        <v>45092</v>
      </c>
      <c r="B387" s="13">
        <f t="shared" si="45"/>
        <v>6</v>
      </c>
      <c r="C387" s="13">
        <f t="shared" si="46"/>
        <v>2023</v>
      </c>
      <c r="D387">
        <f t="shared" si="47"/>
        <v>202306</v>
      </c>
      <c r="E387">
        <f t="shared" si="48"/>
        <v>2</v>
      </c>
      <c r="F387">
        <f t="shared" si="49"/>
        <v>202302</v>
      </c>
      <c r="G387" t="s">
        <v>573</v>
      </c>
      <c r="H387" s="9">
        <v>4.5</v>
      </c>
      <c r="I387" s="9">
        <v>4.4283999999999999</v>
      </c>
      <c r="J387" s="10">
        <v>4.7519935000000002</v>
      </c>
      <c r="K387" s="10">
        <v>4.9570881</v>
      </c>
      <c r="L387" s="10">
        <v>5.1674943999999998</v>
      </c>
      <c r="M387" s="10">
        <v>5.3598178000000001</v>
      </c>
      <c r="N387" s="10">
        <v>5.5155117000000002</v>
      </c>
      <c r="O387" s="10">
        <v>5.6300147000000003</v>
      </c>
      <c r="P387" s="10">
        <v>5.7053484000000001</v>
      </c>
      <c r="Q387" s="10">
        <v>5.7497138999999997</v>
      </c>
      <c r="R387" s="10">
        <v>5.7716178999999999</v>
      </c>
      <c r="S387" s="10">
        <v>5.7780795999999999</v>
      </c>
      <c r="T387" s="10">
        <v>5.7723903999999999</v>
      </c>
      <c r="U387" s="10">
        <v>5.7559858000000004</v>
      </c>
      <c r="V387" s="10">
        <v>5.7283860999999998</v>
      </c>
      <c r="W387" s="10">
        <v>5.6905083000000003</v>
      </c>
      <c r="X387" s="10">
        <v>5.6439284000000001</v>
      </c>
      <c r="Y387" s="10">
        <v>5.5902215000000002</v>
      </c>
      <c r="Z387" s="10">
        <v>5.5309625999999996</v>
      </c>
      <c r="AA387" s="10">
        <v>5.4677284000000004</v>
      </c>
      <c r="AB387" s="10">
        <v>5.4019922999999999</v>
      </c>
      <c r="AC387" s="10">
        <v>5.3347058000000001</v>
      </c>
      <c r="AD387" s="10">
        <v>5.2666566000000001</v>
      </c>
      <c r="AE387" s="10">
        <v>5.1986296999999997</v>
      </c>
      <c r="AF387" s="10">
        <v>5.1314104</v>
      </c>
      <c r="AG387" s="10">
        <v>5.0657861999999998</v>
      </c>
      <c r="AH387" s="10">
        <v>5.0024240000000004</v>
      </c>
      <c r="AI387" s="10">
        <v>4.9414151999999998</v>
      </c>
      <c r="AJ387" s="10">
        <v>4.8826780999999997</v>
      </c>
      <c r="AK387" s="10">
        <v>4.8261288999999996</v>
      </c>
      <c r="AL387" s="10">
        <v>4.7716835</v>
      </c>
      <c r="AM387" s="10">
        <v>4.7192603000000002</v>
      </c>
      <c r="AN387" s="10">
        <v>4.6687754000000004</v>
      </c>
      <c r="AO387" s="10">
        <v>4.6201448999999997</v>
      </c>
      <c r="AP387" s="10">
        <v>4.5732869999999997</v>
      </c>
      <c r="AQ387" s="10">
        <v>4.5281177000000001</v>
      </c>
      <c r="AR387" s="10">
        <v>4.4845534999999996</v>
      </c>
      <c r="AS387" s="10">
        <v>4.4425121000000001</v>
      </c>
      <c r="AT387" s="10">
        <v>4.4019148000000001</v>
      </c>
      <c r="AU387" s="10">
        <v>4.3627039999999999</v>
      </c>
      <c r="AV387" s="10">
        <v>4.3248294999999999</v>
      </c>
      <c r="AW387" s="10">
        <v>4.2882398000000004</v>
      </c>
      <c r="AX387" s="10">
        <v>4.2528832000000003</v>
      </c>
      <c r="AY387" s="10">
        <v>4.2187093999999998</v>
      </c>
      <c r="AZ387" s="10">
        <v>4.1856669999999996</v>
      </c>
      <c r="BA387" s="10">
        <v>4.1537043000000002</v>
      </c>
      <c r="BB387" s="10">
        <v>4.1227710000000002</v>
      </c>
      <c r="BC387" s="10">
        <v>4.0928157000000001</v>
      </c>
      <c r="BD387" s="10">
        <v>4.0637866999999996</v>
      </c>
      <c r="BE387" s="10">
        <v>4.0356337</v>
      </c>
      <c r="BF387" s="10">
        <v>4.0083120000000001</v>
      </c>
      <c r="BG387" s="10">
        <v>3.9818069</v>
      </c>
      <c r="BH387" s="10">
        <v>3.9561133000000002</v>
      </c>
      <c r="BI387" s="10">
        <v>3.9312247999999999</v>
      </c>
      <c r="BJ387" s="10">
        <v>3.9071351000000001</v>
      </c>
      <c r="BK387" s="10">
        <v>3.8838389000000002</v>
      </c>
      <c r="BL387" s="10">
        <v>3.8613300000000002</v>
      </c>
      <c r="BM387" s="10">
        <v>3.8396020000000002</v>
      </c>
      <c r="BN387" s="10">
        <v>3.8186496000000001</v>
      </c>
      <c r="BO387" s="10">
        <v>3.7984665999999998</v>
      </c>
      <c r="BP387" s="10">
        <v>3.7790466999999999</v>
      </c>
      <c r="BQ387" s="10">
        <v>3.7603844</v>
      </c>
      <c r="BR387" s="10">
        <v>3.6639252</v>
      </c>
      <c r="BS387" s="10">
        <v>3.5928772000000002</v>
      </c>
      <c r="BU387" s="9">
        <v>103</v>
      </c>
      <c r="BV387" s="9">
        <v>103.72</v>
      </c>
      <c r="BW387" s="9">
        <v>108.23</v>
      </c>
      <c r="BX387" s="9">
        <v>115.91</v>
      </c>
      <c r="BY387" s="9">
        <v>143.4</v>
      </c>
      <c r="BZ387" s="9">
        <v>156.68</v>
      </c>
      <c r="CA387" s="9">
        <v>157.52000000000001</v>
      </c>
      <c r="CB387" s="9">
        <v>157.56</v>
      </c>
      <c r="CC387" s="9">
        <v>149.66999999999999</v>
      </c>
      <c r="CD387" s="9">
        <v>140.19999999999999</v>
      </c>
      <c r="CE387" s="9">
        <v>134.66999999999999</v>
      </c>
      <c r="CF387" s="9">
        <v>132.27000000000001</v>
      </c>
      <c r="CG387" s="9">
        <v>130.76</v>
      </c>
      <c r="CH387" s="9">
        <v>132.38999999999999</v>
      </c>
      <c r="CI387" s="9">
        <v>135.72999999999999</v>
      </c>
      <c r="CJ387" s="9">
        <v>140.91999999999999</v>
      </c>
      <c r="CK387" s="9">
        <v>146.88</v>
      </c>
      <c r="CL387" s="9">
        <v>149.69999999999999</v>
      </c>
      <c r="CM387" s="9">
        <v>154.05000000000001</v>
      </c>
      <c r="CN387" s="9">
        <v>152.24</v>
      </c>
      <c r="CO387" s="9">
        <v>134.55000000000001</v>
      </c>
      <c r="CP387" s="9">
        <v>115.55</v>
      </c>
      <c r="CQ387" s="9">
        <v>110.95</v>
      </c>
      <c r="CR387" s="9">
        <v>106.42</v>
      </c>
      <c r="CS387" s="9">
        <v>107.98</v>
      </c>
      <c r="CT387" s="9">
        <v>110</v>
      </c>
      <c r="CU387" s="9">
        <v>112.19</v>
      </c>
      <c r="CV387" s="9">
        <v>114.78</v>
      </c>
      <c r="CW387" s="9">
        <v>116.92</v>
      </c>
      <c r="CX387" s="9">
        <v>118.97</v>
      </c>
      <c r="CY387" s="9">
        <v>121.29</v>
      </c>
      <c r="CZ387" s="9">
        <v>122.15</v>
      </c>
      <c r="DA387" s="9">
        <v>111.19</v>
      </c>
      <c r="DB387" s="9">
        <v>99.65</v>
      </c>
      <c r="DC387" s="9">
        <v>94.07</v>
      </c>
      <c r="DD387" s="9">
        <v>88.63</v>
      </c>
      <c r="DE387" s="9">
        <v>85.7</v>
      </c>
      <c r="DF387" s="9">
        <v>82.75</v>
      </c>
      <c r="DG387" s="9">
        <v>85.59</v>
      </c>
      <c r="DH387" s="9">
        <v>90.1</v>
      </c>
      <c r="DI387" s="9">
        <v>94.51</v>
      </c>
      <c r="DJ387" s="9">
        <v>98.84</v>
      </c>
      <c r="DK387" s="9">
        <v>103.46</v>
      </c>
      <c r="DL387" s="9">
        <v>105.39</v>
      </c>
      <c r="DM387" s="9">
        <v>100.12</v>
      </c>
      <c r="DN387" s="9">
        <v>91.11</v>
      </c>
      <c r="DO387" s="9">
        <v>83.45</v>
      </c>
      <c r="DP387" s="9">
        <v>79.94</v>
      </c>
      <c r="DR387" s="9">
        <v>110.55</v>
      </c>
      <c r="DS387" s="9">
        <v>106.29</v>
      </c>
      <c r="DT387" s="9">
        <v>117.27</v>
      </c>
      <c r="DU387" s="9">
        <v>116.67</v>
      </c>
      <c r="DV387" s="9">
        <v>155.01</v>
      </c>
      <c r="DW387" s="9">
        <v>159.74</v>
      </c>
      <c r="DX387" s="9">
        <v>148.83000000000001</v>
      </c>
      <c r="DY387" s="9">
        <v>146.85</v>
      </c>
      <c r="DZ387" s="9">
        <v>144.02000000000001</v>
      </c>
      <c r="EA387" s="9">
        <v>127.69</v>
      </c>
      <c r="EB387" s="9">
        <v>126.07</v>
      </c>
      <c r="EC387" s="9">
        <v>125.96</v>
      </c>
      <c r="ED387" s="9">
        <v>119.08</v>
      </c>
      <c r="EE387" s="9">
        <v>119.47</v>
      </c>
      <c r="EF387" s="9">
        <v>119.11</v>
      </c>
      <c r="EG387" s="9">
        <v>138.24</v>
      </c>
      <c r="EH387" s="9">
        <v>140.51</v>
      </c>
      <c r="EI387" s="9">
        <v>141.59</v>
      </c>
      <c r="EJ387" s="9">
        <v>141.15</v>
      </c>
      <c r="EK387" s="9">
        <v>140.41</v>
      </c>
      <c r="EL387" s="9">
        <v>140.09</v>
      </c>
      <c r="EM387" s="9">
        <v>106.2</v>
      </c>
      <c r="EN387" s="9">
        <v>105.47</v>
      </c>
      <c r="EO387" s="9">
        <v>105.45</v>
      </c>
      <c r="EP387" s="9">
        <v>105.56</v>
      </c>
      <c r="EQ387" s="9">
        <v>106.94</v>
      </c>
      <c r="ER387" s="9">
        <v>107.78</v>
      </c>
      <c r="ES387" s="9">
        <v>120.73</v>
      </c>
      <c r="ET387" s="9">
        <v>123.24</v>
      </c>
      <c r="EU387" s="9">
        <v>125.1</v>
      </c>
      <c r="EV387" s="9">
        <v>125.76</v>
      </c>
      <c r="EW387" s="9">
        <v>124.8</v>
      </c>
      <c r="EX387" s="9">
        <v>124.71</v>
      </c>
      <c r="EY387" s="9">
        <v>90.88</v>
      </c>
      <c r="EZ387" s="9">
        <v>90.25</v>
      </c>
      <c r="FA387" s="9">
        <v>90.26</v>
      </c>
      <c r="FB387" s="9">
        <v>90.27</v>
      </c>
      <c r="FC387" s="9">
        <v>90.29</v>
      </c>
      <c r="FD387" s="9">
        <v>91.22</v>
      </c>
      <c r="FE387" s="9">
        <v>104.11</v>
      </c>
      <c r="FF387" s="9">
        <v>106.62</v>
      </c>
      <c r="FG387" s="9">
        <v>108.48</v>
      </c>
      <c r="FH387" s="9">
        <v>109.14</v>
      </c>
      <c r="FI387" s="9">
        <v>109.55</v>
      </c>
      <c r="FJ387" s="9">
        <v>108.58</v>
      </c>
      <c r="FK387" s="9">
        <v>89.89</v>
      </c>
      <c r="FL387" s="9">
        <v>88.18</v>
      </c>
      <c r="FM387" s="9">
        <v>86.93</v>
      </c>
      <c r="FO387" s="9">
        <v>81.837199999999996</v>
      </c>
      <c r="FP387" s="7">
        <v>75.75</v>
      </c>
      <c r="FQ387" s="9">
        <v>1.2743</v>
      </c>
      <c r="FR387" s="7">
        <f t="shared" si="50"/>
        <v>59.444400847524129</v>
      </c>
      <c r="FT387" s="7">
        <v>4.8899999999999997</v>
      </c>
      <c r="FU387" s="7">
        <v>4.37</v>
      </c>
      <c r="FV387" s="9">
        <v>82.054299999999998</v>
      </c>
      <c r="FX387" s="9">
        <v>75.67</v>
      </c>
      <c r="FY387" s="9">
        <v>75.459999999999994</v>
      </c>
      <c r="FZ387" s="9">
        <v>74.61</v>
      </c>
      <c r="GA387" s="9">
        <v>72.95</v>
      </c>
      <c r="GB387" s="9">
        <v>70.569999999999993</v>
      </c>
    </row>
    <row r="388" spans="1:184" x14ac:dyDescent="0.25">
      <c r="A388" s="6">
        <f t="shared" si="51"/>
        <v>45093</v>
      </c>
      <c r="B388" s="13">
        <f t="shared" si="45"/>
        <v>6</v>
      </c>
      <c r="C388" s="13">
        <f t="shared" si="46"/>
        <v>2023</v>
      </c>
      <c r="D388">
        <f t="shared" si="47"/>
        <v>202306</v>
      </c>
      <c r="E388">
        <f t="shared" si="48"/>
        <v>2</v>
      </c>
      <c r="F388">
        <f t="shared" si="49"/>
        <v>202302</v>
      </c>
      <c r="G388" t="s">
        <v>574</v>
      </c>
      <c r="H388" s="9">
        <v>4.5</v>
      </c>
      <c r="I388" s="9">
        <v>4.4279000000000002</v>
      </c>
      <c r="J388" s="10">
        <v>4.7688848000000004</v>
      </c>
      <c r="K388" s="10">
        <v>4.9715197</v>
      </c>
      <c r="L388" s="10">
        <v>5.1806796999999998</v>
      </c>
      <c r="M388" s="10">
        <v>5.3753574000000004</v>
      </c>
      <c r="N388" s="10">
        <v>5.5364718999999996</v>
      </c>
      <c r="O388" s="10">
        <v>5.6572839000000004</v>
      </c>
      <c r="P388" s="10">
        <v>5.7389697999999996</v>
      </c>
      <c r="Q388" s="10">
        <v>5.7870574000000001</v>
      </c>
      <c r="R388" s="10">
        <v>5.8099112999999996</v>
      </c>
      <c r="S388" s="10">
        <v>5.8147641999999999</v>
      </c>
      <c r="T388" s="10">
        <v>5.8066136999999998</v>
      </c>
      <c r="U388" s="10">
        <v>5.7882603000000001</v>
      </c>
      <c r="V388" s="10">
        <v>5.7615335999999999</v>
      </c>
      <c r="W388" s="10">
        <v>5.7274478000000002</v>
      </c>
      <c r="X388" s="10">
        <v>5.6868002000000004</v>
      </c>
      <c r="Y388" s="10">
        <v>5.6403865</v>
      </c>
      <c r="Z388" s="10">
        <v>5.5890024</v>
      </c>
      <c r="AA388" s="10">
        <v>5.5334453999999997</v>
      </c>
      <c r="AB388" s="10">
        <v>5.4745175000000001</v>
      </c>
      <c r="AC388" s="10">
        <v>5.4130510999999997</v>
      </c>
      <c r="AD388" s="10">
        <v>5.3498893000000001</v>
      </c>
      <c r="AE388" s="10">
        <v>5.2858730999999999</v>
      </c>
      <c r="AF388" s="10">
        <v>5.2218435000000003</v>
      </c>
      <c r="AG388" s="10">
        <v>5.1586436000000004</v>
      </c>
      <c r="AH388" s="10">
        <v>5.0969838999999997</v>
      </c>
      <c r="AI388" s="10">
        <v>5.0369980999999999</v>
      </c>
      <c r="AJ388" s="10">
        <v>4.9786628000000004</v>
      </c>
      <c r="AK388" s="10">
        <v>4.9219527999999997</v>
      </c>
      <c r="AL388" s="10">
        <v>4.8668426</v>
      </c>
      <c r="AM388" s="10">
        <v>4.8133090000000003</v>
      </c>
      <c r="AN388" s="10">
        <v>4.7613266999999997</v>
      </c>
      <c r="AO388" s="10">
        <v>4.7108701999999996</v>
      </c>
      <c r="AP388" s="10">
        <v>4.6619162999999997</v>
      </c>
      <c r="AQ388" s="10">
        <v>4.6144394999999996</v>
      </c>
      <c r="AR388" s="10">
        <v>4.5684148000000002</v>
      </c>
      <c r="AS388" s="10">
        <v>4.5238183999999997</v>
      </c>
      <c r="AT388" s="10">
        <v>4.4806227999999999</v>
      </c>
      <c r="AU388" s="10">
        <v>4.4387895999999998</v>
      </c>
      <c r="AV388" s="10">
        <v>4.3982789999999996</v>
      </c>
      <c r="AW388" s="10">
        <v>4.3590496999999999</v>
      </c>
      <c r="AX388" s="10">
        <v>4.3210603000000001</v>
      </c>
      <c r="AY388" s="10">
        <v>4.2842710000000004</v>
      </c>
      <c r="AZ388" s="10">
        <v>4.2486404000000002</v>
      </c>
      <c r="BA388" s="10">
        <v>4.2141273999999997</v>
      </c>
      <c r="BB388" s="10">
        <v>4.1806919000000002</v>
      </c>
      <c r="BC388" s="10">
        <v>4.1482928000000001</v>
      </c>
      <c r="BD388" s="10">
        <v>4.1168886999999996</v>
      </c>
      <c r="BE388" s="10">
        <v>4.0864396000000003</v>
      </c>
      <c r="BF388" s="10">
        <v>4.0569094999999997</v>
      </c>
      <c r="BG388" s="10">
        <v>4.0282844999999998</v>
      </c>
      <c r="BH388" s="10">
        <v>4.0005579999999998</v>
      </c>
      <c r="BI388" s="10">
        <v>3.9737227000000002</v>
      </c>
      <c r="BJ388" s="10">
        <v>3.9477707999999998</v>
      </c>
      <c r="BK388" s="10">
        <v>3.9226956999999998</v>
      </c>
      <c r="BL388" s="10">
        <v>3.8984899999999998</v>
      </c>
      <c r="BM388" s="10">
        <v>3.8751462000000001</v>
      </c>
      <c r="BN388" s="10">
        <v>3.8526574999999998</v>
      </c>
      <c r="BO388" s="10">
        <v>3.8310164000000002</v>
      </c>
      <c r="BP388" s="10">
        <v>3.8102155</v>
      </c>
      <c r="BQ388" s="10">
        <v>3.7902480000000001</v>
      </c>
      <c r="BR388" s="10">
        <v>3.6874302999999999</v>
      </c>
      <c r="BS388" s="10">
        <v>3.6121455999999998</v>
      </c>
      <c r="BU388" s="9">
        <v>87.2</v>
      </c>
      <c r="BV388" s="9">
        <v>87.93</v>
      </c>
      <c r="BW388" s="9">
        <v>92.83</v>
      </c>
      <c r="BX388" s="9">
        <v>101.24</v>
      </c>
      <c r="BY388" s="9">
        <v>128.47</v>
      </c>
      <c r="BZ388" s="9">
        <v>141.25</v>
      </c>
      <c r="CA388" s="9">
        <v>141.99</v>
      </c>
      <c r="CB388" s="9">
        <v>142.03</v>
      </c>
      <c r="CC388" s="9">
        <v>134.49</v>
      </c>
      <c r="CD388" s="9">
        <v>128.62</v>
      </c>
      <c r="CE388" s="9">
        <v>123.09</v>
      </c>
      <c r="CF388" s="9">
        <v>120.69</v>
      </c>
      <c r="CG388" s="9">
        <v>119.18</v>
      </c>
      <c r="CH388" s="9">
        <v>120.81</v>
      </c>
      <c r="CI388" s="9">
        <v>125.15</v>
      </c>
      <c r="CJ388" s="9">
        <v>131.53</v>
      </c>
      <c r="CK388" s="9">
        <v>137.49</v>
      </c>
      <c r="CL388" s="9">
        <v>140.31</v>
      </c>
      <c r="CM388" s="9">
        <v>144.66</v>
      </c>
      <c r="CN388" s="9">
        <v>142.85</v>
      </c>
      <c r="CO388" s="9">
        <v>125.16</v>
      </c>
      <c r="CP388" s="9">
        <v>107.16</v>
      </c>
      <c r="CQ388" s="9">
        <v>102.56</v>
      </c>
      <c r="CR388" s="9">
        <v>98.03</v>
      </c>
      <c r="CS388" s="9">
        <v>99.59</v>
      </c>
      <c r="CT388" s="9">
        <v>101.61</v>
      </c>
      <c r="CU388" s="9">
        <v>103.8</v>
      </c>
      <c r="CV388" s="9">
        <v>106.69</v>
      </c>
      <c r="CW388" s="9">
        <v>108.83</v>
      </c>
      <c r="CX388" s="9">
        <v>110.88</v>
      </c>
      <c r="CY388" s="9">
        <v>113.2</v>
      </c>
      <c r="CZ388" s="9">
        <v>114.06</v>
      </c>
      <c r="DA388" s="9">
        <v>103.1</v>
      </c>
      <c r="DB388" s="9">
        <v>92.56</v>
      </c>
      <c r="DC388" s="9">
        <v>86.98</v>
      </c>
      <c r="DD388" s="9">
        <v>81.540000000000006</v>
      </c>
      <c r="DE388" s="9">
        <v>78.61</v>
      </c>
      <c r="DF388" s="9">
        <v>75.66</v>
      </c>
      <c r="DG388" s="9">
        <v>78.5</v>
      </c>
      <c r="DH388" s="9">
        <v>83.01</v>
      </c>
      <c r="DI388" s="9">
        <v>87.42</v>
      </c>
      <c r="DJ388" s="9">
        <v>91.75</v>
      </c>
      <c r="DK388" s="9">
        <v>96.37</v>
      </c>
      <c r="DL388" s="9">
        <v>98.3</v>
      </c>
      <c r="DM388" s="9">
        <v>93.03</v>
      </c>
      <c r="DN388" s="9">
        <v>85.02</v>
      </c>
      <c r="DO388" s="9">
        <v>77.36</v>
      </c>
      <c r="DP388" s="9">
        <v>73.849999999999994</v>
      </c>
      <c r="DR388" s="9">
        <v>95.66</v>
      </c>
      <c r="DS388" s="9">
        <v>92.21</v>
      </c>
      <c r="DT388" s="9">
        <v>103</v>
      </c>
      <c r="DU388" s="9">
        <v>105.51</v>
      </c>
      <c r="DV388" s="9">
        <v>142.74</v>
      </c>
      <c r="DW388" s="9">
        <v>148.31</v>
      </c>
      <c r="DX388" s="9">
        <v>137.65</v>
      </c>
      <c r="DY388" s="9">
        <v>135.66999999999999</v>
      </c>
      <c r="DZ388" s="9">
        <v>132.84</v>
      </c>
      <c r="EA388" s="9">
        <v>117.1</v>
      </c>
      <c r="EB388" s="9">
        <v>115.48</v>
      </c>
      <c r="EC388" s="9">
        <v>115.37</v>
      </c>
      <c r="ED388" s="9">
        <v>108.6</v>
      </c>
      <c r="EE388" s="9">
        <v>108.99</v>
      </c>
      <c r="EF388" s="9">
        <v>108.63</v>
      </c>
      <c r="EG388" s="9">
        <v>128.15</v>
      </c>
      <c r="EH388" s="9">
        <v>130.41999999999999</v>
      </c>
      <c r="EI388" s="9">
        <v>131.5</v>
      </c>
      <c r="EJ388" s="9">
        <v>131.06</v>
      </c>
      <c r="EK388" s="9">
        <v>130.32</v>
      </c>
      <c r="EL388" s="9">
        <v>130</v>
      </c>
      <c r="EM388" s="9">
        <v>100.34</v>
      </c>
      <c r="EN388" s="9">
        <v>99.61</v>
      </c>
      <c r="EO388" s="9">
        <v>99.59</v>
      </c>
      <c r="EP388" s="9">
        <v>99.7</v>
      </c>
      <c r="EQ388" s="9">
        <v>101.08</v>
      </c>
      <c r="ER388" s="9">
        <v>101.92</v>
      </c>
      <c r="ES388" s="9">
        <v>115.67</v>
      </c>
      <c r="ET388" s="9">
        <v>118.18</v>
      </c>
      <c r="EU388" s="9">
        <v>120.04</v>
      </c>
      <c r="EV388" s="9">
        <v>120.7</v>
      </c>
      <c r="EW388" s="9">
        <v>119.74</v>
      </c>
      <c r="EX388" s="9">
        <v>119.65</v>
      </c>
      <c r="EY388" s="9">
        <v>89.85</v>
      </c>
      <c r="EZ388" s="9">
        <v>89.22</v>
      </c>
      <c r="FA388" s="9">
        <v>89.23</v>
      </c>
      <c r="FB388" s="9">
        <v>89.24</v>
      </c>
      <c r="FC388" s="9">
        <v>89.26</v>
      </c>
      <c r="FD388" s="9">
        <v>90.19</v>
      </c>
      <c r="FE388" s="9">
        <v>102.91</v>
      </c>
      <c r="FF388" s="9">
        <v>105.42</v>
      </c>
      <c r="FG388" s="9">
        <v>107.28</v>
      </c>
      <c r="FH388" s="9">
        <v>107.94</v>
      </c>
      <c r="FI388" s="9">
        <v>108.35</v>
      </c>
      <c r="FJ388" s="9">
        <v>107.38</v>
      </c>
      <c r="FK388" s="9">
        <v>88.86</v>
      </c>
      <c r="FL388" s="9">
        <v>87.15</v>
      </c>
      <c r="FM388" s="9">
        <v>85.9</v>
      </c>
      <c r="FO388" s="9">
        <v>82.165300000000002</v>
      </c>
      <c r="FP388" s="7">
        <v>76.760000000000005</v>
      </c>
      <c r="FQ388" s="9">
        <v>1.2811999999999999</v>
      </c>
      <c r="FR388" s="7">
        <f t="shared" si="50"/>
        <v>59.912581954417739</v>
      </c>
      <c r="FT388" s="7">
        <v>4.92</v>
      </c>
      <c r="FU388" s="7">
        <v>4.4000000000000004</v>
      </c>
      <c r="FV388" s="9">
        <v>82.386300000000006</v>
      </c>
      <c r="FX388" s="9">
        <v>76.61</v>
      </c>
      <c r="FY388" s="9">
        <v>76.36</v>
      </c>
      <c r="FZ388" s="9">
        <v>75.47</v>
      </c>
      <c r="GA388" s="9">
        <v>73.77</v>
      </c>
      <c r="GB388" s="9">
        <v>71.23</v>
      </c>
    </row>
    <row r="389" spans="1:184" x14ac:dyDescent="0.25">
      <c r="A389" s="6">
        <f t="shared" si="51"/>
        <v>45096</v>
      </c>
      <c r="B389" s="13">
        <f t="shared" si="45"/>
        <v>6</v>
      </c>
      <c r="C389" s="13">
        <f t="shared" si="46"/>
        <v>2023</v>
      </c>
      <c r="D389">
        <f t="shared" si="47"/>
        <v>202306</v>
      </c>
      <c r="E389">
        <f t="shared" si="48"/>
        <v>2</v>
      </c>
      <c r="F389">
        <f t="shared" si="49"/>
        <v>202302</v>
      </c>
      <c r="G389" t="s">
        <v>575</v>
      </c>
      <c r="H389" s="9">
        <v>4.5</v>
      </c>
      <c r="I389" s="9">
        <v>4.4279999999999999</v>
      </c>
      <c r="J389" s="10">
        <v>4.7901543000000002</v>
      </c>
      <c r="K389" s="10">
        <v>5.0099689999999999</v>
      </c>
      <c r="L389" s="10">
        <v>5.2259130000000003</v>
      </c>
      <c r="M389" s="10">
        <v>5.4230119999999999</v>
      </c>
      <c r="N389" s="10">
        <v>5.5856304000000003</v>
      </c>
      <c r="O389" s="10">
        <v>5.7095995000000004</v>
      </c>
      <c r="P389" s="10">
        <v>5.7969726000000001</v>
      </c>
      <c r="Q389" s="10">
        <v>5.8552688000000002</v>
      </c>
      <c r="R389" s="10">
        <v>5.8927307999999998</v>
      </c>
      <c r="S389" s="10">
        <v>5.9161897000000003</v>
      </c>
      <c r="T389" s="10">
        <v>5.9286370000000002</v>
      </c>
      <c r="U389" s="10">
        <v>5.9309282999999997</v>
      </c>
      <c r="V389" s="10">
        <v>5.9214511999999999</v>
      </c>
      <c r="W389" s="10">
        <v>5.9006292</v>
      </c>
      <c r="X389" s="10">
        <v>5.8696837999999998</v>
      </c>
      <c r="Y389" s="10">
        <v>5.8298354999999997</v>
      </c>
      <c r="Z389" s="10">
        <v>5.7823048999999997</v>
      </c>
      <c r="AA389" s="10">
        <v>5.7283137999999996</v>
      </c>
      <c r="AB389" s="10">
        <v>5.6690657</v>
      </c>
      <c r="AC389" s="10">
        <v>5.6056846</v>
      </c>
      <c r="AD389" s="10">
        <v>5.5392739000000004</v>
      </c>
      <c r="AE389" s="10">
        <v>5.4709346999999999</v>
      </c>
      <c r="AF389" s="10">
        <v>5.4017681</v>
      </c>
      <c r="AG389" s="10">
        <v>5.3328777000000001</v>
      </c>
      <c r="AH389" s="10">
        <v>5.2652026999999997</v>
      </c>
      <c r="AI389" s="10">
        <v>5.1989682999999998</v>
      </c>
      <c r="AJ389" s="10">
        <v>5.1342049999999997</v>
      </c>
      <c r="AK389" s="10">
        <v>5.0709410999999998</v>
      </c>
      <c r="AL389" s="10">
        <v>5.0092046000000003</v>
      </c>
      <c r="AM389" s="10">
        <v>4.9490261000000002</v>
      </c>
      <c r="AN389" s="10">
        <v>4.8904335999999997</v>
      </c>
      <c r="AO389" s="10">
        <v>4.8334555999999997</v>
      </c>
      <c r="AP389" s="10">
        <v>4.7781221</v>
      </c>
      <c r="AQ389" s="10">
        <v>4.7244615999999997</v>
      </c>
      <c r="AR389" s="10">
        <v>4.6725023999999999</v>
      </c>
      <c r="AS389" s="10">
        <v>4.6222744999999996</v>
      </c>
      <c r="AT389" s="10">
        <v>4.5737949999999996</v>
      </c>
      <c r="AU389" s="10">
        <v>4.5270302999999998</v>
      </c>
      <c r="AV389" s="10">
        <v>4.4819347</v>
      </c>
      <c r="AW389" s="10">
        <v>4.4384607000000003</v>
      </c>
      <c r="AX389" s="10">
        <v>4.3965611000000004</v>
      </c>
      <c r="AY389" s="10">
        <v>4.3561899999999998</v>
      </c>
      <c r="AZ389" s="10">
        <v>4.3173000000000004</v>
      </c>
      <c r="BA389" s="10">
        <v>4.2798438000000001</v>
      </c>
      <c r="BB389" s="10">
        <v>4.2437756000000002</v>
      </c>
      <c r="BC389" s="10">
        <v>4.2090478999999998</v>
      </c>
      <c r="BD389" s="10">
        <v>4.1756136000000001</v>
      </c>
      <c r="BE389" s="10">
        <v>4.1434265999999997</v>
      </c>
      <c r="BF389" s="10">
        <v>4.1124425999999996</v>
      </c>
      <c r="BG389" s="10">
        <v>4.0826327999999998</v>
      </c>
      <c r="BH389" s="10">
        <v>4.0539750000000003</v>
      </c>
      <c r="BI389" s="10">
        <v>4.0264458000000003</v>
      </c>
      <c r="BJ389" s="10">
        <v>4.0000216000000002</v>
      </c>
      <c r="BK389" s="10">
        <v>3.9746801999999999</v>
      </c>
      <c r="BL389" s="10">
        <v>3.9503981000000001</v>
      </c>
      <c r="BM389" s="10">
        <v>3.9271520999999998</v>
      </c>
      <c r="BN389" s="10">
        <v>3.9049195000000001</v>
      </c>
      <c r="BO389" s="10">
        <v>3.8836770999999999</v>
      </c>
      <c r="BP389" s="10">
        <v>3.8634015000000002</v>
      </c>
      <c r="BQ389" s="10">
        <v>3.8440702</v>
      </c>
      <c r="BR389" s="10">
        <v>3.7466275000000002</v>
      </c>
      <c r="BS389" s="10">
        <v>3.6774344999999999</v>
      </c>
      <c r="BU389" s="9">
        <v>86.14</v>
      </c>
      <c r="BV389" s="9">
        <v>87.1</v>
      </c>
      <c r="BW389" s="9">
        <v>92.04</v>
      </c>
      <c r="BX389" s="9">
        <v>100.54</v>
      </c>
      <c r="BY389" s="9">
        <v>127.27</v>
      </c>
      <c r="BZ389" s="9">
        <v>139.94</v>
      </c>
      <c r="CA389" s="9">
        <v>140.82</v>
      </c>
      <c r="CB389" s="9">
        <v>141.26</v>
      </c>
      <c r="CC389" s="9">
        <v>134.77000000000001</v>
      </c>
      <c r="CD389" s="9">
        <v>129.94</v>
      </c>
      <c r="CE389" s="9">
        <v>122.95</v>
      </c>
      <c r="CF389" s="9">
        <v>120.55</v>
      </c>
      <c r="CG389" s="9">
        <v>119.06</v>
      </c>
      <c r="CH389" s="9">
        <v>120.69</v>
      </c>
      <c r="CI389" s="9">
        <v>125</v>
      </c>
      <c r="CJ389" s="9">
        <v>130.5</v>
      </c>
      <c r="CK389" s="9">
        <v>134.5</v>
      </c>
      <c r="CL389" s="9">
        <v>137.32</v>
      </c>
      <c r="CM389" s="9">
        <v>141.87</v>
      </c>
      <c r="CN389" s="9">
        <v>140.06</v>
      </c>
      <c r="CO389" s="9">
        <v>125.06</v>
      </c>
      <c r="CP389" s="9">
        <v>109.06</v>
      </c>
      <c r="CQ389" s="9">
        <v>104.46</v>
      </c>
      <c r="CR389" s="9">
        <v>100.93</v>
      </c>
      <c r="CS389" s="9">
        <v>102.49</v>
      </c>
      <c r="CT389" s="9">
        <v>103.53</v>
      </c>
      <c r="CU389" s="9">
        <v>104.72</v>
      </c>
      <c r="CV389" s="9">
        <v>107.61</v>
      </c>
      <c r="CW389" s="9">
        <v>109.75</v>
      </c>
      <c r="CX389" s="9">
        <v>111.8</v>
      </c>
      <c r="CY389" s="9">
        <v>115.01</v>
      </c>
      <c r="CZ389" s="9">
        <v>115.87</v>
      </c>
      <c r="DA389" s="9">
        <v>104.91</v>
      </c>
      <c r="DB389" s="9">
        <v>95.58</v>
      </c>
      <c r="DC389" s="9">
        <v>90</v>
      </c>
      <c r="DD389" s="9">
        <v>84.56</v>
      </c>
      <c r="DE389" s="9">
        <v>81.63</v>
      </c>
      <c r="DF389" s="9">
        <v>78.680000000000007</v>
      </c>
      <c r="DG389" s="9">
        <v>81.52</v>
      </c>
      <c r="DH389" s="9">
        <v>84.2</v>
      </c>
      <c r="DI389" s="9">
        <v>88.61</v>
      </c>
      <c r="DJ389" s="9">
        <v>92.94</v>
      </c>
      <c r="DK389" s="9">
        <v>97.54</v>
      </c>
      <c r="DL389" s="9">
        <v>99.47</v>
      </c>
      <c r="DM389" s="9">
        <v>94.2</v>
      </c>
      <c r="DN389" s="9">
        <v>86.19</v>
      </c>
      <c r="DO389" s="9">
        <v>78.53</v>
      </c>
      <c r="DP389" s="9">
        <v>75.02</v>
      </c>
      <c r="DR389" s="9">
        <v>97.75</v>
      </c>
      <c r="DS389" s="9">
        <v>93.57</v>
      </c>
      <c r="DT389" s="9">
        <v>102.73</v>
      </c>
      <c r="DU389" s="9">
        <v>105.41</v>
      </c>
      <c r="DV389" s="9">
        <v>142.35</v>
      </c>
      <c r="DW389" s="9">
        <v>148.54</v>
      </c>
      <c r="DX389" s="9">
        <v>138.24</v>
      </c>
      <c r="DY389" s="9">
        <v>136.26</v>
      </c>
      <c r="DZ389" s="9">
        <v>133.43</v>
      </c>
      <c r="EA389" s="9">
        <v>117.21</v>
      </c>
      <c r="EB389" s="9">
        <v>115.59</v>
      </c>
      <c r="EC389" s="9">
        <v>115.48</v>
      </c>
      <c r="ED389" s="9">
        <v>108.83</v>
      </c>
      <c r="EE389" s="9">
        <v>109.22</v>
      </c>
      <c r="EF389" s="9">
        <v>108.86</v>
      </c>
      <c r="EG389" s="9">
        <v>127.9</v>
      </c>
      <c r="EH389" s="9">
        <v>130.16999999999999</v>
      </c>
      <c r="EI389" s="9">
        <v>131.25</v>
      </c>
      <c r="EJ389" s="9">
        <v>130.81</v>
      </c>
      <c r="EK389" s="9">
        <v>130.07</v>
      </c>
      <c r="EL389" s="9">
        <v>129.75</v>
      </c>
      <c r="EM389" s="9">
        <v>100.77</v>
      </c>
      <c r="EN389" s="9">
        <v>100.04</v>
      </c>
      <c r="EO389" s="9">
        <v>100.02</v>
      </c>
      <c r="EP389" s="9">
        <v>100.13</v>
      </c>
      <c r="EQ389" s="9">
        <v>101.51</v>
      </c>
      <c r="ER389" s="9">
        <v>102.35</v>
      </c>
      <c r="ES389" s="9">
        <v>114.37</v>
      </c>
      <c r="ET389" s="9">
        <v>116.88</v>
      </c>
      <c r="EU389" s="9">
        <v>118.74</v>
      </c>
      <c r="EV389" s="9">
        <v>119.4</v>
      </c>
      <c r="EW389" s="9">
        <v>118.44</v>
      </c>
      <c r="EX389" s="9">
        <v>118.35</v>
      </c>
      <c r="EY389" s="9">
        <v>86.51</v>
      </c>
      <c r="EZ389" s="9">
        <v>85.88</v>
      </c>
      <c r="FA389" s="9">
        <v>85.89</v>
      </c>
      <c r="FB389" s="9">
        <v>85.9</v>
      </c>
      <c r="FC389" s="9">
        <v>85.92</v>
      </c>
      <c r="FD389" s="9">
        <v>86.85</v>
      </c>
      <c r="FE389" s="9">
        <v>101.61</v>
      </c>
      <c r="FF389" s="9">
        <v>104.12</v>
      </c>
      <c r="FG389" s="9">
        <v>105.98</v>
      </c>
      <c r="FH389" s="9">
        <v>106.64</v>
      </c>
      <c r="FI389" s="9">
        <v>107.05</v>
      </c>
      <c r="FJ389" s="9">
        <v>106.08</v>
      </c>
      <c r="FK389" s="9">
        <v>85.52</v>
      </c>
      <c r="FL389" s="9">
        <v>83.81</v>
      </c>
      <c r="FM389" s="9">
        <v>82.56</v>
      </c>
      <c r="FO389" s="9">
        <v>82.174800000000005</v>
      </c>
      <c r="FP389" s="7">
        <v>76.09</v>
      </c>
      <c r="FQ389" s="9">
        <v>1.2796000000000001</v>
      </c>
      <c r="FR389" s="7">
        <f t="shared" si="50"/>
        <v>59.463894967177239</v>
      </c>
      <c r="FT389" s="7">
        <v>5.08</v>
      </c>
      <c r="FU389" s="7">
        <v>4.49</v>
      </c>
      <c r="FV389" s="9">
        <v>82.396900000000002</v>
      </c>
      <c r="FX389" s="9">
        <v>76.09</v>
      </c>
      <c r="FY389" s="9">
        <v>75.819999999999993</v>
      </c>
      <c r="FZ389" s="9">
        <v>74.89</v>
      </c>
      <c r="GA389" s="9">
        <v>73.2</v>
      </c>
      <c r="GB389" s="9">
        <v>70.7</v>
      </c>
    </row>
    <row r="390" spans="1:184" x14ac:dyDescent="0.25">
      <c r="A390" s="6">
        <f t="shared" si="51"/>
        <v>45097</v>
      </c>
      <c r="B390" s="13">
        <f t="shared" si="45"/>
        <v>6</v>
      </c>
      <c r="C390" s="13">
        <f t="shared" si="46"/>
        <v>2023</v>
      </c>
      <c r="D390">
        <f t="shared" si="47"/>
        <v>202306</v>
      </c>
      <c r="E390">
        <f t="shared" si="48"/>
        <v>2</v>
      </c>
      <c r="F390">
        <f t="shared" si="49"/>
        <v>202302</v>
      </c>
      <c r="G390" t="s">
        <v>576</v>
      </c>
      <c r="H390" s="9">
        <v>4.5</v>
      </c>
      <c r="I390" s="9">
        <v>4.4280999999999997</v>
      </c>
      <c r="J390" s="10">
        <v>4.7880649000000002</v>
      </c>
      <c r="K390" s="10">
        <v>5.0111616999999997</v>
      </c>
      <c r="L390" s="10">
        <v>5.2226540999999997</v>
      </c>
      <c r="M390" s="10">
        <v>5.4086863999999997</v>
      </c>
      <c r="N390" s="10">
        <v>5.5572596000000001</v>
      </c>
      <c r="O390" s="10">
        <v>5.6672766000000001</v>
      </c>
      <c r="P390" s="10">
        <v>5.7421765000000002</v>
      </c>
      <c r="Q390" s="10">
        <v>5.7895960999999998</v>
      </c>
      <c r="R390" s="10">
        <v>5.8165313000000003</v>
      </c>
      <c r="S390" s="10">
        <v>5.8288979999999997</v>
      </c>
      <c r="T390" s="10">
        <v>5.8296380000000001</v>
      </c>
      <c r="U390" s="10">
        <v>5.8194007000000001</v>
      </c>
      <c r="V390" s="10">
        <v>5.7972666999999998</v>
      </c>
      <c r="W390" s="10">
        <v>5.7640286999999999</v>
      </c>
      <c r="X390" s="10">
        <v>5.7210726000000003</v>
      </c>
      <c r="Y390" s="10">
        <v>5.6697835000000003</v>
      </c>
      <c r="Z390" s="10">
        <v>5.6115459999999997</v>
      </c>
      <c r="AA390" s="10">
        <v>5.5477467000000003</v>
      </c>
      <c r="AB390" s="10">
        <v>5.4797210999999999</v>
      </c>
      <c r="AC390" s="10">
        <v>5.4085754000000001</v>
      </c>
      <c r="AD390" s="10">
        <v>5.3353520999999997</v>
      </c>
      <c r="AE390" s="10">
        <v>5.2610912000000001</v>
      </c>
      <c r="AF390" s="10">
        <v>5.1868327000000001</v>
      </c>
      <c r="AG390" s="10">
        <v>5.1136191000000002</v>
      </c>
      <c r="AH390" s="10">
        <v>5.0423336000000001</v>
      </c>
      <c r="AI390" s="10">
        <v>4.9731674000000003</v>
      </c>
      <c r="AJ390" s="10">
        <v>4.9061234000000002</v>
      </c>
      <c r="AK390" s="10">
        <v>4.8412018999999997</v>
      </c>
      <c r="AL390" s="10">
        <v>4.7784032999999999</v>
      </c>
      <c r="AM390" s="10">
        <v>4.7177302000000001</v>
      </c>
      <c r="AN390" s="10">
        <v>4.6591829999999996</v>
      </c>
      <c r="AO390" s="10">
        <v>4.6027621999999999</v>
      </c>
      <c r="AP390" s="10">
        <v>4.5484703</v>
      </c>
      <c r="AQ390" s="10">
        <v>4.4963077</v>
      </c>
      <c r="AR390" s="10">
        <v>4.4462751000000003</v>
      </c>
      <c r="AS390" s="10">
        <v>4.3983746999999997</v>
      </c>
      <c r="AT390" s="10">
        <v>4.3525967000000003</v>
      </c>
      <c r="AU390" s="10">
        <v>4.3088753999999998</v>
      </c>
      <c r="AV390" s="10">
        <v>4.2671279999999996</v>
      </c>
      <c r="AW390" s="10">
        <v>4.2272701000000001</v>
      </c>
      <c r="AX390" s="10">
        <v>4.1892173000000001</v>
      </c>
      <c r="AY390" s="10">
        <v>4.1528865000000001</v>
      </c>
      <c r="AZ390" s="10">
        <v>4.1181935999999997</v>
      </c>
      <c r="BA390" s="10">
        <v>4.0850540000000004</v>
      </c>
      <c r="BB390" s="10">
        <v>4.0533847999999999</v>
      </c>
      <c r="BC390" s="10">
        <v>4.0231015000000001</v>
      </c>
      <c r="BD390" s="10">
        <v>3.9941201</v>
      </c>
      <c r="BE390" s="10">
        <v>3.9663572</v>
      </c>
      <c r="BF390" s="10">
        <v>3.9397353000000002</v>
      </c>
      <c r="BG390" s="10">
        <v>3.9142100000000002</v>
      </c>
      <c r="BH390" s="10">
        <v>3.8897479000000001</v>
      </c>
      <c r="BI390" s="10">
        <v>3.8663145999999999</v>
      </c>
      <c r="BJ390" s="10">
        <v>3.8438754999999998</v>
      </c>
      <c r="BK390" s="10">
        <v>3.8223973999999998</v>
      </c>
      <c r="BL390" s="10">
        <v>3.8018456</v>
      </c>
      <c r="BM390" s="10">
        <v>3.7821859999999998</v>
      </c>
      <c r="BN390" s="10">
        <v>3.7633847999999999</v>
      </c>
      <c r="BO390" s="10">
        <v>3.7454078000000002</v>
      </c>
      <c r="BP390" s="10">
        <v>3.7282207000000001</v>
      </c>
      <c r="BQ390" s="10">
        <v>3.7117897000000002</v>
      </c>
      <c r="BR390" s="10">
        <v>3.6278063999999999</v>
      </c>
      <c r="BS390" s="10">
        <v>3.5663507999999999</v>
      </c>
      <c r="BU390" s="9">
        <v>96.46</v>
      </c>
      <c r="BV390" s="9">
        <v>96.74</v>
      </c>
      <c r="BW390" s="9">
        <v>101.1</v>
      </c>
      <c r="BX390" s="9">
        <v>108.93</v>
      </c>
      <c r="BY390" s="9">
        <v>136.11000000000001</v>
      </c>
      <c r="BZ390" s="9">
        <v>148.44999999999999</v>
      </c>
      <c r="CA390" s="9">
        <v>149.58000000000001</v>
      </c>
      <c r="CB390" s="9">
        <v>148.65</v>
      </c>
      <c r="CC390" s="9">
        <v>143.19</v>
      </c>
      <c r="CD390" s="9">
        <v>136.21</v>
      </c>
      <c r="CE390" s="9">
        <v>129.07</v>
      </c>
      <c r="CF390" s="9">
        <v>126.19</v>
      </c>
      <c r="CG390" s="9">
        <v>124.86</v>
      </c>
      <c r="CH390" s="9">
        <v>126.64</v>
      </c>
      <c r="CI390" s="9">
        <v>131.24</v>
      </c>
      <c r="CJ390" s="9">
        <v>137.34</v>
      </c>
      <c r="CK390" s="9">
        <v>140.86000000000001</v>
      </c>
      <c r="CL390" s="9">
        <v>143.24</v>
      </c>
      <c r="CM390" s="9">
        <v>147.88999999999999</v>
      </c>
      <c r="CN390" s="9">
        <v>146.08000000000001</v>
      </c>
      <c r="CO390" s="9">
        <v>131.08000000000001</v>
      </c>
      <c r="CP390" s="9">
        <v>112.46</v>
      </c>
      <c r="CQ390" s="9">
        <v>104.49</v>
      </c>
      <c r="CR390" s="9">
        <v>100.96</v>
      </c>
      <c r="CS390" s="9">
        <v>102.52</v>
      </c>
      <c r="CT390" s="9">
        <v>103.56</v>
      </c>
      <c r="CU390" s="9">
        <v>104.75</v>
      </c>
      <c r="CV390" s="9">
        <v>109.3</v>
      </c>
      <c r="CW390" s="9">
        <v>111.44</v>
      </c>
      <c r="CX390" s="9">
        <v>113.49</v>
      </c>
      <c r="CY390" s="9">
        <v>116.31</v>
      </c>
      <c r="CZ390" s="9">
        <v>117.18</v>
      </c>
      <c r="DA390" s="9">
        <v>106.22</v>
      </c>
      <c r="DB390" s="9">
        <v>95.02</v>
      </c>
      <c r="DC390" s="9">
        <v>89.46</v>
      </c>
      <c r="DD390" s="9">
        <v>84.03</v>
      </c>
      <c r="DE390" s="9">
        <v>81.12</v>
      </c>
      <c r="DF390" s="9">
        <v>78.19</v>
      </c>
      <c r="DG390" s="9">
        <v>81.08</v>
      </c>
      <c r="DH390" s="9">
        <v>85.7</v>
      </c>
      <c r="DI390" s="9">
        <v>90.12</v>
      </c>
      <c r="DJ390" s="9">
        <v>94.45</v>
      </c>
      <c r="DK390" s="9">
        <v>99.06</v>
      </c>
      <c r="DL390" s="9">
        <v>100.99</v>
      </c>
      <c r="DM390" s="9">
        <v>95.72</v>
      </c>
      <c r="DN390" s="9">
        <v>86.62</v>
      </c>
      <c r="DO390" s="9">
        <v>78.959999999999994</v>
      </c>
      <c r="DP390" s="9">
        <v>75.45</v>
      </c>
      <c r="DR390" s="9">
        <v>103.31</v>
      </c>
      <c r="DS390" s="9">
        <v>98.77</v>
      </c>
      <c r="DT390" s="9">
        <v>107.52</v>
      </c>
      <c r="DU390" s="9">
        <v>108.91</v>
      </c>
      <c r="DV390" s="9">
        <v>145.61000000000001</v>
      </c>
      <c r="DW390" s="9">
        <v>152.16999999999999</v>
      </c>
      <c r="DX390" s="9">
        <v>143.16</v>
      </c>
      <c r="DY390" s="9">
        <v>141.18</v>
      </c>
      <c r="DZ390" s="9">
        <v>138.35</v>
      </c>
      <c r="EA390" s="9">
        <v>122.97</v>
      </c>
      <c r="EB390" s="9">
        <v>121.35</v>
      </c>
      <c r="EC390" s="9">
        <v>121.24</v>
      </c>
      <c r="ED390" s="9">
        <v>114.6</v>
      </c>
      <c r="EE390" s="9">
        <v>114.99</v>
      </c>
      <c r="EF390" s="9">
        <v>114.63</v>
      </c>
      <c r="EG390" s="9">
        <v>130.97</v>
      </c>
      <c r="EH390" s="9">
        <v>133.24</v>
      </c>
      <c r="EI390" s="9">
        <v>134.32</v>
      </c>
      <c r="EJ390" s="9">
        <v>133.88</v>
      </c>
      <c r="EK390" s="9">
        <v>133.13999999999999</v>
      </c>
      <c r="EL390" s="9">
        <v>132.82</v>
      </c>
      <c r="EM390" s="9">
        <v>100.67</v>
      </c>
      <c r="EN390" s="9">
        <v>99.94</v>
      </c>
      <c r="EO390" s="9">
        <v>99.92</v>
      </c>
      <c r="EP390" s="9">
        <v>100.03</v>
      </c>
      <c r="EQ390" s="9">
        <v>101.41</v>
      </c>
      <c r="ER390" s="9">
        <v>102.25</v>
      </c>
      <c r="ES390" s="9">
        <v>115.59</v>
      </c>
      <c r="ET390" s="9">
        <v>118.1</v>
      </c>
      <c r="EU390" s="9">
        <v>119.96</v>
      </c>
      <c r="EV390" s="9">
        <v>120.62</v>
      </c>
      <c r="EW390" s="9">
        <v>119.66</v>
      </c>
      <c r="EX390" s="9">
        <v>119.57</v>
      </c>
      <c r="EY390" s="9">
        <v>87.37</v>
      </c>
      <c r="EZ390" s="9">
        <v>86.74</v>
      </c>
      <c r="FA390" s="9">
        <v>86.75</v>
      </c>
      <c r="FB390" s="9">
        <v>86.76</v>
      </c>
      <c r="FC390" s="9">
        <v>86.78</v>
      </c>
      <c r="FD390" s="9">
        <v>87.71</v>
      </c>
      <c r="FE390" s="9">
        <v>102.83</v>
      </c>
      <c r="FF390" s="9">
        <v>105.34</v>
      </c>
      <c r="FG390" s="9">
        <v>107.2</v>
      </c>
      <c r="FH390" s="9">
        <v>107.86</v>
      </c>
      <c r="FI390" s="9">
        <v>108.27</v>
      </c>
      <c r="FJ390" s="9">
        <v>107.3</v>
      </c>
      <c r="FK390" s="9">
        <v>86.38</v>
      </c>
      <c r="FL390" s="9">
        <v>84.67</v>
      </c>
      <c r="FM390" s="9">
        <v>83.42</v>
      </c>
      <c r="FO390" s="9">
        <v>81.923000000000002</v>
      </c>
      <c r="FP390" s="7">
        <v>75.790000000000006</v>
      </c>
      <c r="FQ390" s="9">
        <v>1.2735000000000001</v>
      </c>
      <c r="FR390" s="7">
        <f t="shared" si="50"/>
        <v>59.513152728700433</v>
      </c>
      <c r="FT390" s="7">
        <v>4.9400000000000004</v>
      </c>
      <c r="FU390" s="7">
        <v>4.33</v>
      </c>
      <c r="FV390" s="9">
        <v>82.137500000000003</v>
      </c>
      <c r="FX390" s="9">
        <v>75.900000000000006</v>
      </c>
      <c r="FY390" s="9">
        <v>75.63</v>
      </c>
      <c r="FZ390" s="9">
        <v>74.67</v>
      </c>
      <c r="GA390" s="9">
        <v>73.05</v>
      </c>
      <c r="GB390" s="9">
        <v>70.7</v>
      </c>
    </row>
    <row r="391" spans="1:184" x14ac:dyDescent="0.25">
      <c r="A391" s="6">
        <f t="shared" si="51"/>
        <v>45098</v>
      </c>
      <c r="B391" s="13">
        <f t="shared" si="45"/>
        <v>6</v>
      </c>
      <c r="C391" s="13">
        <f t="shared" si="46"/>
        <v>2023</v>
      </c>
      <c r="D391">
        <f t="shared" si="47"/>
        <v>202306</v>
      </c>
      <c r="E391">
        <f t="shared" si="48"/>
        <v>2</v>
      </c>
      <c r="F391">
        <f t="shared" si="49"/>
        <v>202302</v>
      </c>
      <c r="G391" t="s">
        <v>577</v>
      </c>
      <c r="H391" s="9">
        <v>4.5</v>
      </c>
      <c r="I391" s="9">
        <v>4.4287999999999998</v>
      </c>
      <c r="J391" s="10">
        <v>4.8531620999999996</v>
      </c>
      <c r="K391" s="10">
        <v>5.1189578999999998</v>
      </c>
      <c r="L391" s="10">
        <v>5.3675807999999998</v>
      </c>
      <c r="M391" s="10">
        <v>5.5812431</v>
      </c>
      <c r="N391" s="10">
        <v>5.7429872</v>
      </c>
      <c r="O391" s="10">
        <v>5.8551757999999996</v>
      </c>
      <c r="P391" s="10">
        <v>5.9257853000000003</v>
      </c>
      <c r="Q391" s="10">
        <v>5.9664875999999998</v>
      </c>
      <c r="R391" s="10">
        <v>5.9868760999999999</v>
      </c>
      <c r="S391" s="10">
        <v>5.9936761000000001</v>
      </c>
      <c r="T391" s="10">
        <v>5.9895376999999996</v>
      </c>
      <c r="U391" s="10">
        <v>5.9746489</v>
      </c>
      <c r="V391" s="10">
        <v>5.9468889000000003</v>
      </c>
      <c r="W391" s="10">
        <v>5.9069136000000002</v>
      </c>
      <c r="X391" s="10">
        <v>5.8563514000000003</v>
      </c>
      <c r="Y391" s="10">
        <v>5.7968289999999998</v>
      </c>
      <c r="Z391" s="10">
        <v>5.7299730000000002</v>
      </c>
      <c r="AA391" s="10">
        <v>5.6574124000000001</v>
      </c>
      <c r="AB391" s="10">
        <v>5.5807253000000001</v>
      </c>
      <c r="AC391" s="10">
        <v>5.5012156000000001</v>
      </c>
      <c r="AD391" s="10">
        <v>5.4200936000000004</v>
      </c>
      <c r="AE391" s="10">
        <v>5.3385667000000003</v>
      </c>
      <c r="AF391" s="10">
        <v>5.2578421999999998</v>
      </c>
      <c r="AG391" s="10">
        <v>5.1791304</v>
      </c>
      <c r="AH391" s="10">
        <v>5.1034777</v>
      </c>
      <c r="AI391" s="10">
        <v>5.0310639000000004</v>
      </c>
      <c r="AJ391" s="10">
        <v>4.9617806</v>
      </c>
      <c r="AK391" s="10">
        <v>4.8955168999999996</v>
      </c>
      <c r="AL391" s="10">
        <v>4.8321616000000001</v>
      </c>
      <c r="AM391" s="10">
        <v>4.7716061999999999</v>
      </c>
      <c r="AN391" s="10">
        <v>4.7137396999999996</v>
      </c>
      <c r="AO391" s="10">
        <v>4.6584512</v>
      </c>
      <c r="AP391" s="10">
        <v>4.6056318999999997</v>
      </c>
      <c r="AQ391" s="10">
        <v>4.5551709000000002</v>
      </c>
      <c r="AR391" s="10">
        <v>4.5069574000000001</v>
      </c>
      <c r="AS391" s="10">
        <v>4.4608822999999997</v>
      </c>
      <c r="AT391" s="10">
        <v>4.4168370000000001</v>
      </c>
      <c r="AU391" s="10">
        <v>4.3747227999999998</v>
      </c>
      <c r="AV391" s="10">
        <v>4.3344456999999998</v>
      </c>
      <c r="AW391" s="10">
        <v>4.2959101999999998</v>
      </c>
      <c r="AX391" s="10">
        <v>4.2590206999999998</v>
      </c>
      <c r="AY391" s="10">
        <v>4.2236832</v>
      </c>
      <c r="AZ391" s="10">
        <v>4.1898020999999996</v>
      </c>
      <c r="BA391" s="10">
        <v>4.1572820000000004</v>
      </c>
      <c r="BB391" s="10">
        <v>4.1260285999999997</v>
      </c>
      <c r="BC391" s="10">
        <v>4.0959466000000004</v>
      </c>
      <c r="BD391" s="10">
        <v>4.0669404</v>
      </c>
      <c r="BE391" s="10">
        <v>4.0389159000000001</v>
      </c>
      <c r="BF391" s="10">
        <v>4.0117896999999996</v>
      </c>
      <c r="BG391" s="10">
        <v>3.9855331999999999</v>
      </c>
      <c r="BH391" s="10">
        <v>3.9601332</v>
      </c>
      <c r="BI391" s="10">
        <v>3.9355758000000001</v>
      </c>
      <c r="BJ391" s="10">
        <v>3.9118472</v>
      </c>
      <c r="BK391" s="10">
        <v>3.8889342</v>
      </c>
      <c r="BL391" s="10">
        <v>3.8668228999999998</v>
      </c>
      <c r="BM391" s="10">
        <v>3.8454994999999998</v>
      </c>
      <c r="BN391" s="10">
        <v>3.8249507999999999</v>
      </c>
      <c r="BO391" s="10">
        <v>3.8051629</v>
      </c>
      <c r="BP391" s="10">
        <v>3.7861221</v>
      </c>
      <c r="BQ391" s="10">
        <v>3.7678151</v>
      </c>
      <c r="BR391" s="10">
        <v>3.6727360999999998</v>
      </c>
      <c r="BS391" s="10">
        <v>3.6013760000000001</v>
      </c>
      <c r="BU391" s="9">
        <v>91.82</v>
      </c>
      <c r="BV391" s="9">
        <v>91.75</v>
      </c>
      <c r="BW391" s="9">
        <v>96.68</v>
      </c>
      <c r="BX391" s="9">
        <v>105.54</v>
      </c>
      <c r="BY391" s="9">
        <v>133.24</v>
      </c>
      <c r="BZ391" s="9">
        <v>146.34</v>
      </c>
      <c r="CA391" s="9">
        <v>147.6</v>
      </c>
      <c r="CB391" s="9">
        <v>146.94999999999999</v>
      </c>
      <c r="CC391" s="9">
        <v>141.44999999999999</v>
      </c>
      <c r="CD391" s="9">
        <v>135.97</v>
      </c>
      <c r="CE391" s="9">
        <v>128.44999999999999</v>
      </c>
      <c r="CF391" s="9">
        <v>125.57</v>
      </c>
      <c r="CG391" s="9">
        <v>124.66</v>
      </c>
      <c r="CH391" s="9">
        <v>126.44</v>
      </c>
      <c r="CI391" s="9">
        <v>131.04</v>
      </c>
      <c r="CJ391" s="9">
        <v>137.13999999999999</v>
      </c>
      <c r="CK391" s="9">
        <v>140.65</v>
      </c>
      <c r="CL391" s="9">
        <v>143.03</v>
      </c>
      <c r="CM391" s="9">
        <v>148.25</v>
      </c>
      <c r="CN391" s="9">
        <v>146.44</v>
      </c>
      <c r="CO391" s="9">
        <v>130.99</v>
      </c>
      <c r="CP391" s="9">
        <v>109.77</v>
      </c>
      <c r="CQ391" s="9">
        <v>102.21</v>
      </c>
      <c r="CR391" s="9">
        <v>99.02</v>
      </c>
      <c r="CS391" s="9">
        <v>100.94</v>
      </c>
      <c r="CT391" s="9">
        <v>102.32</v>
      </c>
      <c r="CU391" s="9">
        <v>103.86</v>
      </c>
      <c r="CV391" s="9">
        <v>108.41</v>
      </c>
      <c r="CW391" s="9">
        <v>110.55</v>
      </c>
      <c r="CX391" s="9">
        <v>112.6</v>
      </c>
      <c r="CY391" s="9">
        <v>115.7</v>
      </c>
      <c r="CZ391" s="9">
        <v>116.57</v>
      </c>
      <c r="DA391" s="9">
        <v>105.61</v>
      </c>
      <c r="DB391" s="9">
        <v>91.91</v>
      </c>
      <c r="DC391" s="9">
        <v>86.28</v>
      </c>
      <c r="DD391" s="9">
        <v>80.81</v>
      </c>
      <c r="DE391" s="9">
        <v>77.87</v>
      </c>
      <c r="DF391" s="9">
        <v>74.91</v>
      </c>
      <c r="DG391" s="9">
        <v>77.77</v>
      </c>
      <c r="DH391" s="9">
        <v>81.73</v>
      </c>
      <c r="DI391" s="9">
        <v>86.13</v>
      </c>
      <c r="DJ391" s="9">
        <v>90.43</v>
      </c>
      <c r="DK391" s="9">
        <v>94.82</v>
      </c>
      <c r="DL391" s="9">
        <v>96.71</v>
      </c>
      <c r="DM391" s="9">
        <v>91.38</v>
      </c>
      <c r="DN391" s="9">
        <v>82.07</v>
      </c>
      <c r="DO391" s="9">
        <v>74.41</v>
      </c>
      <c r="DP391" s="9">
        <v>70.900000000000006</v>
      </c>
      <c r="DR391" s="9">
        <v>101.17</v>
      </c>
      <c r="DS391" s="9">
        <v>97.83</v>
      </c>
      <c r="DT391" s="9">
        <v>105.34</v>
      </c>
      <c r="DU391" s="9">
        <v>107.69</v>
      </c>
      <c r="DV391" s="9">
        <v>144.11000000000001</v>
      </c>
      <c r="DW391" s="9">
        <v>151.05000000000001</v>
      </c>
      <c r="DX391" s="9">
        <v>142.66</v>
      </c>
      <c r="DY391" s="9">
        <v>140.68</v>
      </c>
      <c r="DZ391" s="9">
        <v>137.85</v>
      </c>
      <c r="EA391" s="9">
        <v>121.66</v>
      </c>
      <c r="EB391" s="9">
        <v>120.04</v>
      </c>
      <c r="EC391" s="9">
        <v>119.93</v>
      </c>
      <c r="ED391" s="9">
        <v>113.3</v>
      </c>
      <c r="EE391" s="9">
        <v>113.69</v>
      </c>
      <c r="EF391" s="9">
        <v>113.33</v>
      </c>
      <c r="EG391" s="9">
        <v>130.65</v>
      </c>
      <c r="EH391" s="9">
        <v>132.91999999999999</v>
      </c>
      <c r="EI391" s="9">
        <v>134</v>
      </c>
      <c r="EJ391" s="9">
        <v>133.56</v>
      </c>
      <c r="EK391" s="9">
        <v>132.82</v>
      </c>
      <c r="EL391" s="9">
        <v>132.5</v>
      </c>
      <c r="EM391" s="9">
        <v>99.34</v>
      </c>
      <c r="EN391" s="9">
        <v>98.61</v>
      </c>
      <c r="EO391" s="9">
        <v>98.59</v>
      </c>
      <c r="EP391" s="9">
        <v>98.7</v>
      </c>
      <c r="EQ391" s="9">
        <v>100.08</v>
      </c>
      <c r="ER391" s="9">
        <v>100.92</v>
      </c>
      <c r="ES391" s="9">
        <v>114.51</v>
      </c>
      <c r="ET391" s="9">
        <v>117.02</v>
      </c>
      <c r="EU391" s="9">
        <v>118.88</v>
      </c>
      <c r="EV391" s="9">
        <v>119.54</v>
      </c>
      <c r="EW391" s="9">
        <v>118.58</v>
      </c>
      <c r="EX391" s="9">
        <v>118.49</v>
      </c>
      <c r="EY391" s="9">
        <v>85.76</v>
      </c>
      <c r="EZ391" s="9">
        <v>85.13</v>
      </c>
      <c r="FA391" s="9">
        <v>85.14</v>
      </c>
      <c r="FB391" s="9">
        <v>85.15</v>
      </c>
      <c r="FC391" s="9">
        <v>85.17</v>
      </c>
      <c r="FD391" s="9">
        <v>86.1</v>
      </c>
      <c r="FE391" s="9">
        <v>101.75</v>
      </c>
      <c r="FF391" s="9">
        <v>104.26</v>
      </c>
      <c r="FG391" s="9">
        <v>106.12</v>
      </c>
      <c r="FH391" s="9">
        <v>106.78</v>
      </c>
      <c r="FI391" s="9">
        <v>107.19</v>
      </c>
      <c r="FJ391" s="9">
        <v>106.22</v>
      </c>
      <c r="FK391" s="9">
        <v>84.77</v>
      </c>
      <c r="FL391" s="9">
        <v>83.06</v>
      </c>
      <c r="FM391" s="9">
        <v>81.81</v>
      </c>
      <c r="FO391" s="9">
        <v>81.703699999999998</v>
      </c>
      <c r="FP391" s="7">
        <v>76.92</v>
      </c>
      <c r="FQ391" s="9">
        <v>1.2730999999999999</v>
      </c>
      <c r="FR391" s="7">
        <f t="shared" si="50"/>
        <v>60.419448590055772</v>
      </c>
      <c r="FT391" s="7">
        <v>5.05</v>
      </c>
      <c r="FU391" s="7">
        <v>4.4000000000000004</v>
      </c>
      <c r="FV391" s="9">
        <v>81.922499999999999</v>
      </c>
      <c r="FX391" s="9">
        <v>77.12</v>
      </c>
      <c r="FY391" s="9">
        <v>76.89</v>
      </c>
      <c r="FZ391" s="9">
        <v>75.900000000000006</v>
      </c>
      <c r="GA391" s="9">
        <v>74.16</v>
      </c>
      <c r="GB391" s="9">
        <v>71.56</v>
      </c>
    </row>
    <row r="392" spans="1:184" x14ac:dyDescent="0.25">
      <c r="A392" s="6">
        <f t="shared" si="51"/>
        <v>45099</v>
      </c>
      <c r="B392" s="13">
        <f t="shared" si="45"/>
        <v>6</v>
      </c>
      <c r="C392" s="13">
        <f t="shared" si="46"/>
        <v>2023</v>
      </c>
      <c r="D392">
        <f t="shared" si="47"/>
        <v>202306</v>
      </c>
      <c r="E392">
        <f t="shared" si="48"/>
        <v>2</v>
      </c>
      <c r="F392">
        <f t="shared" si="49"/>
        <v>202302</v>
      </c>
      <c r="G392" t="s">
        <v>578</v>
      </c>
      <c r="H392" s="9">
        <v>5</v>
      </c>
      <c r="I392" s="9">
        <v>4.9273999999999996</v>
      </c>
      <c r="J392" s="10">
        <v>5.0184316999999998</v>
      </c>
      <c r="K392" s="10">
        <v>5.3017059</v>
      </c>
      <c r="L392" s="10">
        <v>5.5582096999999999</v>
      </c>
      <c r="M392" s="10">
        <v>5.7701000999999996</v>
      </c>
      <c r="N392" s="10">
        <v>5.9221719000000004</v>
      </c>
      <c r="O392" s="10">
        <v>6.0179983000000004</v>
      </c>
      <c r="P392" s="10">
        <v>6.0676838000000002</v>
      </c>
      <c r="Q392" s="10">
        <v>6.0850888999999997</v>
      </c>
      <c r="R392" s="10">
        <v>6.0813265000000003</v>
      </c>
      <c r="S392" s="10">
        <v>6.0640882999999999</v>
      </c>
      <c r="T392" s="10">
        <v>6.0365351</v>
      </c>
      <c r="U392" s="10">
        <v>5.9995367000000002</v>
      </c>
      <c r="V392" s="10">
        <v>5.9515156999999999</v>
      </c>
      <c r="W392" s="10">
        <v>5.8931683000000001</v>
      </c>
      <c r="X392" s="10">
        <v>5.8262041</v>
      </c>
      <c r="Y392" s="10">
        <v>5.7523312000000004</v>
      </c>
      <c r="Z392" s="10">
        <v>5.6732575000000001</v>
      </c>
      <c r="AA392" s="10">
        <v>5.5906937000000001</v>
      </c>
      <c r="AB392" s="10">
        <v>5.5062464000000002</v>
      </c>
      <c r="AC392" s="10">
        <v>5.4210015</v>
      </c>
      <c r="AD392" s="10">
        <v>5.3358822999999997</v>
      </c>
      <c r="AE392" s="10">
        <v>5.2518085000000001</v>
      </c>
      <c r="AF392" s="10">
        <v>5.1697002999999997</v>
      </c>
      <c r="AG392" s="10">
        <v>5.0904805</v>
      </c>
      <c r="AH392" s="10">
        <v>5.0149204999999997</v>
      </c>
      <c r="AI392" s="10">
        <v>4.9430677000000003</v>
      </c>
      <c r="AJ392" s="10">
        <v>4.8747514000000001</v>
      </c>
      <c r="AK392" s="10">
        <v>4.8097985999999997</v>
      </c>
      <c r="AL392" s="10">
        <v>4.7480361000000002</v>
      </c>
      <c r="AM392" s="10">
        <v>4.6892934000000004</v>
      </c>
      <c r="AN392" s="10">
        <v>4.6333972000000001</v>
      </c>
      <c r="AO392" s="10">
        <v>4.5801746999999997</v>
      </c>
      <c r="AP392" s="10">
        <v>4.5294547999999999</v>
      </c>
      <c r="AQ392" s="10">
        <v>4.4810648000000004</v>
      </c>
      <c r="AR392" s="10">
        <v>4.4348315999999999</v>
      </c>
      <c r="AS392" s="10">
        <v>4.3905842000000002</v>
      </c>
      <c r="AT392" s="10">
        <v>4.3481639000000003</v>
      </c>
      <c r="AU392" s="10">
        <v>4.3074753000000001</v>
      </c>
      <c r="AV392" s="10">
        <v>4.2684414000000004</v>
      </c>
      <c r="AW392" s="10">
        <v>4.2309842</v>
      </c>
      <c r="AX392" s="10">
        <v>4.1950253999999996</v>
      </c>
      <c r="AY392" s="10">
        <v>4.1604881999999996</v>
      </c>
      <c r="AZ392" s="10">
        <v>4.1272943</v>
      </c>
      <c r="BA392" s="10">
        <v>4.0953657999999997</v>
      </c>
      <c r="BB392" s="10">
        <v>4.0646256999999997</v>
      </c>
      <c r="BC392" s="10">
        <v>4.0349956999999996</v>
      </c>
      <c r="BD392" s="10">
        <v>4.0063978999999996</v>
      </c>
      <c r="BE392" s="10">
        <v>3.9787552000000002</v>
      </c>
      <c r="BF392" s="10">
        <v>3.9519997999999998</v>
      </c>
      <c r="BG392" s="10">
        <v>3.9261086000000001</v>
      </c>
      <c r="BH392" s="10">
        <v>3.9010722000000002</v>
      </c>
      <c r="BI392" s="10">
        <v>3.8768802</v>
      </c>
      <c r="BJ392" s="10">
        <v>3.8535219999999999</v>
      </c>
      <c r="BK392" s="10">
        <v>3.8309880000000001</v>
      </c>
      <c r="BL392" s="10">
        <v>3.8092679</v>
      </c>
      <c r="BM392" s="10">
        <v>3.7883510999999999</v>
      </c>
      <c r="BN392" s="10">
        <v>3.7682281</v>
      </c>
      <c r="BO392" s="10">
        <v>3.7488883</v>
      </c>
      <c r="BP392" s="10">
        <v>3.7303215000000001</v>
      </c>
      <c r="BQ392" s="10">
        <v>3.7125178000000001</v>
      </c>
      <c r="BR392" s="10">
        <v>3.6211112999999999</v>
      </c>
      <c r="BS392" s="10">
        <v>3.5543814999999999</v>
      </c>
      <c r="BU392" s="9">
        <v>85.35</v>
      </c>
      <c r="BV392" s="9">
        <v>85.3</v>
      </c>
      <c r="BW392" s="9">
        <v>90.27</v>
      </c>
      <c r="BX392" s="9">
        <v>99.41</v>
      </c>
      <c r="BY392" s="9">
        <v>129.47</v>
      </c>
      <c r="BZ392" s="9">
        <v>141.97999999999999</v>
      </c>
      <c r="CA392" s="9">
        <v>144.53</v>
      </c>
      <c r="CB392" s="9">
        <v>143.88</v>
      </c>
      <c r="CC392" s="9">
        <v>138.38</v>
      </c>
      <c r="CD392" s="9">
        <v>134.11000000000001</v>
      </c>
      <c r="CE392" s="9">
        <v>126.44</v>
      </c>
      <c r="CF392" s="9">
        <v>124.26</v>
      </c>
      <c r="CG392" s="9">
        <v>122.95</v>
      </c>
      <c r="CH392" s="9">
        <v>124.75</v>
      </c>
      <c r="CI392" s="9">
        <v>129.12</v>
      </c>
      <c r="CJ392" s="9">
        <v>135.22999999999999</v>
      </c>
      <c r="CK392" s="9">
        <v>138.74</v>
      </c>
      <c r="CL392" s="9">
        <v>141.13999999999999</v>
      </c>
      <c r="CM392" s="9">
        <v>146.81</v>
      </c>
      <c r="CN392" s="9">
        <v>145.01</v>
      </c>
      <c r="CO392" s="9">
        <v>128.94</v>
      </c>
      <c r="CP392" s="9">
        <v>106.78</v>
      </c>
      <c r="CQ392" s="9">
        <v>99.21</v>
      </c>
      <c r="CR392" s="9">
        <v>96.02</v>
      </c>
      <c r="CS392" s="9">
        <v>97.94</v>
      </c>
      <c r="CT392" s="9">
        <v>99.32</v>
      </c>
      <c r="CU392" s="9">
        <v>100.86</v>
      </c>
      <c r="CV392" s="9">
        <v>105.11</v>
      </c>
      <c r="CW392" s="9">
        <v>107.14</v>
      </c>
      <c r="CX392" s="9">
        <v>109.1</v>
      </c>
      <c r="CY392" s="9">
        <v>112.38</v>
      </c>
      <c r="CZ392" s="9">
        <v>113.05</v>
      </c>
      <c r="DA392" s="9">
        <v>101.68</v>
      </c>
      <c r="DB392" s="9">
        <v>87.15</v>
      </c>
      <c r="DC392" s="9">
        <v>81.52</v>
      </c>
      <c r="DD392" s="9">
        <v>76.05</v>
      </c>
      <c r="DE392" s="9">
        <v>73.11</v>
      </c>
      <c r="DF392" s="9">
        <v>70.150000000000006</v>
      </c>
      <c r="DG392" s="9">
        <v>73.010000000000005</v>
      </c>
      <c r="DH392" s="9">
        <v>82.19</v>
      </c>
      <c r="DI392" s="9">
        <v>86.59</v>
      </c>
      <c r="DJ392" s="9">
        <v>90.88</v>
      </c>
      <c r="DK392" s="9">
        <v>92.1</v>
      </c>
      <c r="DL392" s="9">
        <v>93.99</v>
      </c>
      <c r="DM392" s="9">
        <v>88.66</v>
      </c>
      <c r="DN392" s="9">
        <v>81.36</v>
      </c>
      <c r="DO392" s="9">
        <v>73.45</v>
      </c>
      <c r="DP392" s="9">
        <v>69.790000000000006</v>
      </c>
      <c r="DR392" s="9">
        <v>94.85</v>
      </c>
      <c r="DS392" s="9">
        <v>92.21</v>
      </c>
      <c r="DT392" s="9">
        <v>99.84</v>
      </c>
      <c r="DU392" s="9">
        <v>102.7</v>
      </c>
      <c r="DV392" s="9">
        <v>137.38999999999999</v>
      </c>
      <c r="DW392" s="9">
        <v>145.03</v>
      </c>
      <c r="DX392" s="9">
        <v>139.49</v>
      </c>
      <c r="DY392" s="9">
        <v>137.51</v>
      </c>
      <c r="DZ392" s="9">
        <v>134.68</v>
      </c>
      <c r="EA392" s="9">
        <v>119.6</v>
      </c>
      <c r="EB392" s="9">
        <v>117.98</v>
      </c>
      <c r="EC392" s="9">
        <v>117.87</v>
      </c>
      <c r="ED392" s="9">
        <v>111.32</v>
      </c>
      <c r="EE392" s="9">
        <v>111.71</v>
      </c>
      <c r="EF392" s="9">
        <v>111.35</v>
      </c>
      <c r="EG392" s="9">
        <v>129.33000000000001</v>
      </c>
      <c r="EH392" s="9">
        <v>131.6</v>
      </c>
      <c r="EI392" s="9">
        <v>132.68</v>
      </c>
      <c r="EJ392" s="9">
        <v>132.24</v>
      </c>
      <c r="EK392" s="9">
        <v>131.5</v>
      </c>
      <c r="EL392" s="9">
        <v>131.18</v>
      </c>
      <c r="EM392" s="9">
        <v>97.6</v>
      </c>
      <c r="EN392" s="9">
        <v>96.87</v>
      </c>
      <c r="EO392" s="9">
        <v>96.85</v>
      </c>
      <c r="EP392" s="9">
        <v>96.96</v>
      </c>
      <c r="EQ392" s="9">
        <v>98.34</v>
      </c>
      <c r="ER392" s="9">
        <v>99.18</v>
      </c>
      <c r="ES392" s="9">
        <v>112.73</v>
      </c>
      <c r="ET392" s="9">
        <v>115.24</v>
      </c>
      <c r="EU392" s="9">
        <v>117.1</v>
      </c>
      <c r="EV392" s="9">
        <v>117.76</v>
      </c>
      <c r="EW392" s="9">
        <v>116.8</v>
      </c>
      <c r="EX392" s="9">
        <v>116.71</v>
      </c>
      <c r="EY392" s="9">
        <v>85</v>
      </c>
      <c r="EZ392" s="9">
        <v>84.37</v>
      </c>
      <c r="FA392" s="9">
        <v>84.38</v>
      </c>
      <c r="FB392" s="9">
        <v>84.39</v>
      </c>
      <c r="FC392" s="9">
        <v>84.41</v>
      </c>
      <c r="FD392" s="9">
        <v>85.34</v>
      </c>
      <c r="FE392" s="9">
        <v>98.56</v>
      </c>
      <c r="FF392" s="9">
        <v>101.07</v>
      </c>
      <c r="FG392" s="9">
        <v>102.93</v>
      </c>
      <c r="FH392" s="9">
        <v>103.59</v>
      </c>
      <c r="FI392" s="9">
        <v>104</v>
      </c>
      <c r="FJ392" s="9">
        <v>103.03</v>
      </c>
      <c r="FK392" s="9">
        <v>81.58</v>
      </c>
      <c r="FL392" s="9">
        <v>79.87</v>
      </c>
      <c r="FM392" s="9">
        <v>78.62</v>
      </c>
      <c r="FO392" s="9">
        <v>81.8369</v>
      </c>
      <c r="FP392" s="7">
        <v>73.930000000000007</v>
      </c>
      <c r="FQ392" s="9">
        <v>1.2738</v>
      </c>
      <c r="FR392" s="7">
        <f t="shared" si="50"/>
        <v>58.038938608886802</v>
      </c>
      <c r="FT392" s="7">
        <v>5.07</v>
      </c>
      <c r="FU392" s="7">
        <v>4.3600000000000003</v>
      </c>
      <c r="FV392" s="9">
        <v>82.052499999999995</v>
      </c>
      <c r="FX392" s="9">
        <v>74.14</v>
      </c>
      <c r="FY392" s="9">
        <v>74.239999999999995</v>
      </c>
      <c r="FZ392" s="9">
        <v>73.53</v>
      </c>
      <c r="GA392" s="9">
        <v>72.069999999999993</v>
      </c>
      <c r="GB392" s="9">
        <v>69.92</v>
      </c>
    </row>
    <row r="393" spans="1:184" x14ac:dyDescent="0.25">
      <c r="A393" s="6">
        <f t="shared" si="51"/>
        <v>45100</v>
      </c>
      <c r="B393" s="13">
        <f t="shared" si="45"/>
        <v>6</v>
      </c>
      <c r="C393" s="13">
        <f t="shared" si="46"/>
        <v>2023</v>
      </c>
      <c r="D393">
        <f t="shared" si="47"/>
        <v>202306</v>
      </c>
      <c r="E393">
        <f t="shared" si="48"/>
        <v>2</v>
      </c>
      <c r="F393">
        <f t="shared" si="49"/>
        <v>202302</v>
      </c>
      <c r="G393" t="s">
        <v>579</v>
      </c>
      <c r="H393" s="9">
        <v>5</v>
      </c>
      <c r="I393" s="9">
        <v>4.9279999999999999</v>
      </c>
      <c r="J393" s="10">
        <v>5.0257110999999997</v>
      </c>
      <c r="K393" s="10">
        <v>5.3197337999999998</v>
      </c>
      <c r="L393" s="10">
        <v>5.5872204999999999</v>
      </c>
      <c r="M393" s="10">
        <v>5.8138847</v>
      </c>
      <c r="N393" s="10">
        <v>5.9844176999999998</v>
      </c>
      <c r="O393" s="10">
        <v>6.0964200000000002</v>
      </c>
      <c r="P393" s="10">
        <v>6.1577707000000004</v>
      </c>
      <c r="Q393" s="10">
        <v>6.1788471999999999</v>
      </c>
      <c r="R393" s="10">
        <v>6.1714074999999999</v>
      </c>
      <c r="S393" s="10">
        <v>6.1443335000000001</v>
      </c>
      <c r="T393" s="10">
        <v>6.1037552000000002</v>
      </c>
      <c r="U393" s="10">
        <v>6.0535540000000001</v>
      </c>
      <c r="V393" s="10">
        <v>5.9967779999999999</v>
      </c>
      <c r="W393" s="10">
        <v>5.9347384999999999</v>
      </c>
      <c r="X393" s="10">
        <v>5.8682198000000003</v>
      </c>
      <c r="Y393" s="10">
        <v>5.7980039999999997</v>
      </c>
      <c r="Z393" s="10">
        <v>5.7248728</v>
      </c>
      <c r="AA393" s="10">
        <v>5.6496108999999999</v>
      </c>
      <c r="AB393" s="10">
        <v>5.5729667000000003</v>
      </c>
      <c r="AC393" s="10">
        <v>5.4955341999999998</v>
      </c>
      <c r="AD393" s="10">
        <v>5.4178655999999998</v>
      </c>
      <c r="AE393" s="10">
        <v>5.3405101000000004</v>
      </c>
      <c r="AF393" s="10">
        <v>5.2640168999999997</v>
      </c>
      <c r="AG393" s="10">
        <v>5.1889381999999999</v>
      </c>
      <c r="AH393" s="10">
        <v>5.1157389000000002</v>
      </c>
      <c r="AI393" s="10">
        <v>5.0445124999999997</v>
      </c>
      <c r="AJ393" s="10">
        <v>4.9752521999999999</v>
      </c>
      <c r="AK393" s="10">
        <v>4.9079487999999998</v>
      </c>
      <c r="AL393" s="10">
        <v>4.8425931000000002</v>
      </c>
      <c r="AM393" s="10">
        <v>4.7791784000000002</v>
      </c>
      <c r="AN393" s="10">
        <v>4.7176954999999996</v>
      </c>
      <c r="AO393" s="10">
        <v>4.6581352999999996</v>
      </c>
      <c r="AP393" s="10">
        <v>4.6004906999999999</v>
      </c>
      <c r="AQ393" s="10">
        <v>4.5447528999999998</v>
      </c>
      <c r="AR393" s="10">
        <v>4.4909125999999997</v>
      </c>
      <c r="AS393" s="10">
        <v>4.4389628999999999</v>
      </c>
      <c r="AT393" s="10">
        <v>4.3888876999999997</v>
      </c>
      <c r="AU393" s="10">
        <v>4.3406400999999999</v>
      </c>
      <c r="AV393" s="10">
        <v>4.2941662999999997</v>
      </c>
      <c r="AW393" s="10">
        <v>4.2494110000000003</v>
      </c>
      <c r="AX393" s="10">
        <v>4.2063188</v>
      </c>
      <c r="AY393" s="10">
        <v>4.1648358999999999</v>
      </c>
      <c r="AZ393" s="10">
        <v>4.1249067999999998</v>
      </c>
      <c r="BA393" s="10">
        <v>4.0864761999999999</v>
      </c>
      <c r="BB393" s="10">
        <v>4.0494902000000002</v>
      </c>
      <c r="BC393" s="10">
        <v>4.0138935</v>
      </c>
      <c r="BD393" s="10">
        <v>3.9796307999999998</v>
      </c>
      <c r="BE393" s="10">
        <v>3.9466481</v>
      </c>
      <c r="BF393" s="10">
        <v>3.9148949000000002</v>
      </c>
      <c r="BG393" s="10">
        <v>3.8843424999999998</v>
      </c>
      <c r="BH393" s="10">
        <v>3.8549690000000001</v>
      </c>
      <c r="BI393" s="10">
        <v>3.8267516000000001</v>
      </c>
      <c r="BJ393" s="10">
        <v>3.7996672999999999</v>
      </c>
      <c r="BK393" s="10">
        <v>3.7736944000000001</v>
      </c>
      <c r="BL393" s="10">
        <v>3.7488100000000002</v>
      </c>
      <c r="BM393" s="10">
        <v>3.7249911999999998</v>
      </c>
      <c r="BN393" s="10">
        <v>3.7022160999999998</v>
      </c>
      <c r="BO393" s="10">
        <v>3.6804619999999999</v>
      </c>
      <c r="BP393" s="10">
        <v>3.6597059000000001</v>
      </c>
      <c r="BQ393" s="10">
        <v>3.639926</v>
      </c>
      <c r="BR393" s="10">
        <v>3.5406460000000002</v>
      </c>
      <c r="BS393" s="10">
        <v>3.4718553999999999</v>
      </c>
      <c r="BU393" s="9">
        <v>80.28</v>
      </c>
      <c r="BV393" s="9">
        <v>80.569999999999993</v>
      </c>
      <c r="BW393" s="9">
        <v>86.76</v>
      </c>
      <c r="BX393" s="9">
        <v>95.43</v>
      </c>
      <c r="BY393" s="9">
        <v>125.78</v>
      </c>
      <c r="BZ393" s="9">
        <v>138.97999999999999</v>
      </c>
      <c r="CA393" s="9">
        <v>140.99</v>
      </c>
      <c r="CB393" s="9">
        <v>141.16</v>
      </c>
      <c r="CC393" s="9">
        <v>135.30000000000001</v>
      </c>
      <c r="CD393" s="9">
        <v>130.59</v>
      </c>
      <c r="CE393" s="9">
        <v>122.92</v>
      </c>
      <c r="CF393" s="9">
        <v>120.74</v>
      </c>
      <c r="CG393" s="9">
        <v>119.43</v>
      </c>
      <c r="CH393" s="9">
        <v>121.23</v>
      </c>
      <c r="CI393" s="9">
        <v>125.69</v>
      </c>
      <c r="CJ393" s="9">
        <v>132.22999999999999</v>
      </c>
      <c r="CK393" s="9">
        <v>135.74</v>
      </c>
      <c r="CL393" s="9">
        <v>138.13999999999999</v>
      </c>
      <c r="CM393" s="9">
        <v>143.62</v>
      </c>
      <c r="CN393" s="9">
        <v>141.83000000000001</v>
      </c>
      <c r="CO393" s="9">
        <v>125.76</v>
      </c>
      <c r="CP393" s="9">
        <v>102.55</v>
      </c>
      <c r="CQ393" s="9">
        <v>97.06</v>
      </c>
      <c r="CR393" s="9">
        <v>93.9</v>
      </c>
      <c r="CS393" s="9">
        <v>95.82</v>
      </c>
      <c r="CT393" s="9">
        <v>97.19</v>
      </c>
      <c r="CU393" s="9">
        <v>98.73</v>
      </c>
      <c r="CV393" s="9">
        <v>102.54</v>
      </c>
      <c r="CW393" s="9">
        <v>104.57</v>
      </c>
      <c r="CX393" s="9">
        <v>106.53</v>
      </c>
      <c r="CY393" s="9">
        <v>109.03</v>
      </c>
      <c r="CZ393" s="9">
        <v>109.7</v>
      </c>
      <c r="DA393" s="9">
        <v>98.62</v>
      </c>
      <c r="DB393" s="9">
        <v>83</v>
      </c>
      <c r="DC393" s="9">
        <v>77.37</v>
      </c>
      <c r="DD393" s="9">
        <v>71.900000000000006</v>
      </c>
      <c r="DE393" s="9">
        <v>68.959999999999994</v>
      </c>
      <c r="DF393" s="9">
        <v>66</v>
      </c>
      <c r="DG393" s="9">
        <v>68.86</v>
      </c>
      <c r="DH393" s="9">
        <v>78.61</v>
      </c>
      <c r="DI393" s="9">
        <v>83.01</v>
      </c>
      <c r="DJ393" s="9">
        <v>87.3</v>
      </c>
      <c r="DK393" s="9">
        <v>88.53</v>
      </c>
      <c r="DL393" s="9">
        <v>90.42</v>
      </c>
      <c r="DM393" s="9">
        <v>85.09</v>
      </c>
      <c r="DN393" s="9">
        <v>78.91</v>
      </c>
      <c r="DO393" s="9">
        <v>71</v>
      </c>
      <c r="DP393" s="9">
        <v>67.34</v>
      </c>
      <c r="DR393" s="9">
        <v>90.46</v>
      </c>
      <c r="DS393" s="9">
        <v>87.09</v>
      </c>
      <c r="DT393" s="9">
        <v>95.23</v>
      </c>
      <c r="DU393" s="9">
        <v>98.38</v>
      </c>
      <c r="DV393" s="9">
        <v>132.9</v>
      </c>
      <c r="DW393" s="9">
        <v>140.74</v>
      </c>
      <c r="DX393" s="9">
        <v>137.47</v>
      </c>
      <c r="DY393" s="9">
        <v>135.49</v>
      </c>
      <c r="DZ393" s="9">
        <v>132.66</v>
      </c>
      <c r="EA393" s="9">
        <v>116.98</v>
      </c>
      <c r="EB393" s="9">
        <v>115.36</v>
      </c>
      <c r="EC393" s="9">
        <v>115.25</v>
      </c>
      <c r="ED393" s="9">
        <v>108.8</v>
      </c>
      <c r="EE393" s="9">
        <v>109.19</v>
      </c>
      <c r="EF393" s="9">
        <v>108.83</v>
      </c>
      <c r="EG393" s="9">
        <v>126.96</v>
      </c>
      <c r="EH393" s="9">
        <v>129.22999999999999</v>
      </c>
      <c r="EI393" s="9">
        <v>130.31</v>
      </c>
      <c r="EJ393" s="9">
        <v>129.87</v>
      </c>
      <c r="EK393" s="9">
        <v>129.13</v>
      </c>
      <c r="EL393" s="9">
        <v>128.81</v>
      </c>
      <c r="EM393" s="9">
        <v>95.67</v>
      </c>
      <c r="EN393" s="9">
        <v>94.94</v>
      </c>
      <c r="EO393" s="9">
        <v>94.92</v>
      </c>
      <c r="EP393" s="9">
        <v>95.03</v>
      </c>
      <c r="EQ393" s="9">
        <v>96.41</v>
      </c>
      <c r="ER393" s="9">
        <v>97.25</v>
      </c>
      <c r="ES393" s="9">
        <v>109.9</v>
      </c>
      <c r="ET393" s="9">
        <v>112.41</v>
      </c>
      <c r="EU393" s="9">
        <v>114.27</v>
      </c>
      <c r="EV393" s="9">
        <v>114.93</v>
      </c>
      <c r="EW393" s="9">
        <v>113.97</v>
      </c>
      <c r="EX393" s="9">
        <v>113.88</v>
      </c>
      <c r="EY393" s="9">
        <v>82.65</v>
      </c>
      <c r="EZ393" s="9">
        <v>82.02</v>
      </c>
      <c r="FA393" s="9">
        <v>82.03</v>
      </c>
      <c r="FB393" s="9">
        <v>82.04</v>
      </c>
      <c r="FC393" s="9">
        <v>82.06</v>
      </c>
      <c r="FD393" s="9">
        <v>82.99</v>
      </c>
      <c r="FE393" s="9">
        <v>93.26</v>
      </c>
      <c r="FF393" s="9">
        <v>95.77</v>
      </c>
      <c r="FG393" s="9">
        <v>97.63</v>
      </c>
      <c r="FH393" s="9">
        <v>98.29</v>
      </c>
      <c r="FI393" s="9">
        <v>98.7</v>
      </c>
      <c r="FJ393" s="9">
        <v>97.73</v>
      </c>
      <c r="FK393" s="9">
        <v>76.28</v>
      </c>
      <c r="FL393" s="9">
        <v>74.569999999999993</v>
      </c>
      <c r="FM393" s="9">
        <v>73.319999999999993</v>
      </c>
      <c r="FO393" s="9">
        <v>82.006799999999998</v>
      </c>
      <c r="FP393" s="7">
        <v>73.56</v>
      </c>
      <c r="FQ393" s="9">
        <v>1.2710999999999999</v>
      </c>
      <c r="FR393" s="7">
        <f t="shared" si="50"/>
        <v>57.871135237196135</v>
      </c>
      <c r="FT393" s="7">
        <v>5.18</v>
      </c>
      <c r="FU393" s="7">
        <v>4.33</v>
      </c>
      <c r="FV393" s="9">
        <v>82.216499999999996</v>
      </c>
      <c r="FX393" s="9">
        <v>73.849999999999994</v>
      </c>
      <c r="FY393" s="9">
        <v>73.94</v>
      </c>
      <c r="FZ393" s="9">
        <v>73.319999999999993</v>
      </c>
      <c r="GA393" s="9">
        <v>71.849999999999994</v>
      </c>
      <c r="GB393" s="9">
        <v>69.64</v>
      </c>
    </row>
    <row r="394" spans="1:184" x14ac:dyDescent="0.25">
      <c r="A394" s="6">
        <f t="shared" si="51"/>
        <v>45103</v>
      </c>
      <c r="B394" s="13">
        <f t="shared" ref="B394:B457" si="52">MONTH(A394)</f>
        <v>6</v>
      </c>
      <c r="C394" s="13">
        <f t="shared" ref="C394:C457" si="53">YEAR(A394)</f>
        <v>2023</v>
      </c>
      <c r="D394">
        <f t="shared" ref="D394:D457" si="54">C394*100+B394</f>
        <v>202306</v>
      </c>
      <c r="E394">
        <f t="shared" ref="E394:E457" si="55">IF(B394&lt;4,1,IF(B394&lt;7,2,IF(B394&lt;10,3,4)))</f>
        <v>2</v>
      </c>
      <c r="F394">
        <f t="shared" ref="F394:F457" si="56">C394*100+E394</f>
        <v>202302</v>
      </c>
      <c r="G394" t="s">
        <v>580</v>
      </c>
      <c r="H394" s="9">
        <v>5</v>
      </c>
      <c r="I394" s="9">
        <v>4.9282000000000004</v>
      </c>
      <c r="J394" s="10">
        <v>5.0439873000000004</v>
      </c>
      <c r="K394" s="10">
        <v>5.3469679000000001</v>
      </c>
      <c r="L394" s="10">
        <v>5.6100529999999997</v>
      </c>
      <c r="M394" s="10">
        <v>5.8230791000000002</v>
      </c>
      <c r="N394" s="10">
        <v>5.9774538000000002</v>
      </c>
      <c r="O394" s="10">
        <v>6.0761738999999997</v>
      </c>
      <c r="P394" s="10">
        <v>6.1298304999999997</v>
      </c>
      <c r="Q394" s="10">
        <v>6.1517204000000003</v>
      </c>
      <c r="R394" s="10">
        <v>6.1528495999999997</v>
      </c>
      <c r="S394" s="10">
        <v>6.1406606000000004</v>
      </c>
      <c r="T394" s="10">
        <v>6.1181562999999999</v>
      </c>
      <c r="U394" s="10">
        <v>6.0863386999999998</v>
      </c>
      <c r="V394" s="10">
        <v>6.0442121000000002</v>
      </c>
      <c r="W394" s="10">
        <v>5.9923506</v>
      </c>
      <c r="X394" s="10">
        <v>5.9319696999999998</v>
      </c>
      <c r="Y394" s="10">
        <v>5.8642830999999997</v>
      </c>
      <c r="Z394" s="10">
        <v>5.7905043000000003</v>
      </c>
      <c r="AA394" s="10">
        <v>5.7118494000000002</v>
      </c>
      <c r="AB394" s="10">
        <v>5.6295066</v>
      </c>
      <c r="AC394" s="10">
        <v>5.5445346000000004</v>
      </c>
      <c r="AD394" s="10">
        <v>5.4579538999999997</v>
      </c>
      <c r="AE394" s="10">
        <v>5.3707818999999999</v>
      </c>
      <c r="AF394" s="10">
        <v>5.2840360000000004</v>
      </c>
      <c r="AG394" s="10">
        <v>5.1987366000000002</v>
      </c>
      <c r="AH394" s="10">
        <v>5.1157456999999997</v>
      </c>
      <c r="AI394" s="10">
        <v>5.0352382999999996</v>
      </c>
      <c r="AJ394" s="10">
        <v>4.9572031000000001</v>
      </c>
      <c r="AK394" s="10">
        <v>4.8816259000000004</v>
      </c>
      <c r="AL394" s="10">
        <v>4.8084926000000001</v>
      </c>
      <c r="AM394" s="10">
        <v>4.7377915000000002</v>
      </c>
      <c r="AN394" s="10">
        <v>4.6695083999999998</v>
      </c>
      <c r="AO394" s="10">
        <v>4.6036294</v>
      </c>
      <c r="AP394" s="10">
        <v>4.5401426999999996</v>
      </c>
      <c r="AQ394" s="10">
        <v>4.4790342000000001</v>
      </c>
      <c r="AR394" s="10">
        <v>4.4202899000000002</v>
      </c>
      <c r="AS394" s="10">
        <v>4.3638979999999998</v>
      </c>
      <c r="AT394" s="10">
        <v>4.3098346999999997</v>
      </c>
      <c r="AU394" s="10">
        <v>4.2580334000000004</v>
      </c>
      <c r="AV394" s="10">
        <v>4.2084177</v>
      </c>
      <c r="AW394" s="10">
        <v>4.1609091999999999</v>
      </c>
      <c r="AX394" s="10">
        <v>4.1154295999999997</v>
      </c>
      <c r="AY394" s="10">
        <v>4.0719021</v>
      </c>
      <c r="AZ394" s="10">
        <v>4.0302484999999999</v>
      </c>
      <c r="BA394" s="10">
        <v>3.9903906</v>
      </c>
      <c r="BB394" s="10">
        <v>3.9522515999999999</v>
      </c>
      <c r="BC394" s="10">
        <v>3.9157532000000002</v>
      </c>
      <c r="BD394" s="10">
        <v>3.8808170999999998</v>
      </c>
      <c r="BE394" s="10">
        <v>3.8473666</v>
      </c>
      <c r="BF394" s="10">
        <v>3.8153286</v>
      </c>
      <c r="BG394" s="10">
        <v>3.7846579</v>
      </c>
      <c r="BH394" s="10">
        <v>3.7553196999999998</v>
      </c>
      <c r="BI394" s="10">
        <v>3.7272780999999999</v>
      </c>
      <c r="BJ394" s="10">
        <v>3.7004974000000002</v>
      </c>
      <c r="BK394" s="10">
        <v>3.6749426000000001</v>
      </c>
      <c r="BL394" s="10">
        <v>3.6505779999999999</v>
      </c>
      <c r="BM394" s="10">
        <v>3.6273677000000002</v>
      </c>
      <c r="BN394" s="10">
        <v>3.6052767999999999</v>
      </c>
      <c r="BO394" s="10">
        <v>3.5842695999999998</v>
      </c>
      <c r="BP394" s="10">
        <v>3.5643102</v>
      </c>
      <c r="BQ394" s="10">
        <v>3.5453636999999998</v>
      </c>
      <c r="BR394" s="10">
        <v>3.4512797000000002</v>
      </c>
      <c r="BS394" s="10">
        <v>3.3866594000000001</v>
      </c>
      <c r="BU394" s="9">
        <v>79.73</v>
      </c>
      <c r="BV394" s="9">
        <v>80.11</v>
      </c>
      <c r="BW394" s="9">
        <v>85.51</v>
      </c>
      <c r="BX394" s="9">
        <v>93.38</v>
      </c>
      <c r="BY394" s="9">
        <v>124.57</v>
      </c>
      <c r="BZ394" s="9">
        <v>138.47999999999999</v>
      </c>
      <c r="CA394" s="9">
        <v>139.91999999999999</v>
      </c>
      <c r="CB394" s="9">
        <v>139.36000000000001</v>
      </c>
      <c r="CC394" s="9">
        <v>133.52000000000001</v>
      </c>
      <c r="CD394" s="9">
        <v>128.71</v>
      </c>
      <c r="CE394" s="9">
        <v>121.14</v>
      </c>
      <c r="CF394" s="9">
        <v>118.96</v>
      </c>
      <c r="CG394" s="9">
        <v>117.65</v>
      </c>
      <c r="CH394" s="9">
        <v>119.45</v>
      </c>
      <c r="CI394" s="9">
        <v>123.91</v>
      </c>
      <c r="CJ394" s="9">
        <v>130.6</v>
      </c>
      <c r="CK394" s="9">
        <v>134.11000000000001</v>
      </c>
      <c r="CL394" s="9">
        <v>136.51</v>
      </c>
      <c r="CM394" s="9">
        <v>141.99</v>
      </c>
      <c r="CN394" s="9">
        <v>140.19999999999999</v>
      </c>
      <c r="CO394" s="9">
        <v>124.13</v>
      </c>
      <c r="CP394" s="9">
        <v>101.92</v>
      </c>
      <c r="CQ394" s="9">
        <v>96.43</v>
      </c>
      <c r="CR394" s="9">
        <v>93.27</v>
      </c>
      <c r="CS394" s="9">
        <v>95.19</v>
      </c>
      <c r="CT394" s="9">
        <v>96.56</v>
      </c>
      <c r="CU394" s="9">
        <v>98.1</v>
      </c>
      <c r="CV394" s="9">
        <v>101.91</v>
      </c>
      <c r="CW394" s="9">
        <v>103.94</v>
      </c>
      <c r="CX394" s="9">
        <v>105.9</v>
      </c>
      <c r="CY394" s="9">
        <v>108.4</v>
      </c>
      <c r="CZ394" s="9">
        <v>109.07</v>
      </c>
      <c r="DA394" s="9">
        <v>97.99</v>
      </c>
      <c r="DB394" s="9">
        <v>82.37</v>
      </c>
      <c r="DC394" s="9">
        <v>76.739999999999995</v>
      </c>
      <c r="DD394" s="9">
        <v>71.27</v>
      </c>
      <c r="DE394" s="9">
        <v>68.33</v>
      </c>
      <c r="DF394" s="9">
        <v>65.37</v>
      </c>
      <c r="DG394" s="9">
        <v>68.23</v>
      </c>
      <c r="DH394" s="9">
        <v>77.98</v>
      </c>
      <c r="DI394" s="9">
        <v>82.38</v>
      </c>
      <c r="DJ394" s="9">
        <v>86.67</v>
      </c>
      <c r="DK394" s="9">
        <v>87.9</v>
      </c>
      <c r="DL394" s="9">
        <v>89.79</v>
      </c>
      <c r="DM394" s="9">
        <v>84.46</v>
      </c>
      <c r="DN394" s="9">
        <v>78.28</v>
      </c>
      <c r="DO394" s="9">
        <v>70.37</v>
      </c>
      <c r="DP394" s="9">
        <v>66.709999999999994</v>
      </c>
      <c r="DR394" s="9">
        <v>87.61</v>
      </c>
      <c r="DS394" s="9">
        <v>85.86</v>
      </c>
      <c r="DT394" s="9">
        <v>92.75</v>
      </c>
      <c r="DU394" s="9">
        <v>95.53</v>
      </c>
      <c r="DV394" s="9">
        <v>129.68</v>
      </c>
      <c r="DW394" s="9">
        <v>137.79</v>
      </c>
      <c r="DX394" s="9">
        <v>134.97</v>
      </c>
      <c r="DY394" s="9">
        <v>132.99</v>
      </c>
      <c r="DZ394" s="9">
        <v>130.16</v>
      </c>
      <c r="EA394" s="9">
        <v>114.06</v>
      </c>
      <c r="EB394" s="9">
        <v>112.44</v>
      </c>
      <c r="EC394" s="9">
        <v>112.33</v>
      </c>
      <c r="ED394" s="9">
        <v>106.06</v>
      </c>
      <c r="EE394" s="9">
        <v>106.45</v>
      </c>
      <c r="EF394" s="9">
        <v>106.09</v>
      </c>
      <c r="EG394" s="9">
        <v>124.05</v>
      </c>
      <c r="EH394" s="9">
        <v>126.32</v>
      </c>
      <c r="EI394" s="9">
        <v>127.4</v>
      </c>
      <c r="EJ394" s="9">
        <v>126.96</v>
      </c>
      <c r="EK394" s="9">
        <v>126.22</v>
      </c>
      <c r="EL394" s="9">
        <v>125.9</v>
      </c>
      <c r="EM394" s="9">
        <v>91.89</v>
      </c>
      <c r="EN394" s="9">
        <v>91.16</v>
      </c>
      <c r="EO394" s="9">
        <v>91.14</v>
      </c>
      <c r="EP394" s="9">
        <v>91.25</v>
      </c>
      <c r="EQ394" s="9">
        <v>92.63</v>
      </c>
      <c r="ER394" s="9">
        <v>93.47</v>
      </c>
      <c r="ES394" s="9">
        <v>105.8</v>
      </c>
      <c r="ET394" s="9">
        <v>108.31</v>
      </c>
      <c r="EU394" s="9">
        <v>110.17</v>
      </c>
      <c r="EV394" s="9">
        <v>110.83</v>
      </c>
      <c r="EW394" s="9">
        <v>109.87</v>
      </c>
      <c r="EX394" s="9">
        <v>109.78</v>
      </c>
      <c r="EY394" s="9">
        <v>80.2</v>
      </c>
      <c r="EZ394" s="9">
        <v>79.569999999999993</v>
      </c>
      <c r="FA394" s="9">
        <v>79.58</v>
      </c>
      <c r="FB394" s="9">
        <v>79.59</v>
      </c>
      <c r="FC394" s="9">
        <v>79.61</v>
      </c>
      <c r="FD394" s="9">
        <v>80.540000000000006</v>
      </c>
      <c r="FE394" s="9">
        <v>88.86</v>
      </c>
      <c r="FF394" s="9">
        <v>91.37</v>
      </c>
      <c r="FG394" s="9">
        <v>93.23</v>
      </c>
      <c r="FH394" s="9">
        <v>93.89</v>
      </c>
      <c r="FI394" s="9">
        <v>94.3</v>
      </c>
      <c r="FJ394" s="9">
        <v>93.33</v>
      </c>
      <c r="FK394" s="9">
        <v>73.83</v>
      </c>
      <c r="FL394" s="9">
        <v>72.12</v>
      </c>
      <c r="FM394" s="9">
        <v>70.87</v>
      </c>
      <c r="FO394" s="9">
        <v>81.969300000000004</v>
      </c>
      <c r="FP394" s="7">
        <v>73.86</v>
      </c>
      <c r="FQ394" s="9">
        <v>1.2708999999999999</v>
      </c>
      <c r="FR394" s="7">
        <f t="shared" ref="FR394:FR457" si="57">FP394/FQ394</f>
        <v>58.116295538594699</v>
      </c>
      <c r="FT394" s="7">
        <v>5.14</v>
      </c>
      <c r="FU394" s="7">
        <v>4.29</v>
      </c>
      <c r="FV394" s="9">
        <v>82.183999999999997</v>
      </c>
      <c r="FX394" s="9">
        <v>74.180000000000007</v>
      </c>
      <c r="FY394" s="9">
        <v>74.290000000000006</v>
      </c>
      <c r="FZ394" s="9">
        <v>73.67</v>
      </c>
      <c r="GA394" s="9">
        <v>72.22</v>
      </c>
      <c r="GB394" s="9">
        <v>69.959999999999994</v>
      </c>
    </row>
    <row r="395" spans="1:184" x14ac:dyDescent="0.25">
      <c r="A395" s="6">
        <f t="shared" si="51"/>
        <v>45104</v>
      </c>
      <c r="B395" s="13">
        <f t="shared" si="52"/>
        <v>6</v>
      </c>
      <c r="C395" s="13">
        <f t="shared" si="53"/>
        <v>2023</v>
      </c>
      <c r="D395">
        <f t="shared" si="54"/>
        <v>202306</v>
      </c>
      <c r="E395">
        <f t="shared" si="55"/>
        <v>2</v>
      </c>
      <c r="F395">
        <f t="shared" si="56"/>
        <v>202302</v>
      </c>
      <c r="G395" t="s">
        <v>581</v>
      </c>
      <c r="H395" s="9">
        <v>5</v>
      </c>
      <c r="I395" s="9">
        <v>4.9280999999999997</v>
      </c>
      <c r="J395" s="10">
        <v>5.0583659000000001</v>
      </c>
      <c r="K395" s="10">
        <v>5.3694154000000003</v>
      </c>
      <c r="L395" s="10">
        <v>5.6332015999999996</v>
      </c>
      <c r="M395" s="10">
        <v>5.8464226000000004</v>
      </c>
      <c r="N395" s="10">
        <v>6.0038209</v>
      </c>
      <c r="O395" s="10">
        <v>6.1087994999999999</v>
      </c>
      <c r="P395" s="10">
        <v>6.1708759999999998</v>
      </c>
      <c r="Q395" s="10">
        <v>6.2038985999999996</v>
      </c>
      <c r="R395" s="10">
        <v>6.2187904999999999</v>
      </c>
      <c r="S395" s="10">
        <v>6.2225096000000004</v>
      </c>
      <c r="T395" s="10">
        <v>6.2174911000000002</v>
      </c>
      <c r="U395" s="10">
        <v>6.2034694000000004</v>
      </c>
      <c r="V395" s="10">
        <v>6.1774950999999998</v>
      </c>
      <c r="W395" s="10">
        <v>6.1397377000000004</v>
      </c>
      <c r="X395" s="10">
        <v>6.0914878000000003</v>
      </c>
      <c r="Y395" s="10">
        <v>6.0340349</v>
      </c>
      <c r="Z395" s="10">
        <v>5.9686678999999998</v>
      </c>
      <c r="AA395" s="10">
        <v>5.8966782000000002</v>
      </c>
      <c r="AB395" s="10">
        <v>5.8193410999999999</v>
      </c>
      <c r="AC395" s="10">
        <v>5.7378688999999996</v>
      </c>
      <c r="AD395" s="10">
        <v>5.6534580999999999</v>
      </c>
      <c r="AE395" s="10">
        <v>5.5673028000000002</v>
      </c>
      <c r="AF395" s="10">
        <v>5.4805967000000004</v>
      </c>
      <c r="AG395" s="10">
        <v>5.3945366000000003</v>
      </c>
      <c r="AH395" s="10">
        <v>5.3101430000000001</v>
      </c>
      <c r="AI395" s="10">
        <v>5.2276711999999996</v>
      </c>
      <c r="AJ395" s="10">
        <v>5.1471682000000003</v>
      </c>
      <c r="AK395" s="10">
        <v>5.0686781999999999</v>
      </c>
      <c r="AL395" s="10">
        <v>4.9922453000000004</v>
      </c>
      <c r="AM395" s="10">
        <v>4.9179164999999996</v>
      </c>
      <c r="AN395" s="10">
        <v>4.8457357999999999</v>
      </c>
      <c r="AO395" s="10">
        <v>4.7757478000000004</v>
      </c>
      <c r="AP395" s="10">
        <v>4.707999</v>
      </c>
      <c r="AQ395" s="10">
        <v>4.6425337000000004</v>
      </c>
      <c r="AR395" s="10">
        <v>4.5793963</v>
      </c>
      <c r="AS395" s="10">
        <v>4.5186335</v>
      </c>
      <c r="AT395" s="10">
        <v>4.4602744999999997</v>
      </c>
      <c r="AU395" s="10">
        <v>4.4042684999999997</v>
      </c>
      <c r="AV395" s="10">
        <v>4.3505393999999997</v>
      </c>
      <c r="AW395" s="10">
        <v>4.2990092000000004</v>
      </c>
      <c r="AX395" s="10">
        <v>4.2496</v>
      </c>
      <c r="AY395" s="10">
        <v>4.2022357000000001</v>
      </c>
      <c r="AZ395" s="10">
        <v>4.1568382000000001</v>
      </c>
      <c r="BA395" s="10">
        <v>4.1133299000000001</v>
      </c>
      <c r="BB395" s="10">
        <v>4.0716343000000004</v>
      </c>
      <c r="BC395" s="10">
        <v>4.0316736000000004</v>
      </c>
      <c r="BD395" s="10">
        <v>3.9933700999999999</v>
      </c>
      <c r="BE395" s="10">
        <v>3.9566473000000002</v>
      </c>
      <c r="BF395" s="10">
        <v>3.9214321000000001</v>
      </c>
      <c r="BG395" s="10">
        <v>3.8876743</v>
      </c>
      <c r="BH395" s="10">
        <v>3.8553318999999999</v>
      </c>
      <c r="BI395" s="10">
        <v>3.8243616999999999</v>
      </c>
      <c r="BJ395" s="10">
        <v>3.7947204999999999</v>
      </c>
      <c r="BK395" s="10">
        <v>3.7663660999999999</v>
      </c>
      <c r="BL395" s="10">
        <v>3.7392555000000001</v>
      </c>
      <c r="BM395" s="10">
        <v>3.7133454000000001</v>
      </c>
      <c r="BN395" s="10">
        <v>3.6885938</v>
      </c>
      <c r="BO395" s="10">
        <v>3.6649573000000002</v>
      </c>
      <c r="BP395" s="10">
        <v>3.6423930000000002</v>
      </c>
      <c r="BQ395" s="10">
        <v>3.6208585000000002</v>
      </c>
      <c r="BR395" s="10">
        <v>3.5114865000000002</v>
      </c>
      <c r="BS395" s="10">
        <v>3.4321416999999999</v>
      </c>
      <c r="BU395" s="9">
        <v>85.16</v>
      </c>
      <c r="BV395" s="9">
        <v>85.32</v>
      </c>
      <c r="BW395" s="9">
        <v>89.92</v>
      </c>
      <c r="BX395" s="9">
        <v>97.54</v>
      </c>
      <c r="BY395" s="9">
        <v>127.14</v>
      </c>
      <c r="BZ395" s="9">
        <v>140.81</v>
      </c>
      <c r="CA395" s="9">
        <v>142</v>
      </c>
      <c r="CB395" s="9">
        <v>141.44</v>
      </c>
      <c r="CC395" s="9">
        <v>135.6</v>
      </c>
      <c r="CD395" s="9">
        <v>130.80000000000001</v>
      </c>
      <c r="CE395" s="9">
        <v>123.28</v>
      </c>
      <c r="CF395" s="9">
        <v>121.1</v>
      </c>
      <c r="CG395" s="9">
        <v>119.79</v>
      </c>
      <c r="CH395" s="9">
        <v>121.59</v>
      </c>
      <c r="CI395" s="9">
        <v>126.05</v>
      </c>
      <c r="CJ395" s="9">
        <v>131.74</v>
      </c>
      <c r="CK395" s="9">
        <v>134.53</v>
      </c>
      <c r="CL395" s="9">
        <v>136.93</v>
      </c>
      <c r="CM395" s="9">
        <v>142.41</v>
      </c>
      <c r="CN395" s="9">
        <v>140.62</v>
      </c>
      <c r="CO395" s="9">
        <v>124.55</v>
      </c>
      <c r="CP395" s="9">
        <v>103.34</v>
      </c>
      <c r="CQ395" s="9">
        <v>98.06</v>
      </c>
      <c r="CR395" s="9">
        <v>94.9</v>
      </c>
      <c r="CS395" s="9">
        <v>96.82</v>
      </c>
      <c r="CT395" s="9">
        <v>98.19</v>
      </c>
      <c r="CU395" s="9">
        <v>99.74</v>
      </c>
      <c r="CV395" s="9">
        <v>103.34</v>
      </c>
      <c r="CW395" s="9">
        <v>105.37</v>
      </c>
      <c r="CX395" s="9">
        <v>107.33</v>
      </c>
      <c r="CY395" s="9">
        <v>109.83</v>
      </c>
      <c r="CZ395" s="9">
        <v>110.5</v>
      </c>
      <c r="DA395" s="9">
        <v>99.42</v>
      </c>
      <c r="DB395" s="9">
        <v>83.8</v>
      </c>
      <c r="DC395" s="9">
        <v>78.17</v>
      </c>
      <c r="DD395" s="9">
        <v>72.7</v>
      </c>
      <c r="DE395" s="9">
        <v>69.760000000000005</v>
      </c>
      <c r="DF395" s="9">
        <v>66.8</v>
      </c>
      <c r="DG395" s="9">
        <v>69.66</v>
      </c>
      <c r="DH395" s="9">
        <v>79.41</v>
      </c>
      <c r="DI395" s="9">
        <v>83.81</v>
      </c>
      <c r="DJ395" s="9">
        <v>88.1</v>
      </c>
      <c r="DK395" s="9">
        <v>89.33</v>
      </c>
      <c r="DL395" s="9">
        <v>91.22</v>
      </c>
      <c r="DM395" s="9">
        <v>85.89</v>
      </c>
      <c r="DN395" s="9">
        <v>79.709999999999994</v>
      </c>
      <c r="DO395" s="9">
        <v>71.8</v>
      </c>
      <c r="DP395" s="9">
        <v>68.14</v>
      </c>
      <c r="DR395" s="9">
        <v>90.1</v>
      </c>
      <c r="DS395" s="9">
        <v>89.43</v>
      </c>
      <c r="DT395" s="9">
        <v>95.91</v>
      </c>
      <c r="DU395" s="9">
        <v>96.57</v>
      </c>
      <c r="DV395" s="9">
        <v>129.84</v>
      </c>
      <c r="DW395" s="9">
        <v>138.4</v>
      </c>
      <c r="DX395" s="9">
        <v>136.52000000000001</v>
      </c>
      <c r="DY395" s="9">
        <v>134.54</v>
      </c>
      <c r="DZ395" s="9">
        <v>131.71</v>
      </c>
      <c r="EA395" s="9">
        <v>115.64</v>
      </c>
      <c r="EB395" s="9">
        <v>114.02</v>
      </c>
      <c r="EC395" s="9">
        <v>113.91</v>
      </c>
      <c r="ED395" s="9">
        <v>107.63</v>
      </c>
      <c r="EE395" s="9">
        <v>108.02</v>
      </c>
      <c r="EF395" s="9">
        <v>107.66</v>
      </c>
      <c r="EG395" s="9">
        <v>123.86</v>
      </c>
      <c r="EH395" s="9">
        <v>126.13</v>
      </c>
      <c r="EI395" s="9">
        <v>127.21</v>
      </c>
      <c r="EJ395" s="9">
        <v>126.77</v>
      </c>
      <c r="EK395" s="9">
        <v>126.03</v>
      </c>
      <c r="EL395" s="9">
        <v>125.71</v>
      </c>
      <c r="EM395" s="9">
        <v>91.7</v>
      </c>
      <c r="EN395" s="9">
        <v>90.97</v>
      </c>
      <c r="EO395" s="9">
        <v>90.95</v>
      </c>
      <c r="EP395" s="9">
        <v>91.06</v>
      </c>
      <c r="EQ395" s="9">
        <v>92.44</v>
      </c>
      <c r="ER395" s="9">
        <v>93.28</v>
      </c>
      <c r="ES395" s="9">
        <v>106.06</v>
      </c>
      <c r="ET395" s="9">
        <v>108.57</v>
      </c>
      <c r="EU395" s="9">
        <v>110.43</v>
      </c>
      <c r="EV395" s="9">
        <v>111.09</v>
      </c>
      <c r="EW395" s="9">
        <v>110.13</v>
      </c>
      <c r="EX395" s="9">
        <v>110.04</v>
      </c>
      <c r="EY395" s="9">
        <v>80.8</v>
      </c>
      <c r="EZ395" s="9">
        <v>80.17</v>
      </c>
      <c r="FA395" s="9">
        <v>80.180000000000007</v>
      </c>
      <c r="FB395" s="9">
        <v>80.19</v>
      </c>
      <c r="FC395" s="9">
        <v>80.209999999999994</v>
      </c>
      <c r="FD395" s="9">
        <v>81.14</v>
      </c>
      <c r="FE395" s="9">
        <v>88.91</v>
      </c>
      <c r="FF395" s="9">
        <v>91.42</v>
      </c>
      <c r="FG395" s="9">
        <v>93.28</v>
      </c>
      <c r="FH395" s="9">
        <v>93.94</v>
      </c>
      <c r="FI395" s="9">
        <v>94.35</v>
      </c>
      <c r="FJ395" s="9">
        <v>93.38</v>
      </c>
      <c r="FK395" s="9">
        <v>74.430000000000007</v>
      </c>
      <c r="FL395" s="9">
        <v>72.72</v>
      </c>
      <c r="FM395" s="9">
        <v>71.47</v>
      </c>
      <c r="FO395" s="9">
        <v>82.064899999999994</v>
      </c>
      <c r="FP395" s="7">
        <v>71.88</v>
      </c>
      <c r="FQ395" s="9">
        <v>1.2746</v>
      </c>
      <c r="FR395" s="7">
        <f t="shared" si="57"/>
        <v>56.394162874627334</v>
      </c>
      <c r="FT395" s="7">
        <v>5.26</v>
      </c>
      <c r="FU395" s="7">
        <v>4.37</v>
      </c>
      <c r="FV395" s="9">
        <v>82.278899999999993</v>
      </c>
      <c r="FX395" s="9">
        <v>72.260000000000005</v>
      </c>
      <c r="FY395" s="9">
        <v>72.61</v>
      </c>
      <c r="FZ395" s="9">
        <v>72.33</v>
      </c>
      <c r="GA395" s="9">
        <v>71.38</v>
      </c>
      <c r="GB395" s="9">
        <v>69.650000000000006</v>
      </c>
    </row>
    <row r="396" spans="1:184" x14ac:dyDescent="0.25">
      <c r="A396" s="6">
        <f t="shared" si="51"/>
        <v>45105</v>
      </c>
      <c r="B396" s="13">
        <f t="shared" si="52"/>
        <v>6</v>
      </c>
      <c r="C396" s="13">
        <f t="shared" si="53"/>
        <v>2023</v>
      </c>
      <c r="D396">
        <f t="shared" si="54"/>
        <v>202306</v>
      </c>
      <c r="E396">
        <f t="shared" si="55"/>
        <v>2</v>
      </c>
      <c r="F396">
        <f t="shared" si="56"/>
        <v>202302</v>
      </c>
      <c r="G396" t="s">
        <v>582</v>
      </c>
      <c r="H396" s="9">
        <v>5</v>
      </c>
      <c r="I396" s="9">
        <v>4.9279000000000002</v>
      </c>
      <c r="J396" s="10">
        <v>5.0585715999999996</v>
      </c>
      <c r="K396" s="10">
        <v>5.3608229999999999</v>
      </c>
      <c r="L396" s="10">
        <v>5.6102018999999999</v>
      </c>
      <c r="M396" s="10">
        <v>5.8070307999999997</v>
      </c>
      <c r="N396" s="10">
        <v>5.9468275000000004</v>
      </c>
      <c r="O396" s="10">
        <v>6.0349440999999997</v>
      </c>
      <c r="P396" s="10">
        <v>6.0820239999999997</v>
      </c>
      <c r="Q396" s="10">
        <v>6.1024688999999999</v>
      </c>
      <c r="R396" s="10">
        <v>6.1068800000000003</v>
      </c>
      <c r="S396" s="10">
        <v>6.1015230999999996</v>
      </c>
      <c r="T396" s="10">
        <v>6.0881002999999998</v>
      </c>
      <c r="U396" s="10">
        <v>6.0657265000000002</v>
      </c>
      <c r="V396" s="10">
        <v>6.0309812999999997</v>
      </c>
      <c r="W396" s="10">
        <v>5.9840578999999998</v>
      </c>
      <c r="X396" s="10">
        <v>5.9263857</v>
      </c>
      <c r="Y396" s="10">
        <v>5.8593923999999999</v>
      </c>
      <c r="Z396" s="10">
        <v>5.7845053999999996</v>
      </c>
      <c r="AA396" s="10">
        <v>5.7031546999999998</v>
      </c>
      <c r="AB396" s="10">
        <v>5.6167806000000002</v>
      </c>
      <c r="AC396" s="10">
        <v>5.5268964</v>
      </c>
      <c r="AD396" s="10">
        <v>5.4350440999999998</v>
      </c>
      <c r="AE396" s="10">
        <v>5.3427629000000003</v>
      </c>
      <c r="AF396" s="10">
        <v>5.2515916999999996</v>
      </c>
      <c r="AG396" s="10">
        <v>5.1630726999999998</v>
      </c>
      <c r="AH396" s="10">
        <v>5.0785353000000004</v>
      </c>
      <c r="AI396" s="10">
        <v>4.9981790999999998</v>
      </c>
      <c r="AJ396" s="10">
        <v>4.9218283999999999</v>
      </c>
      <c r="AK396" s="10">
        <v>4.8493038000000004</v>
      </c>
      <c r="AL396" s="10">
        <v>4.7804266000000002</v>
      </c>
      <c r="AM396" s="10">
        <v>4.7150201000000003</v>
      </c>
      <c r="AN396" s="10">
        <v>4.6529052999999996</v>
      </c>
      <c r="AO396" s="10">
        <v>4.5939036</v>
      </c>
      <c r="AP396" s="10">
        <v>4.5378379999999998</v>
      </c>
      <c r="AQ396" s="10">
        <v>4.4845297000000004</v>
      </c>
      <c r="AR396" s="10">
        <v>4.4337999999999997</v>
      </c>
      <c r="AS396" s="10">
        <v>4.3854718999999998</v>
      </c>
      <c r="AT396" s="10">
        <v>4.3393746999999996</v>
      </c>
      <c r="AU396" s="10">
        <v>4.2953767000000003</v>
      </c>
      <c r="AV396" s="10">
        <v>4.2533596999999999</v>
      </c>
      <c r="AW396" s="10">
        <v>4.2132038999999999</v>
      </c>
      <c r="AX396" s="10">
        <v>4.1747896000000004</v>
      </c>
      <c r="AY396" s="10">
        <v>4.1379985000000001</v>
      </c>
      <c r="AZ396" s="10">
        <v>4.1027108999999999</v>
      </c>
      <c r="BA396" s="10">
        <v>4.0688069999999996</v>
      </c>
      <c r="BB396" s="10">
        <v>4.0361684000000002</v>
      </c>
      <c r="BC396" s="10">
        <v>4.0046755000000003</v>
      </c>
      <c r="BD396" s="10">
        <v>3.9742085999999999</v>
      </c>
      <c r="BE396" s="10">
        <v>3.9446492000000002</v>
      </c>
      <c r="BF396" s="10">
        <v>3.9158954000000001</v>
      </c>
      <c r="BG396" s="10">
        <v>3.8879229</v>
      </c>
      <c r="BH396" s="10">
        <v>3.8607301999999999</v>
      </c>
      <c r="BI396" s="10">
        <v>3.8343147000000002</v>
      </c>
      <c r="BJ396" s="10">
        <v>3.8086736000000001</v>
      </c>
      <c r="BK396" s="10">
        <v>3.7838053</v>
      </c>
      <c r="BL396" s="10">
        <v>3.7597073000000001</v>
      </c>
      <c r="BM396" s="10">
        <v>3.7363767999999999</v>
      </c>
      <c r="BN396" s="10">
        <v>3.7138122</v>
      </c>
      <c r="BO396" s="10">
        <v>3.6920109000000001</v>
      </c>
      <c r="BP396" s="10">
        <v>3.6709703</v>
      </c>
      <c r="BQ396" s="10">
        <v>3.6506886000000001</v>
      </c>
      <c r="BR396" s="10">
        <v>3.5445441999999998</v>
      </c>
      <c r="BS396" s="10">
        <v>3.4635560999999999</v>
      </c>
      <c r="BU396" s="9">
        <v>84.58</v>
      </c>
      <c r="BV396" s="9">
        <v>84.98</v>
      </c>
      <c r="BW396" s="9">
        <v>89.4</v>
      </c>
      <c r="BX396" s="9">
        <v>96.84</v>
      </c>
      <c r="BY396" s="9">
        <v>125.51</v>
      </c>
      <c r="BZ396" s="9">
        <v>139.41</v>
      </c>
      <c r="CA396" s="9">
        <v>141.24</v>
      </c>
      <c r="CB396" s="9">
        <v>140.41</v>
      </c>
      <c r="CC396" s="9">
        <v>134.57</v>
      </c>
      <c r="CD396" s="9">
        <v>130.21</v>
      </c>
      <c r="CE396" s="9">
        <v>123.56</v>
      </c>
      <c r="CF396" s="9">
        <v>121.38</v>
      </c>
      <c r="CG396" s="9">
        <v>119.66</v>
      </c>
      <c r="CH396" s="9">
        <v>121.46</v>
      </c>
      <c r="CI396" s="9">
        <v>125.92</v>
      </c>
      <c r="CJ396" s="9">
        <v>132.36000000000001</v>
      </c>
      <c r="CK396" s="9">
        <v>135.15</v>
      </c>
      <c r="CL396" s="9">
        <v>137.55000000000001</v>
      </c>
      <c r="CM396" s="9">
        <v>143.03</v>
      </c>
      <c r="CN396" s="9">
        <v>141.24</v>
      </c>
      <c r="CO396" s="9">
        <v>125.17</v>
      </c>
      <c r="CP396" s="9">
        <v>104.96</v>
      </c>
      <c r="CQ396" s="9">
        <v>99.76</v>
      </c>
      <c r="CR396" s="9">
        <v>96.6</v>
      </c>
      <c r="CS396" s="9">
        <v>98.52</v>
      </c>
      <c r="CT396" s="9">
        <v>99.89</v>
      </c>
      <c r="CU396" s="9">
        <v>101.44</v>
      </c>
      <c r="CV396" s="9">
        <v>104.54</v>
      </c>
      <c r="CW396" s="9">
        <v>106.57</v>
      </c>
      <c r="CX396" s="9">
        <v>108.53</v>
      </c>
      <c r="CY396" s="9">
        <v>111.03</v>
      </c>
      <c r="CZ396" s="9">
        <v>111.7</v>
      </c>
      <c r="DA396" s="9">
        <v>100.62</v>
      </c>
      <c r="DB396" s="9">
        <v>86</v>
      </c>
      <c r="DC396" s="9">
        <v>80.37</v>
      </c>
      <c r="DD396" s="9">
        <v>74.900000000000006</v>
      </c>
      <c r="DE396" s="9">
        <v>71.959999999999994</v>
      </c>
      <c r="DF396" s="9">
        <v>69</v>
      </c>
      <c r="DG396" s="9">
        <v>71.86</v>
      </c>
      <c r="DH396" s="9">
        <v>81.61</v>
      </c>
      <c r="DI396" s="9">
        <v>86.01</v>
      </c>
      <c r="DJ396" s="9">
        <v>90.3</v>
      </c>
      <c r="DK396" s="9">
        <v>91.53</v>
      </c>
      <c r="DL396" s="9">
        <v>93.42</v>
      </c>
      <c r="DM396" s="9">
        <v>88.09</v>
      </c>
      <c r="DN396" s="9">
        <v>81.91</v>
      </c>
      <c r="DO396" s="9">
        <v>74</v>
      </c>
      <c r="DP396" s="9">
        <v>70.34</v>
      </c>
      <c r="DR396" s="9">
        <v>89.12</v>
      </c>
      <c r="DS396" s="9">
        <v>89.3</v>
      </c>
      <c r="DT396" s="9">
        <v>96.32</v>
      </c>
      <c r="DU396" s="9">
        <v>96.03</v>
      </c>
      <c r="DV396" s="9">
        <v>127.68</v>
      </c>
      <c r="DW396" s="9">
        <v>136.97999999999999</v>
      </c>
      <c r="DX396" s="9">
        <v>134.63</v>
      </c>
      <c r="DY396" s="9">
        <v>132.65</v>
      </c>
      <c r="DZ396" s="9">
        <v>129.82</v>
      </c>
      <c r="EA396" s="9">
        <v>115.5</v>
      </c>
      <c r="EB396" s="9">
        <v>113.88</v>
      </c>
      <c r="EC396" s="9">
        <v>113.77</v>
      </c>
      <c r="ED396" s="9">
        <v>107.41</v>
      </c>
      <c r="EE396" s="9">
        <v>107.8</v>
      </c>
      <c r="EF396" s="9">
        <v>107.44</v>
      </c>
      <c r="EG396" s="9">
        <v>123.59</v>
      </c>
      <c r="EH396" s="9">
        <v>125.86</v>
      </c>
      <c r="EI396" s="9">
        <v>126.94</v>
      </c>
      <c r="EJ396" s="9">
        <v>126.5</v>
      </c>
      <c r="EK396" s="9">
        <v>125.76</v>
      </c>
      <c r="EL396" s="9">
        <v>125.44</v>
      </c>
      <c r="EM396" s="9">
        <v>91.84</v>
      </c>
      <c r="EN396" s="9">
        <v>91.11</v>
      </c>
      <c r="EO396" s="9">
        <v>91.09</v>
      </c>
      <c r="EP396" s="9">
        <v>91.2</v>
      </c>
      <c r="EQ396" s="9">
        <v>92.58</v>
      </c>
      <c r="ER396" s="9">
        <v>93.42</v>
      </c>
      <c r="ES396" s="9">
        <v>106.57</v>
      </c>
      <c r="ET396" s="9">
        <v>109.08</v>
      </c>
      <c r="EU396" s="9">
        <v>110.94</v>
      </c>
      <c r="EV396" s="9">
        <v>111.6</v>
      </c>
      <c r="EW396" s="9">
        <v>110.64</v>
      </c>
      <c r="EX396" s="9">
        <v>110.55</v>
      </c>
      <c r="EY396" s="9">
        <v>82.92</v>
      </c>
      <c r="EZ396" s="9">
        <v>82.29</v>
      </c>
      <c r="FA396" s="9">
        <v>82.3</v>
      </c>
      <c r="FB396" s="9">
        <v>82.31</v>
      </c>
      <c r="FC396" s="9">
        <v>82.33</v>
      </c>
      <c r="FD396" s="9">
        <v>83.26</v>
      </c>
      <c r="FE396" s="9">
        <v>89.42</v>
      </c>
      <c r="FF396" s="9">
        <v>91.93</v>
      </c>
      <c r="FG396" s="9">
        <v>93.79</v>
      </c>
      <c r="FH396" s="9">
        <v>94.45</v>
      </c>
      <c r="FI396" s="9">
        <v>94.86</v>
      </c>
      <c r="FJ396" s="9">
        <v>93.89</v>
      </c>
      <c r="FK396" s="9">
        <v>76.55</v>
      </c>
      <c r="FL396" s="9">
        <v>74.84</v>
      </c>
      <c r="FM396" s="9">
        <v>73.59</v>
      </c>
      <c r="FO396" s="9">
        <v>81.520600000000002</v>
      </c>
      <c r="FP396" s="7">
        <v>73.64</v>
      </c>
      <c r="FQ396" s="9">
        <v>1.2614000000000001</v>
      </c>
      <c r="FR396" s="7">
        <f t="shared" si="57"/>
        <v>58.379578246392896</v>
      </c>
      <c r="FT396" s="7">
        <v>5.13</v>
      </c>
      <c r="FU396" s="7">
        <v>4.3099999999999996</v>
      </c>
      <c r="FV396" s="9">
        <v>81.715999999999994</v>
      </c>
      <c r="FX396" s="9">
        <v>74.03</v>
      </c>
      <c r="FY396" s="9">
        <v>74.3</v>
      </c>
      <c r="FZ396" s="9">
        <v>73.930000000000007</v>
      </c>
      <c r="GA396" s="9">
        <v>72.73</v>
      </c>
      <c r="GB396" s="9">
        <v>70.44</v>
      </c>
    </row>
    <row r="397" spans="1:184" x14ac:dyDescent="0.25">
      <c r="A397" s="6">
        <f t="shared" si="51"/>
        <v>45106</v>
      </c>
      <c r="B397" s="13">
        <f t="shared" si="52"/>
        <v>6</v>
      </c>
      <c r="C397" s="13">
        <f t="shared" si="53"/>
        <v>2023</v>
      </c>
      <c r="D397">
        <f t="shared" si="54"/>
        <v>202306</v>
      </c>
      <c r="E397">
        <f t="shared" si="55"/>
        <v>2</v>
      </c>
      <c r="F397">
        <f t="shared" si="56"/>
        <v>202302</v>
      </c>
      <c r="G397" t="s">
        <v>583</v>
      </c>
      <c r="H397" s="9">
        <v>5</v>
      </c>
      <c r="I397" s="9">
        <v>4.9283999999999999</v>
      </c>
      <c r="J397" s="10">
        <v>5.0661291000000004</v>
      </c>
      <c r="K397" s="10">
        <v>5.3860064000000003</v>
      </c>
      <c r="L397" s="10">
        <v>5.6457873999999997</v>
      </c>
      <c r="M397" s="10">
        <v>5.8513595</v>
      </c>
      <c r="N397" s="10">
        <v>6.0008385999999998</v>
      </c>
      <c r="O397" s="10">
        <v>6.0987651999999999</v>
      </c>
      <c r="P397" s="10">
        <v>6.1551042000000002</v>
      </c>
      <c r="Q397" s="10">
        <v>6.1837637000000001</v>
      </c>
      <c r="R397" s="10">
        <v>6.1957075000000001</v>
      </c>
      <c r="S397" s="10">
        <v>6.1963451000000003</v>
      </c>
      <c r="T397" s="10">
        <v>6.1873893999999998</v>
      </c>
      <c r="U397" s="10">
        <v>6.1683577999999999</v>
      </c>
      <c r="V397" s="10">
        <v>6.1362129999999997</v>
      </c>
      <c r="W397" s="10">
        <v>6.0912750000000004</v>
      </c>
      <c r="X397" s="10">
        <v>6.0352686999999996</v>
      </c>
      <c r="Y397" s="10">
        <v>5.9699179000000004</v>
      </c>
      <c r="Z397" s="10">
        <v>5.8969464</v>
      </c>
      <c r="AA397" s="10">
        <v>5.8180804999999998</v>
      </c>
      <c r="AB397" s="10">
        <v>5.7349823999999998</v>
      </c>
      <c r="AC397" s="10">
        <v>5.6489997000000001</v>
      </c>
      <c r="AD397" s="10">
        <v>5.5613823</v>
      </c>
      <c r="AE397" s="10">
        <v>5.4733771999999998</v>
      </c>
      <c r="AF397" s="10">
        <v>5.3862310999999998</v>
      </c>
      <c r="AG397" s="10">
        <v>5.3011939999999997</v>
      </c>
      <c r="AH397" s="10">
        <v>5.2193272000000004</v>
      </c>
      <c r="AI397" s="10">
        <v>5.1407869000000002</v>
      </c>
      <c r="AJ397" s="10">
        <v>5.0654567000000004</v>
      </c>
      <c r="AK397" s="10">
        <v>4.9932173000000004</v>
      </c>
      <c r="AL397" s="10">
        <v>4.9239497999999999</v>
      </c>
      <c r="AM397" s="10">
        <v>4.8575375000000003</v>
      </c>
      <c r="AN397" s="10">
        <v>4.7938611</v>
      </c>
      <c r="AO397" s="10">
        <v>4.7328017999999998</v>
      </c>
      <c r="AP397" s="10">
        <v>4.6742428</v>
      </c>
      <c r="AQ397" s="10">
        <v>4.6180649000000003</v>
      </c>
      <c r="AR397" s="10">
        <v>4.5641492000000001</v>
      </c>
      <c r="AS397" s="10">
        <v>4.5123788999999999</v>
      </c>
      <c r="AT397" s="10">
        <v>4.4626405</v>
      </c>
      <c r="AU397" s="10">
        <v>4.4148459000000004</v>
      </c>
      <c r="AV397" s="10">
        <v>4.3689156000000002</v>
      </c>
      <c r="AW397" s="10">
        <v>4.3247682000000003</v>
      </c>
      <c r="AX397" s="10">
        <v>4.2823224</v>
      </c>
      <c r="AY397" s="10">
        <v>4.2414985999999999</v>
      </c>
      <c r="AZ397" s="10">
        <v>4.2022155000000003</v>
      </c>
      <c r="BA397" s="10">
        <v>4.1643920000000003</v>
      </c>
      <c r="BB397" s="10">
        <v>4.1279481999999996</v>
      </c>
      <c r="BC397" s="10">
        <v>4.0928028999999997</v>
      </c>
      <c r="BD397" s="10">
        <v>4.0588750999999998</v>
      </c>
      <c r="BE397" s="10">
        <v>4.0260847000000002</v>
      </c>
      <c r="BF397" s="10">
        <v>3.9943605</v>
      </c>
      <c r="BG397" s="10">
        <v>3.9636746999999999</v>
      </c>
      <c r="BH397" s="10">
        <v>3.9340125000000001</v>
      </c>
      <c r="BI397" s="10">
        <v>3.9053581999999998</v>
      </c>
      <c r="BJ397" s="10">
        <v>3.8776958000000001</v>
      </c>
      <c r="BK397" s="10">
        <v>3.8510106</v>
      </c>
      <c r="BL397" s="10">
        <v>3.8252868000000002</v>
      </c>
      <c r="BM397" s="10">
        <v>3.8005087</v>
      </c>
      <c r="BN397" s="10">
        <v>3.7766613000000002</v>
      </c>
      <c r="BO397" s="10">
        <v>3.7537288000000002</v>
      </c>
      <c r="BP397" s="10">
        <v>3.7316956999999999</v>
      </c>
      <c r="BQ397" s="10">
        <v>3.7105467999999999</v>
      </c>
      <c r="BR397" s="10">
        <v>3.6013337000000001</v>
      </c>
      <c r="BS397" s="10">
        <v>3.519936</v>
      </c>
      <c r="BU397" s="9">
        <v>86.43</v>
      </c>
      <c r="BV397" s="9">
        <v>87.34</v>
      </c>
      <c r="BW397" s="9">
        <v>91.74</v>
      </c>
      <c r="BX397" s="9">
        <v>99.74</v>
      </c>
      <c r="BY397" s="9">
        <v>127.29</v>
      </c>
      <c r="BZ397" s="9">
        <v>140.88999999999999</v>
      </c>
      <c r="CA397" s="9">
        <v>142.72</v>
      </c>
      <c r="CB397" s="9">
        <v>141.88</v>
      </c>
      <c r="CC397" s="9">
        <v>136.04</v>
      </c>
      <c r="CD397" s="9">
        <v>132.25</v>
      </c>
      <c r="CE397" s="9">
        <v>125.6</v>
      </c>
      <c r="CF397" s="9">
        <v>123.41</v>
      </c>
      <c r="CG397" s="9">
        <v>121.68</v>
      </c>
      <c r="CH397" s="9">
        <v>123.48</v>
      </c>
      <c r="CI397" s="9">
        <v>127.93</v>
      </c>
      <c r="CJ397" s="9">
        <v>134.07</v>
      </c>
      <c r="CK397" s="9">
        <v>136.86000000000001</v>
      </c>
      <c r="CL397" s="9">
        <v>139.25</v>
      </c>
      <c r="CM397" s="9">
        <v>144.72999999999999</v>
      </c>
      <c r="CN397" s="9">
        <v>142.93</v>
      </c>
      <c r="CO397" s="9">
        <v>126.86</v>
      </c>
      <c r="CP397" s="9">
        <v>106.75</v>
      </c>
      <c r="CQ397" s="9">
        <v>101.54</v>
      </c>
      <c r="CR397" s="9">
        <v>98.38</v>
      </c>
      <c r="CS397" s="9">
        <v>100.3</v>
      </c>
      <c r="CT397" s="9">
        <v>101.66</v>
      </c>
      <c r="CU397" s="9">
        <v>103.21</v>
      </c>
      <c r="CV397" s="9">
        <v>106.21</v>
      </c>
      <c r="CW397" s="9">
        <v>108.24</v>
      </c>
      <c r="CX397" s="9">
        <v>110.19</v>
      </c>
      <c r="CY397" s="9">
        <v>112.69</v>
      </c>
      <c r="CZ397" s="9">
        <v>113.36</v>
      </c>
      <c r="DA397" s="9">
        <v>102.28</v>
      </c>
      <c r="DB397" s="9">
        <v>88.65</v>
      </c>
      <c r="DC397" s="9">
        <v>83.02</v>
      </c>
      <c r="DD397" s="9">
        <v>77.55</v>
      </c>
      <c r="DE397" s="9">
        <v>74.61</v>
      </c>
      <c r="DF397" s="9">
        <v>71.64</v>
      </c>
      <c r="DG397" s="9">
        <v>74.5</v>
      </c>
      <c r="DH397" s="9">
        <v>84.25</v>
      </c>
      <c r="DI397" s="9">
        <v>88.65</v>
      </c>
      <c r="DJ397" s="9">
        <v>92.94</v>
      </c>
      <c r="DK397" s="9">
        <v>94.16</v>
      </c>
      <c r="DL397" s="9">
        <v>96.05</v>
      </c>
      <c r="DM397" s="9">
        <v>90.72</v>
      </c>
      <c r="DN397" s="9">
        <v>83.54</v>
      </c>
      <c r="DO397" s="9">
        <v>75.63</v>
      </c>
      <c r="DP397" s="9">
        <v>71.959999999999994</v>
      </c>
      <c r="DR397" s="9">
        <v>89.01</v>
      </c>
      <c r="DS397" s="9">
        <v>89.51</v>
      </c>
      <c r="DT397" s="9">
        <v>97.06</v>
      </c>
      <c r="DU397" s="9">
        <v>97.65</v>
      </c>
      <c r="DV397" s="9">
        <v>129.22</v>
      </c>
      <c r="DW397" s="9">
        <v>138.69999999999999</v>
      </c>
      <c r="DX397" s="9">
        <v>136.21</v>
      </c>
      <c r="DY397" s="9">
        <v>134.22999999999999</v>
      </c>
      <c r="DZ397" s="9">
        <v>131.4</v>
      </c>
      <c r="EA397" s="9">
        <v>117.36</v>
      </c>
      <c r="EB397" s="9">
        <v>115.74</v>
      </c>
      <c r="EC397" s="9">
        <v>115.63</v>
      </c>
      <c r="ED397" s="9">
        <v>109.41</v>
      </c>
      <c r="EE397" s="9">
        <v>109.8</v>
      </c>
      <c r="EF397" s="9">
        <v>109.44</v>
      </c>
      <c r="EG397" s="9">
        <v>126.45</v>
      </c>
      <c r="EH397" s="9">
        <v>128.72</v>
      </c>
      <c r="EI397" s="9">
        <v>129.80000000000001</v>
      </c>
      <c r="EJ397" s="9">
        <v>129.36000000000001</v>
      </c>
      <c r="EK397" s="9">
        <v>128.62</v>
      </c>
      <c r="EL397" s="9">
        <v>128.30000000000001</v>
      </c>
      <c r="EM397" s="9">
        <v>93.71</v>
      </c>
      <c r="EN397" s="9">
        <v>92.98</v>
      </c>
      <c r="EO397" s="9">
        <v>92.96</v>
      </c>
      <c r="EP397" s="9">
        <v>93.07</v>
      </c>
      <c r="EQ397" s="9">
        <v>94.45</v>
      </c>
      <c r="ER397" s="9">
        <v>95.29</v>
      </c>
      <c r="ES397" s="9">
        <v>107.89</v>
      </c>
      <c r="ET397" s="9">
        <v>110.4</v>
      </c>
      <c r="EU397" s="9">
        <v>112.26</v>
      </c>
      <c r="EV397" s="9">
        <v>112.92</v>
      </c>
      <c r="EW397" s="9">
        <v>111.96</v>
      </c>
      <c r="EX397" s="9">
        <v>111.87</v>
      </c>
      <c r="EY397" s="9">
        <v>81.31</v>
      </c>
      <c r="EZ397" s="9">
        <v>80.680000000000007</v>
      </c>
      <c r="FA397" s="9">
        <v>80.69</v>
      </c>
      <c r="FB397" s="9">
        <v>80.7</v>
      </c>
      <c r="FC397" s="9">
        <v>80.72</v>
      </c>
      <c r="FD397" s="9">
        <v>81.650000000000006</v>
      </c>
      <c r="FE397" s="9">
        <v>90.91</v>
      </c>
      <c r="FF397" s="9">
        <v>93.42</v>
      </c>
      <c r="FG397" s="9">
        <v>95.28</v>
      </c>
      <c r="FH397" s="9">
        <v>95.94</v>
      </c>
      <c r="FI397" s="9">
        <v>96.35</v>
      </c>
      <c r="FJ397" s="9">
        <v>95.38</v>
      </c>
      <c r="FK397" s="9">
        <v>74.94</v>
      </c>
      <c r="FL397" s="9">
        <v>73.23</v>
      </c>
      <c r="FM397" s="9">
        <v>71.98</v>
      </c>
      <c r="FO397" s="9">
        <v>81.593400000000003</v>
      </c>
      <c r="FP397" s="7">
        <v>73.86</v>
      </c>
      <c r="FQ397" s="9">
        <v>1.2618</v>
      </c>
      <c r="FR397" s="7">
        <f t="shared" si="57"/>
        <v>58.535425582501183</v>
      </c>
      <c r="FT397" s="7">
        <v>5.22</v>
      </c>
      <c r="FU397" s="7">
        <v>4.3899999999999997</v>
      </c>
      <c r="FV397" s="9">
        <v>81.784000000000006</v>
      </c>
      <c r="FX397" s="9">
        <v>74.34</v>
      </c>
      <c r="FY397" s="9">
        <v>74.48</v>
      </c>
      <c r="FZ397" s="9">
        <v>74.010000000000005</v>
      </c>
      <c r="GA397" s="9">
        <v>72.739999999999995</v>
      </c>
      <c r="GB397" s="9">
        <v>70.36</v>
      </c>
    </row>
    <row r="398" spans="1:184" x14ac:dyDescent="0.25">
      <c r="A398" s="6">
        <f t="shared" si="51"/>
        <v>45107</v>
      </c>
      <c r="B398" s="13">
        <f t="shared" si="52"/>
        <v>6</v>
      </c>
      <c r="C398" s="13">
        <f t="shared" si="53"/>
        <v>2023</v>
      </c>
      <c r="D398">
        <f t="shared" si="54"/>
        <v>202306</v>
      </c>
      <c r="E398">
        <f t="shared" si="55"/>
        <v>2</v>
      </c>
      <c r="F398">
        <f t="shared" si="56"/>
        <v>202302</v>
      </c>
      <c r="G398" t="s">
        <v>584</v>
      </c>
      <c r="H398" s="9">
        <v>5</v>
      </c>
      <c r="I398" s="9">
        <v>4.9286000000000003</v>
      </c>
      <c r="J398" s="10">
        <v>5.0694828999999997</v>
      </c>
      <c r="K398" s="10">
        <v>5.3921178999999997</v>
      </c>
      <c r="L398" s="10">
        <v>5.6582828999999997</v>
      </c>
      <c r="M398" s="10">
        <v>5.8671533</v>
      </c>
      <c r="N398" s="10">
        <v>6.0163092000000002</v>
      </c>
      <c r="O398" s="10">
        <v>6.1133316000000004</v>
      </c>
      <c r="P398" s="10">
        <v>6.1701398000000003</v>
      </c>
      <c r="Q398" s="10">
        <v>6.1973649000000002</v>
      </c>
      <c r="R398" s="10">
        <v>6.2058362000000002</v>
      </c>
      <c r="S398" s="10">
        <v>6.2017116000000003</v>
      </c>
      <c r="T398" s="10">
        <v>6.1878897999999998</v>
      </c>
      <c r="U398" s="10">
        <v>6.1652158000000004</v>
      </c>
      <c r="V398" s="10">
        <v>6.1328214000000001</v>
      </c>
      <c r="W398" s="10">
        <v>6.0911068999999998</v>
      </c>
      <c r="X398" s="10">
        <v>6.0410164000000002</v>
      </c>
      <c r="Y398" s="10">
        <v>5.9834928999999999</v>
      </c>
      <c r="Z398" s="10">
        <v>5.9194787</v>
      </c>
      <c r="AA398" s="10">
        <v>5.8499186999999999</v>
      </c>
      <c r="AB398" s="10">
        <v>5.7757816000000002</v>
      </c>
      <c r="AC398" s="10">
        <v>5.6981700000000002</v>
      </c>
      <c r="AD398" s="10">
        <v>5.6182321999999996</v>
      </c>
      <c r="AE398" s="10">
        <v>5.5371136999999999</v>
      </c>
      <c r="AF398" s="10">
        <v>5.4559600000000001</v>
      </c>
      <c r="AG398" s="10">
        <v>5.3759193999999999</v>
      </c>
      <c r="AH398" s="10">
        <v>5.2979599000000004</v>
      </c>
      <c r="AI398" s="10">
        <v>5.2222663000000002</v>
      </c>
      <c r="AJ398" s="10">
        <v>5.1488095999999999</v>
      </c>
      <c r="AK398" s="10">
        <v>5.0775584</v>
      </c>
      <c r="AL398" s="10">
        <v>5.0084812000000003</v>
      </c>
      <c r="AM398" s="10">
        <v>4.9415490999999996</v>
      </c>
      <c r="AN398" s="10">
        <v>4.8767304999999999</v>
      </c>
      <c r="AO398" s="10">
        <v>4.8139941999999998</v>
      </c>
      <c r="AP398" s="10">
        <v>4.7533111000000003</v>
      </c>
      <c r="AQ398" s="10">
        <v>4.6946497000000003</v>
      </c>
      <c r="AR398" s="10">
        <v>4.6379786999999997</v>
      </c>
      <c r="AS398" s="10">
        <v>4.5832689999999996</v>
      </c>
      <c r="AT398" s="10">
        <v>4.5304833000000002</v>
      </c>
      <c r="AU398" s="10">
        <v>4.4795582999999999</v>
      </c>
      <c r="AV398" s="10">
        <v>4.4304255000000001</v>
      </c>
      <c r="AW398" s="10">
        <v>4.3830144000000004</v>
      </c>
      <c r="AX398" s="10">
        <v>4.3372546999999999</v>
      </c>
      <c r="AY398" s="10">
        <v>4.2930776000000002</v>
      </c>
      <c r="AZ398" s="10">
        <v>4.2504128000000003</v>
      </c>
      <c r="BA398" s="10">
        <v>4.2091900000000004</v>
      </c>
      <c r="BB398" s="10">
        <v>4.1693401999999997</v>
      </c>
      <c r="BC398" s="10">
        <v>4.1307932000000003</v>
      </c>
      <c r="BD398" s="10">
        <v>4.0934787999999998</v>
      </c>
      <c r="BE398" s="10">
        <v>4.057328</v>
      </c>
      <c r="BF398" s="10">
        <v>4.0222794999999998</v>
      </c>
      <c r="BG398" s="10">
        <v>3.9883125000000001</v>
      </c>
      <c r="BH398" s="10">
        <v>3.9554181000000002</v>
      </c>
      <c r="BI398" s="10">
        <v>3.9235864</v>
      </c>
      <c r="BJ398" s="10">
        <v>3.8928075</v>
      </c>
      <c r="BK398" s="10">
        <v>3.8630726000000002</v>
      </c>
      <c r="BL398" s="10">
        <v>3.8343717000000002</v>
      </c>
      <c r="BM398" s="10">
        <v>3.8066949000000001</v>
      </c>
      <c r="BN398" s="10">
        <v>3.7800335</v>
      </c>
      <c r="BO398" s="10">
        <v>3.7543774999999999</v>
      </c>
      <c r="BP398" s="10">
        <v>3.7297169999999999</v>
      </c>
      <c r="BQ398" s="10">
        <v>3.7060431</v>
      </c>
      <c r="BR398" s="10">
        <v>3.5839919999999998</v>
      </c>
      <c r="BS398" s="10">
        <v>3.4939065</v>
      </c>
      <c r="BU398" s="9">
        <v>91.22</v>
      </c>
      <c r="BV398" s="9">
        <v>95.81</v>
      </c>
      <c r="BW398" s="9">
        <v>102.71</v>
      </c>
      <c r="BX398" s="9">
        <v>130.21</v>
      </c>
      <c r="BY398" s="9">
        <v>144.21</v>
      </c>
      <c r="BZ398" s="9">
        <v>146.21</v>
      </c>
      <c r="CA398" s="9">
        <v>145.37</v>
      </c>
      <c r="CB398" s="9">
        <v>138.87</v>
      </c>
      <c r="CC398" s="9">
        <v>134.77000000000001</v>
      </c>
      <c r="CD398" s="9">
        <v>128.27000000000001</v>
      </c>
      <c r="CE398" s="9">
        <v>126.08</v>
      </c>
      <c r="CF398" s="9">
        <v>123.33</v>
      </c>
      <c r="CG398" s="9">
        <v>125.13</v>
      </c>
      <c r="CH398" s="9">
        <v>129.58000000000001</v>
      </c>
      <c r="CI398" s="9">
        <v>136.75</v>
      </c>
      <c r="CJ398" s="9">
        <v>139.63999999999999</v>
      </c>
      <c r="CK398" s="9">
        <v>142.03</v>
      </c>
      <c r="CL398" s="9">
        <v>147.51</v>
      </c>
      <c r="CM398" s="9">
        <v>145.71</v>
      </c>
      <c r="CN398" s="9">
        <v>129.63999999999999</v>
      </c>
      <c r="CO398" s="9">
        <v>108.43</v>
      </c>
      <c r="CP398" s="9">
        <v>102.56</v>
      </c>
      <c r="CQ398" s="9">
        <v>99.4</v>
      </c>
      <c r="CR398" s="9">
        <v>101.32</v>
      </c>
      <c r="CS398" s="9">
        <v>102.68</v>
      </c>
      <c r="CT398" s="9">
        <v>104.23</v>
      </c>
      <c r="CU398" s="9">
        <v>107.73</v>
      </c>
      <c r="CV398" s="9">
        <v>110.26</v>
      </c>
      <c r="CW398" s="9">
        <v>112.21</v>
      </c>
      <c r="CX398" s="9">
        <v>114.71</v>
      </c>
      <c r="CY398" s="9">
        <v>115.38</v>
      </c>
      <c r="CZ398" s="9">
        <v>104.3</v>
      </c>
      <c r="DA398" s="9">
        <v>90.67</v>
      </c>
      <c r="DB398" s="9">
        <v>85.04</v>
      </c>
      <c r="DC398" s="9">
        <v>79.569999999999993</v>
      </c>
      <c r="DD398" s="9">
        <v>76.63</v>
      </c>
      <c r="DE398" s="9">
        <v>73.66</v>
      </c>
      <c r="DF398" s="9">
        <v>76.52</v>
      </c>
      <c r="DG398" s="9">
        <v>86.27</v>
      </c>
      <c r="DH398" s="9">
        <v>90.67</v>
      </c>
      <c r="DI398" s="9">
        <v>94.96</v>
      </c>
      <c r="DJ398" s="9">
        <v>96.18</v>
      </c>
      <c r="DK398" s="9">
        <v>98.07</v>
      </c>
      <c r="DL398" s="9">
        <v>92.74</v>
      </c>
      <c r="DM398" s="9">
        <v>85.56</v>
      </c>
      <c r="DN398" s="9">
        <v>77.650000000000006</v>
      </c>
      <c r="DO398" s="9">
        <v>73.98</v>
      </c>
      <c r="DP398" s="9">
        <v>68.459999999999994</v>
      </c>
      <c r="DR398" s="9">
        <v>94</v>
      </c>
      <c r="DS398" s="9">
        <v>101.91</v>
      </c>
      <c r="DT398" s="9">
        <v>102.79</v>
      </c>
      <c r="DU398" s="9">
        <v>131.68</v>
      </c>
      <c r="DV398" s="9">
        <v>141.25</v>
      </c>
      <c r="DW398" s="9">
        <v>138.5</v>
      </c>
      <c r="DX398" s="9">
        <v>136.52000000000001</v>
      </c>
      <c r="DY398" s="9">
        <v>133.69</v>
      </c>
      <c r="DZ398" s="9">
        <v>120.23</v>
      </c>
      <c r="EA398" s="9">
        <v>118.61</v>
      </c>
      <c r="EB398" s="9">
        <v>118.5</v>
      </c>
      <c r="EC398" s="9">
        <v>112.04</v>
      </c>
      <c r="ED398" s="9">
        <v>112.43</v>
      </c>
      <c r="EE398" s="9">
        <v>112.07</v>
      </c>
      <c r="EF398" s="9">
        <v>128.65</v>
      </c>
      <c r="EG398" s="9">
        <v>130.91999999999999</v>
      </c>
      <c r="EH398" s="9">
        <v>132</v>
      </c>
      <c r="EI398" s="9">
        <v>131.56</v>
      </c>
      <c r="EJ398" s="9">
        <v>130.82</v>
      </c>
      <c r="EK398" s="9">
        <v>130.5</v>
      </c>
      <c r="EL398" s="9">
        <v>96.19</v>
      </c>
      <c r="EM398" s="9">
        <v>95.46</v>
      </c>
      <c r="EN398" s="9">
        <v>95.44</v>
      </c>
      <c r="EO398" s="9">
        <v>95.55</v>
      </c>
      <c r="EP398" s="9">
        <v>96.93</v>
      </c>
      <c r="EQ398" s="9">
        <v>97.77</v>
      </c>
      <c r="ER398" s="9">
        <v>110.43</v>
      </c>
      <c r="ES398" s="9">
        <v>112.94</v>
      </c>
      <c r="ET398" s="9">
        <v>114.8</v>
      </c>
      <c r="EU398" s="9">
        <v>115.46</v>
      </c>
      <c r="EV398" s="9">
        <v>114.5</v>
      </c>
      <c r="EW398" s="9">
        <v>114.41</v>
      </c>
      <c r="EX398" s="9">
        <v>82.06</v>
      </c>
      <c r="EY398" s="9">
        <v>81.430000000000007</v>
      </c>
      <c r="EZ398" s="9">
        <v>81.44</v>
      </c>
      <c r="FA398" s="9">
        <v>81.45</v>
      </c>
      <c r="FB398" s="9">
        <v>81.47</v>
      </c>
      <c r="FC398" s="9">
        <v>83.26</v>
      </c>
      <c r="FD398" s="9">
        <v>93.45</v>
      </c>
      <c r="FE398" s="9">
        <v>95.96</v>
      </c>
      <c r="FF398" s="9">
        <v>97.82</v>
      </c>
      <c r="FG398" s="9">
        <v>98.48</v>
      </c>
      <c r="FH398" s="9">
        <v>98.89</v>
      </c>
      <c r="FI398" s="9">
        <v>97.92</v>
      </c>
      <c r="FJ398" s="9">
        <v>75.69</v>
      </c>
      <c r="FK398" s="9">
        <v>73.98</v>
      </c>
      <c r="FL398" s="9">
        <v>72.73</v>
      </c>
      <c r="FM398" s="9">
        <v>72.739999999999995</v>
      </c>
      <c r="FO398" s="9">
        <v>82.143799999999999</v>
      </c>
      <c r="FP398" s="7">
        <v>74.510000000000005</v>
      </c>
      <c r="FQ398" s="9">
        <v>1.2714000000000001</v>
      </c>
      <c r="FR398" s="7">
        <f t="shared" si="57"/>
        <v>58.604687745792042</v>
      </c>
      <c r="FT398" s="7">
        <v>5.27</v>
      </c>
      <c r="FU398" s="7">
        <v>4.3899999999999997</v>
      </c>
      <c r="FV398" s="9">
        <v>82.333100000000002</v>
      </c>
      <c r="FX398" s="9">
        <v>74.900000000000006</v>
      </c>
      <c r="FY398" s="9">
        <v>75.3</v>
      </c>
      <c r="FZ398" s="9">
        <v>74.66</v>
      </c>
      <c r="GA398" s="9">
        <v>73.290000000000006</v>
      </c>
      <c r="GB398" s="9">
        <v>70.86</v>
      </c>
    </row>
    <row r="399" spans="1:184" x14ac:dyDescent="0.25">
      <c r="A399" s="6">
        <f t="shared" ref="A399:A462" si="58">+A394+7</f>
        <v>45110</v>
      </c>
      <c r="B399" s="13">
        <f t="shared" si="52"/>
        <v>7</v>
      </c>
      <c r="C399" s="13">
        <f t="shared" si="53"/>
        <v>2023</v>
      </c>
      <c r="D399">
        <f t="shared" si="54"/>
        <v>202307</v>
      </c>
      <c r="E399">
        <f t="shared" si="55"/>
        <v>3</v>
      </c>
      <c r="F399">
        <f t="shared" si="56"/>
        <v>202303</v>
      </c>
      <c r="G399" t="s">
        <v>585</v>
      </c>
      <c r="H399" s="9">
        <v>5</v>
      </c>
      <c r="I399" s="9">
        <v>4.9290000000000003</v>
      </c>
      <c r="J399" s="10">
        <v>5.0874923000000001</v>
      </c>
      <c r="K399" s="10">
        <v>5.4278352999999999</v>
      </c>
      <c r="L399" s="10">
        <v>5.6921501000000001</v>
      </c>
      <c r="M399" s="10">
        <v>5.8947832</v>
      </c>
      <c r="N399" s="10">
        <v>6.0430877000000001</v>
      </c>
      <c r="O399" s="10">
        <v>6.1427161999999997</v>
      </c>
      <c r="P399" s="10">
        <v>6.2030953999999996</v>
      </c>
      <c r="Q399" s="10">
        <v>6.2369795000000003</v>
      </c>
      <c r="R399" s="10">
        <v>6.2544013999999999</v>
      </c>
      <c r="S399" s="10">
        <v>6.2617615000000004</v>
      </c>
      <c r="T399" s="10">
        <v>6.2612475999999999</v>
      </c>
      <c r="U399" s="10">
        <v>6.2526181999999997</v>
      </c>
      <c r="V399" s="10">
        <v>6.2331390999999998</v>
      </c>
      <c r="W399" s="10">
        <v>6.2027020999999998</v>
      </c>
      <c r="X399" s="10">
        <v>6.1621695000000001</v>
      </c>
      <c r="Y399" s="10">
        <v>6.1124023999999997</v>
      </c>
      <c r="Z399" s="10">
        <v>6.0542615</v>
      </c>
      <c r="AA399" s="10">
        <v>5.9886097999999999</v>
      </c>
      <c r="AB399" s="10">
        <v>5.9163782999999999</v>
      </c>
      <c r="AC399" s="10">
        <v>5.8388575999999999</v>
      </c>
      <c r="AD399" s="10">
        <v>5.7574560999999997</v>
      </c>
      <c r="AE399" s="10">
        <v>5.6735794000000004</v>
      </c>
      <c r="AF399" s="10">
        <v>5.5886331</v>
      </c>
      <c r="AG399" s="10">
        <v>5.5040256999999997</v>
      </c>
      <c r="AH399" s="10">
        <v>5.4209588999999996</v>
      </c>
      <c r="AI399" s="10">
        <v>5.3397334000000001</v>
      </c>
      <c r="AJ399" s="10">
        <v>5.2604049000000002</v>
      </c>
      <c r="AK399" s="10">
        <v>5.1830257</v>
      </c>
      <c r="AL399" s="10">
        <v>5.1076484999999998</v>
      </c>
      <c r="AM399" s="10">
        <v>5.0343283999999997</v>
      </c>
      <c r="AN399" s="10">
        <v>4.9631181</v>
      </c>
      <c r="AO399" s="10">
        <v>4.8940701999999998</v>
      </c>
      <c r="AP399" s="10">
        <v>4.8272399000000004</v>
      </c>
      <c r="AQ399" s="10">
        <v>4.7626796000000002</v>
      </c>
      <c r="AR399" s="10">
        <v>4.7004422999999997</v>
      </c>
      <c r="AS399" s="10">
        <v>4.6405827000000004</v>
      </c>
      <c r="AT399" s="10">
        <v>4.5831324000000002</v>
      </c>
      <c r="AU399" s="10">
        <v>4.5280288000000004</v>
      </c>
      <c r="AV399" s="10">
        <v>4.4751852999999997</v>
      </c>
      <c r="AW399" s="10">
        <v>4.4245134000000004</v>
      </c>
      <c r="AX399" s="10">
        <v>4.3759246000000003</v>
      </c>
      <c r="AY399" s="10">
        <v>4.3293322999999999</v>
      </c>
      <c r="AZ399" s="10">
        <v>4.2846479999999998</v>
      </c>
      <c r="BA399" s="10">
        <v>4.2417832999999998</v>
      </c>
      <c r="BB399" s="10">
        <v>4.2006513999999999</v>
      </c>
      <c r="BC399" s="10">
        <v>4.1611639</v>
      </c>
      <c r="BD399" s="10">
        <v>4.1232325000000003</v>
      </c>
      <c r="BE399" s="10">
        <v>4.0867703000000004</v>
      </c>
      <c r="BF399" s="10">
        <v>4.0516956999999998</v>
      </c>
      <c r="BG399" s="10">
        <v>4.0179638000000004</v>
      </c>
      <c r="BH399" s="10">
        <v>3.9855431000000001</v>
      </c>
      <c r="BI399" s="10">
        <v>3.9544011999999999</v>
      </c>
      <c r="BJ399" s="10">
        <v>3.9245052999999999</v>
      </c>
      <c r="BK399" s="10">
        <v>3.8958238999999999</v>
      </c>
      <c r="BL399" s="10">
        <v>3.8683245999999998</v>
      </c>
      <c r="BM399" s="10">
        <v>3.8419745999999999</v>
      </c>
      <c r="BN399" s="10">
        <v>3.8167426</v>
      </c>
      <c r="BO399" s="10">
        <v>3.7925958</v>
      </c>
      <c r="BP399" s="10">
        <v>3.7695018</v>
      </c>
      <c r="BQ399" s="10">
        <v>3.7474289000000001</v>
      </c>
      <c r="BR399" s="10">
        <v>3.6348866000000002</v>
      </c>
      <c r="BS399" s="10">
        <v>3.5525829</v>
      </c>
      <c r="BU399" s="9">
        <v>83.65</v>
      </c>
      <c r="BV399" s="9">
        <v>88.15</v>
      </c>
      <c r="BW399" s="9">
        <v>96.21</v>
      </c>
      <c r="BX399" s="9">
        <v>124.53</v>
      </c>
      <c r="BY399" s="9">
        <v>138.31</v>
      </c>
      <c r="BZ399" s="9">
        <v>140.05000000000001</v>
      </c>
      <c r="CA399" s="9">
        <v>139.15</v>
      </c>
      <c r="CB399" s="9">
        <v>133.15</v>
      </c>
      <c r="CC399" s="9">
        <v>129.5</v>
      </c>
      <c r="CD399" s="9">
        <v>123.37</v>
      </c>
      <c r="CE399" s="9">
        <v>121.28</v>
      </c>
      <c r="CF399" s="9">
        <v>118.73</v>
      </c>
      <c r="CG399" s="9">
        <v>120.53</v>
      </c>
      <c r="CH399" s="9">
        <v>125.15</v>
      </c>
      <c r="CI399" s="9">
        <v>132.81</v>
      </c>
      <c r="CJ399" s="9">
        <v>135.97</v>
      </c>
      <c r="CK399" s="9">
        <v>138.36000000000001</v>
      </c>
      <c r="CL399" s="9">
        <v>143.85</v>
      </c>
      <c r="CM399" s="9">
        <v>142.15</v>
      </c>
      <c r="CN399" s="9">
        <v>126.29</v>
      </c>
      <c r="CO399" s="9">
        <v>106.07</v>
      </c>
      <c r="CP399" s="9">
        <v>100.94</v>
      </c>
      <c r="CQ399" s="9">
        <v>98.16</v>
      </c>
      <c r="CR399" s="9">
        <v>100.23</v>
      </c>
      <c r="CS399" s="9">
        <v>101.75</v>
      </c>
      <c r="CT399" s="9">
        <v>103.47</v>
      </c>
      <c r="CU399" s="9">
        <v>106.97</v>
      </c>
      <c r="CV399" s="9">
        <v>109.5</v>
      </c>
      <c r="CW399" s="9">
        <v>111.45</v>
      </c>
      <c r="CX399" s="9">
        <v>113.95</v>
      </c>
      <c r="CY399" s="9">
        <v>114.63</v>
      </c>
      <c r="CZ399" s="9">
        <v>103.54</v>
      </c>
      <c r="DA399" s="9">
        <v>89.91</v>
      </c>
      <c r="DB399" s="9">
        <v>84.28</v>
      </c>
      <c r="DC399" s="9">
        <v>78.81</v>
      </c>
      <c r="DD399" s="9">
        <v>75.87</v>
      </c>
      <c r="DE399" s="9">
        <v>72.900000000000006</v>
      </c>
      <c r="DF399" s="9">
        <v>75.760000000000005</v>
      </c>
      <c r="DG399" s="9">
        <v>85.51</v>
      </c>
      <c r="DH399" s="9">
        <v>89.91</v>
      </c>
      <c r="DI399" s="9">
        <v>94.2</v>
      </c>
      <c r="DJ399" s="9">
        <v>95.42</v>
      </c>
      <c r="DK399" s="9">
        <v>97.45</v>
      </c>
      <c r="DL399" s="9">
        <v>92.12</v>
      </c>
      <c r="DM399" s="9">
        <v>84.94</v>
      </c>
      <c r="DN399" s="9">
        <v>77.03</v>
      </c>
      <c r="DO399" s="9">
        <v>73.36</v>
      </c>
      <c r="DP399" s="9">
        <v>67.84</v>
      </c>
      <c r="DR399" s="9">
        <v>90.28</v>
      </c>
      <c r="DS399" s="9">
        <v>96.01</v>
      </c>
      <c r="DT399" s="9">
        <v>99.53</v>
      </c>
      <c r="DU399" s="9">
        <v>127.75</v>
      </c>
      <c r="DV399" s="9">
        <v>137.97999999999999</v>
      </c>
      <c r="DW399" s="9">
        <v>135.97999999999999</v>
      </c>
      <c r="DX399" s="9">
        <v>134</v>
      </c>
      <c r="DY399" s="9">
        <v>131.16999999999999</v>
      </c>
      <c r="DZ399" s="9">
        <v>118.69</v>
      </c>
      <c r="EA399" s="9">
        <v>117.07</v>
      </c>
      <c r="EB399" s="9">
        <v>116.96</v>
      </c>
      <c r="EC399" s="9">
        <v>110.56</v>
      </c>
      <c r="ED399" s="9">
        <v>110.95</v>
      </c>
      <c r="EE399" s="9">
        <v>110.59</v>
      </c>
      <c r="EF399" s="9">
        <v>127.95</v>
      </c>
      <c r="EG399" s="9">
        <v>130.22</v>
      </c>
      <c r="EH399" s="9">
        <v>131.30000000000001</v>
      </c>
      <c r="EI399" s="9">
        <v>130.79</v>
      </c>
      <c r="EJ399" s="9">
        <v>130.05000000000001</v>
      </c>
      <c r="EK399" s="9">
        <v>129.72999999999999</v>
      </c>
      <c r="EL399" s="9">
        <v>92.13</v>
      </c>
      <c r="EM399" s="9">
        <v>91.4</v>
      </c>
      <c r="EN399" s="9">
        <v>91.38</v>
      </c>
      <c r="EO399" s="9">
        <v>91.49</v>
      </c>
      <c r="EP399" s="9">
        <v>92.87</v>
      </c>
      <c r="EQ399" s="9">
        <v>93.71</v>
      </c>
      <c r="ER399" s="9">
        <v>109.54</v>
      </c>
      <c r="ES399" s="9">
        <v>112.05</v>
      </c>
      <c r="ET399" s="9">
        <v>113.91</v>
      </c>
      <c r="EU399" s="9">
        <v>114.57</v>
      </c>
      <c r="EV399" s="9">
        <v>113.61</v>
      </c>
      <c r="EW399" s="9">
        <v>113.52</v>
      </c>
      <c r="EX399" s="9">
        <v>81.69</v>
      </c>
      <c r="EY399" s="9">
        <v>81.06</v>
      </c>
      <c r="EZ399" s="9">
        <v>81.069999999999993</v>
      </c>
      <c r="FA399" s="9">
        <v>81.08</v>
      </c>
      <c r="FB399" s="9">
        <v>81.099999999999994</v>
      </c>
      <c r="FC399" s="9">
        <v>82.89</v>
      </c>
      <c r="FD399" s="9">
        <v>91.44</v>
      </c>
      <c r="FE399" s="9">
        <v>93.95</v>
      </c>
      <c r="FF399" s="9">
        <v>95.81</v>
      </c>
      <c r="FG399" s="9">
        <v>96.47</v>
      </c>
      <c r="FH399" s="9">
        <v>96.88</v>
      </c>
      <c r="FI399" s="9">
        <v>95.91</v>
      </c>
      <c r="FJ399" s="9">
        <v>75.319999999999993</v>
      </c>
      <c r="FK399" s="9">
        <v>73.61</v>
      </c>
      <c r="FL399" s="9">
        <v>72.36</v>
      </c>
      <c r="FM399" s="9">
        <v>72.37</v>
      </c>
      <c r="FO399" s="9">
        <v>81.9529</v>
      </c>
      <c r="FP399" s="7">
        <v>74.52</v>
      </c>
      <c r="FQ399" s="9">
        <v>1.2688999999999999</v>
      </c>
      <c r="FR399" s="7">
        <f t="shared" si="57"/>
        <v>58.728032153834029</v>
      </c>
      <c r="FT399" s="7">
        <v>5.35</v>
      </c>
      <c r="FU399" s="7">
        <v>4.45</v>
      </c>
      <c r="FV399" s="9">
        <v>82.145300000000006</v>
      </c>
      <c r="FX399" s="9">
        <v>74.650000000000006</v>
      </c>
      <c r="FY399" s="9">
        <v>74.209999999999994</v>
      </c>
      <c r="FZ399" s="9">
        <v>73.37</v>
      </c>
      <c r="GA399" s="9">
        <v>71.989999999999995</v>
      </c>
      <c r="GB399" s="9">
        <v>69.58</v>
      </c>
    </row>
    <row r="400" spans="1:184" x14ac:dyDescent="0.25">
      <c r="A400" s="6">
        <f t="shared" si="58"/>
        <v>45111</v>
      </c>
      <c r="B400" s="13">
        <f t="shared" si="52"/>
        <v>7</v>
      </c>
      <c r="C400" s="13">
        <f t="shared" si="53"/>
        <v>2023</v>
      </c>
      <c r="D400">
        <f t="shared" si="54"/>
        <v>202307</v>
      </c>
      <c r="E400">
        <f t="shared" si="55"/>
        <v>3</v>
      </c>
      <c r="F400">
        <f t="shared" si="56"/>
        <v>202303</v>
      </c>
      <c r="G400" t="s">
        <v>586</v>
      </c>
      <c r="H400" s="9">
        <v>5</v>
      </c>
      <c r="I400" s="9">
        <v>4.9291</v>
      </c>
      <c r="J400" s="10">
        <v>5.1014745000000001</v>
      </c>
      <c r="K400" s="10">
        <v>5.4341184</v>
      </c>
      <c r="L400" s="10">
        <v>5.6939773000000002</v>
      </c>
      <c r="M400" s="10">
        <v>5.8954819000000001</v>
      </c>
      <c r="N400" s="10">
        <v>6.0435701999999996</v>
      </c>
      <c r="O400" s="10">
        <v>6.1442106000000001</v>
      </c>
      <c r="P400" s="10">
        <v>6.2060656999999999</v>
      </c>
      <c r="Q400" s="10">
        <v>6.2410268000000002</v>
      </c>
      <c r="R400" s="10">
        <v>6.2590821999999999</v>
      </c>
      <c r="S400" s="10">
        <v>6.2663655</v>
      </c>
      <c r="T400" s="10">
        <v>6.2651317000000004</v>
      </c>
      <c r="U400" s="10">
        <v>6.2551136999999999</v>
      </c>
      <c r="V400" s="10">
        <v>6.2337213</v>
      </c>
      <c r="W400" s="10">
        <v>6.2009841999999997</v>
      </c>
      <c r="X400" s="10">
        <v>6.1578708999999998</v>
      </c>
      <c r="Y400" s="10">
        <v>6.1053487999999998</v>
      </c>
      <c r="Z400" s="10">
        <v>6.0443850000000001</v>
      </c>
      <c r="AA400" s="10">
        <v>5.9759485999999997</v>
      </c>
      <c r="AB400" s="10">
        <v>5.9010553000000003</v>
      </c>
      <c r="AC400" s="10">
        <v>5.8210242000000001</v>
      </c>
      <c r="AD400" s="10">
        <v>5.7372950999999999</v>
      </c>
      <c r="AE400" s="10">
        <v>5.6513051000000001</v>
      </c>
      <c r="AF400" s="10">
        <v>5.5644910000000003</v>
      </c>
      <c r="AG400" s="10">
        <v>5.4782931000000001</v>
      </c>
      <c r="AH400" s="10">
        <v>5.3939364999999997</v>
      </c>
      <c r="AI400" s="10">
        <v>5.3117124999999996</v>
      </c>
      <c r="AJ400" s="10">
        <v>5.2316571999999999</v>
      </c>
      <c r="AK400" s="10">
        <v>5.1538038999999998</v>
      </c>
      <c r="AL400" s="10">
        <v>5.0781859000000003</v>
      </c>
      <c r="AM400" s="10">
        <v>5.0048393000000004</v>
      </c>
      <c r="AN400" s="10">
        <v>4.9337974999999998</v>
      </c>
      <c r="AO400" s="10">
        <v>4.8650938000000004</v>
      </c>
      <c r="AP400" s="10">
        <v>4.7987641999999999</v>
      </c>
      <c r="AQ400" s="10">
        <v>4.7348420999999998</v>
      </c>
      <c r="AR400" s="10">
        <v>4.6733609999999999</v>
      </c>
      <c r="AS400" s="10">
        <v>4.6143565999999998</v>
      </c>
      <c r="AT400" s="10">
        <v>4.5578455</v>
      </c>
      <c r="AU400" s="10">
        <v>4.5037525</v>
      </c>
      <c r="AV400" s="10">
        <v>4.4519735000000003</v>
      </c>
      <c r="AW400" s="10">
        <v>4.4024027999999999</v>
      </c>
      <c r="AX400" s="10">
        <v>4.3549344000000003</v>
      </c>
      <c r="AY400" s="10">
        <v>4.3094643000000001</v>
      </c>
      <c r="AZ400" s="10">
        <v>4.2658866</v>
      </c>
      <c r="BA400" s="10">
        <v>4.2240954999999998</v>
      </c>
      <c r="BB400" s="10">
        <v>4.1839867999999996</v>
      </c>
      <c r="BC400" s="10">
        <v>4.1454545999999999</v>
      </c>
      <c r="BD400" s="10">
        <v>4.1083933000000004</v>
      </c>
      <c r="BE400" s="10">
        <v>4.0726985000000004</v>
      </c>
      <c r="BF400" s="10">
        <v>4.0382747999999999</v>
      </c>
      <c r="BG400" s="10">
        <v>4.0050768999999997</v>
      </c>
      <c r="BH400" s="10">
        <v>3.9730759999999998</v>
      </c>
      <c r="BI400" s="10">
        <v>3.9422421000000001</v>
      </c>
      <c r="BJ400" s="10">
        <v>3.9125451999999998</v>
      </c>
      <c r="BK400" s="10">
        <v>3.8839565999999999</v>
      </c>
      <c r="BL400" s="10">
        <v>3.8564460999999999</v>
      </c>
      <c r="BM400" s="10">
        <v>3.8299839000000002</v>
      </c>
      <c r="BN400" s="10">
        <v>3.8045410999999998</v>
      </c>
      <c r="BO400" s="10">
        <v>3.7800878</v>
      </c>
      <c r="BP400" s="10">
        <v>3.7565938999999999</v>
      </c>
      <c r="BQ400" s="10">
        <v>3.7340306000000001</v>
      </c>
      <c r="BR400" s="10">
        <v>3.6169848</v>
      </c>
      <c r="BS400" s="10">
        <v>3.5287723</v>
      </c>
      <c r="BU400" s="9">
        <v>86.78</v>
      </c>
      <c r="BV400" s="9">
        <v>91.11</v>
      </c>
      <c r="BW400" s="9">
        <v>98.85</v>
      </c>
      <c r="BX400" s="9">
        <v>127.54</v>
      </c>
      <c r="BY400" s="9">
        <v>141.66999999999999</v>
      </c>
      <c r="BZ400" s="9">
        <v>143.61000000000001</v>
      </c>
      <c r="CA400" s="9">
        <v>143</v>
      </c>
      <c r="CB400" s="9">
        <v>137.86000000000001</v>
      </c>
      <c r="CC400" s="9">
        <v>133.5</v>
      </c>
      <c r="CD400" s="9">
        <v>127.21</v>
      </c>
      <c r="CE400" s="9">
        <v>125.11</v>
      </c>
      <c r="CF400" s="9">
        <v>122.51</v>
      </c>
      <c r="CG400" s="9">
        <v>124.18</v>
      </c>
      <c r="CH400" s="9">
        <v>128.72</v>
      </c>
      <c r="CI400" s="9">
        <v>136.26</v>
      </c>
      <c r="CJ400" s="9">
        <v>139.16999999999999</v>
      </c>
      <c r="CK400" s="9">
        <v>141.31</v>
      </c>
      <c r="CL400" s="9">
        <v>146.66</v>
      </c>
      <c r="CM400" s="9">
        <v>144.71</v>
      </c>
      <c r="CN400" s="9">
        <v>128.57</v>
      </c>
      <c r="CO400" s="9">
        <v>106.51</v>
      </c>
      <c r="CP400" s="9">
        <v>101.03</v>
      </c>
      <c r="CQ400" s="9">
        <v>98.37</v>
      </c>
      <c r="CR400" s="9">
        <v>100.47</v>
      </c>
      <c r="CS400" s="9">
        <v>101.99</v>
      </c>
      <c r="CT400" s="9">
        <v>103.71</v>
      </c>
      <c r="CU400" s="9">
        <v>107.09</v>
      </c>
      <c r="CV400" s="9">
        <v>109.62</v>
      </c>
      <c r="CW400" s="9">
        <v>111.57</v>
      </c>
      <c r="CX400" s="9">
        <v>113.96</v>
      </c>
      <c r="CY400" s="9">
        <v>114.64</v>
      </c>
      <c r="CZ400" s="9">
        <v>103.55</v>
      </c>
      <c r="DA400" s="9">
        <v>90.19</v>
      </c>
      <c r="DB400" s="9">
        <v>84.56</v>
      </c>
      <c r="DC400" s="9">
        <v>79.09</v>
      </c>
      <c r="DD400" s="9">
        <v>76.150000000000006</v>
      </c>
      <c r="DE400" s="9">
        <v>73.180000000000007</v>
      </c>
      <c r="DF400" s="9">
        <v>76.040000000000006</v>
      </c>
      <c r="DG400" s="9">
        <v>85.58</v>
      </c>
      <c r="DH400" s="9">
        <v>89.98</v>
      </c>
      <c r="DI400" s="9">
        <v>94.27</v>
      </c>
      <c r="DJ400" s="9">
        <v>95.49</v>
      </c>
      <c r="DK400" s="9">
        <v>97.53</v>
      </c>
      <c r="DL400" s="9">
        <v>92.19</v>
      </c>
      <c r="DM400" s="9">
        <v>85.01</v>
      </c>
      <c r="DN400" s="9">
        <v>77.11</v>
      </c>
      <c r="DO400" s="9">
        <v>73.430000000000007</v>
      </c>
      <c r="DP400" s="9">
        <v>67.91</v>
      </c>
      <c r="DR400" s="9">
        <v>90.48</v>
      </c>
      <c r="DS400" s="9">
        <v>97.56</v>
      </c>
      <c r="DT400" s="9">
        <v>99.09</v>
      </c>
      <c r="DU400" s="9">
        <v>128.06</v>
      </c>
      <c r="DV400" s="9">
        <v>139.08000000000001</v>
      </c>
      <c r="DW400" s="9">
        <v>137.06</v>
      </c>
      <c r="DX400" s="9">
        <v>135.08000000000001</v>
      </c>
      <c r="DY400" s="9">
        <v>132.25</v>
      </c>
      <c r="DZ400" s="9">
        <v>117.95</v>
      </c>
      <c r="EA400" s="9">
        <v>116.33</v>
      </c>
      <c r="EB400" s="9">
        <v>116.22</v>
      </c>
      <c r="EC400" s="9">
        <v>109.84</v>
      </c>
      <c r="ED400" s="9">
        <v>110.23</v>
      </c>
      <c r="EE400" s="9">
        <v>109.87</v>
      </c>
      <c r="EF400" s="9">
        <v>127.71</v>
      </c>
      <c r="EG400" s="9">
        <v>129.97999999999999</v>
      </c>
      <c r="EH400" s="9">
        <v>131.06</v>
      </c>
      <c r="EI400" s="9">
        <v>130.49</v>
      </c>
      <c r="EJ400" s="9">
        <v>129.75</v>
      </c>
      <c r="EK400" s="9">
        <v>129.43</v>
      </c>
      <c r="EL400" s="9">
        <v>93.07</v>
      </c>
      <c r="EM400" s="9">
        <v>92.34</v>
      </c>
      <c r="EN400" s="9">
        <v>92.32</v>
      </c>
      <c r="EO400" s="9">
        <v>92.43</v>
      </c>
      <c r="EP400" s="9">
        <v>93.81</v>
      </c>
      <c r="EQ400" s="9">
        <v>94.65</v>
      </c>
      <c r="ER400" s="9">
        <v>109.33</v>
      </c>
      <c r="ES400" s="9">
        <v>111.84</v>
      </c>
      <c r="ET400" s="9">
        <v>113.7</v>
      </c>
      <c r="EU400" s="9">
        <v>114.36</v>
      </c>
      <c r="EV400" s="9">
        <v>113.4</v>
      </c>
      <c r="EW400" s="9">
        <v>113.31</v>
      </c>
      <c r="EX400" s="9">
        <v>80.959999999999994</v>
      </c>
      <c r="EY400" s="9">
        <v>80.33</v>
      </c>
      <c r="EZ400" s="9">
        <v>80.34</v>
      </c>
      <c r="FA400" s="9">
        <v>80.349999999999994</v>
      </c>
      <c r="FB400" s="9">
        <v>80.37</v>
      </c>
      <c r="FC400" s="9">
        <v>82.16</v>
      </c>
      <c r="FD400" s="9">
        <v>91.99</v>
      </c>
      <c r="FE400" s="9">
        <v>94.5</v>
      </c>
      <c r="FF400" s="9">
        <v>96.36</v>
      </c>
      <c r="FG400" s="9">
        <v>97.02</v>
      </c>
      <c r="FH400" s="9">
        <v>97.43</v>
      </c>
      <c r="FI400" s="9">
        <v>96.46</v>
      </c>
      <c r="FJ400" s="9">
        <v>75.87</v>
      </c>
      <c r="FK400" s="9">
        <v>74.16</v>
      </c>
      <c r="FL400" s="9">
        <v>72.91</v>
      </c>
      <c r="FM400" s="9">
        <v>72.92</v>
      </c>
      <c r="FO400" s="9">
        <v>82.139099999999999</v>
      </c>
      <c r="FP400" s="7">
        <v>76.23</v>
      </c>
      <c r="FQ400" s="9">
        <v>1.2726</v>
      </c>
      <c r="FR400" s="7">
        <f t="shared" si="57"/>
        <v>59.90099009900991</v>
      </c>
      <c r="FT400" s="7">
        <v>5.31</v>
      </c>
      <c r="FU400" s="7">
        <v>4.42</v>
      </c>
      <c r="FV400" s="9">
        <v>82.331000000000003</v>
      </c>
      <c r="FX400" s="9">
        <v>76.25</v>
      </c>
      <c r="FY400" s="9">
        <v>75.77</v>
      </c>
      <c r="FZ400" s="9">
        <v>74.88</v>
      </c>
      <c r="GA400" s="9">
        <v>73.430000000000007</v>
      </c>
      <c r="GB400" s="9">
        <v>70.930000000000007</v>
      </c>
    </row>
    <row r="401" spans="1:184" x14ac:dyDescent="0.25">
      <c r="A401" s="6">
        <f t="shared" si="58"/>
        <v>45112</v>
      </c>
      <c r="B401" s="13">
        <f t="shared" si="52"/>
        <v>7</v>
      </c>
      <c r="C401" s="13">
        <f t="shared" si="53"/>
        <v>2023</v>
      </c>
      <c r="D401">
        <f t="shared" si="54"/>
        <v>202307</v>
      </c>
      <c r="E401">
        <f t="shared" si="55"/>
        <v>3</v>
      </c>
      <c r="F401">
        <f t="shared" si="56"/>
        <v>202303</v>
      </c>
      <c r="G401" t="s">
        <v>587</v>
      </c>
      <c r="H401" s="9">
        <v>5</v>
      </c>
      <c r="I401" s="9">
        <v>4.93</v>
      </c>
      <c r="J401" s="10">
        <v>5.1302327999999999</v>
      </c>
      <c r="K401" s="10">
        <v>5.4444324000000002</v>
      </c>
      <c r="L401" s="10">
        <v>5.7050475</v>
      </c>
      <c r="M401" s="10">
        <v>5.9186540000000001</v>
      </c>
      <c r="N401" s="10">
        <v>6.0837371999999998</v>
      </c>
      <c r="O401" s="10">
        <v>6.2023669000000003</v>
      </c>
      <c r="P401" s="10">
        <v>6.2818797999999996</v>
      </c>
      <c r="Q401" s="10">
        <v>6.3335933000000004</v>
      </c>
      <c r="R401" s="10">
        <v>6.3674733000000003</v>
      </c>
      <c r="S401" s="10">
        <v>6.3894098000000001</v>
      </c>
      <c r="T401" s="10">
        <v>6.4014838999999997</v>
      </c>
      <c r="U401" s="10">
        <v>6.4028561000000002</v>
      </c>
      <c r="V401" s="10">
        <v>6.3901072000000001</v>
      </c>
      <c r="W401" s="10">
        <v>6.3633258000000001</v>
      </c>
      <c r="X401" s="10">
        <v>6.3238142000000002</v>
      </c>
      <c r="Y401" s="10">
        <v>6.2728738999999996</v>
      </c>
      <c r="Z401" s="10">
        <v>6.2118058999999999</v>
      </c>
      <c r="AA401" s="10">
        <v>6.1419135000000002</v>
      </c>
      <c r="AB401" s="10">
        <v>6.0645366999999997</v>
      </c>
      <c r="AC401" s="10">
        <v>5.9812354000000001</v>
      </c>
      <c r="AD401" s="10">
        <v>5.8936501999999997</v>
      </c>
      <c r="AE401" s="10">
        <v>5.8034185999999996</v>
      </c>
      <c r="AF401" s="10">
        <v>5.7121782000000003</v>
      </c>
      <c r="AG401" s="10">
        <v>5.6215697000000002</v>
      </c>
      <c r="AH401" s="10">
        <v>5.5330319000000001</v>
      </c>
      <c r="AI401" s="10">
        <v>5.4469336999999998</v>
      </c>
      <c r="AJ401" s="10">
        <v>5.3632884000000001</v>
      </c>
      <c r="AK401" s="10">
        <v>5.2821058000000001</v>
      </c>
      <c r="AL401" s="10">
        <v>5.2033959000000003</v>
      </c>
      <c r="AM401" s="10">
        <v>5.1271713999999999</v>
      </c>
      <c r="AN401" s="10">
        <v>5.0534425000000001</v>
      </c>
      <c r="AO401" s="10">
        <v>4.9822191</v>
      </c>
      <c r="AP401" s="10">
        <v>4.9135140000000002</v>
      </c>
      <c r="AQ401" s="10">
        <v>4.8473369999999996</v>
      </c>
      <c r="AR401" s="10">
        <v>4.7836984999999999</v>
      </c>
      <c r="AS401" s="10">
        <v>4.7226108</v>
      </c>
      <c r="AT401" s="10">
        <v>4.6640683999999997</v>
      </c>
      <c r="AU401" s="10">
        <v>4.6079888999999996</v>
      </c>
      <c r="AV401" s="10">
        <v>4.5542686999999997</v>
      </c>
      <c r="AW401" s="10">
        <v>4.502802</v>
      </c>
      <c r="AX401" s="10">
        <v>4.4534833000000003</v>
      </c>
      <c r="AY401" s="10">
        <v>4.4062086000000003</v>
      </c>
      <c r="AZ401" s="10">
        <v>4.3608725000000002</v>
      </c>
      <c r="BA401" s="10">
        <v>4.3173691999999999</v>
      </c>
      <c r="BB401" s="10">
        <v>4.2755948999999998</v>
      </c>
      <c r="BC401" s="10">
        <v>4.2354440000000002</v>
      </c>
      <c r="BD401" s="10">
        <v>4.1968110000000003</v>
      </c>
      <c r="BE401" s="10">
        <v>4.1595918000000003</v>
      </c>
      <c r="BF401" s="10">
        <v>4.1236924000000004</v>
      </c>
      <c r="BG401" s="10">
        <v>4.0890696000000002</v>
      </c>
      <c r="BH401" s="10">
        <v>4.0556954000000003</v>
      </c>
      <c r="BI401" s="10">
        <v>4.0235405999999996</v>
      </c>
      <c r="BJ401" s="10">
        <v>3.9925758999999998</v>
      </c>
      <c r="BK401" s="10">
        <v>3.9627734000000001</v>
      </c>
      <c r="BL401" s="10">
        <v>3.9341037999999999</v>
      </c>
      <c r="BM401" s="10">
        <v>3.9065379999999998</v>
      </c>
      <c r="BN401" s="10">
        <v>3.8800479000000001</v>
      </c>
      <c r="BO401" s="10">
        <v>3.8546043000000001</v>
      </c>
      <c r="BP401" s="10">
        <v>3.8301780999999999</v>
      </c>
      <c r="BQ401" s="10">
        <v>3.8067410000000002</v>
      </c>
      <c r="BR401" s="10">
        <v>3.6855755000000001</v>
      </c>
      <c r="BS401" s="10">
        <v>3.5946136000000002</v>
      </c>
      <c r="BU401" s="9">
        <v>84.49</v>
      </c>
      <c r="BV401" s="9">
        <v>89.23</v>
      </c>
      <c r="BW401" s="9">
        <v>96.98</v>
      </c>
      <c r="BX401" s="9">
        <v>126.98</v>
      </c>
      <c r="BY401" s="9">
        <v>141.97999999999999</v>
      </c>
      <c r="BZ401" s="9">
        <v>144.85</v>
      </c>
      <c r="CA401" s="9">
        <v>143.94999999999999</v>
      </c>
      <c r="CB401" s="9">
        <v>137.85</v>
      </c>
      <c r="CC401" s="9">
        <v>134.19999999999999</v>
      </c>
      <c r="CD401" s="9">
        <v>129.41999999999999</v>
      </c>
      <c r="CE401" s="9">
        <v>125.66</v>
      </c>
      <c r="CF401" s="9">
        <v>123.67</v>
      </c>
      <c r="CG401" s="9">
        <v>125.36</v>
      </c>
      <c r="CH401" s="9">
        <v>129.9</v>
      </c>
      <c r="CI401" s="9">
        <v>137.30000000000001</v>
      </c>
      <c r="CJ401" s="9">
        <v>140.13</v>
      </c>
      <c r="CK401" s="9">
        <v>141.96</v>
      </c>
      <c r="CL401" s="9">
        <v>147.02000000000001</v>
      </c>
      <c r="CM401" s="9">
        <v>144.72999999999999</v>
      </c>
      <c r="CN401" s="9">
        <v>129.32</v>
      </c>
      <c r="CO401" s="9">
        <v>109.42</v>
      </c>
      <c r="CP401" s="9">
        <v>103.95</v>
      </c>
      <c r="CQ401" s="9">
        <v>101.42</v>
      </c>
      <c r="CR401" s="9">
        <v>103.52</v>
      </c>
      <c r="CS401" s="9">
        <v>105.04</v>
      </c>
      <c r="CT401" s="9">
        <v>106.76</v>
      </c>
      <c r="CU401" s="9">
        <v>110.1</v>
      </c>
      <c r="CV401" s="9">
        <v>112.63</v>
      </c>
      <c r="CW401" s="9">
        <v>114.58</v>
      </c>
      <c r="CX401" s="9">
        <v>117.86</v>
      </c>
      <c r="CY401" s="9">
        <v>118.54</v>
      </c>
      <c r="CZ401" s="9">
        <v>107.45</v>
      </c>
      <c r="DA401" s="9">
        <v>93.02</v>
      </c>
      <c r="DB401" s="9">
        <v>87.39</v>
      </c>
      <c r="DC401" s="9">
        <v>81.92</v>
      </c>
      <c r="DD401" s="9">
        <v>78.98</v>
      </c>
      <c r="DE401" s="9">
        <v>76.010000000000005</v>
      </c>
      <c r="DF401" s="9">
        <v>78.87</v>
      </c>
      <c r="DG401" s="9">
        <v>88.43</v>
      </c>
      <c r="DH401" s="9">
        <v>92.83</v>
      </c>
      <c r="DI401" s="9">
        <v>97.12</v>
      </c>
      <c r="DJ401" s="9">
        <v>97.2</v>
      </c>
      <c r="DK401" s="9">
        <v>99.24</v>
      </c>
      <c r="DL401" s="9">
        <v>93.9</v>
      </c>
      <c r="DM401" s="9">
        <v>85.42</v>
      </c>
      <c r="DN401" s="9">
        <v>77.52</v>
      </c>
      <c r="DO401" s="9">
        <v>73.84</v>
      </c>
      <c r="DP401" s="9">
        <v>68.319999999999993</v>
      </c>
      <c r="DR401" s="9">
        <v>88.13</v>
      </c>
      <c r="DS401" s="9">
        <v>95.19</v>
      </c>
      <c r="DT401" s="9">
        <v>96.9</v>
      </c>
      <c r="DU401" s="9">
        <v>127.44</v>
      </c>
      <c r="DV401" s="9">
        <v>137.44</v>
      </c>
      <c r="DW401" s="9">
        <v>136.66</v>
      </c>
      <c r="DX401" s="9">
        <v>134.68</v>
      </c>
      <c r="DY401" s="9">
        <v>131.85</v>
      </c>
      <c r="DZ401" s="9">
        <v>118.04</v>
      </c>
      <c r="EA401" s="9">
        <v>116.42</v>
      </c>
      <c r="EB401" s="9">
        <v>116.31</v>
      </c>
      <c r="EC401" s="9">
        <v>109.61</v>
      </c>
      <c r="ED401" s="9">
        <v>110</v>
      </c>
      <c r="EE401" s="9">
        <v>109.64</v>
      </c>
      <c r="EF401" s="9">
        <v>127.43</v>
      </c>
      <c r="EG401" s="9">
        <v>129.69999999999999</v>
      </c>
      <c r="EH401" s="9">
        <v>130.78</v>
      </c>
      <c r="EI401" s="9">
        <v>130.16</v>
      </c>
      <c r="EJ401" s="9">
        <v>129.41999999999999</v>
      </c>
      <c r="EK401" s="9">
        <v>129.1</v>
      </c>
      <c r="EL401" s="9">
        <v>96.06</v>
      </c>
      <c r="EM401" s="9">
        <v>95.33</v>
      </c>
      <c r="EN401" s="9">
        <v>95.31</v>
      </c>
      <c r="EO401" s="9">
        <v>95.42</v>
      </c>
      <c r="EP401" s="9">
        <v>96.8</v>
      </c>
      <c r="EQ401" s="9">
        <v>97.64</v>
      </c>
      <c r="ER401" s="9">
        <v>108.87</v>
      </c>
      <c r="ES401" s="9">
        <v>111.38</v>
      </c>
      <c r="ET401" s="9">
        <v>113.24</v>
      </c>
      <c r="EU401" s="9">
        <v>113.9</v>
      </c>
      <c r="EV401" s="9">
        <v>112.94</v>
      </c>
      <c r="EW401" s="9">
        <v>112.85</v>
      </c>
      <c r="EX401" s="9">
        <v>82.46</v>
      </c>
      <c r="EY401" s="9">
        <v>81.83</v>
      </c>
      <c r="EZ401" s="9">
        <v>81.84</v>
      </c>
      <c r="FA401" s="9">
        <v>81.849999999999994</v>
      </c>
      <c r="FB401" s="9">
        <v>81.87</v>
      </c>
      <c r="FC401" s="9">
        <v>83.66</v>
      </c>
      <c r="FD401" s="9">
        <v>91.59</v>
      </c>
      <c r="FE401" s="9">
        <v>94.1</v>
      </c>
      <c r="FF401" s="9">
        <v>95.96</v>
      </c>
      <c r="FG401" s="9">
        <v>96.62</v>
      </c>
      <c r="FH401" s="9">
        <v>97.03</v>
      </c>
      <c r="FI401" s="9">
        <v>96.06</v>
      </c>
      <c r="FJ401" s="9">
        <v>76.87</v>
      </c>
      <c r="FK401" s="9">
        <v>75.16</v>
      </c>
      <c r="FL401" s="9">
        <v>73.91</v>
      </c>
      <c r="FM401" s="9">
        <v>73.92</v>
      </c>
      <c r="FO401" s="9">
        <v>82.284899999999993</v>
      </c>
      <c r="FP401" s="7">
        <v>76.739999999999995</v>
      </c>
      <c r="FQ401" s="9">
        <v>1.2716000000000001</v>
      </c>
      <c r="FR401" s="7">
        <f t="shared" si="57"/>
        <v>60.349166404529718</v>
      </c>
      <c r="FT401" s="7">
        <v>5.38</v>
      </c>
      <c r="FU401" s="7">
        <v>4.51</v>
      </c>
      <c r="FV401" s="9">
        <v>82.4666</v>
      </c>
      <c r="FX401" s="9">
        <v>76.650000000000006</v>
      </c>
      <c r="FY401" s="9">
        <v>76.09</v>
      </c>
      <c r="FZ401" s="9">
        <v>75.16</v>
      </c>
      <c r="GA401" s="9">
        <v>73.680000000000007</v>
      </c>
      <c r="GB401" s="9">
        <v>71.05</v>
      </c>
    </row>
    <row r="402" spans="1:184" x14ac:dyDescent="0.25">
      <c r="A402" s="6">
        <f t="shared" si="58"/>
        <v>45113</v>
      </c>
      <c r="B402" s="13">
        <f t="shared" si="52"/>
        <v>7</v>
      </c>
      <c r="C402" s="13">
        <f t="shared" si="53"/>
        <v>2023</v>
      </c>
      <c r="D402">
        <f t="shared" si="54"/>
        <v>202307</v>
      </c>
      <c r="E402">
        <f t="shared" si="55"/>
        <v>3</v>
      </c>
      <c r="F402">
        <f t="shared" si="56"/>
        <v>202303</v>
      </c>
      <c r="G402" t="s">
        <v>588</v>
      </c>
      <c r="H402" s="9">
        <v>5</v>
      </c>
      <c r="I402" s="9">
        <v>4.9295999999999998</v>
      </c>
      <c r="J402" s="10">
        <v>5.1545728000000004</v>
      </c>
      <c r="K402" s="10">
        <v>5.4857246000000002</v>
      </c>
      <c r="L402" s="10">
        <v>5.7584429000000004</v>
      </c>
      <c r="M402" s="10">
        <v>5.9865116</v>
      </c>
      <c r="N402" s="10">
        <v>6.1706057000000003</v>
      </c>
      <c r="O402" s="10">
        <v>6.3088357000000004</v>
      </c>
      <c r="P402" s="10">
        <v>6.4056974000000002</v>
      </c>
      <c r="Q402" s="10">
        <v>6.4680569999999999</v>
      </c>
      <c r="R402" s="10">
        <v>6.5048586999999998</v>
      </c>
      <c r="S402" s="10">
        <v>6.5222398000000004</v>
      </c>
      <c r="T402" s="10">
        <v>6.5243235999999998</v>
      </c>
      <c r="U402" s="10">
        <v>6.5123705000000003</v>
      </c>
      <c r="V402" s="10">
        <v>6.4858302999999999</v>
      </c>
      <c r="W402" s="10">
        <v>6.4457902000000002</v>
      </c>
      <c r="X402" s="10">
        <v>6.3940315999999999</v>
      </c>
      <c r="Y402" s="10">
        <v>6.3323352000000002</v>
      </c>
      <c r="Z402" s="10">
        <v>6.2624813000000001</v>
      </c>
      <c r="AA402" s="10">
        <v>6.1862523999999999</v>
      </c>
      <c r="AB402" s="10">
        <v>6.1053547999999997</v>
      </c>
      <c r="AC402" s="10">
        <v>6.0211132000000003</v>
      </c>
      <c r="AD402" s="10">
        <v>5.9347344</v>
      </c>
      <c r="AE402" s="10">
        <v>5.8474215999999997</v>
      </c>
      <c r="AF402" s="10">
        <v>5.7603783000000002</v>
      </c>
      <c r="AG402" s="10">
        <v>5.674811</v>
      </c>
      <c r="AH402" s="10">
        <v>5.5917519000000002</v>
      </c>
      <c r="AI402" s="10">
        <v>5.5113988000000003</v>
      </c>
      <c r="AJ402" s="10">
        <v>5.4336985999999996</v>
      </c>
      <c r="AK402" s="10">
        <v>5.3585950999999996</v>
      </c>
      <c r="AL402" s="10">
        <v>5.2860323999999999</v>
      </c>
      <c r="AM402" s="10">
        <v>5.2159569000000001</v>
      </c>
      <c r="AN402" s="10">
        <v>5.1483127</v>
      </c>
      <c r="AO402" s="10">
        <v>5.0830438999999998</v>
      </c>
      <c r="AP402" s="10">
        <v>5.0200968000000001</v>
      </c>
      <c r="AQ402" s="10">
        <v>4.9594155000000004</v>
      </c>
      <c r="AR402" s="10">
        <v>4.9009441999999996</v>
      </c>
      <c r="AS402" s="10">
        <v>4.8446290999999997</v>
      </c>
      <c r="AT402" s="10">
        <v>4.7904109000000004</v>
      </c>
      <c r="AU402" s="10">
        <v>4.7382153999999996</v>
      </c>
      <c r="AV402" s="10">
        <v>4.6879660999999997</v>
      </c>
      <c r="AW402" s="10">
        <v>4.6395846000000001</v>
      </c>
      <c r="AX402" s="10">
        <v>4.5929925000000003</v>
      </c>
      <c r="AY402" s="10">
        <v>4.5481132000000004</v>
      </c>
      <c r="AZ402" s="10">
        <v>4.5048684000000003</v>
      </c>
      <c r="BA402" s="10">
        <v>4.4631797999999998</v>
      </c>
      <c r="BB402" s="10">
        <v>4.4229706000000002</v>
      </c>
      <c r="BC402" s="10">
        <v>4.3841625999999998</v>
      </c>
      <c r="BD402" s="10">
        <v>4.3466775999999996</v>
      </c>
      <c r="BE402" s="10">
        <v>4.3104386000000003</v>
      </c>
      <c r="BF402" s="10">
        <v>4.2753766000000004</v>
      </c>
      <c r="BG402" s="10">
        <v>4.2414630999999998</v>
      </c>
      <c r="BH402" s="10">
        <v>4.2086820999999999</v>
      </c>
      <c r="BI402" s="10">
        <v>4.1770161000000003</v>
      </c>
      <c r="BJ402" s="10">
        <v>4.1464480000000004</v>
      </c>
      <c r="BK402" s="10">
        <v>4.1169614000000001</v>
      </c>
      <c r="BL402" s="10">
        <v>4.0885391999999996</v>
      </c>
      <c r="BM402" s="10">
        <v>4.0611641000000001</v>
      </c>
      <c r="BN402" s="10">
        <v>4.0348198000000002</v>
      </c>
      <c r="BO402" s="10">
        <v>4.0094890999999997</v>
      </c>
      <c r="BP402" s="10">
        <v>3.9851546999999998</v>
      </c>
      <c r="BQ402" s="10">
        <v>3.9618004</v>
      </c>
      <c r="BR402" s="10">
        <v>3.8413034000000001</v>
      </c>
      <c r="BS402" s="10">
        <v>3.7518286999999999</v>
      </c>
      <c r="BU402" s="9">
        <v>79.25</v>
      </c>
      <c r="BV402" s="9">
        <v>85.32</v>
      </c>
      <c r="BW402" s="9">
        <v>94.22</v>
      </c>
      <c r="BX402" s="9">
        <v>123.46</v>
      </c>
      <c r="BY402" s="9">
        <v>140.84</v>
      </c>
      <c r="BZ402" s="9">
        <v>143.94</v>
      </c>
      <c r="CA402" s="9">
        <v>143.09</v>
      </c>
      <c r="CB402" s="9">
        <v>137.44</v>
      </c>
      <c r="CC402" s="9">
        <v>134.11000000000001</v>
      </c>
      <c r="CD402" s="9">
        <v>129.1</v>
      </c>
      <c r="CE402" s="9">
        <v>125.65</v>
      </c>
      <c r="CF402" s="9">
        <v>123.79</v>
      </c>
      <c r="CG402" s="9">
        <v>125.48</v>
      </c>
      <c r="CH402" s="9">
        <v>130.6</v>
      </c>
      <c r="CI402" s="9">
        <v>138.16999999999999</v>
      </c>
      <c r="CJ402" s="9">
        <v>141</v>
      </c>
      <c r="CK402" s="9">
        <v>142.83000000000001</v>
      </c>
      <c r="CL402" s="9">
        <v>148.16999999999999</v>
      </c>
      <c r="CM402" s="9">
        <v>145.88</v>
      </c>
      <c r="CN402" s="9">
        <v>130.47999999999999</v>
      </c>
      <c r="CO402" s="9">
        <v>109.96</v>
      </c>
      <c r="CP402" s="9">
        <v>104.17</v>
      </c>
      <c r="CQ402" s="9">
        <v>101.64</v>
      </c>
      <c r="CR402" s="9">
        <v>103.74</v>
      </c>
      <c r="CS402" s="9">
        <v>105.26</v>
      </c>
      <c r="CT402" s="9">
        <v>106.98</v>
      </c>
      <c r="CU402" s="9">
        <v>109.88</v>
      </c>
      <c r="CV402" s="9">
        <v>112.41</v>
      </c>
      <c r="CW402" s="9">
        <v>114.36</v>
      </c>
      <c r="CX402" s="9">
        <v>117.73</v>
      </c>
      <c r="CY402" s="9">
        <v>118.41</v>
      </c>
      <c r="CZ402" s="9">
        <v>107.31</v>
      </c>
      <c r="DA402" s="9">
        <v>92.7</v>
      </c>
      <c r="DB402" s="9">
        <v>87.07</v>
      </c>
      <c r="DC402" s="9">
        <v>81.599999999999994</v>
      </c>
      <c r="DD402" s="9">
        <v>78.66</v>
      </c>
      <c r="DE402" s="9">
        <v>75.69</v>
      </c>
      <c r="DF402" s="9">
        <v>78.55</v>
      </c>
      <c r="DG402" s="9">
        <v>88.15</v>
      </c>
      <c r="DH402" s="9">
        <v>92.55</v>
      </c>
      <c r="DI402" s="9">
        <v>96.84</v>
      </c>
      <c r="DJ402" s="9">
        <v>96.92</v>
      </c>
      <c r="DK402" s="9">
        <v>98.96</v>
      </c>
      <c r="DL402" s="9">
        <v>93.62</v>
      </c>
      <c r="DM402" s="9">
        <v>85.03</v>
      </c>
      <c r="DN402" s="9">
        <v>77.13</v>
      </c>
      <c r="DO402" s="9">
        <v>73.45</v>
      </c>
      <c r="DP402" s="9">
        <v>67.930000000000007</v>
      </c>
      <c r="DR402" s="9">
        <v>83.98</v>
      </c>
      <c r="DS402" s="9">
        <v>90.45</v>
      </c>
      <c r="DT402" s="9">
        <v>93.59</v>
      </c>
      <c r="DU402" s="9">
        <v>123.25</v>
      </c>
      <c r="DV402" s="9">
        <v>134.47999999999999</v>
      </c>
      <c r="DW402" s="9">
        <v>135.36000000000001</v>
      </c>
      <c r="DX402" s="9">
        <v>133.38</v>
      </c>
      <c r="DY402" s="9">
        <v>130.55000000000001</v>
      </c>
      <c r="DZ402" s="9">
        <v>118.34</v>
      </c>
      <c r="EA402" s="9">
        <v>116.72</v>
      </c>
      <c r="EB402" s="9">
        <v>116.61</v>
      </c>
      <c r="EC402" s="9">
        <v>109.86</v>
      </c>
      <c r="ED402" s="9">
        <v>110.25</v>
      </c>
      <c r="EE402" s="9">
        <v>109.89</v>
      </c>
      <c r="EF402" s="9">
        <v>127.65</v>
      </c>
      <c r="EG402" s="9">
        <v>129.91999999999999</v>
      </c>
      <c r="EH402" s="9">
        <v>131</v>
      </c>
      <c r="EI402" s="9">
        <v>130.38</v>
      </c>
      <c r="EJ402" s="9">
        <v>129.63999999999999</v>
      </c>
      <c r="EK402" s="9">
        <v>129.32</v>
      </c>
      <c r="EL402" s="9">
        <v>95.76</v>
      </c>
      <c r="EM402" s="9">
        <v>95.03</v>
      </c>
      <c r="EN402" s="9">
        <v>95.01</v>
      </c>
      <c r="EO402" s="9">
        <v>95.12</v>
      </c>
      <c r="EP402" s="9">
        <v>96.5</v>
      </c>
      <c r="EQ402" s="9">
        <v>97.34</v>
      </c>
      <c r="ER402" s="9">
        <v>109.52</v>
      </c>
      <c r="ES402" s="9">
        <v>112.03</v>
      </c>
      <c r="ET402" s="9">
        <v>113.89</v>
      </c>
      <c r="EU402" s="9">
        <v>114.55</v>
      </c>
      <c r="EV402" s="9">
        <v>113.59</v>
      </c>
      <c r="EW402" s="9">
        <v>113.5</v>
      </c>
      <c r="EX402" s="9">
        <v>81.64</v>
      </c>
      <c r="EY402" s="9">
        <v>81.010000000000005</v>
      </c>
      <c r="EZ402" s="9">
        <v>81.02</v>
      </c>
      <c r="FA402" s="9">
        <v>81.03</v>
      </c>
      <c r="FB402" s="9">
        <v>81.05</v>
      </c>
      <c r="FC402" s="9">
        <v>82.84</v>
      </c>
      <c r="FD402" s="9">
        <v>92.24</v>
      </c>
      <c r="FE402" s="9">
        <v>94.75</v>
      </c>
      <c r="FF402" s="9">
        <v>96.61</v>
      </c>
      <c r="FG402" s="9">
        <v>97.27</v>
      </c>
      <c r="FH402" s="9">
        <v>97.68</v>
      </c>
      <c r="FI402" s="9">
        <v>96.71</v>
      </c>
      <c r="FJ402" s="9">
        <v>76.25</v>
      </c>
      <c r="FK402" s="9">
        <v>74.540000000000006</v>
      </c>
      <c r="FL402" s="9">
        <v>73.290000000000006</v>
      </c>
      <c r="FM402" s="9">
        <v>73.3</v>
      </c>
      <c r="FO402" s="9">
        <v>82.269000000000005</v>
      </c>
      <c r="FP402" s="7">
        <v>76.72</v>
      </c>
      <c r="FQ402" s="9">
        <v>1.2696000000000001</v>
      </c>
      <c r="FR402" s="7">
        <f t="shared" si="57"/>
        <v>60.428481411468177</v>
      </c>
      <c r="FT402" s="7">
        <v>5.49</v>
      </c>
      <c r="FU402" s="7">
        <v>4.6500000000000004</v>
      </c>
      <c r="FV402" s="9">
        <v>82.418800000000005</v>
      </c>
      <c r="FX402" s="9">
        <v>76.52</v>
      </c>
      <c r="FY402" s="9">
        <v>75.84</v>
      </c>
      <c r="FZ402" s="9">
        <v>74.760000000000005</v>
      </c>
      <c r="GA402" s="9">
        <v>73.2</v>
      </c>
      <c r="GB402" s="9">
        <v>70.599999999999994</v>
      </c>
    </row>
    <row r="403" spans="1:184" x14ac:dyDescent="0.25">
      <c r="A403" s="6">
        <f t="shared" si="58"/>
        <v>45114</v>
      </c>
      <c r="B403" s="13">
        <f t="shared" si="52"/>
        <v>7</v>
      </c>
      <c r="C403" s="13">
        <f t="shared" si="53"/>
        <v>2023</v>
      </c>
      <c r="D403">
        <f t="shared" si="54"/>
        <v>202307</v>
      </c>
      <c r="E403">
        <f t="shared" si="55"/>
        <v>3</v>
      </c>
      <c r="F403">
        <f t="shared" si="56"/>
        <v>202303</v>
      </c>
      <c r="G403" t="s">
        <v>589</v>
      </c>
      <c r="H403" s="9">
        <v>5</v>
      </c>
      <c r="I403" s="9">
        <v>4.9297000000000004</v>
      </c>
      <c r="J403" s="10">
        <v>5.1599602999999998</v>
      </c>
      <c r="K403" s="10">
        <v>5.4797631999999998</v>
      </c>
      <c r="L403" s="10">
        <v>5.7394812999999996</v>
      </c>
      <c r="M403" s="10">
        <v>5.9499779999999998</v>
      </c>
      <c r="N403" s="10">
        <v>6.1130686000000001</v>
      </c>
      <c r="O403" s="10">
        <v>6.2298178999999996</v>
      </c>
      <c r="P403" s="10">
        <v>6.3068966</v>
      </c>
      <c r="Q403" s="10">
        <v>6.3538226</v>
      </c>
      <c r="R403" s="10">
        <v>6.3797635000000001</v>
      </c>
      <c r="S403" s="10">
        <v>6.3905047000000001</v>
      </c>
      <c r="T403" s="10">
        <v>6.3888715999999999</v>
      </c>
      <c r="U403" s="10">
        <v>6.3755696999999998</v>
      </c>
      <c r="V403" s="10">
        <v>6.3493931000000003</v>
      </c>
      <c r="W403" s="10">
        <v>6.3110863999999998</v>
      </c>
      <c r="X403" s="10">
        <v>6.2621782000000001</v>
      </c>
      <c r="Y403" s="10">
        <v>6.2041956000000003</v>
      </c>
      <c r="Z403" s="10">
        <v>6.1386653999999998</v>
      </c>
      <c r="AA403" s="10">
        <v>6.0671169000000003</v>
      </c>
      <c r="AB403" s="10">
        <v>5.9910294000000004</v>
      </c>
      <c r="AC403" s="10">
        <v>5.9116381999999996</v>
      </c>
      <c r="AD403" s="10">
        <v>5.8301036000000002</v>
      </c>
      <c r="AE403" s="10">
        <v>5.7475832000000002</v>
      </c>
      <c r="AF403" s="10">
        <v>5.6652344000000001</v>
      </c>
      <c r="AG403" s="10">
        <v>5.5842175000000003</v>
      </c>
      <c r="AH403" s="10">
        <v>5.5055091000000003</v>
      </c>
      <c r="AI403" s="10">
        <v>5.4292866999999996</v>
      </c>
      <c r="AJ403" s="10">
        <v>5.3555102999999997</v>
      </c>
      <c r="AK403" s="10">
        <v>5.2841369</v>
      </c>
      <c r="AL403" s="10">
        <v>5.2151237000000004</v>
      </c>
      <c r="AM403" s="10">
        <v>5.1484306000000002</v>
      </c>
      <c r="AN403" s="10">
        <v>5.0840145999999997</v>
      </c>
      <c r="AO403" s="10">
        <v>5.0218331999999997</v>
      </c>
      <c r="AP403" s="10">
        <v>4.9618457999999999</v>
      </c>
      <c r="AQ403" s="10">
        <v>4.9040096999999996</v>
      </c>
      <c r="AR403" s="10">
        <v>4.8482824999999998</v>
      </c>
      <c r="AS403" s="10">
        <v>4.7946232999999996</v>
      </c>
      <c r="AT403" s="10">
        <v>4.7429845000000004</v>
      </c>
      <c r="AU403" s="10">
        <v>4.693295</v>
      </c>
      <c r="AV403" s="10">
        <v>4.6454794000000001</v>
      </c>
      <c r="AW403" s="10">
        <v>4.5994603999999999</v>
      </c>
      <c r="AX403" s="10">
        <v>4.5551607000000001</v>
      </c>
      <c r="AY403" s="10">
        <v>4.5125048000000003</v>
      </c>
      <c r="AZ403" s="10">
        <v>4.4714153999999997</v>
      </c>
      <c r="BA403" s="10">
        <v>4.4318153000000002</v>
      </c>
      <c r="BB403" s="10">
        <v>4.3936288000000001</v>
      </c>
      <c r="BC403" s="10">
        <v>4.3567787999999998</v>
      </c>
      <c r="BD403" s="10">
        <v>4.3211880000000003</v>
      </c>
      <c r="BE403" s="10">
        <v>4.2867807999999998</v>
      </c>
      <c r="BF403" s="10">
        <v>4.2534891000000004</v>
      </c>
      <c r="BG403" s="10">
        <v>4.2212863</v>
      </c>
      <c r="BH403" s="10">
        <v>4.1901577000000003</v>
      </c>
      <c r="BI403" s="10">
        <v>4.1600878999999997</v>
      </c>
      <c r="BJ403" s="10">
        <v>4.1310612000000004</v>
      </c>
      <c r="BK403" s="10">
        <v>4.1030632000000002</v>
      </c>
      <c r="BL403" s="10">
        <v>4.0760784000000001</v>
      </c>
      <c r="BM403" s="10">
        <v>4.0500911000000004</v>
      </c>
      <c r="BN403" s="10">
        <v>4.0250868999999998</v>
      </c>
      <c r="BO403" s="10">
        <v>4.0010503000000002</v>
      </c>
      <c r="BP403" s="10">
        <v>3.9779656999999999</v>
      </c>
      <c r="BQ403" s="10">
        <v>3.9558184000000001</v>
      </c>
      <c r="BR403" s="10">
        <v>3.8418261</v>
      </c>
      <c r="BS403" s="10">
        <v>3.7581264000000001</v>
      </c>
      <c r="BU403" s="9">
        <v>81.86</v>
      </c>
      <c r="BV403" s="9">
        <v>88</v>
      </c>
      <c r="BW403" s="9">
        <v>97.22</v>
      </c>
      <c r="BX403" s="9">
        <v>126.97</v>
      </c>
      <c r="BY403" s="9">
        <v>145.65</v>
      </c>
      <c r="BZ403" s="9">
        <v>147.41999999999999</v>
      </c>
      <c r="CA403" s="9">
        <v>147.22</v>
      </c>
      <c r="CB403" s="9">
        <v>141.21</v>
      </c>
      <c r="CC403" s="9">
        <v>138.69</v>
      </c>
      <c r="CD403" s="9">
        <v>134.53</v>
      </c>
      <c r="CE403" s="9">
        <v>131.1</v>
      </c>
      <c r="CF403" s="9">
        <v>129.36000000000001</v>
      </c>
      <c r="CG403" s="9">
        <v>131.09</v>
      </c>
      <c r="CH403" s="9">
        <v>136.22999999999999</v>
      </c>
      <c r="CI403" s="9">
        <v>143.74</v>
      </c>
      <c r="CJ403" s="9">
        <v>146.56</v>
      </c>
      <c r="CK403" s="9">
        <v>148.41999999999999</v>
      </c>
      <c r="CL403" s="9">
        <v>153.84</v>
      </c>
      <c r="CM403" s="9">
        <v>151.34</v>
      </c>
      <c r="CN403" s="9">
        <v>135.94999999999999</v>
      </c>
      <c r="CO403" s="9">
        <v>114.07</v>
      </c>
      <c r="CP403" s="9">
        <v>108.29</v>
      </c>
      <c r="CQ403" s="9">
        <v>105.79</v>
      </c>
      <c r="CR403" s="9">
        <v>107.92</v>
      </c>
      <c r="CS403" s="9">
        <v>109.48</v>
      </c>
      <c r="CT403" s="9">
        <v>111.27</v>
      </c>
      <c r="CU403" s="9">
        <v>114.49</v>
      </c>
      <c r="CV403" s="9">
        <v>117.26</v>
      </c>
      <c r="CW403" s="9">
        <v>119.21</v>
      </c>
      <c r="CX403" s="9">
        <v>122.42</v>
      </c>
      <c r="CY403" s="9">
        <v>123.1</v>
      </c>
      <c r="CZ403" s="9">
        <v>111.99</v>
      </c>
      <c r="DA403" s="9">
        <v>95.85</v>
      </c>
      <c r="DB403" s="9">
        <v>90.22</v>
      </c>
      <c r="DC403" s="9">
        <v>84.75</v>
      </c>
      <c r="DD403" s="9">
        <v>81.81</v>
      </c>
      <c r="DE403" s="9">
        <v>78.84</v>
      </c>
      <c r="DF403" s="9">
        <v>81.7</v>
      </c>
      <c r="DG403" s="9">
        <v>90.98</v>
      </c>
      <c r="DH403" s="9">
        <v>95.38</v>
      </c>
      <c r="DI403" s="9">
        <v>99.67</v>
      </c>
      <c r="DJ403" s="9">
        <v>99.75</v>
      </c>
      <c r="DK403" s="9">
        <v>101.79</v>
      </c>
      <c r="DL403" s="9">
        <v>96.45</v>
      </c>
      <c r="DM403" s="9">
        <v>87.94</v>
      </c>
      <c r="DN403" s="9">
        <v>80.040000000000006</v>
      </c>
      <c r="DO403" s="9">
        <v>76.36</v>
      </c>
      <c r="DP403" s="9">
        <v>70.84</v>
      </c>
      <c r="DR403" s="9">
        <v>84.87</v>
      </c>
      <c r="DS403" s="9">
        <v>92.03</v>
      </c>
      <c r="DT403" s="9">
        <v>94.82</v>
      </c>
      <c r="DU403" s="9">
        <v>124.93</v>
      </c>
      <c r="DV403" s="9">
        <v>137.06</v>
      </c>
      <c r="DW403" s="9">
        <v>137.16999999999999</v>
      </c>
      <c r="DX403" s="9">
        <v>135.19</v>
      </c>
      <c r="DY403" s="9">
        <v>132.36000000000001</v>
      </c>
      <c r="DZ403" s="9">
        <v>120.88</v>
      </c>
      <c r="EA403" s="9">
        <v>119.26</v>
      </c>
      <c r="EB403" s="9">
        <v>119.15</v>
      </c>
      <c r="EC403" s="9">
        <v>112.36</v>
      </c>
      <c r="ED403" s="9">
        <v>112.75</v>
      </c>
      <c r="EE403" s="9">
        <v>112.39</v>
      </c>
      <c r="EF403" s="9">
        <v>127.83</v>
      </c>
      <c r="EG403" s="9">
        <v>130.1</v>
      </c>
      <c r="EH403" s="9">
        <v>131.18</v>
      </c>
      <c r="EI403" s="9">
        <v>133.1</v>
      </c>
      <c r="EJ403" s="9">
        <v>132.36000000000001</v>
      </c>
      <c r="EK403" s="9">
        <v>132.04</v>
      </c>
      <c r="EL403" s="9">
        <v>99.07</v>
      </c>
      <c r="EM403" s="9">
        <v>98.34</v>
      </c>
      <c r="EN403" s="9">
        <v>98.32</v>
      </c>
      <c r="EO403" s="9">
        <v>98.43</v>
      </c>
      <c r="EP403" s="9">
        <v>99.81</v>
      </c>
      <c r="EQ403" s="9">
        <v>100.65</v>
      </c>
      <c r="ER403" s="9">
        <v>111.22</v>
      </c>
      <c r="ES403" s="9">
        <v>113.73</v>
      </c>
      <c r="ET403" s="9">
        <v>115.59</v>
      </c>
      <c r="EU403" s="9">
        <v>116.25</v>
      </c>
      <c r="EV403" s="9">
        <v>115.29</v>
      </c>
      <c r="EW403" s="9">
        <v>115.2</v>
      </c>
      <c r="EX403" s="9">
        <v>83.76</v>
      </c>
      <c r="EY403" s="9">
        <v>83.13</v>
      </c>
      <c r="EZ403" s="9">
        <v>83.14</v>
      </c>
      <c r="FA403" s="9">
        <v>83.15</v>
      </c>
      <c r="FB403" s="9">
        <v>83.17</v>
      </c>
      <c r="FC403" s="9">
        <v>84.96</v>
      </c>
      <c r="FD403" s="9">
        <v>93.59</v>
      </c>
      <c r="FE403" s="9">
        <v>96.1</v>
      </c>
      <c r="FF403" s="9">
        <v>97.96</v>
      </c>
      <c r="FG403" s="9">
        <v>98.62</v>
      </c>
      <c r="FH403" s="9">
        <v>99.03</v>
      </c>
      <c r="FI403" s="9">
        <v>98.06</v>
      </c>
      <c r="FJ403" s="9">
        <v>77.31</v>
      </c>
      <c r="FK403" s="9">
        <v>75.599999999999994</v>
      </c>
      <c r="FL403" s="9">
        <v>74.349999999999994</v>
      </c>
      <c r="FM403" s="9">
        <v>74.36</v>
      </c>
      <c r="FO403" s="9">
        <v>82.689300000000003</v>
      </c>
      <c r="FP403" s="7">
        <v>78.77</v>
      </c>
      <c r="FQ403" s="9">
        <v>1.2825</v>
      </c>
      <c r="FR403" s="7">
        <f t="shared" si="57"/>
        <v>61.419103313840154</v>
      </c>
      <c r="FT403" s="7">
        <v>5.38</v>
      </c>
      <c r="FU403" s="7">
        <v>4.6399999999999997</v>
      </c>
      <c r="FV403" s="9">
        <v>82.839399999999998</v>
      </c>
      <c r="FX403" s="9">
        <v>78.47</v>
      </c>
      <c r="FY403" s="9">
        <v>77.62</v>
      </c>
      <c r="FZ403" s="9">
        <v>76.319999999999993</v>
      </c>
      <c r="GA403" s="9">
        <v>74.47</v>
      </c>
      <c r="GB403" s="9">
        <v>71.39</v>
      </c>
    </row>
    <row r="404" spans="1:184" x14ac:dyDescent="0.25">
      <c r="A404" s="6">
        <f t="shared" si="58"/>
        <v>45117</v>
      </c>
      <c r="B404" s="13">
        <f t="shared" si="52"/>
        <v>7</v>
      </c>
      <c r="C404" s="13">
        <f t="shared" si="53"/>
        <v>2023</v>
      </c>
      <c r="D404">
        <f t="shared" si="54"/>
        <v>202307</v>
      </c>
      <c r="E404">
        <f t="shared" si="55"/>
        <v>3</v>
      </c>
      <c r="F404">
        <f t="shared" si="56"/>
        <v>202303</v>
      </c>
      <c r="G404" t="s">
        <v>590</v>
      </c>
      <c r="H404" s="9">
        <v>5</v>
      </c>
      <c r="I404" s="9">
        <v>4.9302000000000001</v>
      </c>
      <c r="J404" s="10">
        <v>5.2004456000000001</v>
      </c>
      <c r="K404" s="10">
        <v>5.4935185000000004</v>
      </c>
      <c r="L404" s="10">
        <v>5.7409172999999996</v>
      </c>
      <c r="M404" s="10">
        <v>5.9474163000000004</v>
      </c>
      <c r="N404" s="10">
        <v>6.1118262999999997</v>
      </c>
      <c r="O404" s="10">
        <v>6.2334651000000001</v>
      </c>
      <c r="P404" s="10">
        <v>6.3158460999999999</v>
      </c>
      <c r="Q404" s="10">
        <v>6.3677587999999998</v>
      </c>
      <c r="R404" s="10">
        <v>6.3972600000000002</v>
      </c>
      <c r="S404" s="10">
        <v>6.4109983000000001</v>
      </c>
      <c r="T404" s="10">
        <v>6.4121756999999997</v>
      </c>
      <c r="U404" s="10">
        <v>6.4018185000000001</v>
      </c>
      <c r="V404" s="10">
        <v>6.3789509999999998</v>
      </c>
      <c r="W404" s="10">
        <v>6.3442248000000001</v>
      </c>
      <c r="X404" s="10">
        <v>6.2989258000000001</v>
      </c>
      <c r="Y404" s="10">
        <v>6.2443390000000001</v>
      </c>
      <c r="Z404" s="10">
        <v>6.1817485999999997</v>
      </c>
      <c r="AA404" s="10">
        <v>6.1124416000000004</v>
      </c>
      <c r="AB404" s="10">
        <v>6.0377010000000002</v>
      </c>
      <c r="AC404" s="10">
        <v>5.9588030999999999</v>
      </c>
      <c r="AD404" s="10">
        <v>5.8770246999999998</v>
      </c>
      <c r="AE404" s="10">
        <v>5.7936401000000002</v>
      </c>
      <c r="AF404" s="10">
        <v>5.7099231000000001</v>
      </c>
      <c r="AG404" s="10">
        <v>5.6271509000000002</v>
      </c>
      <c r="AH404" s="10">
        <v>5.546405</v>
      </c>
      <c r="AI404" s="10">
        <v>5.4679177000000001</v>
      </c>
      <c r="AJ404" s="10">
        <v>5.3916896999999997</v>
      </c>
      <c r="AK404" s="10">
        <v>5.3177187999999997</v>
      </c>
      <c r="AL404" s="10">
        <v>5.2460031000000003</v>
      </c>
      <c r="AM404" s="10">
        <v>5.1765431</v>
      </c>
      <c r="AN404" s="10">
        <v>5.1093365999999998</v>
      </c>
      <c r="AO404" s="10">
        <v>5.0443819000000003</v>
      </c>
      <c r="AP404" s="10">
        <v>4.9816791</v>
      </c>
      <c r="AQ404" s="10">
        <v>4.9212264000000001</v>
      </c>
      <c r="AR404" s="10">
        <v>4.8630218999999997</v>
      </c>
      <c r="AS404" s="10">
        <v>4.8070658999999996</v>
      </c>
      <c r="AT404" s="10">
        <v>4.7533437000000003</v>
      </c>
      <c r="AU404" s="10">
        <v>4.7017853000000001</v>
      </c>
      <c r="AV404" s="10">
        <v>4.6523070000000004</v>
      </c>
      <c r="AW404" s="10">
        <v>4.6048233999999999</v>
      </c>
      <c r="AX404" s="10">
        <v>4.5592490000000003</v>
      </c>
      <c r="AY404" s="10">
        <v>4.5155000999999997</v>
      </c>
      <c r="AZ404" s="10">
        <v>4.4734911999999998</v>
      </c>
      <c r="BA404" s="10">
        <v>4.4331370000000003</v>
      </c>
      <c r="BB404" s="10">
        <v>4.3943535000000002</v>
      </c>
      <c r="BC404" s="10">
        <v>4.3570555000000004</v>
      </c>
      <c r="BD404" s="10">
        <v>4.3211575</v>
      </c>
      <c r="BE404" s="10">
        <v>4.2865755999999999</v>
      </c>
      <c r="BF404" s="10">
        <v>4.2532319000000003</v>
      </c>
      <c r="BG404" s="10">
        <v>4.2210878999999997</v>
      </c>
      <c r="BH404" s="10">
        <v>4.1901194999999998</v>
      </c>
      <c r="BI404" s="10">
        <v>4.1603018</v>
      </c>
      <c r="BJ404" s="10">
        <v>4.1316094000000003</v>
      </c>
      <c r="BK404" s="10">
        <v>4.1040184999999996</v>
      </c>
      <c r="BL404" s="10">
        <v>4.0775037999999997</v>
      </c>
      <c r="BM404" s="10">
        <v>4.0520402000000004</v>
      </c>
      <c r="BN404" s="10">
        <v>4.0276037000000002</v>
      </c>
      <c r="BO404" s="10">
        <v>4.0041691000000004</v>
      </c>
      <c r="BP404" s="10">
        <v>3.9817114999999998</v>
      </c>
      <c r="BQ404" s="10">
        <v>3.9602065</v>
      </c>
      <c r="BR404" s="10">
        <v>3.8499590000000001</v>
      </c>
      <c r="BS404" s="10">
        <v>3.7687952</v>
      </c>
      <c r="BU404" s="9">
        <v>73.53</v>
      </c>
      <c r="BV404" s="9">
        <v>79.94</v>
      </c>
      <c r="BW404" s="9">
        <v>88.86</v>
      </c>
      <c r="BX404" s="9">
        <v>119.28</v>
      </c>
      <c r="BY404" s="9">
        <v>137.59</v>
      </c>
      <c r="BZ404" s="9">
        <v>139.77000000000001</v>
      </c>
      <c r="CA404" s="9">
        <v>138.97</v>
      </c>
      <c r="CB404" s="9">
        <v>132.97</v>
      </c>
      <c r="CC404" s="9">
        <v>130.08000000000001</v>
      </c>
      <c r="CD404" s="9">
        <v>126.58</v>
      </c>
      <c r="CE404" s="9">
        <v>122.78</v>
      </c>
      <c r="CF404" s="9">
        <v>121.18</v>
      </c>
      <c r="CG404" s="9">
        <v>122.91</v>
      </c>
      <c r="CH404" s="9">
        <v>128.05000000000001</v>
      </c>
      <c r="CI404" s="9">
        <v>136.43</v>
      </c>
      <c r="CJ404" s="9">
        <v>139.25</v>
      </c>
      <c r="CK404" s="9">
        <v>141.11000000000001</v>
      </c>
      <c r="CL404" s="9">
        <v>146.53</v>
      </c>
      <c r="CM404" s="9">
        <v>144.03</v>
      </c>
      <c r="CN404" s="9">
        <v>128.63999999999999</v>
      </c>
      <c r="CO404" s="9">
        <v>106.7</v>
      </c>
      <c r="CP404" s="9">
        <v>100.89</v>
      </c>
      <c r="CQ404" s="9">
        <v>98.36</v>
      </c>
      <c r="CR404" s="9">
        <v>100.45</v>
      </c>
      <c r="CS404" s="9">
        <v>101.98</v>
      </c>
      <c r="CT404" s="9">
        <v>103.73</v>
      </c>
      <c r="CU404" s="9">
        <v>106.81</v>
      </c>
      <c r="CV404" s="9">
        <v>109.58</v>
      </c>
      <c r="CW404" s="9">
        <v>111.53</v>
      </c>
      <c r="CX404" s="9">
        <v>115.1</v>
      </c>
      <c r="CY404" s="9">
        <v>115.78</v>
      </c>
      <c r="CZ404" s="9">
        <v>104.67</v>
      </c>
      <c r="DA404" s="9">
        <v>90.53</v>
      </c>
      <c r="DB404" s="9">
        <v>86.36</v>
      </c>
      <c r="DC404" s="9">
        <v>80.95</v>
      </c>
      <c r="DD404" s="9">
        <v>78.069999999999993</v>
      </c>
      <c r="DE404" s="9">
        <v>75.16</v>
      </c>
      <c r="DF404" s="9">
        <v>78.099999999999994</v>
      </c>
      <c r="DG404" s="9">
        <v>86.89</v>
      </c>
      <c r="DH404" s="9">
        <v>91.3</v>
      </c>
      <c r="DI404" s="9">
        <v>95.58</v>
      </c>
      <c r="DJ404" s="9">
        <v>96.28</v>
      </c>
      <c r="DK404" s="9">
        <v>98.33</v>
      </c>
      <c r="DL404" s="9">
        <v>92.99</v>
      </c>
      <c r="DM404" s="9">
        <v>84.73</v>
      </c>
      <c r="DN404" s="9">
        <v>76.819999999999993</v>
      </c>
      <c r="DO404" s="9">
        <v>73.14</v>
      </c>
      <c r="DP404" s="9">
        <v>67.62</v>
      </c>
      <c r="DR404" s="9">
        <v>79.73</v>
      </c>
      <c r="DS404" s="9">
        <v>86.11</v>
      </c>
      <c r="DT404" s="9">
        <v>89.53</v>
      </c>
      <c r="DU404" s="9">
        <v>119.77</v>
      </c>
      <c r="DV404" s="9">
        <v>131.68</v>
      </c>
      <c r="DW404" s="9">
        <v>131.63999999999999</v>
      </c>
      <c r="DX404" s="9">
        <v>129.66</v>
      </c>
      <c r="DY404" s="9">
        <v>126.83</v>
      </c>
      <c r="DZ404" s="9">
        <v>115.1</v>
      </c>
      <c r="EA404" s="9">
        <v>113.48</v>
      </c>
      <c r="EB404" s="9">
        <v>113.37</v>
      </c>
      <c r="EC404" s="9">
        <v>106.77</v>
      </c>
      <c r="ED404" s="9">
        <v>107.16</v>
      </c>
      <c r="EE404" s="9">
        <v>106.8</v>
      </c>
      <c r="EF404" s="9">
        <v>122.82</v>
      </c>
      <c r="EG404" s="9">
        <v>125.09</v>
      </c>
      <c r="EH404" s="9">
        <v>126.17</v>
      </c>
      <c r="EI404" s="9">
        <v>130.13999999999999</v>
      </c>
      <c r="EJ404" s="9">
        <v>129.4</v>
      </c>
      <c r="EK404" s="9">
        <v>129.08000000000001</v>
      </c>
      <c r="EL404" s="9">
        <v>95.21</v>
      </c>
      <c r="EM404" s="9">
        <v>94.48</v>
      </c>
      <c r="EN404" s="9">
        <v>94.46</v>
      </c>
      <c r="EO404" s="9">
        <v>94.57</v>
      </c>
      <c r="EP404" s="9">
        <v>95.95</v>
      </c>
      <c r="EQ404" s="9">
        <v>96.79</v>
      </c>
      <c r="ER404" s="9">
        <v>105.42</v>
      </c>
      <c r="ES404" s="9">
        <v>107.93</v>
      </c>
      <c r="ET404" s="9">
        <v>109.79</v>
      </c>
      <c r="EU404" s="9">
        <v>110.45</v>
      </c>
      <c r="EV404" s="9">
        <v>109.49</v>
      </c>
      <c r="EW404" s="9">
        <v>109.4</v>
      </c>
      <c r="EX404" s="9">
        <v>79.430000000000007</v>
      </c>
      <c r="EY404" s="9">
        <v>78.8</v>
      </c>
      <c r="EZ404" s="9">
        <v>78.81</v>
      </c>
      <c r="FA404" s="9">
        <v>78.819999999999993</v>
      </c>
      <c r="FB404" s="9">
        <v>78.84</v>
      </c>
      <c r="FC404" s="9">
        <v>80.63</v>
      </c>
      <c r="FD404" s="9">
        <v>90.89</v>
      </c>
      <c r="FE404" s="9">
        <v>93.4</v>
      </c>
      <c r="FF404" s="9">
        <v>95.26</v>
      </c>
      <c r="FG404" s="9">
        <v>95.92</v>
      </c>
      <c r="FH404" s="9">
        <v>96.33</v>
      </c>
      <c r="FI404" s="9">
        <v>95.36</v>
      </c>
      <c r="FJ404" s="9">
        <v>72.98</v>
      </c>
      <c r="FK404" s="9">
        <v>71.27</v>
      </c>
      <c r="FL404" s="9">
        <v>70.02</v>
      </c>
      <c r="FM404" s="9">
        <v>70.03</v>
      </c>
      <c r="FO404" s="9">
        <v>82.522099999999995</v>
      </c>
      <c r="FP404" s="7">
        <v>77.83</v>
      </c>
      <c r="FQ404" s="9">
        <v>1.2815000000000001</v>
      </c>
      <c r="FR404" s="7">
        <f t="shared" si="57"/>
        <v>60.733515411626996</v>
      </c>
      <c r="FT404" s="7">
        <v>5.38</v>
      </c>
      <c r="FU404" s="7">
        <v>4.6399999999999997</v>
      </c>
      <c r="FV404" s="9">
        <v>82.671099999999996</v>
      </c>
      <c r="FX404" s="9">
        <v>77.69</v>
      </c>
      <c r="FY404" s="9">
        <v>77.010000000000005</v>
      </c>
      <c r="FZ404" s="9">
        <v>75.86</v>
      </c>
      <c r="GA404" s="9">
        <v>74.239999999999995</v>
      </c>
      <c r="GB404" s="9">
        <v>71.540000000000006</v>
      </c>
    </row>
    <row r="405" spans="1:184" x14ac:dyDescent="0.25">
      <c r="A405" s="6">
        <f t="shared" si="58"/>
        <v>45118</v>
      </c>
      <c r="B405" s="13">
        <f t="shared" si="52"/>
        <v>7</v>
      </c>
      <c r="C405" s="13">
        <f t="shared" si="53"/>
        <v>2023</v>
      </c>
      <c r="D405">
        <f t="shared" si="54"/>
        <v>202307</v>
      </c>
      <c r="E405">
        <f t="shared" si="55"/>
        <v>3</v>
      </c>
      <c r="F405">
        <f t="shared" si="56"/>
        <v>202303</v>
      </c>
      <c r="G405" t="s">
        <v>591</v>
      </c>
      <c r="H405" s="9">
        <v>5</v>
      </c>
      <c r="I405" s="9">
        <v>4.9298999999999999</v>
      </c>
      <c r="J405" s="10">
        <v>5.2256802000000002</v>
      </c>
      <c r="K405" s="10">
        <v>5.5175815000000004</v>
      </c>
      <c r="L405" s="10">
        <v>5.7641524999999998</v>
      </c>
      <c r="M405" s="10">
        <v>5.9672593999999997</v>
      </c>
      <c r="N405" s="10">
        <v>6.1256493000000001</v>
      </c>
      <c r="O405" s="10">
        <v>6.2427713999999996</v>
      </c>
      <c r="P405" s="10">
        <v>6.3247024999999999</v>
      </c>
      <c r="Q405" s="10">
        <v>6.3808851999999998</v>
      </c>
      <c r="R405" s="10">
        <v>6.4193860999999997</v>
      </c>
      <c r="S405" s="10">
        <v>6.4451799999999997</v>
      </c>
      <c r="T405" s="10">
        <v>6.4599804000000001</v>
      </c>
      <c r="U405" s="10">
        <v>6.4628185</v>
      </c>
      <c r="V405" s="10">
        <v>6.4502839999999999</v>
      </c>
      <c r="W405" s="10">
        <v>6.4226546000000004</v>
      </c>
      <c r="X405" s="10">
        <v>6.3814684000000002</v>
      </c>
      <c r="Y405" s="10">
        <v>6.3282623999999998</v>
      </c>
      <c r="Z405" s="10">
        <v>6.2645730999999998</v>
      </c>
      <c r="AA405" s="10">
        <v>6.1919393999999999</v>
      </c>
      <c r="AB405" s="10">
        <v>6.1119174999999997</v>
      </c>
      <c r="AC405" s="10">
        <v>6.0261861000000003</v>
      </c>
      <c r="AD405" s="10">
        <v>5.9364742000000001</v>
      </c>
      <c r="AE405" s="10">
        <v>5.8445081999999999</v>
      </c>
      <c r="AF405" s="10">
        <v>5.7520141000000002</v>
      </c>
      <c r="AG405" s="10">
        <v>5.6607213999999999</v>
      </c>
      <c r="AH405" s="10">
        <v>5.5720925000000001</v>
      </c>
      <c r="AI405" s="10">
        <v>5.4864252999999996</v>
      </c>
      <c r="AJ405" s="10">
        <v>5.4036996999999998</v>
      </c>
      <c r="AK405" s="10">
        <v>5.3238922999999998</v>
      </c>
      <c r="AL405" s="10">
        <v>5.2469799999999998</v>
      </c>
      <c r="AM405" s="10">
        <v>5.1729422999999999</v>
      </c>
      <c r="AN405" s="10">
        <v>5.101756</v>
      </c>
      <c r="AO405" s="10">
        <v>5.0333981999999997</v>
      </c>
      <c r="AP405" s="10">
        <v>4.9678481000000003</v>
      </c>
      <c r="AQ405" s="10">
        <v>4.9050826000000001</v>
      </c>
      <c r="AR405" s="10">
        <v>4.8450788999999999</v>
      </c>
      <c r="AS405" s="10">
        <v>4.7878160000000003</v>
      </c>
      <c r="AT405" s="10">
        <v>4.7332583000000001</v>
      </c>
      <c r="AU405" s="10">
        <v>4.6813018</v>
      </c>
      <c r="AV405" s="10">
        <v>4.6318216999999997</v>
      </c>
      <c r="AW405" s="10">
        <v>4.5846910999999997</v>
      </c>
      <c r="AX405" s="10">
        <v>4.5397831000000002</v>
      </c>
      <c r="AY405" s="10">
        <v>4.4969728</v>
      </c>
      <c r="AZ405" s="10">
        <v>4.4561333999999997</v>
      </c>
      <c r="BA405" s="10">
        <v>4.4171379999999996</v>
      </c>
      <c r="BB405" s="10">
        <v>4.3798615999999999</v>
      </c>
      <c r="BC405" s="10">
        <v>4.3441774000000004</v>
      </c>
      <c r="BD405" s="10">
        <v>4.3099587000000001</v>
      </c>
      <c r="BE405" s="10">
        <v>4.2770802000000003</v>
      </c>
      <c r="BF405" s="10">
        <v>4.2454283000000004</v>
      </c>
      <c r="BG405" s="10">
        <v>4.2149527000000004</v>
      </c>
      <c r="BH405" s="10">
        <v>4.1856235000000002</v>
      </c>
      <c r="BI405" s="10">
        <v>4.1574099000000002</v>
      </c>
      <c r="BJ405" s="10">
        <v>4.1302808999999998</v>
      </c>
      <c r="BK405" s="10">
        <v>4.1042066000000004</v>
      </c>
      <c r="BL405" s="10">
        <v>4.0791560999999996</v>
      </c>
      <c r="BM405" s="10">
        <v>4.0550984999999997</v>
      </c>
      <c r="BN405" s="10">
        <v>4.0320039000000003</v>
      </c>
      <c r="BO405" s="10">
        <v>4.0098412999999997</v>
      </c>
      <c r="BP405" s="10">
        <v>3.9885799</v>
      </c>
      <c r="BQ405" s="10">
        <v>3.9681896000000001</v>
      </c>
      <c r="BR405" s="10">
        <v>3.8628933000000001</v>
      </c>
      <c r="BS405" s="10">
        <v>3.7841222000000001</v>
      </c>
      <c r="BU405" s="9">
        <v>70.510000000000005</v>
      </c>
      <c r="BV405" s="9">
        <v>76.53</v>
      </c>
      <c r="BW405" s="9">
        <v>83.83</v>
      </c>
      <c r="BX405" s="9">
        <v>112.82</v>
      </c>
      <c r="BY405" s="9">
        <v>130.01</v>
      </c>
      <c r="BZ405" s="9">
        <v>132.31</v>
      </c>
      <c r="CA405" s="9">
        <v>131.51</v>
      </c>
      <c r="CB405" s="9">
        <v>125.36</v>
      </c>
      <c r="CC405" s="9">
        <v>122.86</v>
      </c>
      <c r="CD405" s="9">
        <v>120.06</v>
      </c>
      <c r="CE405" s="9">
        <v>116.91</v>
      </c>
      <c r="CF405" s="9">
        <v>115.26</v>
      </c>
      <c r="CG405" s="9">
        <v>117.13</v>
      </c>
      <c r="CH405" s="9">
        <v>122.3</v>
      </c>
      <c r="CI405" s="9">
        <v>130.41</v>
      </c>
      <c r="CJ405" s="9">
        <v>133.91999999999999</v>
      </c>
      <c r="CK405" s="9">
        <v>135.94</v>
      </c>
      <c r="CL405" s="9">
        <v>141.5</v>
      </c>
      <c r="CM405" s="9">
        <v>139.03</v>
      </c>
      <c r="CN405" s="9">
        <v>123.68</v>
      </c>
      <c r="CO405" s="9">
        <v>104.5</v>
      </c>
      <c r="CP405" s="9">
        <v>98.21</v>
      </c>
      <c r="CQ405" s="9">
        <v>95.68</v>
      </c>
      <c r="CR405" s="9">
        <v>97.77</v>
      </c>
      <c r="CS405" s="9">
        <v>99.3</v>
      </c>
      <c r="CT405" s="9">
        <v>101.05</v>
      </c>
      <c r="CU405" s="9">
        <v>104.32</v>
      </c>
      <c r="CV405" s="9">
        <v>107.1</v>
      </c>
      <c r="CW405" s="9">
        <v>109.05</v>
      </c>
      <c r="CX405" s="9">
        <v>112.69</v>
      </c>
      <c r="CY405" s="9">
        <v>113.37</v>
      </c>
      <c r="CZ405" s="9">
        <v>102.27</v>
      </c>
      <c r="DA405" s="9">
        <v>89.28</v>
      </c>
      <c r="DB405" s="9">
        <v>85.11</v>
      </c>
      <c r="DC405" s="9">
        <v>79.709999999999994</v>
      </c>
      <c r="DD405" s="9">
        <v>76.83</v>
      </c>
      <c r="DE405" s="9">
        <v>73.930000000000007</v>
      </c>
      <c r="DF405" s="9">
        <v>76.88</v>
      </c>
      <c r="DG405" s="9">
        <v>85.52</v>
      </c>
      <c r="DH405" s="9">
        <v>89.93</v>
      </c>
      <c r="DI405" s="9">
        <v>94.22</v>
      </c>
      <c r="DJ405" s="9">
        <v>95.73</v>
      </c>
      <c r="DK405" s="9">
        <v>97.79</v>
      </c>
      <c r="DL405" s="9">
        <v>92.46</v>
      </c>
      <c r="DM405" s="9">
        <v>85.03</v>
      </c>
      <c r="DN405" s="9">
        <v>77.11</v>
      </c>
      <c r="DO405" s="9">
        <v>73.459999999999994</v>
      </c>
      <c r="DP405" s="9">
        <v>67.92</v>
      </c>
      <c r="DR405" s="9">
        <v>77.44</v>
      </c>
      <c r="DS405" s="9">
        <v>84.07</v>
      </c>
      <c r="DT405" s="9">
        <v>86.27</v>
      </c>
      <c r="DU405" s="9">
        <v>115.47</v>
      </c>
      <c r="DV405" s="9">
        <v>127.06</v>
      </c>
      <c r="DW405" s="9">
        <v>125.85</v>
      </c>
      <c r="DX405" s="9">
        <v>123.87</v>
      </c>
      <c r="DY405" s="9">
        <v>121.04</v>
      </c>
      <c r="DZ405" s="9">
        <v>110.74</v>
      </c>
      <c r="EA405" s="9">
        <v>109.12</v>
      </c>
      <c r="EB405" s="9">
        <v>109.01</v>
      </c>
      <c r="EC405" s="9">
        <v>102.68</v>
      </c>
      <c r="ED405" s="9">
        <v>103.07</v>
      </c>
      <c r="EE405" s="9">
        <v>102.71</v>
      </c>
      <c r="EF405" s="9">
        <v>119.46</v>
      </c>
      <c r="EG405" s="9">
        <v>121.73</v>
      </c>
      <c r="EH405" s="9">
        <v>122.81</v>
      </c>
      <c r="EI405" s="9">
        <v>127.18</v>
      </c>
      <c r="EJ405" s="9">
        <v>126.44</v>
      </c>
      <c r="EK405" s="9">
        <v>126.12</v>
      </c>
      <c r="EL405" s="9">
        <v>92.1</v>
      </c>
      <c r="EM405" s="9">
        <v>91.37</v>
      </c>
      <c r="EN405" s="9">
        <v>91.35</v>
      </c>
      <c r="EO405" s="9">
        <v>91.46</v>
      </c>
      <c r="EP405" s="9">
        <v>92.84</v>
      </c>
      <c r="EQ405" s="9">
        <v>93.68</v>
      </c>
      <c r="ER405" s="9">
        <v>103.9</v>
      </c>
      <c r="ES405" s="9">
        <v>106.41</v>
      </c>
      <c r="ET405" s="9">
        <v>108.27</v>
      </c>
      <c r="EU405" s="9">
        <v>108.93</v>
      </c>
      <c r="EV405" s="9">
        <v>107.97</v>
      </c>
      <c r="EW405" s="9">
        <v>107.88</v>
      </c>
      <c r="EX405" s="9">
        <v>76.650000000000006</v>
      </c>
      <c r="EY405" s="9">
        <v>76.02</v>
      </c>
      <c r="EZ405" s="9">
        <v>76.03</v>
      </c>
      <c r="FA405" s="9">
        <v>76.040000000000006</v>
      </c>
      <c r="FB405" s="9">
        <v>76.06</v>
      </c>
      <c r="FC405" s="9">
        <v>77.849999999999994</v>
      </c>
      <c r="FD405" s="9">
        <v>89.14</v>
      </c>
      <c r="FE405" s="9">
        <v>91.65</v>
      </c>
      <c r="FF405" s="9">
        <v>93.51</v>
      </c>
      <c r="FG405" s="9">
        <v>94.17</v>
      </c>
      <c r="FH405" s="9">
        <v>94.58</v>
      </c>
      <c r="FI405" s="9">
        <v>93.61</v>
      </c>
      <c r="FJ405" s="9">
        <v>70.2</v>
      </c>
      <c r="FK405" s="9">
        <v>68.489999999999995</v>
      </c>
      <c r="FL405" s="9">
        <v>67.239999999999995</v>
      </c>
      <c r="FM405" s="9">
        <v>67.25</v>
      </c>
      <c r="FO405" s="9">
        <v>82.838399999999993</v>
      </c>
      <c r="FP405" s="7">
        <v>79.540000000000006</v>
      </c>
      <c r="FQ405" s="9">
        <v>1.2897000000000001</v>
      </c>
      <c r="FR405" s="7">
        <f t="shared" si="57"/>
        <v>61.673257346669772</v>
      </c>
      <c r="FT405" s="7">
        <v>5.41</v>
      </c>
      <c r="FU405" s="7">
        <v>4.6500000000000004</v>
      </c>
      <c r="FV405" s="9">
        <v>83.007199999999997</v>
      </c>
      <c r="FX405" s="9">
        <v>79.400000000000006</v>
      </c>
      <c r="FY405" s="9">
        <v>78.650000000000006</v>
      </c>
      <c r="FZ405" s="9">
        <v>77.42</v>
      </c>
      <c r="GA405" s="9">
        <v>75.56</v>
      </c>
      <c r="GB405" s="9">
        <v>72.55</v>
      </c>
    </row>
    <row r="406" spans="1:184" x14ac:dyDescent="0.25">
      <c r="A406" s="6">
        <f t="shared" si="58"/>
        <v>45119</v>
      </c>
      <c r="B406" s="13">
        <f t="shared" si="52"/>
        <v>7</v>
      </c>
      <c r="C406" s="13">
        <f t="shared" si="53"/>
        <v>2023</v>
      </c>
      <c r="D406">
        <f t="shared" si="54"/>
        <v>202307</v>
      </c>
      <c r="E406">
        <f t="shared" si="55"/>
        <v>3</v>
      </c>
      <c r="F406">
        <f t="shared" si="56"/>
        <v>202303</v>
      </c>
      <c r="G406" t="s">
        <v>592</v>
      </c>
      <c r="H406" s="9">
        <v>5</v>
      </c>
      <c r="I406" s="9">
        <v>4.9298000000000002</v>
      </c>
      <c r="J406" s="10">
        <v>5.2227781000000002</v>
      </c>
      <c r="K406" s="10">
        <v>5.4827925000000004</v>
      </c>
      <c r="L406" s="10">
        <v>5.6999598000000002</v>
      </c>
      <c r="M406" s="10">
        <v>5.8714434999999998</v>
      </c>
      <c r="N406" s="10">
        <v>5.9969701000000004</v>
      </c>
      <c r="O406" s="10">
        <v>6.0829882</v>
      </c>
      <c r="P406" s="10">
        <v>6.1380951000000001</v>
      </c>
      <c r="Q406" s="10">
        <v>6.1720005000000002</v>
      </c>
      <c r="R406" s="10">
        <v>6.1918699999999998</v>
      </c>
      <c r="S406" s="10">
        <v>6.2013303000000004</v>
      </c>
      <c r="T406" s="10">
        <v>6.2011792999999997</v>
      </c>
      <c r="U406" s="10">
        <v>6.1904250000000003</v>
      </c>
      <c r="V406" s="10">
        <v>6.1663243999999997</v>
      </c>
      <c r="W406" s="10">
        <v>6.1291900000000004</v>
      </c>
      <c r="X406" s="10">
        <v>6.0803687000000002</v>
      </c>
      <c r="Y406" s="10">
        <v>6.0212060000000003</v>
      </c>
      <c r="Z406" s="10">
        <v>5.9530471</v>
      </c>
      <c r="AA406" s="10">
        <v>5.8772394999999999</v>
      </c>
      <c r="AB406" s="10">
        <v>5.7951752000000001</v>
      </c>
      <c r="AC406" s="10">
        <v>5.7085105</v>
      </c>
      <c r="AD406" s="10">
        <v>5.6189983000000003</v>
      </c>
      <c r="AE406" s="10">
        <v>5.5283882000000002</v>
      </c>
      <c r="AF406" s="10">
        <v>5.4384297999999998</v>
      </c>
      <c r="AG406" s="10">
        <v>5.3508760999999998</v>
      </c>
      <c r="AH406" s="10">
        <v>5.2672428</v>
      </c>
      <c r="AI406" s="10">
        <v>5.1877861000000003</v>
      </c>
      <c r="AJ406" s="10">
        <v>5.1123430000000001</v>
      </c>
      <c r="AK406" s="10">
        <v>5.0407469999999996</v>
      </c>
      <c r="AL406" s="10">
        <v>4.9728320999999998</v>
      </c>
      <c r="AM406" s="10">
        <v>4.9084344</v>
      </c>
      <c r="AN406" s="10">
        <v>4.8473877999999999</v>
      </c>
      <c r="AO406" s="10">
        <v>4.7895263000000003</v>
      </c>
      <c r="AP406" s="10">
        <v>4.7346858999999997</v>
      </c>
      <c r="AQ406" s="10">
        <v>4.6827005000000002</v>
      </c>
      <c r="AR406" s="10">
        <v>4.6334040999999999</v>
      </c>
      <c r="AS406" s="10">
        <v>4.5866327</v>
      </c>
      <c r="AT406" s="10">
        <v>4.542224</v>
      </c>
      <c r="AU406" s="10">
        <v>4.5000344999999999</v>
      </c>
      <c r="AV406" s="10">
        <v>4.4599279999999997</v>
      </c>
      <c r="AW406" s="10">
        <v>4.4217665999999998</v>
      </c>
      <c r="AX406" s="10">
        <v>4.3854126000000004</v>
      </c>
      <c r="AY406" s="10">
        <v>4.3507294999999999</v>
      </c>
      <c r="AZ406" s="10">
        <v>4.3175796000000002</v>
      </c>
      <c r="BA406" s="10">
        <v>4.2858251000000003</v>
      </c>
      <c r="BB406" s="10">
        <v>4.2553295000000002</v>
      </c>
      <c r="BC406" s="10">
        <v>4.2259551000000002</v>
      </c>
      <c r="BD406" s="10">
        <v>4.1975642000000004</v>
      </c>
      <c r="BE406" s="10">
        <v>4.1700201999999997</v>
      </c>
      <c r="BF406" s="10">
        <v>4.1432061999999998</v>
      </c>
      <c r="BG406" s="10">
        <v>4.1170974999999999</v>
      </c>
      <c r="BH406" s="10">
        <v>4.0916953999999999</v>
      </c>
      <c r="BI406" s="10">
        <v>4.0670006000000001</v>
      </c>
      <c r="BJ406" s="10">
        <v>4.0430136000000001</v>
      </c>
      <c r="BK406" s="10">
        <v>4.0197358999999997</v>
      </c>
      <c r="BL406" s="10">
        <v>3.9971679</v>
      </c>
      <c r="BM406" s="10">
        <v>3.9753104000000001</v>
      </c>
      <c r="BN406" s="10">
        <v>3.9541647000000002</v>
      </c>
      <c r="BO406" s="10">
        <v>3.9337312999999998</v>
      </c>
      <c r="BP406" s="10">
        <v>3.9140109999999999</v>
      </c>
      <c r="BQ406" s="10">
        <v>3.8950049</v>
      </c>
      <c r="BR406" s="10">
        <v>3.7957055</v>
      </c>
      <c r="BS406" s="10">
        <v>3.7204470999999999</v>
      </c>
      <c r="BU406" s="9">
        <v>64.790000000000006</v>
      </c>
      <c r="BV406" s="9">
        <v>70.010000000000005</v>
      </c>
      <c r="BW406" s="9">
        <v>79.62</v>
      </c>
      <c r="BX406" s="9">
        <v>108.59</v>
      </c>
      <c r="BY406" s="9">
        <v>125.19</v>
      </c>
      <c r="BZ406" s="9">
        <v>127.94</v>
      </c>
      <c r="CA406" s="9">
        <v>127.25</v>
      </c>
      <c r="CB406" s="9">
        <v>121.42</v>
      </c>
      <c r="CC406" s="9">
        <v>119.07</v>
      </c>
      <c r="CD406" s="9">
        <v>116.72</v>
      </c>
      <c r="CE406" s="9">
        <v>113.95</v>
      </c>
      <c r="CF406" s="9">
        <v>112.7</v>
      </c>
      <c r="CG406" s="9">
        <v>114.57</v>
      </c>
      <c r="CH406" s="9">
        <v>119.74</v>
      </c>
      <c r="CI406" s="9">
        <v>127.86</v>
      </c>
      <c r="CJ406" s="9">
        <v>131.38999999999999</v>
      </c>
      <c r="CK406" s="9">
        <v>133.38999999999999</v>
      </c>
      <c r="CL406" s="9">
        <v>139.24</v>
      </c>
      <c r="CM406" s="9">
        <v>136.77000000000001</v>
      </c>
      <c r="CN406" s="9">
        <v>121.42</v>
      </c>
      <c r="CO406" s="9">
        <v>104.09</v>
      </c>
      <c r="CP406" s="9">
        <v>97.8</v>
      </c>
      <c r="CQ406" s="9">
        <v>95.27</v>
      </c>
      <c r="CR406" s="9">
        <v>97.37</v>
      </c>
      <c r="CS406" s="9">
        <v>98.9</v>
      </c>
      <c r="CT406" s="9">
        <v>100.65</v>
      </c>
      <c r="CU406" s="9">
        <v>103.43</v>
      </c>
      <c r="CV406" s="9">
        <v>106.05</v>
      </c>
      <c r="CW406" s="9">
        <v>107.98</v>
      </c>
      <c r="CX406" s="9">
        <v>111.61</v>
      </c>
      <c r="CY406" s="9">
        <v>112.27</v>
      </c>
      <c r="CZ406" s="9">
        <v>101.15</v>
      </c>
      <c r="DA406" s="9">
        <v>89.93</v>
      </c>
      <c r="DB406" s="9">
        <v>85.87</v>
      </c>
      <c r="DC406" s="9">
        <v>80.47</v>
      </c>
      <c r="DD406" s="9">
        <v>77.59</v>
      </c>
      <c r="DE406" s="9">
        <v>74.69</v>
      </c>
      <c r="DF406" s="9">
        <v>77.64</v>
      </c>
      <c r="DG406" s="9">
        <v>85.09</v>
      </c>
      <c r="DH406" s="9">
        <v>89.11</v>
      </c>
      <c r="DI406" s="9">
        <v>93.41</v>
      </c>
      <c r="DJ406" s="9">
        <v>94.93</v>
      </c>
      <c r="DK406" s="9">
        <v>97.01</v>
      </c>
      <c r="DL406" s="9">
        <v>91.71</v>
      </c>
      <c r="DM406" s="9">
        <v>82.77</v>
      </c>
      <c r="DN406" s="9">
        <v>74.91</v>
      </c>
      <c r="DO406" s="9">
        <v>71.33</v>
      </c>
      <c r="DP406" s="9">
        <v>65.87</v>
      </c>
      <c r="DR406" s="9">
        <v>73.8</v>
      </c>
      <c r="DS406" s="9">
        <v>81.069999999999993</v>
      </c>
      <c r="DT406" s="9">
        <v>84.19</v>
      </c>
      <c r="DU406" s="9">
        <v>113.16</v>
      </c>
      <c r="DV406" s="9">
        <v>124.44</v>
      </c>
      <c r="DW406" s="9">
        <v>124.05</v>
      </c>
      <c r="DX406" s="9">
        <v>122.07</v>
      </c>
      <c r="DY406" s="9">
        <v>119.24</v>
      </c>
      <c r="DZ406" s="9">
        <v>109.6</v>
      </c>
      <c r="EA406" s="9">
        <v>107.98</v>
      </c>
      <c r="EB406" s="9">
        <v>107.87</v>
      </c>
      <c r="EC406" s="9">
        <v>101.66</v>
      </c>
      <c r="ED406" s="9">
        <v>102.05</v>
      </c>
      <c r="EE406" s="9">
        <v>101.69</v>
      </c>
      <c r="EF406" s="9">
        <v>118.66</v>
      </c>
      <c r="EG406" s="9">
        <v>120.93</v>
      </c>
      <c r="EH406" s="9">
        <v>122.01</v>
      </c>
      <c r="EI406" s="9">
        <v>126.83</v>
      </c>
      <c r="EJ406" s="9">
        <v>126.09</v>
      </c>
      <c r="EK406" s="9">
        <v>125.77</v>
      </c>
      <c r="EL406" s="9">
        <v>92.13</v>
      </c>
      <c r="EM406" s="9">
        <v>91.4</v>
      </c>
      <c r="EN406" s="9">
        <v>91.38</v>
      </c>
      <c r="EO406" s="9">
        <v>91.49</v>
      </c>
      <c r="EP406" s="9">
        <v>92.87</v>
      </c>
      <c r="EQ406" s="9">
        <v>93.71</v>
      </c>
      <c r="ER406" s="9">
        <v>105.25</v>
      </c>
      <c r="ES406" s="9">
        <v>107.76</v>
      </c>
      <c r="ET406" s="9">
        <v>109.62</v>
      </c>
      <c r="EU406" s="9">
        <v>110.28</v>
      </c>
      <c r="EV406" s="9">
        <v>109.32</v>
      </c>
      <c r="EW406" s="9">
        <v>109.23</v>
      </c>
      <c r="EX406" s="9">
        <v>82.15</v>
      </c>
      <c r="EY406" s="9">
        <v>81.52</v>
      </c>
      <c r="EZ406" s="9">
        <v>81.53</v>
      </c>
      <c r="FA406" s="9">
        <v>81.540000000000006</v>
      </c>
      <c r="FB406" s="9">
        <v>81.56</v>
      </c>
      <c r="FC406" s="9">
        <v>83.35</v>
      </c>
      <c r="FD406" s="9">
        <v>94.14</v>
      </c>
      <c r="FE406" s="9">
        <v>96.65</v>
      </c>
      <c r="FF406" s="9">
        <v>98.51</v>
      </c>
      <c r="FG406" s="9">
        <v>99.17</v>
      </c>
      <c r="FH406" s="9">
        <v>99.58</v>
      </c>
      <c r="FI406" s="9">
        <v>98.61</v>
      </c>
      <c r="FJ406" s="9">
        <v>75.7</v>
      </c>
      <c r="FK406" s="9">
        <v>73.989999999999995</v>
      </c>
      <c r="FL406" s="9">
        <v>72.739999999999995</v>
      </c>
      <c r="FM406" s="9">
        <v>72.75</v>
      </c>
      <c r="FO406" s="9">
        <v>82.822000000000003</v>
      </c>
      <c r="FP406" s="7">
        <v>80.349999999999994</v>
      </c>
      <c r="FQ406" s="9">
        <v>1.2997000000000001</v>
      </c>
      <c r="FR406" s="7">
        <f t="shared" si="57"/>
        <v>61.821958913595438</v>
      </c>
      <c r="FT406" s="7">
        <v>5.22</v>
      </c>
      <c r="FU406" s="7">
        <v>4.51</v>
      </c>
      <c r="FV406" s="9">
        <v>82.994100000000003</v>
      </c>
      <c r="FX406" s="9">
        <v>80.11</v>
      </c>
      <c r="FY406" s="9">
        <v>79.39</v>
      </c>
      <c r="FZ406" s="9">
        <v>78.16</v>
      </c>
      <c r="GA406" s="9">
        <v>76.17</v>
      </c>
      <c r="GB406" s="9">
        <v>72.95</v>
      </c>
    </row>
    <row r="407" spans="1:184" x14ac:dyDescent="0.25">
      <c r="A407" s="6">
        <f t="shared" si="58"/>
        <v>45120</v>
      </c>
      <c r="B407" s="13">
        <f t="shared" si="52"/>
        <v>7</v>
      </c>
      <c r="C407" s="13">
        <f t="shared" si="53"/>
        <v>2023</v>
      </c>
      <c r="D407">
        <f t="shared" si="54"/>
        <v>202307</v>
      </c>
      <c r="E407">
        <f t="shared" si="55"/>
        <v>3</v>
      </c>
      <c r="F407">
        <f t="shared" si="56"/>
        <v>202303</v>
      </c>
      <c r="G407" t="s">
        <v>593</v>
      </c>
      <c r="H407" s="9">
        <v>5</v>
      </c>
      <c r="I407" s="9">
        <v>4.93</v>
      </c>
      <c r="J407" s="10">
        <v>5.2363919000000001</v>
      </c>
      <c r="K407" s="10">
        <v>5.4840518999999999</v>
      </c>
      <c r="L407" s="10">
        <v>5.6887074999999996</v>
      </c>
      <c r="M407" s="10">
        <v>5.8473883000000004</v>
      </c>
      <c r="N407" s="10">
        <v>5.9608372999999997</v>
      </c>
      <c r="O407" s="10">
        <v>6.0346073999999996</v>
      </c>
      <c r="P407" s="10">
        <v>6.077312</v>
      </c>
      <c r="Q407" s="10">
        <v>6.0969119999999997</v>
      </c>
      <c r="R407" s="10">
        <v>6.1004699999999996</v>
      </c>
      <c r="S407" s="10">
        <v>6.0916876999999996</v>
      </c>
      <c r="T407" s="10">
        <v>6.0722981000000003</v>
      </c>
      <c r="U407" s="10">
        <v>6.0425877000000003</v>
      </c>
      <c r="V407" s="10">
        <v>6.0014865999999998</v>
      </c>
      <c r="W407" s="10">
        <v>5.9497385999999999</v>
      </c>
      <c r="X407" s="10">
        <v>5.8888477999999997</v>
      </c>
      <c r="Y407" s="10">
        <v>5.8203167999999996</v>
      </c>
      <c r="Z407" s="10">
        <v>5.7456481999999998</v>
      </c>
      <c r="AA407" s="10">
        <v>5.6663468999999997</v>
      </c>
      <c r="AB407" s="10">
        <v>5.5838710999999996</v>
      </c>
      <c r="AC407" s="10">
        <v>5.4994518000000001</v>
      </c>
      <c r="AD407" s="10">
        <v>5.4142504999999996</v>
      </c>
      <c r="AE407" s="10">
        <v>5.3294256000000004</v>
      </c>
      <c r="AF407" s="10">
        <v>5.2461354</v>
      </c>
      <c r="AG407" s="10">
        <v>5.1655414999999998</v>
      </c>
      <c r="AH407" s="10">
        <v>5.0886224000000002</v>
      </c>
      <c r="AI407" s="10">
        <v>5.0154803000000001</v>
      </c>
      <c r="AJ407" s="10">
        <v>4.9459533999999996</v>
      </c>
      <c r="AK407" s="10">
        <v>4.8798770999999999</v>
      </c>
      <c r="AL407" s="10">
        <v>4.8170869999999999</v>
      </c>
      <c r="AM407" s="10">
        <v>4.7574208999999996</v>
      </c>
      <c r="AN407" s="10">
        <v>4.7007143999999998</v>
      </c>
      <c r="AO407" s="10">
        <v>4.6468031999999999</v>
      </c>
      <c r="AP407" s="10">
        <v>4.5955247999999997</v>
      </c>
      <c r="AQ407" s="10">
        <v>4.5467148999999996</v>
      </c>
      <c r="AR407" s="10">
        <v>4.5002094000000001</v>
      </c>
      <c r="AS407" s="10">
        <v>4.4558457000000002</v>
      </c>
      <c r="AT407" s="10">
        <v>4.4134697000000003</v>
      </c>
      <c r="AU407" s="10">
        <v>4.3729725000000004</v>
      </c>
      <c r="AV407" s="10">
        <v>4.3342592</v>
      </c>
      <c r="AW407" s="10">
        <v>4.2972332</v>
      </c>
      <c r="AX407" s="10">
        <v>4.2617982000000003</v>
      </c>
      <c r="AY407" s="10">
        <v>4.2278592000000002</v>
      </c>
      <c r="AZ407" s="10">
        <v>4.1953195000000001</v>
      </c>
      <c r="BA407" s="10">
        <v>4.1640829999999998</v>
      </c>
      <c r="BB407" s="10">
        <v>4.1340544000000001</v>
      </c>
      <c r="BC407" s="10">
        <v>4.1051374000000003</v>
      </c>
      <c r="BD407" s="10">
        <v>4.0772355999999998</v>
      </c>
      <c r="BE407" s="10">
        <v>4.0502538000000001</v>
      </c>
      <c r="BF407" s="10">
        <v>4.0241088999999999</v>
      </c>
      <c r="BG407" s="10">
        <v>3.9987765999999998</v>
      </c>
      <c r="BH407" s="10">
        <v>3.9742495999999998</v>
      </c>
      <c r="BI407" s="10">
        <v>3.9505199000000002</v>
      </c>
      <c r="BJ407" s="10">
        <v>3.9275791999999998</v>
      </c>
      <c r="BK407" s="10">
        <v>3.9054202999999998</v>
      </c>
      <c r="BL407" s="10">
        <v>3.8840351000000002</v>
      </c>
      <c r="BM407" s="10">
        <v>3.8634154000000001</v>
      </c>
      <c r="BN407" s="10">
        <v>3.8435538999999999</v>
      </c>
      <c r="BO407" s="10">
        <v>3.8244425</v>
      </c>
      <c r="BP407" s="10">
        <v>3.8060730999999999</v>
      </c>
      <c r="BQ407" s="10">
        <v>3.7884384</v>
      </c>
      <c r="BR407" s="10">
        <v>3.6975978</v>
      </c>
      <c r="BS407" s="10">
        <v>3.6311271999999999</v>
      </c>
      <c r="BU407" s="9">
        <v>64.459999999999994</v>
      </c>
      <c r="BV407" s="9">
        <v>69.62</v>
      </c>
      <c r="BW407" s="9">
        <v>79.42</v>
      </c>
      <c r="BX407" s="9">
        <v>107.7</v>
      </c>
      <c r="BY407" s="9">
        <v>124.5</v>
      </c>
      <c r="BZ407" s="9">
        <v>126.92</v>
      </c>
      <c r="CA407" s="9">
        <v>126.96</v>
      </c>
      <c r="CB407" s="9">
        <v>121.34</v>
      </c>
      <c r="CC407" s="9">
        <v>118.92</v>
      </c>
      <c r="CD407" s="9">
        <v>117.73</v>
      </c>
      <c r="CE407" s="9">
        <v>114.51</v>
      </c>
      <c r="CF407" s="9">
        <v>113.37</v>
      </c>
      <c r="CG407" s="9">
        <v>115.47</v>
      </c>
      <c r="CH407" s="9">
        <v>120.64</v>
      </c>
      <c r="CI407" s="9">
        <v>127.86</v>
      </c>
      <c r="CJ407" s="9">
        <v>131.38999999999999</v>
      </c>
      <c r="CK407" s="9">
        <v>133.38999999999999</v>
      </c>
      <c r="CL407" s="9">
        <v>139.86000000000001</v>
      </c>
      <c r="CM407" s="9">
        <v>137.38999999999999</v>
      </c>
      <c r="CN407" s="9">
        <v>122.04</v>
      </c>
      <c r="CO407" s="9">
        <v>105.09</v>
      </c>
      <c r="CP407" s="9">
        <v>98.8</v>
      </c>
      <c r="CQ407" s="9">
        <v>96.27</v>
      </c>
      <c r="CR407" s="9">
        <v>98.37</v>
      </c>
      <c r="CS407" s="9">
        <v>99.9</v>
      </c>
      <c r="CT407" s="9">
        <v>101.65</v>
      </c>
      <c r="CU407" s="9">
        <v>103.93</v>
      </c>
      <c r="CV407" s="9">
        <v>106.26</v>
      </c>
      <c r="CW407" s="9">
        <v>108.09</v>
      </c>
      <c r="CX407" s="9">
        <v>111.78</v>
      </c>
      <c r="CY407" s="9">
        <v>112.29</v>
      </c>
      <c r="CZ407" s="9">
        <v>101.01</v>
      </c>
      <c r="DA407" s="9">
        <v>88.85</v>
      </c>
      <c r="DB407" s="9">
        <v>84.58</v>
      </c>
      <c r="DC407" s="9">
        <v>79.03</v>
      </c>
      <c r="DD407" s="9">
        <v>75.989999999999995</v>
      </c>
      <c r="DE407" s="9">
        <v>72.95</v>
      </c>
      <c r="DF407" s="9">
        <v>75.77</v>
      </c>
      <c r="DG407" s="9">
        <v>83.42</v>
      </c>
      <c r="DH407" s="9">
        <v>87.36</v>
      </c>
      <c r="DI407" s="9">
        <v>91.6</v>
      </c>
      <c r="DJ407" s="9">
        <v>93.08</v>
      </c>
      <c r="DK407" s="9">
        <v>95.14</v>
      </c>
      <c r="DL407" s="9">
        <v>89.82</v>
      </c>
      <c r="DM407" s="9">
        <v>80.83</v>
      </c>
      <c r="DN407" s="9">
        <v>72.959999999999994</v>
      </c>
      <c r="DO407" s="9">
        <v>69.36</v>
      </c>
      <c r="DP407" s="9">
        <v>63.87</v>
      </c>
      <c r="DR407" s="9">
        <v>74.22</v>
      </c>
      <c r="DS407" s="9">
        <v>80.89</v>
      </c>
      <c r="DT407" s="9">
        <v>84.25</v>
      </c>
      <c r="DU407" s="9">
        <v>113.35</v>
      </c>
      <c r="DV407" s="9">
        <v>124.44</v>
      </c>
      <c r="DW407" s="9">
        <v>124.76</v>
      </c>
      <c r="DX407" s="9">
        <v>122.78</v>
      </c>
      <c r="DY407" s="9">
        <v>119.95</v>
      </c>
      <c r="DZ407" s="9">
        <v>110.47</v>
      </c>
      <c r="EA407" s="9">
        <v>108.85</v>
      </c>
      <c r="EB407" s="9">
        <v>108.74</v>
      </c>
      <c r="EC407" s="9">
        <v>102.51</v>
      </c>
      <c r="ED407" s="9">
        <v>102.9</v>
      </c>
      <c r="EE407" s="9">
        <v>102.54</v>
      </c>
      <c r="EF407" s="9">
        <v>118.65</v>
      </c>
      <c r="EG407" s="9">
        <v>120.92</v>
      </c>
      <c r="EH407" s="9">
        <v>122</v>
      </c>
      <c r="EI407" s="9">
        <v>127.21</v>
      </c>
      <c r="EJ407" s="9">
        <v>126.47</v>
      </c>
      <c r="EK407" s="9">
        <v>126.15</v>
      </c>
      <c r="EL407" s="9">
        <v>91.3</v>
      </c>
      <c r="EM407" s="9">
        <v>90.57</v>
      </c>
      <c r="EN407" s="9">
        <v>90.55</v>
      </c>
      <c r="EO407" s="9">
        <v>90.66</v>
      </c>
      <c r="EP407" s="9">
        <v>92.04</v>
      </c>
      <c r="EQ407" s="9">
        <v>92.88</v>
      </c>
      <c r="ER407" s="9">
        <v>106.02</v>
      </c>
      <c r="ES407" s="9">
        <v>108.53</v>
      </c>
      <c r="ET407" s="9">
        <v>110.39</v>
      </c>
      <c r="EU407" s="9">
        <v>111.05</v>
      </c>
      <c r="EV407" s="9">
        <v>110.09</v>
      </c>
      <c r="EW407" s="9">
        <v>110</v>
      </c>
      <c r="EX407" s="9">
        <v>82.96</v>
      </c>
      <c r="EY407" s="9">
        <v>82.33</v>
      </c>
      <c r="EZ407" s="9">
        <v>82.34</v>
      </c>
      <c r="FA407" s="9">
        <v>82.35</v>
      </c>
      <c r="FB407" s="9">
        <v>82.37</v>
      </c>
      <c r="FC407" s="9">
        <v>84.16</v>
      </c>
      <c r="FD407" s="9">
        <v>94.09</v>
      </c>
      <c r="FE407" s="9">
        <v>96.6</v>
      </c>
      <c r="FF407" s="9">
        <v>98.46</v>
      </c>
      <c r="FG407" s="9">
        <v>99.12</v>
      </c>
      <c r="FH407" s="9">
        <v>99.53</v>
      </c>
      <c r="FI407" s="9">
        <v>98.56</v>
      </c>
      <c r="FJ407" s="9">
        <v>76.510000000000005</v>
      </c>
      <c r="FK407" s="9">
        <v>74.8</v>
      </c>
      <c r="FL407" s="9">
        <v>73.55</v>
      </c>
      <c r="FM407" s="9">
        <v>73.56</v>
      </c>
      <c r="FO407" s="9">
        <v>83.139700000000005</v>
      </c>
      <c r="FP407" s="7">
        <v>81.31</v>
      </c>
      <c r="FQ407" s="9">
        <v>1.3113999999999999</v>
      </c>
      <c r="FR407" s="7">
        <f t="shared" si="57"/>
        <v>62.002440140308074</v>
      </c>
      <c r="FT407" s="7">
        <v>5.1100000000000003</v>
      </c>
      <c r="FU407" s="7">
        <v>4.41</v>
      </c>
      <c r="FV407" s="9">
        <v>83.326899999999995</v>
      </c>
      <c r="FX407" s="9">
        <v>81.36</v>
      </c>
      <c r="FY407" s="9">
        <v>80.55</v>
      </c>
      <c r="FZ407" s="9">
        <v>79.209999999999994</v>
      </c>
      <c r="GA407" s="9">
        <v>77.06</v>
      </c>
      <c r="GB407" s="9">
        <v>73.69</v>
      </c>
    </row>
    <row r="408" spans="1:184" x14ac:dyDescent="0.25">
      <c r="A408" s="6">
        <f t="shared" si="58"/>
        <v>45121</v>
      </c>
      <c r="B408" s="13">
        <f t="shared" si="52"/>
        <v>7</v>
      </c>
      <c r="C408" s="13">
        <f t="shared" si="53"/>
        <v>2023</v>
      </c>
      <c r="D408">
        <f t="shared" si="54"/>
        <v>202307</v>
      </c>
      <c r="E408">
        <f t="shared" si="55"/>
        <v>3</v>
      </c>
      <c r="F408">
        <f t="shared" si="56"/>
        <v>202303</v>
      </c>
      <c r="G408" t="s">
        <v>594</v>
      </c>
      <c r="H408" s="9">
        <v>5</v>
      </c>
      <c r="I408" s="9">
        <v>4.93</v>
      </c>
      <c r="J408" s="10">
        <v>5.2606982000000002</v>
      </c>
      <c r="K408" s="10">
        <v>5.5164610999999999</v>
      </c>
      <c r="L408" s="10">
        <v>5.7362041000000001</v>
      </c>
      <c r="M408" s="10">
        <v>5.9079835999999997</v>
      </c>
      <c r="N408" s="10">
        <v>6.0307743</v>
      </c>
      <c r="O408" s="10">
        <v>6.1125876000000003</v>
      </c>
      <c r="P408" s="10">
        <v>6.1638251999999998</v>
      </c>
      <c r="Q408" s="10">
        <v>6.1937445999999996</v>
      </c>
      <c r="R408" s="10">
        <v>6.2083405000000003</v>
      </c>
      <c r="S408" s="10">
        <v>6.2099922000000003</v>
      </c>
      <c r="T408" s="10">
        <v>6.1992396999999997</v>
      </c>
      <c r="U408" s="10">
        <v>6.1758743000000003</v>
      </c>
      <c r="V408" s="10">
        <v>6.1389377999999999</v>
      </c>
      <c r="W408" s="10">
        <v>6.0895320000000002</v>
      </c>
      <c r="X408" s="10">
        <v>6.0294923999999996</v>
      </c>
      <c r="Y408" s="10">
        <v>5.9606531</v>
      </c>
      <c r="Z408" s="10">
        <v>5.8848476999999999</v>
      </c>
      <c r="AA408" s="10">
        <v>5.8039126999999997</v>
      </c>
      <c r="AB408" s="10">
        <v>5.7195951999999997</v>
      </c>
      <c r="AC408" s="10">
        <v>5.6331989</v>
      </c>
      <c r="AD408" s="10">
        <v>5.5458885999999996</v>
      </c>
      <c r="AE408" s="10">
        <v>5.4588261999999999</v>
      </c>
      <c r="AF408" s="10">
        <v>5.3731736000000003</v>
      </c>
      <c r="AG408" s="10">
        <v>5.2900955999999999</v>
      </c>
      <c r="AH408" s="10">
        <v>5.2105565</v>
      </c>
      <c r="AI408" s="10">
        <v>5.1346489999999996</v>
      </c>
      <c r="AJ408" s="10">
        <v>5.0622277999999996</v>
      </c>
      <c r="AK408" s="10">
        <v>4.9931448999999999</v>
      </c>
      <c r="AL408" s="10">
        <v>4.9272523000000001</v>
      </c>
      <c r="AM408" s="10">
        <v>4.8644046000000003</v>
      </c>
      <c r="AN408" s="10">
        <v>4.8044539000000004</v>
      </c>
      <c r="AO408" s="10">
        <v>4.7472523000000004</v>
      </c>
      <c r="AP408" s="10">
        <v>4.6926543000000001</v>
      </c>
      <c r="AQ408" s="10">
        <v>4.6405118999999999</v>
      </c>
      <c r="AR408" s="10">
        <v>4.5906776000000002</v>
      </c>
      <c r="AS408" s="10">
        <v>4.5430052999999999</v>
      </c>
      <c r="AT408" s="10">
        <v>4.4973554</v>
      </c>
      <c r="AU408" s="10">
        <v>4.4536233000000003</v>
      </c>
      <c r="AV408" s="10">
        <v>4.4117154999999997</v>
      </c>
      <c r="AW408" s="10">
        <v>4.3715371999999997</v>
      </c>
      <c r="AX408" s="10">
        <v>4.3329934000000003</v>
      </c>
      <c r="AY408" s="10">
        <v>4.2959906999999999</v>
      </c>
      <c r="AZ408" s="10">
        <v>4.2604341999999997</v>
      </c>
      <c r="BA408" s="10">
        <v>4.2262291000000003</v>
      </c>
      <c r="BB408" s="10">
        <v>4.1932818000000003</v>
      </c>
      <c r="BC408" s="10">
        <v>4.1614974</v>
      </c>
      <c r="BD408" s="10">
        <v>4.1307812000000004</v>
      </c>
      <c r="BE408" s="10">
        <v>4.1010396</v>
      </c>
      <c r="BF408" s="10">
        <v>4.0721908999999998</v>
      </c>
      <c r="BG408" s="10">
        <v>4.0442128999999998</v>
      </c>
      <c r="BH408" s="10">
        <v>4.0171001999999998</v>
      </c>
      <c r="BI408" s="10">
        <v>3.9908467000000001</v>
      </c>
      <c r="BJ408" s="10">
        <v>3.9654460999999999</v>
      </c>
      <c r="BK408" s="10">
        <v>3.9408932000000001</v>
      </c>
      <c r="BL408" s="10">
        <v>3.9171817999999998</v>
      </c>
      <c r="BM408" s="10">
        <v>3.8943056999999999</v>
      </c>
      <c r="BN408" s="10">
        <v>3.8722595000000002</v>
      </c>
      <c r="BO408" s="10">
        <v>3.8510371999999999</v>
      </c>
      <c r="BP408" s="10">
        <v>3.8306325999999999</v>
      </c>
      <c r="BQ408" s="10">
        <v>3.8110403000000002</v>
      </c>
      <c r="BR408" s="10">
        <v>3.7100946000000001</v>
      </c>
      <c r="BS408" s="10">
        <v>3.6361956000000002</v>
      </c>
      <c r="BU408" s="9">
        <v>63.39</v>
      </c>
      <c r="BV408" s="9">
        <v>68.3</v>
      </c>
      <c r="BW408" s="9">
        <v>80.95</v>
      </c>
      <c r="BX408" s="9">
        <v>110.07</v>
      </c>
      <c r="BY408" s="9">
        <v>127.05</v>
      </c>
      <c r="BZ408" s="9">
        <v>129.58000000000001</v>
      </c>
      <c r="CA408" s="9">
        <v>129.33000000000001</v>
      </c>
      <c r="CB408" s="9">
        <v>124.4</v>
      </c>
      <c r="CC408" s="9">
        <v>121.45</v>
      </c>
      <c r="CD408" s="9">
        <v>118.5</v>
      </c>
      <c r="CE408" s="9">
        <v>117.35</v>
      </c>
      <c r="CF408" s="9">
        <v>116.28</v>
      </c>
      <c r="CG408" s="9">
        <v>117.6</v>
      </c>
      <c r="CH408" s="9">
        <v>120.55</v>
      </c>
      <c r="CI408" s="9">
        <v>127.65</v>
      </c>
      <c r="CJ408" s="9">
        <v>132.56</v>
      </c>
      <c r="CK408" s="9">
        <v>135.6</v>
      </c>
      <c r="CL408" s="9">
        <v>142.01</v>
      </c>
      <c r="CM408" s="9">
        <v>139.54</v>
      </c>
      <c r="CN408" s="9">
        <v>124.19</v>
      </c>
      <c r="CO408" s="9">
        <v>107</v>
      </c>
      <c r="CP408" s="9">
        <v>100.39</v>
      </c>
      <c r="CQ408" s="9">
        <v>97.77</v>
      </c>
      <c r="CR408" s="9">
        <v>99.79</v>
      </c>
      <c r="CS408" s="9">
        <v>101.24</v>
      </c>
      <c r="CT408" s="9">
        <v>102.92</v>
      </c>
      <c r="CU408" s="9">
        <v>105.86</v>
      </c>
      <c r="CV408" s="9">
        <v>108.81</v>
      </c>
      <c r="CW408" s="9">
        <v>111.14</v>
      </c>
      <c r="CX408" s="9">
        <v>114.16</v>
      </c>
      <c r="CY408" s="9">
        <v>114.51</v>
      </c>
      <c r="CZ408" s="9">
        <v>102.98</v>
      </c>
      <c r="DA408" s="9">
        <v>92.58</v>
      </c>
      <c r="DB408" s="9">
        <v>87.82</v>
      </c>
      <c r="DC408" s="9">
        <v>81.819999999999993</v>
      </c>
      <c r="DD408" s="9">
        <v>78.290000000000006</v>
      </c>
      <c r="DE408" s="9">
        <v>74.72</v>
      </c>
      <c r="DF408" s="9">
        <v>76.94</v>
      </c>
      <c r="DG408" s="9">
        <v>84.02</v>
      </c>
      <c r="DH408" s="9">
        <v>90.58</v>
      </c>
      <c r="DI408" s="9">
        <v>95.13</v>
      </c>
      <c r="DJ408" s="9">
        <v>95.64</v>
      </c>
      <c r="DK408" s="9">
        <v>97.7</v>
      </c>
      <c r="DL408" s="9">
        <v>92.38</v>
      </c>
      <c r="DM408" s="9">
        <v>84.49</v>
      </c>
      <c r="DN408" s="9">
        <v>75.97</v>
      </c>
      <c r="DO408" s="9">
        <v>71.91</v>
      </c>
      <c r="DP408" s="9">
        <v>66.069999999999993</v>
      </c>
      <c r="DR408" s="9">
        <v>73.73</v>
      </c>
      <c r="DS408" s="9">
        <v>79.180000000000007</v>
      </c>
      <c r="DT408" s="9">
        <v>84.07</v>
      </c>
      <c r="DU408" s="9">
        <v>113.34</v>
      </c>
      <c r="DV408" s="9">
        <v>124.36</v>
      </c>
      <c r="DW408" s="9">
        <v>124.45</v>
      </c>
      <c r="DX408" s="9">
        <v>122.47</v>
      </c>
      <c r="DY408" s="9">
        <v>119.64</v>
      </c>
      <c r="DZ408" s="9">
        <v>110.72</v>
      </c>
      <c r="EA408" s="9">
        <v>109.1</v>
      </c>
      <c r="EB408" s="9">
        <v>108.99</v>
      </c>
      <c r="EC408" s="9">
        <v>102.77</v>
      </c>
      <c r="ED408" s="9">
        <v>103.16</v>
      </c>
      <c r="EE408" s="9">
        <v>102.8</v>
      </c>
      <c r="EF408" s="9">
        <v>118.66</v>
      </c>
      <c r="EG408" s="9">
        <v>120.93</v>
      </c>
      <c r="EH408" s="9">
        <v>122.01</v>
      </c>
      <c r="EI408" s="9">
        <v>127.57</v>
      </c>
      <c r="EJ408" s="9">
        <v>126.83</v>
      </c>
      <c r="EK408" s="9">
        <v>126.51</v>
      </c>
      <c r="EL408" s="9">
        <v>91.85</v>
      </c>
      <c r="EM408" s="9">
        <v>91.12</v>
      </c>
      <c r="EN408" s="9">
        <v>91.1</v>
      </c>
      <c r="EO408" s="9">
        <v>91.21</v>
      </c>
      <c r="EP408" s="9">
        <v>92.59</v>
      </c>
      <c r="EQ408" s="9">
        <v>93.43</v>
      </c>
      <c r="ER408" s="9">
        <v>106.94</v>
      </c>
      <c r="ES408" s="9">
        <v>109.45</v>
      </c>
      <c r="ET408" s="9">
        <v>111.31</v>
      </c>
      <c r="EU408" s="9">
        <v>111.97</v>
      </c>
      <c r="EV408" s="9">
        <v>111.01</v>
      </c>
      <c r="EW408" s="9">
        <v>110.92</v>
      </c>
      <c r="EX408" s="9">
        <v>82.95</v>
      </c>
      <c r="EY408" s="9">
        <v>82.32</v>
      </c>
      <c r="EZ408" s="9">
        <v>82.33</v>
      </c>
      <c r="FA408" s="9">
        <v>82.34</v>
      </c>
      <c r="FB408" s="9">
        <v>82.36</v>
      </c>
      <c r="FC408" s="9">
        <v>84.15</v>
      </c>
      <c r="FD408" s="9">
        <v>95.19</v>
      </c>
      <c r="FE408" s="9">
        <v>97.7</v>
      </c>
      <c r="FF408" s="9">
        <v>99.56</v>
      </c>
      <c r="FG408" s="9">
        <v>100.22</v>
      </c>
      <c r="FH408" s="9">
        <v>100.63</v>
      </c>
      <c r="FI408" s="9">
        <v>99.66</v>
      </c>
      <c r="FJ408" s="9">
        <v>76.5</v>
      </c>
      <c r="FK408" s="9">
        <v>74.790000000000006</v>
      </c>
      <c r="FL408" s="9">
        <v>73.540000000000006</v>
      </c>
      <c r="FM408" s="9">
        <v>73.55</v>
      </c>
      <c r="FO408" s="9">
        <v>83.007199999999997</v>
      </c>
      <c r="FP408" s="7">
        <v>79.900000000000006</v>
      </c>
      <c r="FQ408" s="9">
        <v>1.3116000000000001</v>
      </c>
      <c r="FR408" s="7">
        <f t="shared" si="57"/>
        <v>60.917962793534613</v>
      </c>
      <c r="FT408" s="7">
        <v>5.19</v>
      </c>
      <c r="FU408" s="7">
        <v>4.4400000000000004</v>
      </c>
      <c r="FV408" s="9">
        <v>83.194800000000001</v>
      </c>
      <c r="FX408" s="9">
        <v>79.87</v>
      </c>
      <c r="FY408" s="9">
        <v>79.209999999999994</v>
      </c>
      <c r="FZ408" s="9">
        <v>78</v>
      </c>
      <c r="GA408" s="9">
        <v>75.97</v>
      </c>
      <c r="GB408" s="9">
        <v>72.790000000000006</v>
      </c>
    </row>
    <row r="409" spans="1:184" x14ac:dyDescent="0.25">
      <c r="A409" s="6">
        <f t="shared" si="58"/>
        <v>45124</v>
      </c>
      <c r="B409" s="13">
        <f t="shared" si="52"/>
        <v>7</v>
      </c>
      <c r="C409" s="13">
        <f t="shared" si="53"/>
        <v>2023</v>
      </c>
      <c r="D409">
        <f t="shared" si="54"/>
        <v>202307</v>
      </c>
      <c r="E409">
        <f t="shared" si="55"/>
        <v>3</v>
      </c>
      <c r="F409">
        <f t="shared" si="56"/>
        <v>202303</v>
      </c>
      <c r="G409" t="s">
        <v>595</v>
      </c>
      <c r="H409" s="9">
        <v>5</v>
      </c>
      <c r="I409" s="9">
        <v>4.9298999999999999</v>
      </c>
      <c r="J409" s="10">
        <v>5.3162123000000001</v>
      </c>
      <c r="K409" s="10">
        <v>5.5152603999999998</v>
      </c>
      <c r="L409" s="10">
        <v>5.7107527999999999</v>
      </c>
      <c r="M409" s="10">
        <v>5.8687809</v>
      </c>
      <c r="N409" s="10">
        <v>5.9794514999999997</v>
      </c>
      <c r="O409" s="10">
        <v>6.0501415999999999</v>
      </c>
      <c r="P409" s="10">
        <v>6.0911624</v>
      </c>
      <c r="Q409" s="10">
        <v>6.1124651999999999</v>
      </c>
      <c r="R409" s="10">
        <v>6.1199202000000001</v>
      </c>
      <c r="S409" s="10">
        <v>6.1165570999999996</v>
      </c>
      <c r="T409" s="10">
        <v>6.1028973999999998</v>
      </c>
      <c r="U409" s="10">
        <v>6.0784741999999996</v>
      </c>
      <c r="V409" s="10">
        <v>6.0414475000000003</v>
      </c>
      <c r="W409" s="10">
        <v>5.9926174999999997</v>
      </c>
      <c r="X409" s="10">
        <v>5.9336846999999997</v>
      </c>
      <c r="Y409" s="10">
        <v>5.8663482</v>
      </c>
      <c r="Z409" s="10">
        <v>5.7923064999999996</v>
      </c>
      <c r="AA409" s="10">
        <v>5.7132610000000001</v>
      </c>
      <c r="AB409" s="10">
        <v>5.6308341999999998</v>
      </c>
      <c r="AC409" s="10">
        <v>5.5462598999999999</v>
      </c>
      <c r="AD409" s="10">
        <v>5.4606507000000004</v>
      </c>
      <c r="AE409" s="10">
        <v>5.3751157999999997</v>
      </c>
      <c r="AF409" s="10">
        <v>5.2907647000000004</v>
      </c>
      <c r="AG409" s="10">
        <v>5.2087098000000003</v>
      </c>
      <c r="AH409" s="10">
        <v>5.1298776999999998</v>
      </c>
      <c r="AI409" s="10">
        <v>5.0543870999999996</v>
      </c>
      <c r="AJ409" s="10">
        <v>4.9821369999999998</v>
      </c>
      <c r="AK409" s="10">
        <v>4.9130232999999999</v>
      </c>
      <c r="AL409" s="10">
        <v>4.8469422</v>
      </c>
      <c r="AM409" s="10">
        <v>4.7837924000000003</v>
      </c>
      <c r="AN409" s="10">
        <v>4.7234699999999998</v>
      </c>
      <c r="AO409" s="10">
        <v>4.6658713000000001</v>
      </c>
      <c r="AP409" s="10">
        <v>4.6108947000000002</v>
      </c>
      <c r="AQ409" s="10">
        <v>4.5584363999999997</v>
      </c>
      <c r="AR409" s="10">
        <v>4.5083928000000002</v>
      </c>
      <c r="AS409" s="10">
        <v>4.4606621000000004</v>
      </c>
      <c r="AT409" s="10">
        <v>4.4151420000000003</v>
      </c>
      <c r="AU409" s="10">
        <v>4.3717354999999998</v>
      </c>
      <c r="AV409" s="10">
        <v>4.3303488000000003</v>
      </c>
      <c r="AW409" s="10">
        <v>4.2908866999999997</v>
      </c>
      <c r="AX409" s="10">
        <v>4.2532537000000001</v>
      </c>
      <c r="AY409" s="10">
        <v>4.2173560999999999</v>
      </c>
      <c r="AZ409" s="10">
        <v>4.1830984000000004</v>
      </c>
      <c r="BA409" s="10">
        <v>4.1503854000000002</v>
      </c>
      <c r="BB409" s="10">
        <v>4.1191231999999998</v>
      </c>
      <c r="BC409" s="10">
        <v>4.0892163999999998</v>
      </c>
      <c r="BD409" s="10">
        <v>4.0605699</v>
      </c>
      <c r="BE409" s="10">
        <v>4.0330895</v>
      </c>
      <c r="BF409" s="10">
        <v>4.0066886000000004</v>
      </c>
      <c r="BG409" s="10">
        <v>3.9813266999999999</v>
      </c>
      <c r="BH409" s="10">
        <v>3.9569795000000001</v>
      </c>
      <c r="BI409" s="10">
        <v>3.9336221</v>
      </c>
      <c r="BJ409" s="10">
        <v>3.9112292000000002</v>
      </c>
      <c r="BK409" s="10">
        <v>3.8897767000000001</v>
      </c>
      <c r="BL409" s="10">
        <v>3.8692394999999999</v>
      </c>
      <c r="BM409" s="10">
        <v>3.8495925999999998</v>
      </c>
      <c r="BN409" s="10">
        <v>3.8308116999999999</v>
      </c>
      <c r="BO409" s="10">
        <v>3.8128717000000001</v>
      </c>
      <c r="BP409" s="10">
        <v>3.7957477000000002</v>
      </c>
      <c r="BQ409" s="10">
        <v>3.7794151999999999</v>
      </c>
      <c r="BR409" s="10">
        <v>3.6969192</v>
      </c>
      <c r="BS409" s="10">
        <v>3.6383128999999998</v>
      </c>
      <c r="BU409" s="9">
        <v>61.59</v>
      </c>
      <c r="BV409" s="9">
        <v>66.38</v>
      </c>
      <c r="BW409" s="9">
        <v>79.28</v>
      </c>
      <c r="BX409" s="9">
        <v>108.5</v>
      </c>
      <c r="BY409" s="9">
        <v>126.02</v>
      </c>
      <c r="BZ409" s="9">
        <v>128.4</v>
      </c>
      <c r="CA409" s="9">
        <v>128.4</v>
      </c>
      <c r="CB409" s="9">
        <v>122.9</v>
      </c>
      <c r="CC409" s="9">
        <v>121.11</v>
      </c>
      <c r="CD409" s="9">
        <v>118.25</v>
      </c>
      <c r="CE409" s="9">
        <v>117.09</v>
      </c>
      <c r="CF409" s="9">
        <v>116</v>
      </c>
      <c r="CG409" s="9">
        <v>117.31</v>
      </c>
      <c r="CH409" s="9">
        <v>120.25</v>
      </c>
      <c r="CI409" s="9">
        <v>126.96</v>
      </c>
      <c r="CJ409" s="9">
        <v>131.87</v>
      </c>
      <c r="CK409" s="9">
        <v>134.91</v>
      </c>
      <c r="CL409" s="9">
        <v>141.49</v>
      </c>
      <c r="CM409" s="9">
        <v>139.02000000000001</v>
      </c>
      <c r="CN409" s="9">
        <v>123.67</v>
      </c>
      <c r="CO409" s="9">
        <v>107.24</v>
      </c>
      <c r="CP409" s="9">
        <v>100.63</v>
      </c>
      <c r="CQ409" s="9">
        <v>98.01</v>
      </c>
      <c r="CR409" s="9">
        <v>100.03</v>
      </c>
      <c r="CS409" s="9">
        <v>101.48</v>
      </c>
      <c r="CT409" s="9">
        <v>103.16</v>
      </c>
      <c r="CU409" s="9">
        <v>107.22</v>
      </c>
      <c r="CV409" s="9">
        <v>110.17</v>
      </c>
      <c r="CW409" s="9">
        <v>112.5</v>
      </c>
      <c r="CX409" s="9">
        <v>114.42</v>
      </c>
      <c r="CY409" s="9">
        <v>114.77</v>
      </c>
      <c r="CZ409" s="9">
        <v>103.25</v>
      </c>
      <c r="DA409" s="9">
        <v>93.01</v>
      </c>
      <c r="DB409" s="9">
        <v>88.25</v>
      </c>
      <c r="DC409" s="9">
        <v>82.24</v>
      </c>
      <c r="DD409" s="9">
        <v>78.72</v>
      </c>
      <c r="DE409" s="9">
        <v>75.150000000000006</v>
      </c>
      <c r="DF409" s="9">
        <v>77.36</v>
      </c>
      <c r="DG409" s="9">
        <v>84.45</v>
      </c>
      <c r="DH409" s="9">
        <v>91.01</v>
      </c>
      <c r="DI409" s="9">
        <v>95.56</v>
      </c>
      <c r="DJ409" s="9">
        <v>95.66</v>
      </c>
      <c r="DK409" s="9">
        <v>97.72</v>
      </c>
      <c r="DL409" s="9">
        <v>92.4</v>
      </c>
      <c r="DM409" s="9">
        <v>84.51</v>
      </c>
      <c r="DN409" s="9">
        <v>75.989999999999995</v>
      </c>
      <c r="DO409" s="9">
        <v>71.930000000000007</v>
      </c>
      <c r="DP409" s="9">
        <v>66.09</v>
      </c>
      <c r="DR409" s="9">
        <v>71.849999999999994</v>
      </c>
      <c r="DS409" s="9">
        <v>77.650000000000006</v>
      </c>
      <c r="DT409" s="9">
        <v>82.61</v>
      </c>
      <c r="DU409" s="9">
        <v>112.73</v>
      </c>
      <c r="DV409" s="9">
        <v>124.72</v>
      </c>
      <c r="DW409" s="9">
        <v>122.3</v>
      </c>
      <c r="DX409" s="9">
        <v>120.32</v>
      </c>
      <c r="DY409" s="9">
        <v>117.49</v>
      </c>
      <c r="DZ409" s="9">
        <v>110.96</v>
      </c>
      <c r="EA409" s="9">
        <v>109.34</v>
      </c>
      <c r="EB409" s="9">
        <v>109.23</v>
      </c>
      <c r="EC409" s="9">
        <v>102.98</v>
      </c>
      <c r="ED409" s="9">
        <v>103.37</v>
      </c>
      <c r="EE409" s="9">
        <v>103.01</v>
      </c>
      <c r="EF409" s="9">
        <v>119.29</v>
      </c>
      <c r="EG409" s="9">
        <v>121.56</v>
      </c>
      <c r="EH409" s="9">
        <v>122.64</v>
      </c>
      <c r="EI409" s="9">
        <v>128.49</v>
      </c>
      <c r="EJ409" s="9">
        <v>127.75</v>
      </c>
      <c r="EK409" s="9">
        <v>127.43</v>
      </c>
      <c r="EL409" s="9">
        <v>94.74</v>
      </c>
      <c r="EM409" s="9">
        <v>94.01</v>
      </c>
      <c r="EN409" s="9">
        <v>93.99</v>
      </c>
      <c r="EO409" s="9">
        <v>94.1</v>
      </c>
      <c r="EP409" s="9">
        <v>95.48</v>
      </c>
      <c r="EQ409" s="9">
        <v>96.32</v>
      </c>
      <c r="ER409" s="9">
        <v>107.99</v>
      </c>
      <c r="ES409" s="9">
        <v>110.5</v>
      </c>
      <c r="ET409" s="9">
        <v>112.36</v>
      </c>
      <c r="EU409" s="9">
        <v>113.02</v>
      </c>
      <c r="EV409" s="9">
        <v>112.06</v>
      </c>
      <c r="EW409" s="9">
        <v>111.97</v>
      </c>
      <c r="EX409" s="9">
        <v>83.38</v>
      </c>
      <c r="EY409" s="9">
        <v>82.75</v>
      </c>
      <c r="EZ409" s="9">
        <v>82.76</v>
      </c>
      <c r="FA409" s="9">
        <v>82.77</v>
      </c>
      <c r="FB409" s="9">
        <v>82.79</v>
      </c>
      <c r="FC409" s="9">
        <v>84.58</v>
      </c>
      <c r="FD409" s="9">
        <v>96.09</v>
      </c>
      <c r="FE409" s="9">
        <v>98.6</v>
      </c>
      <c r="FF409" s="9">
        <v>100.46</v>
      </c>
      <c r="FG409" s="9">
        <v>101.12</v>
      </c>
      <c r="FH409" s="9">
        <v>101.53</v>
      </c>
      <c r="FI409" s="9">
        <v>100.56</v>
      </c>
      <c r="FJ409" s="9">
        <v>76.930000000000007</v>
      </c>
      <c r="FK409" s="9">
        <v>75.22</v>
      </c>
      <c r="FL409" s="9">
        <v>73.97</v>
      </c>
      <c r="FM409" s="9">
        <v>73.98</v>
      </c>
      <c r="FO409" s="9">
        <v>82.894599999999997</v>
      </c>
      <c r="FP409" s="7">
        <v>77.8</v>
      </c>
      <c r="FQ409" s="9">
        <v>1.3082</v>
      </c>
      <c r="FR409" s="7">
        <f t="shared" si="57"/>
        <v>59.471028894664421</v>
      </c>
      <c r="FT409" s="7">
        <v>5.15</v>
      </c>
      <c r="FU409" s="7">
        <v>4.43</v>
      </c>
      <c r="FV409" s="9">
        <v>83.081400000000002</v>
      </c>
      <c r="FX409" s="9">
        <v>78.5</v>
      </c>
      <c r="FY409" s="9">
        <v>78.099999999999994</v>
      </c>
      <c r="FZ409" s="9">
        <v>77.09</v>
      </c>
      <c r="GA409" s="9">
        <v>75.319999999999993</v>
      </c>
      <c r="GB409" s="9">
        <v>72.52</v>
      </c>
    </row>
    <row r="410" spans="1:184" x14ac:dyDescent="0.25">
      <c r="A410" s="6">
        <f t="shared" si="58"/>
        <v>45125</v>
      </c>
      <c r="B410" s="13">
        <f t="shared" si="52"/>
        <v>7</v>
      </c>
      <c r="C410" s="13">
        <f t="shared" si="53"/>
        <v>2023</v>
      </c>
      <c r="D410">
        <f t="shared" si="54"/>
        <v>202307</v>
      </c>
      <c r="E410">
        <f t="shared" si="55"/>
        <v>3</v>
      </c>
      <c r="F410">
        <f t="shared" si="56"/>
        <v>202303</v>
      </c>
      <c r="G410" t="s">
        <v>596</v>
      </c>
      <c r="H410" s="9">
        <v>5</v>
      </c>
      <c r="I410" s="9">
        <v>4.9301000000000004</v>
      </c>
      <c r="J410" s="10">
        <v>5.3211047999999996</v>
      </c>
      <c r="K410" s="10">
        <v>5.5070774</v>
      </c>
      <c r="L410" s="10">
        <v>5.6970972</v>
      </c>
      <c r="M410" s="10">
        <v>5.8502884000000002</v>
      </c>
      <c r="N410" s="10">
        <v>5.9526462999999996</v>
      </c>
      <c r="O410" s="10">
        <v>6.0126410000000003</v>
      </c>
      <c r="P410" s="10">
        <v>6.0418051999999998</v>
      </c>
      <c r="Q410" s="10">
        <v>6.0511572999999999</v>
      </c>
      <c r="R410" s="10">
        <v>6.0476932999999997</v>
      </c>
      <c r="S410" s="10">
        <v>6.0347187</v>
      </c>
      <c r="T410" s="10">
        <v>6.0132212000000003</v>
      </c>
      <c r="U410" s="10">
        <v>5.9826554999999999</v>
      </c>
      <c r="V410" s="10">
        <v>5.9413838999999999</v>
      </c>
      <c r="W410" s="10">
        <v>5.8900237000000004</v>
      </c>
      <c r="X410" s="10">
        <v>5.8299314000000004</v>
      </c>
      <c r="Y410" s="10">
        <v>5.7624617999999996</v>
      </c>
      <c r="Z410" s="10">
        <v>5.6889690000000002</v>
      </c>
      <c r="AA410" s="10">
        <v>5.6108101000000001</v>
      </c>
      <c r="AB410" s="10">
        <v>5.5293166999999999</v>
      </c>
      <c r="AC410" s="10">
        <v>5.4456775000000004</v>
      </c>
      <c r="AD410" s="10">
        <v>5.3610289</v>
      </c>
      <c r="AE410" s="10">
        <v>5.2765044000000003</v>
      </c>
      <c r="AF410" s="10">
        <v>5.1932372000000004</v>
      </c>
      <c r="AG410" s="10">
        <v>5.1123637000000004</v>
      </c>
      <c r="AH410" s="10">
        <v>5.0348296000000001</v>
      </c>
      <c r="AI410" s="10">
        <v>4.9607517000000003</v>
      </c>
      <c r="AJ410" s="10">
        <v>4.8900208000000003</v>
      </c>
      <c r="AK410" s="10">
        <v>4.8225251</v>
      </c>
      <c r="AL410" s="10">
        <v>4.7581528999999998</v>
      </c>
      <c r="AM410" s="10">
        <v>4.6967948000000002</v>
      </c>
      <c r="AN410" s="10">
        <v>4.6383390999999996</v>
      </c>
      <c r="AO410" s="10">
        <v>4.5826741999999996</v>
      </c>
      <c r="AP410" s="10">
        <v>4.5296903999999998</v>
      </c>
      <c r="AQ410" s="10">
        <v>4.4792763000000004</v>
      </c>
      <c r="AR410" s="10">
        <v>4.4313202</v>
      </c>
      <c r="AS410" s="10">
        <v>4.3857122999999998</v>
      </c>
      <c r="AT410" s="10">
        <v>4.3423413000000002</v>
      </c>
      <c r="AU410" s="10">
        <v>4.3010963999999996</v>
      </c>
      <c r="AV410" s="10">
        <v>4.2618682999999997</v>
      </c>
      <c r="AW410" s="10">
        <v>4.2245466</v>
      </c>
      <c r="AX410" s="10">
        <v>4.1890204999999998</v>
      </c>
      <c r="AY410" s="10">
        <v>4.1551809000000004</v>
      </c>
      <c r="AZ410" s="10">
        <v>4.1229170999999996</v>
      </c>
      <c r="BA410" s="10">
        <v>4.0921187000000003</v>
      </c>
      <c r="BB410" s="10">
        <v>4.0626762000000003</v>
      </c>
      <c r="BC410" s="10">
        <v>4.0344791999999998</v>
      </c>
      <c r="BD410" s="10">
        <v>4.0074171999999999</v>
      </c>
      <c r="BE410" s="10">
        <v>3.9813806999999999</v>
      </c>
      <c r="BF410" s="10">
        <v>3.9562716999999998</v>
      </c>
      <c r="BG410" s="10">
        <v>3.9320525000000002</v>
      </c>
      <c r="BH410" s="10">
        <v>3.9087046999999999</v>
      </c>
      <c r="BI410" s="10">
        <v>3.8862092000000001</v>
      </c>
      <c r="BJ410" s="10">
        <v>3.8645467</v>
      </c>
      <c r="BK410" s="10">
        <v>3.8436989000000001</v>
      </c>
      <c r="BL410" s="10">
        <v>3.8236463999999999</v>
      </c>
      <c r="BM410" s="10">
        <v>3.8043702000000001</v>
      </c>
      <c r="BN410" s="10">
        <v>3.7858516999999998</v>
      </c>
      <c r="BO410" s="10">
        <v>3.7680717000000001</v>
      </c>
      <c r="BP410" s="10">
        <v>3.7510113</v>
      </c>
      <c r="BQ410" s="10">
        <v>3.7346517000000001</v>
      </c>
      <c r="BR410" s="10">
        <v>3.6504386000000002</v>
      </c>
      <c r="BS410" s="10">
        <v>3.5884619999999998</v>
      </c>
      <c r="BU410" s="9">
        <v>66.69</v>
      </c>
      <c r="BV410" s="9">
        <v>71.39</v>
      </c>
      <c r="BW410" s="9">
        <v>84.79</v>
      </c>
      <c r="BX410" s="9">
        <v>114.39</v>
      </c>
      <c r="BY410" s="9">
        <v>132.75</v>
      </c>
      <c r="BZ410" s="9">
        <v>134.94999999999999</v>
      </c>
      <c r="CA410" s="9">
        <v>135.35</v>
      </c>
      <c r="CB410" s="9">
        <v>129.63999999999999</v>
      </c>
      <c r="CC410" s="9">
        <v>127.64</v>
      </c>
      <c r="CD410" s="9">
        <v>124.72</v>
      </c>
      <c r="CE410" s="9">
        <v>123.51</v>
      </c>
      <c r="CF410" s="9">
        <v>122.4</v>
      </c>
      <c r="CG410" s="9">
        <v>122.97</v>
      </c>
      <c r="CH410" s="9">
        <v>125.87</v>
      </c>
      <c r="CI410" s="9">
        <v>132.27000000000001</v>
      </c>
      <c r="CJ410" s="9">
        <v>137.13999999999999</v>
      </c>
      <c r="CK410" s="9">
        <v>140.16</v>
      </c>
      <c r="CL410" s="9">
        <v>146.41999999999999</v>
      </c>
      <c r="CM410" s="9">
        <v>143.94999999999999</v>
      </c>
      <c r="CN410" s="9">
        <v>128.6</v>
      </c>
      <c r="CO410" s="9">
        <v>111.37</v>
      </c>
      <c r="CP410" s="9">
        <v>104.76</v>
      </c>
      <c r="CQ410" s="9">
        <v>102.14</v>
      </c>
      <c r="CR410" s="9">
        <v>104.16</v>
      </c>
      <c r="CS410" s="9">
        <v>105.61</v>
      </c>
      <c r="CT410" s="9">
        <v>107.29</v>
      </c>
      <c r="CU410" s="9">
        <v>111.25</v>
      </c>
      <c r="CV410" s="9">
        <v>114.2</v>
      </c>
      <c r="CW410" s="9">
        <v>116.53</v>
      </c>
      <c r="CX410" s="9">
        <v>118.2</v>
      </c>
      <c r="CY410" s="9">
        <v>118.55</v>
      </c>
      <c r="CZ410" s="9">
        <v>107.03</v>
      </c>
      <c r="DA410" s="9">
        <v>95.32</v>
      </c>
      <c r="DB410" s="9">
        <v>90.56</v>
      </c>
      <c r="DC410" s="9">
        <v>84.55</v>
      </c>
      <c r="DD410" s="9">
        <v>81.03</v>
      </c>
      <c r="DE410" s="9">
        <v>77.459999999999994</v>
      </c>
      <c r="DF410" s="9">
        <v>79.67</v>
      </c>
      <c r="DG410" s="9">
        <v>86.4</v>
      </c>
      <c r="DH410" s="9">
        <v>92.96</v>
      </c>
      <c r="DI410" s="9">
        <v>97.51</v>
      </c>
      <c r="DJ410" s="9">
        <v>98.65</v>
      </c>
      <c r="DK410" s="9">
        <v>100.71</v>
      </c>
      <c r="DL410" s="9">
        <v>95.39</v>
      </c>
      <c r="DM410" s="9">
        <v>86.76</v>
      </c>
      <c r="DN410" s="9">
        <v>78.239999999999995</v>
      </c>
      <c r="DO410" s="9">
        <v>74.180000000000007</v>
      </c>
      <c r="DP410" s="9">
        <v>68.34</v>
      </c>
      <c r="DR410" s="9">
        <v>73.52</v>
      </c>
      <c r="DS410" s="9">
        <v>79.5</v>
      </c>
      <c r="DT410" s="9">
        <v>85.7</v>
      </c>
      <c r="DU410" s="9">
        <v>117.47</v>
      </c>
      <c r="DV410" s="9">
        <v>130.05000000000001</v>
      </c>
      <c r="DW410" s="9">
        <v>127.11</v>
      </c>
      <c r="DX410" s="9">
        <v>125.13</v>
      </c>
      <c r="DY410" s="9">
        <v>122.3</v>
      </c>
      <c r="DZ410" s="9">
        <v>112.15</v>
      </c>
      <c r="EA410" s="9">
        <v>110.53</v>
      </c>
      <c r="EB410" s="9">
        <v>110.42</v>
      </c>
      <c r="EC410" s="9">
        <v>107.26</v>
      </c>
      <c r="ED410" s="9">
        <v>107.65</v>
      </c>
      <c r="EE410" s="9">
        <v>107.29</v>
      </c>
      <c r="EF410" s="9">
        <v>121.32</v>
      </c>
      <c r="EG410" s="9">
        <v>123.59</v>
      </c>
      <c r="EH410" s="9">
        <v>124.67</v>
      </c>
      <c r="EI410" s="9">
        <v>130.78</v>
      </c>
      <c r="EJ410" s="9">
        <v>130.04</v>
      </c>
      <c r="EK410" s="9">
        <v>129.72</v>
      </c>
      <c r="EL410" s="9">
        <v>96.18</v>
      </c>
      <c r="EM410" s="9">
        <v>95.45</v>
      </c>
      <c r="EN410" s="9">
        <v>95.43</v>
      </c>
      <c r="EO410" s="9">
        <v>95.54</v>
      </c>
      <c r="EP410" s="9">
        <v>96.92</v>
      </c>
      <c r="EQ410" s="9">
        <v>97.76</v>
      </c>
      <c r="ER410" s="9">
        <v>110.74</v>
      </c>
      <c r="ES410" s="9">
        <v>113.25</v>
      </c>
      <c r="ET410" s="9">
        <v>115.11</v>
      </c>
      <c r="EU410" s="9">
        <v>115.77</v>
      </c>
      <c r="EV410" s="9">
        <v>114.81</v>
      </c>
      <c r="EW410" s="9">
        <v>114.72</v>
      </c>
      <c r="EX410" s="9">
        <v>86.25</v>
      </c>
      <c r="EY410" s="9">
        <v>85.62</v>
      </c>
      <c r="EZ410" s="9">
        <v>85.63</v>
      </c>
      <c r="FA410" s="9">
        <v>85.64</v>
      </c>
      <c r="FB410" s="9">
        <v>85.66</v>
      </c>
      <c r="FC410" s="9">
        <v>87.45</v>
      </c>
      <c r="FD410" s="9">
        <v>98.34</v>
      </c>
      <c r="FE410" s="9">
        <v>100.85</v>
      </c>
      <c r="FF410" s="9">
        <v>102.71</v>
      </c>
      <c r="FG410" s="9">
        <v>103.37</v>
      </c>
      <c r="FH410" s="9">
        <v>103.78</v>
      </c>
      <c r="FI410" s="9">
        <v>102.81</v>
      </c>
      <c r="FJ410" s="9">
        <v>79.8</v>
      </c>
      <c r="FK410" s="9">
        <v>78.09</v>
      </c>
      <c r="FL410" s="9">
        <v>76.84</v>
      </c>
      <c r="FM410" s="9">
        <v>76.849999999999994</v>
      </c>
      <c r="FO410" s="9">
        <v>82.8673</v>
      </c>
      <c r="FP410" s="7">
        <v>79.540000000000006</v>
      </c>
      <c r="FQ410" s="9">
        <v>1.3081</v>
      </c>
      <c r="FR410" s="7">
        <f t="shared" si="57"/>
        <v>60.805748795963616</v>
      </c>
      <c r="FT410" s="7">
        <v>5.09</v>
      </c>
      <c r="FU410" s="7">
        <v>4.3499999999999996</v>
      </c>
      <c r="FV410" s="9">
        <v>83.070800000000006</v>
      </c>
      <c r="FX410" s="9">
        <v>79.63</v>
      </c>
      <c r="FY410" s="9">
        <v>79.23</v>
      </c>
      <c r="FZ410" s="9">
        <v>78.209999999999994</v>
      </c>
      <c r="GA410" s="9">
        <v>76.31</v>
      </c>
      <c r="GB410" s="9">
        <v>73.31</v>
      </c>
    </row>
    <row r="411" spans="1:184" x14ac:dyDescent="0.25">
      <c r="A411" s="6">
        <f t="shared" si="58"/>
        <v>45126</v>
      </c>
      <c r="B411" s="13">
        <f t="shared" si="52"/>
        <v>7</v>
      </c>
      <c r="C411" s="13">
        <f t="shared" si="53"/>
        <v>2023</v>
      </c>
      <c r="D411">
        <f t="shared" si="54"/>
        <v>202307</v>
      </c>
      <c r="E411">
        <f t="shared" si="55"/>
        <v>3</v>
      </c>
      <c r="F411">
        <f t="shared" si="56"/>
        <v>202303</v>
      </c>
      <c r="G411" t="s">
        <v>597</v>
      </c>
      <c r="H411" s="9">
        <v>5</v>
      </c>
      <c r="I411" s="9">
        <v>4.9302999999999999</v>
      </c>
      <c r="J411" s="10">
        <v>5.2782926999999997</v>
      </c>
      <c r="K411" s="10">
        <v>5.4190056000000002</v>
      </c>
      <c r="L411" s="10">
        <v>5.5680547999999996</v>
      </c>
      <c r="M411" s="10">
        <v>5.6856029000000001</v>
      </c>
      <c r="N411" s="10">
        <v>5.7582978999999996</v>
      </c>
      <c r="O411" s="10">
        <v>5.7938365999999997</v>
      </c>
      <c r="P411" s="10">
        <v>5.8031768000000001</v>
      </c>
      <c r="Q411" s="10">
        <v>5.7964735999999997</v>
      </c>
      <c r="R411" s="10">
        <v>5.7802448999999996</v>
      </c>
      <c r="S411" s="10">
        <v>5.7572679999999998</v>
      </c>
      <c r="T411" s="10">
        <v>5.7278080999999998</v>
      </c>
      <c r="U411" s="10">
        <v>5.6908557999999996</v>
      </c>
      <c r="V411" s="10">
        <v>5.6439972999999997</v>
      </c>
      <c r="W411" s="10">
        <v>5.5876352999999996</v>
      </c>
      <c r="X411" s="10">
        <v>5.5231177000000002</v>
      </c>
      <c r="Y411" s="10">
        <v>5.4517901999999996</v>
      </c>
      <c r="Z411" s="10">
        <v>5.3749982999999997</v>
      </c>
      <c r="AA411" s="10">
        <v>5.2940902999999997</v>
      </c>
      <c r="AB411" s="10">
        <v>5.2103976000000003</v>
      </c>
      <c r="AC411" s="10">
        <v>5.1251720000000001</v>
      </c>
      <c r="AD411" s="10">
        <v>5.0396403000000003</v>
      </c>
      <c r="AE411" s="10">
        <v>4.9550260000000002</v>
      </c>
      <c r="AF411" s="10">
        <v>4.8725529999999999</v>
      </c>
      <c r="AG411" s="10">
        <v>4.7934479999999997</v>
      </c>
      <c r="AH411" s="10">
        <v>4.7187574999999997</v>
      </c>
      <c r="AI411" s="10">
        <v>4.6485751000000004</v>
      </c>
      <c r="AJ411" s="10">
        <v>4.5826770000000003</v>
      </c>
      <c r="AK411" s="10">
        <v>4.5208367999999997</v>
      </c>
      <c r="AL411" s="10">
        <v>4.4628283</v>
      </c>
      <c r="AM411" s="10">
        <v>4.4084272000000002</v>
      </c>
      <c r="AN411" s="10">
        <v>4.3574073000000002</v>
      </c>
      <c r="AO411" s="10">
        <v>4.3095423999999998</v>
      </c>
      <c r="AP411" s="10">
        <v>4.2646081000000002</v>
      </c>
      <c r="AQ411" s="10">
        <v>4.2223781999999996</v>
      </c>
      <c r="AR411" s="10">
        <v>4.1826267000000001</v>
      </c>
      <c r="AS411" s="10">
        <v>4.1451288000000002</v>
      </c>
      <c r="AT411" s="10">
        <v>4.1096722999999997</v>
      </c>
      <c r="AU411" s="10">
        <v>4.0761113</v>
      </c>
      <c r="AV411" s="10">
        <v>4.0443214000000003</v>
      </c>
      <c r="AW411" s="10">
        <v>4.0141770000000001</v>
      </c>
      <c r="AX411" s="10">
        <v>3.9855526000000001</v>
      </c>
      <c r="AY411" s="10">
        <v>3.9583238000000001</v>
      </c>
      <c r="AZ411" s="10">
        <v>3.9323649000000001</v>
      </c>
      <c r="BA411" s="10">
        <v>3.9075506999999998</v>
      </c>
      <c r="BB411" s="10">
        <v>3.8837564000000002</v>
      </c>
      <c r="BC411" s="10">
        <v>3.8608565000000001</v>
      </c>
      <c r="BD411" s="10">
        <v>3.8387258000000002</v>
      </c>
      <c r="BE411" s="10">
        <v>3.8172394000000001</v>
      </c>
      <c r="BF411" s="10">
        <v>3.7962913999999999</v>
      </c>
      <c r="BG411" s="10">
        <v>3.7758612</v>
      </c>
      <c r="BH411" s="10">
        <v>3.7559528000000002</v>
      </c>
      <c r="BI411" s="10">
        <v>3.7365691999999999</v>
      </c>
      <c r="BJ411" s="10">
        <v>3.7177136000000002</v>
      </c>
      <c r="BK411" s="10">
        <v>3.6993898000000001</v>
      </c>
      <c r="BL411" s="10">
        <v>3.6816010000000001</v>
      </c>
      <c r="BM411" s="10">
        <v>3.6643501999999999</v>
      </c>
      <c r="BN411" s="10">
        <v>3.6476413000000001</v>
      </c>
      <c r="BO411" s="10">
        <v>3.6314774999999999</v>
      </c>
      <c r="BP411" s="10">
        <v>3.6158619000000001</v>
      </c>
      <c r="BQ411" s="10">
        <v>3.6007981999999998</v>
      </c>
      <c r="BR411" s="10">
        <v>3.5220387999999998</v>
      </c>
      <c r="BS411" s="10">
        <v>3.4630546</v>
      </c>
      <c r="BU411" s="9">
        <v>67.87</v>
      </c>
      <c r="BV411" s="9">
        <v>72.42</v>
      </c>
      <c r="BW411" s="9">
        <v>85.83</v>
      </c>
      <c r="BX411" s="9">
        <v>116.64</v>
      </c>
      <c r="BY411" s="9">
        <v>137.38999999999999</v>
      </c>
      <c r="BZ411" s="9">
        <v>139.9</v>
      </c>
      <c r="CA411" s="9">
        <v>140.30000000000001</v>
      </c>
      <c r="CB411" s="9">
        <v>134.69</v>
      </c>
      <c r="CC411" s="9">
        <v>131.38999999999999</v>
      </c>
      <c r="CD411" s="9">
        <v>129.54</v>
      </c>
      <c r="CE411" s="9">
        <v>127.29</v>
      </c>
      <c r="CF411" s="9">
        <v>126.81</v>
      </c>
      <c r="CG411" s="9">
        <v>127.38</v>
      </c>
      <c r="CH411" s="9">
        <v>130.58000000000001</v>
      </c>
      <c r="CI411" s="9">
        <v>136.97999999999999</v>
      </c>
      <c r="CJ411" s="9">
        <v>141.84</v>
      </c>
      <c r="CK411" s="9">
        <v>144.79</v>
      </c>
      <c r="CL411" s="9">
        <v>150.72999999999999</v>
      </c>
      <c r="CM411" s="9">
        <v>148.26</v>
      </c>
      <c r="CN411" s="9">
        <v>132.91</v>
      </c>
      <c r="CO411" s="9">
        <v>115.49</v>
      </c>
      <c r="CP411" s="9">
        <v>108.88</v>
      </c>
      <c r="CQ411" s="9">
        <v>106.26</v>
      </c>
      <c r="CR411" s="9">
        <v>108.28</v>
      </c>
      <c r="CS411" s="9">
        <v>109.73</v>
      </c>
      <c r="CT411" s="9">
        <v>111.41</v>
      </c>
      <c r="CU411" s="9">
        <v>115.23</v>
      </c>
      <c r="CV411" s="9">
        <v>118.19</v>
      </c>
      <c r="CW411" s="9">
        <v>120.52</v>
      </c>
      <c r="CX411" s="9">
        <v>122.19</v>
      </c>
      <c r="CY411" s="9">
        <v>122.54</v>
      </c>
      <c r="CZ411" s="9">
        <v>111.02</v>
      </c>
      <c r="DA411" s="9">
        <v>98.99</v>
      </c>
      <c r="DB411" s="9">
        <v>94.23</v>
      </c>
      <c r="DC411" s="9">
        <v>88.22</v>
      </c>
      <c r="DD411" s="9">
        <v>84.7</v>
      </c>
      <c r="DE411" s="9">
        <v>81.13</v>
      </c>
      <c r="DF411" s="9">
        <v>83.35</v>
      </c>
      <c r="DG411" s="9">
        <v>90.08</v>
      </c>
      <c r="DH411" s="9">
        <v>96.64</v>
      </c>
      <c r="DI411" s="9">
        <v>101.19</v>
      </c>
      <c r="DJ411" s="9">
        <v>102.33</v>
      </c>
      <c r="DK411" s="9">
        <v>104.39</v>
      </c>
      <c r="DL411" s="9">
        <v>99.07</v>
      </c>
      <c r="DM411" s="9">
        <v>90.44</v>
      </c>
      <c r="DN411" s="9">
        <v>81.92</v>
      </c>
      <c r="DO411" s="9">
        <v>77.86</v>
      </c>
      <c r="DP411" s="9">
        <v>72.02</v>
      </c>
      <c r="DR411" s="9">
        <v>72.760000000000005</v>
      </c>
      <c r="DS411" s="9">
        <v>79.52</v>
      </c>
      <c r="DT411" s="9">
        <v>85.52</v>
      </c>
      <c r="DU411" s="9">
        <v>118.15</v>
      </c>
      <c r="DV411" s="9">
        <v>131.52000000000001</v>
      </c>
      <c r="DW411" s="9">
        <v>129.32</v>
      </c>
      <c r="DX411" s="9">
        <v>127.34</v>
      </c>
      <c r="DY411" s="9">
        <v>124.51</v>
      </c>
      <c r="DZ411" s="9">
        <v>115.24</v>
      </c>
      <c r="EA411" s="9">
        <v>113.62</v>
      </c>
      <c r="EB411" s="9">
        <v>113.51</v>
      </c>
      <c r="EC411" s="9">
        <v>111.54</v>
      </c>
      <c r="ED411" s="9">
        <v>111.93</v>
      </c>
      <c r="EE411" s="9">
        <v>111.57</v>
      </c>
      <c r="EF411" s="9">
        <v>124.39</v>
      </c>
      <c r="EG411" s="9">
        <v>126.66</v>
      </c>
      <c r="EH411" s="9">
        <v>127.74</v>
      </c>
      <c r="EI411" s="9">
        <v>134.1</v>
      </c>
      <c r="EJ411" s="9">
        <v>133.36000000000001</v>
      </c>
      <c r="EK411" s="9">
        <v>133.04</v>
      </c>
      <c r="EL411" s="9">
        <v>99.42</v>
      </c>
      <c r="EM411" s="9">
        <v>98.69</v>
      </c>
      <c r="EN411" s="9">
        <v>98.67</v>
      </c>
      <c r="EO411" s="9">
        <v>98.78</v>
      </c>
      <c r="EP411" s="9">
        <v>100.16</v>
      </c>
      <c r="EQ411" s="9">
        <v>101</v>
      </c>
      <c r="ER411" s="9">
        <v>111.44</v>
      </c>
      <c r="ES411" s="9">
        <v>113.95</v>
      </c>
      <c r="ET411" s="9">
        <v>115.81</v>
      </c>
      <c r="EU411" s="9">
        <v>116.47</v>
      </c>
      <c r="EV411" s="9">
        <v>115.51</v>
      </c>
      <c r="EW411" s="9">
        <v>115.42</v>
      </c>
      <c r="EX411" s="9">
        <v>86.24</v>
      </c>
      <c r="EY411" s="9">
        <v>85.61</v>
      </c>
      <c r="EZ411" s="9">
        <v>85.62</v>
      </c>
      <c r="FA411" s="9">
        <v>85.63</v>
      </c>
      <c r="FB411" s="9">
        <v>85.65</v>
      </c>
      <c r="FC411" s="9">
        <v>87.44</v>
      </c>
      <c r="FD411" s="9">
        <v>99.24</v>
      </c>
      <c r="FE411" s="9">
        <v>101.75</v>
      </c>
      <c r="FF411" s="9">
        <v>103.61</v>
      </c>
      <c r="FG411" s="9">
        <v>104.27</v>
      </c>
      <c r="FH411" s="9">
        <v>104.68</v>
      </c>
      <c r="FI411" s="9">
        <v>103.71</v>
      </c>
      <c r="FJ411" s="9">
        <v>79.790000000000006</v>
      </c>
      <c r="FK411" s="9">
        <v>78.08</v>
      </c>
      <c r="FL411" s="9">
        <v>76.83</v>
      </c>
      <c r="FM411" s="9">
        <v>76.84</v>
      </c>
      <c r="FO411" s="9">
        <v>81.896000000000001</v>
      </c>
      <c r="FP411" s="7">
        <v>79.38</v>
      </c>
      <c r="FQ411" s="9">
        <v>1.2885</v>
      </c>
      <c r="FR411" s="7">
        <f t="shared" si="57"/>
        <v>61.60651920838184</v>
      </c>
      <c r="FT411" s="7">
        <v>4.8499999999999996</v>
      </c>
      <c r="FU411" s="7">
        <v>4.18</v>
      </c>
      <c r="FV411" s="9">
        <v>82.092299999999994</v>
      </c>
      <c r="FX411" s="9">
        <v>79.459999999999994</v>
      </c>
      <c r="FY411" s="9">
        <v>79.11</v>
      </c>
      <c r="FZ411" s="9">
        <v>78.19</v>
      </c>
      <c r="GA411" s="9">
        <v>76.47</v>
      </c>
      <c r="GB411" s="9">
        <v>73.650000000000006</v>
      </c>
    </row>
    <row r="412" spans="1:184" x14ac:dyDescent="0.25">
      <c r="A412" s="6">
        <f t="shared" si="58"/>
        <v>45127</v>
      </c>
      <c r="B412" s="13">
        <f t="shared" si="52"/>
        <v>7</v>
      </c>
      <c r="C412" s="13">
        <f t="shared" si="53"/>
        <v>2023</v>
      </c>
      <c r="D412">
        <f t="shared" si="54"/>
        <v>202307</v>
      </c>
      <c r="E412">
        <f t="shared" si="55"/>
        <v>3</v>
      </c>
      <c r="F412">
        <f t="shared" si="56"/>
        <v>202303</v>
      </c>
      <c r="G412" t="s">
        <v>598</v>
      </c>
      <c r="H412" s="9">
        <v>5</v>
      </c>
      <c r="I412" s="9">
        <v>4.9305000000000003</v>
      </c>
      <c r="J412" s="10">
        <v>5.3082858000000002</v>
      </c>
      <c r="K412" s="10">
        <v>5.4405748000000003</v>
      </c>
      <c r="L412" s="10">
        <v>5.5921079999999996</v>
      </c>
      <c r="M412" s="10">
        <v>5.7178471999999996</v>
      </c>
      <c r="N412" s="10">
        <v>5.8027414999999998</v>
      </c>
      <c r="O412" s="10">
        <v>5.8515443999999999</v>
      </c>
      <c r="P412" s="10">
        <v>5.8732369999999996</v>
      </c>
      <c r="Q412" s="10">
        <v>5.8752054999999999</v>
      </c>
      <c r="R412" s="10">
        <v>5.8634766999999997</v>
      </c>
      <c r="S412" s="10">
        <v>5.8411606999999997</v>
      </c>
      <c r="T412" s="10">
        <v>5.8098777000000004</v>
      </c>
      <c r="U412" s="10">
        <v>5.7702</v>
      </c>
      <c r="V412" s="10">
        <v>5.7219487000000004</v>
      </c>
      <c r="W412" s="10">
        <v>5.6659392000000004</v>
      </c>
      <c r="X412" s="10">
        <v>5.6033995000000001</v>
      </c>
      <c r="Y412" s="10">
        <v>5.5355556000000004</v>
      </c>
      <c r="Z412" s="10">
        <v>5.4636334</v>
      </c>
      <c r="AA412" s="10">
        <v>5.3888613999999997</v>
      </c>
      <c r="AB412" s="10">
        <v>5.3124096999999999</v>
      </c>
      <c r="AC412" s="10">
        <v>5.2351631000000003</v>
      </c>
      <c r="AD412" s="10">
        <v>5.1579180999999998</v>
      </c>
      <c r="AE412" s="10">
        <v>5.0814681000000004</v>
      </c>
      <c r="AF412" s="10">
        <v>5.0066066999999999</v>
      </c>
      <c r="AG412" s="10">
        <v>4.9341302000000002</v>
      </c>
      <c r="AH412" s="10">
        <v>4.8647087000000004</v>
      </c>
      <c r="AI412" s="10">
        <v>4.7984106000000004</v>
      </c>
      <c r="AJ412" s="10">
        <v>4.7351235999999997</v>
      </c>
      <c r="AK412" s="10">
        <v>4.6747331000000001</v>
      </c>
      <c r="AL412" s="10">
        <v>4.6171242000000001</v>
      </c>
      <c r="AM412" s="10">
        <v>4.5621846000000001</v>
      </c>
      <c r="AN412" s="10">
        <v>4.5097994999999997</v>
      </c>
      <c r="AO412" s="10">
        <v>4.4598544000000002</v>
      </c>
      <c r="AP412" s="10">
        <v>4.4122366</v>
      </c>
      <c r="AQ412" s="10">
        <v>4.3668313999999997</v>
      </c>
      <c r="AR412" s="10">
        <v>4.3235245999999998</v>
      </c>
      <c r="AS412" s="10">
        <v>4.2822031000000003</v>
      </c>
      <c r="AT412" s="10">
        <v>4.2427562999999999</v>
      </c>
      <c r="AU412" s="10">
        <v>4.2050912</v>
      </c>
      <c r="AV412" s="10">
        <v>4.1691203999999997</v>
      </c>
      <c r="AW412" s="10">
        <v>4.1347556000000001</v>
      </c>
      <c r="AX412" s="10">
        <v>4.1019084000000001</v>
      </c>
      <c r="AY412" s="10">
        <v>4.0704912999999996</v>
      </c>
      <c r="AZ412" s="10">
        <v>4.0404162000000001</v>
      </c>
      <c r="BA412" s="10">
        <v>4.0115943999999999</v>
      </c>
      <c r="BB412" s="10">
        <v>3.9839389000000001</v>
      </c>
      <c r="BC412" s="10">
        <v>3.9573610000000001</v>
      </c>
      <c r="BD412" s="10">
        <v>3.9317726</v>
      </c>
      <c r="BE412" s="10">
        <v>3.9070860999999999</v>
      </c>
      <c r="BF412" s="10">
        <v>3.8832247999999998</v>
      </c>
      <c r="BG412" s="10">
        <v>3.8601622</v>
      </c>
      <c r="BH412" s="10">
        <v>3.8378868000000002</v>
      </c>
      <c r="BI412" s="10">
        <v>3.8163862000000002</v>
      </c>
      <c r="BJ412" s="10">
        <v>3.7956481000000002</v>
      </c>
      <c r="BK412" s="10">
        <v>3.7756609000000001</v>
      </c>
      <c r="BL412" s="10">
        <v>3.7564122000000002</v>
      </c>
      <c r="BM412" s="10">
        <v>3.7378895999999999</v>
      </c>
      <c r="BN412" s="10">
        <v>3.7200815</v>
      </c>
      <c r="BO412" s="10">
        <v>3.7029755999999998</v>
      </c>
      <c r="BP412" s="10">
        <v>3.6865595</v>
      </c>
      <c r="BQ412" s="10">
        <v>3.6708216</v>
      </c>
      <c r="BR412" s="10">
        <v>3.5901296</v>
      </c>
      <c r="BS412" s="10">
        <v>3.5318773000000001</v>
      </c>
      <c r="BU412" s="9">
        <v>70.36</v>
      </c>
      <c r="BV412" s="9">
        <v>73.84</v>
      </c>
      <c r="BW412" s="9">
        <v>87.42</v>
      </c>
      <c r="BX412" s="9">
        <v>118.33</v>
      </c>
      <c r="BY412" s="9">
        <v>138.36000000000001</v>
      </c>
      <c r="BZ412" s="9">
        <v>141.87</v>
      </c>
      <c r="CA412" s="9">
        <v>142.54</v>
      </c>
      <c r="CB412" s="9">
        <v>137.61000000000001</v>
      </c>
      <c r="CC412" s="9">
        <v>134.36000000000001</v>
      </c>
      <c r="CD412" s="9">
        <v>131.96</v>
      </c>
      <c r="CE412" s="9">
        <v>130.31</v>
      </c>
      <c r="CF412" s="9">
        <v>130.31</v>
      </c>
      <c r="CG412" s="9">
        <v>130.41</v>
      </c>
      <c r="CH412" s="9">
        <v>133.41</v>
      </c>
      <c r="CI412" s="9">
        <v>139.81</v>
      </c>
      <c r="CJ412" s="9">
        <v>144.66999999999999</v>
      </c>
      <c r="CK412" s="9">
        <v>147.62</v>
      </c>
      <c r="CL412" s="9">
        <v>153.66</v>
      </c>
      <c r="CM412" s="9">
        <v>151.19999999999999</v>
      </c>
      <c r="CN412" s="9">
        <v>135.85</v>
      </c>
      <c r="CO412" s="9">
        <v>116.88</v>
      </c>
      <c r="CP412" s="9">
        <v>110.27</v>
      </c>
      <c r="CQ412" s="9">
        <v>107.65</v>
      </c>
      <c r="CR412" s="9">
        <v>109.67</v>
      </c>
      <c r="CS412" s="9">
        <v>111.12</v>
      </c>
      <c r="CT412" s="9">
        <v>112.8</v>
      </c>
      <c r="CU412" s="9">
        <v>116.6</v>
      </c>
      <c r="CV412" s="9">
        <v>119.56</v>
      </c>
      <c r="CW412" s="9">
        <v>121.89</v>
      </c>
      <c r="CX412" s="9">
        <v>123.43</v>
      </c>
      <c r="CY412" s="9">
        <v>123.78</v>
      </c>
      <c r="CZ412" s="9">
        <v>111.59</v>
      </c>
      <c r="DA412" s="9">
        <v>100.58</v>
      </c>
      <c r="DB412" s="9">
        <v>95.82</v>
      </c>
      <c r="DC412" s="9">
        <v>89.81</v>
      </c>
      <c r="DD412" s="9">
        <v>86.29</v>
      </c>
      <c r="DE412" s="9">
        <v>82.72</v>
      </c>
      <c r="DF412" s="9">
        <v>84.94</v>
      </c>
      <c r="DG412" s="9">
        <v>91.67</v>
      </c>
      <c r="DH412" s="9">
        <v>98.23</v>
      </c>
      <c r="DI412" s="9">
        <v>102.78</v>
      </c>
      <c r="DJ412" s="9">
        <v>103.92</v>
      </c>
      <c r="DK412" s="9">
        <v>105.98</v>
      </c>
      <c r="DL412" s="9">
        <v>100.66</v>
      </c>
      <c r="DM412" s="9">
        <v>91.72</v>
      </c>
      <c r="DN412" s="9">
        <v>83.32</v>
      </c>
      <c r="DO412" s="9">
        <v>79.36</v>
      </c>
      <c r="DP412" s="9">
        <v>73.61</v>
      </c>
      <c r="DR412" s="9">
        <v>75.400000000000006</v>
      </c>
      <c r="DS412" s="9">
        <v>81.96</v>
      </c>
      <c r="DT412" s="9">
        <v>87.19</v>
      </c>
      <c r="DU412" s="9">
        <v>119.98</v>
      </c>
      <c r="DV412" s="9">
        <v>133.99</v>
      </c>
      <c r="DW412" s="9">
        <v>131.22999999999999</v>
      </c>
      <c r="DX412" s="9">
        <v>129.25</v>
      </c>
      <c r="DY412" s="9">
        <v>126.42</v>
      </c>
      <c r="DZ412" s="9">
        <v>117.01</v>
      </c>
      <c r="EA412" s="9">
        <v>115.39</v>
      </c>
      <c r="EB412" s="9">
        <v>115.28</v>
      </c>
      <c r="EC412" s="9">
        <v>113.98</v>
      </c>
      <c r="ED412" s="9">
        <v>114.37</v>
      </c>
      <c r="EE412" s="9">
        <v>114.01</v>
      </c>
      <c r="EF412" s="9">
        <v>125.88</v>
      </c>
      <c r="EG412" s="9">
        <v>128.15</v>
      </c>
      <c r="EH412" s="9">
        <v>129.22999999999999</v>
      </c>
      <c r="EI412" s="9">
        <v>136.26</v>
      </c>
      <c r="EJ412" s="9">
        <v>135.52000000000001</v>
      </c>
      <c r="EK412" s="9">
        <v>135.19999999999999</v>
      </c>
      <c r="EL412" s="9">
        <v>97.31</v>
      </c>
      <c r="EM412" s="9">
        <v>96.58</v>
      </c>
      <c r="EN412" s="9">
        <v>96.56</v>
      </c>
      <c r="EO412" s="9">
        <v>96.67</v>
      </c>
      <c r="EP412" s="9">
        <v>98.05</v>
      </c>
      <c r="EQ412" s="9">
        <v>98.89</v>
      </c>
      <c r="ER412" s="9">
        <v>111.23</v>
      </c>
      <c r="ES412" s="9">
        <v>113.74</v>
      </c>
      <c r="ET412" s="9">
        <v>115.6</v>
      </c>
      <c r="EU412" s="9">
        <v>116.26</v>
      </c>
      <c r="EV412" s="9">
        <v>115.3</v>
      </c>
      <c r="EW412" s="9">
        <v>115.21</v>
      </c>
      <c r="EX412" s="9">
        <v>83.32</v>
      </c>
      <c r="EY412" s="9">
        <v>82.69</v>
      </c>
      <c r="EZ412" s="9">
        <v>82.7</v>
      </c>
      <c r="FA412" s="9">
        <v>82.71</v>
      </c>
      <c r="FB412" s="9">
        <v>82.73</v>
      </c>
      <c r="FC412" s="9">
        <v>84.52</v>
      </c>
      <c r="FD412" s="9">
        <v>98.84</v>
      </c>
      <c r="FE412" s="9">
        <v>101.35</v>
      </c>
      <c r="FF412" s="9">
        <v>103.21</v>
      </c>
      <c r="FG412" s="9">
        <v>103.87</v>
      </c>
      <c r="FH412" s="9">
        <v>104.28</v>
      </c>
      <c r="FI412" s="9">
        <v>103.31</v>
      </c>
      <c r="FJ412" s="9">
        <v>76.87</v>
      </c>
      <c r="FK412" s="9">
        <v>75.16</v>
      </c>
      <c r="FL412" s="9">
        <v>73.91</v>
      </c>
      <c r="FM412" s="9">
        <v>73.92</v>
      </c>
      <c r="FO412" s="9">
        <v>81.838999999999999</v>
      </c>
      <c r="FP412" s="7">
        <v>79.62</v>
      </c>
      <c r="FQ412" s="9">
        <v>1.2850999999999999</v>
      </c>
      <c r="FR412" s="7">
        <f t="shared" si="57"/>
        <v>61.95626799470859</v>
      </c>
      <c r="FT412" s="7">
        <v>4.9800000000000004</v>
      </c>
      <c r="FU412" s="7">
        <v>4.28</v>
      </c>
      <c r="FV412" s="9">
        <v>82.030799999999999</v>
      </c>
      <c r="FX412" s="9">
        <v>79.64</v>
      </c>
      <c r="FY412" s="9">
        <v>79.27</v>
      </c>
      <c r="FZ412" s="9">
        <v>78.349999999999994</v>
      </c>
      <c r="GA412" s="9">
        <v>76.62</v>
      </c>
      <c r="GB412" s="9">
        <v>73.680000000000007</v>
      </c>
    </row>
    <row r="413" spans="1:184" x14ac:dyDescent="0.25">
      <c r="A413" s="6">
        <f t="shared" si="58"/>
        <v>45128</v>
      </c>
      <c r="B413" s="13">
        <f t="shared" si="52"/>
        <v>7</v>
      </c>
      <c r="C413" s="13">
        <f t="shared" si="53"/>
        <v>2023</v>
      </c>
      <c r="D413">
        <f t="shared" si="54"/>
        <v>202307</v>
      </c>
      <c r="E413">
        <f t="shared" si="55"/>
        <v>3</v>
      </c>
      <c r="F413">
        <f t="shared" si="56"/>
        <v>202303</v>
      </c>
      <c r="G413" t="s">
        <v>599</v>
      </c>
      <c r="H413" s="9">
        <v>5</v>
      </c>
      <c r="I413" s="9">
        <v>4.9306000000000001</v>
      </c>
      <c r="J413" s="10">
        <v>5.3034561</v>
      </c>
      <c r="K413" s="10">
        <v>5.4435868000000003</v>
      </c>
      <c r="L413" s="10">
        <v>5.5994302999999999</v>
      </c>
      <c r="M413" s="10">
        <v>5.7237140999999996</v>
      </c>
      <c r="N413" s="10">
        <v>5.8017634999999999</v>
      </c>
      <c r="O413" s="10">
        <v>5.8413249</v>
      </c>
      <c r="P413" s="10">
        <v>5.8540663000000004</v>
      </c>
      <c r="Q413" s="10">
        <v>5.8501491000000003</v>
      </c>
      <c r="R413" s="10">
        <v>5.8363284999999996</v>
      </c>
      <c r="S413" s="10">
        <v>5.8155652</v>
      </c>
      <c r="T413" s="10">
        <v>5.7884424000000001</v>
      </c>
      <c r="U413" s="10">
        <v>5.7543407999999996</v>
      </c>
      <c r="V413" s="10">
        <v>5.7112084999999997</v>
      </c>
      <c r="W413" s="10">
        <v>5.6593654999999998</v>
      </c>
      <c r="X413" s="10">
        <v>5.6000261</v>
      </c>
      <c r="Y413" s="10">
        <v>5.5344034999999998</v>
      </c>
      <c r="Z413" s="10">
        <v>5.4637102999999998</v>
      </c>
      <c r="AA413" s="10">
        <v>5.3891616999999998</v>
      </c>
      <c r="AB413" s="10">
        <v>5.3119497000000004</v>
      </c>
      <c r="AC413" s="10">
        <v>5.2331592999999996</v>
      </c>
      <c r="AD413" s="10">
        <v>5.1538446999999996</v>
      </c>
      <c r="AE413" s="10">
        <v>5.0750567999999996</v>
      </c>
      <c r="AF413" s="10">
        <v>4.9978468999999999</v>
      </c>
      <c r="AG413" s="10">
        <v>4.9232687000000004</v>
      </c>
      <c r="AH413" s="10">
        <v>4.8521919000000002</v>
      </c>
      <c r="AI413" s="10">
        <v>4.7846840999999998</v>
      </c>
      <c r="AJ413" s="10">
        <v>4.7205943000000001</v>
      </c>
      <c r="AK413" s="10">
        <v>4.6597691000000001</v>
      </c>
      <c r="AL413" s="10">
        <v>4.602055</v>
      </c>
      <c r="AM413" s="10">
        <v>4.5473007000000001</v>
      </c>
      <c r="AN413" s="10">
        <v>4.4953529999999997</v>
      </c>
      <c r="AO413" s="10">
        <v>4.4460585999999997</v>
      </c>
      <c r="AP413" s="10">
        <v>4.3992658999999996</v>
      </c>
      <c r="AQ413" s="10">
        <v>4.3548216999999996</v>
      </c>
      <c r="AR413" s="10">
        <v>4.3125727999999999</v>
      </c>
      <c r="AS413" s="10">
        <v>4.2723674999999997</v>
      </c>
      <c r="AT413" s="10">
        <v>4.2340606000000003</v>
      </c>
      <c r="AU413" s="10">
        <v>4.1975414999999998</v>
      </c>
      <c r="AV413" s="10">
        <v>4.1627105000000002</v>
      </c>
      <c r="AW413" s="10">
        <v>4.1294665999999998</v>
      </c>
      <c r="AX413" s="10">
        <v>4.097709</v>
      </c>
      <c r="AY413" s="10">
        <v>4.0673377999999998</v>
      </c>
      <c r="AZ413" s="10">
        <v>4.0382521000000002</v>
      </c>
      <c r="BA413" s="10">
        <v>4.010351</v>
      </c>
      <c r="BB413" s="10">
        <v>3.9835346999999999</v>
      </c>
      <c r="BC413" s="10">
        <v>3.9577021999999999</v>
      </c>
      <c r="BD413" s="10">
        <v>3.9327527999999998</v>
      </c>
      <c r="BE413" s="10">
        <v>3.9085865000000002</v>
      </c>
      <c r="BF413" s="10">
        <v>3.8851171</v>
      </c>
      <c r="BG413" s="10">
        <v>3.8623232000000001</v>
      </c>
      <c r="BH413" s="10">
        <v>3.8402020000000001</v>
      </c>
      <c r="BI413" s="10">
        <v>3.8187498999999998</v>
      </c>
      <c r="BJ413" s="10">
        <v>3.7979634999999998</v>
      </c>
      <c r="BK413" s="10">
        <v>3.7778399</v>
      </c>
      <c r="BL413" s="10">
        <v>3.7583755999999999</v>
      </c>
      <c r="BM413" s="10">
        <v>3.7395670000000001</v>
      </c>
      <c r="BN413" s="10">
        <v>3.7214113000000002</v>
      </c>
      <c r="BO413" s="10">
        <v>3.7039048999999999</v>
      </c>
      <c r="BP413" s="10">
        <v>3.6870444999999998</v>
      </c>
      <c r="BQ413" s="10">
        <v>3.6708270000000001</v>
      </c>
      <c r="BR413" s="10">
        <v>3.5868489000000001</v>
      </c>
      <c r="BS413" s="10">
        <v>3.5252631000000001</v>
      </c>
      <c r="BU413" s="9">
        <v>70.819999999999993</v>
      </c>
      <c r="BV413" s="9">
        <v>74.09</v>
      </c>
      <c r="BW413" s="9">
        <v>86.33</v>
      </c>
      <c r="BX413" s="9">
        <v>116.18</v>
      </c>
      <c r="BY413" s="9">
        <v>136.77000000000001</v>
      </c>
      <c r="BZ413" s="9">
        <v>140.5</v>
      </c>
      <c r="CA413" s="9">
        <v>140.54</v>
      </c>
      <c r="CB413" s="9">
        <v>135.49</v>
      </c>
      <c r="CC413" s="9">
        <v>132.38999999999999</v>
      </c>
      <c r="CD413" s="9">
        <v>130.5</v>
      </c>
      <c r="CE413" s="9">
        <v>127.95</v>
      </c>
      <c r="CF413" s="9">
        <v>127.92</v>
      </c>
      <c r="CG413" s="9">
        <v>127.92</v>
      </c>
      <c r="CH413" s="9">
        <v>130.91999999999999</v>
      </c>
      <c r="CI413" s="9">
        <v>137.32</v>
      </c>
      <c r="CJ413" s="9">
        <v>142.18</v>
      </c>
      <c r="CK413" s="9">
        <v>145.13</v>
      </c>
      <c r="CL413" s="9">
        <v>151.13</v>
      </c>
      <c r="CM413" s="9">
        <v>148.66999999999999</v>
      </c>
      <c r="CN413" s="9">
        <v>133.32</v>
      </c>
      <c r="CO413" s="9">
        <v>115.82</v>
      </c>
      <c r="CP413" s="9">
        <v>109.32</v>
      </c>
      <c r="CQ413" s="9">
        <v>106.7</v>
      </c>
      <c r="CR413" s="9">
        <v>108.72</v>
      </c>
      <c r="CS413" s="9">
        <v>110.17</v>
      </c>
      <c r="CT413" s="9">
        <v>111.85</v>
      </c>
      <c r="CU413" s="9">
        <v>116.1</v>
      </c>
      <c r="CV413" s="9">
        <v>119.06</v>
      </c>
      <c r="CW413" s="9">
        <v>121.39</v>
      </c>
      <c r="CX413" s="9">
        <v>122.93</v>
      </c>
      <c r="CY413" s="9">
        <v>123.28</v>
      </c>
      <c r="CZ413" s="9">
        <v>111.09</v>
      </c>
      <c r="DA413" s="9">
        <v>100.09</v>
      </c>
      <c r="DB413" s="9">
        <v>95.32</v>
      </c>
      <c r="DC413" s="9">
        <v>89.31</v>
      </c>
      <c r="DD413" s="9">
        <v>85.79</v>
      </c>
      <c r="DE413" s="9">
        <v>82.22</v>
      </c>
      <c r="DF413" s="9">
        <v>84.44</v>
      </c>
      <c r="DG413" s="9">
        <v>91.17</v>
      </c>
      <c r="DH413" s="9">
        <v>97.73</v>
      </c>
      <c r="DI413" s="9">
        <v>102.28</v>
      </c>
      <c r="DJ413" s="9">
        <v>103.42</v>
      </c>
      <c r="DK413" s="9">
        <v>105.48</v>
      </c>
      <c r="DL413" s="9">
        <v>100.16</v>
      </c>
      <c r="DM413" s="9">
        <v>91.16</v>
      </c>
      <c r="DN413" s="9">
        <v>82.76</v>
      </c>
      <c r="DO413" s="9">
        <v>78.8</v>
      </c>
      <c r="DP413" s="9">
        <v>73.05</v>
      </c>
      <c r="DR413" s="9">
        <v>74.33</v>
      </c>
      <c r="DS413" s="9">
        <v>81.67</v>
      </c>
      <c r="DT413" s="9">
        <v>86.38</v>
      </c>
      <c r="DU413" s="9">
        <v>118.24</v>
      </c>
      <c r="DV413" s="9">
        <v>132.82</v>
      </c>
      <c r="DW413" s="9">
        <v>130.35</v>
      </c>
      <c r="DX413" s="9">
        <v>128.37</v>
      </c>
      <c r="DY413" s="9">
        <v>125.54</v>
      </c>
      <c r="DZ413" s="9">
        <v>115.4</v>
      </c>
      <c r="EA413" s="9">
        <v>113.78</v>
      </c>
      <c r="EB413" s="9">
        <v>113.67</v>
      </c>
      <c r="EC413" s="9">
        <v>112.35</v>
      </c>
      <c r="ED413" s="9">
        <v>112.74</v>
      </c>
      <c r="EE413" s="9">
        <v>112.38</v>
      </c>
      <c r="EF413" s="9">
        <v>124.28</v>
      </c>
      <c r="EG413" s="9">
        <v>126.55</v>
      </c>
      <c r="EH413" s="9">
        <v>127.63</v>
      </c>
      <c r="EI413" s="9">
        <v>134.74</v>
      </c>
      <c r="EJ413" s="9">
        <v>134</v>
      </c>
      <c r="EK413" s="9">
        <v>133.68</v>
      </c>
      <c r="EL413" s="9">
        <v>96.5</v>
      </c>
      <c r="EM413" s="9">
        <v>95.77</v>
      </c>
      <c r="EN413" s="9">
        <v>95.75</v>
      </c>
      <c r="EO413" s="9">
        <v>95.86</v>
      </c>
      <c r="EP413" s="9">
        <v>97.24</v>
      </c>
      <c r="EQ413" s="9">
        <v>98.08</v>
      </c>
      <c r="ER413" s="9">
        <v>109.02</v>
      </c>
      <c r="ES413" s="9">
        <v>111.53</v>
      </c>
      <c r="ET413" s="9">
        <v>113.39</v>
      </c>
      <c r="EU413" s="9">
        <v>114.05</v>
      </c>
      <c r="EV413" s="9">
        <v>113.09</v>
      </c>
      <c r="EW413" s="9">
        <v>113</v>
      </c>
      <c r="EX413" s="9">
        <v>81.75</v>
      </c>
      <c r="EY413" s="9">
        <v>81.12</v>
      </c>
      <c r="EZ413" s="9">
        <v>81.13</v>
      </c>
      <c r="FA413" s="9">
        <v>81.14</v>
      </c>
      <c r="FB413" s="9">
        <v>81.16</v>
      </c>
      <c r="FC413" s="9">
        <v>82.95</v>
      </c>
      <c r="FD413" s="9">
        <v>96.89</v>
      </c>
      <c r="FE413" s="9">
        <v>99.4</v>
      </c>
      <c r="FF413" s="9">
        <v>101.26</v>
      </c>
      <c r="FG413" s="9">
        <v>101.92</v>
      </c>
      <c r="FH413" s="9">
        <v>102.33</v>
      </c>
      <c r="FI413" s="9">
        <v>101.36</v>
      </c>
      <c r="FJ413" s="9">
        <v>75.3</v>
      </c>
      <c r="FK413" s="9">
        <v>73.59</v>
      </c>
      <c r="FL413" s="9">
        <v>72.34</v>
      </c>
      <c r="FM413" s="9">
        <v>72.349999999999994</v>
      </c>
      <c r="FO413" s="9">
        <v>81.963700000000003</v>
      </c>
      <c r="FP413" s="7">
        <v>81.06</v>
      </c>
      <c r="FQ413" s="9">
        <v>1.2845</v>
      </c>
      <c r="FR413" s="7">
        <f t="shared" si="57"/>
        <v>63.106267029972756</v>
      </c>
      <c r="FT413" s="7">
        <v>4.93</v>
      </c>
      <c r="FU413" s="7">
        <v>4.2699999999999996</v>
      </c>
      <c r="FV413" s="9">
        <v>82.157799999999995</v>
      </c>
      <c r="FX413" s="9">
        <v>81.069999999999993</v>
      </c>
      <c r="FY413" s="9">
        <v>80.540000000000006</v>
      </c>
      <c r="FZ413" s="9">
        <v>79.42</v>
      </c>
      <c r="GA413" s="9">
        <v>77.459999999999994</v>
      </c>
      <c r="GB413" s="9">
        <v>74.319999999999993</v>
      </c>
    </row>
    <row r="414" spans="1:184" x14ac:dyDescent="0.25">
      <c r="A414" s="6">
        <f t="shared" si="58"/>
        <v>45131</v>
      </c>
      <c r="B414" s="13">
        <f t="shared" si="52"/>
        <v>7</v>
      </c>
      <c r="C414" s="13">
        <f t="shared" si="53"/>
        <v>2023</v>
      </c>
      <c r="D414">
        <f t="shared" si="54"/>
        <v>202307</v>
      </c>
      <c r="E414">
        <f t="shared" si="55"/>
        <v>3</v>
      </c>
      <c r="F414">
        <f t="shared" si="56"/>
        <v>202303</v>
      </c>
      <c r="G414" t="s">
        <v>600</v>
      </c>
      <c r="H414" s="9">
        <v>5</v>
      </c>
      <c r="I414" s="9">
        <v>4.9309000000000003</v>
      </c>
      <c r="J414" s="10">
        <v>5.2863958999999996</v>
      </c>
      <c r="K414" s="10">
        <v>5.4274138000000001</v>
      </c>
      <c r="L414" s="10">
        <v>5.5761957000000004</v>
      </c>
      <c r="M414" s="10">
        <v>5.6936137999999996</v>
      </c>
      <c r="N414" s="10">
        <v>5.7675374000000001</v>
      </c>
      <c r="O414" s="10">
        <v>5.8039873999999996</v>
      </c>
      <c r="P414" s="10">
        <v>5.814724</v>
      </c>
      <c r="Q414" s="10">
        <v>5.8101500000000001</v>
      </c>
      <c r="R414" s="10">
        <v>5.7966125999999996</v>
      </c>
      <c r="S414" s="10">
        <v>5.7774193</v>
      </c>
      <c r="T414" s="10">
        <v>5.7532196999999998</v>
      </c>
      <c r="U414" s="10">
        <v>5.7232051000000004</v>
      </c>
      <c r="V414" s="10">
        <v>5.6844830999999996</v>
      </c>
      <c r="W414" s="10">
        <v>5.6370857000000001</v>
      </c>
      <c r="X414" s="10">
        <v>5.5820818000000001</v>
      </c>
      <c r="Y414" s="10">
        <v>5.5205387999999997</v>
      </c>
      <c r="Z414" s="10">
        <v>5.4535233999999999</v>
      </c>
      <c r="AA414" s="10">
        <v>5.3821051999999998</v>
      </c>
      <c r="AB414" s="10">
        <v>5.3073502000000001</v>
      </c>
      <c r="AC414" s="10">
        <v>5.2303194</v>
      </c>
      <c r="AD414" s="10">
        <v>5.1520748999999997</v>
      </c>
      <c r="AE414" s="10">
        <v>5.0736762000000004</v>
      </c>
      <c r="AF414" s="10">
        <v>4.9961827999999997</v>
      </c>
      <c r="AG414" s="10">
        <v>4.9206567000000003</v>
      </c>
      <c r="AH414" s="10">
        <v>4.8479863999999999</v>
      </c>
      <c r="AI414" s="10">
        <v>4.7783053999999998</v>
      </c>
      <c r="AJ414" s="10">
        <v>4.7115413000000004</v>
      </c>
      <c r="AK414" s="10">
        <v>4.6476192999999997</v>
      </c>
      <c r="AL414" s="10">
        <v>4.5864646000000002</v>
      </c>
      <c r="AM414" s="10">
        <v>4.5280047999999997</v>
      </c>
      <c r="AN414" s="10">
        <v>4.4721650000000004</v>
      </c>
      <c r="AO414" s="10">
        <v>4.4188706</v>
      </c>
      <c r="AP414" s="10">
        <v>4.3680488999999998</v>
      </c>
      <c r="AQ414" s="10">
        <v>4.3196253000000002</v>
      </c>
      <c r="AR414" s="10">
        <v>4.2735250999999996</v>
      </c>
      <c r="AS414" s="10">
        <v>4.2296754999999999</v>
      </c>
      <c r="AT414" s="10">
        <v>4.1879987999999999</v>
      </c>
      <c r="AU414" s="10">
        <v>4.1484037999999996</v>
      </c>
      <c r="AV414" s="10">
        <v>4.1107969000000004</v>
      </c>
      <c r="AW414" s="10">
        <v>4.0750833000000002</v>
      </c>
      <c r="AX414" s="10">
        <v>4.0411679999999999</v>
      </c>
      <c r="AY414" s="10">
        <v>4.0089572999999996</v>
      </c>
      <c r="AZ414" s="10">
        <v>3.9783563000000002</v>
      </c>
      <c r="BA414" s="10">
        <v>3.9492701000000001</v>
      </c>
      <c r="BB414" s="10">
        <v>3.9216050999999998</v>
      </c>
      <c r="BC414" s="10">
        <v>3.8952662999999998</v>
      </c>
      <c r="BD414" s="10">
        <v>3.8701588999999998</v>
      </c>
      <c r="BE414" s="10">
        <v>3.8461889999999999</v>
      </c>
      <c r="BF414" s="10">
        <v>3.8232699999999999</v>
      </c>
      <c r="BG414" s="10">
        <v>3.8013583999999998</v>
      </c>
      <c r="BH414" s="10">
        <v>3.7804262999999998</v>
      </c>
      <c r="BI414" s="10">
        <v>3.7604449</v>
      </c>
      <c r="BJ414" s="10">
        <v>3.7413854</v>
      </c>
      <c r="BK414" s="10">
        <v>3.7232197</v>
      </c>
      <c r="BL414" s="10">
        <v>3.7059191999999999</v>
      </c>
      <c r="BM414" s="10">
        <v>3.6894550000000002</v>
      </c>
      <c r="BN414" s="10">
        <v>3.6737991000000001</v>
      </c>
      <c r="BO414" s="10">
        <v>3.6589228</v>
      </c>
      <c r="BP414" s="10">
        <v>3.6447972000000002</v>
      </c>
      <c r="BQ414" s="10">
        <v>3.6313944</v>
      </c>
      <c r="BR414" s="10">
        <v>3.5649549999999999</v>
      </c>
      <c r="BS414" s="10">
        <v>3.5198100000000001</v>
      </c>
      <c r="BU414" s="9">
        <v>76.83</v>
      </c>
      <c r="BV414" s="9">
        <v>80.02</v>
      </c>
      <c r="BW414" s="9">
        <v>90.03</v>
      </c>
      <c r="BX414" s="9">
        <v>119.32</v>
      </c>
      <c r="BY414" s="9">
        <v>140.24</v>
      </c>
      <c r="BZ414" s="9">
        <v>143.9</v>
      </c>
      <c r="CA414" s="9">
        <v>143.5</v>
      </c>
      <c r="CB414" s="9">
        <v>138.5</v>
      </c>
      <c r="CC414" s="9">
        <v>135.44</v>
      </c>
      <c r="CD414" s="9">
        <v>133.30000000000001</v>
      </c>
      <c r="CE414" s="9">
        <v>130.56</v>
      </c>
      <c r="CF414" s="9">
        <v>130.76</v>
      </c>
      <c r="CG414" s="9">
        <v>131.09</v>
      </c>
      <c r="CH414" s="9">
        <v>134.09</v>
      </c>
      <c r="CI414" s="9">
        <v>140.77000000000001</v>
      </c>
      <c r="CJ414" s="9">
        <v>145.84</v>
      </c>
      <c r="CK414" s="9">
        <v>148.79</v>
      </c>
      <c r="CL414" s="9">
        <v>154.71</v>
      </c>
      <c r="CM414" s="9">
        <v>152.25</v>
      </c>
      <c r="CN414" s="9">
        <v>136.9</v>
      </c>
      <c r="CO414" s="9">
        <v>118.42</v>
      </c>
      <c r="CP414" s="9">
        <v>111.61</v>
      </c>
      <c r="CQ414" s="9">
        <v>108.98</v>
      </c>
      <c r="CR414" s="9">
        <v>110.99</v>
      </c>
      <c r="CS414" s="9">
        <v>112.43</v>
      </c>
      <c r="CT414" s="9">
        <v>114.11</v>
      </c>
      <c r="CU414" s="9">
        <v>118.73</v>
      </c>
      <c r="CV414" s="9">
        <v>121.7</v>
      </c>
      <c r="CW414" s="9">
        <v>124.03</v>
      </c>
      <c r="CX414" s="9">
        <v>125.43</v>
      </c>
      <c r="CY414" s="9">
        <v>125.8</v>
      </c>
      <c r="CZ414" s="9">
        <v>113.59</v>
      </c>
      <c r="DA414" s="9">
        <v>102.48</v>
      </c>
      <c r="DB414" s="9">
        <v>97.71</v>
      </c>
      <c r="DC414" s="9">
        <v>91.7</v>
      </c>
      <c r="DD414" s="9">
        <v>88.18</v>
      </c>
      <c r="DE414" s="9">
        <v>84.6</v>
      </c>
      <c r="DF414" s="9">
        <v>86.82</v>
      </c>
      <c r="DG414" s="9">
        <v>93.37</v>
      </c>
      <c r="DH414" s="9">
        <v>99.93</v>
      </c>
      <c r="DI414" s="9">
        <v>104.48</v>
      </c>
      <c r="DJ414" s="9">
        <v>105.45</v>
      </c>
      <c r="DK414" s="9">
        <v>107.51</v>
      </c>
      <c r="DL414" s="9">
        <v>101.51</v>
      </c>
      <c r="DM414" s="9">
        <v>92.06</v>
      </c>
      <c r="DN414" s="9">
        <v>83.44</v>
      </c>
      <c r="DO414" s="9">
        <v>79.47</v>
      </c>
      <c r="DP414" s="9">
        <v>73.72</v>
      </c>
      <c r="DR414" s="9">
        <v>78.680000000000007</v>
      </c>
      <c r="DS414" s="9">
        <v>84.36</v>
      </c>
      <c r="DT414" s="9">
        <v>88.37</v>
      </c>
      <c r="DU414" s="9">
        <v>119.75</v>
      </c>
      <c r="DV414" s="9">
        <v>134.56</v>
      </c>
      <c r="DW414" s="9">
        <v>131.86000000000001</v>
      </c>
      <c r="DX414" s="9">
        <v>129.88</v>
      </c>
      <c r="DY414" s="9">
        <v>127.05</v>
      </c>
      <c r="DZ414" s="9">
        <v>117.06</v>
      </c>
      <c r="EA414" s="9">
        <v>115.44</v>
      </c>
      <c r="EB414" s="9">
        <v>115.33</v>
      </c>
      <c r="EC414" s="9">
        <v>113.52</v>
      </c>
      <c r="ED414" s="9">
        <v>113.91</v>
      </c>
      <c r="EE414" s="9">
        <v>113.55</v>
      </c>
      <c r="EF414" s="9">
        <v>126.5</v>
      </c>
      <c r="EG414" s="9">
        <v>128.77000000000001</v>
      </c>
      <c r="EH414" s="9">
        <v>129.85</v>
      </c>
      <c r="EI414" s="9">
        <v>137.06</v>
      </c>
      <c r="EJ414" s="9">
        <v>136.32</v>
      </c>
      <c r="EK414" s="9">
        <v>136</v>
      </c>
      <c r="EL414" s="9">
        <v>98.58</v>
      </c>
      <c r="EM414" s="9">
        <v>97.85</v>
      </c>
      <c r="EN414" s="9">
        <v>97.83</v>
      </c>
      <c r="EO414" s="9">
        <v>97.94</v>
      </c>
      <c r="EP414" s="9">
        <v>99.32</v>
      </c>
      <c r="EQ414" s="9">
        <v>100.16</v>
      </c>
      <c r="ER414" s="9">
        <v>112.39</v>
      </c>
      <c r="ES414" s="9">
        <v>114.9</v>
      </c>
      <c r="ET414" s="9">
        <v>116.76</v>
      </c>
      <c r="EU414" s="9">
        <v>117.42</v>
      </c>
      <c r="EV414" s="9">
        <v>116.46</v>
      </c>
      <c r="EW414" s="9">
        <v>116.37</v>
      </c>
      <c r="EX414" s="9">
        <v>83.64</v>
      </c>
      <c r="EY414" s="9">
        <v>83.01</v>
      </c>
      <c r="EZ414" s="9">
        <v>83.02</v>
      </c>
      <c r="FA414" s="9">
        <v>83.03</v>
      </c>
      <c r="FB414" s="9">
        <v>83.05</v>
      </c>
      <c r="FC414" s="9">
        <v>84.84</v>
      </c>
      <c r="FD414" s="9">
        <v>100.14</v>
      </c>
      <c r="FE414" s="9">
        <v>102.65</v>
      </c>
      <c r="FF414" s="9">
        <v>104.51</v>
      </c>
      <c r="FG414" s="9">
        <v>105.17</v>
      </c>
      <c r="FH414" s="9">
        <v>105.58</v>
      </c>
      <c r="FI414" s="9">
        <v>104.61</v>
      </c>
      <c r="FJ414" s="9">
        <v>77.19</v>
      </c>
      <c r="FK414" s="9">
        <v>75.48</v>
      </c>
      <c r="FL414" s="9">
        <v>74.23</v>
      </c>
      <c r="FM414" s="9">
        <v>74.239999999999995</v>
      </c>
      <c r="FO414" s="9">
        <v>81.888000000000005</v>
      </c>
      <c r="FP414" s="7">
        <v>82.53</v>
      </c>
      <c r="FQ414" s="9">
        <v>1.2817000000000001</v>
      </c>
      <c r="FR414" s="7">
        <f t="shared" si="57"/>
        <v>64.391043145821953</v>
      </c>
      <c r="FT414" s="7">
        <v>4.9400000000000004</v>
      </c>
      <c r="FU414" s="7">
        <v>4.26</v>
      </c>
      <c r="FV414" s="9">
        <v>82.095500000000001</v>
      </c>
      <c r="FX414" s="9">
        <v>82.74</v>
      </c>
      <c r="FY414" s="9">
        <v>82.07</v>
      </c>
      <c r="FZ414" s="9">
        <v>80.78</v>
      </c>
      <c r="GA414" s="9">
        <v>78.64</v>
      </c>
      <c r="GB414" s="9">
        <v>75.17</v>
      </c>
    </row>
    <row r="415" spans="1:184" x14ac:dyDescent="0.25">
      <c r="A415" s="6">
        <f t="shared" si="58"/>
        <v>45132</v>
      </c>
      <c r="B415" s="13">
        <f t="shared" si="52"/>
        <v>7</v>
      </c>
      <c r="C415" s="13">
        <f t="shared" si="53"/>
        <v>2023</v>
      </c>
      <c r="D415">
        <f t="shared" si="54"/>
        <v>202307</v>
      </c>
      <c r="E415">
        <f t="shared" si="55"/>
        <v>3</v>
      </c>
      <c r="F415">
        <f t="shared" si="56"/>
        <v>202303</v>
      </c>
      <c r="G415" t="s">
        <v>601</v>
      </c>
      <c r="H415" s="9">
        <v>5</v>
      </c>
      <c r="I415" s="9">
        <v>4.9307999999999996</v>
      </c>
      <c r="J415" s="10">
        <v>5.2975652000000002</v>
      </c>
      <c r="K415" s="10">
        <v>5.4357331999999996</v>
      </c>
      <c r="L415" s="10">
        <v>5.5795579000000002</v>
      </c>
      <c r="M415" s="10">
        <v>5.6934956000000003</v>
      </c>
      <c r="N415" s="10">
        <v>5.7666709999999997</v>
      </c>
      <c r="O415" s="10">
        <v>5.8064594999999999</v>
      </c>
      <c r="P415" s="10">
        <v>5.8233375000000001</v>
      </c>
      <c r="Q415" s="10">
        <v>5.8261830000000003</v>
      </c>
      <c r="R415" s="10">
        <v>5.8204713999999997</v>
      </c>
      <c r="S415" s="10">
        <v>5.8085341000000001</v>
      </c>
      <c r="T415" s="10">
        <v>5.7904286999999997</v>
      </c>
      <c r="U415" s="10">
        <v>5.7649575999999998</v>
      </c>
      <c r="V415" s="10">
        <v>5.7292632000000001</v>
      </c>
      <c r="W415" s="10">
        <v>5.6834693999999999</v>
      </c>
      <c r="X415" s="10">
        <v>5.6287156999999999</v>
      </c>
      <c r="Y415" s="10">
        <v>5.5661396999999999</v>
      </c>
      <c r="Z415" s="10">
        <v>5.4968788000000002</v>
      </c>
      <c r="AA415" s="10">
        <v>5.4220728999999999</v>
      </c>
      <c r="AB415" s="10">
        <v>5.3428848000000002</v>
      </c>
      <c r="AC415" s="10">
        <v>5.2606355999999996</v>
      </c>
      <c r="AD415" s="10">
        <v>5.1767108000000004</v>
      </c>
      <c r="AE415" s="10">
        <v>5.0924931000000004</v>
      </c>
      <c r="AF415" s="10">
        <v>5.0093651000000001</v>
      </c>
      <c r="AG415" s="10">
        <v>4.9287124000000002</v>
      </c>
      <c r="AH415" s="10">
        <v>4.8516890999999998</v>
      </c>
      <c r="AI415" s="10">
        <v>4.7784399999999998</v>
      </c>
      <c r="AJ415" s="10">
        <v>4.7088339000000001</v>
      </c>
      <c r="AK415" s="10">
        <v>4.6427373000000003</v>
      </c>
      <c r="AL415" s="10">
        <v>4.5800165000000002</v>
      </c>
      <c r="AM415" s="10">
        <v>4.5205403000000004</v>
      </c>
      <c r="AN415" s="10">
        <v>4.464175</v>
      </c>
      <c r="AO415" s="10">
        <v>4.4107871999999997</v>
      </c>
      <c r="AP415" s="10">
        <v>4.3602455000000004</v>
      </c>
      <c r="AQ415" s="10">
        <v>4.3124162999999998</v>
      </c>
      <c r="AR415" s="10">
        <v>4.2671663000000004</v>
      </c>
      <c r="AS415" s="10">
        <v>4.2243637999999999</v>
      </c>
      <c r="AT415" s="10">
        <v>4.1838766999999999</v>
      </c>
      <c r="AU415" s="10">
        <v>4.1455801000000001</v>
      </c>
      <c r="AV415" s="10">
        <v>4.1093526999999996</v>
      </c>
      <c r="AW415" s="10">
        <v>4.0750719000000002</v>
      </c>
      <c r="AX415" s="10">
        <v>4.0426152999999996</v>
      </c>
      <c r="AY415" s="10">
        <v>4.0118613999999999</v>
      </c>
      <c r="AZ415" s="10">
        <v>3.9826877999999999</v>
      </c>
      <c r="BA415" s="10">
        <v>3.9549718999999999</v>
      </c>
      <c r="BB415" s="10">
        <v>3.9285923999999999</v>
      </c>
      <c r="BC415" s="10">
        <v>3.9034266</v>
      </c>
      <c r="BD415" s="10">
        <v>3.8793522999999999</v>
      </c>
      <c r="BE415" s="10">
        <v>3.8562476999999999</v>
      </c>
      <c r="BF415" s="10">
        <v>3.8340051000000002</v>
      </c>
      <c r="BG415" s="10">
        <v>3.8125870000000002</v>
      </c>
      <c r="BH415" s="10">
        <v>3.7919782</v>
      </c>
      <c r="BI415" s="10">
        <v>3.7721629999999999</v>
      </c>
      <c r="BJ415" s="10">
        <v>3.7531253000000002</v>
      </c>
      <c r="BK415" s="10">
        <v>3.7348501000000001</v>
      </c>
      <c r="BL415" s="10">
        <v>3.7173215000000002</v>
      </c>
      <c r="BM415" s="10">
        <v>3.7005235999999999</v>
      </c>
      <c r="BN415" s="10">
        <v>3.6844412000000002</v>
      </c>
      <c r="BO415" s="10">
        <v>3.6690583999999999</v>
      </c>
      <c r="BP415" s="10">
        <v>3.6543595</v>
      </c>
      <c r="BQ415" s="10">
        <v>3.6403292</v>
      </c>
      <c r="BR415" s="10">
        <v>3.5694376999999999</v>
      </c>
      <c r="BS415" s="10">
        <v>3.5194698999999998</v>
      </c>
      <c r="BU415" s="9">
        <v>81.39</v>
      </c>
      <c r="BV415" s="9">
        <v>85.16</v>
      </c>
      <c r="BW415" s="9">
        <v>94.1</v>
      </c>
      <c r="BX415" s="9">
        <v>121.62</v>
      </c>
      <c r="BY415" s="9">
        <v>142.21</v>
      </c>
      <c r="BZ415" s="9">
        <v>146.08000000000001</v>
      </c>
      <c r="CA415" s="9">
        <v>146.18</v>
      </c>
      <c r="CB415" s="9">
        <v>141.18</v>
      </c>
      <c r="CC415" s="9">
        <v>137.82</v>
      </c>
      <c r="CD415" s="9">
        <v>135.59</v>
      </c>
      <c r="CE415" s="9">
        <v>132.85</v>
      </c>
      <c r="CF415" s="9">
        <v>132.96</v>
      </c>
      <c r="CG415" s="9">
        <v>133.29</v>
      </c>
      <c r="CH415" s="9">
        <v>136.62</v>
      </c>
      <c r="CI415" s="9">
        <v>142.05000000000001</v>
      </c>
      <c r="CJ415" s="9">
        <v>148.24</v>
      </c>
      <c r="CK415" s="9">
        <v>151.15</v>
      </c>
      <c r="CL415" s="9">
        <v>155.88</v>
      </c>
      <c r="CM415" s="9">
        <v>152.36000000000001</v>
      </c>
      <c r="CN415" s="9">
        <v>138.61000000000001</v>
      </c>
      <c r="CO415" s="9">
        <v>119.35</v>
      </c>
      <c r="CP415" s="9">
        <v>112.25</v>
      </c>
      <c r="CQ415" s="9">
        <v>109.59</v>
      </c>
      <c r="CR415" s="9">
        <v>111.6</v>
      </c>
      <c r="CS415" s="9">
        <v>113.04</v>
      </c>
      <c r="CT415" s="9">
        <v>114.72</v>
      </c>
      <c r="CU415" s="9">
        <v>119.89</v>
      </c>
      <c r="CV415" s="9">
        <v>122.88</v>
      </c>
      <c r="CW415" s="9">
        <v>125.21</v>
      </c>
      <c r="CX415" s="9">
        <v>126.61</v>
      </c>
      <c r="CY415" s="9">
        <v>126.98</v>
      </c>
      <c r="CZ415" s="9">
        <v>114.77</v>
      </c>
      <c r="DA415" s="9">
        <v>103.71</v>
      </c>
      <c r="DB415" s="9">
        <v>98.94</v>
      </c>
      <c r="DC415" s="9">
        <v>92.92</v>
      </c>
      <c r="DD415" s="9">
        <v>89.4</v>
      </c>
      <c r="DE415" s="9">
        <v>85.83</v>
      </c>
      <c r="DF415" s="9">
        <v>88.05</v>
      </c>
      <c r="DG415" s="9">
        <v>94.6</v>
      </c>
      <c r="DH415" s="9">
        <v>101.16</v>
      </c>
      <c r="DI415" s="9">
        <v>105.71</v>
      </c>
      <c r="DJ415" s="9">
        <v>106.66</v>
      </c>
      <c r="DK415" s="9">
        <v>108.72</v>
      </c>
      <c r="DL415" s="9">
        <v>102.72</v>
      </c>
      <c r="DM415" s="9">
        <v>93.27</v>
      </c>
      <c r="DN415" s="9">
        <v>84.65</v>
      </c>
      <c r="DO415" s="9">
        <v>80.680000000000007</v>
      </c>
      <c r="DP415" s="9">
        <v>74.930000000000007</v>
      </c>
      <c r="DR415" s="9">
        <v>81.27</v>
      </c>
      <c r="DS415" s="9">
        <v>87.79</v>
      </c>
      <c r="DT415" s="9">
        <v>90.42</v>
      </c>
      <c r="DU415" s="9">
        <v>121.38</v>
      </c>
      <c r="DV415" s="9">
        <v>136.24</v>
      </c>
      <c r="DW415" s="9">
        <v>133.59</v>
      </c>
      <c r="DX415" s="9">
        <v>131.61000000000001</v>
      </c>
      <c r="DY415" s="9">
        <v>128.78</v>
      </c>
      <c r="DZ415" s="9">
        <v>120.92</v>
      </c>
      <c r="EA415" s="9">
        <v>119.3</v>
      </c>
      <c r="EB415" s="9">
        <v>119.19</v>
      </c>
      <c r="EC415" s="9">
        <v>112.67</v>
      </c>
      <c r="ED415" s="9">
        <v>113.06</v>
      </c>
      <c r="EE415" s="9">
        <v>112.7</v>
      </c>
      <c r="EF415" s="9">
        <v>127.22</v>
      </c>
      <c r="EG415" s="9">
        <v>129.49</v>
      </c>
      <c r="EH415" s="9">
        <v>130.57</v>
      </c>
      <c r="EI415" s="9">
        <v>137.93</v>
      </c>
      <c r="EJ415" s="9">
        <v>137.19</v>
      </c>
      <c r="EK415" s="9">
        <v>136.87</v>
      </c>
      <c r="EL415" s="9">
        <v>99.39</v>
      </c>
      <c r="EM415" s="9">
        <v>98.66</v>
      </c>
      <c r="EN415" s="9">
        <v>98.64</v>
      </c>
      <c r="EO415" s="9">
        <v>98.75</v>
      </c>
      <c r="EP415" s="9">
        <v>100.13</v>
      </c>
      <c r="EQ415" s="9">
        <v>100.97</v>
      </c>
      <c r="ER415" s="9">
        <v>113.53</v>
      </c>
      <c r="ES415" s="9">
        <v>116.04</v>
      </c>
      <c r="ET415" s="9">
        <v>117.9</v>
      </c>
      <c r="EU415" s="9">
        <v>118.56</v>
      </c>
      <c r="EV415" s="9">
        <v>117.6</v>
      </c>
      <c r="EW415" s="9">
        <v>117.51</v>
      </c>
      <c r="EX415" s="9">
        <v>84.81</v>
      </c>
      <c r="EY415" s="9">
        <v>84.18</v>
      </c>
      <c r="EZ415" s="9">
        <v>84.19</v>
      </c>
      <c r="FA415" s="9">
        <v>84.2</v>
      </c>
      <c r="FB415" s="9">
        <v>84.22</v>
      </c>
      <c r="FC415" s="9">
        <v>86.01</v>
      </c>
      <c r="FD415" s="9">
        <v>100.89</v>
      </c>
      <c r="FE415" s="9">
        <v>103.4</v>
      </c>
      <c r="FF415" s="9">
        <v>105.26</v>
      </c>
      <c r="FG415" s="9">
        <v>105.92</v>
      </c>
      <c r="FH415" s="9">
        <v>106.33</v>
      </c>
      <c r="FI415" s="9">
        <v>105.36</v>
      </c>
      <c r="FJ415" s="9">
        <v>78.36</v>
      </c>
      <c r="FK415" s="9">
        <v>76.650000000000006</v>
      </c>
      <c r="FL415" s="9">
        <v>75.400000000000006</v>
      </c>
      <c r="FM415" s="9">
        <v>75.41</v>
      </c>
      <c r="FO415" s="9">
        <v>82.15</v>
      </c>
      <c r="FP415" s="7">
        <v>83.46</v>
      </c>
      <c r="FQ415" s="9">
        <v>1.2856000000000001</v>
      </c>
      <c r="FR415" s="7">
        <f t="shared" si="57"/>
        <v>64.919103920348462</v>
      </c>
      <c r="FT415" s="7">
        <v>4.97</v>
      </c>
      <c r="FU415" s="7">
        <v>4.2699999999999996</v>
      </c>
      <c r="FV415" s="9">
        <v>82.358900000000006</v>
      </c>
      <c r="FX415" s="9">
        <v>83.64</v>
      </c>
      <c r="FY415" s="9">
        <v>82.77</v>
      </c>
      <c r="FZ415" s="9">
        <v>81.36</v>
      </c>
      <c r="GA415" s="9">
        <v>79.09</v>
      </c>
      <c r="GB415" s="9">
        <v>75.42</v>
      </c>
    </row>
    <row r="416" spans="1:184" x14ac:dyDescent="0.25">
      <c r="A416" s="6">
        <f t="shared" si="58"/>
        <v>45133</v>
      </c>
      <c r="B416" s="13">
        <f t="shared" si="52"/>
        <v>7</v>
      </c>
      <c r="C416" s="13">
        <f t="shared" si="53"/>
        <v>2023</v>
      </c>
      <c r="D416">
        <f t="shared" si="54"/>
        <v>202307</v>
      </c>
      <c r="E416">
        <f t="shared" si="55"/>
        <v>3</v>
      </c>
      <c r="F416">
        <f t="shared" si="56"/>
        <v>202303</v>
      </c>
      <c r="G416" t="s">
        <v>602</v>
      </c>
      <c r="H416" s="9">
        <v>5</v>
      </c>
      <c r="I416" s="9">
        <v>4.931</v>
      </c>
      <c r="J416" s="10">
        <v>5.2951411999999998</v>
      </c>
      <c r="K416" s="10">
        <v>5.4518398000000001</v>
      </c>
      <c r="L416" s="10">
        <v>5.6117033000000003</v>
      </c>
      <c r="M416" s="10">
        <v>5.7417543000000002</v>
      </c>
      <c r="N416" s="10">
        <v>5.8311260000000003</v>
      </c>
      <c r="O416" s="10">
        <v>5.8859712999999996</v>
      </c>
      <c r="P416" s="10">
        <v>5.9145028999999996</v>
      </c>
      <c r="Q416" s="10">
        <v>5.9247179000000001</v>
      </c>
      <c r="R416" s="10">
        <v>5.9225935999999999</v>
      </c>
      <c r="S416" s="10">
        <v>5.9114056000000001</v>
      </c>
      <c r="T416" s="10">
        <v>5.8925023000000003</v>
      </c>
      <c r="U416" s="10">
        <v>5.8657557999999996</v>
      </c>
      <c r="V416" s="10">
        <v>5.8303241999999997</v>
      </c>
      <c r="W416" s="10">
        <v>5.7865849000000003</v>
      </c>
      <c r="X416" s="10">
        <v>5.7353103000000001</v>
      </c>
      <c r="Y416" s="10">
        <v>5.6772714999999998</v>
      </c>
      <c r="Z416" s="10">
        <v>5.6132391000000004</v>
      </c>
      <c r="AA416" s="10">
        <v>5.5439860000000003</v>
      </c>
      <c r="AB416" s="10">
        <v>5.4703267000000002</v>
      </c>
      <c r="AC416" s="10">
        <v>5.3933226000000003</v>
      </c>
      <c r="AD416" s="10">
        <v>5.3141249000000004</v>
      </c>
      <c r="AE416" s="10">
        <v>5.2338822</v>
      </c>
      <c r="AF416" s="10">
        <v>5.1537430000000004</v>
      </c>
      <c r="AG416" s="10">
        <v>5.0748585999999998</v>
      </c>
      <c r="AH416" s="10">
        <v>4.9982366999999996</v>
      </c>
      <c r="AI416" s="10">
        <v>4.9241264999999999</v>
      </c>
      <c r="AJ416" s="10">
        <v>4.8525254999999996</v>
      </c>
      <c r="AK416" s="10">
        <v>4.7834285000000003</v>
      </c>
      <c r="AL416" s="10">
        <v>4.7168302000000004</v>
      </c>
      <c r="AM416" s="10">
        <v>4.6527278000000001</v>
      </c>
      <c r="AN416" s="10">
        <v>4.5911162000000001</v>
      </c>
      <c r="AO416" s="10">
        <v>4.5319902000000001</v>
      </c>
      <c r="AP416" s="10">
        <v>4.4753468999999999</v>
      </c>
      <c r="AQ416" s="10">
        <v>4.4211811000000001</v>
      </c>
      <c r="AR416" s="10">
        <v>4.3694877999999999</v>
      </c>
      <c r="AS416" s="10">
        <v>4.3202638000000002</v>
      </c>
      <c r="AT416" s="10">
        <v>4.2734893999999999</v>
      </c>
      <c r="AU416" s="10">
        <v>4.2290728</v>
      </c>
      <c r="AV416" s="10">
        <v>4.1869019999999999</v>
      </c>
      <c r="AW416" s="10">
        <v>4.1468632000000003</v>
      </c>
      <c r="AX416" s="10">
        <v>4.1088429</v>
      </c>
      <c r="AY416" s="10">
        <v>4.0727289999999998</v>
      </c>
      <c r="AZ416" s="10">
        <v>4.0384076999999996</v>
      </c>
      <c r="BA416" s="10">
        <v>4.0057656000000001</v>
      </c>
      <c r="BB416" s="10">
        <v>3.9746904000000001</v>
      </c>
      <c r="BC416" s="10">
        <v>3.9450685000000001</v>
      </c>
      <c r="BD416" s="10">
        <v>3.9167865000000002</v>
      </c>
      <c r="BE416" s="10">
        <v>3.8897319000000001</v>
      </c>
      <c r="BF416" s="10">
        <v>3.8638034000000001</v>
      </c>
      <c r="BG416" s="10">
        <v>3.8389536</v>
      </c>
      <c r="BH416" s="10">
        <v>3.8151506999999998</v>
      </c>
      <c r="BI416" s="10">
        <v>3.7923623000000002</v>
      </c>
      <c r="BJ416" s="10">
        <v>3.7705557999999999</v>
      </c>
      <c r="BK416" s="10">
        <v>3.7496993000000001</v>
      </c>
      <c r="BL416" s="10">
        <v>3.7297603000000001</v>
      </c>
      <c r="BM416" s="10">
        <v>3.7107063</v>
      </c>
      <c r="BN416" s="10">
        <v>3.6925055000000002</v>
      </c>
      <c r="BO416" s="10">
        <v>3.6751252999999999</v>
      </c>
      <c r="BP416" s="10">
        <v>3.6585331999999999</v>
      </c>
      <c r="BQ416" s="10">
        <v>3.6426973</v>
      </c>
      <c r="BR416" s="10">
        <v>3.5623665</v>
      </c>
      <c r="BS416" s="10">
        <v>3.5048954000000001</v>
      </c>
      <c r="BU416" s="9">
        <v>73.239999999999995</v>
      </c>
      <c r="BV416" s="9">
        <v>77.28</v>
      </c>
      <c r="BW416" s="9">
        <v>86.83</v>
      </c>
      <c r="BX416" s="9">
        <v>114.17</v>
      </c>
      <c r="BY416" s="9">
        <v>135.16</v>
      </c>
      <c r="BZ416" s="9">
        <v>138.99</v>
      </c>
      <c r="CA416" s="9">
        <v>139.05000000000001</v>
      </c>
      <c r="CB416" s="9">
        <v>134.05000000000001</v>
      </c>
      <c r="CC416" s="9">
        <v>130.72999999999999</v>
      </c>
      <c r="CD416" s="9">
        <v>128.25</v>
      </c>
      <c r="CE416" s="9">
        <v>125.48</v>
      </c>
      <c r="CF416" s="9">
        <v>126.2</v>
      </c>
      <c r="CG416" s="9">
        <v>126.52</v>
      </c>
      <c r="CH416" s="9">
        <v>129.85</v>
      </c>
      <c r="CI416" s="9">
        <v>135.6</v>
      </c>
      <c r="CJ416" s="9">
        <v>142.35</v>
      </c>
      <c r="CK416" s="9">
        <v>145.84</v>
      </c>
      <c r="CL416" s="9">
        <v>151.01</v>
      </c>
      <c r="CM416" s="9">
        <v>147.51</v>
      </c>
      <c r="CN416" s="9">
        <v>135.35</v>
      </c>
      <c r="CO416" s="9">
        <v>115.71</v>
      </c>
      <c r="CP416" s="9">
        <v>107.77</v>
      </c>
      <c r="CQ416" s="9">
        <v>105.11</v>
      </c>
      <c r="CR416" s="9">
        <v>107.12</v>
      </c>
      <c r="CS416" s="9">
        <v>108.56</v>
      </c>
      <c r="CT416" s="9">
        <v>110.24</v>
      </c>
      <c r="CU416" s="9">
        <v>116</v>
      </c>
      <c r="CV416" s="9">
        <v>120.55</v>
      </c>
      <c r="CW416" s="9">
        <v>122.86</v>
      </c>
      <c r="CX416" s="9">
        <v>124.26</v>
      </c>
      <c r="CY416" s="9">
        <v>124.63</v>
      </c>
      <c r="CZ416" s="9">
        <v>112.42</v>
      </c>
      <c r="DA416" s="9">
        <v>101.14</v>
      </c>
      <c r="DB416" s="9">
        <v>96.37</v>
      </c>
      <c r="DC416" s="9">
        <v>90.35</v>
      </c>
      <c r="DD416" s="9">
        <v>86.83</v>
      </c>
      <c r="DE416" s="9">
        <v>83.26</v>
      </c>
      <c r="DF416" s="9">
        <v>85.48</v>
      </c>
      <c r="DG416" s="9">
        <v>91.87</v>
      </c>
      <c r="DH416" s="9">
        <v>98.43</v>
      </c>
      <c r="DI416" s="9">
        <v>102.98</v>
      </c>
      <c r="DJ416" s="9">
        <v>103.93</v>
      </c>
      <c r="DK416" s="9">
        <v>105.99</v>
      </c>
      <c r="DL416" s="9">
        <v>99.99</v>
      </c>
      <c r="DM416" s="9">
        <v>90.54</v>
      </c>
      <c r="DN416" s="9">
        <v>81.92</v>
      </c>
      <c r="DO416" s="9">
        <v>77.95</v>
      </c>
      <c r="DP416" s="9">
        <v>72.2</v>
      </c>
      <c r="DR416" s="9">
        <v>75.09</v>
      </c>
      <c r="DS416" s="9">
        <v>82.8</v>
      </c>
      <c r="DT416" s="9">
        <v>86.34</v>
      </c>
      <c r="DU416" s="9">
        <v>117.25</v>
      </c>
      <c r="DV416" s="9">
        <v>131.55000000000001</v>
      </c>
      <c r="DW416" s="9">
        <v>128.99</v>
      </c>
      <c r="DX416" s="9">
        <v>127.01</v>
      </c>
      <c r="DY416" s="9">
        <v>124.18</v>
      </c>
      <c r="DZ416" s="9">
        <v>116.99</v>
      </c>
      <c r="EA416" s="9">
        <v>115.37</v>
      </c>
      <c r="EB416" s="9">
        <v>115.26</v>
      </c>
      <c r="EC416" s="9">
        <v>108.53</v>
      </c>
      <c r="ED416" s="9">
        <v>108.92</v>
      </c>
      <c r="EE416" s="9">
        <v>108.56</v>
      </c>
      <c r="EF416" s="9">
        <v>123.94</v>
      </c>
      <c r="EG416" s="9">
        <v>126.21</v>
      </c>
      <c r="EH416" s="9">
        <v>127.29</v>
      </c>
      <c r="EI416" s="9">
        <v>134.69999999999999</v>
      </c>
      <c r="EJ416" s="9">
        <v>133.96</v>
      </c>
      <c r="EK416" s="9">
        <v>133.63999999999999</v>
      </c>
      <c r="EL416" s="9">
        <v>95.91</v>
      </c>
      <c r="EM416" s="9">
        <v>95.18</v>
      </c>
      <c r="EN416" s="9">
        <v>95.16</v>
      </c>
      <c r="EO416" s="9">
        <v>95.27</v>
      </c>
      <c r="EP416" s="9">
        <v>96.65</v>
      </c>
      <c r="EQ416" s="9">
        <v>97.49</v>
      </c>
      <c r="ER416" s="9">
        <v>110.1</v>
      </c>
      <c r="ES416" s="9">
        <v>112.61</v>
      </c>
      <c r="ET416" s="9">
        <v>114.47</v>
      </c>
      <c r="EU416" s="9">
        <v>115.13</v>
      </c>
      <c r="EV416" s="9">
        <v>114.17</v>
      </c>
      <c r="EW416" s="9">
        <v>114.08</v>
      </c>
      <c r="EX416" s="9">
        <v>83.31</v>
      </c>
      <c r="EY416" s="9">
        <v>82.68</v>
      </c>
      <c r="EZ416" s="9">
        <v>82.69</v>
      </c>
      <c r="FA416" s="9">
        <v>82.7</v>
      </c>
      <c r="FB416" s="9">
        <v>82.72</v>
      </c>
      <c r="FC416" s="9">
        <v>84.51</v>
      </c>
      <c r="FD416" s="9">
        <v>98.34</v>
      </c>
      <c r="FE416" s="9">
        <v>100.85</v>
      </c>
      <c r="FF416" s="9">
        <v>102.71</v>
      </c>
      <c r="FG416" s="9">
        <v>103.37</v>
      </c>
      <c r="FH416" s="9">
        <v>103.78</v>
      </c>
      <c r="FI416" s="9">
        <v>102.81</v>
      </c>
      <c r="FJ416" s="9">
        <v>76.86</v>
      </c>
      <c r="FK416" s="9">
        <v>75.150000000000006</v>
      </c>
      <c r="FL416" s="9">
        <v>73.900000000000006</v>
      </c>
      <c r="FM416" s="9">
        <v>73.91</v>
      </c>
      <c r="FO416" s="9">
        <v>82.525700000000001</v>
      </c>
      <c r="FP416" s="7">
        <v>82.98</v>
      </c>
      <c r="FQ416" s="9">
        <v>1.2923</v>
      </c>
      <c r="FR416" s="7">
        <f t="shared" si="57"/>
        <v>64.211096494621998</v>
      </c>
      <c r="FT416" s="7">
        <v>5.03</v>
      </c>
      <c r="FU416" s="7">
        <v>4.29</v>
      </c>
      <c r="FV416" s="9">
        <v>82.732100000000003</v>
      </c>
      <c r="FX416" s="9">
        <v>82.92</v>
      </c>
      <c r="FY416" s="9">
        <v>82.14</v>
      </c>
      <c r="FZ416" s="9">
        <v>80.86</v>
      </c>
      <c r="GA416" s="9">
        <v>78.73</v>
      </c>
      <c r="GB416" s="9">
        <v>75.209999999999994</v>
      </c>
    </row>
    <row r="417" spans="1:184" x14ac:dyDescent="0.25">
      <c r="A417" s="6">
        <f t="shared" si="58"/>
        <v>45134</v>
      </c>
      <c r="B417" s="13">
        <f t="shared" si="52"/>
        <v>7</v>
      </c>
      <c r="C417" s="13">
        <f t="shared" si="53"/>
        <v>2023</v>
      </c>
      <c r="D417">
        <f t="shared" si="54"/>
        <v>202307</v>
      </c>
      <c r="E417">
        <f t="shared" si="55"/>
        <v>3</v>
      </c>
      <c r="F417">
        <f t="shared" si="56"/>
        <v>202303</v>
      </c>
      <c r="G417" t="s">
        <v>603</v>
      </c>
      <c r="H417" s="9">
        <v>5</v>
      </c>
      <c r="I417" s="9">
        <v>4.931</v>
      </c>
      <c r="J417" s="10">
        <v>5.2750924000000001</v>
      </c>
      <c r="K417" s="10">
        <v>5.4269422</v>
      </c>
      <c r="L417" s="10">
        <v>5.5775949999999996</v>
      </c>
      <c r="M417" s="10">
        <v>5.6951131999999998</v>
      </c>
      <c r="N417" s="10">
        <v>5.7714559999999997</v>
      </c>
      <c r="O417" s="10">
        <v>5.8147029999999997</v>
      </c>
      <c r="P417" s="10">
        <v>5.8351335999999998</v>
      </c>
      <c r="Q417" s="10">
        <v>5.8401449000000003</v>
      </c>
      <c r="R417" s="10">
        <v>5.8346947</v>
      </c>
      <c r="S417" s="10">
        <v>5.8207125</v>
      </c>
      <c r="T417" s="10">
        <v>5.7988840000000001</v>
      </c>
      <c r="U417" s="10">
        <v>5.7688950999999999</v>
      </c>
      <c r="V417" s="10">
        <v>5.7298359000000003</v>
      </c>
      <c r="W417" s="10">
        <v>5.6823180000000004</v>
      </c>
      <c r="X417" s="10">
        <v>5.6275329000000003</v>
      </c>
      <c r="Y417" s="10">
        <v>5.5666707000000004</v>
      </c>
      <c r="Z417" s="10">
        <v>5.5009212999999999</v>
      </c>
      <c r="AA417" s="10">
        <v>5.4314771000000004</v>
      </c>
      <c r="AB417" s="10">
        <v>5.3594884</v>
      </c>
      <c r="AC417" s="10">
        <v>5.2859024999999997</v>
      </c>
      <c r="AD417" s="10">
        <v>5.2116047999999999</v>
      </c>
      <c r="AE417" s="10">
        <v>5.1374776999999998</v>
      </c>
      <c r="AF417" s="10">
        <v>5.0644039000000003</v>
      </c>
      <c r="AG417" s="10">
        <v>4.9932685000000001</v>
      </c>
      <c r="AH417" s="10">
        <v>4.9248222999999998</v>
      </c>
      <c r="AI417" s="10">
        <v>4.8591727999999996</v>
      </c>
      <c r="AJ417" s="10">
        <v>4.7962343000000001</v>
      </c>
      <c r="AK417" s="10">
        <v>4.7359188999999997</v>
      </c>
      <c r="AL417" s="10">
        <v>4.6781383999999999</v>
      </c>
      <c r="AM417" s="10">
        <v>4.6228071000000002</v>
      </c>
      <c r="AN417" s="10">
        <v>4.5698368</v>
      </c>
      <c r="AO417" s="10">
        <v>4.5191397999999996</v>
      </c>
      <c r="AP417" s="10">
        <v>4.4706298000000002</v>
      </c>
      <c r="AQ417" s="10">
        <v>4.4242191000000002</v>
      </c>
      <c r="AR417" s="10">
        <v>4.3798199000000002</v>
      </c>
      <c r="AS417" s="10">
        <v>4.3373457999999996</v>
      </c>
      <c r="AT417" s="10">
        <v>4.2967101000000003</v>
      </c>
      <c r="AU417" s="10">
        <v>4.2578309000000001</v>
      </c>
      <c r="AV417" s="10">
        <v>4.2206291</v>
      </c>
      <c r="AW417" s="10">
        <v>4.1850240000000003</v>
      </c>
      <c r="AX417" s="10">
        <v>4.1509349999999996</v>
      </c>
      <c r="AY417" s="10">
        <v>4.1182828999999996</v>
      </c>
      <c r="AZ417" s="10">
        <v>4.0869872000000003</v>
      </c>
      <c r="BA417" s="10">
        <v>4.0569671999999999</v>
      </c>
      <c r="BB417" s="10">
        <v>4.0281437000000002</v>
      </c>
      <c r="BC417" s="10">
        <v>4.0004359999999997</v>
      </c>
      <c r="BD417" s="10">
        <v>3.9737638999999998</v>
      </c>
      <c r="BE417" s="10">
        <v>3.9480477</v>
      </c>
      <c r="BF417" s="10">
        <v>3.9232170000000002</v>
      </c>
      <c r="BG417" s="10">
        <v>3.8992456999999998</v>
      </c>
      <c r="BH417" s="10">
        <v>3.8761206000000001</v>
      </c>
      <c r="BI417" s="10">
        <v>3.8538275999999998</v>
      </c>
      <c r="BJ417" s="10">
        <v>3.8323527999999998</v>
      </c>
      <c r="BK417" s="10">
        <v>3.8116829999999999</v>
      </c>
      <c r="BL417" s="10">
        <v>3.7918042000000001</v>
      </c>
      <c r="BM417" s="10">
        <v>3.7727024999999998</v>
      </c>
      <c r="BN417" s="10">
        <v>3.7543646000000002</v>
      </c>
      <c r="BO417" s="10">
        <v>3.7367764999999999</v>
      </c>
      <c r="BP417" s="10">
        <v>3.7199244</v>
      </c>
      <c r="BQ417" s="10">
        <v>3.7037949000000001</v>
      </c>
      <c r="BR417" s="10">
        <v>3.621534</v>
      </c>
      <c r="BS417" s="10">
        <v>3.5625224000000002</v>
      </c>
      <c r="BU417" s="9">
        <v>70.02</v>
      </c>
      <c r="BV417" s="9">
        <v>72.48</v>
      </c>
      <c r="BW417" s="9">
        <v>84.73</v>
      </c>
      <c r="BX417" s="9">
        <v>112.93</v>
      </c>
      <c r="BY417" s="9">
        <v>133.29</v>
      </c>
      <c r="BZ417" s="9">
        <v>137.46</v>
      </c>
      <c r="CA417" s="9">
        <v>137.88</v>
      </c>
      <c r="CB417" s="9">
        <v>132.79</v>
      </c>
      <c r="CC417" s="9">
        <v>130.79</v>
      </c>
      <c r="CD417" s="9">
        <v>128.72999999999999</v>
      </c>
      <c r="CE417" s="9">
        <v>125.14</v>
      </c>
      <c r="CF417" s="9">
        <v>125.86</v>
      </c>
      <c r="CG417" s="9">
        <v>126.39</v>
      </c>
      <c r="CH417" s="9">
        <v>129.62</v>
      </c>
      <c r="CI417" s="9">
        <v>135.69</v>
      </c>
      <c r="CJ417" s="9">
        <v>142.41</v>
      </c>
      <c r="CK417" s="9">
        <v>145.88999999999999</v>
      </c>
      <c r="CL417" s="9">
        <v>151.07</v>
      </c>
      <c r="CM417" s="9">
        <v>147.57</v>
      </c>
      <c r="CN417" s="9">
        <v>136.57</v>
      </c>
      <c r="CO417" s="9">
        <v>116.39</v>
      </c>
      <c r="CP417" s="9">
        <v>108.14</v>
      </c>
      <c r="CQ417" s="9">
        <v>105.48</v>
      </c>
      <c r="CR417" s="9">
        <v>107.49</v>
      </c>
      <c r="CS417" s="9">
        <v>108.93</v>
      </c>
      <c r="CT417" s="9">
        <v>110.61</v>
      </c>
      <c r="CU417" s="9">
        <v>115.77</v>
      </c>
      <c r="CV417" s="9">
        <v>120.2</v>
      </c>
      <c r="CW417" s="9">
        <v>122.52</v>
      </c>
      <c r="CX417" s="9">
        <v>123.94</v>
      </c>
      <c r="CY417" s="9">
        <v>124.31</v>
      </c>
      <c r="CZ417" s="9">
        <v>112.1</v>
      </c>
      <c r="DA417" s="9">
        <v>101.63</v>
      </c>
      <c r="DB417" s="9">
        <v>96.86</v>
      </c>
      <c r="DC417" s="9">
        <v>90.84</v>
      </c>
      <c r="DD417" s="9">
        <v>87.32</v>
      </c>
      <c r="DE417" s="9">
        <v>83.75</v>
      </c>
      <c r="DF417" s="9">
        <v>85.97</v>
      </c>
      <c r="DG417" s="9">
        <v>92.32</v>
      </c>
      <c r="DH417" s="9">
        <v>98.88</v>
      </c>
      <c r="DI417" s="9">
        <v>103.43</v>
      </c>
      <c r="DJ417" s="9">
        <v>104.43</v>
      </c>
      <c r="DK417" s="9">
        <v>106.49</v>
      </c>
      <c r="DL417" s="9">
        <v>100.47</v>
      </c>
      <c r="DM417" s="9">
        <v>90.45</v>
      </c>
      <c r="DN417" s="9">
        <v>81.7</v>
      </c>
      <c r="DO417" s="9">
        <v>77.73</v>
      </c>
      <c r="DP417" s="9">
        <v>71.98</v>
      </c>
      <c r="DR417" s="9">
        <v>72.73</v>
      </c>
      <c r="DS417" s="9">
        <v>79.86</v>
      </c>
      <c r="DT417" s="9">
        <v>85.68</v>
      </c>
      <c r="DU417" s="9">
        <v>116.8</v>
      </c>
      <c r="DV417" s="9">
        <v>131.27000000000001</v>
      </c>
      <c r="DW417" s="9">
        <v>128.69999999999999</v>
      </c>
      <c r="DX417" s="9">
        <v>126.72</v>
      </c>
      <c r="DY417" s="9">
        <v>123.89</v>
      </c>
      <c r="DZ417" s="9">
        <v>117.01</v>
      </c>
      <c r="EA417" s="9">
        <v>115.39</v>
      </c>
      <c r="EB417" s="9">
        <v>115.28</v>
      </c>
      <c r="EC417" s="9">
        <v>109.61</v>
      </c>
      <c r="ED417" s="9">
        <v>110</v>
      </c>
      <c r="EE417" s="9">
        <v>109.64</v>
      </c>
      <c r="EF417" s="9">
        <v>125.73</v>
      </c>
      <c r="EG417" s="9">
        <v>128</v>
      </c>
      <c r="EH417" s="9">
        <v>129.08000000000001</v>
      </c>
      <c r="EI417" s="9">
        <v>135.07</v>
      </c>
      <c r="EJ417" s="9">
        <v>134.33000000000001</v>
      </c>
      <c r="EK417" s="9">
        <v>134.01</v>
      </c>
      <c r="EL417" s="9">
        <v>97.38</v>
      </c>
      <c r="EM417" s="9">
        <v>96.65</v>
      </c>
      <c r="EN417" s="9">
        <v>96.63</v>
      </c>
      <c r="EO417" s="9">
        <v>96.74</v>
      </c>
      <c r="EP417" s="9">
        <v>98.12</v>
      </c>
      <c r="EQ417" s="9">
        <v>98.96</v>
      </c>
      <c r="ER417" s="9">
        <v>110.34</v>
      </c>
      <c r="ES417" s="9">
        <v>112.85</v>
      </c>
      <c r="ET417" s="9">
        <v>114.71</v>
      </c>
      <c r="EU417" s="9">
        <v>115.37</v>
      </c>
      <c r="EV417" s="9">
        <v>114.41</v>
      </c>
      <c r="EW417" s="9">
        <v>114.32</v>
      </c>
      <c r="EX417" s="9">
        <v>82.38</v>
      </c>
      <c r="EY417" s="9">
        <v>81.75</v>
      </c>
      <c r="EZ417" s="9">
        <v>81.760000000000005</v>
      </c>
      <c r="FA417" s="9">
        <v>81.77</v>
      </c>
      <c r="FB417" s="9">
        <v>81.790000000000006</v>
      </c>
      <c r="FC417" s="9">
        <v>83.58</v>
      </c>
      <c r="FD417" s="9">
        <v>98.19</v>
      </c>
      <c r="FE417" s="9">
        <v>100.7</v>
      </c>
      <c r="FF417" s="9">
        <v>102.56</v>
      </c>
      <c r="FG417" s="9">
        <v>103.22</v>
      </c>
      <c r="FH417" s="9">
        <v>103.63</v>
      </c>
      <c r="FI417" s="9">
        <v>102.66</v>
      </c>
      <c r="FJ417" s="9">
        <v>75.930000000000007</v>
      </c>
      <c r="FK417" s="9">
        <v>74.22</v>
      </c>
      <c r="FL417" s="9">
        <v>72.97</v>
      </c>
      <c r="FM417" s="9">
        <v>72.98</v>
      </c>
      <c r="FO417" s="9">
        <v>82.312100000000001</v>
      </c>
      <c r="FP417" s="7">
        <v>84.28</v>
      </c>
      <c r="FQ417" s="9">
        <v>1.2848999999999999</v>
      </c>
      <c r="FR417" s="7">
        <f t="shared" si="57"/>
        <v>65.592653124756794</v>
      </c>
      <c r="FT417" s="7">
        <v>5.0199999999999996</v>
      </c>
      <c r="FU417" s="7">
        <v>4.3099999999999996</v>
      </c>
      <c r="FV417" s="9">
        <v>82.528499999999994</v>
      </c>
      <c r="FX417" s="9">
        <v>84.24</v>
      </c>
      <c r="FY417" s="9">
        <v>83.31</v>
      </c>
      <c r="FZ417" s="9">
        <v>81.91</v>
      </c>
      <c r="GA417" s="9">
        <v>79.599999999999994</v>
      </c>
      <c r="GB417" s="9">
        <v>75.849999999999994</v>
      </c>
    </row>
    <row r="418" spans="1:184" x14ac:dyDescent="0.25">
      <c r="A418" s="6">
        <f t="shared" si="58"/>
        <v>45135</v>
      </c>
      <c r="B418" s="13">
        <f t="shared" si="52"/>
        <v>7</v>
      </c>
      <c r="C418" s="13">
        <f t="shared" si="53"/>
        <v>2023</v>
      </c>
      <c r="D418">
        <f t="shared" si="54"/>
        <v>202307</v>
      </c>
      <c r="E418">
        <f t="shared" si="55"/>
        <v>3</v>
      </c>
      <c r="F418">
        <f t="shared" si="56"/>
        <v>202303</v>
      </c>
      <c r="G418" t="s">
        <v>604</v>
      </c>
      <c r="H418" s="9">
        <v>5</v>
      </c>
      <c r="I418" s="9">
        <v>4.9314999999999998</v>
      </c>
      <c r="J418" s="10">
        <v>5.2761015000000002</v>
      </c>
      <c r="K418" s="10">
        <v>5.4176323999999996</v>
      </c>
      <c r="L418" s="10">
        <v>5.5555976999999999</v>
      </c>
      <c r="M418" s="10">
        <v>5.6608128999999998</v>
      </c>
      <c r="N418" s="10">
        <v>5.7267028</v>
      </c>
      <c r="O418" s="10">
        <v>5.7625162000000003</v>
      </c>
      <c r="P418" s="10">
        <v>5.7785548999999996</v>
      </c>
      <c r="Q418" s="10">
        <v>5.7823842000000001</v>
      </c>
      <c r="R418" s="10">
        <v>5.7782855</v>
      </c>
      <c r="S418" s="10">
        <v>5.7677925999999999</v>
      </c>
      <c r="T418" s="10">
        <v>5.7507501000000003</v>
      </c>
      <c r="U418" s="10">
        <v>5.7262063000000003</v>
      </c>
      <c r="V418" s="10">
        <v>5.6920935000000004</v>
      </c>
      <c r="W418" s="10">
        <v>5.6487847000000002</v>
      </c>
      <c r="X418" s="10">
        <v>5.5975456000000001</v>
      </c>
      <c r="Y418" s="10">
        <v>5.5396410999999999</v>
      </c>
      <c r="Z418" s="10">
        <v>5.4763356999999999</v>
      </c>
      <c r="AA418" s="10">
        <v>5.4088959000000001</v>
      </c>
      <c r="AB418" s="10">
        <v>5.3385467999999996</v>
      </c>
      <c r="AC418" s="10">
        <v>5.2663099999999998</v>
      </c>
      <c r="AD418" s="10">
        <v>5.1931450999999997</v>
      </c>
      <c r="AE418" s="10">
        <v>5.1200090999999999</v>
      </c>
      <c r="AF418" s="10">
        <v>5.0478589999999999</v>
      </c>
      <c r="AG418" s="10">
        <v>4.9776541999999999</v>
      </c>
      <c r="AH418" s="10">
        <v>4.9101941</v>
      </c>
      <c r="AI418" s="10">
        <v>4.8455817000000003</v>
      </c>
      <c r="AJ418" s="10">
        <v>4.7837304999999999</v>
      </c>
      <c r="AK418" s="10">
        <v>4.7245512999999999</v>
      </c>
      <c r="AL418" s="10">
        <v>4.6679554000000003</v>
      </c>
      <c r="AM418" s="10">
        <v>4.6138560000000002</v>
      </c>
      <c r="AN418" s="10">
        <v>4.5621641000000004</v>
      </c>
      <c r="AO418" s="10">
        <v>4.5127908999999997</v>
      </c>
      <c r="AP418" s="10">
        <v>4.4656494000000002</v>
      </c>
      <c r="AQ418" s="10">
        <v>4.4206509</v>
      </c>
      <c r="AR418" s="10">
        <v>4.3777065999999998</v>
      </c>
      <c r="AS418" s="10">
        <v>4.3367294000000003</v>
      </c>
      <c r="AT418" s="10">
        <v>4.297631</v>
      </c>
      <c r="AU418" s="10">
        <v>4.2603261999999997</v>
      </c>
      <c r="AV418" s="10">
        <v>4.2247313000000002</v>
      </c>
      <c r="AW418" s="10">
        <v>4.1907616000000001</v>
      </c>
      <c r="AX418" s="10">
        <v>4.1583322999999996</v>
      </c>
      <c r="AY418" s="10">
        <v>4.1273600000000004</v>
      </c>
      <c r="AZ418" s="10">
        <v>4.0977598999999998</v>
      </c>
      <c r="BA418" s="10">
        <v>4.0694471999999999</v>
      </c>
      <c r="BB418" s="10">
        <v>4.0423384000000002</v>
      </c>
      <c r="BC418" s="10">
        <v>4.0163488000000003</v>
      </c>
      <c r="BD418" s="10">
        <v>3.9913937000000002</v>
      </c>
      <c r="BE418" s="10">
        <v>3.9673894000000001</v>
      </c>
      <c r="BF418" s="10">
        <v>3.9442613</v>
      </c>
      <c r="BG418" s="10">
        <v>3.9219794000000001</v>
      </c>
      <c r="BH418" s="10">
        <v>3.9005269999999999</v>
      </c>
      <c r="BI418" s="10">
        <v>3.8798862000000001</v>
      </c>
      <c r="BJ418" s="10">
        <v>3.8600393</v>
      </c>
      <c r="BK418" s="10">
        <v>3.8409696000000002</v>
      </c>
      <c r="BL418" s="10">
        <v>3.8226591999999999</v>
      </c>
      <c r="BM418" s="10">
        <v>3.8050906000000002</v>
      </c>
      <c r="BN418" s="10">
        <v>3.7882467000000002</v>
      </c>
      <c r="BO418" s="10">
        <v>3.7721100000000001</v>
      </c>
      <c r="BP418" s="10">
        <v>3.7566627000000001</v>
      </c>
      <c r="BQ418" s="10">
        <v>3.7418879</v>
      </c>
      <c r="BR418" s="10">
        <v>3.6666449999999999</v>
      </c>
      <c r="BS418" s="10">
        <v>3.6128361</v>
      </c>
      <c r="BU418" s="9">
        <v>63.66</v>
      </c>
      <c r="BV418" s="9">
        <v>67.73</v>
      </c>
      <c r="BW418" s="9">
        <v>79.959999999999994</v>
      </c>
      <c r="BX418" s="9">
        <v>106.89</v>
      </c>
      <c r="BY418" s="9">
        <v>126.9</v>
      </c>
      <c r="BZ418" s="9">
        <v>131.6</v>
      </c>
      <c r="CA418" s="9">
        <v>132.26</v>
      </c>
      <c r="CB418" s="9">
        <v>127.92</v>
      </c>
      <c r="CC418" s="9">
        <v>126.87</v>
      </c>
      <c r="CD418" s="9">
        <v>124.78</v>
      </c>
      <c r="CE418" s="9">
        <v>121.17</v>
      </c>
      <c r="CF418" s="9">
        <v>122.17</v>
      </c>
      <c r="CG418" s="9">
        <v>123.08</v>
      </c>
      <c r="CH418" s="9">
        <v>126.42</v>
      </c>
      <c r="CI418" s="9">
        <v>132.16999999999999</v>
      </c>
      <c r="CJ418" s="9">
        <v>138.65</v>
      </c>
      <c r="CK418" s="9">
        <v>142.13</v>
      </c>
      <c r="CL418" s="9">
        <v>147.22999999999999</v>
      </c>
      <c r="CM418" s="9">
        <v>143.72999999999999</v>
      </c>
      <c r="CN418" s="9">
        <v>132.72999999999999</v>
      </c>
      <c r="CO418" s="9">
        <v>114.4</v>
      </c>
      <c r="CP418" s="9">
        <v>106.15</v>
      </c>
      <c r="CQ418" s="9">
        <v>103.49</v>
      </c>
      <c r="CR418" s="9">
        <v>105.5</v>
      </c>
      <c r="CS418" s="9">
        <v>106.94</v>
      </c>
      <c r="CT418" s="9">
        <v>108.62</v>
      </c>
      <c r="CU418" s="9">
        <v>113.27</v>
      </c>
      <c r="CV418" s="9">
        <v>117.7</v>
      </c>
      <c r="CW418" s="9">
        <v>120.02</v>
      </c>
      <c r="CX418" s="9">
        <v>121.44</v>
      </c>
      <c r="CY418" s="9">
        <v>121.81</v>
      </c>
      <c r="CZ418" s="9">
        <v>109.6</v>
      </c>
      <c r="DA418" s="9">
        <v>99.55</v>
      </c>
      <c r="DB418" s="9">
        <v>94.78</v>
      </c>
      <c r="DC418" s="9">
        <v>88.76</v>
      </c>
      <c r="DD418" s="9">
        <v>85.24</v>
      </c>
      <c r="DE418" s="9">
        <v>81.67</v>
      </c>
      <c r="DF418" s="9">
        <v>83.89</v>
      </c>
      <c r="DG418" s="9">
        <v>90.24</v>
      </c>
      <c r="DH418" s="9">
        <v>96.8</v>
      </c>
      <c r="DI418" s="9">
        <v>101.35</v>
      </c>
      <c r="DJ418" s="9">
        <v>102.35</v>
      </c>
      <c r="DK418" s="9">
        <v>104.41</v>
      </c>
      <c r="DL418" s="9">
        <v>98.39</v>
      </c>
      <c r="DM418" s="9">
        <v>88.37</v>
      </c>
      <c r="DN418" s="9">
        <v>79.62</v>
      </c>
      <c r="DO418" s="9">
        <v>75.650000000000006</v>
      </c>
      <c r="DP418" s="9">
        <v>69.900000000000006</v>
      </c>
      <c r="DR418" s="9">
        <v>68.709999999999994</v>
      </c>
      <c r="DS418" s="9">
        <v>76.19</v>
      </c>
      <c r="DT418" s="9">
        <v>81.180000000000007</v>
      </c>
      <c r="DU418" s="9">
        <v>112.31</v>
      </c>
      <c r="DV418" s="9">
        <v>126.85</v>
      </c>
      <c r="DW418" s="9">
        <v>124.43</v>
      </c>
      <c r="DX418" s="9">
        <v>122.45</v>
      </c>
      <c r="DY418" s="9">
        <v>119.62</v>
      </c>
      <c r="DZ418" s="9">
        <v>113.18</v>
      </c>
      <c r="EA418" s="9">
        <v>111.56</v>
      </c>
      <c r="EB418" s="9">
        <v>111.45</v>
      </c>
      <c r="EC418" s="9">
        <v>108</v>
      </c>
      <c r="ED418" s="9">
        <v>108.39</v>
      </c>
      <c r="EE418" s="9">
        <v>108.03</v>
      </c>
      <c r="EF418" s="9">
        <v>123.66</v>
      </c>
      <c r="EG418" s="9">
        <v>125.93</v>
      </c>
      <c r="EH418" s="9">
        <v>127.01</v>
      </c>
      <c r="EI418" s="9">
        <v>131.82</v>
      </c>
      <c r="EJ418" s="9">
        <v>131.08000000000001</v>
      </c>
      <c r="EK418" s="9">
        <v>130.76</v>
      </c>
      <c r="EL418" s="9">
        <v>96.04</v>
      </c>
      <c r="EM418" s="9">
        <v>95.31</v>
      </c>
      <c r="EN418" s="9">
        <v>95.29</v>
      </c>
      <c r="EO418" s="9">
        <v>95.4</v>
      </c>
      <c r="EP418" s="9">
        <v>96.78</v>
      </c>
      <c r="EQ418" s="9">
        <v>97.62</v>
      </c>
      <c r="ER418" s="9">
        <v>108.91</v>
      </c>
      <c r="ES418" s="9">
        <v>111.42</v>
      </c>
      <c r="ET418" s="9">
        <v>113.28</v>
      </c>
      <c r="EU418" s="9">
        <v>113.94</v>
      </c>
      <c r="EV418" s="9">
        <v>112.98</v>
      </c>
      <c r="EW418" s="9">
        <v>112.89</v>
      </c>
      <c r="EX418" s="9">
        <v>81.06</v>
      </c>
      <c r="EY418" s="9">
        <v>80.430000000000007</v>
      </c>
      <c r="EZ418" s="9">
        <v>80.44</v>
      </c>
      <c r="FA418" s="9">
        <v>80.45</v>
      </c>
      <c r="FB418" s="9">
        <v>80.47</v>
      </c>
      <c r="FC418" s="9">
        <v>82.26</v>
      </c>
      <c r="FD418" s="9">
        <v>96.74</v>
      </c>
      <c r="FE418" s="9">
        <v>99.25</v>
      </c>
      <c r="FF418" s="9">
        <v>101.11</v>
      </c>
      <c r="FG418" s="9">
        <v>101.77</v>
      </c>
      <c r="FH418" s="9">
        <v>102.18</v>
      </c>
      <c r="FI418" s="9">
        <v>101.21</v>
      </c>
      <c r="FJ418" s="9">
        <v>74.61</v>
      </c>
      <c r="FK418" s="9">
        <v>72.900000000000006</v>
      </c>
      <c r="FL418" s="9">
        <v>71.650000000000006</v>
      </c>
      <c r="FM418" s="9">
        <v>71.66</v>
      </c>
      <c r="FO418" s="9">
        <v>82.310400000000001</v>
      </c>
      <c r="FP418" s="7">
        <v>84.49</v>
      </c>
      <c r="FQ418" s="9">
        <v>1.2864</v>
      </c>
      <c r="FR418" s="7">
        <f t="shared" si="57"/>
        <v>65.679415422885569</v>
      </c>
      <c r="FT418" s="7">
        <v>4.9800000000000004</v>
      </c>
      <c r="FU418" s="7">
        <v>4.33</v>
      </c>
      <c r="FV418" s="9">
        <v>82.506699999999995</v>
      </c>
      <c r="FX418" s="9">
        <v>84.99</v>
      </c>
      <c r="FY418" s="9">
        <v>83.92</v>
      </c>
      <c r="FZ418" s="9">
        <v>82.49</v>
      </c>
      <c r="GA418" s="9">
        <v>80.16</v>
      </c>
      <c r="GB418" s="9">
        <v>76.349999999999994</v>
      </c>
    </row>
    <row r="419" spans="1:184" x14ac:dyDescent="0.25">
      <c r="A419" s="6">
        <f t="shared" si="58"/>
        <v>45138</v>
      </c>
      <c r="B419" s="13">
        <f t="shared" si="52"/>
        <v>7</v>
      </c>
      <c r="C419" s="13">
        <f t="shared" si="53"/>
        <v>2023</v>
      </c>
      <c r="D419">
        <f t="shared" si="54"/>
        <v>202307</v>
      </c>
      <c r="E419">
        <f t="shared" si="55"/>
        <v>3</v>
      </c>
      <c r="F419">
        <f t="shared" si="56"/>
        <v>202303</v>
      </c>
      <c r="G419" t="s">
        <v>605</v>
      </c>
      <c r="H419" s="9">
        <v>5</v>
      </c>
      <c r="I419" s="9">
        <v>4.9303999999999997</v>
      </c>
      <c r="J419" s="10">
        <v>5.2787240999999998</v>
      </c>
      <c r="K419" s="10">
        <v>5.4346369000000001</v>
      </c>
      <c r="L419" s="10">
        <v>5.5805059999999997</v>
      </c>
      <c r="M419" s="10">
        <v>5.6862988000000003</v>
      </c>
      <c r="N419" s="10">
        <v>5.7502727</v>
      </c>
      <c r="O419" s="10">
        <v>5.7822240999999996</v>
      </c>
      <c r="P419" s="10">
        <v>5.7934951999999997</v>
      </c>
      <c r="Q419" s="10">
        <v>5.7936075999999996</v>
      </c>
      <c r="R419" s="10">
        <v>5.7876718</v>
      </c>
      <c r="S419" s="10">
        <v>5.7774504000000002</v>
      </c>
      <c r="T419" s="10">
        <v>5.7624190999999998</v>
      </c>
      <c r="U419" s="10">
        <v>5.7410024000000002</v>
      </c>
      <c r="V419" s="10">
        <v>5.7097914000000003</v>
      </c>
      <c r="W419" s="10">
        <v>5.6687437999999997</v>
      </c>
      <c r="X419" s="10">
        <v>5.6189675000000001</v>
      </c>
      <c r="Y419" s="10">
        <v>5.5615686000000002</v>
      </c>
      <c r="Z419" s="10">
        <v>5.4976532999999996</v>
      </c>
      <c r="AA419" s="10">
        <v>5.4283298000000002</v>
      </c>
      <c r="AB419" s="10">
        <v>5.3547221</v>
      </c>
      <c r="AC419" s="10">
        <v>5.2780455999999996</v>
      </c>
      <c r="AD419" s="10">
        <v>5.1995475000000004</v>
      </c>
      <c r="AE419" s="10">
        <v>5.1204726999999997</v>
      </c>
      <c r="AF419" s="10">
        <v>5.0420655999999999</v>
      </c>
      <c r="AG419" s="10">
        <v>4.9655737999999996</v>
      </c>
      <c r="AH419" s="10">
        <v>4.8920415000000004</v>
      </c>
      <c r="AI419" s="10">
        <v>4.8216285000000001</v>
      </c>
      <c r="AJ419" s="10">
        <v>4.7542530999999997</v>
      </c>
      <c r="AK419" s="10">
        <v>4.6898308000000002</v>
      </c>
      <c r="AL419" s="10">
        <v>4.6282775999999997</v>
      </c>
      <c r="AM419" s="10">
        <v>4.5695114999999999</v>
      </c>
      <c r="AN419" s="10">
        <v>4.5134483000000003</v>
      </c>
      <c r="AO419" s="10">
        <v>4.4600039999999996</v>
      </c>
      <c r="AP419" s="10">
        <v>4.4090961999999996</v>
      </c>
      <c r="AQ419" s="10">
        <v>4.3606410999999996</v>
      </c>
      <c r="AR419" s="10">
        <v>4.3145544999999998</v>
      </c>
      <c r="AS419" s="10">
        <v>4.2707541000000004</v>
      </c>
      <c r="AT419" s="10">
        <v>4.2291533000000001</v>
      </c>
      <c r="AU419" s="10">
        <v>4.1896528999999996</v>
      </c>
      <c r="AV419" s="10">
        <v>4.1521523</v>
      </c>
      <c r="AW419" s="10">
        <v>4.116549</v>
      </c>
      <c r="AX419" s="10">
        <v>4.0827410000000004</v>
      </c>
      <c r="AY419" s="10">
        <v>4.0506270999999998</v>
      </c>
      <c r="AZ419" s="10">
        <v>4.0201051999999997</v>
      </c>
      <c r="BA419" s="10">
        <v>3.9910730999999999</v>
      </c>
      <c r="BB419" s="10">
        <v>3.9634296999999998</v>
      </c>
      <c r="BC419" s="10">
        <v>3.9370729</v>
      </c>
      <c r="BD419" s="10">
        <v>3.9119004999999998</v>
      </c>
      <c r="BE419" s="10">
        <v>3.8878111999999998</v>
      </c>
      <c r="BF419" s="10">
        <v>3.8647127000000001</v>
      </c>
      <c r="BG419" s="10">
        <v>3.8425642999999998</v>
      </c>
      <c r="BH419" s="10">
        <v>3.8213433000000001</v>
      </c>
      <c r="BI419" s="10">
        <v>3.8010264</v>
      </c>
      <c r="BJ419" s="10">
        <v>3.7815905000000001</v>
      </c>
      <c r="BK419" s="10">
        <v>3.7630127999999998</v>
      </c>
      <c r="BL419" s="10">
        <v>3.7452702000000002</v>
      </c>
      <c r="BM419" s="10">
        <v>3.7283392000000002</v>
      </c>
      <c r="BN419" s="10">
        <v>3.7121974</v>
      </c>
      <c r="BO419" s="10">
        <v>3.6968214000000001</v>
      </c>
      <c r="BP419" s="10">
        <v>3.682188</v>
      </c>
      <c r="BQ419" s="10">
        <v>3.6682744</v>
      </c>
      <c r="BR419" s="10">
        <v>3.5988752000000002</v>
      </c>
      <c r="BS419" s="10">
        <v>3.5511659999999998</v>
      </c>
      <c r="BU419" s="9">
        <v>70.75</v>
      </c>
      <c r="BV419" s="9">
        <v>82.53</v>
      </c>
      <c r="BW419" s="9">
        <v>109.33</v>
      </c>
      <c r="BX419" s="9">
        <v>130.47999999999999</v>
      </c>
      <c r="BY419" s="9">
        <v>134.88</v>
      </c>
      <c r="BZ419" s="9">
        <v>135.44</v>
      </c>
      <c r="CA419" s="9">
        <v>130.9</v>
      </c>
      <c r="CB419" s="9">
        <v>129.24</v>
      </c>
      <c r="CC419" s="9">
        <v>126.94</v>
      </c>
      <c r="CD419" s="9">
        <v>123.26</v>
      </c>
      <c r="CE419" s="9">
        <v>124.22</v>
      </c>
      <c r="CF419" s="9">
        <v>125.09</v>
      </c>
      <c r="CG419" s="9">
        <v>128.38999999999999</v>
      </c>
      <c r="CH419" s="9">
        <v>134.11000000000001</v>
      </c>
      <c r="CI419" s="9">
        <v>140.55000000000001</v>
      </c>
      <c r="CJ419" s="9">
        <v>143.97999999999999</v>
      </c>
      <c r="CK419" s="9">
        <v>149.05000000000001</v>
      </c>
      <c r="CL419" s="9">
        <v>145.5</v>
      </c>
      <c r="CM419" s="9">
        <v>134.41</v>
      </c>
      <c r="CN419" s="9">
        <v>115.42</v>
      </c>
      <c r="CO419" s="9">
        <v>107.17</v>
      </c>
      <c r="CP419" s="9">
        <v>104.51</v>
      </c>
      <c r="CQ419" s="9">
        <v>106.52</v>
      </c>
      <c r="CR419" s="9">
        <v>107.96</v>
      </c>
      <c r="CS419" s="9">
        <v>109.64</v>
      </c>
      <c r="CT419" s="9">
        <v>116.07</v>
      </c>
      <c r="CU419" s="9">
        <v>120.61</v>
      </c>
      <c r="CV419" s="9">
        <v>122.93</v>
      </c>
      <c r="CW419" s="9">
        <v>124.42</v>
      </c>
      <c r="CX419" s="9">
        <v>124.83</v>
      </c>
      <c r="CY419" s="9">
        <v>112.65</v>
      </c>
      <c r="CZ419" s="9">
        <v>99.63</v>
      </c>
      <c r="DA419" s="9">
        <v>94.88</v>
      </c>
      <c r="DB419" s="9">
        <v>88.87</v>
      </c>
      <c r="DC419" s="9">
        <v>85.37</v>
      </c>
      <c r="DD419" s="9">
        <v>81.81</v>
      </c>
      <c r="DE419" s="9">
        <v>84.04</v>
      </c>
      <c r="DF419" s="9">
        <v>90.4</v>
      </c>
      <c r="DG419" s="9">
        <v>96.97</v>
      </c>
      <c r="DH419" s="9">
        <v>101.52</v>
      </c>
      <c r="DI419" s="9">
        <v>102.52</v>
      </c>
      <c r="DJ419" s="9">
        <v>104.58</v>
      </c>
      <c r="DK419" s="9">
        <v>98.56</v>
      </c>
      <c r="DL419" s="9">
        <v>88.54</v>
      </c>
      <c r="DM419" s="9">
        <v>79.790000000000006</v>
      </c>
      <c r="DN419" s="9">
        <v>75.819999999999993</v>
      </c>
      <c r="DO419" s="9">
        <v>70.069999999999993</v>
      </c>
      <c r="DP419" s="9">
        <v>70.510000000000005</v>
      </c>
      <c r="DR419" s="9">
        <v>76.819999999999993</v>
      </c>
      <c r="DS419" s="9">
        <v>82.61</v>
      </c>
      <c r="DT419" s="9">
        <v>115.25</v>
      </c>
      <c r="DU419" s="9">
        <v>129.87</v>
      </c>
      <c r="DV419" s="9">
        <v>125.16</v>
      </c>
      <c r="DW419" s="9">
        <v>123.18</v>
      </c>
      <c r="DX419" s="9">
        <v>120.35</v>
      </c>
      <c r="DY419" s="9">
        <v>113.95</v>
      </c>
      <c r="DZ419" s="9">
        <v>112.33</v>
      </c>
      <c r="EA419" s="9">
        <v>112.22</v>
      </c>
      <c r="EB419" s="9">
        <v>109.48</v>
      </c>
      <c r="EC419" s="9">
        <v>109.87</v>
      </c>
      <c r="ED419" s="9">
        <v>109.51</v>
      </c>
      <c r="EE419" s="9">
        <v>124.49</v>
      </c>
      <c r="EF419" s="9">
        <v>126.76</v>
      </c>
      <c r="EG419" s="9">
        <v>127.84</v>
      </c>
      <c r="EH419" s="9">
        <v>131.66</v>
      </c>
      <c r="EI419" s="9">
        <v>130.91999999999999</v>
      </c>
      <c r="EJ419" s="9">
        <v>130.6</v>
      </c>
      <c r="EK419" s="9">
        <v>96.78</v>
      </c>
      <c r="EL419" s="9">
        <v>96.05</v>
      </c>
      <c r="EM419" s="9">
        <v>96.03</v>
      </c>
      <c r="EN419" s="9">
        <v>96.14</v>
      </c>
      <c r="EO419" s="9">
        <v>97.52</v>
      </c>
      <c r="EP419" s="9">
        <v>98.36</v>
      </c>
      <c r="EQ419" s="9">
        <v>109.58</v>
      </c>
      <c r="ER419" s="9">
        <v>112.09</v>
      </c>
      <c r="ES419" s="9">
        <v>113.95</v>
      </c>
      <c r="ET419" s="9">
        <v>114.61</v>
      </c>
      <c r="EU419" s="9">
        <v>113.65</v>
      </c>
      <c r="EV419" s="9">
        <v>113.56</v>
      </c>
      <c r="EW419" s="9">
        <v>81.99</v>
      </c>
      <c r="EX419" s="9">
        <v>81.36</v>
      </c>
      <c r="EY419" s="9">
        <v>81.37</v>
      </c>
      <c r="EZ419" s="9">
        <v>81.38</v>
      </c>
      <c r="FA419" s="9">
        <v>81.400000000000006</v>
      </c>
      <c r="FB419" s="9">
        <v>83.19</v>
      </c>
      <c r="FC419" s="9">
        <v>97.24</v>
      </c>
      <c r="FD419" s="9">
        <v>99.75</v>
      </c>
      <c r="FE419" s="9">
        <v>101.61</v>
      </c>
      <c r="FF419" s="9">
        <v>102.27</v>
      </c>
      <c r="FG419" s="9">
        <v>102.68</v>
      </c>
      <c r="FH419" s="9">
        <v>101.71</v>
      </c>
      <c r="FI419" s="9">
        <v>75.11</v>
      </c>
      <c r="FJ419" s="9">
        <v>73.400000000000006</v>
      </c>
      <c r="FK419" s="9">
        <v>72.150000000000006</v>
      </c>
      <c r="FL419" s="9">
        <v>72.16</v>
      </c>
      <c r="FM419" s="9">
        <v>72.040000000000006</v>
      </c>
      <c r="FO419" s="9">
        <v>82.319599999999994</v>
      </c>
      <c r="FP419" s="7">
        <v>85.22</v>
      </c>
      <c r="FQ419" s="9">
        <v>1.2863</v>
      </c>
      <c r="FR419" s="7">
        <f t="shared" si="57"/>
        <v>66.252040736997586</v>
      </c>
      <c r="FT419" s="7">
        <v>4.97</v>
      </c>
      <c r="FU419" s="7">
        <v>4.3</v>
      </c>
      <c r="FV419" s="9">
        <v>82.518199999999993</v>
      </c>
      <c r="FX419" s="9">
        <v>85.56</v>
      </c>
      <c r="FY419" s="9">
        <v>84.95</v>
      </c>
      <c r="FZ419" s="9">
        <v>83.48</v>
      </c>
      <c r="GA419" s="9">
        <v>80.97</v>
      </c>
      <c r="GB419" s="9">
        <v>76.88</v>
      </c>
    </row>
    <row r="420" spans="1:184" x14ac:dyDescent="0.25">
      <c r="A420" s="6">
        <f t="shared" si="58"/>
        <v>45139</v>
      </c>
      <c r="B420" s="13">
        <f t="shared" si="52"/>
        <v>8</v>
      </c>
      <c r="C420" s="13">
        <f t="shared" si="53"/>
        <v>2023</v>
      </c>
      <c r="D420">
        <f t="shared" si="54"/>
        <v>202308</v>
      </c>
      <c r="E420">
        <f t="shared" si="55"/>
        <v>3</v>
      </c>
      <c r="F420">
        <f t="shared" si="56"/>
        <v>202303</v>
      </c>
      <c r="G420" t="s">
        <v>606</v>
      </c>
      <c r="H420" s="9">
        <v>5</v>
      </c>
      <c r="I420" s="9">
        <v>4.9306999999999999</v>
      </c>
      <c r="J420" s="10">
        <v>5.2912105</v>
      </c>
      <c r="K420" s="10">
        <v>5.4430037000000002</v>
      </c>
      <c r="L420" s="10">
        <v>5.5855407000000001</v>
      </c>
      <c r="M420" s="10">
        <v>5.6936697000000001</v>
      </c>
      <c r="N420" s="10">
        <v>5.7623182000000002</v>
      </c>
      <c r="O420" s="10">
        <v>5.8003175999999996</v>
      </c>
      <c r="P420" s="10">
        <v>5.8186399</v>
      </c>
      <c r="Q420" s="10">
        <v>5.8262837000000003</v>
      </c>
      <c r="R420" s="10">
        <v>5.8283614000000004</v>
      </c>
      <c r="S420" s="10">
        <v>5.8265846000000003</v>
      </c>
      <c r="T420" s="10">
        <v>5.8202550000000004</v>
      </c>
      <c r="U420" s="10">
        <v>5.8073503999999998</v>
      </c>
      <c r="V420" s="10">
        <v>5.7842625999999999</v>
      </c>
      <c r="W420" s="10">
        <v>5.7508777999999996</v>
      </c>
      <c r="X420" s="10">
        <v>5.7082215999999999</v>
      </c>
      <c r="Y420" s="10">
        <v>5.6573181000000003</v>
      </c>
      <c r="Z420" s="10">
        <v>5.5991911999999999</v>
      </c>
      <c r="AA420" s="10">
        <v>5.5348670999999996</v>
      </c>
      <c r="AB420" s="10">
        <v>5.4654027999999997</v>
      </c>
      <c r="AC420" s="10">
        <v>5.3920624999999998</v>
      </c>
      <c r="AD420" s="10">
        <v>5.3161933000000001</v>
      </c>
      <c r="AE420" s="10">
        <v>5.2391398000000002</v>
      </c>
      <c r="AF420" s="10">
        <v>5.1622466999999999</v>
      </c>
      <c r="AG420" s="10">
        <v>5.0868612000000004</v>
      </c>
      <c r="AH420" s="10">
        <v>5.0141179999999999</v>
      </c>
      <c r="AI420" s="10">
        <v>4.9442244999999998</v>
      </c>
      <c r="AJ420" s="10">
        <v>4.8771345999999998</v>
      </c>
      <c r="AK420" s="10">
        <v>4.8128000999999996</v>
      </c>
      <c r="AL420" s="10">
        <v>4.7511723999999997</v>
      </c>
      <c r="AM420" s="10">
        <v>4.6922056000000003</v>
      </c>
      <c r="AN420" s="10">
        <v>4.6358512999999997</v>
      </c>
      <c r="AO420" s="10">
        <v>4.5820612000000001</v>
      </c>
      <c r="AP420" s="10">
        <v>4.5307890000000004</v>
      </c>
      <c r="AQ420" s="10">
        <v>4.4819864999999997</v>
      </c>
      <c r="AR420" s="10">
        <v>4.4356055999999997</v>
      </c>
      <c r="AS420" s="10">
        <v>4.3915996000000002</v>
      </c>
      <c r="AT420" s="10">
        <v>4.3499124</v>
      </c>
      <c r="AU420" s="10">
        <v>4.3104434999999999</v>
      </c>
      <c r="AV420" s="10">
        <v>4.2730793</v>
      </c>
      <c r="AW420" s="10">
        <v>4.2377048000000004</v>
      </c>
      <c r="AX420" s="10">
        <v>4.2042048999999997</v>
      </c>
      <c r="AY420" s="10">
        <v>4.1724657000000001</v>
      </c>
      <c r="AZ420" s="10">
        <v>4.1423724000000002</v>
      </c>
      <c r="BA420" s="10">
        <v>4.1138098000000003</v>
      </c>
      <c r="BB420" s="10">
        <v>4.0866641000000001</v>
      </c>
      <c r="BC420" s="10">
        <v>4.0608202999999996</v>
      </c>
      <c r="BD420" s="10">
        <v>4.0361634000000004</v>
      </c>
      <c r="BE420" s="10">
        <v>4.0125795999999996</v>
      </c>
      <c r="BF420" s="10">
        <v>3.9899656999999999</v>
      </c>
      <c r="BG420" s="10">
        <v>3.9682773</v>
      </c>
      <c r="BH420" s="10">
        <v>3.9474882</v>
      </c>
      <c r="BI420" s="10">
        <v>3.9275717000000001</v>
      </c>
      <c r="BJ420" s="10">
        <v>3.9085008000000001</v>
      </c>
      <c r="BK420" s="10">
        <v>3.8902496000000002</v>
      </c>
      <c r="BL420" s="10">
        <v>3.8727912</v>
      </c>
      <c r="BM420" s="10">
        <v>3.8560987999999998</v>
      </c>
      <c r="BN420" s="10">
        <v>3.8401462</v>
      </c>
      <c r="BO420" s="10">
        <v>3.8249067000000001</v>
      </c>
      <c r="BP420" s="10">
        <v>3.8103535000000002</v>
      </c>
      <c r="BQ420" s="10">
        <v>3.7964604</v>
      </c>
      <c r="BR420" s="10">
        <v>3.7259777999999999</v>
      </c>
      <c r="BS420" s="10">
        <v>3.6756597000000002</v>
      </c>
      <c r="BU420" s="9">
        <v>67.900000000000006</v>
      </c>
      <c r="BV420" s="9">
        <v>81.040000000000006</v>
      </c>
      <c r="BW420" s="9">
        <v>106.31</v>
      </c>
      <c r="BX420" s="9">
        <v>127.22</v>
      </c>
      <c r="BY420" s="9">
        <v>131.52000000000001</v>
      </c>
      <c r="BZ420" s="9">
        <v>132.41999999999999</v>
      </c>
      <c r="CA420" s="9">
        <v>127.6</v>
      </c>
      <c r="CB420" s="9">
        <v>125.89</v>
      </c>
      <c r="CC420" s="9">
        <v>123.49</v>
      </c>
      <c r="CD420" s="9">
        <v>119.81</v>
      </c>
      <c r="CE420" s="9">
        <v>120.77</v>
      </c>
      <c r="CF420" s="9">
        <v>121.64</v>
      </c>
      <c r="CG420" s="9">
        <v>124.94</v>
      </c>
      <c r="CH420" s="9">
        <v>131.55000000000001</v>
      </c>
      <c r="CI420" s="9">
        <v>137.99</v>
      </c>
      <c r="CJ420" s="9">
        <v>141.41999999999999</v>
      </c>
      <c r="CK420" s="9">
        <v>146.49</v>
      </c>
      <c r="CL420" s="9">
        <v>142.94</v>
      </c>
      <c r="CM420" s="9">
        <v>131.85</v>
      </c>
      <c r="CN420" s="9">
        <v>114.36</v>
      </c>
      <c r="CO420" s="9">
        <v>107.36</v>
      </c>
      <c r="CP420" s="9">
        <v>104.7</v>
      </c>
      <c r="CQ420" s="9">
        <v>106.71</v>
      </c>
      <c r="CR420" s="9">
        <v>108.15</v>
      </c>
      <c r="CS420" s="9">
        <v>109.83</v>
      </c>
      <c r="CT420" s="9">
        <v>114.66</v>
      </c>
      <c r="CU420" s="9">
        <v>119.2</v>
      </c>
      <c r="CV420" s="9">
        <v>121.52</v>
      </c>
      <c r="CW420" s="9">
        <v>123.01</v>
      </c>
      <c r="CX420" s="9">
        <v>123.42</v>
      </c>
      <c r="CY420" s="9">
        <v>111.24</v>
      </c>
      <c r="CZ420" s="9">
        <v>99.22</v>
      </c>
      <c r="DA420" s="9">
        <v>94.47</v>
      </c>
      <c r="DB420" s="9">
        <v>88.46</v>
      </c>
      <c r="DC420" s="9">
        <v>84.96</v>
      </c>
      <c r="DD420" s="9">
        <v>81.400000000000006</v>
      </c>
      <c r="DE420" s="9">
        <v>83.63</v>
      </c>
      <c r="DF420" s="9">
        <v>89.99</v>
      </c>
      <c r="DG420" s="9">
        <v>96.56</v>
      </c>
      <c r="DH420" s="9">
        <v>101.11</v>
      </c>
      <c r="DI420" s="9">
        <v>102.11</v>
      </c>
      <c r="DJ420" s="9">
        <v>104.17</v>
      </c>
      <c r="DK420" s="9">
        <v>98.15</v>
      </c>
      <c r="DL420" s="9">
        <v>88.13</v>
      </c>
      <c r="DM420" s="9">
        <v>79.38</v>
      </c>
      <c r="DN420" s="9">
        <v>75.41</v>
      </c>
      <c r="DO420" s="9">
        <v>69.66</v>
      </c>
      <c r="DP420" s="9">
        <v>70.099999999999994</v>
      </c>
      <c r="DR420" s="9">
        <v>73.86</v>
      </c>
      <c r="DS420" s="9">
        <v>81.599999999999994</v>
      </c>
      <c r="DT420" s="9">
        <v>112.14</v>
      </c>
      <c r="DU420" s="9">
        <v>126.6</v>
      </c>
      <c r="DV420" s="9">
        <v>122.75</v>
      </c>
      <c r="DW420" s="9">
        <v>120.77</v>
      </c>
      <c r="DX420" s="9">
        <v>117.94</v>
      </c>
      <c r="DY420" s="9">
        <v>110.18</v>
      </c>
      <c r="DZ420" s="9">
        <v>108.56</v>
      </c>
      <c r="EA420" s="9">
        <v>108.45</v>
      </c>
      <c r="EB420" s="9">
        <v>106.23</v>
      </c>
      <c r="EC420" s="9">
        <v>106.62</v>
      </c>
      <c r="ED420" s="9">
        <v>106.26</v>
      </c>
      <c r="EE420" s="9">
        <v>122.02</v>
      </c>
      <c r="EF420" s="9">
        <v>124.29</v>
      </c>
      <c r="EG420" s="9">
        <v>125.37</v>
      </c>
      <c r="EH420" s="9">
        <v>128.37</v>
      </c>
      <c r="EI420" s="9">
        <v>127.63</v>
      </c>
      <c r="EJ420" s="9">
        <v>127.31</v>
      </c>
      <c r="EK420" s="9">
        <v>94.39</v>
      </c>
      <c r="EL420" s="9">
        <v>93.66</v>
      </c>
      <c r="EM420" s="9">
        <v>93.64</v>
      </c>
      <c r="EN420" s="9">
        <v>93.75</v>
      </c>
      <c r="EO420" s="9">
        <v>95.13</v>
      </c>
      <c r="EP420" s="9">
        <v>95.97</v>
      </c>
      <c r="EQ420" s="9">
        <v>108.65</v>
      </c>
      <c r="ER420" s="9">
        <v>111.16</v>
      </c>
      <c r="ES420" s="9">
        <v>113.02</v>
      </c>
      <c r="ET420" s="9">
        <v>113.68</v>
      </c>
      <c r="EU420" s="9">
        <v>112.72</v>
      </c>
      <c r="EV420" s="9">
        <v>112.63</v>
      </c>
      <c r="EW420" s="9">
        <v>80.87</v>
      </c>
      <c r="EX420" s="9">
        <v>80.239999999999995</v>
      </c>
      <c r="EY420" s="9">
        <v>80.25</v>
      </c>
      <c r="EZ420" s="9">
        <v>80.260000000000005</v>
      </c>
      <c r="FA420" s="9">
        <v>80.28</v>
      </c>
      <c r="FB420" s="9">
        <v>82.07</v>
      </c>
      <c r="FC420" s="9">
        <v>96.2</v>
      </c>
      <c r="FD420" s="9">
        <v>98.71</v>
      </c>
      <c r="FE420" s="9">
        <v>100.57</v>
      </c>
      <c r="FF420" s="9">
        <v>101.23</v>
      </c>
      <c r="FG420" s="9">
        <v>101.64</v>
      </c>
      <c r="FH420" s="9">
        <v>100.67</v>
      </c>
      <c r="FI420" s="9">
        <v>73.989999999999995</v>
      </c>
      <c r="FJ420" s="9">
        <v>72.28</v>
      </c>
      <c r="FK420" s="9">
        <v>71.03</v>
      </c>
      <c r="FL420" s="9">
        <v>71.040000000000006</v>
      </c>
      <c r="FM420" s="9">
        <v>70.92</v>
      </c>
      <c r="FO420" s="9">
        <v>81.985799999999998</v>
      </c>
      <c r="FP420" s="7">
        <v>85.34</v>
      </c>
      <c r="FQ420" s="9">
        <v>1.2762</v>
      </c>
      <c r="FR420" s="7">
        <f t="shared" si="57"/>
        <v>66.87039648957844</v>
      </c>
      <c r="FT420" s="7">
        <v>5.0599999999999996</v>
      </c>
      <c r="FU420" s="7">
        <v>4.41</v>
      </c>
      <c r="FV420" s="9">
        <v>82.162899999999993</v>
      </c>
      <c r="FX420" s="9">
        <v>84.91</v>
      </c>
      <c r="FY420" s="9">
        <v>84.02</v>
      </c>
      <c r="FZ420" s="9">
        <v>82.65</v>
      </c>
      <c r="GA420" s="9">
        <v>80.25</v>
      </c>
      <c r="GB420" s="9">
        <v>76.28</v>
      </c>
    </row>
    <row r="421" spans="1:184" x14ac:dyDescent="0.25">
      <c r="A421" s="6">
        <f t="shared" si="58"/>
        <v>45140</v>
      </c>
      <c r="B421" s="13">
        <f t="shared" si="52"/>
        <v>8</v>
      </c>
      <c r="C421" s="13">
        <f t="shared" si="53"/>
        <v>2023</v>
      </c>
      <c r="D421">
        <f t="shared" si="54"/>
        <v>202308</v>
      </c>
      <c r="E421">
        <f t="shared" si="55"/>
        <v>3</v>
      </c>
      <c r="F421">
        <f t="shared" si="56"/>
        <v>202303</v>
      </c>
      <c r="G421" t="s">
        <v>607</v>
      </c>
      <c r="H421" s="9">
        <v>5</v>
      </c>
      <c r="I421" s="9">
        <v>4.9303999999999997</v>
      </c>
      <c r="J421" s="10">
        <v>5.2779104999999999</v>
      </c>
      <c r="K421" s="10">
        <v>5.4236111999999999</v>
      </c>
      <c r="L421" s="10">
        <v>5.5551743</v>
      </c>
      <c r="M421" s="10">
        <v>5.6503898000000001</v>
      </c>
      <c r="N421" s="10">
        <v>5.7056193999999998</v>
      </c>
      <c r="O421" s="10">
        <v>5.7322044999999999</v>
      </c>
      <c r="P421" s="10">
        <v>5.7414274000000001</v>
      </c>
      <c r="Q421" s="10">
        <v>5.7416893</v>
      </c>
      <c r="R421" s="10">
        <v>5.7373957999999998</v>
      </c>
      <c r="S421" s="10">
        <v>5.7297080999999999</v>
      </c>
      <c r="T421" s="10">
        <v>5.7177126999999999</v>
      </c>
      <c r="U421" s="10">
        <v>5.6994856</v>
      </c>
      <c r="V421" s="10">
        <v>5.6716338999999998</v>
      </c>
      <c r="W421" s="10">
        <v>5.6340950999999997</v>
      </c>
      <c r="X421" s="10">
        <v>5.5878952999999996</v>
      </c>
      <c r="Y421" s="10">
        <v>5.5340597000000002</v>
      </c>
      <c r="Z421" s="10">
        <v>5.4736130999999997</v>
      </c>
      <c r="AA421" s="10">
        <v>5.4075822000000002</v>
      </c>
      <c r="AB421" s="10">
        <v>5.3370316000000004</v>
      </c>
      <c r="AC421" s="10">
        <v>5.2632500000000002</v>
      </c>
      <c r="AD421" s="10">
        <v>5.1876081000000003</v>
      </c>
      <c r="AE421" s="10">
        <v>5.1114737999999997</v>
      </c>
      <c r="AF421" s="10">
        <v>5.0362149</v>
      </c>
      <c r="AG421" s="10">
        <v>4.9632021999999996</v>
      </c>
      <c r="AH421" s="10">
        <v>4.8936193000000001</v>
      </c>
      <c r="AI421" s="10">
        <v>4.8276573999999997</v>
      </c>
      <c r="AJ421" s="10">
        <v>4.7651773999999998</v>
      </c>
      <c r="AK421" s="10">
        <v>4.7060374999999999</v>
      </c>
      <c r="AL421" s="10">
        <v>4.6500962000000001</v>
      </c>
      <c r="AM421" s="10">
        <v>4.5972138999999999</v>
      </c>
      <c r="AN421" s="10">
        <v>4.5472488999999996</v>
      </c>
      <c r="AO421" s="10">
        <v>4.5000597999999998</v>
      </c>
      <c r="AP421" s="10">
        <v>4.4555066999999999</v>
      </c>
      <c r="AQ421" s="10">
        <v>4.4134482000000004</v>
      </c>
      <c r="AR421" s="10">
        <v>4.3737428999999999</v>
      </c>
      <c r="AS421" s="10">
        <v>4.3362506999999999</v>
      </c>
      <c r="AT421" s="10">
        <v>4.3008331000000002</v>
      </c>
      <c r="AU421" s="10">
        <v>4.2673658000000003</v>
      </c>
      <c r="AV421" s="10">
        <v>4.2357300000000002</v>
      </c>
      <c r="AW421" s="10">
        <v>4.2058055000000003</v>
      </c>
      <c r="AX421" s="10">
        <v>4.1774724000000001</v>
      </c>
      <c r="AY421" s="10">
        <v>4.1506116999999998</v>
      </c>
      <c r="AZ421" s="10">
        <v>4.1251034000000004</v>
      </c>
      <c r="BA421" s="10">
        <v>4.1008275000000003</v>
      </c>
      <c r="BB421" s="10">
        <v>4.0776649999999997</v>
      </c>
      <c r="BC421" s="10">
        <v>4.0554959999999998</v>
      </c>
      <c r="BD421" s="10">
        <v>4.0342003999999996</v>
      </c>
      <c r="BE421" s="10">
        <v>4.0136592000000002</v>
      </c>
      <c r="BF421" s="10">
        <v>3.9937697000000001</v>
      </c>
      <c r="BG421" s="10">
        <v>3.9745046999999998</v>
      </c>
      <c r="BH421" s="10">
        <v>3.9558589</v>
      </c>
      <c r="BI421" s="10">
        <v>3.9378261999999999</v>
      </c>
      <c r="BJ421" s="10">
        <v>3.9204005999999998</v>
      </c>
      <c r="BK421" s="10">
        <v>3.9035764999999998</v>
      </c>
      <c r="BL421" s="10">
        <v>3.8873479</v>
      </c>
      <c r="BM421" s="10">
        <v>3.8717088</v>
      </c>
      <c r="BN421" s="10">
        <v>3.8566536</v>
      </c>
      <c r="BO421" s="10">
        <v>3.8421763000000002</v>
      </c>
      <c r="BP421" s="10">
        <v>3.8282707999999999</v>
      </c>
      <c r="BQ421" s="10">
        <v>3.8149316999999998</v>
      </c>
      <c r="BR421" s="10">
        <v>3.7464613999999998</v>
      </c>
      <c r="BS421" s="10">
        <v>3.6969197</v>
      </c>
      <c r="BU421" s="9">
        <v>72.16</v>
      </c>
      <c r="BV421" s="9">
        <v>84.26</v>
      </c>
      <c r="BW421" s="9">
        <v>105.83</v>
      </c>
      <c r="BX421" s="9">
        <v>125.58</v>
      </c>
      <c r="BY421" s="9">
        <v>129.97</v>
      </c>
      <c r="BZ421" s="9">
        <v>130.94999999999999</v>
      </c>
      <c r="CA421" s="9">
        <v>126.57</v>
      </c>
      <c r="CB421" s="9">
        <v>124.94</v>
      </c>
      <c r="CC421" s="9">
        <v>122.61</v>
      </c>
      <c r="CD421" s="9">
        <v>118.94</v>
      </c>
      <c r="CE421" s="9">
        <v>120.12</v>
      </c>
      <c r="CF421" s="9">
        <v>121.23</v>
      </c>
      <c r="CG421" s="9">
        <v>124.63</v>
      </c>
      <c r="CH421" s="9">
        <v>131.22999999999999</v>
      </c>
      <c r="CI421" s="9">
        <v>137.66999999999999</v>
      </c>
      <c r="CJ421" s="9">
        <v>141.1</v>
      </c>
      <c r="CK421" s="9">
        <v>145.66999999999999</v>
      </c>
      <c r="CL421" s="9">
        <v>142.12</v>
      </c>
      <c r="CM421" s="9">
        <v>131.03</v>
      </c>
      <c r="CN421" s="9">
        <v>115.03</v>
      </c>
      <c r="CO421" s="9">
        <v>108.03</v>
      </c>
      <c r="CP421" s="9">
        <v>105.37</v>
      </c>
      <c r="CQ421" s="9">
        <v>107.38</v>
      </c>
      <c r="CR421" s="9">
        <v>108.82</v>
      </c>
      <c r="CS421" s="9">
        <v>110.5</v>
      </c>
      <c r="CT421" s="9">
        <v>115.13</v>
      </c>
      <c r="CU421" s="9">
        <v>119.67</v>
      </c>
      <c r="CV421" s="9">
        <v>121.99</v>
      </c>
      <c r="CW421" s="9">
        <v>123.48</v>
      </c>
      <c r="CX421" s="9">
        <v>123.89</v>
      </c>
      <c r="CY421" s="9">
        <v>111.71</v>
      </c>
      <c r="CZ421" s="9">
        <v>99.69</v>
      </c>
      <c r="DA421" s="9">
        <v>94.94</v>
      </c>
      <c r="DB421" s="9">
        <v>88.93</v>
      </c>
      <c r="DC421" s="9">
        <v>85.43</v>
      </c>
      <c r="DD421" s="9">
        <v>81.87</v>
      </c>
      <c r="DE421" s="9">
        <v>84.1</v>
      </c>
      <c r="DF421" s="9">
        <v>90.46</v>
      </c>
      <c r="DG421" s="9">
        <v>97.03</v>
      </c>
      <c r="DH421" s="9">
        <v>101.58</v>
      </c>
      <c r="DI421" s="9">
        <v>102.58</v>
      </c>
      <c r="DJ421" s="9">
        <v>104.64</v>
      </c>
      <c r="DK421" s="9">
        <v>98.62</v>
      </c>
      <c r="DL421" s="9">
        <v>87.6</v>
      </c>
      <c r="DM421" s="9">
        <v>78.849999999999994</v>
      </c>
      <c r="DN421" s="9">
        <v>74.88</v>
      </c>
      <c r="DO421" s="9">
        <v>69.13</v>
      </c>
      <c r="DP421" s="9">
        <v>69.569999999999993</v>
      </c>
      <c r="DR421" s="9">
        <v>75</v>
      </c>
      <c r="DS421" s="9">
        <v>82.77</v>
      </c>
      <c r="DT421" s="9">
        <v>109.85</v>
      </c>
      <c r="DU421" s="9">
        <v>124.69</v>
      </c>
      <c r="DV421" s="9">
        <v>121.04</v>
      </c>
      <c r="DW421" s="9">
        <v>119.06</v>
      </c>
      <c r="DX421" s="9">
        <v>116.23</v>
      </c>
      <c r="DY421" s="9">
        <v>108.98</v>
      </c>
      <c r="DZ421" s="9">
        <v>107.36</v>
      </c>
      <c r="EA421" s="9">
        <v>107.25</v>
      </c>
      <c r="EB421" s="9">
        <v>105.17</v>
      </c>
      <c r="EC421" s="9">
        <v>105.56</v>
      </c>
      <c r="ED421" s="9">
        <v>105.2</v>
      </c>
      <c r="EE421" s="9">
        <v>121.2</v>
      </c>
      <c r="EF421" s="9">
        <v>123.47</v>
      </c>
      <c r="EG421" s="9">
        <v>124.55</v>
      </c>
      <c r="EH421" s="9">
        <v>126.86</v>
      </c>
      <c r="EI421" s="9">
        <v>126.12</v>
      </c>
      <c r="EJ421" s="9">
        <v>125.8</v>
      </c>
      <c r="EK421" s="9">
        <v>94.45</v>
      </c>
      <c r="EL421" s="9">
        <v>93.72</v>
      </c>
      <c r="EM421" s="9">
        <v>93.7</v>
      </c>
      <c r="EN421" s="9">
        <v>93.81</v>
      </c>
      <c r="EO421" s="9">
        <v>95.19</v>
      </c>
      <c r="EP421" s="9">
        <v>96.03</v>
      </c>
      <c r="EQ421" s="9">
        <v>107.75</v>
      </c>
      <c r="ER421" s="9">
        <v>110.26</v>
      </c>
      <c r="ES421" s="9">
        <v>112.12</v>
      </c>
      <c r="ET421" s="9">
        <v>112.78</v>
      </c>
      <c r="EU421" s="9">
        <v>111.82</v>
      </c>
      <c r="EV421" s="9">
        <v>111.73</v>
      </c>
      <c r="EW421" s="9">
        <v>79.680000000000007</v>
      </c>
      <c r="EX421" s="9">
        <v>79.05</v>
      </c>
      <c r="EY421" s="9">
        <v>79.06</v>
      </c>
      <c r="EZ421" s="9">
        <v>79.069999999999993</v>
      </c>
      <c r="FA421" s="9">
        <v>79.09</v>
      </c>
      <c r="FB421" s="9">
        <v>80.88</v>
      </c>
      <c r="FC421" s="9">
        <v>95.74</v>
      </c>
      <c r="FD421" s="9">
        <v>98.25</v>
      </c>
      <c r="FE421" s="9">
        <v>100.11</v>
      </c>
      <c r="FF421" s="9">
        <v>100.77</v>
      </c>
      <c r="FG421" s="9">
        <v>101.18</v>
      </c>
      <c r="FH421" s="9">
        <v>100.21</v>
      </c>
      <c r="FI421" s="9">
        <v>72.8</v>
      </c>
      <c r="FJ421" s="9">
        <v>71.09</v>
      </c>
      <c r="FK421" s="9">
        <v>69.84</v>
      </c>
      <c r="FL421" s="9">
        <v>69.849999999999994</v>
      </c>
      <c r="FM421" s="9">
        <v>69.73</v>
      </c>
      <c r="FO421" s="9">
        <v>81.810599999999994</v>
      </c>
      <c r="FP421" s="7">
        <v>84.01</v>
      </c>
      <c r="FQ421" s="9">
        <v>1.2688999999999999</v>
      </c>
      <c r="FR421" s="7">
        <f t="shared" si="57"/>
        <v>66.206950902356382</v>
      </c>
      <c r="FT421" s="7">
        <v>4.99</v>
      </c>
      <c r="FU421" s="7">
        <v>4.4000000000000004</v>
      </c>
      <c r="FV421" s="9">
        <v>81.974199999999996</v>
      </c>
      <c r="FX421" s="9">
        <v>83.2</v>
      </c>
      <c r="FY421" s="9">
        <v>82.41</v>
      </c>
      <c r="FZ421" s="9">
        <v>81.16</v>
      </c>
      <c r="GA421" s="9">
        <v>78.89</v>
      </c>
      <c r="GB421" s="9">
        <v>75.08</v>
      </c>
    </row>
    <row r="422" spans="1:184" x14ac:dyDescent="0.25">
      <c r="A422" s="6">
        <f t="shared" si="58"/>
        <v>45141</v>
      </c>
      <c r="B422" s="13">
        <f t="shared" si="52"/>
        <v>8</v>
      </c>
      <c r="C422" s="13">
        <f t="shared" si="53"/>
        <v>2023</v>
      </c>
      <c r="D422">
        <f t="shared" si="54"/>
        <v>202308</v>
      </c>
      <c r="E422">
        <f t="shared" si="55"/>
        <v>3</v>
      </c>
      <c r="F422">
        <f t="shared" si="56"/>
        <v>202303</v>
      </c>
      <c r="G422" t="s">
        <v>608</v>
      </c>
      <c r="H422" s="9">
        <v>5.25</v>
      </c>
      <c r="I422" s="9">
        <v>5.1822999999999997</v>
      </c>
      <c r="J422" s="10">
        <v>5.2072286999999999</v>
      </c>
      <c r="K422" s="10">
        <v>5.3390152999999998</v>
      </c>
      <c r="L422" s="10">
        <v>5.4660133999999996</v>
      </c>
      <c r="M422" s="10">
        <v>5.5686334999999998</v>
      </c>
      <c r="N422" s="10">
        <v>5.6389130999999999</v>
      </c>
      <c r="O422" s="10">
        <v>5.6810305999999997</v>
      </c>
      <c r="P422" s="10">
        <v>5.7020849</v>
      </c>
      <c r="Q422" s="10">
        <v>5.7076982000000003</v>
      </c>
      <c r="R422" s="10">
        <v>5.7024356999999997</v>
      </c>
      <c r="S422" s="10">
        <v>5.6889681999999997</v>
      </c>
      <c r="T422" s="10">
        <v>5.6680811999999996</v>
      </c>
      <c r="U422" s="10">
        <v>5.6398124000000003</v>
      </c>
      <c r="V422" s="10">
        <v>5.6032326000000001</v>
      </c>
      <c r="W422" s="10">
        <v>5.5588844999999996</v>
      </c>
      <c r="X422" s="10">
        <v>5.5079187000000003</v>
      </c>
      <c r="Y422" s="10">
        <v>5.4514845999999997</v>
      </c>
      <c r="Z422" s="10">
        <v>5.3907312000000003</v>
      </c>
      <c r="AA422" s="10">
        <v>5.3268098999999998</v>
      </c>
      <c r="AB422" s="10">
        <v>5.2608328999999996</v>
      </c>
      <c r="AC422" s="10">
        <v>5.1937229</v>
      </c>
      <c r="AD422" s="10">
        <v>5.1263445000000001</v>
      </c>
      <c r="AE422" s="10">
        <v>5.0595600999999997</v>
      </c>
      <c r="AF422" s="10">
        <v>4.9942317000000003</v>
      </c>
      <c r="AG422" s="10">
        <v>4.9312239</v>
      </c>
      <c r="AH422" s="10">
        <v>4.8712631000000002</v>
      </c>
      <c r="AI422" s="10">
        <v>4.8144124000000001</v>
      </c>
      <c r="AJ422" s="10">
        <v>4.7605357000000001</v>
      </c>
      <c r="AK422" s="10">
        <v>4.7094943999999996</v>
      </c>
      <c r="AL422" s="10">
        <v>4.6611501999999998</v>
      </c>
      <c r="AM422" s="10">
        <v>4.6153665999999998</v>
      </c>
      <c r="AN422" s="10">
        <v>4.5720052999999998</v>
      </c>
      <c r="AO422" s="10">
        <v>4.5309280000000003</v>
      </c>
      <c r="AP422" s="10">
        <v>4.4919979000000003</v>
      </c>
      <c r="AQ422" s="10">
        <v>4.4550768999999999</v>
      </c>
      <c r="AR422" s="10">
        <v>4.4200267999999996</v>
      </c>
      <c r="AS422" s="10">
        <v>4.3867105999999998</v>
      </c>
      <c r="AT422" s="10">
        <v>4.3549986000000001</v>
      </c>
      <c r="AU422" s="10">
        <v>4.3247977999999998</v>
      </c>
      <c r="AV422" s="10">
        <v>4.2960266000000003</v>
      </c>
      <c r="AW422" s="10">
        <v>4.2686019999999996</v>
      </c>
      <c r="AX422" s="10">
        <v>4.2424413999999997</v>
      </c>
      <c r="AY422" s="10">
        <v>4.2174630999999998</v>
      </c>
      <c r="AZ422" s="10">
        <v>4.1935840999999998</v>
      </c>
      <c r="BA422" s="10">
        <v>4.1707219000000002</v>
      </c>
      <c r="BB422" s="10">
        <v>4.1487946000000004</v>
      </c>
      <c r="BC422" s="10">
        <v>4.1277195000000004</v>
      </c>
      <c r="BD422" s="10">
        <v>4.1074139000000001</v>
      </c>
      <c r="BE422" s="10">
        <v>4.0877958000000003</v>
      </c>
      <c r="BF422" s="10">
        <v>4.0687948</v>
      </c>
      <c r="BG422" s="10">
        <v>4.0503932999999996</v>
      </c>
      <c r="BH422" s="10">
        <v>4.0325895000000003</v>
      </c>
      <c r="BI422" s="10">
        <v>4.0153806999999997</v>
      </c>
      <c r="BJ422" s="10">
        <v>3.9987642000000001</v>
      </c>
      <c r="BK422" s="10">
        <v>3.9827381000000002</v>
      </c>
      <c r="BL422" s="10">
        <v>3.9672998000000002</v>
      </c>
      <c r="BM422" s="10">
        <v>3.9524465000000002</v>
      </c>
      <c r="BN422" s="10">
        <v>3.9381762999999999</v>
      </c>
      <c r="BO422" s="10">
        <v>3.9244865999999998</v>
      </c>
      <c r="BP422" s="10">
        <v>3.9113747000000001</v>
      </c>
      <c r="BQ422" s="10">
        <v>3.8988385999999999</v>
      </c>
      <c r="BR422" s="10">
        <v>3.8354628000000002</v>
      </c>
      <c r="BS422" s="10">
        <v>3.7915184000000002</v>
      </c>
      <c r="BU422" s="9">
        <v>76.42</v>
      </c>
      <c r="BV422" s="9">
        <v>87.06</v>
      </c>
      <c r="BW422" s="9">
        <v>107.23</v>
      </c>
      <c r="BX422" s="9">
        <v>125.1</v>
      </c>
      <c r="BY422" s="9">
        <v>129.6</v>
      </c>
      <c r="BZ422" s="9">
        <v>130.4</v>
      </c>
      <c r="CA422" s="9">
        <v>126.6</v>
      </c>
      <c r="CB422" s="9">
        <v>125</v>
      </c>
      <c r="CC422" s="9">
        <v>122.74</v>
      </c>
      <c r="CD422" s="9">
        <v>119.07</v>
      </c>
      <c r="CE422" s="9">
        <v>121.9</v>
      </c>
      <c r="CF422" s="9">
        <v>123.01</v>
      </c>
      <c r="CG422" s="9">
        <v>126.41</v>
      </c>
      <c r="CH422" s="9">
        <v>132.51</v>
      </c>
      <c r="CI422" s="9">
        <v>138.51</v>
      </c>
      <c r="CJ422" s="9">
        <v>141.94</v>
      </c>
      <c r="CK422" s="9">
        <v>146.51</v>
      </c>
      <c r="CL422" s="9">
        <v>142.96</v>
      </c>
      <c r="CM422" s="9">
        <v>131.87</v>
      </c>
      <c r="CN422" s="9">
        <v>115.37</v>
      </c>
      <c r="CO422" s="9">
        <v>108.37</v>
      </c>
      <c r="CP422" s="9">
        <v>105.71</v>
      </c>
      <c r="CQ422" s="9">
        <v>107.72</v>
      </c>
      <c r="CR422" s="9">
        <v>109.16</v>
      </c>
      <c r="CS422" s="9">
        <v>110.84</v>
      </c>
      <c r="CT422" s="9">
        <v>115.47</v>
      </c>
      <c r="CU422" s="9">
        <v>120.01</v>
      </c>
      <c r="CV422" s="9">
        <v>122.33</v>
      </c>
      <c r="CW422" s="9">
        <v>123.82</v>
      </c>
      <c r="CX422" s="9">
        <v>124.23</v>
      </c>
      <c r="CY422" s="9">
        <v>112.05</v>
      </c>
      <c r="CZ422" s="9">
        <v>100.03</v>
      </c>
      <c r="DA422" s="9">
        <v>95.28</v>
      </c>
      <c r="DB422" s="9">
        <v>89.27</v>
      </c>
      <c r="DC422" s="9">
        <v>85.77</v>
      </c>
      <c r="DD422" s="9">
        <v>82.21</v>
      </c>
      <c r="DE422" s="9">
        <v>84.44</v>
      </c>
      <c r="DF422" s="9">
        <v>91.3</v>
      </c>
      <c r="DG422" s="9">
        <v>97.87</v>
      </c>
      <c r="DH422" s="9">
        <v>102.42</v>
      </c>
      <c r="DI422" s="9">
        <v>103.42</v>
      </c>
      <c r="DJ422" s="9">
        <v>105.48</v>
      </c>
      <c r="DK422" s="9">
        <v>99.46</v>
      </c>
      <c r="DL422" s="9">
        <v>88.44</v>
      </c>
      <c r="DM422" s="9">
        <v>79.69</v>
      </c>
      <c r="DN422" s="9">
        <v>75.72</v>
      </c>
      <c r="DO422" s="9">
        <v>69.97</v>
      </c>
      <c r="DP422" s="9">
        <v>70.41</v>
      </c>
      <c r="DR422" s="9">
        <v>78.430000000000007</v>
      </c>
      <c r="DS422" s="9">
        <v>84.92</v>
      </c>
      <c r="DT422" s="9">
        <v>112.42</v>
      </c>
      <c r="DU422" s="9">
        <v>125.67</v>
      </c>
      <c r="DV422" s="9">
        <v>122.39</v>
      </c>
      <c r="DW422" s="9">
        <v>120.41</v>
      </c>
      <c r="DX422" s="9">
        <v>117.58</v>
      </c>
      <c r="DY422" s="9">
        <v>109.86</v>
      </c>
      <c r="DZ422" s="9">
        <v>108.24</v>
      </c>
      <c r="EA422" s="9">
        <v>108.13</v>
      </c>
      <c r="EB422" s="9">
        <v>106.09</v>
      </c>
      <c r="EC422" s="9">
        <v>106.48</v>
      </c>
      <c r="ED422" s="9">
        <v>106.12</v>
      </c>
      <c r="EE422" s="9">
        <v>122.42</v>
      </c>
      <c r="EF422" s="9">
        <v>124.69</v>
      </c>
      <c r="EG422" s="9">
        <v>125.77</v>
      </c>
      <c r="EH422" s="9">
        <v>127.5</v>
      </c>
      <c r="EI422" s="9">
        <v>126.76</v>
      </c>
      <c r="EJ422" s="9">
        <v>126.44</v>
      </c>
      <c r="EK422" s="9">
        <v>95.62</v>
      </c>
      <c r="EL422" s="9">
        <v>94.89</v>
      </c>
      <c r="EM422" s="9">
        <v>94.87</v>
      </c>
      <c r="EN422" s="9">
        <v>94.98</v>
      </c>
      <c r="EO422" s="9">
        <v>96.36</v>
      </c>
      <c r="EP422" s="9">
        <v>97.2</v>
      </c>
      <c r="EQ422" s="9">
        <v>108.52</v>
      </c>
      <c r="ER422" s="9">
        <v>111.03</v>
      </c>
      <c r="ES422" s="9">
        <v>112.89</v>
      </c>
      <c r="ET422" s="9">
        <v>113.55</v>
      </c>
      <c r="EU422" s="9">
        <v>112.59</v>
      </c>
      <c r="EV422" s="9">
        <v>112.5</v>
      </c>
      <c r="EW422" s="9">
        <v>80.430000000000007</v>
      </c>
      <c r="EX422" s="9">
        <v>79.8</v>
      </c>
      <c r="EY422" s="9">
        <v>79.81</v>
      </c>
      <c r="EZ422" s="9">
        <v>79.819999999999993</v>
      </c>
      <c r="FA422" s="9">
        <v>79.84</v>
      </c>
      <c r="FB422" s="9">
        <v>81.63</v>
      </c>
      <c r="FC422" s="9">
        <v>96.29</v>
      </c>
      <c r="FD422" s="9">
        <v>98.8</v>
      </c>
      <c r="FE422" s="9">
        <v>100.66</v>
      </c>
      <c r="FF422" s="9">
        <v>101.32</v>
      </c>
      <c r="FG422" s="9">
        <v>101.73</v>
      </c>
      <c r="FH422" s="9">
        <v>100.76</v>
      </c>
      <c r="FI422" s="9">
        <v>73.55</v>
      </c>
      <c r="FJ422" s="9">
        <v>71.84</v>
      </c>
      <c r="FK422" s="9">
        <v>70.59</v>
      </c>
      <c r="FL422" s="9">
        <v>70.599999999999994</v>
      </c>
      <c r="FM422" s="9">
        <v>70.48</v>
      </c>
      <c r="FO422" s="9">
        <v>81.877799999999993</v>
      </c>
      <c r="FP422" s="7">
        <v>86.19</v>
      </c>
      <c r="FQ422" s="9">
        <v>1.2697000000000001</v>
      </c>
      <c r="FR422" s="7">
        <f t="shared" si="57"/>
        <v>67.882176892179245</v>
      </c>
      <c r="FT422" s="7">
        <v>4.95</v>
      </c>
      <c r="FU422" s="7">
        <v>4.46</v>
      </c>
      <c r="FV422" s="9">
        <v>82.015199999999993</v>
      </c>
      <c r="FX422" s="9">
        <v>85.14</v>
      </c>
      <c r="FY422" s="9">
        <v>84.25</v>
      </c>
      <c r="FZ422" s="9">
        <v>82.91</v>
      </c>
      <c r="GA422" s="9">
        <v>80.48</v>
      </c>
      <c r="GB422" s="9">
        <v>76.349999999999994</v>
      </c>
    </row>
    <row r="423" spans="1:184" x14ac:dyDescent="0.25">
      <c r="A423" s="6">
        <f t="shared" si="58"/>
        <v>45142</v>
      </c>
      <c r="B423" s="13">
        <f t="shared" si="52"/>
        <v>8</v>
      </c>
      <c r="C423" s="13">
        <f t="shared" si="53"/>
        <v>2023</v>
      </c>
      <c r="D423">
        <f t="shared" si="54"/>
        <v>202308</v>
      </c>
      <c r="E423">
        <f t="shared" si="55"/>
        <v>3</v>
      </c>
      <c r="F423">
        <f t="shared" si="56"/>
        <v>202303</v>
      </c>
      <c r="G423" t="s">
        <v>609</v>
      </c>
      <c r="H423" s="9">
        <v>5.25</v>
      </c>
      <c r="I423" s="9">
        <v>5.1825999999999999</v>
      </c>
      <c r="J423" s="10">
        <v>5.2062993000000004</v>
      </c>
      <c r="K423" s="10">
        <v>5.3368194999999998</v>
      </c>
      <c r="L423" s="10">
        <v>5.4611052000000004</v>
      </c>
      <c r="M423" s="10">
        <v>5.5629825000000004</v>
      </c>
      <c r="N423" s="10">
        <v>5.6361599</v>
      </c>
      <c r="O423" s="10">
        <v>5.6835329999999997</v>
      </c>
      <c r="P423" s="10">
        <v>5.7107713999999996</v>
      </c>
      <c r="Q423" s="10">
        <v>5.7228940000000001</v>
      </c>
      <c r="R423" s="10">
        <v>5.7238603000000001</v>
      </c>
      <c r="S423" s="10">
        <v>5.7157606000000003</v>
      </c>
      <c r="T423" s="10">
        <v>5.6996982999999997</v>
      </c>
      <c r="U423" s="10">
        <v>5.6756713999999997</v>
      </c>
      <c r="V423" s="10">
        <v>5.6421412000000002</v>
      </c>
      <c r="W423" s="10">
        <v>5.5995945000000003</v>
      </c>
      <c r="X423" s="10">
        <v>5.5492884</v>
      </c>
      <c r="Y423" s="10">
        <v>5.4924789000000001</v>
      </c>
      <c r="Z423" s="10">
        <v>5.4304214999999996</v>
      </c>
      <c r="AA423" s="10">
        <v>5.3643739999999998</v>
      </c>
      <c r="AB423" s="10">
        <v>5.2955550000000002</v>
      </c>
      <c r="AC423" s="10">
        <v>5.2249930000000004</v>
      </c>
      <c r="AD423" s="10">
        <v>5.1536586</v>
      </c>
      <c r="AE423" s="10">
        <v>5.0825198</v>
      </c>
      <c r="AF423" s="10">
        <v>5.0125446</v>
      </c>
      <c r="AG423" s="10">
        <v>4.9447035000000001</v>
      </c>
      <c r="AH423" s="10">
        <v>4.8798010999999999</v>
      </c>
      <c r="AI423" s="10">
        <v>4.8179217999999997</v>
      </c>
      <c r="AJ423" s="10">
        <v>4.758953</v>
      </c>
      <c r="AK423" s="10">
        <v>4.7027802000000003</v>
      </c>
      <c r="AL423" s="10">
        <v>4.6492887999999999</v>
      </c>
      <c r="AM423" s="10">
        <v>4.5983662000000001</v>
      </c>
      <c r="AN423" s="10">
        <v>4.5498978000000001</v>
      </c>
      <c r="AO423" s="10">
        <v>4.5037691999999998</v>
      </c>
      <c r="AP423" s="10">
        <v>4.4598675999999999</v>
      </c>
      <c r="AQ423" s="10">
        <v>4.4180786000000003</v>
      </c>
      <c r="AR423" s="10">
        <v>4.3782877999999998</v>
      </c>
      <c r="AS423" s="10">
        <v>4.3403821999999996</v>
      </c>
      <c r="AT423" s="10">
        <v>4.3042518999999997</v>
      </c>
      <c r="AU423" s="10">
        <v>4.2698065999999999</v>
      </c>
      <c r="AV423" s="10">
        <v>4.2369624999999997</v>
      </c>
      <c r="AW423" s="10">
        <v>4.2056347000000001</v>
      </c>
      <c r="AX423" s="10">
        <v>4.1757382999999999</v>
      </c>
      <c r="AY423" s="10">
        <v>4.1471894999999996</v>
      </c>
      <c r="AZ423" s="10">
        <v>4.1199034000000001</v>
      </c>
      <c r="BA423" s="10">
        <v>4.0937951000000004</v>
      </c>
      <c r="BB423" s="10">
        <v>4.0687809000000001</v>
      </c>
      <c r="BC423" s="10">
        <v>4.0447756999999998</v>
      </c>
      <c r="BD423" s="10">
        <v>4.0216947999999997</v>
      </c>
      <c r="BE423" s="10">
        <v>3.9994542000000002</v>
      </c>
      <c r="BF423" s="10">
        <v>3.9779806</v>
      </c>
      <c r="BG423" s="10">
        <v>3.9572512</v>
      </c>
      <c r="BH423" s="10">
        <v>3.9372577</v>
      </c>
      <c r="BI423" s="10">
        <v>3.9179914999999998</v>
      </c>
      <c r="BJ423" s="10">
        <v>3.8994436000000001</v>
      </c>
      <c r="BK423" s="10">
        <v>3.8816058999999998</v>
      </c>
      <c r="BL423" s="10">
        <v>3.8644696000000001</v>
      </c>
      <c r="BM423" s="10">
        <v>3.8480257999999998</v>
      </c>
      <c r="BN423" s="10">
        <v>3.8322663000000001</v>
      </c>
      <c r="BO423" s="10">
        <v>3.8171824000000001</v>
      </c>
      <c r="BP423" s="10">
        <v>3.8027652000000001</v>
      </c>
      <c r="BQ423" s="10">
        <v>3.7890063999999999</v>
      </c>
      <c r="BR423" s="10">
        <v>3.7198376999999998</v>
      </c>
      <c r="BS423" s="10">
        <v>3.6724543000000001</v>
      </c>
      <c r="BU423" s="9">
        <v>72.930000000000007</v>
      </c>
      <c r="BV423" s="9">
        <v>83.83</v>
      </c>
      <c r="BW423" s="9">
        <v>106.67</v>
      </c>
      <c r="BX423" s="9">
        <v>124.73</v>
      </c>
      <c r="BY423" s="9">
        <v>129.22999999999999</v>
      </c>
      <c r="BZ423" s="9">
        <v>129.63</v>
      </c>
      <c r="CA423" s="9">
        <v>125.57</v>
      </c>
      <c r="CB423" s="9">
        <v>124.17</v>
      </c>
      <c r="CC423" s="9">
        <v>121.91</v>
      </c>
      <c r="CD423" s="9">
        <v>118.24</v>
      </c>
      <c r="CE423" s="9">
        <v>121.07</v>
      </c>
      <c r="CF423" s="9">
        <v>122.18</v>
      </c>
      <c r="CG423" s="9">
        <v>125.58</v>
      </c>
      <c r="CH423" s="9">
        <v>132.18</v>
      </c>
      <c r="CI423" s="9">
        <v>138.18</v>
      </c>
      <c r="CJ423" s="9">
        <v>141.61000000000001</v>
      </c>
      <c r="CK423" s="9">
        <v>146.18</v>
      </c>
      <c r="CL423" s="9">
        <v>142.63</v>
      </c>
      <c r="CM423" s="9">
        <v>131.54</v>
      </c>
      <c r="CN423" s="9">
        <v>116.04</v>
      </c>
      <c r="CO423" s="9">
        <v>109.04</v>
      </c>
      <c r="CP423" s="9">
        <v>106.38</v>
      </c>
      <c r="CQ423" s="9">
        <v>108.39</v>
      </c>
      <c r="CR423" s="9">
        <v>109.83</v>
      </c>
      <c r="CS423" s="9">
        <v>111.51</v>
      </c>
      <c r="CT423" s="9">
        <v>116.14</v>
      </c>
      <c r="CU423" s="9">
        <v>120.68</v>
      </c>
      <c r="CV423" s="9">
        <v>123</v>
      </c>
      <c r="CW423" s="9">
        <v>124.49</v>
      </c>
      <c r="CX423" s="9">
        <v>124.9</v>
      </c>
      <c r="CY423" s="9">
        <v>112.72</v>
      </c>
      <c r="CZ423" s="9">
        <v>100.7</v>
      </c>
      <c r="DA423" s="9">
        <v>95.95</v>
      </c>
      <c r="DB423" s="9">
        <v>89.94</v>
      </c>
      <c r="DC423" s="9">
        <v>86.44</v>
      </c>
      <c r="DD423" s="9">
        <v>82.88</v>
      </c>
      <c r="DE423" s="9">
        <v>85.11</v>
      </c>
      <c r="DF423" s="9">
        <v>91.97</v>
      </c>
      <c r="DG423" s="9">
        <v>98.54</v>
      </c>
      <c r="DH423" s="9">
        <v>103.09</v>
      </c>
      <c r="DI423" s="9">
        <v>104.09</v>
      </c>
      <c r="DJ423" s="9">
        <v>106.15</v>
      </c>
      <c r="DK423" s="9">
        <v>100.13</v>
      </c>
      <c r="DL423" s="9">
        <v>88.11</v>
      </c>
      <c r="DM423" s="9">
        <v>79.36</v>
      </c>
      <c r="DN423" s="9">
        <v>75.39</v>
      </c>
      <c r="DO423" s="9">
        <v>69.64</v>
      </c>
      <c r="DP423" s="9">
        <v>70.08</v>
      </c>
      <c r="DR423" s="9">
        <v>76.17</v>
      </c>
      <c r="DS423" s="9">
        <v>83.94</v>
      </c>
      <c r="DT423" s="9">
        <v>112.73</v>
      </c>
      <c r="DU423" s="9">
        <v>126</v>
      </c>
      <c r="DV423" s="9">
        <v>122.15</v>
      </c>
      <c r="DW423" s="9">
        <v>120.17</v>
      </c>
      <c r="DX423" s="9">
        <v>117.34</v>
      </c>
      <c r="DY423" s="9">
        <v>109.54</v>
      </c>
      <c r="DZ423" s="9">
        <v>107.92</v>
      </c>
      <c r="EA423" s="9">
        <v>107.81</v>
      </c>
      <c r="EB423" s="9">
        <v>105.83</v>
      </c>
      <c r="EC423" s="9">
        <v>106.22</v>
      </c>
      <c r="ED423" s="9">
        <v>105.86</v>
      </c>
      <c r="EE423" s="9">
        <v>124.91</v>
      </c>
      <c r="EF423" s="9">
        <v>127.18</v>
      </c>
      <c r="EG423" s="9">
        <v>128.26</v>
      </c>
      <c r="EH423" s="9">
        <v>127.06</v>
      </c>
      <c r="EI423" s="9">
        <v>126.32</v>
      </c>
      <c r="EJ423" s="9">
        <v>126</v>
      </c>
      <c r="EK423" s="9">
        <v>95.15</v>
      </c>
      <c r="EL423" s="9">
        <v>94.42</v>
      </c>
      <c r="EM423" s="9">
        <v>94.4</v>
      </c>
      <c r="EN423" s="9">
        <v>94.51</v>
      </c>
      <c r="EO423" s="9">
        <v>95.89</v>
      </c>
      <c r="EP423" s="9">
        <v>96.73</v>
      </c>
      <c r="EQ423" s="9">
        <v>109.24</v>
      </c>
      <c r="ER423" s="9">
        <v>111.75</v>
      </c>
      <c r="ES423" s="9">
        <v>113.61</v>
      </c>
      <c r="ET423" s="9">
        <v>114.27</v>
      </c>
      <c r="EU423" s="9">
        <v>113.31</v>
      </c>
      <c r="EV423" s="9">
        <v>113.22</v>
      </c>
      <c r="EW423" s="9">
        <v>80.260000000000005</v>
      </c>
      <c r="EX423" s="9">
        <v>79.63</v>
      </c>
      <c r="EY423" s="9">
        <v>79.64</v>
      </c>
      <c r="EZ423" s="9">
        <v>79.650000000000006</v>
      </c>
      <c r="FA423" s="9">
        <v>79.67</v>
      </c>
      <c r="FB423" s="9">
        <v>81.459999999999994</v>
      </c>
      <c r="FC423" s="9">
        <v>97.84</v>
      </c>
      <c r="FD423" s="9">
        <v>100.35</v>
      </c>
      <c r="FE423" s="9">
        <v>102.21</v>
      </c>
      <c r="FF423" s="9">
        <v>102.87</v>
      </c>
      <c r="FG423" s="9">
        <v>103.28</v>
      </c>
      <c r="FH423" s="9">
        <v>102.31</v>
      </c>
      <c r="FI423" s="9">
        <v>73.38</v>
      </c>
      <c r="FJ423" s="9">
        <v>71.67</v>
      </c>
      <c r="FK423" s="9">
        <v>70.42</v>
      </c>
      <c r="FL423" s="9">
        <v>70.430000000000007</v>
      </c>
      <c r="FM423" s="9">
        <v>70.31</v>
      </c>
      <c r="FO423" s="9">
        <v>81.888499999999993</v>
      </c>
      <c r="FP423" s="7">
        <v>87.38</v>
      </c>
      <c r="FQ423" s="9">
        <v>1.2757000000000001</v>
      </c>
      <c r="FR423" s="7">
        <f t="shared" si="57"/>
        <v>68.495727835698048</v>
      </c>
      <c r="FT423" s="7">
        <v>4.8899999999999997</v>
      </c>
      <c r="FU423" s="7">
        <v>4.38</v>
      </c>
      <c r="FV423" s="9">
        <v>82.023399999999995</v>
      </c>
      <c r="FX423" s="9">
        <v>86.24</v>
      </c>
      <c r="FY423" s="9">
        <v>85.32</v>
      </c>
      <c r="FZ423" s="9">
        <v>83.93</v>
      </c>
      <c r="GA423" s="9">
        <v>81.39</v>
      </c>
      <c r="GB423" s="9">
        <v>77.08</v>
      </c>
    </row>
    <row r="424" spans="1:184" x14ac:dyDescent="0.25">
      <c r="A424" s="6">
        <f t="shared" si="58"/>
        <v>45145</v>
      </c>
      <c r="B424" s="13">
        <f t="shared" si="52"/>
        <v>8</v>
      </c>
      <c r="C424" s="13">
        <f t="shared" si="53"/>
        <v>2023</v>
      </c>
      <c r="D424">
        <f t="shared" si="54"/>
        <v>202308</v>
      </c>
      <c r="E424">
        <f t="shared" si="55"/>
        <v>3</v>
      </c>
      <c r="F424">
        <f t="shared" si="56"/>
        <v>202303</v>
      </c>
      <c r="G424" t="s">
        <v>610</v>
      </c>
      <c r="H424" s="9">
        <v>5.25</v>
      </c>
      <c r="I424" s="9">
        <v>5.1829000000000001</v>
      </c>
      <c r="J424" s="10">
        <v>5.2197453999999999</v>
      </c>
      <c r="K424" s="10">
        <v>5.3573918000000003</v>
      </c>
      <c r="L424" s="10">
        <v>5.4807389999999998</v>
      </c>
      <c r="M424" s="10">
        <v>5.5769212000000001</v>
      </c>
      <c r="N424" s="10">
        <v>5.6426957</v>
      </c>
      <c r="O424" s="10">
        <v>5.6831142999999997</v>
      </c>
      <c r="P424" s="10">
        <v>5.7053503000000001</v>
      </c>
      <c r="Q424" s="10">
        <v>5.7157954000000002</v>
      </c>
      <c r="R424" s="10">
        <v>5.7183098000000001</v>
      </c>
      <c r="S424" s="10">
        <v>5.7145548000000002</v>
      </c>
      <c r="T424" s="10">
        <v>5.7041558999999999</v>
      </c>
      <c r="U424" s="10">
        <v>5.6860815000000002</v>
      </c>
      <c r="V424" s="10">
        <v>5.6579908000000003</v>
      </c>
      <c r="W424" s="10">
        <v>5.6202728000000004</v>
      </c>
      <c r="X424" s="10">
        <v>5.5742409000000004</v>
      </c>
      <c r="Y424" s="10">
        <v>5.5212067999999999</v>
      </c>
      <c r="Z424" s="10">
        <v>5.4624822999999996</v>
      </c>
      <c r="AA424" s="10">
        <v>5.3993811000000003</v>
      </c>
      <c r="AB424" s="10">
        <v>5.3331743999999999</v>
      </c>
      <c r="AC424" s="10">
        <v>5.2649264999999996</v>
      </c>
      <c r="AD424" s="10">
        <v>5.1956378000000001</v>
      </c>
      <c r="AE424" s="10">
        <v>5.1263063999999998</v>
      </c>
      <c r="AF424" s="10">
        <v>5.0579304</v>
      </c>
      <c r="AG424" s="10">
        <v>4.9915102999999998</v>
      </c>
      <c r="AH424" s="10">
        <v>4.9278786999999999</v>
      </c>
      <c r="AI424" s="10">
        <v>4.8671376000000004</v>
      </c>
      <c r="AJ424" s="10">
        <v>4.8091900000000001</v>
      </c>
      <c r="AK424" s="10">
        <v>4.7539362000000001</v>
      </c>
      <c r="AL424" s="10">
        <v>4.7012768999999999</v>
      </c>
      <c r="AM424" s="10">
        <v>4.6511148000000002</v>
      </c>
      <c r="AN424" s="10">
        <v>4.6033504000000001</v>
      </c>
      <c r="AO424" s="10">
        <v>4.5578845000000001</v>
      </c>
      <c r="AP424" s="10">
        <v>4.5146195000000002</v>
      </c>
      <c r="AQ424" s="10">
        <v>4.4734560999999999</v>
      </c>
      <c r="AR424" s="10">
        <v>4.4342950999999999</v>
      </c>
      <c r="AS424" s="10">
        <v>4.3970387000000004</v>
      </c>
      <c r="AT424" s="10">
        <v>4.3615905000000001</v>
      </c>
      <c r="AU424" s="10">
        <v>4.3278656</v>
      </c>
      <c r="AV424" s="10">
        <v>4.2957836</v>
      </c>
      <c r="AW424" s="10">
        <v>4.2652628999999997</v>
      </c>
      <c r="AX424" s="10">
        <v>4.2362221</v>
      </c>
      <c r="AY424" s="10">
        <v>4.2085806999999997</v>
      </c>
      <c r="AZ424" s="10">
        <v>4.1822571000000002</v>
      </c>
      <c r="BA424" s="10">
        <v>4.1571699000000004</v>
      </c>
      <c r="BB424" s="10">
        <v>4.1332385</v>
      </c>
      <c r="BC424" s="10">
        <v>4.1103813999999996</v>
      </c>
      <c r="BD424" s="10">
        <v>4.0885172000000001</v>
      </c>
      <c r="BE424" s="10">
        <v>4.0675651999999998</v>
      </c>
      <c r="BF424" s="10">
        <v>4.0474519000000004</v>
      </c>
      <c r="BG424" s="10">
        <v>4.0281456999999996</v>
      </c>
      <c r="BH424" s="10">
        <v>4.0096299999999996</v>
      </c>
      <c r="BI424" s="10">
        <v>3.9918876000000001</v>
      </c>
      <c r="BJ424" s="10">
        <v>3.974901</v>
      </c>
      <c r="BK424" s="10">
        <v>3.9586535999999999</v>
      </c>
      <c r="BL424" s="10">
        <v>3.9431281</v>
      </c>
      <c r="BM424" s="10">
        <v>3.9283071999999999</v>
      </c>
      <c r="BN424" s="10">
        <v>3.9141742000000002</v>
      </c>
      <c r="BO424" s="10">
        <v>3.9007117999999998</v>
      </c>
      <c r="BP424" s="10">
        <v>3.8879027000000002</v>
      </c>
      <c r="BQ424" s="10">
        <v>3.8757302999999999</v>
      </c>
      <c r="BR424" s="10">
        <v>3.8152556999999998</v>
      </c>
      <c r="BS424" s="10">
        <v>3.7743253999999999</v>
      </c>
      <c r="BU424" s="9">
        <v>76.489999999999995</v>
      </c>
      <c r="BV424" s="9">
        <v>86.65</v>
      </c>
      <c r="BW424" s="9">
        <v>108.67</v>
      </c>
      <c r="BX424" s="9">
        <v>126.07</v>
      </c>
      <c r="BY424" s="9">
        <v>130.79</v>
      </c>
      <c r="BZ424" s="9">
        <v>131.31</v>
      </c>
      <c r="CA424" s="9">
        <v>127.18</v>
      </c>
      <c r="CB424" s="9">
        <v>125.66</v>
      </c>
      <c r="CC424" s="9">
        <v>123.35</v>
      </c>
      <c r="CD424" s="9">
        <v>119.8</v>
      </c>
      <c r="CE424" s="9">
        <v>122.27</v>
      </c>
      <c r="CF424" s="9">
        <v>123.38</v>
      </c>
      <c r="CG424" s="9">
        <v>126.6</v>
      </c>
      <c r="CH424" s="9">
        <v>132.36000000000001</v>
      </c>
      <c r="CI424" s="9">
        <v>137.96</v>
      </c>
      <c r="CJ424" s="9">
        <v>141.38999999999999</v>
      </c>
      <c r="CK424" s="9">
        <v>145.94999999999999</v>
      </c>
      <c r="CL424" s="9">
        <v>142.38999999999999</v>
      </c>
      <c r="CM424" s="9">
        <v>131.30000000000001</v>
      </c>
      <c r="CN424" s="9">
        <v>115.8</v>
      </c>
      <c r="CO424" s="9">
        <v>108.8</v>
      </c>
      <c r="CP424" s="9">
        <v>106.14</v>
      </c>
      <c r="CQ424" s="9">
        <v>108.15</v>
      </c>
      <c r="CR424" s="9">
        <v>109.59</v>
      </c>
      <c r="CS424" s="9">
        <v>111.27</v>
      </c>
      <c r="CT424" s="9">
        <v>115.9</v>
      </c>
      <c r="CU424" s="9">
        <v>120.44</v>
      </c>
      <c r="CV424" s="9">
        <v>122.76</v>
      </c>
      <c r="CW424" s="9">
        <v>124.25</v>
      </c>
      <c r="CX424" s="9">
        <v>124.66</v>
      </c>
      <c r="CY424" s="9">
        <v>112.48</v>
      </c>
      <c r="CZ424" s="9">
        <v>100.46</v>
      </c>
      <c r="DA424" s="9">
        <v>95.71</v>
      </c>
      <c r="DB424" s="9">
        <v>89.7</v>
      </c>
      <c r="DC424" s="9">
        <v>86.2</v>
      </c>
      <c r="DD424" s="9">
        <v>82.64</v>
      </c>
      <c r="DE424" s="9">
        <v>84.87</v>
      </c>
      <c r="DF424" s="9">
        <v>91.73</v>
      </c>
      <c r="DG424" s="9">
        <v>98.3</v>
      </c>
      <c r="DH424" s="9">
        <v>102.85</v>
      </c>
      <c r="DI424" s="9">
        <v>103.85</v>
      </c>
      <c r="DJ424" s="9">
        <v>105.91</v>
      </c>
      <c r="DK424" s="9">
        <v>99.89</v>
      </c>
      <c r="DL424" s="9">
        <v>87.87</v>
      </c>
      <c r="DM424" s="9">
        <v>79.12</v>
      </c>
      <c r="DN424" s="9">
        <v>75.150000000000006</v>
      </c>
      <c r="DO424" s="9">
        <v>69.400000000000006</v>
      </c>
      <c r="DP424" s="9">
        <v>69.84</v>
      </c>
      <c r="DR424" s="9">
        <v>78.94</v>
      </c>
      <c r="DS424" s="9">
        <v>86.6</v>
      </c>
      <c r="DT424" s="9">
        <v>116</v>
      </c>
      <c r="DU424" s="9">
        <v>126.39</v>
      </c>
      <c r="DV424" s="9">
        <v>123.4</v>
      </c>
      <c r="DW424" s="9">
        <v>121.42</v>
      </c>
      <c r="DX424" s="9">
        <v>118.59</v>
      </c>
      <c r="DY424" s="9">
        <v>110.61</v>
      </c>
      <c r="DZ424" s="9">
        <v>108.99</v>
      </c>
      <c r="EA424" s="9">
        <v>108.88</v>
      </c>
      <c r="EB424" s="9">
        <v>106.9</v>
      </c>
      <c r="EC424" s="9">
        <v>107.29</v>
      </c>
      <c r="ED424" s="9">
        <v>106.93</v>
      </c>
      <c r="EE424" s="9">
        <v>123.09</v>
      </c>
      <c r="EF424" s="9">
        <v>125.36</v>
      </c>
      <c r="EG424" s="9">
        <v>126.44</v>
      </c>
      <c r="EH424" s="9">
        <v>125.25</v>
      </c>
      <c r="EI424" s="9">
        <v>124.51</v>
      </c>
      <c r="EJ424" s="9">
        <v>124.19</v>
      </c>
      <c r="EK424" s="9">
        <v>95.46</v>
      </c>
      <c r="EL424" s="9">
        <v>94.73</v>
      </c>
      <c r="EM424" s="9">
        <v>94.71</v>
      </c>
      <c r="EN424" s="9">
        <v>94.82</v>
      </c>
      <c r="EO424" s="9">
        <v>96.2</v>
      </c>
      <c r="EP424" s="9">
        <v>97.04</v>
      </c>
      <c r="EQ424" s="9">
        <v>109.75</v>
      </c>
      <c r="ER424" s="9">
        <v>112.26</v>
      </c>
      <c r="ES424" s="9">
        <v>114.12</v>
      </c>
      <c r="ET424" s="9">
        <v>114.78</v>
      </c>
      <c r="EU424" s="9">
        <v>113.82</v>
      </c>
      <c r="EV424" s="9">
        <v>113.73</v>
      </c>
      <c r="EW424" s="9">
        <v>80.680000000000007</v>
      </c>
      <c r="EX424" s="9">
        <v>80.05</v>
      </c>
      <c r="EY424" s="9">
        <v>80.06</v>
      </c>
      <c r="EZ424" s="9">
        <v>80.069999999999993</v>
      </c>
      <c r="FA424" s="9">
        <v>80.09</v>
      </c>
      <c r="FB424" s="9">
        <v>81.88</v>
      </c>
      <c r="FC424" s="9">
        <v>97.64</v>
      </c>
      <c r="FD424" s="9">
        <v>100.15</v>
      </c>
      <c r="FE424" s="9">
        <v>102.01</v>
      </c>
      <c r="FF424" s="9">
        <v>102.67</v>
      </c>
      <c r="FG424" s="9">
        <v>103.08</v>
      </c>
      <c r="FH424" s="9">
        <v>102.11</v>
      </c>
      <c r="FI424" s="9">
        <v>73.8</v>
      </c>
      <c r="FJ424" s="9">
        <v>72.09</v>
      </c>
      <c r="FK424" s="9">
        <v>70.84</v>
      </c>
      <c r="FL424" s="9">
        <v>70.849999999999994</v>
      </c>
      <c r="FM424" s="9">
        <v>70.73</v>
      </c>
      <c r="FO424" s="9">
        <v>82.104500000000002</v>
      </c>
      <c r="FP424" s="7">
        <v>86.47</v>
      </c>
      <c r="FQ424" s="9">
        <v>1.2771999999999999</v>
      </c>
      <c r="FR424" s="7">
        <f t="shared" si="57"/>
        <v>67.702787347322271</v>
      </c>
      <c r="FT424" s="7">
        <v>4.9400000000000004</v>
      </c>
      <c r="FU424" s="7">
        <v>4.45</v>
      </c>
      <c r="FV424" s="9">
        <v>82.2363</v>
      </c>
      <c r="FX424" s="9">
        <v>85.34</v>
      </c>
      <c r="FY424" s="9">
        <v>84.54</v>
      </c>
      <c r="FZ424" s="9">
        <v>83.33</v>
      </c>
      <c r="GA424" s="9">
        <v>80.98</v>
      </c>
      <c r="GB424" s="9">
        <v>76.97</v>
      </c>
    </row>
    <row r="425" spans="1:184" x14ac:dyDescent="0.25">
      <c r="A425" s="6">
        <f t="shared" si="58"/>
        <v>45146</v>
      </c>
      <c r="B425" s="13">
        <f t="shared" si="52"/>
        <v>8</v>
      </c>
      <c r="C425" s="13">
        <f t="shared" si="53"/>
        <v>2023</v>
      </c>
      <c r="D425">
        <f t="shared" si="54"/>
        <v>202308</v>
      </c>
      <c r="E425">
        <f t="shared" si="55"/>
        <v>3</v>
      </c>
      <c r="F425">
        <f t="shared" si="56"/>
        <v>202303</v>
      </c>
      <c r="G425" t="s">
        <v>611</v>
      </c>
      <c r="H425" s="9">
        <v>5.25</v>
      </c>
      <c r="I425" s="9">
        <v>5.1829000000000001</v>
      </c>
      <c r="J425" s="10">
        <v>5.2205982999999998</v>
      </c>
      <c r="K425" s="10">
        <v>5.3563910000000003</v>
      </c>
      <c r="L425" s="10">
        <v>5.4776834000000001</v>
      </c>
      <c r="M425" s="10">
        <v>5.5728105000000001</v>
      </c>
      <c r="N425" s="10">
        <v>5.6379479000000003</v>
      </c>
      <c r="O425" s="10">
        <v>5.6771805999999998</v>
      </c>
      <c r="P425" s="10">
        <v>5.6969466999999998</v>
      </c>
      <c r="Q425" s="10">
        <v>5.7035413999999998</v>
      </c>
      <c r="R425" s="10">
        <v>5.7015587999999999</v>
      </c>
      <c r="S425" s="10">
        <v>5.6934809</v>
      </c>
      <c r="T425" s="10">
        <v>5.6797934000000003</v>
      </c>
      <c r="U425" s="10">
        <v>5.6595975999999997</v>
      </c>
      <c r="V425" s="10">
        <v>5.6305380999999999</v>
      </c>
      <c r="W425" s="10">
        <v>5.5928038000000004</v>
      </c>
      <c r="X425" s="10">
        <v>5.5474290000000002</v>
      </c>
      <c r="Y425" s="10">
        <v>5.4954472000000001</v>
      </c>
      <c r="Z425" s="10">
        <v>5.4378909999999996</v>
      </c>
      <c r="AA425" s="10">
        <v>5.3757957000000003</v>
      </c>
      <c r="AB425" s="10">
        <v>5.3101966999999997</v>
      </c>
      <c r="AC425" s="10">
        <v>5.2421451000000001</v>
      </c>
      <c r="AD425" s="10">
        <v>5.1727008000000003</v>
      </c>
      <c r="AE425" s="10">
        <v>5.1029210999999997</v>
      </c>
      <c r="AF425" s="10">
        <v>5.0338634000000004</v>
      </c>
      <c r="AG425" s="10">
        <v>4.9665875000000002</v>
      </c>
      <c r="AH425" s="10">
        <v>4.9019791000000001</v>
      </c>
      <c r="AI425" s="10">
        <v>4.8401661999999996</v>
      </c>
      <c r="AJ425" s="10">
        <v>4.7810701</v>
      </c>
      <c r="AK425" s="10">
        <v>4.7246097000000002</v>
      </c>
      <c r="AL425" s="10">
        <v>4.6707041</v>
      </c>
      <c r="AM425" s="10">
        <v>4.6192742999999998</v>
      </c>
      <c r="AN425" s="10">
        <v>4.5702394000000002</v>
      </c>
      <c r="AO425" s="10">
        <v>4.5235184999999998</v>
      </c>
      <c r="AP425" s="10">
        <v>4.4790324999999998</v>
      </c>
      <c r="AQ425" s="10">
        <v>4.4367004999999997</v>
      </c>
      <c r="AR425" s="10">
        <v>4.3964419000000001</v>
      </c>
      <c r="AS425" s="10">
        <v>4.3581772000000001</v>
      </c>
      <c r="AT425" s="10">
        <v>4.3218240000000003</v>
      </c>
      <c r="AU425" s="10">
        <v>4.2872905000000001</v>
      </c>
      <c r="AV425" s="10">
        <v>4.2544833999999998</v>
      </c>
      <c r="AW425" s="10">
        <v>4.2233077000000003</v>
      </c>
      <c r="AX425" s="10">
        <v>4.1936686999999999</v>
      </c>
      <c r="AY425" s="10">
        <v>4.1654726999999996</v>
      </c>
      <c r="AZ425" s="10">
        <v>4.1386250000000002</v>
      </c>
      <c r="BA425" s="10">
        <v>4.1130310000000003</v>
      </c>
      <c r="BB425" s="10">
        <v>4.0885968000000004</v>
      </c>
      <c r="BC425" s="10">
        <v>4.0652277999999997</v>
      </c>
      <c r="BD425" s="10">
        <v>4.0428293000000002</v>
      </c>
      <c r="BE425" s="10">
        <v>4.0213074999999998</v>
      </c>
      <c r="BF425" s="10">
        <v>4.0005784999999996</v>
      </c>
      <c r="BG425" s="10">
        <v>3.9806108</v>
      </c>
      <c r="BH425" s="10">
        <v>3.9613898999999999</v>
      </c>
      <c r="BI425" s="10">
        <v>3.9429002999999998</v>
      </c>
      <c r="BJ425" s="10">
        <v>3.9251266999999999</v>
      </c>
      <c r="BK425" s="10">
        <v>3.9080542</v>
      </c>
      <c r="BL425" s="10">
        <v>3.8916675000000001</v>
      </c>
      <c r="BM425" s="10">
        <v>3.8759511999999998</v>
      </c>
      <c r="BN425" s="10">
        <v>3.8608907000000001</v>
      </c>
      <c r="BO425" s="10">
        <v>3.8464703999999998</v>
      </c>
      <c r="BP425" s="10">
        <v>3.8326750000000001</v>
      </c>
      <c r="BQ425" s="10">
        <v>3.8194897999999999</v>
      </c>
      <c r="BR425" s="10">
        <v>3.7525556999999998</v>
      </c>
      <c r="BS425" s="10">
        <v>3.7050923999999998</v>
      </c>
      <c r="BU425" s="9">
        <v>78.14</v>
      </c>
      <c r="BV425" s="9">
        <v>87.39</v>
      </c>
      <c r="BW425" s="9">
        <v>108.37</v>
      </c>
      <c r="BX425" s="9">
        <v>126.33</v>
      </c>
      <c r="BY425" s="9">
        <v>130.83000000000001</v>
      </c>
      <c r="BZ425" s="9">
        <v>130.83000000000001</v>
      </c>
      <c r="CA425" s="9">
        <v>127.42</v>
      </c>
      <c r="CB425" s="9">
        <v>125.42</v>
      </c>
      <c r="CC425" s="9">
        <v>123.09</v>
      </c>
      <c r="CD425" s="9">
        <v>119.52</v>
      </c>
      <c r="CE425" s="9">
        <v>121.45</v>
      </c>
      <c r="CF425" s="9">
        <v>122.6</v>
      </c>
      <c r="CG425" s="9">
        <v>125.98</v>
      </c>
      <c r="CH425" s="9">
        <v>132.24</v>
      </c>
      <c r="CI425" s="9">
        <v>138.07</v>
      </c>
      <c r="CJ425" s="9">
        <v>141.93</v>
      </c>
      <c r="CK425" s="9">
        <v>146.5</v>
      </c>
      <c r="CL425" s="9">
        <v>142.94</v>
      </c>
      <c r="CM425" s="9">
        <v>131.85</v>
      </c>
      <c r="CN425" s="9">
        <v>116.35</v>
      </c>
      <c r="CO425" s="9">
        <v>108.75</v>
      </c>
      <c r="CP425" s="9">
        <v>106.09</v>
      </c>
      <c r="CQ425" s="9">
        <v>108.11</v>
      </c>
      <c r="CR425" s="9">
        <v>109.56</v>
      </c>
      <c r="CS425" s="9">
        <v>111.26</v>
      </c>
      <c r="CT425" s="9">
        <v>116.65</v>
      </c>
      <c r="CU425" s="9">
        <v>121.19</v>
      </c>
      <c r="CV425" s="9">
        <v>123.51</v>
      </c>
      <c r="CW425" s="9">
        <v>125</v>
      </c>
      <c r="CX425" s="9">
        <v>125.41</v>
      </c>
      <c r="CY425" s="9">
        <v>113.23</v>
      </c>
      <c r="CZ425" s="9">
        <v>101.21</v>
      </c>
      <c r="DA425" s="9">
        <v>96.46</v>
      </c>
      <c r="DB425" s="9">
        <v>90.45</v>
      </c>
      <c r="DC425" s="9">
        <v>86.95</v>
      </c>
      <c r="DD425" s="9">
        <v>83.39</v>
      </c>
      <c r="DE425" s="9">
        <v>85.62</v>
      </c>
      <c r="DF425" s="9">
        <v>92.48</v>
      </c>
      <c r="DG425" s="9">
        <v>99.05</v>
      </c>
      <c r="DH425" s="9">
        <v>103.6</v>
      </c>
      <c r="DI425" s="9">
        <v>104.6</v>
      </c>
      <c r="DJ425" s="9">
        <v>106.66</v>
      </c>
      <c r="DK425" s="9">
        <v>100.64</v>
      </c>
      <c r="DL425" s="9">
        <v>88.62</v>
      </c>
      <c r="DM425" s="9">
        <v>79.87</v>
      </c>
      <c r="DN425" s="9">
        <v>75.900000000000006</v>
      </c>
      <c r="DO425" s="9">
        <v>70.150000000000006</v>
      </c>
      <c r="DP425" s="9">
        <v>70.59</v>
      </c>
      <c r="DR425" s="9">
        <v>78.489999999999995</v>
      </c>
      <c r="DS425" s="9">
        <v>86.36</v>
      </c>
      <c r="DT425" s="9">
        <v>114.41</v>
      </c>
      <c r="DU425" s="9">
        <v>124.12</v>
      </c>
      <c r="DV425" s="9">
        <v>123.03</v>
      </c>
      <c r="DW425" s="9">
        <v>121.05</v>
      </c>
      <c r="DX425" s="9">
        <v>118.22</v>
      </c>
      <c r="DY425" s="9">
        <v>110.03</v>
      </c>
      <c r="DZ425" s="9">
        <v>108.41</v>
      </c>
      <c r="EA425" s="9">
        <v>108.3</v>
      </c>
      <c r="EB425" s="9">
        <v>106.23</v>
      </c>
      <c r="EC425" s="9">
        <v>106.62</v>
      </c>
      <c r="ED425" s="9">
        <v>106.26</v>
      </c>
      <c r="EE425" s="9">
        <v>122.86</v>
      </c>
      <c r="EF425" s="9">
        <v>125.13</v>
      </c>
      <c r="EG425" s="9">
        <v>126.21</v>
      </c>
      <c r="EH425" s="9">
        <v>125.02</v>
      </c>
      <c r="EI425" s="9">
        <v>124.28</v>
      </c>
      <c r="EJ425" s="9">
        <v>123.96</v>
      </c>
      <c r="EK425" s="9">
        <v>95.35</v>
      </c>
      <c r="EL425" s="9">
        <v>94.62</v>
      </c>
      <c r="EM425" s="9">
        <v>94.6</v>
      </c>
      <c r="EN425" s="9">
        <v>94.71</v>
      </c>
      <c r="EO425" s="9">
        <v>96.09</v>
      </c>
      <c r="EP425" s="9">
        <v>96.93</v>
      </c>
      <c r="EQ425" s="9">
        <v>110.49</v>
      </c>
      <c r="ER425" s="9">
        <v>113</v>
      </c>
      <c r="ES425" s="9">
        <v>114.86</v>
      </c>
      <c r="ET425" s="9">
        <v>115.52</v>
      </c>
      <c r="EU425" s="9">
        <v>114.56</v>
      </c>
      <c r="EV425" s="9">
        <v>114.47</v>
      </c>
      <c r="EW425" s="9">
        <v>79.5</v>
      </c>
      <c r="EX425" s="9">
        <v>78.87</v>
      </c>
      <c r="EY425" s="9">
        <v>78.88</v>
      </c>
      <c r="EZ425" s="9">
        <v>78.89</v>
      </c>
      <c r="FA425" s="9">
        <v>78.91</v>
      </c>
      <c r="FB425" s="9">
        <v>80.7</v>
      </c>
      <c r="FC425" s="9">
        <v>98.54</v>
      </c>
      <c r="FD425" s="9">
        <v>101.05</v>
      </c>
      <c r="FE425" s="9">
        <v>102.91</v>
      </c>
      <c r="FF425" s="9">
        <v>103.57</v>
      </c>
      <c r="FG425" s="9">
        <v>103.98</v>
      </c>
      <c r="FH425" s="9">
        <v>103.01</v>
      </c>
      <c r="FI425" s="9">
        <v>72.62</v>
      </c>
      <c r="FJ425" s="9">
        <v>70.91</v>
      </c>
      <c r="FK425" s="9">
        <v>69.66</v>
      </c>
      <c r="FL425" s="9">
        <v>69.67</v>
      </c>
      <c r="FM425" s="9">
        <v>69.55</v>
      </c>
      <c r="FO425" s="9">
        <v>82.111500000000007</v>
      </c>
      <c r="FP425" s="7">
        <v>88</v>
      </c>
      <c r="FQ425" s="9">
        <v>1.2722</v>
      </c>
      <c r="FR425" s="7">
        <f t="shared" si="57"/>
        <v>69.171513912906775</v>
      </c>
      <c r="FT425" s="7">
        <v>4.8499999999999996</v>
      </c>
      <c r="FU425" s="7">
        <v>4.3899999999999997</v>
      </c>
      <c r="FV425" s="9">
        <v>82.229799999999997</v>
      </c>
      <c r="FX425" s="9">
        <v>86.17</v>
      </c>
      <c r="FY425" s="9">
        <v>85.24</v>
      </c>
      <c r="FZ425" s="9">
        <v>83.98</v>
      </c>
      <c r="GA425" s="9">
        <v>81.58</v>
      </c>
      <c r="GB425" s="9">
        <v>77.5</v>
      </c>
    </row>
    <row r="426" spans="1:184" x14ac:dyDescent="0.25">
      <c r="A426" s="6">
        <f t="shared" si="58"/>
        <v>45147</v>
      </c>
      <c r="B426" s="13">
        <f t="shared" si="52"/>
        <v>8</v>
      </c>
      <c r="C426" s="13">
        <f t="shared" si="53"/>
        <v>2023</v>
      </c>
      <c r="D426">
        <f t="shared" si="54"/>
        <v>202308</v>
      </c>
      <c r="E426">
        <f t="shared" si="55"/>
        <v>3</v>
      </c>
      <c r="F426">
        <f t="shared" si="56"/>
        <v>202303</v>
      </c>
      <c r="G426" t="s">
        <v>612</v>
      </c>
      <c r="H426" s="9">
        <v>5.25</v>
      </c>
      <c r="I426" s="9">
        <v>5.1826999999999996</v>
      </c>
      <c r="J426" s="10">
        <v>5.2219224000000004</v>
      </c>
      <c r="K426" s="10">
        <v>5.3591106000000002</v>
      </c>
      <c r="L426" s="10">
        <v>5.4780727999999996</v>
      </c>
      <c r="M426" s="10">
        <v>5.5694578000000003</v>
      </c>
      <c r="N426" s="10">
        <v>5.6305781000000001</v>
      </c>
      <c r="O426" s="10">
        <v>5.6664194999999999</v>
      </c>
      <c r="P426" s="10">
        <v>5.6829888999999998</v>
      </c>
      <c r="Q426" s="10">
        <v>5.6860401999999999</v>
      </c>
      <c r="R426" s="10">
        <v>5.6796803000000002</v>
      </c>
      <c r="S426" s="10">
        <v>5.6662762000000004</v>
      </c>
      <c r="T426" s="10">
        <v>5.6465158999999998</v>
      </c>
      <c r="U426" s="10">
        <v>5.6200855000000001</v>
      </c>
      <c r="V426" s="10">
        <v>5.5857505999999999</v>
      </c>
      <c r="W426" s="10">
        <v>5.5438801</v>
      </c>
      <c r="X426" s="10">
        <v>5.4953766000000002</v>
      </c>
      <c r="Y426" s="10">
        <v>5.4411414000000002</v>
      </c>
      <c r="Z426" s="10">
        <v>5.3820755</v>
      </c>
      <c r="AA426" s="10">
        <v>5.3190821000000001</v>
      </c>
      <c r="AB426" s="10">
        <v>5.2530782</v>
      </c>
      <c r="AC426" s="10">
        <v>5.1850724000000001</v>
      </c>
      <c r="AD426" s="10">
        <v>5.1161073000000004</v>
      </c>
      <c r="AE426" s="10">
        <v>5.0472237</v>
      </c>
      <c r="AF426" s="10">
        <v>4.9794619000000004</v>
      </c>
      <c r="AG426" s="10">
        <v>4.9138649000000001</v>
      </c>
      <c r="AH426" s="10">
        <v>4.8513291000000001</v>
      </c>
      <c r="AI426" s="10">
        <v>4.7919748999999996</v>
      </c>
      <c r="AJ426" s="10">
        <v>4.7356645000000004</v>
      </c>
      <c r="AK426" s="10">
        <v>4.682258</v>
      </c>
      <c r="AL426" s="10">
        <v>4.6316154000000003</v>
      </c>
      <c r="AM426" s="10">
        <v>4.5835986999999996</v>
      </c>
      <c r="AN426" s="10">
        <v>4.5380678999999997</v>
      </c>
      <c r="AO426" s="10">
        <v>4.4948832000000003</v>
      </c>
      <c r="AP426" s="10">
        <v>4.4539064000000002</v>
      </c>
      <c r="AQ426" s="10">
        <v>4.4149976999999998</v>
      </c>
      <c r="AR426" s="10">
        <v>4.3780172000000004</v>
      </c>
      <c r="AS426" s="10">
        <v>4.3428266999999998</v>
      </c>
      <c r="AT426" s="10">
        <v>4.3092931999999999</v>
      </c>
      <c r="AU426" s="10">
        <v>4.2773181999999998</v>
      </c>
      <c r="AV426" s="10">
        <v>4.2468142999999996</v>
      </c>
      <c r="AW426" s="10">
        <v>4.2176931</v>
      </c>
      <c r="AX426" s="10">
        <v>4.1898663999999997</v>
      </c>
      <c r="AY426" s="10">
        <v>4.1632468999999999</v>
      </c>
      <c r="AZ426" s="10">
        <v>4.1377461000000002</v>
      </c>
      <c r="BA426" s="10">
        <v>4.1132758000000003</v>
      </c>
      <c r="BB426" s="10">
        <v>4.0897486000000001</v>
      </c>
      <c r="BC426" s="10">
        <v>4.0670761000000004</v>
      </c>
      <c r="BD426" s="10">
        <v>4.0451702999999997</v>
      </c>
      <c r="BE426" s="10">
        <v>4.0239434000000003</v>
      </c>
      <c r="BF426" s="10">
        <v>4.0033209000000003</v>
      </c>
      <c r="BG426" s="10">
        <v>3.9832876000000002</v>
      </c>
      <c r="BH426" s="10">
        <v>3.9638458000000001</v>
      </c>
      <c r="BI426" s="10">
        <v>3.9449968000000002</v>
      </c>
      <c r="BJ426" s="10">
        <v>3.9267420999999998</v>
      </c>
      <c r="BK426" s="10">
        <v>3.9090839000000002</v>
      </c>
      <c r="BL426" s="10">
        <v>3.8920233999999998</v>
      </c>
      <c r="BM426" s="10">
        <v>3.8755622999999999</v>
      </c>
      <c r="BN426" s="10">
        <v>3.8597025999999999</v>
      </c>
      <c r="BO426" s="10">
        <v>3.8444457000000001</v>
      </c>
      <c r="BP426" s="10">
        <v>3.8297930999999998</v>
      </c>
      <c r="BQ426" s="10">
        <v>3.8157469000000002</v>
      </c>
      <c r="BR426" s="10">
        <v>3.7439838000000001</v>
      </c>
      <c r="BS426" s="10">
        <v>3.6925699000000001</v>
      </c>
      <c r="BU426" s="9">
        <v>101.08</v>
      </c>
      <c r="BV426" s="9">
        <v>108.61</v>
      </c>
      <c r="BW426" s="9">
        <v>123.12</v>
      </c>
      <c r="BX426" s="9">
        <v>135.78</v>
      </c>
      <c r="BY426" s="9">
        <v>140.80000000000001</v>
      </c>
      <c r="BZ426" s="9">
        <v>141.49</v>
      </c>
      <c r="CA426" s="9">
        <v>137.21</v>
      </c>
      <c r="CB426" s="9">
        <v>134.63</v>
      </c>
      <c r="CC426" s="9">
        <v>131.22</v>
      </c>
      <c r="CD426" s="9">
        <v>128.72999999999999</v>
      </c>
      <c r="CE426" s="9">
        <v>128.32</v>
      </c>
      <c r="CF426" s="9">
        <v>129.78</v>
      </c>
      <c r="CG426" s="9">
        <v>133.93</v>
      </c>
      <c r="CH426" s="9">
        <v>138.43</v>
      </c>
      <c r="CI426" s="9">
        <v>144.26</v>
      </c>
      <c r="CJ426" s="9">
        <v>148.63999999999999</v>
      </c>
      <c r="CK426" s="9">
        <v>154</v>
      </c>
      <c r="CL426" s="9">
        <v>150.44</v>
      </c>
      <c r="CM426" s="9">
        <v>139.35</v>
      </c>
      <c r="CN426" s="9">
        <v>122.42</v>
      </c>
      <c r="CO426" s="9">
        <v>113</v>
      </c>
      <c r="CP426" s="9">
        <v>109.52</v>
      </c>
      <c r="CQ426" s="9">
        <v>111.54</v>
      </c>
      <c r="CR426" s="9">
        <v>112.99</v>
      </c>
      <c r="CS426" s="9">
        <v>114.69</v>
      </c>
      <c r="CT426" s="9">
        <v>119.18</v>
      </c>
      <c r="CU426" s="9">
        <v>123.19</v>
      </c>
      <c r="CV426" s="9">
        <v>125.51</v>
      </c>
      <c r="CW426" s="9">
        <v>127</v>
      </c>
      <c r="CX426" s="9">
        <v>127.41</v>
      </c>
      <c r="CY426" s="9">
        <v>115.23</v>
      </c>
      <c r="CZ426" s="9">
        <v>103.75</v>
      </c>
      <c r="DA426" s="9">
        <v>99</v>
      </c>
      <c r="DB426" s="9">
        <v>92.99</v>
      </c>
      <c r="DC426" s="9">
        <v>89.49</v>
      </c>
      <c r="DD426" s="9">
        <v>85.93</v>
      </c>
      <c r="DE426" s="9">
        <v>88.16</v>
      </c>
      <c r="DF426" s="9">
        <v>95.02</v>
      </c>
      <c r="DG426" s="9">
        <v>101.59</v>
      </c>
      <c r="DH426" s="9">
        <v>106.14</v>
      </c>
      <c r="DI426" s="9">
        <v>107.14</v>
      </c>
      <c r="DJ426" s="9">
        <v>109.2</v>
      </c>
      <c r="DK426" s="9">
        <v>103.18</v>
      </c>
      <c r="DL426" s="9">
        <v>91.16</v>
      </c>
      <c r="DM426" s="9">
        <v>82.41</v>
      </c>
      <c r="DN426" s="9">
        <v>78.44</v>
      </c>
      <c r="DO426" s="9">
        <v>72.69</v>
      </c>
      <c r="DP426" s="9">
        <v>73.13</v>
      </c>
      <c r="DR426" s="9">
        <v>93.26</v>
      </c>
      <c r="DS426" s="9">
        <v>100.35</v>
      </c>
      <c r="DT426" s="9">
        <v>123.43</v>
      </c>
      <c r="DU426" s="9">
        <v>130.13</v>
      </c>
      <c r="DV426" s="9">
        <v>129.16</v>
      </c>
      <c r="DW426" s="9">
        <v>127.72</v>
      </c>
      <c r="DX426" s="9">
        <v>124.89</v>
      </c>
      <c r="DY426" s="9">
        <v>115.02</v>
      </c>
      <c r="DZ426" s="9">
        <v>113.4</v>
      </c>
      <c r="EA426" s="9">
        <v>113.29</v>
      </c>
      <c r="EB426" s="9">
        <v>111.16</v>
      </c>
      <c r="EC426" s="9">
        <v>111.55</v>
      </c>
      <c r="ED426" s="9">
        <v>111.19</v>
      </c>
      <c r="EE426" s="9">
        <v>126.56</v>
      </c>
      <c r="EF426" s="9">
        <v>128.83000000000001</v>
      </c>
      <c r="EG426" s="9">
        <v>129.91</v>
      </c>
      <c r="EH426" s="9">
        <v>128.72</v>
      </c>
      <c r="EI426" s="9">
        <v>127.98</v>
      </c>
      <c r="EJ426" s="9">
        <v>127.66</v>
      </c>
      <c r="EK426" s="9">
        <v>97.19</v>
      </c>
      <c r="EL426" s="9">
        <v>96.46</v>
      </c>
      <c r="EM426" s="9">
        <v>96.44</v>
      </c>
      <c r="EN426" s="9">
        <v>96.55</v>
      </c>
      <c r="EO426" s="9">
        <v>97.93</v>
      </c>
      <c r="EP426" s="9">
        <v>98.77</v>
      </c>
      <c r="EQ426" s="9">
        <v>113.45</v>
      </c>
      <c r="ER426" s="9">
        <v>115.96</v>
      </c>
      <c r="ES426" s="9">
        <v>117.82</v>
      </c>
      <c r="ET426" s="9">
        <v>118.48</v>
      </c>
      <c r="EU426" s="9">
        <v>117.52</v>
      </c>
      <c r="EV426" s="9">
        <v>117.43</v>
      </c>
      <c r="EW426" s="9">
        <v>81.58</v>
      </c>
      <c r="EX426" s="9">
        <v>80.95</v>
      </c>
      <c r="EY426" s="9">
        <v>80.959999999999994</v>
      </c>
      <c r="EZ426" s="9">
        <v>80.97</v>
      </c>
      <c r="FA426" s="9">
        <v>80.989999999999995</v>
      </c>
      <c r="FB426" s="9">
        <v>82.78</v>
      </c>
      <c r="FC426" s="9">
        <v>101.29</v>
      </c>
      <c r="FD426" s="9">
        <v>103.8</v>
      </c>
      <c r="FE426" s="9">
        <v>105.66</v>
      </c>
      <c r="FF426" s="9">
        <v>106.32</v>
      </c>
      <c r="FG426" s="9">
        <v>106.73</v>
      </c>
      <c r="FH426" s="9">
        <v>105.76</v>
      </c>
      <c r="FI426" s="9">
        <v>74.7</v>
      </c>
      <c r="FJ426" s="9">
        <v>72.989999999999995</v>
      </c>
      <c r="FK426" s="9">
        <v>71.739999999999995</v>
      </c>
      <c r="FL426" s="9">
        <v>71.75</v>
      </c>
      <c r="FM426" s="9">
        <v>71.63</v>
      </c>
      <c r="FO426" s="9">
        <v>82.030500000000004</v>
      </c>
      <c r="FP426" s="7">
        <v>89.31</v>
      </c>
      <c r="FQ426" s="9">
        <v>1.2732000000000001</v>
      </c>
      <c r="FR426" s="7">
        <f t="shared" si="57"/>
        <v>70.146088595664466</v>
      </c>
      <c r="FT426" s="7">
        <v>4.92</v>
      </c>
      <c r="FU426" s="7">
        <v>4.37</v>
      </c>
      <c r="FV426" s="9">
        <v>82.149299999999997</v>
      </c>
      <c r="FX426" s="9">
        <v>87.55</v>
      </c>
      <c r="FY426" s="9">
        <v>86.41</v>
      </c>
      <c r="FZ426" s="9">
        <v>84.97</v>
      </c>
      <c r="GA426" s="9">
        <v>82.33</v>
      </c>
      <c r="GB426" s="9">
        <v>77.97</v>
      </c>
    </row>
    <row r="427" spans="1:184" x14ac:dyDescent="0.25">
      <c r="A427" s="6">
        <f t="shared" si="58"/>
        <v>45148</v>
      </c>
      <c r="B427" s="13">
        <f t="shared" si="52"/>
        <v>8</v>
      </c>
      <c r="C427" s="13">
        <f t="shared" si="53"/>
        <v>2023</v>
      </c>
      <c r="D427">
        <f t="shared" si="54"/>
        <v>202308</v>
      </c>
      <c r="E427">
        <f t="shared" si="55"/>
        <v>3</v>
      </c>
      <c r="F427">
        <f t="shared" si="56"/>
        <v>202303</v>
      </c>
      <c r="G427" t="s">
        <v>613</v>
      </c>
      <c r="H427" s="9">
        <v>5.25</v>
      </c>
      <c r="I427" s="9">
        <v>5.1829000000000001</v>
      </c>
      <c r="J427" s="10">
        <v>5.2251893999999997</v>
      </c>
      <c r="K427" s="10">
        <v>5.3600932999999999</v>
      </c>
      <c r="L427" s="10">
        <v>5.4742571</v>
      </c>
      <c r="M427" s="10">
        <v>5.5601130999999997</v>
      </c>
      <c r="N427" s="10">
        <v>5.6169247000000002</v>
      </c>
      <c r="O427" s="10">
        <v>5.6492082000000003</v>
      </c>
      <c r="P427" s="10">
        <v>5.6625738999999999</v>
      </c>
      <c r="Q427" s="10">
        <v>5.6610126999999997</v>
      </c>
      <c r="R427" s="10">
        <v>5.6478634999999997</v>
      </c>
      <c r="S427" s="10">
        <v>5.6255028999999999</v>
      </c>
      <c r="T427" s="10">
        <v>5.5951078000000001</v>
      </c>
      <c r="U427" s="10">
        <v>5.5575432999999999</v>
      </c>
      <c r="V427" s="10">
        <v>5.5135287999999996</v>
      </c>
      <c r="W427" s="10">
        <v>5.4639579999999999</v>
      </c>
      <c r="X427" s="10">
        <v>5.4098012999999998</v>
      </c>
      <c r="Y427" s="10">
        <v>5.3520276999999998</v>
      </c>
      <c r="Z427" s="10">
        <v>5.2916056999999999</v>
      </c>
      <c r="AA427" s="10">
        <v>5.2295062000000003</v>
      </c>
      <c r="AB427" s="10">
        <v>5.1666433999999999</v>
      </c>
      <c r="AC427" s="10">
        <v>5.1036520999999997</v>
      </c>
      <c r="AD427" s="10">
        <v>5.0410801000000003</v>
      </c>
      <c r="AE427" s="10">
        <v>4.9794729999999996</v>
      </c>
      <c r="AF427" s="10">
        <v>4.9193762000000003</v>
      </c>
      <c r="AG427" s="10">
        <v>4.8613375000000003</v>
      </c>
      <c r="AH427" s="10">
        <v>4.8058132999999996</v>
      </c>
      <c r="AI427" s="10">
        <v>4.7528256000000004</v>
      </c>
      <c r="AJ427" s="10">
        <v>4.7022659999999998</v>
      </c>
      <c r="AK427" s="10">
        <v>4.6540241</v>
      </c>
      <c r="AL427" s="10">
        <v>4.6079895999999998</v>
      </c>
      <c r="AM427" s="10">
        <v>4.5640540999999999</v>
      </c>
      <c r="AN427" s="10">
        <v>4.5221071000000004</v>
      </c>
      <c r="AO427" s="10">
        <v>4.4820387000000004</v>
      </c>
      <c r="AP427" s="10">
        <v>4.4437398999999997</v>
      </c>
      <c r="AQ427" s="10">
        <v>4.4071008000000003</v>
      </c>
      <c r="AR427" s="10">
        <v>4.3720109999999996</v>
      </c>
      <c r="AS427" s="10">
        <v>4.3383618999999998</v>
      </c>
      <c r="AT427" s="10">
        <v>4.3060511999999997</v>
      </c>
      <c r="AU427" s="10">
        <v>4.2750121999999999</v>
      </c>
      <c r="AV427" s="10">
        <v>4.2451892000000004</v>
      </c>
      <c r="AW427" s="10">
        <v>4.2165251000000001</v>
      </c>
      <c r="AX427" s="10">
        <v>4.1889630999999996</v>
      </c>
      <c r="AY427" s="10">
        <v>4.1624471999999999</v>
      </c>
      <c r="AZ427" s="10">
        <v>4.1369204000000002</v>
      </c>
      <c r="BA427" s="10">
        <v>4.1123260000000004</v>
      </c>
      <c r="BB427" s="10">
        <v>4.0886078000000001</v>
      </c>
      <c r="BC427" s="10">
        <v>4.065709</v>
      </c>
      <c r="BD427" s="10">
        <v>4.0435727999999997</v>
      </c>
      <c r="BE427" s="10">
        <v>4.0221431000000001</v>
      </c>
      <c r="BF427" s="10">
        <v>4.0013712999999997</v>
      </c>
      <c r="BG427" s="10">
        <v>3.9812449000000001</v>
      </c>
      <c r="BH427" s="10">
        <v>3.9617621999999999</v>
      </c>
      <c r="BI427" s="10">
        <v>3.9429210000000001</v>
      </c>
      <c r="BJ427" s="10">
        <v>3.9247188999999998</v>
      </c>
      <c r="BK427" s="10">
        <v>3.9071539999999998</v>
      </c>
      <c r="BL427" s="10">
        <v>3.8902242</v>
      </c>
      <c r="BM427" s="10">
        <v>3.8739268999999998</v>
      </c>
      <c r="BN427" s="10">
        <v>3.8582605000000001</v>
      </c>
      <c r="BO427" s="10">
        <v>3.8432225999999998</v>
      </c>
      <c r="BP427" s="10">
        <v>3.8288109000000001</v>
      </c>
      <c r="BQ427" s="10">
        <v>3.8150236999999998</v>
      </c>
      <c r="BR427" s="10">
        <v>3.7451287999999998</v>
      </c>
      <c r="BS427" s="10">
        <v>3.6961876</v>
      </c>
      <c r="BU427" s="9">
        <v>94.25</v>
      </c>
      <c r="BV427" s="9">
        <v>102.01</v>
      </c>
      <c r="BW427" s="9">
        <v>119.25</v>
      </c>
      <c r="BX427" s="9">
        <v>133.46</v>
      </c>
      <c r="BY427" s="9">
        <v>137.96</v>
      </c>
      <c r="BZ427" s="9">
        <v>138.41</v>
      </c>
      <c r="CA427" s="9">
        <v>134.84</v>
      </c>
      <c r="CB427" s="9">
        <v>132.12</v>
      </c>
      <c r="CC427" s="9">
        <v>128.09</v>
      </c>
      <c r="CD427" s="9">
        <v>124.97</v>
      </c>
      <c r="CE427" s="9">
        <v>126.9</v>
      </c>
      <c r="CF427" s="9">
        <v>128.03</v>
      </c>
      <c r="CG427" s="9">
        <v>130.97</v>
      </c>
      <c r="CH427" s="9">
        <v>135.61000000000001</v>
      </c>
      <c r="CI427" s="9">
        <v>141.43</v>
      </c>
      <c r="CJ427" s="9">
        <v>145.81</v>
      </c>
      <c r="CK427" s="9">
        <v>151.25</v>
      </c>
      <c r="CL427" s="9">
        <v>147.69</v>
      </c>
      <c r="CM427" s="9">
        <v>136.6</v>
      </c>
      <c r="CN427" s="9">
        <v>119.53</v>
      </c>
      <c r="CO427" s="9">
        <v>109.36</v>
      </c>
      <c r="CP427" s="9">
        <v>105.31</v>
      </c>
      <c r="CQ427" s="9">
        <v>107.29</v>
      </c>
      <c r="CR427" s="9">
        <v>108.74</v>
      </c>
      <c r="CS427" s="9">
        <v>110.42</v>
      </c>
      <c r="CT427" s="9">
        <v>115.09</v>
      </c>
      <c r="CU427" s="9">
        <v>119.1</v>
      </c>
      <c r="CV427" s="9">
        <v>121.44</v>
      </c>
      <c r="CW427" s="9">
        <v>123.18</v>
      </c>
      <c r="CX427" s="9">
        <v>123.59</v>
      </c>
      <c r="CY427" s="9">
        <v>111.41</v>
      </c>
      <c r="CZ427" s="9">
        <v>100.29</v>
      </c>
      <c r="DA427" s="9">
        <v>95.54</v>
      </c>
      <c r="DB427" s="9">
        <v>89.53</v>
      </c>
      <c r="DC427" s="9">
        <v>86.03</v>
      </c>
      <c r="DD427" s="9">
        <v>82.47</v>
      </c>
      <c r="DE427" s="9">
        <v>84.7</v>
      </c>
      <c r="DF427" s="9">
        <v>91.47</v>
      </c>
      <c r="DG427" s="9">
        <v>98.04</v>
      </c>
      <c r="DH427" s="9">
        <v>102.59</v>
      </c>
      <c r="DI427" s="9">
        <v>103.51</v>
      </c>
      <c r="DJ427" s="9">
        <v>105.56</v>
      </c>
      <c r="DK427" s="9">
        <v>99.54</v>
      </c>
      <c r="DL427" s="9">
        <v>87.66</v>
      </c>
      <c r="DM427" s="9">
        <v>78.92</v>
      </c>
      <c r="DN427" s="9">
        <v>74.94</v>
      </c>
      <c r="DO427" s="9">
        <v>69.2</v>
      </c>
      <c r="DP427" s="9">
        <v>69.64</v>
      </c>
      <c r="DR427" s="9">
        <v>88.59</v>
      </c>
      <c r="DS427" s="9">
        <v>95.42</v>
      </c>
      <c r="DT427" s="9">
        <v>119.79</v>
      </c>
      <c r="DU427" s="9">
        <v>126.15</v>
      </c>
      <c r="DV427" s="9">
        <v>126.55</v>
      </c>
      <c r="DW427" s="9">
        <v>125.11</v>
      </c>
      <c r="DX427" s="9">
        <v>122.28</v>
      </c>
      <c r="DY427" s="9">
        <v>113.55</v>
      </c>
      <c r="DZ427" s="9">
        <v>111.93</v>
      </c>
      <c r="EA427" s="9">
        <v>111.82</v>
      </c>
      <c r="EB427" s="9">
        <v>109.66</v>
      </c>
      <c r="EC427" s="9">
        <v>110.05</v>
      </c>
      <c r="ED427" s="9">
        <v>109.69</v>
      </c>
      <c r="EE427" s="9">
        <v>125.7</v>
      </c>
      <c r="EF427" s="9">
        <v>127.97</v>
      </c>
      <c r="EG427" s="9">
        <v>129.05000000000001</v>
      </c>
      <c r="EH427" s="9">
        <v>127.87</v>
      </c>
      <c r="EI427" s="9">
        <v>127.13</v>
      </c>
      <c r="EJ427" s="9">
        <v>126.81</v>
      </c>
      <c r="EK427" s="9">
        <v>95.44</v>
      </c>
      <c r="EL427" s="9">
        <v>94.71</v>
      </c>
      <c r="EM427" s="9">
        <v>94.69</v>
      </c>
      <c r="EN427" s="9">
        <v>94.8</v>
      </c>
      <c r="EO427" s="9">
        <v>96.18</v>
      </c>
      <c r="EP427" s="9">
        <v>97.02</v>
      </c>
      <c r="EQ427" s="9">
        <v>110.22</v>
      </c>
      <c r="ER427" s="9">
        <v>112.73</v>
      </c>
      <c r="ES427" s="9">
        <v>114.59</v>
      </c>
      <c r="ET427" s="9">
        <v>115.25</v>
      </c>
      <c r="EU427" s="9">
        <v>114.29</v>
      </c>
      <c r="EV427" s="9">
        <v>114.2</v>
      </c>
      <c r="EW427" s="9">
        <v>79.56</v>
      </c>
      <c r="EX427" s="9">
        <v>78.930000000000007</v>
      </c>
      <c r="EY427" s="9">
        <v>78.94</v>
      </c>
      <c r="EZ427" s="9">
        <v>78.95</v>
      </c>
      <c r="FA427" s="9">
        <v>78.97</v>
      </c>
      <c r="FB427" s="9">
        <v>80.760000000000005</v>
      </c>
      <c r="FC427" s="9">
        <v>97.89</v>
      </c>
      <c r="FD427" s="9">
        <v>100.4</v>
      </c>
      <c r="FE427" s="9">
        <v>102.26</v>
      </c>
      <c r="FF427" s="9">
        <v>102.92</v>
      </c>
      <c r="FG427" s="9">
        <v>103.33</v>
      </c>
      <c r="FH427" s="9">
        <v>102.36</v>
      </c>
      <c r="FI427" s="9">
        <v>72.680000000000007</v>
      </c>
      <c r="FJ427" s="9">
        <v>70.97</v>
      </c>
      <c r="FK427" s="9">
        <v>69.72</v>
      </c>
      <c r="FL427" s="9">
        <v>69.73</v>
      </c>
      <c r="FM427" s="9">
        <v>69.61</v>
      </c>
      <c r="FO427" s="9">
        <v>81.897499999999994</v>
      </c>
      <c r="FP427" s="7">
        <v>87.44</v>
      </c>
      <c r="FQ427" s="9">
        <v>1.2735000000000001</v>
      </c>
      <c r="FR427" s="7">
        <f t="shared" si="57"/>
        <v>68.661170003926188</v>
      </c>
      <c r="FT427" s="7">
        <v>4.9000000000000004</v>
      </c>
      <c r="FU427" s="7">
        <v>4.37</v>
      </c>
      <c r="FV427" s="9">
        <v>82.026700000000005</v>
      </c>
      <c r="FX427" s="9">
        <v>86.4</v>
      </c>
      <c r="FY427" s="9">
        <v>85.38</v>
      </c>
      <c r="FZ427" s="9">
        <v>84.06</v>
      </c>
      <c r="GA427" s="9">
        <v>81.56</v>
      </c>
      <c r="GB427" s="9">
        <v>77.37</v>
      </c>
    </row>
    <row r="428" spans="1:184" x14ac:dyDescent="0.25">
      <c r="A428" s="6">
        <f t="shared" si="58"/>
        <v>45149</v>
      </c>
      <c r="B428" s="13">
        <f t="shared" si="52"/>
        <v>8</v>
      </c>
      <c r="C428" s="13">
        <f t="shared" si="53"/>
        <v>2023</v>
      </c>
      <c r="D428">
        <f t="shared" si="54"/>
        <v>202308</v>
      </c>
      <c r="E428">
        <f t="shared" si="55"/>
        <v>3</v>
      </c>
      <c r="F428">
        <f t="shared" si="56"/>
        <v>202303</v>
      </c>
      <c r="G428" t="s">
        <v>614</v>
      </c>
      <c r="H428" s="9">
        <v>5.25</v>
      </c>
      <c r="I428" s="9">
        <v>5.1829000000000001</v>
      </c>
      <c r="J428" s="10">
        <v>5.2314758000000001</v>
      </c>
      <c r="K428" s="10">
        <v>5.3784101</v>
      </c>
      <c r="L428" s="10">
        <v>5.5042381999999996</v>
      </c>
      <c r="M428" s="10">
        <v>5.6020032999999998</v>
      </c>
      <c r="N428" s="10">
        <v>5.6711340000000003</v>
      </c>
      <c r="O428" s="10">
        <v>5.7153546000000004</v>
      </c>
      <c r="P428" s="10">
        <v>5.7405716</v>
      </c>
      <c r="Q428" s="10">
        <v>5.7520927000000004</v>
      </c>
      <c r="R428" s="10">
        <v>5.7539940999999999</v>
      </c>
      <c r="S428" s="10">
        <v>5.7483522000000002</v>
      </c>
      <c r="T428" s="10">
        <v>5.7357909999999999</v>
      </c>
      <c r="U428" s="10">
        <v>5.7159215999999997</v>
      </c>
      <c r="V428" s="10">
        <v>5.6873364999999998</v>
      </c>
      <c r="W428" s="10">
        <v>5.6504741000000003</v>
      </c>
      <c r="X428" s="10">
        <v>5.6064442999999997</v>
      </c>
      <c r="Y428" s="10">
        <v>5.5563554999999996</v>
      </c>
      <c r="Z428" s="10">
        <v>5.5013163</v>
      </c>
      <c r="AA428" s="10">
        <v>5.4424368999999997</v>
      </c>
      <c r="AB428" s="10">
        <v>5.3807966</v>
      </c>
      <c r="AC428" s="10">
        <v>5.3173253999999996</v>
      </c>
      <c r="AD428" s="10">
        <v>5.2529081</v>
      </c>
      <c r="AE428" s="10">
        <v>5.1884271000000002</v>
      </c>
      <c r="AF428" s="10">
        <v>5.1247647000000001</v>
      </c>
      <c r="AG428" s="10">
        <v>5.0628055999999999</v>
      </c>
      <c r="AH428" s="10">
        <v>5.0032864999999997</v>
      </c>
      <c r="AI428" s="10">
        <v>4.9463004000000002</v>
      </c>
      <c r="AJ428" s="10">
        <v>4.8917650999999998</v>
      </c>
      <c r="AK428" s="10">
        <v>4.8395960000000002</v>
      </c>
      <c r="AL428" s="10">
        <v>4.7897088999999999</v>
      </c>
      <c r="AM428" s="10">
        <v>4.7420210000000003</v>
      </c>
      <c r="AN428" s="10">
        <v>4.6964481999999999</v>
      </c>
      <c r="AO428" s="10">
        <v>4.6529061</v>
      </c>
      <c r="AP428" s="10">
        <v>4.6113119999999999</v>
      </c>
      <c r="AQ428" s="10">
        <v>4.5715817000000003</v>
      </c>
      <c r="AR428" s="10">
        <v>4.5336309000000004</v>
      </c>
      <c r="AS428" s="10">
        <v>4.4973767999999996</v>
      </c>
      <c r="AT428" s="10">
        <v>4.4627368000000001</v>
      </c>
      <c r="AU428" s="10">
        <v>4.4296356000000001</v>
      </c>
      <c r="AV428" s="10">
        <v>4.3980011000000001</v>
      </c>
      <c r="AW428" s="10">
        <v>4.3677599000000003</v>
      </c>
      <c r="AX428" s="10">
        <v>4.3388388999999998</v>
      </c>
      <c r="AY428" s="10">
        <v>4.3111657000000001</v>
      </c>
      <c r="AZ428" s="10">
        <v>4.2846672000000003</v>
      </c>
      <c r="BA428" s="10">
        <v>4.2592701000000002</v>
      </c>
      <c r="BB428" s="10">
        <v>4.2349019999999999</v>
      </c>
      <c r="BC428" s="10">
        <v>4.2114897999999998</v>
      </c>
      <c r="BD428" s="10">
        <v>4.1889602999999997</v>
      </c>
      <c r="BE428" s="10">
        <v>4.1672412000000003</v>
      </c>
      <c r="BF428" s="10">
        <v>4.1462687999999996</v>
      </c>
      <c r="BG428" s="10">
        <v>4.1260224000000001</v>
      </c>
      <c r="BH428" s="10">
        <v>4.1064939000000003</v>
      </c>
      <c r="BI428" s="10">
        <v>4.0876742000000004</v>
      </c>
      <c r="BJ428" s="10">
        <v>4.0695544999999997</v>
      </c>
      <c r="BK428" s="10">
        <v>4.0521265</v>
      </c>
      <c r="BL428" s="10">
        <v>4.0353813000000001</v>
      </c>
      <c r="BM428" s="10">
        <v>4.0193098000000003</v>
      </c>
      <c r="BN428" s="10">
        <v>4.0039039000000001</v>
      </c>
      <c r="BO428" s="10">
        <v>3.9891546</v>
      </c>
      <c r="BP428" s="10">
        <v>3.9750530999999998</v>
      </c>
      <c r="BQ428" s="10">
        <v>3.9615909</v>
      </c>
      <c r="BR428" s="10">
        <v>3.8937867000000002</v>
      </c>
      <c r="BS428" s="10">
        <v>3.8470043999999999</v>
      </c>
      <c r="BU428" s="9">
        <v>89.42</v>
      </c>
      <c r="BV428" s="9">
        <v>98.91</v>
      </c>
      <c r="BW428" s="9">
        <v>118.2</v>
      </c>
      <c r="BX428" s="9">
        <v>133.63</v>
      </c>
      <c r="BY428" s="9">
        <v>138.28</v>
      </c>
      <c r="BZ428" s="9">
        <v>139.26</v>
      </c>
      <c r="CA428" s="9">
        <v>135.91999999999999</v>
      </c>
      <c r="CB428" s="9">
        <v>132.02000000000001</v>
      </c>
      <c r="CC428" s="9">
        <v>128.52000000000001</v>
      </c>
      <c r="CD428" s="9">
        <v>125.46</v>
      </c>
      <c r="CE428" s="9">
        <v>126.92</v>
      </c>
      <c r="CF428" s="9">
        <v>128.02000000000001</v>
      </c>
      <c r="CG428" s="9">
        <v>130.93</v>
      </c>
      <c r="CH428" s="9">
        <v>135.46</v>
      </c>
      <c r="CI428" s="9">
        <v>141.28</v>
      </c>
      <c r="CJ428" s="9">
        <v>146.02000000000001</v>
      </c>
      <c r="CK428" s="9">
        <v>151.68</v>
      </c>
      <c r="CL428" s="9">
        <v>147.66999999999999</v>
      </c>
      <c r="CM428" s="9">
        <v>136.29</v>
      </c>
      <c r="CN428" s="9">
        <v>118.48</v>
      </c>
      <c r="CO428" s="9">
        <v>110.23</v>
      </c>
      <c r="CP428" s="9">
        <v>105.69</v>
      </c>
      <c r="CQ428" s="9">
        <v>107.67</v>
      </c>
      <c r="CR428" s="9">
        <v>109.59</v>
      </c>
      <c r="CS428" s="9">
        <v>111.43</v>
      </c>
      <c r="CT428" s="9">
        <v>116.13</v>
      </c>
      <c r="CU428" s="9">
        <v>120.14</v>
      </c>
      <c r="CV428" s="9">
        <v>122.48</v>
      </c>
      <c r="CW428" s="9">
        <v>124.22</v>
      </c>
      <c r="CX428" s="9">
        <v>124.63</v>
      </c>
      <c r="CY428" s="9">
        <v>112.45</v>
      </c>
      <c r="CZ428" s="9">
        <v>101.33</v>
      </c>
      <c r="DA428" s="9">
        <v>96.58</v>
      </c>
      <c r="DB428" s="9">
        <v>90.57</v>
      </c>
      <c r="DC428" s="9">
        <v>87.07</v>
      </c>
      <c r="DD428" s="9">
        <v>83.51</v>
      </c>
      <c r="DE428" s="9">
        <v>85.74</v>
      </c>
      <c r="DF428" s="9">
        <v>92.51</v>
      </c>
      <c r="DG428" s="9">
        <v>99.08</v>
      </c>
      <c r="DH428" s="9">
        <v>103.63</v>
      </c>
      <c r="DI428" s="9">
        <v>104.55</v>
      </c>
      <c r="DJ428" s="9">
        <v>106.6</v>
      </c>
      <c r="DK428" s="9">
        <v>100.58</v>
      </c>
      <c r="DL428" s="9">
        <v>88.7</v>
      </c>
      <c r="DM428" s="9">
        <v>79.959999999999994</v>
      </c>
      <c r="DN428" s="9">
        <v>75.98</v>
      </c>
      <c r="DO428" s="9">
        <v>70.239999999999995</v>
      </c>
      <c r="DP428" s="9">
        <v>70.680000000000007</v>
      </c>
      <c r="DR428" s="9">
        <v>87.29</v>
      </c>
      <c r="DS428" s="9">
        <v>94.75</v>
      </c>
      <c r="DT428" s="9">
        <v>117.46</v>
      </c>
      <c r="DU428" s="9">
        <v>127.35</v>
      </c>
      <c r="DV428" s="9">
        <v>128.26</v>
      </c>
      <c r="DW428" s="9">
        <v>126.82</v>
      </c>
      <c r="DX428" s="9">
        <v>123.99</v>
      </c>
      <c r="DY428" s="9">
        <v>114.04</v>
      </c>
      <c r="DZ428" s="9">
        <v>112.42</v>
      </c>
      <c r="EA428" s="9">
        <v>112.31</v>
      </c>
      <c r="EB428" s="9">
        <v>110.31</v>
      </c>
      <c r="EC428" s="9">
        <v>110.7</v>
      </c>
      <c r="ED428" s="9">
        <v>110.34</v>
      </c>
      <c r="EE428" s="9">
        <v>126.47</v>
      </c>
      <c r="EF428" s="9">
        <v>128.74</v>
      </c>
      <c r="EG428" s="9">
        <v>129.82</v>
      </c>
      <c r="EH428" s="9">
        <v>128.63999999999999</v>
      </c>
      <c r="EI428" s="9">
        <v>127.9</v>
      </c>
      <c r="EJ428" s="9">
        <v>127.58</v>
      </c>
      <c r="EK428" s="9">
        <v>94.73</v>
      </c>
      <c r="EL428" s="9">
        <v>94</v>
      </c>
      <c r="EM428" s="9">
        <v>93.98</v>
      </c>
      <c r="EN428" s="9">
        <v>94.09</v>
      </c>
      <c r="EO428" s="9">
        <v>95.47</v>
      </c>
      <c r="EP428" s="9">
        <v>96.31</v>
      </c>
      <c r="EQ428" s="9">
        <v>110.91</v>
      </c>
      <c r="ER428" s="9">
        <v>113.42</v>
      </c>
      <c r="ES428" s="9">
        <v>115.28</v>
      </c>
      <c r="ET428" s="9">
        <v>115.94</v>
      </c>
      <c r="EU428" s="9">
        <v>114.98</v>
      </c>
      <c r="EV428" s="9">
        <v>114.89</v>
      </c>
      <c r="EW428" s="9">
        <v>79.849999999999994</v>
      </c>
      <c r="EX428" s="9">
        <v>79.22</v>
      </c>
      <c r="EY428" s="9">
        <v>79.23</v>
      </c>
      <c r="EZ428" s="9">
        <v>79.239999999999995</v>
      </c>
      <c r="FA428" s="9">
        <v>79.260000000000005</v>
      </c>
      <c r="FB428" s="9">
        <v>81.05</v>
      </c>
      <c r="FC428" s="9">
        <v>98.59</v>
      </c>
      <c r="FD428" s="9">
        <v>101.1</v>
      </c>
      <c r="FE428" s="9">
        <v>102.96</v>
      </c>
      <c r="FF428" s="9">
        <v>103.62</v>
      </c>
      <c r="FG428" s="9">
        <v>104.03</v>
      </c>
      <c r="FH428" s="9">
        <v>103.06</v>
      </c>
      <c r="FI428" s="9">
        <v>72.97</v>
      </c>
      <c r="FJ428" s="9">
        <v>71.260000000000005</v>
      </c>
      <c r="FK428" s="9">
        <v>70.010000000000005</v>
      </c>
      <c r="FL428" s="9">
        <v>70.02</v>
      </c>
      <c r="FM428" s="9">
        <v>69.900000000000006</v>
      </c>
      <c r="FO428" s="9">
        <v>82.013400000000004</v>
      </c>
      <c r="FP428" s="7">
        <v>87.93</v>
      </c>
      <c r="FQ428" s="9">
        <v>1.2713000000000001</v>
      </c>
      <c r="FR428" s="7">
        <f t="shared" si="57"/>
        <v>69.165421222370796</v>
      </c>
      <c r="FT428" s="7">
        <v>5.03</v>
      </c>
      <c r="FU428" s="7">
        <v>4.53</v>
      </c>
      <c r="FV428" s="9">
        <v>82.142300000000006</v>
      </c>
      <c r="FX428" s="9">
        <v>86.81</v>
      </c>
      <c r="FY428" s="9">
        <v>85.59</v>
      </c>
      <c r="FZ428" s="9">
        <v>84.16</v>
      </c>
      <c r="GA428" s="9">
        <v>81.61</v>
      </c>
      <c r="GB428" s="9">
        <v>77.31</v>
      </c>
    </row>
    <row r="429" spans="1:184" x14ac:dyDescent="0.25">
      <c r="A429" s="6">
        <f t="shared" si="58"/>
        <v>45152</v>
      </c>
      <c r="B429" s="13">
        <f t="shared" si="52"/>
        <v>8</v>
      </c>
      <c r="C429" s="13">
        <f t="shared" si="53"/>
        <v>2023</v>
      </c>
      <c r="D429">
        <f t="shared" si="54"/>
        <v>202308</v>
      </c>
      <c r="E429">
        <f t="shared" si="55"/>
        <v>3</v>
      </c>
      <c r="F429">
        <f t="shared" si="56"/>
        <v>202303</v>
      </c>
      <c r="G429" t="s">
        <v>615</v>
      </c>
      <c r="H429" s="9">
        <v>5.25</v>
      </c>
      <c r="I429" s="9">
        <v>5.1829000000000001</v>
      </c>
      <c r="J429" s="10">
        <v>5.2455562000000002</v>
      </c>
      <c r="K429" s="10">
        <v>5.4138089999999996</v>
      </c>
      <c r="L429" s="10">
        <v>5.5519606000000001</v>
      </c>
      <c r="M429" s="10">
        <v>5.6577489999999999</v>
      </c>
      <c r="N429" s="10">
        <v>5.7325385999999998</v>
      </c>
      <c r="O429" s="10">
        <v>5.7804941999999997</v>
      </c>
      <c r="P429" s="10">
        <v>5.8083678000000001</v>
      </c>
      <c r="Q429" s="10">
        <v>5.8231143000000003</v>
      </c>
      <c r="R429" s="10">
        <v>5.8294426000000001</v>
      </c>
      <c r="S429" s="10">
        <v>5.8295897999999999</v>
      </c>
      <c r="T429" s="10">
        <v>5.8234130000000004</v>
      </c>
      <c r="U429" s="10">
        <v>5.8098438000000003</v>
      </c>
      <c r="V429" s="10">
        <v>5.7862543999999998</v>
      </c>
      <c r="W429" s="10">
        <v>5.7528249000000002</v>
      </c>
      <c r="X429" s="10">
        <v>5.7107001999999998</v>
      </c>
      <c r="Y429" s="10">
        <v>5.6610239</v>
      </c>
      <c r="Z429" s="10">
        <v>5.6049392999999998</v>
      </c>
      <c r="AA429" s="10">
        <v>5.5435917000000003</v>
      </c>
      <c r="AB429" s="10">
        <v>5.4781262000000002</v>
      </c>
      <c r="AC429" s="10">
        <v>5.4096964999999999</v>
      </c>
      <c r="AD429" s="10">
        <v>5.3394617000000002</v>
      </c>
      <c r="AE429" s="10">
        <v>5.2685782000000003</v>
      </c>
      <c r="AF429" s="10">
        <v>5.1982026000000001</v>
      </c>
      <c r="AG429" s="10">
        <v>5.1294940000000002</v>
      </c>
      <c r="AH429" s="10">
        <v>5.0634231999999999</v>
      </c>
      <c r="AI429" s="10">
        <v>5.0001408999999999</v>
      </c>
      <c r="AJ429" s="10">
        <v>4.9395737999999998</v>
      </c>
      <c r="AK429" s="10">
        <v>4.8816465000000004</v>
      </c>
      <c r="AL429" s="10">
        <v>4.8262834999999997</v>
      </c>
      <c r="AM429" s="10">
        <v>4.7734114999999999</v>
      </c>
      <c r="AN429" s="10">
        <v>4.7229549000000004</v>
      </c>
      <c r="AO429" s="10">
        <v>4.6748384999999999</v>
      </c>
      <c r="AP429" s="10">
        <v>4.6289885999999996</v>
      </c>
      <c r="AQ429" s="10">
        <v>4.5853298999999996</v>
      </c>
      <c r="AR429" s="10">
        <v>4.5437871999999997</v>
      </c>
      <c r="AS429" s="10">
        <v>4.5042866999999998</v>
      </c>
      <c r="AT429" s="10">
        <v>4.4667509000000001</v>
      </c>
      <c r="AU429" s="10">
        <v>4.4310919000000002</v>
      </c>
      <c r="AV429" s="10">
        <v>4.3972204000000001</v>
      </c>
      <c r="AW429" s="10">
        <v>4.3650457999999999</v>
      </c>
      <c r="AX429" s="10">
        <v>4.3344775999999996</v>
      </c>
      <c r="AY429" s="10">
        <v>4.3054262999999997</v>
      </c>
      <c r="AZ429" s="10">
        <v>4.2778013000000001</v>
      </c>
      <c r="BA429" s="10">
        <v>4.2515122999999999</v>
      </c>
      <c r="BB429" s="10">
        <v>4.2264695000000003</v>
      </c>
      <c r="BC429" s="10">
        <v>4.2025826000000004</v>
      </c>
      <c r="BD429" s="10">
        <v>4.1797611000000003</v>
      </c>
      <c r="BE429" s="10">
        <v>4.1579151999999997</v>
      </c>
      <c r="BF429" s="10">
        <v>4.1369634</v>
      </c>
      <c r="BG429" s="10">
        <v>4.1168703000000004</v>
      </c>
      <c r="BH429" s="10">
        <v>4.0976173999999999</v>
      </c>
      <c r="BI429" s="10">
        <v>4.0791851000000001</v>
      </c>
      <c r="BJ429" s="10">
        <v>4.0615538999999998</v>
      </c>
      <c r="BK429" s="10">
        <v>4.0447052000000001</v>
      </c>
      <c r="BL429" s="10">
        <v>4.0286194999999996</v>
      </c>
      <c r="BM429" s="10">
        <v>4.0132773000000004</v>
      </c>
      <c r="BN429" s="10">
        <v>3.9986598999999998</v>
      </c>
      <c r="BO429" s="10">
        <v>3.9847478000000001</v>
      </c>
      <c r="BP429" s="10">
        <v>3.9715216</v>
      </c>
      <c r="BQ429" s="10">
        <v>3.9589625000000002</v>
      </c>
      <c r="BR429" s="10">
        <v>3.8967019999999999</v>
      </c>
      <c r="BS429" s="10">
        <v>3.8546249000000001</v>
      </c>
      <c r="BU429" s="9">
        <v>86.83</v>
      </c>
      <c r="BV429" s="9">
        <v>97.25</v>
      </c>
      <c r="BW429" s="9">
        <v>118.28</v>
      </c>
      <c r="BX429" s="9">
        <v>133.47999999999999</v>
      </c>
      <c r="BY429" s="9">
        <v>138.13</v>
      </c>
      <c r="BZ429" s="9">
        <v>138.91</v>
      </c>
      <c r="CA429" s="9">
        <v>135.57</v>
      </c>
      <c r="CB429" s="9">
        <v>132.16999999999999</v>
      </c>
      <c r="CC429" s="9">
        <v>128.66999999999999</v>
      </c>
      <c r="CD429" s="9">
        <v>125.37</v>
      </c>
      <c r="CE429" s="9">
        <v>126.84</v>
      </c>
      <c r="CF429" s="9">
        <v>127.94</v>
      </c>
      <c r="CG429" s="9">
        <v>130.85</v>
      </c>
      <c r="CH429" s="9">
        <v>135.38</v>
      </c>
      <c r="CI429" s="9">
        <v>141.19999999999999</v>
      </c>
      <c r="CJ429" s="9">
        <v>145.94</v>
      </c>
      <c r="CK429" s="9">
        <v>151.6</v>
      </c>
      <c r="CL429" s="9">
        <v>147.59</v>
      </c>
      <c r="CM429" s="9">
        <v>135.21</v>
      </c>
      <c r="CN429" s="9">
        <v>117.4</v>
      </c>
      <c r="CO429" s="9">
        <v>109.65</v>
      </c>
      <c r="CP429" s="9">
        <v>105.12</v>
      </c>
      <c r="CQ429" s="9">
        <v>107.1</v>
      </c>
      <c r="CR429" s="9">
        <v>109.02</v>
      </c>
      <c r="CS429" s="9">
        <v>110.85</v>
      </c>
      <c r="CT429" s="9">
        <v>115.85</v>
      </c>
      <c r="CU429" s="9">
        <v>119.86</v>
      </c>
      <c r="CV429" s="9">
        <v>122.2</v>
      </c>
      <c r="CW429" s="9">
        <v>123.94</v>
      </c>
      <c r="CX429" s="9">
        <v>124.35</v>
      </c>
      <c r="CY429" s="9">
        <v>112.17</v>
      </c>
      <c r="CZ429" s="9">
        <v>101.05</v>
      </c>
      <c r="DA429" s="9">
        <v>96.3</v>
      </c>
      <c r="DB429" s="9">
        <v>90.29</v>
      </c>
      <c r="DC429" s="9">
        <v>86.79</v>
      </c>
      <c r="DD429" s="9">
        <v>83.23</v>
      </c>
      <c r="DE429" s="9">
        <v>85.46</v>
      </c>
      <c r="DF429" s="9">
        <v>92.23</v>
      </c>
      <c r="DG429" s="9">
        <v>98.8</v>
      </c>
      <c r="DH429" s="9">
        <v>103.35</v>
      </c>
      <c r="DI429" s="9">
        <v>104.27</v>
      </c>
      <c r="DJ429" s="9">
        <v>106.32</v>
      </c>
      <c r="DK429" s="9">
        <v>100.3</v>
      </c>
      <c r="DL429" s="9">
        <v>88.42</v>
      </c>
      <c r="DM429" s="9">
        <v>79.680000000000007</v>
      </c>
      <c r="DN429" s="9">
        <v>75.7</v>
      </c>
      <c r="DO429" s="9">
        <v>69.959999999999994</v>
      </c>
      <c r="DP429" s="9">
        <v>70.400000000000006</v>
      </c>
      <c r="DR429" s="9">
        <v>84.67</v>
      </c>
      <c r="DS429" s="9">
        <v>93.14</v>
      </c>
      <c r="DT429" s="9">
        <v>115.07</v>
      </c>
      <c r="DU429" s="9">
        <v>126.92</v>
      </c>
      <c r="DV429" s="9">
        <v>126.84</v>
      </c>
      <c r="DW429" s="9">
        <v>125.4</v>
      </c>
      <c r="DX429" s="9">
        <v>122.57</v>
      </c>
      <c r="DY429" s="9">
        <v>113.8</v>
      </c>
      <c r="DZ429" s="9">
        <v>112.18</v>
      </c>
      <c r="EA429" s="9">
        <v>112.07</v>
      </c>
      <c r="EB429" s="9">
        <v>110.11</v>
      </c>
      <c r="EC429" s="9">
        <v>110.5</v>
      </c>
      <c r="ED429" s="9">
        <v>110.14</v>
      </c>
      <c r="EE429" s="9">
        <v>125.76</v>
      </c>
      <c r="EF429" s="9">
        <v>128.03</v>
      </c>
      <c r="EG429" s="9">
        <v>129.11000000000001</v>
      </c>
      <c r="EH429" s="9">
        <v>127.93</v>
      </c>
      <c r="EI429" s="9">
        <v>127.19</v>
      </c>
      <c r="EJ429" s="9">
        <v>126.87</v>
      </c>
      <c r="EK429" s="9">
        <v>94.43</v>
      </c>
      <c r="EL429" s="9">
        <v>93.7</v>
      </c>
      <c r="EM429" s="9">
        <v>93.68</v>
      </c>
      <c r="EN429" s="9">
        <v>93.79</v>
      </c>
      <c r="EO429" s="9">
        <v>95.17</v>
      </c>
      <c r="EP429" s="9">
        <v>96.01</v>
      </c>
      <c r="EQ429" s="9">
        <v>110.16</v>
      </c>
      <c r="ER429" s="9">
        <v>112.67</v>
      </c>
      <c r="ES429" s="9">
        <v>114.53</v>
      </c>
      <c r="ET429" s="9">
        <v>115.19</v>
      </c>
      <c r="EU429" s="9">
        <v>114.23</v>
      </c>
      <c r="EV429" s="9">
        <v>114.14</v>
      </c>
      <c r="EW429" s="9">
        <v>79.87</v>
      </c>
      <c r="EX429" s="9">
        <v>79.239999999999995</v>
      </c>
      <c r="EY429" s="9">
        <v>79.25</v>
      </c>
      <c r="EZ429" s="9">
        <v>79.260000000000005</v>
      </c>
      <c r="FA429" s="9">
        <v>79.28</v>
      </c>
      <c r="FB429" s="9">
        <v>81.069999999999993</v>
      </c>
      <c r="FC429" s="9">
        <v>95.99</v>
      </c>
      <c r="FD429" s="9">
        <v>98.5</v>
      </c>
      <c r="FE429" s="9">
        <v>100.36</v>
      </c>
      <c r="FF429" s="9">
        <v>101.02</v>
      </c>
      <c r="FG429" s="9">
        <v>101.43</v>
      </c>
      <c r="FH429" s="9">
        <v>100.46</v>
      </c>
      <c r="FI429" s="9">
        <v>72.989999999999995</v>
      </c>
      <c r="FJ429" s="9">
        <v>71.28</v>
      </c>
      <c r="FK429" s="9">
        <v>70.03</v>
      </c>
      <c r="FL429" s="9">
        <v>70.040000000000006</v>
      </c>
      <c r="FM429" s="9">
        <v>69.92</v>
      </c>
      <c r="FO429" s="9">
        <v>82.021199999999993</v>
      </c>
      <c r="FP429" s="7">
        <v>87.4</v>
      </c>
      <c r="FQ429" s="9">
        <v>1.2661</v>
      </c>
      <c r="FR429" s="7">
        <f t="shared" si="57"/>
        <v>69.030882236790148</v>
      </c>
      <c r="FT429" s="7">
        <v>5.0599999999999996</v>
      </c>
      <c r="FU429" s="7">
        <v>4.5599999999999996</v>
      </c>
      <c r="FV429" s="9">
        <v>82.128600000000006</v>
      </c>
      <c r="FX429" s="9">
        <v>86.21</v>
      </c>
      <c r="FY429" s="9">
        <v>84.94</v>
      </c>
      <c r="FZ429" s="9">
        <v>83.54</v>
      </c>
      <c r="GA429" s="9">
        <v>81.13</v>
      </c>
      <c r="GB429" s="9">
        <v>77.040000000000006</v>
      </c>
    </row>
    <row r="430" spans="1:184" x14ac:dyDescent="0.25">
      <c r="A430" s="6">
        <f t="shared" si="58"/>
        <v>45153</v>
      </c>
      <c r="B430" s="13">
        <f t="shared" si="52"/>
        <v>8</v>
      </c>
      <c r="C430" s="13">
        <f t="shared" si="53"/>
        <v>2023</v>
      </c>
      <c r="D430">
        <f t="shared" si="54"/>
        <v>202308</v>
      </c>
      <c r="E430">
        <f t="shared" si="55"/>
        <v>3</v>
      </c>
      <c r="F430">
        <f t="shared" si="56"/>
        <v>202303</v>
      </c>
      <c r="G430" t="s">
        <v>616</v>
      </c>
      <c r="H430" s="9">
        <v>5.25</v>
      </c>
      <c r="I430" s="9">
        <v>5.1833999999999998</v>
      </c>
      <c r="J430" s="10">
        <v>5.2786844999999998</v>
      </c>
      <c r="K430" s="10">
        <v>5.4963002000000003</v>
      </c>
      <c r="L430" s="10">
        <v>5.6613940999999999</v>
      </c>
      <c r="M430" s="10">
        <v>5.7765231000000004</v>
      </c>
      <c r="N430" s="10">
        <v>5.8509763000000001</v>
      </c>
      <c r="O430" s="10">
        <v>5.8943034000000001</v>
      </c>
      <c r="P430" s="10">
        <v>5.9157206000000002</v>
      </c>
      <c r="Q430" s="10">
        <v>5.9232070999999999</v>
      </c>
      <c r="R430" s="10">
        <v>5.9221934999999997</v>
      </c>
      <c r="S430" s="10">
        <v>5.9153751999999997</v>
      </c>
      <c r="T430" s="10">
        <v>5.9030886000000002</v>
      </c>
      <c r="U430" s="10">
        <v>5.8841152000000001</v>
      </c>
      <c r="V430" s="10">
        <v>5.8556175000000001</v>
      </c>
      <c r="W430" s="10">
        <v>5.8176509000000003</v>
      </c>
      <c r="X430" s="10">
        <v>5.7712304000000003</v>
      </c>
      <c r="Y430" s="10">
        <v>5.7173695000000002</v>
      </c>
      <c r="Z430" s="10">
        <v>5.6570815000000003</v>
      </c>
      <c r="AA430" s="10">
        <v>5.5913817999999997</v>
      </c>
      <c r="AB430" s="10">
        <v>5.5213121000000003</v>
      </c>
      <c r="AC430" s="10">
        <v>5.4480918000000003</v>
      </c>
      <c r="AD430" s="10">
        <v>5.3730117999999996</v>
      </c>
      <c r="AE430" s="10">
        <v>5.2973606999999996</v>
      </c>
      <c r="AF430" s="10">
        <v>5.2224266999999998</v>
      </c>
      <c r="AG430" s="10">
        <v>5.1495009999999999</v>
      </c>
      <c r="AH430" s="10">
        <v>5.0796635999999999</v>
      </c>
      <c r="AI430" s="10">
        <v>5.0130740999999999</v>
      </c>
      <c r="AJ430" s="10">
        <v>4.9496406999999998</v>
      </c>
      <c r="AK430" s="10">
        <v>4.8892689999999996</v>
      </c>
      <c r="AL430" s="10">
        <v>4.8318649999999996</v>
      </c>
      <c r="AM430" s="10">
        <v>4.7773365999999999</v>
      </c>
      <c r="AN430" s="10">
        <v>4.7255894999999999</v>
      </c>
      <c r="AO430" s="10">
        <v>4.6765299000000002</v>
      </c>
      <c r="AP430" s="10">
        <v>4.6300653000000001</v>
      </c>
      <c r="AQ430" s="10">
        <v>4.5861017999999998</v>
      </c>
      <c r="AR430" s="10">
        <v>4.5445453000000002</v>
      </c>
      <c r="AS430" s="10">
        <v>4.5053035000000001</v>
      </c>
      <c r="AT430" s="10">
        <v>4.4682791999999996</v>
      </c>
      <c r="AU430" s="10">
        <v>4.4333591999999999</v>
      </c>
      <c r="AV430" s="10">
        <v>4.4004257999999998</v>
      </c>
      <c r="AW430" s="10">
        <v>4.3693600999999997</v>
      </c>
      <c r="AX430" s="10">
        <v>4.3400432000000002</v>
      </c>
      <c r="AY430" s="10">
        <v>4.3123575000000001</v>
      </c>
      <c r="AZ430" s="10">
        <v>4.2861840000000004</v>
      </c>
      <c r="BA430" s="10">
        <v>4.2614039000000004</v>
      </c>
      <c r="BB430" s="10">
        <v>4.2378995000000002</v>
      </c>
      <c r="BC430" s="10">
        <v>4.2155519000000004</v>
      </c>
      <c r="BD430" s="10">
        <v>4.1942424000000003</v>
      </c>
      <c r="BE430" s="10">
        <v>4.1738530999999996</v>
      </c>
      <c r="BF430" s="10">
        <v>4.1542785999999996</v>
      </c>
      <c r="BG430" s="10">
        <v>4.1354797000000003</v>
      </c>
      <c r="BH430" s="10">
        <v>4.1174375999999997</v>
      </c>
      <c r="BI430" s="10">
        <v>4.1001332000000001</v>
      </c>
      <c r="BJ430" s="10">
        <v>4.0835471999999999</v>
      </c>
      <c r="BK430" s="10">
        <v>4.0676607000000002</v>
      </c>
      <c r="BL430" s="10">
        <v>4.0524547000000002</v>
      </c>
      <c r="BM430" s="10">
        <v>4.0379097000000002</v>
      </c>
      <c r="BN430" s="10">
        <v>4.0240071000000004</v>
      </c>
      <c r="BO430" s="10">
        <v>4.0107276000000001</v>
      </c>
      <c r="BP430" s="10">
        <v>3.9980519999999999</v>
      </c>
      <c r="BQ430" s="10">
        <v>3.9859615000000002</v>
      </c>
      <c r="BR430" s="10">
        <v>3.9249692999999999</v>
      </c>
      <c r="BS430" s="10">
        <v>3.8822869999999998</v>
      </c>
      <c r="BU430" s="9">
        <v>98.43</v>
      </c>
      <c r="BV430" s="9">
        <v>109.19</v>
      </c>
      <c r="BW430" s="9">
        <v>129.41999999999999</v>
      </c>
      <c r="BX430" s="9">
        <v>144.26</v>
      </c>
      <c r="BY430" s="9">
        <v>148.83000000000001</v>
      </c>
      <c r="BZ430" s="9">
        <v>148.93</v>
      </c>
      <c r="CA430" s="9">
        <v>145.16999999999999</v>
      </c>
      <c r="CB430" s="9">
        <v>140.91999999999999</v>
      </c>
      <c r="CC430" s="9">
        <v>137.41999999999999</v>
      </c>
      <c r="CD430" s="9">
        <v>133.41999999999999</v>
      </c>
      <c r="CE430" s="9">
        <v>134.88999999999999</v>
      </c>
      <c r="CF430" s="9">
        <v>135.99</v>
      </c>
      <c r="CG430" s="9">
        <v>138.9</v>
      </c>
      <c r="CH430" s="9">
        <v>142.97999999999999</v>
      </c>
      <c r="CI430" s="9">
        <v>147.80000000000001</v>
      </c>
      <c r="CJ430" s="9">
        <v>152.54</v>
      </c>
      <c r="CK430" s="9">
        <v>158.5</v>
      </c>
      <c r="CL430" s="9">
        <v>154.49</v>
      </c>
      <c r="CM430" s="9">
        <v>143.11000000000001</v>
      </c>
      <c r="CN430" s="9">
        <v>120.8</v>
      </c>
      <c r="CO430" s="9">
        <v>113.05</v>
      </c>
      <c r="CP430" s="9">
        <v>108.52</v>
      </c>
      <c r="CQ430" s="9">
        <v>110.5</v>
      </c>
      <c r="CR430" s="9">
        <v>112.42</v>
      </c>
      <c r="CS430" s="9">
        <v>114.25</v>
      </c>
      <c r="CT430" s="9">
        <v>119.25</v>
      </c>
      <c r="CU430" s="9">
        <v>123.26</v>
      </c>
      <c r="CV430" s="9">
        <v>125.6</v>
      </c>
      <c r="CW430" s="9">
        <v>127.34</v>
      </c>
      <c r="CX430" s="9">
        <v>127.75</v>
      </c>
      <c r="CY430" s="9">
        <v>115.57</v>
      </c>
      <c r="CZ430" s="9">
        <v>104.45</v>
      </c>
      <c r="DA430" s="9">
        <v>99.7</v>
      </c>
      <c r="DB430" s="9">
        <v>93.69</v>
      </c>
      <c r="DC430" s="9">
        <v>90.19</v>
      </c>
      <c r="DD430" s="9">
        <v>86.63</v>
      </c>
      <c r="DE430" s="9">
        <v>88.86</v>
      </c>
      <c r="DF430" s="9">
        <v>95.63</v>
      </c>
      <c r="DG430" s="9">
        <v>102.2</v>
      </c>
      <c r="DH430" s="9">
        <v>106.75</v>
      </c>
      <c r="DI430" s="9">
        <v>107.67</v>
      </c>
      <c r="DJ430" s="9">
        <v>109.72</v>
      </c>
      <c r="DK430" s="9">
        <v>103.7</v>
      </c>
      <c r="DL430" s="9">
        <v>91.82</v>
      </c>
      <c r="DM430" s="9">
        <v>83.08</v>
      </c>
      <c r="DN430" s="9">
        <v>79.099999999999994</v>
      </c>
      <c r="DO430" s="9">
        <v>73.36</v>
      </c>
      <c r="DP430" s="9">
        <v>73.8</v>
      </c>
      <c r="DR430" s="9">
        <v>92.99</v>
      </c>
      <c r="DS430" s="9">
        <v>100.31</v>
      </c>
      <c r="DT430" s="9">
        <v>124.61</v>
      </c>
      <c r="DU430" s="9">
        <v>133.12</v>
      </c>
      <c r="DV430" s="9">
        <v>132.87</v>
      </c>
      <c r="DW430" s="9">
        <v>132.13999999999999</v>
      </c>
      <c r="DX430" s="9">
        <v>130.02000000000001</v>
      </c>
      <c r="DY430" s="9">
        <v>118.76</v>
      </c>
      <c r="DZ430" s="9">
        <v>117.14</v>
      </c>
      <c r="EA430" s="9">
        <v>117.03</v>
      </c>
      <c r="EB430" s="9">
        <v>115.09</v>
      </c>
      <c r="EC430" s="9">
        <v>115.48</v>
      </c>
      <c r="ED430" s="9">
        <v>115.12</v>
      </c>
      <c r="EE430" s="9">
        <v>129.76</v>
      </c>
      <c r="EF430" s="9">
        <v>132.03</v>
      </c>
      <c r="EG430" s="9">
        <v>133.11000000000001</v>
      </c>
      <c r="EH430" s="9">
        <v>131.93</v>
      </c>
      <c r="EI430" s="9">
        <v>131.19</v>
      </c>
      <c r="EJ430" s="9">
        <v>130.87</v>
      </c>
      <c r="EK430" s="9">
        <v>96.8</v>
      </c>
      <c r="EL430" s="9">
        <v>96.07</v>
      </c>
      <c r="EM430" s="9">
        <v>96.05</v>
      </c>
      <c r="EN430" s="9">
        <v>96.16</v>
      </c>
      <c r="EO430" s="9">
        <v>97.54</v>
      </c>
      <c r="EP430" s="9">
        <v>98.38</v>
      </c>
      <c r="EQ430" s="9">
        <v>112.12</v>
      </c>
      <c r="ER430" s="9">
        <v>114.63</v>
      </c>
      <c r="ES430" s="9">
        <v>116.49</v>
      </c>
      <c r="ET430" s="9">
        <v>117.15</v>
      </c>
      <c r="EU430" s="9">
        <v>116.19</v>
      </c>
      <c r="EV430" s="9">
        <v>116.1</v>
      </c>
      <c r="EW430" s="9">
        <v>82.21</v>
      </c>
      <c r="EX430" s="9">
        <v>81.58</v>
      </c>
      <c r="EY430" s="9">
        <v>81.59</v>
      </c>
      <c r="EZ430" s="9">
        <v>81.599999999999994</v>
      </c>
      <c r="FA430" s="9">
        <v>81.62</v>
      </c>
      <c r="FB430" s="9">
        <v>83.41</v>
      </c>
      <c r="FC430" s="9">
        <v>95.09</v>
      </c>
      <c r="FD430" s="9">
        <v>97.6</v>
      </c>
      <c r="FE430" s="9">
        <v>99.46</v>
      </c>
      <c r="FF430" s="9">
        <v>100.12</v>
      </c>
      <c r="FG430" s="9">
        <v>100.53</v>
      </c>
      <c r="FH430" s="9">
        <v>99.56</v>
      </c>
      <c r="FI430" s="9">
        <v>74.16</v>
      </c>
      <c r="FJ430" s="9">
        <v>72.45</v>
      </c>
      <c r="FK430" s="9">
        <v>71.2</v>
      </c>
      <c r="FL430" s="9">
        <v>71.209999999999994</v>
      </c>
      <c r="FM430" s="9">
        <v>71.09</v>
      </c>
      <c r="FO430" s="9">
        <v>82.477000000000004</v>
      </c>
      <c r="FP430" s="7">
        <v>86.28</v>
      </c>
      <c r="FQ430" s="9">
        <v>1.2745</v>
      </c>
      <c r="FR430" s="7">
        <f t="shared" si="57"/>
        <v>67.697136131816407</v>
      </c>
      <c r="FT430" s="7">
        <v>5.12</v>
      </c>
      <c r="FU430" s="7">
        <v>4.5999999999999996</v>
      </c>
      <c r="FV430" s="9">
        <v>82.584900000000005</v>
      </c>
      <c r="FX430" s="9">
        <v>84.89</v>
      </c>
      <c r="FY430" s="9">
        <v>83.77</v>
      </c>
      <c r="FZ430" s="9">
        <v>82.51</v>
      </c>
      <c r="GA430" s="9">
        <v>80.23</v>
      </c>
      <c r="GB430" s="9">
        <v>76.36</v>
      </c>
    </row>
    <row r="431" spans="1:184" x14ac:dyDescent="0.25">
      <c r="A431" s="6">
        <f t="shared" si="58"/>
        <v>45154</v>
      </c>
      <c r="B431" s="13">
        <f t="shared" si="52"/>
        <v>8</v>
      </c>
      <c r="C431" s="13">
        <f t="shared" si="53"/>
        <v>2023</v>
      </c>
      <c r="D431">
        <f t="shared" si="54"/>
        <v>202308</v>
      </c>
      <c r="E431">
        <f t="shared" si="55"/>
        <v>3</v>
      </c>
      <c r="F431">
        <f t="shared" si="56"/>
        <v>202303</v>
      </c>
      <c r="G431" t="s">
        <v>617</v>
      </c>
      <c r="H431" s="9">
        <v>5.25</v>
      </c>
      <c r="I431" s="9">
        <v>5.1837999999999997</v>
      </c>
      <c r="J431" s="10">
        <v>5.2802357999999998</v>
      </c>
      <c r="K431" s="10">
        <v>5.5146547000000004</v>
      </c>
      <c r="L431" s="10">
        <v>5.6895531000000004</v>
      </c>
      <c r="M431" s="10">
        <v>5.8115880999999998</v>
      </c>
      <c r="N431" s="10">
        <v>5.8915176000000002</v>
      </c>
      <c r="O431" s="10">
        <v>5.9398115000000002</v>
      </c>
      <c r="P431" s="10">
        <v>5.9649526000000002</v>
      </c>
      <c r="Q431" s="10">
        <v>5.9746151999999997</v>
      </c>
      <c r="R431" s="10">
        <v>5.9743639000000002</v>
      </c>
      <c r="S431" s="10">
        <v>5.9672675999999996</v>
      </c>
      <c r="T431" s="10">
        <v>5.9539933999999999</v>
      </c>
      <c r="U431" s="10">
        <v>5.9337514999999996</v>
      </c>
      <c r="V431" s="10">
        <v>5.9041804999999998</v>
      </c>
      <c r="W431" s="10">
        <v>5.8654203000000003</v>
      </c>
      <c r="X431" s="10">
        <v>5.8184548999999999</v>
      </c>
      <c r="Y431" s="10">
        <v>5.7642673000000002</v>
      </c>
      <c r="Z431" s="10">
        <v>5.7038400999999999</v>
      </c>
      <c r="AA431" s="10">
        <v>5.6381579999999998</v>
      </c>
      <c r="AB431" s="10">
        <v>5.5682365999999996</v>
      </c>
      <c r="AC431" s="10">
        <v>5.4952774</v>
      </c>
      <c r="AD431" s="10">
        <v>5.4205500000000004</v>
      </c>
      <c r="AE431" s="10">
        <v>5.3453214999999998</v>
      </c>
      <c r="AF431" s="10">
        <v>5.2708591</v>
      </c>
      <c r="AG431" s="10">
        <v>5.1984323999999997</v>
      </c>
      <c r="AH431" s="10">
        <v>5.1291409999999997</v>
      </c>
      <c r="AI431" s="10">
        <v>5.0631814999999998</v>
      </c>
      <c r="AJ431" s="10">
        <v>5.0004501000000001</v>
      </c>
      <c r="AK431" s="10">
        <v>4.9408406999999999</v>
      </c>
      <c r="AL431" s="10">
        <v>4.8842470000000002</v>
      </c>
      <c r="AM431" s="10">
        <v>4.830565</v>
      </c>
      <c r="AN431" s="10">
        <v>4.7796884999999998</v>
      </c>
      <c r="AO431" s="10">
        <v>4.7315114999999999</v>
      </c>
      <c r="AP431" s="10">
        <v>4.6859297</v>
      </c>
      <c r="AQ431" s="10">
        <v>4.6428368999999998</v>
      </c>
      <c r="AR431" s="10">
        <v>4.6021273000000003</v>
      </c>
      <c r="AS431" s="10">
        <v>4.5636964000000004</v>
      </c>
      <c r="AT431" s="10">
        <v>4.5274358000000001</v>
      </c>
      <c r="AU431" s="10">
        <v>4.4932261000000002</v>
      </c>
      <c r="AV431" s="10">
        <v>4.4609456999999999</v>
      </c>
      <c r="AW431" s="10">
        <v>4.4304715000000003</v>
      </c>
      <c r="AX431" s="10">
        <v>4.4016808000000003</v>
      </c>
      <c r="AY431" s="10">
        <v>4.3744518000000001</v>
      </c>
      <c r="AZ431" s="10">
        <v>4.3486615999999998</v>
      </c>
      <c r="BA431" s="10">
        <v>4.3241873999999996</v>
      </c>
      <c r="BB431" s="10">
        <v>4.3009073000000004</v>
      </c>
      <c r="BC431" s="10">
        <v>4.2786985</v>
      </c>
      <c r="BD431" s="10">
        <v>4.2574382000000002</v>
      </c>
      <c r="BE431" s="10">
        <v>4.2370045999999997</v>
      </c>
      <c r="BF431" s="10">
        <v>4.2172912</v>
      </c>
      <c r="BG431" s="10">
        <v>4.1982647999999996</v>
      </c>
      <c r="BH431" s="10">
        <v>4.179913</v>
      </c>
      <c r="BI431" s="10">
        <v>4.1622224000000001</v>
      </c>
      <c r="BJ431" s="10">
        <v>4.1451799999999999</v>
      </c>
      <c r="BK431" s="10">
        <v>4.1287732000000004</v>
      </c>
      <c r="BL431" s="10">
        <v>4.1129886999999998</v>
      </c>
      <c r="BM431" s="10">
        <v>4.0978136000000003</v>
      </c>
      <c r="BN431" s="10">
        <v>4.0832350999999996</v>
      </c>
      <c r="BO431" s="10">
        <v>4.0692402000000003</v>
      </c>
      <c r="BP431" s="10">
        <v>4.0558155999999999</v>
      </c>
      <c r="BQ431" s="10">
        <v>4.0429487999999996</v>
      </c>
      <c r="BR431" s="10">
        <v>3.9769929999999998</v>
      </c>
      <c r="BS431" s="10">
        <v>3.9294500000000001</v>
      </c>
      <c r="BU431" s="9">
        <v>95.28</v>
      </c>
      <c r="BV431" s="9">
        <v>106.37</v>
      </c>
      <c r="BW431" s="9">
        <v>126.94</v>
      </c>
      <c r="BX431" s="9">
        <v>142.16</v>
      </c>
      <c r="BY431" s="9">
        <v>146.53</v>
      </c>
      <c r="BZ431" s="9">
        <v>146.93</v>
      </c>
      <c r="CA431" s="9">
        <v>143.16999999999999</v>
      </c>
      <c r="CB431" s="9">
        <v>138.91999999999999</v>
      </c>
      <c r="CC431" s="9">
        <v>135.41999999999999</v>
      </c>
      <c r="CD431" s="9">
        <v>131.41999999999999</v>
      </c>
      <c r="CE431" s="9">
        <v>133.79</v>
      </c>
      <c r="CF431" s="9">
        <v>134.88999999999999</v>
      </c>
      <c r="CG431" s="9">
        <v>137.80000000000001</v>
      </c>
      <c r="CH431" s="9">
        <v>142.38</v>
      </c>
      <c r="CI431" s="9">
        <v>146.9</v>
      </c>
      <c r="CJ431" s="9">
        <v>152.13999999999999</v>
      </c>
      <c r="CK431" s="9">
        <v>158.1</v>
      </c>
      <c r="CL431" s="9">
        <v>154.09</v>
      </c>
      <c r="CM431" s="9">
        <v>142.71</v>
      </c>
      <c r="CN431" s="9">
        <v>120.4</v>
      </c>
      <c r="CO431" s="9">
        <v>112.65</v>
      </c>
      <c r="CP431" s="9">
        <v>108.12</v>
      </c>
      <c r="CQ431" s="9">
        <v>110.1</v>
      </c>
      <c r="CR431" s="9">
        <v>112.02</v>
      </c>
      <c r="CS431" s="9">
        <v>113.85</v>
      </c>
      <c r="CT431" s="9">
        <v>118.85</v>
      </c>
      <c r="CU431" s="9">
        <v>122.86</v>
      </c>
      <c r="CV431" s="9">
        <v>125.2</v>
      </c>
      <c r="CW431" s="9">
        <v>126.94</v>
      </c>
      <c r="CX431" s="9">
        <v>127.35</v>
      </c>
      <c r="CY431" s="9">
        <v>115.17</v>
      </c>
      <c r="CZ431" s="9">
        <v>104.05</v>
      </c>
      <c r="DA431" s="9">
        <v>99.3</v>
      </c>
      <c r="DB431" s="9">
        <v>93.29</v>
      </c>
      <c r="DC431" s="9">
        <v>89.79</v>
      </c>
      <c r="DD431" s="9">
        <v>86.23</v>
      </c>
      <c r="DE431" s="9">
        <v>88.46</v>
      </c>
      <c r="DF431" s="9">
        <v>95.23</v>
      </c>
      <c r="DG431" s="9">
        <v>101.8</v>
      </c>
      <c r="DH431" s="9">
        <v>106.35</v>
      </c>
      <c r="DI431" s="9">
        <v>107.27</v>
      </c>
      <c r="DJ431" s="9">
        <v>109.32</v>
      </c>
      <c r="DK431" s="9">
        <v>103.3</v>
      </c>
      <c r="DL431" s="9">
        <v>91.42</v>
      </c>
      <c r="DM431" s="9">
        <v>82.68</v>
      </c>
      <c r="DN431" s="9">
        <v>78.7</v>
      </c>
      <c r="DO431" s="9">
        <v>72.959999999999994</v>
      </c>
      <c r="DP431" s="9">
        <v>73.400000000000006</v>
      </c>
      <c r="DR431" s="9">
        <v>90.7</v>
      </c>
      <c r="DS431" s="9">
        <v>98.64</v>
      </c>
      <c r="DT431" s="9">
        <v>122.2</v>
      </c>
      <c r="DU431" s="9">
        <v>131.97999999999999</v>
      </c>
      <c r="DV431" s="9">
        <v>132.55000000000001</v>
      </c>
      <c r="DW431" s="9">
        <v>131.82</v>
      </c>
      <c r="DX431" s="9">
        <v>129.69999999999999</v>
      </c>
      <c r="DY431" s="9">
        <v>118.47</v>
      </c>
      <c r="DZ431" s="9">
        <v>116.85</v>
      </c>
      <c r="EA431" s="9">
        <v>116.74</v>
      </c>
      <c r="EB431" s="9">
        <v>114.8</v>
      </c>
      <c r="EC431" s="9">
        <v>115.19</v>
      </c>
      <c r="ED431" s="9">
        <v>114.83</v>
      </c>
      <c r="EE431" s="9">
        <v>130.04</v>
      </c>
      <c r="EF431" s="9">
        <v>132.31</v>
      </c>
      <c r="EG431" s="9">
        <v>133.38999999999999</v>
      </c>
      <c r="EH431" s="9">
        <v>132.21</v>
      </c>
      <c r="EI431" s="9">
        <v>131.47</v>
      </c>
      <c r="EJ431" s="9">
        <v>131.15</v>
      </c>
      <c r="EK431" s="9">
        <v>96.27</v>
      </c>
      <c r="EL431" s="9">
        <v>95.54</v>
      </c>
      <c r="EM431" s="9">
        <v>95.52</v>
      </c>
      <c r="EN431" s="9">
        <v>95.63</v>
      </c>
      <c r="EO431" s="9">
        <v>97.01</v>
      </c>
      <c r="EP431" s="9">
        <v>97.85</v>
      </c>
      <c r="EQ431" s="9">
        <v>111.94</v>
      </c>
      <c r="ER431" s="9">
        <v>114.45</v>
      </c>
      <c r="ES431" s="9">
        <v>116.31</v>
      </c>
      <c r="ET431" s="9">
        <v>116.97</v>
      </c>
      <c r="EU431" s="9">
        <v>116.01</v>
      </c>
      <c r="EV431" s="9">
        <v>115.92</v>
      </c>
      <c r="EW431" s="9">
        <v>81.7</v>
      </c>
      <c r="EX431" s="9">
        <v>81.069999999999993</v>
      </c>
      <c r="EY431" s="9">
        <v>81.08</v>
      </c>
      <c r="EZ431" s="9">
        <v>81.09</v>
      </c>
      <c r="FA431" s="9">
        <v>81.11</v>
      </c>
      <c r="FB431" s="9">
        <v>82.9</v>
      </c>
      <c r="FC431" s="9">
        <v>94.89</v>
      </c>
      <c r="FD431" s="9">
        <v>97.4</v>
      </c>
      <c r="FE431" s="9">
        <v>99.26</v>
      </c>
      <c r="FF431" s="9">
        <v>99.92</v>
      </c>
      <c r="FG431" s="9">
        <v>100.33</v>
      </c>
      <c r="FH431" s="9">
        <v>99.36</v>
      </c>
      <c r="FI431" s="9">
        <v>73.650000000000006</v>
      </c>
      <c r="FJ431" s="9">
        <v>71.94</v>
      </c>
      <c r="FK431" s="9">
        <v>70.69</v>
      </c>
      <c r="FL431" s="9">
        <v>70.7</v>
      </c>
      <c r="FM431" s="9">
        <v>70.58</v>
      </c>
      <c r="FO431" s="9">
        <v>82.668099999999995</v>
      </c>
      <c r="FP431" s="7">
        <v>84.49</v>
      </c>
      <c r="FQ431" s="9">
        <v>1.2753000000000001</v>
      </c>
      <c r="FR431" s="7">
        <f t="shared" si="57"/>
        <v>66.251078177683667</v>
      </c>
      <c r="FT431" s="7">
        <v>5.17</v>
      </c>
      <c r="FU431" s="7">
        <v>4.6399999999999997</v>
      </c>
      <c r="FV431" s="9">
        <v>82.796300000000002</v>
      </c>
      <c r="FX431" s="9">
        <v>83.45</v>
      </c>
      <c r="FY431" s="9">
        <v>82.6</v>
      </c>
      <c r="FZ431" s="9">
        <v>81.52</v>
      </c>
      <c r="GA431" s="9">
        <v>79.540000000000006</v>
      </c>
      <c r="GB431" s="9">
        <v>76.08</v>
      </c>
    </row>
    <row r="432" spans="1:184" x14ac:dyDescent="0.25">
      <c r="A432" s="6">
        <f t="shared" si="58"/>
        <v>45155</v>
      </c>
      <c r="B432" s="13">
        <f t="shared" si="52"/>
        <v>8</v>
      </c>
      <c r="C432" s="13">
        <f t="shared" si="53"/>
        <v>2023</v>
      </c>
      <c r="D432">
        <f t="shared" si="54"/>
        <v>202308</v>
      </c>
      <c r="E432">
        <f t="shared" si="55"/>
        <v>3</v>
      </c>
      <c r="F432">
        <f t="shared" si="56"/>
        <v>202303</v>
      </c>
      <c r="G432" t="s">
        <v>618</v>
      </c>
      <c r="H432" s="9">
        <v>5.25</v>
      </c>
      <c r="I432" s="9">
        <v>5.1843000000000004</v>
      </c>
      <c r="J432" s="10">
        <v>5.2895586000000003</v>
      </c>
      <c r="K432" s="10">
        <v>5.5353615999999999</v>
      </c>
      <c r="L432" s="10">
        <v>5.7221774999999999</v>
      </c>
      <c r="M432" s="10">
        <v>5.858276</v>
      </c>
      <c r="N432" s="10">
        <v>5.9535382999999999</v>
      </c>
      <c r="O432" s="10">
        <v>6.0156226999999998</v>
      </c>
      <c r="P432" s="10">
        <v>6.0520756999999996</v>
      </c>
      <c r="Q432" s="10">
        <v>6.0688585000000002</v>
      </c>
      <c r="R432" s="10">
        <v>6.0714614999999998</v>
      </c>
      <c r="S432" s="10">
        <v>6.0636216000000003</v>
      </c>
      <c r="T432" s="10">
        <v>6.0468999999999999</v>
      </c>
      <c r="U432" s="10">
        <v>6.0219005000000001</v>
      </c>
      <c r="V432" s="10">
        <v>5.9882036000000003</v>
      </c>
      <c r="W432" s="10">
        <v>5.9464509000000003</v>
      </c>
      <c r="X432" s="10">
        <v>5.8977481000000003</v>
      </c>
      <c r="Y432" s="10">
        <v>5.8431997000000004</v>
      </c>
      <c r="Z432" s="10">
        <v>5.7839098</v>
      </c>
      <c r="AA432" s="10">
        <v>5.7209849999999998</v>
      </c>
      <c r="AB432" s="10">
        <v>5.6554982000000003</v>
      </c>
      <c r="AC432" s="10">
        <v>5.5883627000000002</v>
      </c>
      <c r="AD432" s="10">
        <v>5.5204433000000002</v>
      </c>
      <c r="AE432" s="10">
        <v>5.4526022000000003</v>
      </c>
      <c r="AF432" s="10">
        <v>5.3857017999999997</v>
      </c>
      <c r="AG432" s="10">
        <v>5.3206065999999996</v>
      </c>
      <c r="AH432" s="10">
        <v>5.2580495999999997</v>
      </c>
      <c r="AI432" s="10">
        <v>5.1981329000000001</v>
      </c>
      <c r="AJ432" s="10">
        <v>5.1407689000000003</v>
      </c>
      <c r="AK432" s="10">
        <v>5.0858679000000002</v>
      </c>
      <c r="AL432" s="10">
        <v>5.0333401999999996</v>
      </c>
      <c r="AM432" s="10">
        <v>4.9830978999999997</v>
      </c>
      <c r="AN432" s="10">
        <v>4.9350513999999999</v>
      </c>
      <c r="AO432" s="10">
        <v>4.8891109999999998</v>
      </c>
      <c r="AP432" s="10">
        <v>4.8451887999999999</v>
      </c>
      <c r="AQ432" s="10">
        <v>4.8031952000000002</v>
      </c>
      <c r="AR432" s="10">
        <v>4.7630406000000001</v>
      </c>
      <c r="AS432" s="10">
        <v>4.7246369000000001</v>
      </c>
      <c r="AT432" s="10">
        <v>4.6878963999999996</v>
      </c>
      <c r="AU432" s="10">
        <v>4.6527400999999999</v>
      </c>
      <c r="AV432" s="10">
        <v>4.6190924000000004</v>
      </c>
      <c r="AW432" s="10">
        <v>4.5868764999999998</v>
      </c>
      <c r="AX432" s="10">
        <v>4.5560156999999997</v>
      </c>
      <c r="AY432" s="10">
        <v>4.5264341999999997</v>
      </c>
      <c r="AZ432" s="10">
        <v>4.4980554000000001</v>
      </c>
      <c r="BA432" s="10">
        <v>4.4708025999999998</v>
      </c>
      <c r="BB432" s="10">
        <v>4.4446000000000003</v>
      </c>
      <c r="BC432" s="10">
        <v>4.4193708000000003</v>
      </c>
      <c r="BD432" s="10">
        <v>4.3950386000000004</v>
      </c>
      <c r="BE432" s="10">
        <v>4.3715273000000003</v>
      </c>
      <c r="BF432" s="10">
        <v>4.3487708999999999</v>
      </c>
      <c r="BG432" s="10">
        <v>4.3267492000000001</v>
      </c>
      <c r="BH432" s="10">
        <v>4.3054556000000002</v>
      </c>
      <c r="BI432" s="10">
        <v>4.2848829000000004</v>
      </c>
      <c r="BJ432" s="10">
        <v>4.2650236000000001</v>
      </c>
      <c r="BK432" s="10">
        <v>4.2458710999999996</v>
      </c>
      <c r="BL432" s="10">
        <v>4.2274181000000004</v>
      </c>
      <c r="BM432" s="10">
        <v>4.2096571999999997</v>
      </c>
      <c r="BN432" s="10">
        <v>4.1925819000000004</v>
      </c>
      <c r="BO432" s="10">
        <v>4.1761847000000003</v>
      </c>
      <c r="BP432" s="10">
        <v>4.1604584999999998</v>
      </c>
      <c r="BQ432" s="10">
        <v>4.1453964000000001</v>
      </c>
      <c r="BR432" s="10">
        <v>4.0685751000000003</v>
      </c>
      <c r="BS432" s="10">
        <v>4.0139015000000002</v>
      </c>
      <c r="BU432" s="9">
        <v>92.94</v>
      </c>
      <c r="BV432" s="9">
        <v>104.66</v>
      </c>
      <c r="BW432" s="9">
        <v>125.63</v>
      </c>
      <c r="BX432" s="9">
        <v>141.15</v>
      </c>
      <c r="BY432" s="9">
        <v>146</v>
      </c>
      <c r="BZ432" s="9">
        <v>146.51</v>
      </c>
      <c r="CA432" s="9">
        <v>142.59</v>
      </c>
      <c r="CB432" s="9">
        <v>138.04</v>
      </c>
      <c r="CC432" s="9">
        <v>134.04</v>
      </c>
      <c r="CD432" s="9">
        <v>130.54</v>
      </c>
      <c r="CE432" s="9">
        <v>132.61000000000001</v>
      </c>
      <c r="CF432" s="9">
        <v>133.61000000000001</v>
      </c>
      <c r="CG432" s="9">
        <v>136.52000000000001</v>
      </c>
      <c r="CH432" s="9">
        <v>141.71</v>
      </c>
      <c r="CI432" s="9">
        <v>146.53</v>
      </c>
      <c r="CJ432" s="9">
        <v>151.77000000000001</v>
      </c>
      <c r="CK432" s="9">
        <v>157.72999999999999</v>
      </c>
      <c r="CL432" s="9">
        <v>153.72</v>
      </c>
      <c r="CM432" s="9">
        <v>142.34</v>
      </c>
      <c r="CN432" s="9">
        <v>120.03</v>
      </c>
      <c r="CO432" s="9">
        <v>112.28</v>
      </c>
      <c r="CP432" s="9">
        <v>107.75</v>
      </c>
      <c r="CQ432" s="9">
        <v>109.73</v>
      </c>
      <c r="CR432" s="9">
        <v>111.65</v>
      </c>
      <c r="CS432" s="9">
        <v>113.48</v>
      </c>
      <c r="CT432" s="9">
        <v>118.48</v>
      </c>
      <c r="CU432" s="9">
        <v>122.49</v>
      </c>
      <c r="CV432" s="9">
        <v>124.83</v>
      </c>
      <c r="CW432" s="9">
        <v>126.57</v>
      </c>
      <c r="CX432" s="9">
        <v>126.98</v>
      </c>
      <c r="CY432" s="9">
        <v>114.8</v>
      </c>
      <c r="CZ432" s="9">
        <v>103.68</v>
      </c>
      <c r="DA432" s="9">
        <v>98.93</v>
      </c>
      <c r="DB432" s="9">
        <v>92.92</v>
      </c>
      <c r="DC432" s="9">
        <v>89.42</v>
      </c>
      <c r="DD432" s="9">
        <v>85.86</v>
      </c>
      <c r="DE432" s="9">
        <v>88.09</v>
      </c>
      <c r="DF432" s="9">
        <v>94.86</v>
      </c>
      <c r="DG432" s="9">
        <v>101.43</v>
      </c>
      <c r="DH432" s="9">
        <v>105.98</v>
      </c>
      <c r="DI432" s="9">
        <v>106.9</v>
      </c>
      <c r="DJ432" s="9">
        <v>108.95</v>
      </c>
      <c r="DK432" s="9">
        <v>102.93</v>
      </c>
      <c r="DL432" s="9">
        <v>92.05</v>
      </c>
      <c r="DM432" s="9">
        <v>83.31</v>
      </c>
      <c r="DN432" s="9">
        <v>79.33</v>
      </c>
      <c r="DO432" s="9">
        <v>73.59</v>
      </c>
      <c r="DP432" s="9">
        <v>74.03</v>
      </c>
      <c r="DR432" s="9">
        <v>88.81</v>
      </c>
      <c r="DS432" s="9">
        <v>97.9</v>
      </c>
      <c r="DT432" s="9">
        <v>121.36</v>
      </c>
      <c r="DU432" s="9">
        <v>131.85</v>
      </c>
      <c r="DV432" s="9">
        <v>132.66999999999999</v>
      </c>
      <c r="DW432" s="9">
        <v>132.05000000000001</v>
      </c>
      <c r="DX432" s="9">
        <v>129.93</v>
      </c>
      <c r="DY432" s="9">
        <v>117.92</v>
      </c>
      <c r="DZ432" s="9">
        <v>116.3</v>
      </c>
      <c r="EA432" s="9">
        <v>116.19</v>
      </c>
      <c r="EB432" s="9">
        <v>114.33</v>
      </c>
      <c r="EC432" s="9">
        <v>114.72</v>
      </c>
      <c r="ED432" s="9">
        <v>114.36</v>
      </c>
      <c r="EE432" s="9">
        <v>130.44</v>
      </c>
      <c r="EF432" s="9">
        <v>132.71</v>
      </c>
      <c r="EG432" s="9">
        <v>133.79</v>
      </c>
      <c r="EH432" s="9">
        <v>132.61000000000001</v>
      </c>
      <c r="EI432" s="9">
        <v>131.87</v>
      </c>
      <c r="EJ432" s="9">
        <v>131.55000000000001</v>
      </c>
      <c r="EK432" s="9">
        <v>95.05</v>
      </c>
      <c r="EL432" s="9">
        <v>94.32</v>
      </c>
      <c r="EM432" s="9">
        <v>94.3</v>
      </c>
      <c r="EN432" s="9">
        <v>94.41</v>
      </c>
      <c r="EO432" s="9">
        <v>95.79</v>
      </c>
      <c r="EP432" s="9">
        <v>96.63</v>
      </c>
      <c r="EQ432" s="9">
        <v>111.76</v>
      </c>
      <c r="ER432" s="9">
        <v>114.27</v>
      </c>
      <c r="ES432" s="9">
        <v>116.13</v>
      </c>
      <c r="ET432" s="9">
        <v>116.79</v>
      </c>
      <c r="EU432" s="9">
        <v>115.83</v>
      </c>
      <c r="EV432" s="9">
        <v>115.74</v>
      </c>
      <c r="EW432" s="9">
        <v>83.42</v>
      </c>
      <c r="EX432" s="9">
        <v>82.79</v>
      </c>
      <c r="EY432" s="9">
        <v>82.8</v>
      </c>
      <c r="EZ432" s="9">
        <v>82.81</v>
      </c>
      <c r="FA432" s="9">
        <v>82.83</v>
      </c>
      <c r="FB432" s="9">
        <v>84.62</v>
      </c>
      <c r="FC432" s="9">
        <v>94.69</v>
      </c>
      <c r="FD432" s="9">
        <v>97.2</v>
      </c>
      <c r="FE432" s="9">
        <v>99.06</v>
      </c>
      <c r="FF432" s="9">
        <v>99.72</v>
      </c>
      <c r="FG432" s="9">
        <v>100.13</v>
      </c>
      <c r="FH432" s="9">
        <v>99.16</v>
      </c>
      <c r="FI432" s="9">
        <v>75.37</v>
      </c>
      <c r="FJ432" s="9">
        <v>73.66</v>
      </c>
      <c r="FK432" s="9">
        <v>72.41</v>
      </c>
      <c r="FL432" s="9">
        <v>72.42</v>
      </c>
      <c r="FM432" s="9">
        <v>72.3</v>
      </c>
      <c r="FO432" s="9">
        <v>82.796099999999996</v>
      </c>
      <c r="FP432" s="7">
        <v>85.24</v>
      </c>
      <c r="FQ432" s="9">
        <v>1.2757000000000001</v>
      </c>
      <c r="FR432" s="7">
        <f t="shared" si="57"/>
        <v>66.818217449243548</v>
      </c>
      <c r="FT432" s="7">
        <v>5.27</v>
      </c>
      <c r="FU432" s="7">
        <v>4.75</v>
      </c>
      <c r="FV432" s="9">
        <v>82.928600000000003</v>
      </c>
      <c r="FX432" s="9">
        <v>84.12</v>
      </c>
      <c r="FY432" s="9">
        <v>83.24</v>
      </c>
      <c r="FZ432" s="9">
        <v>82.09</v>
      </c>
      <c r="GA432" s="9">
        <v>79.989999999999995</v>
      </c>
      <c r="GB432" s="9">
        <v>76.459999999999994</v>
      </c>
    </row>
    <row r="433" spans="1:184" x14ac:dyDescent="0.25">
      <c r="A433" s="6">
        <f t="shared" si="58"/>
        <v>45156</v>
      </c>
      <c r="B433" s="13">
        <f t="shared" si="52"/>
        <v>8</v>
      </c>
      <c r="C433" s="13">
        <f t="shared" si="53"/>
        <v>2023</v>
      </c>
      <c r="D433">
        <f t="shared" si="54"/>
        <v>202308</v>
      </c>
      <c r="E433">
        <f t="shared" si="55"/>
        <v>3</v>
      </c>
      <c r="F433">
        <f t="shared" si="56"/>
        <v>202303</v>
      </c>
      <c r="G433" t="s">
        <v>619</v>
      </c>
      <c r="H433" s="9">
        <v>5.25</v>
      </c>
      <c r="I433" s="9">
        <v>5.1843000000000004</v>
      </c>
      <c r="J433" s="10">
        <v>5.2907104</v>
      </c>
      <c r="K433" s="10">
        <v>5.5201031</v>
      </c>
      <c r="L433" s="10">
        <v>5.6887387</v>
      </c>
      <c r="M433" s="10">
        <v>5.8041556999999999</v>
      </c>
      <c r="N433" s="10">
        <v>5.8797332999999998</v>
      </c>
      <c r="O433" s="10">
        <v>5.9254854000000003</v>
      </c>
      <c r="P433" s="10">
        <v>5.9497378000000003</v>
      </c>
      <c r="Q433" s="10">
        <v>5.9589903</v>
      </c>
      <c r="R433" s="10">
        <v>5.9581992000000001</v>
      </c>
      <c r="S433" s="10">
        <v>5.9498023</v>
      </c>
      <c r="T433" s="10">
        <v>5.9345641999999996</v>
      </c>
      <c r="U433" s="10">
        <v>5.9122396999999998</v>
      </c>
      <c r="V433" s="10">
        <v>5.8813731000000002</v>
      </c>
      <c r="W433" s="10">
        <v>5.8423543999999996</v>
      </c>
      <c r="X433" s="10">
        <v>5.7962629000000003</v>
      </c>
      <c r="Y433" s="10">
        <v>5.7441768</v>
      </c>
      <c r="Z433" s="10">
        <v>5.6871738000000001</v>
      </c>
      <c r="AA433" s="10">
        <v>5.6263339999999999</v>
      </c>
      <c r="AB433" s="10">
        <v>5.5627142000000003</v>
      </c>
      <c r="AC433" s="10">
        <v>5.4972637999999998</v>
      </c>
      <c r="AD433" s="10">
        <v>5.4309000999999997</v>
      </c>
      <c r="AE433" s="10">
        <v>5.3645382000000001</v>
      </c>
      <c r="AF433" s="10">
        <v>5.2990928999999998</v>
      </c>
      <c r="AG433" s="10">
        <v>5.2354816</v>
      </c>
      <c r="AH433" s="10">
        <v>5.1744659999999998</v>
      </c>
      <c r="AI433" s="10">
        <v>5.1161311999999999</v>
      </c>
      <c r="AJ433" s="10">
        <v>5.0603777000000001</v>
      </c>
      <c r="AK433" s="10">
        <v>5.0071038000000003</v>
      </c>
      <c r="AL433" s="10">
        <v>4.9562080999999996</v>
      </c>
      <c r="AM433" s="10">
        <v>4.9075908000000004</v>
      </c>
      <c r="AN433" s="10">
        <v>4.8611503999999996</v>
      </c>
      <c r="AO433" s="10">
        <v>4.8167854999999999</v>
      </c>
      <c r="AP433" s="10">
        <v>4.7743962</v>
      </c>
      <c r="AQ433" s="10">
        <v>4.7338810000000002</v>
      </c>
      <c r="AR433" s="10">
        <v>4.6951387000000002</v>
      </c>
      <c r="AS433" s="10">
        <v>4.6580690999999996</v>
      </c>
      <c r="AT433" s="10">
        <v>4.6225750999999997</v>
      </c>
      <c r="AU433" s="10">
        <v>4.5885778999999998</v>
      </c>
      <c r="AV433" s="10">
        <v>4.5560048000000002</v>
      </c>
      <c r="AW433" s="10">
        <v>4.5247821999999998</v>
      </c>
      <c r="AX433" s="10">
        <v>4.4948363999999996</v>
      </c>
      <c r="AY433" s="10">
        <v>4.4660945999999999</v>
      </c>
      <c r="AZ433" s="10">
        <v>4.4384832000000003</v>
      </c>
      <c r="BA433" s="10">
        <v>4.4119285000000001</v>
      </c>
      <c r="BB433" s="10">
        <v>4.3863576999999996</v>
      </c>
      <c r="BC433" s="10">
        <v>4.3616973000000003</v>
      </c>
      <c r="BD433" s="10">
        <v>4.3378736</v>
      </c>
      <c r="BE433" s="10">
        <v>4.3148137000000002</v>
      </c>
      <c r="BF433" s="10">
        <v>4.2924549000000001</v>
      </c>
      <c r="BG433" s="10">
        <v>4.2707816000000003</v>
      </c>
      <c r="BH433" s="10">
        <v>4.2497921999999999</v>
      </c>
      <c r="BI433" s="10">
        <v>4.2294844999999999</v>
      </c>
      <c r="BJ433" s="10">
        <v>4.2098560999999997</v>
      </c>
      <c r="BK433" s="10">
        <v>4.1909054000000001</v>
      </c>
      <c r="BL433" s="10">
        <v>4.1726299999999998</v>
      </c>
      <c r="BM433" s="10">
        <v>4.1550276000000004</v>
      </c>
      <c r="BN433" s="10">
        <v>4.1380965999999999</v>
      </c>
      <c r="BO433" s="10">
        <v>4.1218347</v>
      </c>
      <c r="BP433" s="10">
        <v>4.1062396000000003</v>
      </c>
      <c r="BQ433" s="10">
        <v>4.0913095999999998</v>
      </c>
      <c r="BR433" s="10">
        <v>4.0154319999999997</v>
      </c>
      <c r="BS433" s="10">
        <v>3.9620902</v>
      </c>
      <c r="BU433" s="9">
        <v>90.89</v>
      </c>
      <c r="BV433" s="9">
        <v>104.65</v>
      </c>
      <c r="BW433" s="9">
        <v>127.64</v>
      </c>
      <c r="BX433" s="9">
        <v>143.38</v>
      </c>
      <c r="BY433" s="9">
        <v>148.16999999999999</v>
      </c>
      <c r="BZ433" s="9">
        <v>148.44999999999999</v>
      </c>
      <c r="CA433" s="9">
        <v>144.72</v>
      </c>
      <c r="CB433" s="9">
        <v>139.49</v>
      </c>
      <c r="CC433" s="9">
        <v>134.99</v>
      </c>
      <c r="CD433" s="9">
        <v>131.49</v>
      </c>
      <c r="CE433" s="9">
        <v>133.56</v>
      </c>
      <c r="CF433" s="9">
        <v>134.56</v>
      </c>
      <c r="CG433" s="9">
        <v>137.47</v>
      </c>
      <c r="CH433" s="9">
        <v>142.66</v>
      </c>
      <c r="CI433" s="9">
        <v>147.47999999999999</v>
      </c>
      <c r="CJ433" s="9">
        <v>152.72</v>
      </c>
      <c r="CK433" s="9">
        <v>158.68</v>
      </c>
      <c r="CL433" s="9">
        <v>154.88</v>
      </c>
      <c r="CM433" s="9">
        <v>142.80000000000001</v>
      </c>
      <c r="CN433" s="9">
        <v>120.49</v>
      </c>
      <c r="CO433" s="9">
        <v>112.74</v>
      </c>
      <c r="CP433" s="9">
        <v>108.21</v>
      </c>
      <c r="CQ433" s="9">
        <v>110.19</v>
      </c>
      <c r="CR433" s="9">
        <v>112.11</v>
      </c>
      <c r="CS433" s="9">
        <v>113.94</v>
      </c>
      <c r="CT433" s="9">
        <v>119.44</v>
      </c>
      <c r="CU433" s="9">
        <v>123.45</v>
      </c>
      <c r="CV433" s="9">
        <v>125.79</v>
      </c>
      <c r="CW433" s="9">
        <v>127.53</v>
      </c>
      <c r="CX433" s="9">
        <v>127.94</v>
      </c>
      <c r="CY433" s="9">
        <v>115.76</v>
      </c>
      <c r="CZ433" s="9">
        <v>104.64</v>
      </c>
      <c r="DA433" s="9">
        <v>99.89</v>
      </c>
      <c r="DB433" s="9">
        <v>93.88</v>
      </c>
      <c r="DC433" s="9">
        <v>90.38</v>
      </c>
      <c r="DD433" s="9">
        <v>86.82</v>
      </c>
      <c r="DE433" s="9">
        <v>89.05</v>
      </c>
      <c r="DF433" s="9">
        <v>95.82</v>
      </c>
      <c r="DG433" s="9">
        <v>102.39</v>
      </c>
      <c r="DH433" s="9">
        <v>106.94</v>
      </c>
      <c r="DI433" s="9">
        <v>107.86</v>
      </c>
      <c r="DJ433" s="9">
        <v>109.91</v>
      </c>
      <c r="DK433" s="9">
        <v>102.89</v>
      </c>
      <c r="DL433" s="9">
        <v>92.01</v>
      </c>
      <c r="DM433" s="9">
        <v>83.27</v>
      </c>
      <c r="DN433" s="9">
        <v>79.290000000000006</v>
      </c>
      <c r="DO433" s="9">
        <v>73.55</v>
      </c>
      <c r="DP433" s="9">
        <v>73.989999999999995</v>
      </c>
      <c r="DR433" s="9">
        <v>88.14</v>
      </c>
      <c r="DS433" s="9">
        <v>98.9</v>
      </c>
      <c r="DT433" s="9">
        <v>123.06</v>
      </c>
      <c r="DU433" s="9">
        <v>133.69</v>
      </c>
      <c r="DV433" s="9">
        <v>136.1</v>
      </c>
      <c r="DW433" s="9">
        <v>135.47999999999999</v>
      </c>
      <c r="DX433" s="9">
        <v>133.36000000000001</v>
      </c>
      <c r="DY433" s="9">
        <v>119.84</v>
      </c>
      <c r="DZ433" s="9">
        <v>118.22</v>
      </c>
      <c r="EA433" s="9">
        <v>118.11</v>
      </c>
      <c r="EB433" s="9">
        <v>116.27</v>
      </c>
      <c r="EC433" s="9">
        <v>116.66</v>
      </c>
      <c r="ED433" s="9">
        <v>116.3</v>
      </c>
      <c r="EE433" s="9">
        <v>132.11000000000001</v>
      </c>
      <c r="EF433" s="9">
        <v>134.38</v>
      </c>
      <c r="EG433" s="9">
        <v>135.46</v>
      </c>
      <c r="EH433" s="9">
        <v>134.28</v>
      </c>
      <c r="EI433" s="9">
        <v>133.54</v>
      </c>
      <c r="EJ433" s="9">
        <v>133.22</v>
      </c>
      <c r="EK433" s="9">
        <v>97.23</v>
      </c>
      <c r="EL433" s="9">
        <v>96.5</v>
      </c>
      <c r="EM433" s="9">
        <v>96.48</v>
      </c>
      <c r="EN433" s="9">
        <v>96.59</v>
      </c>
      <c r="EO433" s="9">
        <v>97.97</v>
      </c>
      <c r="EP433" s="9">
        <v>98.81</v>
      </c>
      <c r="EQ433" s="9">
        <v>112.8</v>
      </c>
      <c r="ER433" s="9">
        <v>115.31</v>
      </c>
      <c r="ES433" s="9">
        <v>117.17</v>
      </c>
      <c r="ET433" s="9">
        <v>117.83</v>
      </c>
      <c r="EU433" s="9">
        <v>116.87</v>
      </c>
      <c r="EV433" s="9">
        <v>116.78</v>
      </c>
      <c r="EW433" s="9">
        <v>83.91</v>
      </c>
      <c r="EX433" s="9">
        <v>83.28</v>
      </c>
      <c r="EY433" s="9">
        <v>83.29</v>
      </c>
      <c r="EZ433" s="9">
        <v>83.3</v>
      </c>
      <c r="FA433" s="9">
        <v>83.32</v>
      </c>
      <c r="FB433" s="9">
        <v>85.11</v>
      </c>
      <c r="FC433" s="9">
        <v>95.64</v>
      </c>
      <c r="FD433" s="9">
        <v>98.15</v>
      </c>
      <c r="FE433" s="9">
        <v>100.01</v>
      </c>
      <c r="FF433" s="9">
        <v>100.67</v>
      </c>
      <c r="FG433" s="9">
        <v>101.08</v>
      </c>
      <c r="FH433" s="9">
        <v>100.11</v>
      </c>
      <c r="FI433" s="9">
        <v>75.86</v>
      </c>
      <c r="FJ433" s="9">
        <v>74.150000000000006</v>
      </c>
      <c r="FK433" s="9">
        <v>72.900000000000006</v>
      </c>
      <c r="FL433" s="9">
        <v>72.91</v>
      </c>
      <c r="FM433" s="9">
        <v>72.790000000000006</v>
      </c>
      <c r="FO433" s="9">
        <v>82.613100000000003</v>
      </c>
      <c r="FP433" s="7">
        <v>85.92</v>
      </c>
      <c r="FQ433" s="9">
        <v>1.2716000000000001</v>
      </c>
      <c r="FR433" s="7">
        <f t="shared" si="57"/>
        <v>67.568417741428121</v>
      </c>
      <c r="FT433" s="7">
        <v>5.19</v>
      </c>
      <c r="FU433" s="7">
        <v>4.67</v>
      </c>
      <c r="FV433" s="9">
        <v>82.751199999999997</v>
      </c>
      <c r="FX433" s="9">
        <v>84.8</v>
      </c>
      <c r="FY433" s="9">
        <v>83.94</v>
      </c>
      <c r="FZ433" s="9">
        <v>82.78</v>
      </c>
      <c r="GA433" s="9">
        <v>80.64</v>
      </c>
      <c r="GB433" s="9">
        <v>77</v>
      </c>
    </row>
    <row r="434" spans="1:184" x14ac:dyDescent="0.25">
      <c r="A434" s="6">
        <f t="shared" si="58"/>
        <v>45159</v>
      </c>
      <c r="B434" s="13">
        <f t="shared" si="52"/>
        <v>8</v>
      </c>
      <c r="C434" s="13">
        <f t="shared" si="53"/>
        <v>2023</v>
      </c>
      <c r="D434">
        <f t="shared" si="54"/>
        <v>202308</v>
      </c>
      <c r="E434">
        <f t="shared" si="55"/>
        <v>3</v>
      </c>
      <c r="F434">
        <f t="shared" si="56"/>
        <v>202303</v>
      </c>
      <c r="G434" t="s">
        <v>620</v>
      </c>
      <c r="H434" s="9">
        <v>5.25</v>
      </c>
      <c r="I434" s="9">
        <v>5.1840999999999999</v>
      </c>
      <c r="J434" s="10">
        <v>5.304856</v>
      </c>
      <c r="K434" s="10">
        <v>5.5508724000000003</v>
      </c>
      <c r="L434" s="10">
        <v>5.7283451000000003</v>
      </c>
      <c r="M434" s="10">
        <v>5.8474934999999997</v>
      </c>
      <c r="N434" s="10">
        <v>5.9257118000000002</v>
      </c>
      <c r="O434" s="10">
        <v>5.9743962000000002</v>
      </c>
      <c r="P434" s="10">
        <v>6.0017735999999999</v>
      </c>
      <c r="Q434" s="10">
        <v>6.0148419999999998</v>
      </c>
      <c r="R434" s="10">
        <v>6.0186335</v>
      </c>
      <c r="S434" s="10">
        <v>6.0161040999999997</v>
      </c>
      <c r="T434" s="10">
        <v>6.0078059000000001</v>
      </c>
      <c r="U434" s="10">
        <v>5.9930870000000001</v>
      </c>
      <c r="V434" s="10">
        <v>5.9694339999999997</v>
      </c>
      <c r="W434" s="10">
        <v>5.9368818000000001</v>
      </c>
      <c r="X434" s="10">
        <v>5.8963739999999998</v>
      </c>
      <c r="Y434" s="10">
        <v>5.8488528999999998</v>
      </c>
      <c r="Z434" s="10">
        <v>5.7952605000000004</v>
      </c>
      <c r="AA434" s="10">
        <v>5.7365408999999996</v>
      </c>
      <c r="AB434" s="10">
        <v>5.6736569000000001</v>
      </c>
      <c r="AC434" s="10">
        <v>5.6076774</v>
      </c>
      <c r="AD434" s="10">
        <v>5.5397075999999998</v>
      </c>
      <c r="AE434" s="10">
        <v>5.4708503000000004</v>
      </c>
      <c r="AF434" s="10">
        <v>5.4022082999999999</v>
      </c>
      <c r="AG434" s="10">
        <v>5.3348868999999999</v>
      </c>
      <c r="AH434" s="10">
        <v>5.2698156000000003</v>
      </c>
      <c r="AI434" s="10">
        <v>5.2071588000000002</v>
      </c>
      <c r="AJ434" s="10">
        <v>5.1468721999999998</v>
      </c>
      <c r="AK434" s="10">
        <v>5.0889091999999998</v>
      </c>
      <c r="AL434" s="10">
        <v>5.0332233000000004</v>
      </c>
      <c r="AM434" s="10">
        <v>4.9797697999999997</v>
      </c>
      <c r="AN434" s="10">
        <v>4.9285024000000002</v>
      </c>
      <c r="AO434" s="10">
        <v>4.8793744999999999</v>
      </c>
      <c r="AP434" s="10">
        <v>4.8323413999999998</v>
      </c>
      <c r="AQ434" s="10">
        <v>4.7873567000000001</v>
      </c>
      <c r="AR434" s="10">
        <v>4.7443739999999996</v>
      </c>
      <c r="AS434" s="10">
        <v>4.7033484000000003</v>
      </c>
      <c r="AT434" s="10">
        <v>4.6642283000000004</v>
      </c>
      <c r="AU434" s="10">
        <v>4.626938</v>
      </c>
      <c r="AV434" s="10">
        <v>4.5913969000000003</v>
      </c>
      <c r="AW434" s="10">
        <v>4.5575229000000004</v>
      </c>
      <c r="AX434" s="10">
        <v>4.5252338999999999</v>
      </c>
      <c r="AY434" s="10">
        <v>4.4944490999999998</v>
      </c>
      <c r="AZ434" s="10">
        <v>4.4650863999999997</v>
      </c>
      <c r="BA434" s="10">
        <v>4.4370640000000003</v>
      </c>
      <c r="BB434" s="10">
        <v>4.4103007999999999</v>
      </c>
      <c r="BC434" s="10">
        <v>4.3847148999999996</v>
      </c>
      <c r="BD434" s="10">
        <v>4.3602243999999999</v>
      </c>
      <c r="BE434" s="10">
        <v>4.3367481000000003</v>
      </c>
      <c r="BF434" s="10">
        <v>4.3142117000000004</v>
      </c>
      <c r="BG434" s="10">
        <v>4.2925807000000002</v>
      </c>
      <c r="BH434" s="10">
        <v>4.2718350999999997</v>
      </c>
      <c r="BI434" s="10">
        <v>4.2519537999999999</v>
      </c>
      <c r="BJ434" s="10">
        <v>4.2329160999999997</v>
      </c>
      <c r="BK434" s="10">
        <v>4.2147015999999997</v>
      </c>
      <c r="BL434" s="10">
        <v>4.1972895000000001</v>
      </c>
      <c r="BM434" s="10">
        <v>4.1806590000000003</v>
      </c>
      <c r="BN434" s="10">
        <v>4.1647898000000003</v>
      </c>
      <c r="BO434" s="10">
        <v>4.149661</v>
      </c>
      <c r="BP434" s="10">
        <v>4.1352517999999998</v>
      </c>
      <c r="BQ434" s="10">
        <v>4.1215419000000004</v>
      </c>
      <c r="BR434" s="10">
        <v>4.0529970999999998</v>
      </c>
      <c r="BS434" s="10">
        <v>4.0055817999999999</v>
      </c>
      <c r="BU434" s="9">
        <v>102.05</v>
      </c>
      <c r="BV434" s="9">
        <v>113.94</v>
      </c>
      <c r="BW434" s="9">
        <v>135.1</v>
      </c>
      <c r="BX434" s="9">
        <v>149.85</v>
      </c>
      <c r="BY434" s="9">
        <v>154</v>
      </c>
      <c r="BZ434" s="9">
        <v>154.87</v>
      </c>
      <c r="CA434" s="9">
        <v>150.74</v>
      </c>
      <c r="CB434" s="9">
        <v>146.62</v>
      </c>
      <c r="CC434" s="9">
        <v>142.35</v>
      </c>
      <c r="CD434" s="9">
        <v>136.83000000000001</v>
      </c>
      <c r="CE434" s="9">
        <v>139.04</v>
      </c>
      <c r="CF434" s="9">
        <v>140.03</v>
      </c>
      <c r="CG434" s="9">
        <v>142.19999999999999</v>
      </c>
      <c r="CH434" s="9">
        <v>146.41999999999999</v>
      </c>
      <c r="CI434" s="9">
        <v>151.31</v>
      </c>
      <c r="CJ434" s="9">
        <v>156.47999999999999</v>
      </c>
      <c r="CK434" s="9">
        <v>161.88</v>
      </c>
      <c r="CL434" s="9">
        <v>158.08000000000001</v>
      </c>
      <c r="CM434" s="9">
        <v>146</v>
      </c>
      <c r="CN434" s="9">
        <v>121.74</v>
      </c>
      <c r="CO434" s="9">
        <v>113.75</v>
      </c>
      <c r="CP434" s="9">
        <v>109.22</v>
      </c>
      <c r="CQ434" s="9">
        <v>111.25</v>
      </c>
      <c r="CR434" s="9">
        <v>113.17</v>
      </c>
      <c r="CS434" s="9">
        <v>115</v>
      </c>
      <c r="CT434" s="9">
        <v>120.46</v>
      </c>
      <c r="CU434" s="9">
        <v>124.47</v>
      </c>
      <c r="CV434" s="9">
        <v>126.81</v>
      </c>
      <c r="CW434" s="9">
        <v>128.69999999999999</v>
      </c>
      <c r="CX434" s="9">
        <v>129.12</v>
      </c>
      <c r="CY434" s="9">
        <v>116.94</v>
      </c>
      <c r="CZ434" s="9">
        <v>105.81</v>
      </c>
      <c r="DA434" s="9">
        <v>101.06</v>
      </c>
      <c r="DB434" s="9">
        <v>95.05</v>
      </c>
      <c r="DC434" s="9">
        <v>91.55</v>
      </c>
      <c r="DD434" s="9">
        <v>87.99</v>
      </c>
      <c r="DE434" s="9">
        <v>90.22</v>
      </c>
      <c r="DF434" s="9">
        <v>96.78</v>
      </c>
      <c r="DG434" s="9">
        <v>103.35</v>
      </c>
      <c r="DH434" s="9">
        <v>107.9</v>
      </c>
      <c r="DI434" s="9">
        <v>108.82</v>
      </c>
      <c r="DJ434" s="9">
        <v>110.85</v>
      </c>
      <c r="DK434" s="9">
        <v>103.83</v>
      </c>
      <c r="DL434" s="9">
        <v>92.83</v>
      </c>
      <c r="DM434" s="9">
        <v>84.09</v>
      </c>
      <c r="DN434" s="9">
        <v>80.11</v>
      </c>
      <c r="DO434" s="9">
        <v>74.37</v>
      </c>
      <c r="DP434" s="9">
        <v>74.81</v>
      </c>
      <c r="DR434" s="9">
        <v>94.35</v>
      </c>
      <c r="DS434" s="9">
        <v>104.48</v>
      </c>
      <c r="DT434" s="9">
        <v>126.94</v>
      </c>
      <c r="DU434" s="9">
        <v>138.72999999999999</v>
      </c>
      <c r="DV434" s="9">
        <v>141.46</v>
      </c>
      <c r="DW434" s="9">
        <v>140.84</v>
      </c>
      <c r="DX434" s="9">
        <v>138.72</v>
      </c>
      <c r="DY434" s="9">
        <v>123.73</v>
      </c>
      <c r="DZ434" s="9">
        <v>122.11</v>
      </c>
      <c r="EA434" s="9">
        <v>122</v>
      </c>
      <c r="EB434" s="9">
        <v>120.11</v>
      </c>
      <c r="EC434" s="9">
        <v>120.5</v>
      </c>
      <c r="ED434" s="9">
        <v>120.14</v>
      </c>
      <c r="EE434" s="9">
        <v>134.97999999999999</v>
      </c>
      <c r="EF434" s="9">
        <v>137.25</v>
      </c>
      <c r="EG434" s="9">
        <v>138.33000000000001</v>
      </c>
      <c r="EH434" s="9">
        <v>137.13999999999999</v>
      </c>
      <c r="EI434" s="9">
        <v>136.4</v>
      </c>
      <c r="EJ434" s="9">
        <v>136.08000000000001</v>
      </c>
      <c r="EK434" s="9">
        <v>97.97</v>
      </c>
      <c r="EL434" s="9">
        <v>97.24</v>
      </c>
      <c r="EM434" s="9">
        <v>97.22</v>
      </c>
      <c r="EN434" s="9">
        <v>97.33</v>
      </c>
      <c r="EO434" s="9">
        <v>98.71</v>
      </c>
      <c r="EP434" s="9">
        <v>99.55</v>
      </c>
      <c r="EQ434" s="9">
        <v>115.48</v>
      </c>
      <c r="ER434" s="9">
        <v>117.99</v>
      </c>
      <c r="ES434" s="9">
        <v>119.85</v>
      </c>
      <c r="ET434" s="9">
        <v>120.51</v>
      </c>
      <c r="EU434" s="9">
        <v>119.55</v>
      </c>
      <c r="EV434" s="9">
        <v>119.46</v>
      </c>
      <c r="EW434" s="9">
        <v>84.96</v>
      </c>
      <c r="EX434" s="9">
        <v>84.33</v>
      </c>
      <c r="EY434" s="9">
        <v>84.34</v>
      </c>
      <c r="EZ434" s="9">
        <v>84.35</v>
      </c>
      <c r="FA434" s="9">
        <v>84.37</v>
      </c>
      <c r="FB434" s="9">
        <v>86.16</v>
      </c>
      <c r="FC434" s="9">
        <v>97.94</v>
      </c>
      <c r="FD434" s="9">
        <v>100.45</v>
      </c>
      <c r="FE434" s="9">
        <v>102.31</v>
      </c>
      <c r="FF434" s="9">
        <v>102.97</v>
      </c>
      <c r="FG434" s="9">
        <v>103.38</v>
      </c>
      <c r="FH434" s="9">
        <v>102.41</v>
      </c>
      <c r="FI434" s="9">
        <v>76.91</v>
      </c>
      <c r="FJ434" s="9">
        <v>75.2</v>
      </c>
      <c r="FK434" s="9">
        <v>73.95</v>
      </c>
      <c r="FL434" s="9">
        <v>73.959999999999994</v>
      </c>
      <c r="FM434" s="9">
        <v>73.84</v>
      </c>
      <c r="FO434" s="9">
        <v>82.655000000000001</v>
      </c>
      <c r="FP434" s="7">
        <v>85.44</v>
      </c>
      <c r="FQ434" s="9">
        <v>1.2726999999999999</v>
      </c>
      <c r="FR434" s="7">
        <f t="shared" si="57"/>
        <v>67.132867132867133</v>
      </c>
      <c r="FT434" s="7">
        <v>5.23</v>
      </c>
      <c r="FU434" s="7">
        <v>4.7300000000000004</v>
      </c>
      <c r="FV434" s="9">
        <v>82.7958</v>
      </c>
      <c r="FX434" s="9">
        <v>84.46</v>
      </c>
      <c r="FY434" s="9">
        <v>83.7</v>
      </c>
      <c r="FZ434" s="9">
        <v>82.62</v>
      </c>
      <c r="GA434" s="9">
        <v>80.599999999999994</v>
      </c>
      <c r="GB434" s="9">
        <v>77.08</v>
      </c>
    </row>
    <row r="435" spans="1:184" x14ac:dyDescent="0.25">
      <c r="A435" s="6">
        <f t="shared" si="58"/>
        <v>45160</v>
      </c>
      <c r="B435" s="13">
        <f t="shared" si="52"/>
        <v>8</v>
      </c>
      <c r="C435" s="13">
        <f t="shared" si="53"/>
        <v>2023</v>
      </c>
      <c r="D435">
        <f t="shared" si="54"/>
        <v>202308</v>
      </c>
      <c r="E435">
        <f t="shared" si="55"/>
        <v>3</v>
      </c>
      <c r="F435">
        <f t="shared" si="56"/>
        <v>202303</v>
      </c>
      <c r="G435" t="s">
        <v>621</v>
      </c>
      <c r="H435" s="9">
        <v>5.25</v>
      </c>
      <c r="I435" s="9">
        <v>5.1843000000000004</v>
      </c>
      <c r="J435" s="10">
        <v>5.3159929000000004</v>
      </c>
      <c r="K435" s="10">
        <v>5.5540096999999999</v>
      </c>
      <c r="L435" s="10">
        <v>5.7221586000000002</v>
      </c>
      <c r="M435" s="10">
        <v>5.8316153000000002</v>
      </c>
      <c r="N435" s="10">
        <v>5.8999661999999997</v>
      </c>
      <c r="O435" s="10">
        <v>5.9393345999999996</v>
      </c>
      <c r="P435" s="10">
        <v>5.9584199</v>
      </c>
      <c r="Q435" s="10">
        <v>5.9641992000000004</v>
      </c>
      <c r="R435" s="10">
        <v>5.9614858000000002</v>
      </c>
      <c r="S435" s="10">
        <v>5.9529084000000001</v>
      </c>
      <c r="T435" s="10">
        <v>5.9391983000000002</v>
      </c>
      <c r="U435" s="10">
        <v>5.9197837</v>
      </c>
      <c r="V435" s="10">
        <v>5.8927677000000003</v>
      </c>
      <c r="W435" s="10">
        <v>5.8581712000000001</v>
      </c>
      <c r="X435" s="10">
        <v>5.8166663999999999</v>
      </c>
      <c r="Y435" s="10">
        <v>5.7689246000000001</v>
      </c>
      <c r="Z435" s="10">
        <v>5.7156165999999997</v>
      </c>
      <c r="AA435" s="10">
        <v>5.6574150999999997</v>
      </c>
      <c r="AB435" s="10">
        <v>5.5950373000000004</v>
      </c>
      <c r="AC435" s="10">
        <v>5.5294891000000002</v>
      </c>
      <c r="AD435" s="10">
        <v>5.4618903000000003</v>
      </c>
      <c r="AE435" s="10">
        <v>5.3933590000000002</v>
      </c>
      <c r="AF435" s="10">
        <v>5.3250130999999996</v>
      </c>
      <c r="AG435" s="10">
        <v>5.2579728000000001</v>
      </c>
      <c r="AH435" s="10">
        <v>5.193181</v>
      </c>
      <c r="AI435" s="10">
        <v>5.1308074000000001</v>
      </c>
      <c r="AJ435" s="10">
        <v>5.0708108000000003</v>
      </c>
      <c r="AK435" s="10">
        <v>5.0131474000000003</v>
      </c>
      <c r="AL435" s="10">
        <v>4.9577739999999997</v>
      </c>
      <c r="AM435" s="10">
        <v>4.904649</v>
      </c>
      <c r="AN435" s="10">
        <v>4.8537289000000001</v>
      </c>
      <c r="AO435" s="10">
        <v>4.8049704000000002</v>
      </c>
      <c r="AP435" s="10">
        <v>4.7583318999999999</v>
      </c>
      <c r="AQ435" s="10">
        <v>4.7137699</v>
      </c>
      <c r="AR435" s="10">
        <v>4.6712410999999996</v>
      </c>
      <c r="AS435" s="10">
        <v>4.6307038</v>
      </c>
      <c r="AT435" s="10">
        <v>4.5921089999999998</v>
      </c>
      <c r="AU435" s="10">
        <v>4.5553768000000003</v>
      </c>
      <c r="AV435" s="10">
        <v>4.5204187999999998</v>
      </c>
      <c r="AW435" s="10">
        <v>4.4871448000000003</v>
      </c>
      <c r="AX435" s="10">
        <v>4.4554649</v>
      </c>
      <c r="AY435" s="10">
        <v>4.4252903000000003</v>
      </c>
      <c r="AZ435" s="10">
        <v>4.3965310999999998</v>
      </c>
      <c r="BA435" s="10">
        <v>4.3690974000000002</v>
      </c>
      <c r="BB435" s="10">
        <v>4.3429001999999999</v>
      </c>
      <c r="BC435" s="10">
        <v>4.3178497</v>
      </c>
      <c r="BD435" s="10">
        <v>4.2938559999999999</v>
      </c>
      <c r="BE435" s="10">
        <v>4.2708301000000004</v>
      </c>
      <c r="BF435" s="10">
        <v>4.2486915999999999</v>
      </c>
      <c r="BG435" s="10">
        <v>4.2274067000000004</v>
      </c>
      <c r="BH435" s="10">
        <v>4.2069562999999999</v>
      </c>
      <c r="BI435" s="10">
        <v>4.1873203999999999</v>
      </c>
      <c r="BJ435" s="10">
        <v>4.1684793999999998</v>
      </c>
      <c r="BK435" s="10">
        <v>4.1504139999999996</v>
      </c>
      <c r="BL435" s="10">
        <v>4.1331045</v>
      </c>
      <c r="BM435" s="10">
        <v>4.1165310000000002</v>
      </c>
      <c r="BN435" s="10">
        <v>4.1006745000000002</v>
      </c>
      <c r="BO435" s="10">
        <v>4.085515</v>
      </c>
      <c r="BP435" s="10">
        <v>4.0710328999999996</v>
      </c>
      <c r="BQ435" s="10">
        <v>4.0572089</v>
      </c>
      <c r="BR435" s="10">
        <v>3.9872122000000001</v>
      </c>
      <c r="BS435" s="10">
        <v>3.9373613999999999</v>
      </c>
      <c r="BU435" s="9">
        <v>106.1</v>
      </c>
      <c r="BV435" s="9">
        <v>117.05</v>
      </c>
      <c r="BW435" s="9">
        <v>137.18</v>
      </c>
      <c r="BX435" s="9">
        <v>150.69999999999999</v>
      </c>
      <c r="BY435" s="9">
        <v>155.68</v>
      </c>
      <c r="BZ435" s="9">
        <v>156.21</v>
      </c>
      <c r="CA435" s="9">
        <v>152.19</v>
      </c>
      <c r="CB435" s="9">
        <v>144.75</v>
      </c>
      <c r="CC435" s="9">
        <v>141.65</v>
      </c>
      <c r="CD435" s="9">
        <v>137.30000000000001</v>
      </c>
      <c r="CE435" s="9">
        <v>139.26</v>
      </c>
      <c r="CF435" s="9">
        <v>140.22</v>
      </c>
      <c r="CG435" s="9">
        <v>142.34</v>
      </c>
      <c r="CH435" s="9">
        <v>148.24</v>
      </c>
      <c r="CI435" s="9">
        <v>153.11000000000001</v>
      </c>
      <c r="CJ435" s="9">
        <v>158.26</v>
      </c>
      <c r="CK435" s="9">
        <v>163.63999999999999</v>
      </c>
      <c r="CL435" s="9">
        <v>159.82</v>
      </c>
      <c r="CM435" s="9">
        <v>147.54</v>
      </c>
      <c r="CN435" s="9">
        <v>121.79</v>
      </c>
      <c r="CO435" s="9">
        <v>113.79</v>
      </c>
      <c r="CP435" s="9">
        <v>109.25</v>
      </c>
      <c r="CQ435" s="9">
        <v>111.27</v>
      </c>
      <c r="CR435" s="9">
        <v>113.18</v>
      </c>
      <c r="CS435" s="9">
        <v>115</v>
      </c>
      <c r="CT435" s="9">
        <v>120.65</v>
      </c>
      <c r="CU435" s="9">
        <v>124.65</v>
      </c>
      <c r="CV435" s="9">
        <v>126.98</v>
      </c>
      <c r="CW435" s="9">
        <v>128.86000000000001</v>
      </c>
      <c r="CX435" s="9">
        <v>129.27000000000001</v>
      </c>
      <c r="CY435" s="9">
        <v>117.08</v>
      </c>
      <c r="CZ435" s="9">
        <v>106.08</v>
      </c>
      <c r="DA435" s="9">
        <v>101.32</v>
      </c>
      <c r="DB435" s="9">
        <v>95.3</v>
      </c>
      <c r="DC435" s="9">
        <v>91.79</v>
      </c>
      <c r="DD435" s="9">
        <v>88.21</v>
      </c>
      <c r="DE435" s="9">
        <v>90.43</v>
      </c>
      <c r="DF435" s="9">
        <v>96.97</v>
      </c>
      <c r="DG435" s="9">
        <v>103.52</v>
      </c>
      <c r="DH435" s="9">
        <v>108.05</v>
      </c>
      <c r="DI435" s="9">
        <v>108.95</v>
      </c>
      <c r="DJ435" s="9">
        <v>110.96</v>
      </c>
      <c r="DK435" s="9">
        <v>103.91</v>
      </c>
      <c r="DL435" s="9">
        <v>92.96</v>
      </c>
      <c r="DM435" s="9">
        <v>84.21</v>
      </c>
      <c r="DN435" s="9">
        <v>80.22</v>
      </c>
      <c r="DO435" s="9">
        <v>74.47</v>
      </c>
      <c r="DP435" s="9">
        <v>74.91</v>
      </c>
      <c r="DR435" s="9">
        <v>101.05</v>
      </c>
      <c r="DS435" s="9">
        <v>112.08</v>
      </c>
      <c r="DT435" s="9">
        <v>130.88</v>
      </c>
      <c r="DU435" s="9">
        <v>142.30000000000001</v>
      </c>
      <c r="DV435" s="9">
        <v>145.46</v>
      </c>
      <c r="DW435" s="9">
        <v>145.01</v>
      </c>
      <c r="DX435" s="9">
        <v>142.88999999999999</v>
      </c>
      <c r="DY435" s="9">
        <v>126.76</v>
      </c>
      <c r="DZ435" s="9">
        <v>125.14</v>
      </c>
      <c r="EA435" s="9">
        <v>125.03</v>
      </c>
      <c r="EB435" s="9">
        <v>123.06</v>
      </c>
      <c r="EC435" s="9">
        <v>123.45</v>
      </c>
      <c r="ED435" s="9">
        <v>123.09</v>
      </c>
      <c r="EE435" s="9">
        <v>138.34</v>
      </c>
      <c r="EF435" s="9">
        <v>140.61000000000001</v>
      </c>
      <c r="EG435" s="9">
        <v>141.69</v>
      </c>
      <c r="EH435" s="9">
        <v>140.49</v>
      </c>
      <c r="EI435" s="9">
        <v>139.75</v>
      </c>
      <c r="EJ435" s="9">
        <v>139.43</v>
      </c>
      <c r="EK435" s="9">
        <v>99.44</v>
      </c>
      <c r="EL435" s="9">
        <v>98.71</v>
      </c>
      <c r="EM435" s="9">
        <v>98.69</v>
      </c>
      <c r="EN435" s="9">
        <v>98.8</v>
      </c>
      <c r="EO435" s="9">
        <v>100.18</v>
      </c>
      <c r="EP435" s="9">
        <v>101.02</v>
      </c>
      <c r="EQ435" s="9">
        <v>117.57</v>
      </c>
      <c r="ER435" s="9">
        <v>120.08</v>
      </c>
      <c r="ES435" s="9">
        <v>121.94</v>
      </c>
      <c r="ET435" s="9">
        <v>122.6</v>
      </c>
      <c r="EU435" s="9">
        <v>121.64</v>
      </c>
      <c r="EV435" s="9">
        <v>121.55</v>
      </c>
      <c r="EW435" s="9">
        <v>87.57</v>
      </c>
      <c r="EX435" s="9">
        <v>86.94</v>
      </c>
      <c r="EY435" s="9">
        <v>86.95</v>
      </c>
      <c r="EZ435" s="9">
        <v>86.96</v>
      </c>
      <c r="FA435" s="9">
        <v>86.98</v>
      </c>
      <c r="FB435" s="9">
        <v>88.77</v>
      </c>
      <c r="FC435" s="9">
        <v>99.59</v>
      </c>
      <c r="FD435" s="9">
        <v>102.1</v>
      </c>
      <c r="FE435" s="9">
        <v>103.96</v>
      </c>
      <c r="FF435" s="9">
        <v>104.62</v>
      </c>
      <c r="FG435" s="9">
        <v>105.03</v>
      </c>
      <c r="FH435" s="9">
        <v>104.06</v>
      </c>
      <c r="FI435" s="9">
        <v>79.52</v>
      </c>
      <c r="FJ435" s="9">
        <v>77.81</v>
      </c>
      <c r="FK435" s="9">
        <v>76.56</v>
      </c>
      <c r="FL435" s="9">
        <v>76.569999999999993</v>
      </c>
      <c r="FM435" s="9">
        <v>76.45</v>
      </c>
      <c r="FO435" s="9">
        <v>82.736099999999993</v>
      </c>
      <c r="FP435" s="7">
        <v>84.7</v>
      </c>
      <c r="FQ435" s="9">
        <v>1.2732000000000001</v>
      </c>
      <c r="FR435" s="7">
        <f t="shared" si="57"/>
        <v>66.525290606346218</v>
      </c>
      <c r="FT435" s="7">
        <v>5.14</v>
      </c>
      <c r="FU435" s="7">
        <v>4.6500000000000004</v>
      </c>
      <c r="FV435" s="9">
        <v>82.891499999999994</v>
      </c>
      <c r="FX435" s="9">
        <v>84.03</v>
      </c>
      <c r="FY435" s="9">
        <v>83.35</v>
      </c>
      <c r="FZ435" s="9">
        <v>82.33</v>
      </c>
      <c r="GA435" s="9">
        <v>80.38</v>
      </c>
      <c r="GB435" s="9">
        <v>76.95</v>
      </c>
    </row>
    <row r="436" spans="1:184" x14ac:dyDescent="0.25">
      <c r="A436" s="6">
        <f t="shared" si="58"/>
        <v>45161</v>
      </c>
      <c r="B436" s="13">
        <f t="shared" si="52"/>
        <v>8</v>
      </c>
      <c r="C436" s="13">
        <f t="shared" si="53"/>
        <v>2023</v>
      </c>
      <c r="D436">
        <f t="shared" si="54"/>
        <v>202308</v>
      </c>
      <c r="E436">
        <f t="shared" si="55"/>
        <v>3</v>
      </c>
      <c r="F436">
        <f t="shared" si="56"/>
        <v>202303</v>
      </c>
      <c r="G436" t="s">
        <v>622</v>
      </c>
      <c r="H436" s="9">
        <v>5.25</v>
      </c>
      <c r="I436" s="9">
        <v>5.1859000000000002</v>
      </c>
      <c r="J436" s="10">
        <v>5.3144907999999997</v>
      </c>
      <c r="K436" s="10">
        <v>5.5040950000000004</v>
      </c>
      <c r="L436" s="10">
        <v>5.6368862000000002</v>
      </c>
      <c r="M436" s="10">
        <v>5.7203758999999996</v>
      </c>
      <c r="N436" s="10">
        <v>5.7679140999999996</v>
      </c>
      <c r="O436" s="10">
        <v>5.7912216000000001</v>
      </c>
      <c r="P436" s="10">
        <v>5.7976577999999996</v>
      </c>
      <c r="Q436" s="10">
        <v>5.7929709999999996</v>
      </c>
      <c r="R436" s="10">
        <v>5.7810357999999997</v>
      </c>
      <c r="S436" s="10">
        <v>5.7637752999999998</v>
      </c>
      <c r="T436" s="10">
        <v>5.7413046000000003</v>
      </c>
      <c r="U436" s="10">
        <v>5.7126738000000001</v>
      </c>
      <c r="V436" s="10">
        <v>5.6753530000000003</v>
      </c>
      <c r="W436" s="10">
        <v>5.6296140000000001</v>
      </c>
      <c r="X436" s="10">
        <v>5.5766695000000004</v>
      </c>
      <c r="Y436" s="10">
        <v>5.5177309000000001</v>
      </c>
      <c r="Z436" s="10">
        <v>5.4540091000000004</v>
      </c>
      <c r="AA436" s="10">
        <v>5.3867174999999996</v>
      </c>
      <c r="AB436" s="10">
        <v>5.3170400000000004</v>
      </c>
      <c r="AC436" s="10">
        <v>5.2460062000000001</v>
      </c>
      <c r="AD436" s="10">
        <v>5.1745945000000004</v>
      </c>
      <c r="AE436" s="10">
        <v>5.1037802000000001</v>
      </c>
      <c r="AF436" s="10">
        <v>5.0345390999999999</v>
      </c>
      <c r="AG436" s="10">
        <v>4.9678490999999996</v>
      </c>
      <c r="AH436" s="10">
        <v>4.9045608999999999</v>
      </c>
      <c r="AI436" s="10">
        <v>4.8447806</v>
      </c>
      <c r="AJ436" s="10">
        <v>4.7883415999999999</v>
      </c>
      <c r="AK436" s="10">
        <v>4.7350748999999999</v>
      </c>
      <c r="AL436" s="10">
        <v>4.6848117</v>
      </c>
      <c r="AM436" s="10">
        <v>4.6373848000000004</v>
      </c>
      <c r="AN436" s="10">
        <v>4.5926252999999999</v>
      </c>
      <c r="AO436" s="10">
        <v>4.5503644000000003</v>
      </c>
      <c r="AP436" s="10">
        <v>4.5104347000000002</v>
      </c>
      <c r="AQ436" s="10">
        <v>4.4726675</v>
      </c>
      <c r="AR436" s="10">
        <v>4.4368939000000003</v>
      </c>
      <c r="AS436" s="10">
        <v>4.4029467000000002</v>
      </c>
      <c r="AT436" s="10">
        <v>4.3706674000000003</v>
      </c>
      <c r="AU436" s="10">
        <v>4.3399492999999998</v>
      </c>
      <c r="AV436" s="10">
        <v>4.3107023</v>
      </c>
      <c r="AW436" s="10">
        <v>4.2828352000000001</v>
      </c>
      <c r="AX436" s="10">
        <v>4.2562568000000001</v>
      </c>
      <c r="AY436" s="10">
        <v>4.2308769000000002</v>
      </c>
      <c r="AZ436" s="10">
        <v>4.2066043999999998</v>
      </c>
      <c r="BA436" s="10">
        <v>4.1833480999999999</v>
      </c>
      <c r="BB436" s="10">
        <v>4.1610177000000004</v>
      </c>
      <c r="BC436" s="10">
        <v>4.1395222</v>
      </c>
      <c r="BD436" s="10">
        <v>4.1187703999999998</v>
      </c>
      <c r="BE436" s="10">
        <v>4.0986719999999996</v>
      </c>
      <c r="BF436" s="10">
        <v>4.0791494000000004</v>
      </c>
      <c r="BG436" s="10">
        <v>4.0601848</v>
      </c>
      <c r="BH436" s="10">
        <v>4.0417776999999999</v>
      </c>
      <c r="BI436" s="10">
        <v>4.0239266999999996</v>
      </c>
      <c r="BJ436" s="10">
        <v>4.0066303999999997</v>
      </c>
      <c r="BK436" s="10">
        <v>3.9898883000000001</v>
      </c>
      <c r="BL436" s="10">
        <v>3.9736989999999999</v>
      </c>
      <c r="BM436" s="10">
        <v>3.9580612999999998</v>
      </c>
      <c r="BN436" s="10">
        <v>3.9429744000000002</v>
      </c>
      <c r="BO436" s="10">
        <v>3.9284371</v>
      </c>
      <c r="BP436" s="10">
        <v>3.9144481999999998</v>
      </c>
      <c r="BQ436" s="10">
        <v>3.9010066999999999</v>
      </c>
      <c r="BR436" s="10">
        <v>3.8317291999999998</v>
      </c>
      <c r="BS436" s="10">
        <v>3.7814958999999999</v>
      </c>
      <c r="BU436" s="9">
        <v>92.32</v>
      </c>
      <c r="BV436" s="9">
        <v>103.77</v>
      </c>
      <c r="BW436" s="9">
        <v>127.22</v>
      </c>
      <c r="BX436" s="9">
        <v>142.63</v>
      </c>
      <c r="BY436" s="9">
        <v>147.63</v>
      </c>
      <c r="BZ436" s="9">
        <v>148.58000000000001</v>
      </c>
      <c r="CA436" s="9">
        <v>145.13</v>
      </c>
      <c r="CB436" s="9">
        <v>139.43</v>
      </c>
      <c r="CC436" s="9">
        <v>134.78</v>
      </c>
      <c r="CD436" s="9">
        <v>132.22999999999999</v>
      </c>
      <c r="CE436" s="9">
        <v>134.19</v>
      </c>
      <c r="CF436" s="9">
        <v>135.15</v>
      </c>
      <c r="CG436" s="9">
        <v>137.27000000000001</v>
      </c>
      <c r="CH436" s="9">
        <v>143.16999999999999</v>
      </c>
      <c r="CI436" s="9">
        <v>148.04</v>
      </c>
      <c r="CJ436" s="9">
        <v>153.19</v>
      </c>
      <c r="CK436" s="9">
        <v>158.57</v>
      </c>
      <c r="CL436" s="9">
        <v>154.75</v>
      </c>
      <c r="CM436" s="9">
        <v>142.47</v>
      </c>
      <c r="CN436" s="9">
        <v>118.72</v>
      </c>
      <c r="CO436" s="9">
        <v>110.72</v>
      </c>
      <c r="CP436" s="9">
        <v>106.18</v>
      </c>
      <c r="CQ436" s="9">
        <v>108.2</v>
      </c>
      <c r="CR436" s="9">
        <v>110.11</v>
      </c>
      <c r="CS436" s="9">
        <v>111.93</v>
      </c>
      <c r="CT436" s="9">
        <v>118.58</v>
      </c>
      <c r="CU436" s="9">
        <v>123.58</v>
      </c>
      <c r="CV436" s="9">
        <v>125.91</v>
      </c>
      <c r="CW436" s="9">
        <v>127.79</v>
      </c>
      <c r="CX436" s="9">
        <v>128.19999999999999</v>
      </c>
      <c r="CY436" s="9">
        <v>116.01</v>
      </c>
      <c r="CZ436" s="9">
        <v>105.01</v>
      </c>
      <c r="DA436" s="9">
        <v>100.25</v>
      </c>
      <c r="DB436" s="9">
        <v>94.23</v>
      </c>
      <c r="DC436" s="9">
        <v>90.72</v>
      </c>
      <c r="DD436" s="9">
        <v>87.14</v>
      </c>
      <c r="DE436" s="9">
        <v>89.36</v>
      </c>
      <c r="DF436" s="9">
        <v>95.9</v>
      </c>
      <c r="DG436" s="9">
        <v>102.45</v>
      </c>
      <c r="DH436" s="9">
        <v>106.98</v>
      </c>
      <c r="DI436" s="9">
        <v>107.88</v>
      </c>
      <c r="DJ436" s="9">
        <v>109.89</v>
      </c>
      <c r="DK436" s="9">
        <v>102.84</v>
      </c>
      <c r="DL436" s="9">
        <v>91.89</v>
      </c>
      <c r="DM436" s="9">
        <v>83.14</v>
      </c>
      <c r="DN436" s="9">
        <v>79.150000000000006</v>
      </c>
      <c r="DO436" s="9">
        <v>73.400000000000006</v>
      </c>
      <c r="DP436" s="9">
        <v>73.84</v>
      </c>
      <c r="DR436" s="9">
        <v>90.37</v>
      </c>
      <c r="DS436" s="9">
        <v>100.74</v>
      </c>
      <c r="DT436" s="9">
        <v>122.93</v>
      </c>
      <c r="DU436" s="9">
        <v>134.02000000000001</v>
      </c>
      <c r="DV436" s="9">
        <v>138.30000000000001</v>
      </c>
      <c r="DW436" s="9">
        <v>137.85</v>
      </c>
      <c r="DX436" s="9">
        <v>135.72999999999999</v>
      </c>
      <c r="DY436" s="9">
        <v>122.05</v>
      </c>
      <c r="DZ436" s="9">
        <v>120.43</v>
      </c>
      <c r="EA436" s="9">
        <v>120.32</v>
      </c>
      <c r="EB436" s="9">
        <v>118.39</v>
      </c>
      <c r="EC436" s="9">
        <v>118.78</v>
      </c>
      <c r="ED436" s="9">
        <v>118.42</v>
      </c>
      <c r="EE436" s="9">
        <v>134.19999999999999</v>
      </c>
      <c r="EF436" s="9">
        <v>136.47</v>
      </c>
      <c r="EG436" s="9">
        <v>137.55000000000001</v>
      </c>
      <c r="EH436" s="9">
        <v>136.35</v>
      </c>
      <c r="EI436" s="9">
        <v>135.61000000000001</v>
      </c>
      <c r="EJ436" s="9">
        <v>135.29</v>
      </c>
      <c r="EK436" s="9">
        <v>97.43</v>
      </c>
      <c r="EL436" s="9">
        <v>96.7</v>
      </c>
      <c r="EM436" s="9">
        <v>96.68</v>
      </c>
      <c r="EN436" s="9">
        <v>96.79</v>
      </c>
      <c r="EO436" s="9">
        <v>98.17</v>
      </c>
      <c r="EP436" s="9">
        <v>99.01</v>
      </c>
      <c r="EQ436" s="9">
        <v>114.55</v>
      </c>
      <c r="ER436" s="9">
        <v>117.06</v>
      </c>
      <c r="ES436" s="9">
        <v>118.92</v>
      </c>
      <c r="ET436" s="9">
        <v>119.58</v>
      </c>
      <c r="EU436" s="9">
        <v>118.62</v>
      </c>
      <c r="EV436" s="9">
        <v>118.53</v>
      </c>
      <c r="EW436" s="9">
        <v>84.5</v>
      </c>
      <c r="EX436" s="9">
        <v>83.87</v>
      </c>
      <c r="EY436" s="9">
        <v>83.88</v>
      </c>
      <c r="EZ436" s="9">
        <v>83.89</v>
      </c>
      <c r="FA436" s="9">
        <v>83.91</v>
      </c>
      <c r="FB436" s="9">
        <v>85.7</v>
      </c>
      <c r="FC436" s="9">
        <v>96.57</v>
      </c>
      <c r="FD436" s="9">
        <v>99.08</v>
      </c>
      <c r="FE436" s="9">
        <v>100.94</v>
      </c>
      <c r="FF436" s="9">
        <v>101.6</v>
      </c>
      <c r="FG436" s="9">
        <v>102.01</v>
      </c>
      <c r="FH436" s="9">
        <v>101.04</v>
      </c>
      <c r="FI436" s="9">
        <v>76.45</v>
      </c>
      <c r="FJ436" s="9">
        <v>74.739999999999995</v>
      </c>
      <c r="FK436" s="9">
        <v>73.489999999999995</v>
      </c>
      <c r="FL436" s="9">
        <v>73.5</v>
      </c>
      <c r="FM436" s="9">
        <v>73.38</v>
      </c>
      <c r="FO436" s="9">
        <v>82.386899999999997</v>
      </c>
      <c r="FP436" s="7">
        <v>83.94</v>
      </c>
      <c r="FQ436" s="9">
        <v>1.2683</v>
      </c>
      <c r="FR436" s="7">
        <f t="shared" si="57"/>
        <v>66.183079713001661</v>
      </c>
      <c r="FT436" s="7">
        <v>4.95</v>
      </c>
      <c r="FU436" s="7">
        <v>4.46</v>
      </c>
      <c r="FV436" s="9">
        <v>82.556100000000001</v>
      </c>
      <c r="FX436" s="9">
        <v>83.21</v>
      </c>
      <c r="FY436" s="9">
        <v>82.55</v>
      </c>
      <c r="FZ436" s="9">
        <v>81.569999999999993</v>
      </c>
      <c r="GA436" s="9">
        <v>79.72</v>
      </c>
      <c r="GB436" s="9">
        <v>76.42</v>
      </c>
    </row>
    <row r="437" spans="1:184" x14ac:dyDescent="0.25">
      <c r="A437" s="6">
        <f t="shared" si="58"/>
        <v>45162</v>
      </c>
      <c r="B437" s="13">
        <f t="shared" si="52"/>
        <v>8</v>
      </c>
      <c r="C437" s="13">
        <f t="shared" si="53"/>
        <v>2023</v>
      </c>
      <c r="D437">
        <f t="shared" si="54"/>
        <v>202308</v>
      </c>
      <c r="E437">
        <f t="shared" si="55"/>
        <v>3</v>
      </c>
      <c r="F437">
        <f t="shared" si="56"/>
        <v>202303</v>
      </c>
      <c r="G437" t="s">
        <v>623</v>
      </c>
      <c r="H437" s="9">
        <v>5.25</v>
      </c>
      <c r="I437" s="9">
        <v>5.1855000000000002</v>
      </c>
      <c r="J437" s="10">
        <v>5.3236504</v>
      </c>
      <c r="K437" s="10">
        <v>5.5152938999999996</v>
      </c>
      <c r="L437" s="10">
        <v>5.6472940999999999</v>
      </c>
      <c r="M437" s="10">
        <v>5.7296297999999997</v>
      </c>
      <c r="N437" s="10">
        <v>5.7770511999999998</v>
      </c>
      <c r="O437" s="10">
        <v>5.8003359000000003</v>
      </c>
      <c r="P437" s="10">
        <v>5.8058065000000001</v>
      </c>
      <c r="Q437" s="10">
        <v>5.7972324000000004</v>
      </c>
      <c r="R437" s="10">
        <v>5.7777764999999999</v>
      </c>
      <c r="S437" s="10">
        <v>5.7496738000000001</v>
      </c>
      <c r="T437" s="10">
        <v>5.7139728999999999</v>
      </c>
      <c r="U437" s="10">
        <v>5.6714181999999997</v>
      </c>
      <c r="V437" s="10">
        <v>5.6222076999999997</v>
      </c>
      <c r="W437" s="10">
        <v>5.5671698000000003</v>
      </c>
      <c r="X437" s="10">
        <v>5.5074373000000003</v>
      </c>
      <c r="Y437" s="10">
        <v>5.4441411999999998</v>
      </c>
      <c r="Z437" s="10">
        <v>5.3784127000000002</v>
      </c>
      <c r="AA437" s="10">
        <v>5.3113849999999996</v>
      </c>
      <c r="AB437" s="10">
        <v>5.2441136999999998</v>
      </c>
      <c r="AC437" s="10">
        <v>5.1772675000000001</v>
      </c>
      <c r="AD437" s="10">
        <v>5.1113936999999998</v>
      </c>
      <c r="AE437" s="10">
        <v>5.0470373000000004</v>
      </c>
      <c r="AF437" s="10">
        <v>4.9847435000000004</v>
      </c>
      <c r="AG437" s="10">
        <v>4.9250594000000003</v>
      </c>
      <c r="AH437" s="10">
        <v>4.8684428000000004</v>
      </c>
      <c r="AI437" s="10">
        <v>4.8148802999999996</v>
      </c>
      <c r="AJ437" s="10">
        <v>4.7642027999999996</v>
      </c>
      <c r="AK437" s="10">
        <v>4.7162391000000001</v>
      </c>
      <c r="AL437" s="10">
        <v>4.6708181</v>
      </c>
      <c r="AM437" s="10">
        <v>4.6277702999999999</v>
      </c>
      <c r="AN437" s="10">
        <v>4.5869247</v>
      </c>
      <c r="AO437" s="10">
        <v>4.5481100999999997</v>
      </c>
      <c r="AP437" s="10">
        <v>4.5111568999999996</v>
      </c>
      <c r="AQ437" s="10">
        <v>4.4758941999999999</v>
      </c>
      <c r="AR437" s="10">
        <v>4.4421508999999997</v>
      </c>
      <c r="AS437" s="10">
        <v>4.4097572999999999</v>
      </c>
      <c r="AT437" s="10">
        <v>4.3785600000000002</v>
      </c>
      <c r="AU437" s="10">
        <v>4.3484831000000002</v>
      </c>
      <c r="AV437" s="10">
        <v>4.3194730000000003</v>
      </c>
      <c r="AW437" s="10">
        <v>4.2914754000000004</v>
      </c>
      <c r="AX437" s="10">
        <v>4.2644355000000003</v>
      </c>
      <c r="AY437" s="10">
        <v>4.2382999999999997</v>
      </c>
      <c r="AZ437" s="10">
        <v>4.2130143999999996</v>
      </c>
      <c r="BA437" s="10">
        <v>4.1885240000000001</v>
      </c>
      <c r="BB437" s="10">
        <v>4.1647755000000002</v>
      </c>
      <c r="BC437" s="10">
        <v>4.1417142</v>
      </c>
      <c r="BD437" s="10">
        <v>4.1192856999999998</v>
      </c>
      <c r="BE437" s="10">
        <v>4.0974364000000003</v>
      </c>
      <c r="BF437" s="10">
        <v>4.0761212000000002</v>
      </c>
      <c r="BG437" s="10">
        <v>4.0553362000000002</v>
      </c>
      <c r="BH437" s="10">
        <v>4.0350896000000001</v>
      </c>
      <c r="BI437" s="10">
        <v>4.0153888999999996</v>
      </c>
      <c r="BJ437" s="10">
        <v>3.9962417000000001</v>
      </c>
      <c r="BK437" s="10">
        <v>3.9776560000000001</v>
      </c>
      <c r="BL437" s="10">
        <v>3.9596395000000002</v>
      </c>
      <c r="BM437" s="10">
        <v>3.9421995999999999</v>
      </c>
      <c r="BN437" s="10">
        <v>3.9253445</v>
      </c>
      <c r="BO437" s="10">
        <v>3.9090817000000002</v>
      </c>
      <c r="BP437" s="10">
        <v>3.8934188000000001</v>
      </c>
      <c r="BQ437" s="10">
        <v>3.8783639000000001</v>
      </c>
      <c r="BR437" s="10">
        <v>3.8008294999999999</v>
      </c>
      <c r="BS437" s="10">
        <v>3.7446632000000002</v>
      </c>
      <c r="BU437" s="9">
        <v>80.319999999999993</v>
      </c>
      <c r="BV437" s="9">
        <v>88.13</v>
      </c>
      <c r="BW437" s="9">
        <v>112.34</v>
      </c>
      <c r="BX437" s="9">
        <v>128.53</v>
      </c>
      <c r="BY437" s="9">
        <v>134.94999999999999</v>
      </c>
      <c r="BZ437" s="9">
        <v>136.6</v>
      </c>
      <c r="CA437" s="9">
        <v>133.55000000000001</v>
      </c>
      <c r="CB437" s="9">
        <v>128.58000000000001</v>
      </c>
      <c r="CC437" s="9">
        <v>124.79</v>
      </c>
      <c r="CD437" s="9">
        <v>122.24</v>
      </c>
      <c r="CE437" s="9">
        <v>123.8</v>
      </c>
      <c r="CF437" s="9">
        <v>124.76</v>
      </c>
      <c r="CG437" s="9">
        <v>126.88</v>
      </c>
      <c r="CH437" s="9">
        <v>133.78</v>
      </c>
      <c r="CI437" s="9">
        <v>138.65</v>
      </c>
      <c r="CJ437" s="9">
        <v>143.80000000000001</v>
      </c>
      <c r="CK437" s="9">
        <v>149.18</v>
      </c>
      <c r="CL437" s="9">
        <v>145.36000000000001</v>
      </c>
      <c r="CM437" s="9">
        <v>133.08000000000001</v>
      </c>
      <c r="CN437" s="9">
        <v>114.53</v>
      </c>
      <c r="CO437" s="9">
        <v>106.53</v>
      </c>
      <c r="CP437" s="9">
        <v>101.99</v>
      </c>
      <c r="CQ437" s="9">
        <v>104.01</v>
      </c>
      <c r="CR437" s="9">
        <v>105.92</v>
      </c>
      <c r="CS437" s="9">
        <v>107.74</v>
      </c>
      <c r="CT437" s="9">
        <v>113.39</v>
      </c>
      <c r="CU437" s="9">
        <v>117.69</v>
      </c>
      <c r="CV437" s="9">
        <v>120.02</v>
      </c>
      <c r="CW437" s="9">
        <v>121.9</v>
      </c>
      <c r="CX437" s="9">
        <v>122.31</v>
      </c>
      <c r="CY437" s="9">
        <v>110.12</v>
      </c>
      <c r="CZ437" s="9">
        <v>100.62</v>
      </c>
      <c r="DA437" s="9">
        <v>95.86</v>
      </c>
      <c r="DB437" s="9">
        <v>89.84</v>
      </c>
      <c r="DC437" s="9">
        <v>86.33</v>
      </c>
      <c r="DD437" s="9">
        <v>82.75</v>
      </c>
      <c r="DE437" s="9">
        <v>84.97</v>
      </c>
      <c r="DF437" s="9">
        <v>91.51</v>
      </c>
      <c r="DG437" s="9">
        <v>98.06</v>
      </c>
      <c r="DH437" s="9">
        <v>102.59</v>
      </c>
      <c r="DI437" s="9">
        <v>103.49</v>
      </c>
      <c r="DJ437" s="9">
        <v>105.5</v>
      </c>
      <c r="DK437" s="9">
        <v>98.45</v>
      </c>
      <c r="DL437" s="9">
        <v>89</v>
      </c>
      <c r="DM437" s="9">
        <v>80.25</v>
      </c>
      <c r="DN437" s="9">
        <v>76.260000000000005</v>
      </c>
      <c r="DO437" s="9">
        <v>70.510000000000005</v>
      </c>
      <c r="DP437" s="9">
        <v>70.95</v>
      </c>
      <c r="DR437" s="9">
        <v>81.87</v>
      </c>
      <c r="DS437" s="9">
        <v>88.1</v>
      </c>
      <c r="DT437" s="9">
        <v>111.86</v>
      </c>
      <c r="DU437" s="9">
        <v>122.94</v>
      </c>
      <c r="DV437" s="9">
        <v>129.01</v>
      </c>
      <c r="DW437" s="9">
        <v>128.56</v>
      </c>
      <c r="DX437" s="9">
        <v>126.44</v>
      </c>
      <c r="DY437" s="9">
        <v>114.32</v>
      </c>
      <c r="DZ437" s="9">
        <v>112.7</v>
      </c>
      <c r="EA437" s="9">
        <v>112.59</v>
      </c>
      <c r="EB437" s="9">
        <v>110.77</v>
      </c>
      <c r="EC437" s="9">
        <v>111.16</v>
      </c>
      <c r="ED437" s="9">
        <v>110.8</v>
      </c>
      <c r="EE437" s="9">
        <v>127.4</v>
      </c>
      <c r="EF437" s="9">
        <v>129.66999999999999</v>
      </c>
      <c r="EG437" s="9">
        <v>130.75</v>
      </c>
      <c r="EH437" s="9">
        <v>129.55000000000001</v>
      </c>
      <c r="EI437" s="9">
        <v>128.81</v>
      </c>
      <c r="EJ437" s="9">
        <v>128.49</v>
      </c>
      <c r="EK437" s="9">
        <v>93.84</v>
      </c>
      <c r="EL437" s="9">
        <v>93.11</v>
      </c>
      <c r="EM437" s="9">
        <v>93.09</v>
      </c>
      <c r="EN437" s="9">
        <v>93.2</v>
      </c>
      <c r="EO437" s="9">
        <v>94.58</v>
      </c>
      <c r="EP437" s="9">
        <v>95.42</v>
      </c>
      <c r="EQ437" s="9">
        <v>112.54</v>
      </c>
      <c r="ER437" s="9">
        <v>115.05</v>
      </c>
      <c r="ES437" s="9">
        <v>116.91</v>
      </c>
      <c r="ET437" s="9">
        <v>117.57</v>
      </c>
      <c r="EU437" s="9">
        <v>116.61</v>
      </c>
      <c r="EV437" s="9">
        <v>116.52</v>
      </c>
      <c r="EW437" s="9">
        <v>83.49</v>
      </c>
      <c r="EX437" s="9">
        <v>82.86</v>
      </c>
      <c r="EY437" s="9">
        <v>82.87</v>
      </c>
      <c r="EZ437" s="9">
        <v>82.88</v>
      </c>
      <c r="FA437" s="9">
        <v>82.9</v>
      </c>
      <c r="FB437" s="9">
        <v>84.69</v>
      </c>
      <c r="FC437" s="9">
        <v>94.56</v>
      </c>
      <c r="FD437" s="9">
        <v>97.07</v>
      </c>
      <c r="FE437" s="9">
        <v>98.93</v>
      </c>
      <c r="FF437" s="9">
        <v>99.59</v>
      </c>
      <c r="FG437" s="9">
        <v>100</v>
      </c>
      <c r="FH437" s="9">
        <v>99.03</v>
      </c>
      <c r="FI437" s="9">
        <v>75.44</v>
      </c>
      <c r="FJ437" s="9">
        <v>73.73</v>
      </c>
      <c r="FK437" s="9">
        <v>72.48</v>
      </c>
      <c r="FL437" s="9">
        <v>72.489999999999995</v>
      </c>
      <c r="FM437" s="9">
        <v>72.37</v>
      </c>
      <c r="FO437" s="9">
        <v>82.112300000000005</v>
      </c>
      <c r="FP437" s="7">
        <v>84.07</v>
      </c>
      <c r="FQ437" s="9">
        <v>1.2647999999999999</v>
      </c>
      <c r="FR437" s="7">
        <f t="shared" si="57"/>
        <v>66.469006957621758</v>
      </c>
      <c r="FT437" s="7">
        <v>4.97</v>
      </c>
      <c r="FU437" s="7">
        <v>4.4400000000000004</v>
      </c>
      <c r="FV437" s="9">
        <v>82.269599999999997</v>
      </c>
      <c r="FX437" s="9">
        <v>83.36</v>
      </c>
      <c r="FY437" s="9">
        <v>82.57</v>
      </c>
      <c r="FZ437" s="9">
        <v>81.48</v>
      </c>
      <c r="GA437" s="9">
        <v>79.489999999999995</v>
      </c>
      <c r="GB437" s="9">
        <v>75.989999999999995</v>
      </c>
    </row>
    <row r="438" spans="1:184" x14ac:dyDescent="0.25">
      <c r="A438" s="6">
        <f t="shared" si="58"/>
        <v>45163</v>
      </c>
      <c r="B438" s="13">
        <f t="shared" si="52"/>
        <v>8</v>
      </c>
      <c r="C438" s="13">
        <f t="shared" si="53"/>
        <v>2023</v>
      </c>
      <c r="D438">
        <f t="shared" si="54"/>
        <v>202308</v>
      </c>
      <c r="E438">
        <f t="shared" si="55"/>
        <v>3</v>
      </c>
      <c r="F438">
        <f t="shared" si="56"/>
        <v>202303</v>
      </c>
      <c r="G438" t="s">
        <v>624</v>
      </c>
      <c r="H438" s="9">
        <v>5.25</v>
      </c>
      <c r="I438" s="9">
        <v>5.1852</v>
      </c>
      <c r="J438" s="10">
        <v>5.3332307999999999</v>
      </c>
      <c r="K438" s="10">
        <v>5.5243900000000004</v>
      </c>
      <c r="L438" s="10">
        <v>5.6579566000000003</v>
      </c>
      <c r="M438" s="10">
        <v>5.7420530000000003</v>
      </c>
      <c r="N438" s="10">
        <v>5.7907275</v>
      </c>
      <c r="O438" s="10">
        <v>5.8153490999999997</v>
      </c>
      <c r="P438" s="10">
        <v>5.8235131000000004</v>
      </c>
      <c r="Q438" s="10">
        <v>5.8206550000000004</v>
      </c>
      <c r="R438" s="10">
        <v>5.8103758000000001</v>
      </c>
      <c r="S438" s="10">
        <v>5.7940300999999996</v>
      </c>
      <c r="T438" s="10">
        <v>5.7716737</v>
      </c>
      <c r="U438" s="10">
        <v>5.7424679000000003</v>
      </c>
      <c r="V438" s="10">
        <v>5.7042229000000004</v>
      </c>
      <c r="W438" s="10">
        <v>5.6571879000000003</v>
      </c>
      <c r="X438" s="10">
        <v>5.6025931</v>
      </c>
      <c r="Y438" s="10">
        <v>5.5416673000000003</v>
      </c>
      <c r="Z438" s="10">
        <v>5.4756394000000004</v>
      </c>
      <c r="AA438" s="10">
        <v>5.4057402999999997</v>
      </c>
      <c r="AB438" s="10">
        <v>5.3331850000000003</v>
      </c>
      <c r="AC438" s="10">
        <v>5.2591169999999998</v>
      </c>
      <c r="AD438" s="10">
        <v>5.1846595000000004</v>
      </c>
      <c r="AE438" s="10">
        <v>5.1109334000000004</v>
      </c>
      <c r="AF438" s="10">
        <v>5.0390592999999999</v>
      </c>
      <c r="AG438" s="10">
        <v>4.9701605000000004</v>
      </c>
      <c r="AH438" s="10">
        <v>4.905176</v>
      </c>
      <c r="AI438" s="10">
        <v>4.8441581999999999</v>
      </c>
      <c r="AJ438" s="10">
        <v>4.7868921000000002</v>
      </c>
      <c r="AK438" s="10">
        <v>4.7331605000000003</v>
      </c>
      <c r="AL438" s="10">
        <v>4.6827461000000001</v>
      </c>
      <c r="AM438" s="10">
        <v>4.6354338000000004</v>
      </c>
      <c r="AN438" s="10">
        <v>4.5910061999999998</v>
      </c>
      <c r="AO438" s="10">
        <v>4.5492464999999997</v>
      </c>
      <c r="AP438" s="10">
        <v>4.5099390000000001</v>
      </c>
      <c r="AQ438" s="10">
        <v>4.4728665999999997</v>
      </c>
      <c r="AR438" s="10">
        <v>4.4378126</v>
      </c>
      <c r="AS438" s="10">
        <v>4.4045610000000002</v>
      </c>
      <c r="AT438" s="10">
        <v>4.3729126999999997</v>
      </c>
      <c r="AU438" s="10">
        <v>4.3427462999999999</v>
      </c>
      <c r="AV438" s="10">
        <v>4.3139630000000002</v>
      </c>
      <c r="AW438" s="10">
        <v>4.2864630999999997</v>
      </c>
      <c r="AX438" s="10">
        <v>4.2601465999999997</v>
      </c>
      <c r="AY438" s="10">
        <v>4.2349147</v>
      </c>
      <c r="AZ438" s="10">
        <v>4.2106677000000001</v>
      </c>
      <c r="BA438" s="10">
        <v>4.1873057999999999</v>
      </c>
      <c r="BB438" s="10">
        <v>4.1647299999999996</v>
      </c>
      <c r="BC438" s="10">
        <v>4.1428406999999998</v>
      </c>
      <c r="BD438" s="10">
        <v>4.1215380000000001</v>
      </c>
      <c r="BE438" s="10">
        <v>4.1007230000000003</v>
      </c>
      <c r="BF438" s="10">
        <v>4.0803130999999997</v>
      </c>
      <c r="BG438" s="10">
        <v>4.0603008000000003</v>
      </c>
      <c r="BH438" s="10">
        <v>4.0407004000000004</v>
      </c>
      <c r="BI438" s="10">
        <v>4.0215253000000004</v>
      </c>
      <c r="BJ438" s="10">
        <v>4.0027888999999996</v>
      </c>
      <c r="BK438" s="10">
        <v>3.9845055</v>
      </c>
      <c r="BL438" s="10">
        <v>3.9666883999999998</v>
      </c>
      <c r="BM438" s="10">
        <v>3.9493512000000002</v>
      </c>
      <c r="BN438" s="10">
        <v>3.9325079000000001</v>
      </c>
      <c r="BO438" s="10">
        <v>3.916172</v>
      </c>
      <c r="BP438" s="10">
        <v>3.9003570999999999</v>
      </c>
      <c r="BQ438" s="10">
        <v>3.8850771000000002</v>
      </c>
      <c r="BR438" s="10">
        <v>3.8049928</v>
      </c>
      <c r="BS438" s="10">
        <v>3.7451473000000002</v>
      </c>
      <c r="BU438" s="9">
        <v>86.65</v>
      </c>
      <c r="BV438" s="9">
        <v>92.76</v>
      </c>
      <c r="BW438" s="9">
        <v>116.31</v>
      </c>
      <c r="BX438" s="9">
        <v>132.5</v>
      </c>
      <c r="BY438" s="9">
        <v>138.76</v>
      </c>
      <c r="BZ438" s="9">
        <v>140.36000000000001</v>
      </c>
      <c r="CA438" s="9">
        <v>136.94</v>
      </c>
      <c r="CB438" s="9">
        <v>131.94</v>
      </c>
      <c r="CC438" s="9">
        <v>128.15</v>
      </c>
      <c r="CD438" s="9">
        <v>125.6</v>
      </c>
      <c r="CE438" s="9">
        <v>127.16</v>
      </c>
      <c r="CF438" s="9">
        <v>128.11000000000001</v>
      </c>
      <c r="CG438" s="9">
        <v>130.22999999999999</v>
      </c>
      <c r="CH438" s="9">
        <v>137.13</v>
      </c>
      <c r="CI438" s="9">
        <v>142</v>
      </c>
      <c r="CJ438" s="9">
        <v>147.44999999999999</v>
      </c>
      <c r="CK438" s="9">
        <v>153.03</v>
      </c>
      <c r="CL438" s="9">
        <v>149.19999999999999</v>
      </c>
      <c r="CM438" s="9">
        <v>136.91999999999999</v>
      </c>
      <c r="CN438" s="9">
        <v>117.13</v>
      </c>
      <c r="CO438" s="9">
        <v>109.38</v>
      </c>
      <c r="CP438" s="9">
        <v>104.84</v>
      </c>
      <c r="CQ438" s="9">
        <v>106.86</v>
      </c>
      <c r="CR438" s="9">
        <v>108.77</v>
      </c>
      <c r="CS438" s="9">
        <v>110.59</v>
      </c>
      <c r="CT438" s="9">
        <v>117.04</v>
      </c>
      <c r="CU438" s="9">
        <v>121.34</v>
      </c>
      <c r="CV438" s="9">
        <v>123.67</v>
      </c>
      <c r="CW438" s="9">
        <v>125.55</v>
      </c>
      <c r="CX438" s="9">
        <v>125.96</v>
      </c>
      <c r="CY438" s="9">
        <v>113.77</v>
      </c>
      <c r="CZ438" s="9">
        <v>103.87</v>
      </c>
      <c r="DA438" s="9">
        <v>99.11</v>
      </c>
      <c r="DB438" s="9">
        <v>93.09</v>
      </c>
      <c r="DC438" s="9">
        <v>89.58</v>
      </c>
      <c r="DD438" s="9">
        <v>86</v>
      </c>
      <c r="DE438" s="9">
        <v>88.22</v>
      </c>
      <c r="DF438" s="9">
        <v>94.76</v>
      </c>
      <c r="DG438" s="9">
        <v>101.31</v>
      </c>
      <c r="DH438" s="9">
        <v>105.84</v>
      </c>
      <c r="DI438" s="9">
        <v>106.74</v>
      </c>
      <c r="DJ438" s="9">
        <v>108.75</v>
      </c>
      <c r="DK438" s="9">
        <v>101.7</v>
      </c>
      <c r="DL438" s="9">
        <v>91.25</v>
      </c>
      <c r="DM438" s="9">
        <v>82.5</v>
      </c>
      <c r="DN438" s="9">
        <v>78.510000000000005</v>
      </c>
      <c r="DO438" s="9">
        <v>72.760000000000005</v>
      </c>
      <c r="DP438" s="9">
        <v>73.2</v>
      </c>
      <c r="DR438" s="9">
        <v>86.68</v>
      </c>
      <c r="DS438" s="9">
        <v>91.94</v>
      </c>
      <c r="DT438" s="9">
        <v>116.56</v>
      </c>
      <c r="DU438" s="9">
        <v>128.5</v>
      </c>
      <c r="DV438" s="9">
        <v>133.37</v>
      </c>
      <c r="DW438" s="9">
        <v>132.91999999999999</v>
      </c>
      <c r="DX438" s="9">
        <v>130.80000000000001</v>
      </c>
      <c r="DY438" s="9">
        <v>116.53</v>
      </c>
      <c r="DZ438" s="9">
        <v>114.91</v>
      </c>
      <c r="EA438" s="9">
        <v>114.8</v>
      </c>
      <c r="EB438" s="9">
        <v>113.12</v>
      </c>
      <c r="EC438" s="9">
        <v>113.51</v>
      </c>
      <c r="ED438" s="9">
        <v>113.15</v>
      </c>
      <c r="EE438" s="9">
        <v>130.66999999999999</v>
      </c>
      <c r="EF438" s="9">
        <v>132.94</v>
      </c>
      <c r="EG438" s="9">
        <v>134.02000000000001</v>
      </c>
      <c r="EH438" s="9">
        <v>132.80000000000001</v>
      </c>
      <c r="EI438" s="9">
        <v>132.06</v>
      </c>
      <c r="EJ438" s="9">
        <v>131.74</v>
      </c>
      <c r="EK438" s="9">
        <v>97.31</v>
      </c>
      <c r="EL438" s="9">
        <v>96.58</v>
      </c>
      <c r="EM438" s="9">
        <v>96.56</v>
      </c>
      <c r="EN438" s="9">
        <v>96.67</v>
      </c>
      <c r="EO438" s="9">
        <v>98.05</v>
      </c>
      <c r="EP438" s="9">
        <v>98.89</v>
      </c>
      <c r="EQ438" s="9">
        <v>113.39</v>
      </c>
      <c r="ER438" s="9">
        <v>115.9</v>
      </c>
      <c r="ES438" s="9">
        <v>117.76</v>
      </c>
      <c r="ET438" s="9">
        <v>118.42</v>
      </c>
      <c r="EU438" s="9">
        <v>117.46</v>
      </c>
      <c r="EV438" s="9">
        <v>117.37</v>
      </c>
      <c r="EW438" s="9">
        <v>86.23</v>
      </c>
      <c r="EX438" s="9">
        <v>85.6</v>
      </c>
      <c r="EY438" s="9">
        <v>85.61</v>
      </c>
      <c r="EZ438" s="9">
        <v>85.62</v>
      </c>
      <c r="FA438" s="9">
        <v>85.64</v>
      </c>
      <c r="FB438" s="9">
        <v>87.43</v>
      </c>
      <c r="FC438" s="9">
        <v>94.99</v>
      </c>
      <c r="FD438" s="9">
        <v>97.5</v>
      </c>
      <c r="FE438" s="9">
        <v>99.36</v>
      </c>
      <c r="FF438" s="9">
        <v>100.02</v>
      </c>
      <c r="FG438" s="9">
        <v>100.43</v>
      </c>
      <c r="FH438" s="9">
        <v>99.46</v>
      </c>
      <c r="FI438" s="9">
        <v>78.180000000000007</v>
      </c>
      <c r="FJ438" s="9">
        <v>76.47</v>
      </c>
      <c r="FK438" s="9">
        <v>75.22</v>
      </c>
      <c r="FL438" s="9">
        <v>75.23</v>
      </c>
      <c r="FM438" s="9">
        <v>75.11</v>
      </c>
      <c r="FO438" s="9">
        <v>81.837699999999998</v>
      </c>
      <c r="FP438" s="7">
        <v>85.42</v>
      </c>
      <c r="FQ438" s="9">
        <v>1.2554000000000001</v>
      </c>
      <c r="FR438" s="7">
        <f t="shared" si="57"/>
        <v>68.042058308108963</v>
      </c>
      <c r="FT438" s="7">
        <v>5.01</v>
      </c>
      <c r="FU438" s="7">
        <v>4.4400000000000004</v>
      </c>
      <c r="FV438" s="9">
        <v>82.003</v>
      </c>
      <c r="FX438" s="9">
        <v>84.48</v>
      </c>
      <c r="FY438" s="9">
        <v>83.56</v>
      </c>
      <c r="FZ438" s="9">
        <v>82.35</v>
      </c>
      <c r="GA438" s="9">
        <v>80.22</v>
      </c>
      <c r="GB438" s="9">
        <v>76.53</v>
      </c>
    </row>
    <row r="439" spans="1:184" x14ac:dyDescent="0.25">
      <c r="A439" s="6">
        <f t="shared" si="58"/>
        <v>45166</v>
      </c>
      <c r="B439" s="13">
        <f t="shared" si="52"/>
        <v>8</v>
      </c>
      <c r="C439" s="13">
        <f t="shared" si="53"/>
        <v>2023</v>
      </c>
      <c r="D439">
        <f t="shared" si="54"/>
        <v>202308</v>
      </c>
      <c r="E439">
        <f t="shared" si="55"/>
        <v>3</v>
      </c>
      <c r="F439">
        <f t="shared" si="56"/>
        <v>202303</v>
      </c>
      <c r="G439" t="s">
        <v>625</v>
      </c>
      <c r="H439" s="9">
        <v>5.25</v>
      </c>
      <c r="I439" s="9" t="e">
        <v>#N/A</v>
      </c>
      <c r="J439" s="10" t="e">
        <v>#N/A</v>
      </c>
      <c r="K439" s="10" t="e">
        <v>#N/A</v>
      </c>
      <c r="L439" s="10" t="e">
        <v>#N/A</v>
      </c>
      <c r="M439" s="10" t="e">
        <v>#N/A</v>
      </c>
      <c r="N439" s="10" t="e">
        <v>#N/A</v>
      </c>
      <c r="O439" s="10" t="e">
        <v>#N/A</v>
      </c>
      <c r="P439" s="10" t="e">
        <v>#N/A</v>
      </c>
      <c r="Q439" s="10" t="e">
        <v>#N/A</v>
      </c>
      <c r="R439" s="10" t="e">
        <v>#N/A</v>
      </c>
      <c r="S439" s="10" t="e">
        <v>#N/A</v>
      </c>
      <c r="T439" s="10" t="e">
        <v>#N/A</v>
      </c>
      <c r="U439" s="10" t="e">
        <v>#N/A</v>
      </c>
      <c r="V439" s="10" t="e">
        <v>#N/A</v>
      </c>
      <c r="W439" s="10" t="e">
        <v>#N/A</v>
      </c>
      <c r="X439" s="10" t="e">
        <v>#N/A</v>
      </c>
      <c r="Y439" s="10" t="e">
        <v>#N/A</v>
      </c>
      <c r="Z439" s="10" t="e">
        <v>#N/A</v>
      </c>
      <c r="AA439" s="10" t="e">
        <v>#N/A</v>
      </c>
      <c r="AB439" s="10" t="e">
        <v>#N/A</v>
      </c>
      <c r="AC439" s="10" t="e">
        <v>#N/A</v>
      </c>
      <c r="AD439" s="10" t="e">
        <v>#N/A</v>
      </c>
      <c r="AE439" s="10" t="e">
        <v>#N/A</v>
      </c>
      <c r="AF439" s="10" t="e">
        <v>#N/A</v>
      </c>
      <c r="AG439" s="10" t="e">
        <v>#N/A</v>
      </c>
      <c r="AH439" s="10" t="e">
        <v>#N/A</v>
      </c>
      <c r="AI439" s="10" t="e">
        <v>#N/A</v>
      </c>
      <c r="AJ439" s="10" t="e">
        <v>#N/A</v>
      </c>
      <c r="AK439" s="10" t="e">
        <v>#N/A</v>
      </c>
      <c r="AL439" s="10" t="e">
        <v>#N/A</v>
      </c>
      <c r="AM439" s="10" t="e">
        <v>#N/A</v>
      </c>
      <c r="AN439" s="10" t="e">
        <v>#N/A</v>
      </c>
      <c r="AO439" s="10" t="e">
        <v>#N/A</v>
      </c>
      <c r="AP439" s="10" t="e">
        <v>#N/A</v>
      </c>
      <c r="AQ439" s="10" t="e">
        <v>#N/A</v>
      </c>
      <c r="AR439" s="10" t="e">
        <v>#N/A</v>
      </c>
      <c r="AS439" s="10" t="e">
        <v>#N/A</v>
      </c>
      <c r="AT439" s="10" t="e">
        <v>#N/A</v>
      </c>
      <c r="AU439" s="10" t="e">
        <v>#N/A</v>
      </c>
      <c r="AV439" s="10" t="e">
        <v>#N/A</v>
      </c>
      <c r="AW439" s="10" t="e">
        <v>#N/A</v>
      </c>
      <c r="AX439" s="10" t="e">
        <v>#N/A</v>
      </c>
      <c r="AY439" s="10" t="e">
        <v>#N/A</v>
      </c>
      <c r="AZ439" s="10" t="e">
        <v>#N/A</v>
      </c>
      <c r="BA439" s="10" t="e">
        <v>#N/A</v>
      </c>
      <c r="BB439" s="10" t="e">
        <v>#N/A</v>
      </c>
      <c r="BC439" s="10" t="e">
        <v>#N/A</v>
      </c>
      <c r="BD439" s="10" t="e">
        <v>#N/A</v>
      </c>
      <c r="BE439" s="10" t="e">
        <v>#N/A</v>
      </c>
      <c r="BF439" s="10" t="e">
        <v>#N/A</v>
      </c>
      <c r="BG439" s="10" t="e">
        <v>#N/A</v>
      </c>
      <c r="BH439" s="10" t="e">
        <v>#N/A</v>
      </c>
      <c r="BI439" s="10" t="e">
        <v>#N/A</v>
      </c>
      <c r="BJ439" s="10" t="e">
        <v>#N/A</v>
      </c>
      <c r="BK439" s="10" t="e">
        <v>#N/A</v>
      </c>
      <c r="BL439" s="10" t="e">
        <v>#N/A</v>
      </c>
      <c r="BM439" s="10" t="e">
        <v>#N/A</v>
      </c>
      <c r="BN439" s="10" t="e">
        <v>#N/A</v>
      </c>
      <c r="BO439" s="10" t="e">
        <v>#N/A</v>
      </c>
      <c r="BP439" s="10" t="e">
        <v>#N/A</v>
      </c>
      <c r="BQ439" s="10" t="e">
        <v>#N/A</v>
      </c>
      <c r="BR439" s="10" t="e">
        <v>#N/A</v>
      </c>
      <c r="BS439" s="10" t="e">
        <v>#N/A</v>
      </c>
      <c r="BU439" s="9">
        <v>86.65</v>
      </c>
      <c r="BV439" s="9">
        <v>92.76</v>
      </c>
      <c r="BW439" s="9">
        <v>116.31</v>
      </c>
      <c r="BX439" s="9">
        <v>132.5</v>
      </c>
      <c r="BY439" s="9">
        <v>138.76</v>
      </c>
      <c r="BZ439" s="9">
        <v>140.36000000000001</v>
      </c>
      <c r="CA439" s="9">
        <v>136.94</v>
      </c>
      <c r="CB439" s="9">
        <v>131.94</v>
      </c>
      <c r="CC439" s="9">
        <v>128.15</v>
      </c>
      <c r="CD439" s="9">
        <v>125.6</v>
      </c>
      <c r="CE439" s="9">
        <v>127.16</v>
      </c>
      <c r="CF439" s="9">
        <v>128.11000000000001</v>
      </c>
      <c r="CG439" s="9">
        <v>130.22999999999999</v>
      </c>
      <c r="CH439" s="9">
        <v>137.13</v>
      </c>
      <c r="CI439" s="9">
        <v>142</v>
      </c>
      <c r="CJ439" s="9">
        <v>147.44999999999999</v>
      </c>
      <c r="CK439" s="9">
        <v>153.03</v>
      </c>
      <c r="CL439" s="9">
        <v>149.19999999999999</v>
      </c>
      <c r="CM439" s="9">
        <v>136.91999999999999</v>
      </c>
      <c r="CN439" s="9">
        <v>117.13</v>
      </c>
      <c r="CO439" s="9">
        <v>109.38</v>
      </c>
      <c r="CP439" s="9">
        <v>104.84</v>
      </c>
      <c r="CQ439" s="9">
        <v>106.86</v>
      </c>
      <c r="CR439" s="9">
        <v>108.77</v>
      </c>
      <c r="CS439" s="9">
        <v>110.59</v>
      </c>
      <c r="CT439" s="9">
        <v>117.04</v>
      </c>
      <c r="CU439" s="9">
        <v>121.34</v>
      </c>
      <c r="CV439" s="9">
        <v>123.67</v>
      </c>
      <c r="CW439" s="9">
        <v>125.55</v>
      </c>
      <c r="CX439" s="9">
        <v>125.96</v>
      </c>
      <c r="CY439" s="9">
        <v>113.77</v>
      </c>
      <c r="CZ439" s="9">
        <v>103.87</v>
      </c>
      <c r="DA439" s="9">
        <v>99.11</v>
      </c>
      <c r="DB439" s="9">
        <v>93.09</v>
      </c>
      <c r="DC439" s="9">
        <v>89.58</v>
      </c>
      <c r="DD439" s="9">
        <v>86</v>
      </c>
      <c r="DE439" s="9">
        <v>88.22</v>
      </c>
      <c r="DF439" s="9">
        <v>94.76</v>
      </c>
      <c r="DG439" s="9">
        <v>101.31</v>
      </c>
      <c r="DH439" s="9">
        <v>105.84</v>
      </c>
      <c r="DI439" s="9">
        <v>106.74</v>
      </c>
      <c r="DJ439" s="9">
        <v>108.75</v>
      </c>
      <c r="DK439" s="9">
        <v>101.7</v>
      </c>
      <c r="DL439" s="9">
        <v>91.25</v>
      </c>
      <c r="DM439" s="9">
        <v>82.5</v>
      </c>
      <c r="DN439" s="9">
        <v>78.510000000000005</v>
      </c>
      <c r="DO439" s="9">
        <v>72.760000000000005</v>
      </c>
      <c r="DP439" s="9">
        <v>73.2</v>
      </c>
      <c r="DR439" s="9">
        <v>86.68</v>
      </c>
      <c r="DS439" s="9">
        <v>91.94</v>
      </c>
      <c r="DT439" s="9">
        <v>116.56</v>
      </c>
      <c r="DU439" s="9">
        <v>128.5</v>
      </c>
      <c r="DV439" s="9">
        <v>133.37</v>
      </c>
      <c r="DW439" s="9">
        <v>132.91999999999999</v>
      </c>
      <c r="DX439" s="9">
        <v>130.80000000000001</v>
      </c>
      <c r="DY439" s="9">
        <v>116.53</v>
      </c>
      <c r="DZ439" s="9">
        <v>114.91</v>
      </c>
      <c r="EA439" s="9">
        <v>114.8</v>
      </c>
      <c r="EB439" s="9">
        <v>113.12</v>
      </c>
      <c r="EC439" s="9">
        <v>113.51</v>
      </c>
      <c r="ED439" s="9">
        <v>113.15</v>
      </c>
      <c r="EE439" s="9">
        <v>130.66999999999999</v>
      </c>
      <c r="EF439" s="9">
        <v>132.94</v>
      </c>
      <c r="EG439" s="9">
        <v>134.02000000000001</v>
      </c>
      <c r="EH439" s="9">
        <v>132.80000000000001</v>
      </c>
      <c r="EI439" s="9">
        <v>132.06</v>
      </c>
      <c r="EJ439" s="9">
        <v>131.74</v>
      </c>
      <c r="EK439" s="9">
        <v>97.31</v>
      </c>
      <c r="EL439" s="9">
        <v>96.58</v>
      </c>
      <c r="EM439" s="9">
        <v>96.56</v>
      </c>
      <c r="EN439" s="9">
        <v>96.67</v>
      </c>
      <c r="EO439" s="9">
        <v>98.05</v>
      </c>
      <c r="EP439" s="9">
        <v>98.89</v>
      </c>
      <c r="EQ439" s="9">
        <v>113.39</v>
      </c>
      <c r="ER439" s="9">
        <v>115.9</v>
      </c>
      <c r="ES439" s="9">
        <v>117.76</v>
      </c>
      <c r="ET439" s="9">
        <v>118.42</v>
      </c>
      <c r="EU439" s="9">
        <v>117.46</v>
      </c>
      <c r="EV439" s="9">
        <v>117.37</v>
      </c>
      <c r="EW439" s="9">
        <v>86.23</v>
      </c>
      <c r="EX439" s="9">
        <v>85.6</v>
      </c>
      <c r="EY439" s="9">
        <v>85.61</v>
      </c>
      <c r="EZ439" s="9">
        <v>85.62</v>
      </c>
      <c r="FA439" s="9">
        <v>85.64</v>
      </c>
      <c r="FB439" s="9">
        <v>87.43</v>
      </c>
      <c r="FC439" s="9">
        <v>94.99</v>
      </c>
      <c r="FD439" s="9">
        <v>97.5</v>
      </c>
      <c r="FE439" s="9">
        <v>99.36</v>
      </c>
      <c r="FF439" s="9">
        <v>100.02</v>
      </c>
      <c r="FG439" s="9">
        <v>100.43</v>
      </c>
      <c r="FH439" s="9">
        <v>99.46</v>
      </c>
      <c r="FI439" s="9">
        <v>78.180000000000007</v>
      </c>
      <c r="FJ439" s="9">
        <v>76.47</v>
      </c>
      <c r="FK439" s="9">
        <v>75.22</v>
      </c>
      <c r="FL439" s="9">
        <v>75.23</v>
      </c>
      <c r="FM439" s="9">
        <v>75.11</v>
      </c>
      <c r="FO439" s="9" t="e">
        <v>#N/A</v>
      </c>
      <c r="FP439" s="7" t="e">
        <v>#N/A</v>
      </c>
      <c r="FQ439" s="9" t="e">
        <v>#N/A</v>
      </c>
      <c r="FR439" s="7" t="e">
        <f t="shared" si="57"/>
        <v>#N/A</v>
      </c>
      <c r="FT439" s="7">
        <v>5.27</v>
      </c>
      <c r="FU439" s="7">
        <v>4.4400000000000004</v>
      </c>
      <c r="FV439" s="9" t="e">
        <v>#N/A</v>
      </c>
      <c r="FX439" s="9">
        <v>84.42</v>
      </c>
      <c r="FY439" s="9">
        <v>83.48</v>
      </c>
      <c r="FZ439" s="9">
        <v>82.26</v>
      </c>
      <c r="GA439" s="9">
        <v>80.06</v>
      </c>
      <c r="GB439" s="9">
        <v>76.31</v>
      </c>
    </row>
    <row r="440" spans="1:184" x14ac:dyDescent="0.25">
      <c r="A440" s="6">
        <f t="shared" si="58"/>
        <v>45167</v>
      </c>
      <c r="B440" s="13">
        <f t="shared" si="52"/>
        <v>8</v>
      </c>
      <c r="C440" s="13">
        <f t="shared" si="53"/>
        <v>2023</v>
      </c>
      <c r="D440">
        <f t="shared" si="54"/>
        <v>202308</v>
      </c>
      <c r="E440">
        <f t="shared" si="55"/>
        <v>3</v>
      </c>
      <c r="F440">
        <f t="shared" si="56"/>
        <v>202303</v>
      </c>
      <c r="G440" t="s">
        <v>626</v>
      </c>
      <c r="H440" s="9">
        <v>5.25</v>
      </c>
      <c r="I440" s="9">
        <v>5.1852999999999998</v>
      </c>
      <c r="J440" s="10">
        <v>5.3647007000000002</v>
      </c>
      <c r="K440" s="10">
        <v>5.5258361000000003</v>
      </c>
      <c r="L440" s="10">
        <v>5.6382789000000004</v>
      </c>
      <c r="M440" s="10">
        <v>5.7066606999999996</v>
      </c>
      <c r="N440" s="10">
        <v>5.7448974000000002</v>
      </c>
      <c r="O440" s="10">
        <v>5.7625472000000002</v>
      </c>
      <c r="P440" s="10">
        <v>5.7643085000000003</v>
      </c>
      <c r="Q440" s="10">
        <v>5.7527168</v>
      </c>
      <c r="R440" s="10">
        <v>5.7291955000000003</v>
      </c>
      <c r="S440" s="10">
        <v>5.6959892999999999</v>
      </c>
      <c r="T440" s="10">
        <v>5.6550113</v>
      </c>
      <c r="U440" s="10">
        <v>5.6076630999999999</v>
      </c>
      <c r="V440" s="10">
        <v>5.5557547999999999</v>
      </c>
      <c r="W440" s="10">
        <v>5.5002529999999998</v>
      </c>
      <c r="X440" s="10">
        <v>5.4418347000000002</v>
      </c>
      <c r="Y440" s="10">
        <v>5.3811748000000001</v>
      </c>
      <c r="Z440" s="10">
        <v>5.3189481000000001</v>
      </c>
      <c r="AA440" s="10">
        <v>5.2558315999999996</v>
      </c>
      <c r="AB440" s="10">
        <v>5.1924736999999999</v>
      </c>
      <c r="AC440" s="10">
        <v>5.1293562000000001</v>
      </c>
      <c r="AD440" s="10">
        <v>5.0668990999999997</v>
      </c>
      <c r="AE440" s="10">
        <v>5.0055199000000004</v>
      </c>
      <c r="AF440" s="10">
        <v>4.9456362</v>
      </c>
      <c r="AG440" s="10">
        <v>4.8876676999999997</v>
      </c>
      <c r="AH440" s="10">
        <v>4.8319590999999997</v>
      </c>
      <c r="AI440" s="10">
        <v>4.7785337999999999</v>
      </c>
      <c r="AJ440" s="10">
        <v>4.7273284000000002</v>
      </c>
      <c r="AK440" s="10">
        <v>4.6782776999999998</v>
      </c>
      <c r="AL440" s="10">
        <v>4.6313164000000002</v>
      </c>
      <c r="AM440" s="10">
        <v>4.5863810000000003</v>
      </c>
      <c r="AN440" s="10">
        <v>4.5434064000000003</v>
      </c>
      <c r="AO440" s="10">
        <v>4.5023271999999999</v>
      </c>
      <c r="AP440" s="10">
        <v>4.4630799999999997</v>
      </c>
      <c r="AQ440" s="10">
        <v>4.4255996</v>
      </c>
      <c r="AR440" s="10">
        <v>4.3898207999999999</v>
      </c>
      <c r="AS440" s="10">
        <v>4.3556799000000002</v>
      </c>
      <c r="AT440" s="10">
        <v>4.3231112999999999</v>
      </c>
      <c r="AU440" s="10">
        <v>4.2920463</v>
      </c>
      <c r="AV440" s="10">
        <v>4.2624161999999997</v>
      </c>
      <c r="AW440" s="10">
        <v>4.2341511000000001</v>
      </c>
      <c r="AX440" s="10">
        <v>4.2071813000000002</v>
      </c>
      <c r="AY440" s="10">
        <v>4.1814378999999997</v>
      </c>
      <c r="AZ440" s="10">
        <v>4.1568512000000002</v>
      </c>
      <c r="BA440" s="10">
        <v>4.1333513999999996</v>
      </c>
      <c r="BB440" s="10">
        <v>4.1108696</v>
      </c>
      <c r="BC440" s="10">
        <v>4.0893360999999997</v>
      </c>
      <c r="BD440" s="10">
        <v>4.0686811000000001</v>
      </c>
      <c r="BE440" s="10">
        <v>4.0488356999999997</v>
      </c>
      <c r="BF440" s="10">
        <v>4.0297368999999996</v>
      </c>
      <c r="BG440" s="10">
        <v>4.0113576000000002</v>
      </c>
      <c r="BH440" s="10">
        <v>3.9936837000000001</v>
      </c>
      <c r="BI440" s="10">
        <v>3.9767001</v>
      </c>
      <c r="BJ440" s="10">
        <v>3.9603920000000001</v>
      </c>
      <c r="BK440" s="10">
        <v>3.9447451</v>
      </c>
      <c r="BL440" s="10">
        <v>3.9297445</v>
      </c>
      <c r="BM440" s="10">
        <v>3.9153753999999998</v>
      </c>
      <c r="BN440" s="10">
        <v>3.9016232999999998</v>
      </c>
      <c r="BO440" s="10">
        <v>3.8884734999999999</v>
      </c>
      <c r="BP440" s="10">
        <v>3.8759109999999999</v>
      </c>
      <c r="BQ440" s="10">
        <v>3.8639215999999998</v>
      </c>
      <c r="BR440" s="10">
        <v>3.8034124999999999</v>
      </c>
      <c r="BS440" s="10">
        <v>3.7611810000000001</v>
      </c>
      <c r="BU440" s="9">
        <v>88.3</v>
      </c>
      <c r="BV440" s="9">
        <v>94.59</v>
      </c>
      <c r="BW440" s="9">
        <v>117.44</v>
      </c>
      <c r="BX440" s="9">
        <v>135.34</v>
      </c>
      <c r="BY440" s="9">
        <v>141.80000000000001</v>
      </c>
      <c r="BZ440" s="9">
        <v>142.97</v>
      </c>
      <c r="CA440" s="9">
        <v>139.77000000000001</v>
      </c>
      <c r="CB440" s="9">
        <v>134.25</v>
      </c>
      <c r="CC440" s="9">
        <v>130.16999999999999</v>
      </c>
      <c r="CD440" s="9">
        <v>127.62</v>
      </c>
      <c r="CE440" s="9">
        <v>129.12</v>
      </c>
      <c r="CF440" s="9">
        <v>130.06</v>
      </c>
      <c r="CG440" s="9">
        <v>132.18</v>
      </c>
      <c r="CH440" s="9">
        <v>139.05000000000001</v>
      </c>
      <c r="CI440" s="9">
        <v>143.91</v>
      </c>
      <c r="CJ440" s="9">
        <v>149.36000000000001</v>
      </c>
      <c r="CK440" s="9">
        <v>154.94</v>
      </c>
      <c r="CL440" s="9">
        <v>151.11000000000001</v>
      </c>
      <c r="CM440" s="9">
        <v>138.82</v>
      </c>
      <c r="CN440" s="9">
        <v>119.27</v>
      </c>
      <c r="CO440" s="9">
        <v>111.57</v>
      </c>
      <c r="CP440" s="9">
        <v>107.07</v>
      </c>
      <c r="CQ440" s="9">
        <v>109.09</v>
      </c>
      <c r="CR440" s="9">
        <v>111</v>
      </c>
      <c r="CS440" s="9">
        <v>112.82</v>
      </c>
      <c r="CT440" s="9">
        <v>119.25</v>
      </c>
      <c r="CU440" s="9">
        <v>123.55</v>
      </c>
      <c r="CV440" s="9">
        <v>125.88</v>
      </c>
      <c r="CW440" s="9">
        <v>127.76</v>
      </c>
      <c r="CX440" s="9">
        <v>128.16999999999999</v>
      </c>
      <c r="CY440" s="9">
        <v>115.98</v>
      </c>
      <c r="CZ440" s="9">
        <v>106.08</v>
      </c>
      <c r="DA440" s="9">
        <v>101.32</v>
      </c>
      <c r="DB440" s="9">
        <v>95.3</v>
      </c>
      <c r="DC440" s="9">
        <v>91.79</v>
      </c>
      <c r="DD440" s="9">
        <v>88.21</v>
      </c>
      <c r="DE440" s="9">
        <v>90.43</v>
      </c>
      <c r="DF440" s="9">
        <v>96.95</v>
      </c>
      <c r="DG440" s="9">
        <v>103.48</v>
      </c>
      <c r="DH440" s="9">
        <v>108.01</v>
      </c>
      <c r="DI440" s="9">
        <v>108.92</v>
      </c>
      <c r="DJ440" s="9">
        <v>110.93</v>
      </c>
      <c r="DK440" s="9">
        <v>103.88</v>
      </c>
      <c r="DL440" s="9">
        <v>93.77</v>
      </c>
      <c r="DM440" s="9">
        <v>85.02</v>
      </c>
      <c r="DN440" s="9">
        <v>81.03</v>
      </c>
      <c r="DO440" s="9">
        <v>75.28</v>
      </c>
      <c r="DP440" s="9">
        <v>75.72</v>
      </c>
      <c r="DR440" s="9">
        <v>87.3</v>
      </c>
      <c r="DS440" s="9">
        <v>91.35</v>
      </c>
      <c r="DT440" s="9">
        <v>115.83</v>
      </c>
      <c r="DU440" s="9">
        <v>128.16</v>
      </c>
      <c r="DV440" s="9">
        <v>134.62</v>
      </c>
      <c r="DW440" s="9">
        <v>134.47</v>
      </c>
      <c r="DX440" s="9">
        <v>132.35</v>
      </c>
      <c r="DY440" s="9">
        <v>117.61</v>
      </c>
      <c r="DZ440" s="9">
        <v>115.99</v>
      </c>
      <c r="EA440" s="9">
        <v>115.88</v>
      </c>
      <c r="EB440" s="9">
        <v>114.06</v>
      </c>
      <c r="EC440" s="9">
        <v>114.45</v>
      </c>
      <c r="ED440" s="9">
        <v>114.09</v>
      </c>
      <c r="EE440" s="9">
        <v>130.46</v>
      </c>
      <c r="EF440" s="9">
        <v>132.72999999999999</v>
      </c>
      <c r="EG440" s="9">
        <v>133.81</v>
      </c>
      <c r="EH440" s="9">
        <v>132.58000000000001</v>
      </c>
      <c r="EI440" s="9">
        <v>131.84</v>
      </c>
      <c r="EJ440" s="9">
        <v>131.52000000000001</v>
      </c>
      <c r="EK440" s="9">
        <v>99.28</v>
      </c>
      <c r="EL440" s="9">
        <v>98.55</v>
      </c>
      <c r="EM440" s="9">
        <v>98.53</v>
      </c>
      <c r="EN440" s="9">
        <v>98.64</v>
      </c>
      <c r="EO440" s="9">
        <v>100.02</v>
      </c>
      <c r="EP440" s="9">
        <v>100.86</v>
      </c>
      <c r="EQ440" s="9">
        <v>115.67</v>
      </c>
      <c r="ER440" s="9">
        <v>118.18</v>
      </c>
      <c r="ES440" s="9">
        <v>120.04</v>
      </c>
      <c r="ET440" s="9">
        <v>120.7</v>
      </c>
      <c r="EU440" s="9">
        <v>119.74</v>
      </c>
      <c r="EV440" s="9">
        <v>119.65</v>
      </c>
      <c r="EW440" s="9">
        <v>87.46</v>
      </c>
      <c r="EX440" s="9">
        <v>86.83</v>
      </c>
      <c r="EY440" s="9">
        <v>86.84</v>
      </c>
      <c r="EZ440" s="9">
        <v>86.85</v>
      </c>
      <c r="FA440" s="9">
        <v>86.87</v>
      </c>
      <c r="FB440" s="9">
        <v>88.66</v>
      </c>
      <c r="FC440" s="9">
        <v>95.89</v>
      </c>
      <c r="FD440" s="9">
        <v>98.4</v>
      </c>
      <c r="FE440" s="9">
        <v>100.26</v>
      </c>
      <c r="FF440" s="9">
        <v>100.92</v>
      </c>
      <c r="FG440" s="9">
        <v>101.33</v>
      </c>
      <c r="FH440" s="9">
        <v>100.36</v>
      </c>
      <c r="FI440" s="9">
        <v>79.41</v>
      </c>
      <c r="FJ440" s="9">
        <v>77.7</v>
      </c>
      <c r="FK440" s="9">
        <v>76.45</v>
      </c>
      <c r="FL440" s="9">
        <v>76.459999999999994</v>
      </c>
      <c r="FM440" s="9">
        <v>76.34</v>
      </c>
      <c r="FO440" s="9">
        <v>81.826800000000006</v>
      </c>
      <c r="FP440" s="7">
        <v>86.37</v>
      </c>
      <c r="FQ440" s="9">
        <v>1.2588999999999999</v>
      </c>
      <c r="FR440" s="7">
        <f t="shared" si="57"/>
        <v>68.607514496782912</v>
      </c>
      <c r="FT440" s="7">
        <v>5.22</v>
      </c>
      <c r="FU440" s="7">
        <v>4.42</v>
      </c>
      <c r="FV440" s="9">
        <v>81.991</v>
      </c>
      <c r="FX440" s="9">
        <v>85.49</v>
      </c>
      <c r="FY440" s="9">
        <v>84.44</v>
      </c>
      <c r="FZ440" s="9">
        <v>83.07</v>
      </c>
      <c r="GA440" s="9">
        <v>80.760000000000005</v>
      </c>
      <c r="GB440" s="9">
        <v>76.94</v>
      </c>
    </row>
    <row r="441" spans="1:184" x14ac:dyDescent="0.25">
      <c r="A441" s="6">
        <f t="shared" si="58"/>
        <v>45168</v>
      </c>
      <c r="B441" s="13">
        <f t="shared" si="52"/>
        <v>8</v>
      </c>
      <c r="C441" s="13">
        <f t="shared" si="53"/>
        <v>2023</v>
      </c>
      <c r="D441">
        <f t="shared" si="54"/>
        <v>202308</v>
      </c>
      <c r="E441">
        <f t="shared" si="55"/>
        <v>3</v>
      </c>
      <c r="F441">
        <f t="shared" si="56"/>
        <v>202303</v>
      </c>
      <c r="G441" t="s">
        <v>627</v>
      </c>
      <c r="H441" s="9">
        <v>5.25</v>
      </c>
      <c r="I441" s="9">
        <v>5.1855000000000002</v>
      </c>
      <c r="J441" s="10">
        <v>5.3613606999999996</v>
      </c>
      <c r="K441" s="10">
        <v>5.5305391999999998</v>
      </c>
      <c r="L441" s="10">
        <v>5.6465208999999996</v>
      </c>
      <c r="M441" s="10">
        <v>5.7193399999999999</v>
      </c>
      <c r="N441" s="10">
        <v>5.7615410000000002</v>
      </c>
      <c r="O441" s="10">
        <v>5.782699</v>
      </c>
      <c r="P441" s="10">
        <v>5.7892969000000001</v>
      </c>
      <c r="Q441" s="10">
        <v>5.7857079999999996</v>
      </c>
      <c r="R441" s="10">
        <v>5.7742032999999999</v>
      </c>
      <c r="S441" s="10">
        <v>5.7559516000000004</v>
      </c>
      <c r="T441" s="10">
        <v>5.7306344999999999</v>
      </c>
      <c r="U441" s="10">
        <v>5.6971778999999998</v>
      </c>
      <c r="V441" s="10">
        <v>5.6530813000000002</v>
      </c>
      <c r="W441" s="10">
        <v>5.5991173999999999</v>
      </c>
      <c r="X441" s="10">
        <v>5.537134</v>
      </c>
      <c r="Y441" s="10">
        <v>5.4689774</v>
      </c>
      <c r="Z441" s="10">
        <v>5.3964933000000004</v>
      </c>
      <c r="AA441" s="10">
        <v>5.3215301000000004</v>
      </c>
      <c r="AB441" s="10">
        <v>5.2458065999999999</v>
      </c>
      <c r="AC441" s="10">
        <v>5.1703210000000004</v>
      </c>
      <c r="AD441" s="10">
        <v>5.0958208999999997</v>
      </c>
      <c r="AE441" s="10">
        <v>5.0230509999999997</v>
      </c>
      <c r="AF441" s="10">
        <v>4.9527559999999999</v>
      </c>
      <c r="AG441" s="10">
        <v>4.8856830999999996</v>
      </c>
      <c r="AH441" s="10">
        <v>4.8224605</v>
      </c>
      <c r="AI441" s="10">
        <v>4.7630894000000001</v>
      </c>
      <c r="AJ441" s="10">
        <v>4.7073625999999997</v>
      </c>
      <c r="AK441" s="10">
        <v>4.6550709000000001</v>
      </c>
      <c r="AL441" s="10">
        <v>4.6060049999999997</v>
      </c>
      <c r="AM441" s="10">
        <v>4.5599574</v>
      </c>
      <c r="AN441" s="10">
        <v>4.5167188999999999</v>
      </c>
      <c r="AO441" s="10">
        <v>4.4760805000000001</v>
      </c>
      <c r="AP441" s="10">
        <v>4.4378343999999998</v>
      </c>
      <c r="AQ441" s="10">
        <v>4.4017716</v>
      </c>
      <c r="AR441" s="10">
        <v>4.3676829000000001</v>
      </c>
      <c r="AS441" s="10">
        <v>4.3353606999999998</v>
      </c>
      <c r="AT441" s="10">
        <v>4.3046116000000003</v>
      </c>
      <c r="AU441" s="10">
        <v>4.2753278000000003</v>
      </c>
      <c r="AV441" s="10">
        <v>4.2474312999999997</v>
      </c>
      <c r="AW441" s="10">
        <v>4.2208427000000004</v>
      </c>
      <c r="AX441" s="10">
        <v>4.1954830000000003</v>
      </c>
      <c r="AY441" s="10">
        <v>4.1712737999999998</v>
      </c>
      <c r="AZ441" s="10">
        <v>4.148136</v>
      </c>
      <c r="BA441" s="10">
        <v>4.1259905999999997</v>
      </c>
      <c r="BB441" s="10">
        <v>4.1047590999999999</v>
      </c>
      <c r="BC441" s="10">
        <v>4.0843626000000004</v>
      </c>
      <c r="BD441" s="10">
        <v>4.0647216999999998</v>
      </c>
      <c r="BE441" s="10">
        <v>4.0457583000000001</v>
      </c>
      <c r="BF441" s="10">
        <v>4.0274032999999996</v>
      </c>
      <c r="BG441" s="10">
        <v>4.0096369000000003</v>
      </c>
      <c r="BH441" s="10">
        <v>3.9924550000000001</v>
      </c>
      <c r="BI441" s="10">
        <v>3.9758528000000002</v>
      </c>
      <c r="BJ441" s="10">
        <v>3.9598255</v>
      </c>
      <c r="BK441" s="10">
        <v>3.9443689000000002</v>
      </c>
      <c r="BL441" s="10">
        <v>3.9294782000000001</v>
      </c>
      <c r="BM441" s="10">
        <v>3.9151487</v>
      </c>
      <c r="BN441" s="10">
        <v>3.9013762000000001</v>
      </c>
      <c r="BO441" s="10">
        <v>3.8881559000000001</v>
      </c>
      <c r="BP441" s="10">
        <v>3.875483</v>
      </c>
      <c r="BQ441" s="10">
        <v>3.8633533</v>
      </c>
      <c r="BR441" s="10">
        <v>3.8017544000000001</v>
      </c>
      <c r="BS441" s="10">
        <v>3.7587484</v>
      </c>
      <c r="BU441" s="9">
        <v>89.81</v>
      </c>
      <c r="BV441" s="9">
        <v>97.53</v>
      </c>
      <c r="BW441" s="9">
        <v>120.7</v>
      </c>
      <c r="BX441" s="9">
        <v>138.55000000000001</v>
      </c>
      <c r="BY441" s="9">
        <v>145.05000000000001</v>
      </c>
      <c r="BZ441" s="9">
        <v>145.97999999999999</v>
      </c>
      <c r="CA441" s="9">
        <v>143.22999999999999</v>
      </c>
      <c r="CB441" s="9">
        <v>138.19</v>
      </c>
      <c r="CC441" s="9">
        <v>133.76</v>
      </c>
      <c r="CD441" s="9">
        <v>131.4</v>
      </c>
      <c r="CE441" s="9">
        <v>132.38999999999999</v>
      </c>
      <c r="CF441" s="9">
        <v>133.33000000000001</v>
      </c>
      <c r="CG441" s="9">
        <v>135.44999999999999</v>
      </c>
      <c r="CH441" s="9">
        <v>142.91</v>
      </c>
      <c r="CI441" s="9">
        <v>148.37</v>
      </c>
      <c r="CJ441" s="9">
        <v>153.80000000000001</v>
      </c>
      <c r="CK441" s="9">
        <v>158.22999999999999</v>
      </c>
      <c r="CL441" s="9">
        <v>154.38999999999999</v>
      </c>
      <c r="CM441" s="9">
        <v>142.09</v>
      </c>
      <c r="CN441" s="9">
        <v>122.35</v>
      </c>
      <c r="CO441" s="9">
        <v>113.69</v>
      </c>
      <c r="CP441" s="9">
        <v>109.1</v>
      </c>
      <c r="CQ441" s="9">
        <v>111.12</v>
      </c>
      <c r="CR441" s="9">
        <v>113.02</v>
      </c>
      <c r="CS441" s="9">
        <v>114.84</v>
      </c>
      <c r="CT441" s="9">
        <v>120.46</v>
      </c>
      <c r="CU441" s="9">
        <v>124.71</v>
      </c>
      <c r="CV441" s="9">
        <v>127.01</v>
      </c>
      <c r="CW441" s="9">
        <v>128.86000000000001</v>
      </c>
      <c r="CX441" s="9">
        <v>129.22999999999999</v>
      </c>
      <c r="CY441" s="9">
        <v>117.01</v>
      </c>
      <c r="CZ441" s="9">
        <v>107.11</v>
      </c>
      <c r="DA441" s="9">
        <v>102.17</v>
      </c>
      <c r="DB441" s="9">
        <v>96.15</v>
      </c>
      <c r="DC441" s="9">
        <v>92.64</v>
      </c>
      <c r="DD441" s="9">
        <v>89.06</v>
      </c>
      <c r="DE441" s="9">
        <v>91.28</v>
      </c>
      <c r="DF441" s="9">
        <v>97.66</v>
      </c>
      <c r="DG441" s="9">
        <v>104.19</v>
      </c>
      <c r="DH441" s="9">
        <v>108.72</v>
      </c>
      <c r="DI441" s="9">
        <v>109.71</v>
      </c>
      <c r="DJ441" s="9">
        <v>111.72</v>
      </c>
      <c r="DK441" s="9">
        <v>104.67</v>
      </c>
      <c r="DL441" s="9">
        <v>94.32</v>
      </c>
      <c r="DM441" s="9">
        <v>85.57</v>
      </c>
      <c r="DN441" s="9">
        <v>81.58</v>
      </c>
      <c r="DO441" s="9">
        <v>75.83</v>
      </c>
      <c r="DP441" s="9">
        <v>76.27</v>
      </c>
      <c r="DR441" s="9">
        <v>88.07</v>
      </c>
      <c r="DS441" s="9">
        <v>92.9</v>
      </c>
      <c r="DT441" s="9">
        <v>118.16</v>
      </c>
      <c r="DU441" s="9">
        <v>129.91999999999999</v>
      </c>
      <c r="DV441" s="9">
        <v>135.91999999999999</v>
      </c>
      <c r="DW441" s="9">
        <v>136</v>
      </c>
      <c r="DX441" s="9">
        <v>133.88</v>
      </c>
      <c r="DY441" s="9">
        <v>119.06</v>
      </c>
      <c r="DZ441" s="9">
        <v>117.44</v>
      </c>
      <c r="EA441" s="9">
        <v>117.33</v>
      </c>
      <c r="EB441" s="9">
        <v>115.53</v>
      </c>
      <c r="EC441" s="9">
        <v>115.92</v>
      </c>
      <c r="ED441" s="9">
        <v>115.56</v>
      </c>
      <c r="EE441" s="9">
        <v>133.4</v>
      </c>
      <c r="EF441" s="9">
        <v>135.66999999999999</v>
      </c>
      <c r="EG441" s="9">
        <v>136.75</v>
      </c>
      <c r="EH441" s="9">
        <v>135.51</v>
      </c>
      <c r="EI441" s="9">
        <v>134.77000000000001</v>
      </c>
      <c r="EJ441" s="9">
        <v>134.44999999999999</v>
      </c>
      <c r="EK441" s="9">
        <v>99.96</v>
      </c>
      <c r="EL441" s="9">
        <v>99.23</v>
      </c>
      <c r="EM441" s="9">
        <v>99.21</v>
      </c>
      <c r="EN441" s="9">
        <v>99.32</v>
      </c>
      <c r="EO441" s="9">
        <v>100.7</v>
      </c>
      <c r="EP441" s="9">
        <v>101.54</v>
      </c>
      <c r="EQ441" s="9">
        <v>116.54</v>
      </c>
      <c r="ER441" s="9">
        <v>119.05</v>
      </c>
      <c r="ES441" s="9">
        <v>120.91</v>
      </c>
      <c r="ET441" s="9">
        <v>121.57</v>
      </c>
      <c r="EU441" s="9">
        <v>120.61</v>
      </c>
      <c r="EV441" s="9">
        <v>120.52</v>
      </c>
      <c r="EW441" s="9">
        <v>90.07</v>
      </c>
      <c r="EX441" s="9">
        <v>89.44</v>
      </c>
      <c r="EY441" s="9">
        <v>89.45</v>
      </c>
      <c r="EZ441" s="9">
        <v>89.46</v>
      </c>
      <c r="FA441" s="9">
        <v>89.48</v>
      </c>
      <c r="FB441" s="9">
        <v>91.27</v>
      </c>
      <c r="FC441" s="9">
        <v>95.69</v>
      </c>
      <c r="FD441" s="9">
        <v>98.2</v>
      </c>
      <c r="FE441" s="9">
        <v>100.06</v>
      </c>
      <c r="FF441" s="9">
        <v>100.72</v>
      </c>
      <c r="FG441" s="9">
        <v>101.13</v>
      </c>
      <c r="FH441" s="9">
        <v>100.16</v>
      </c>
      <c r="FI441" s="9">
        <v>82.02</v>
      </c>
      <c r="FJ441" s="9">
        <v>80.31</v>
      </c>
      <c r="FK441" s="9">
        <v>79.06</v>
      </c>
      <c r="FL441" s="9">
        <v>79.069999999999993</v>
      </c>
      <c r="FM441" s="9">
        <v>78.95</v>
      </c>
      <c r="FO441" s="9">
        <v>82.330399999999997</v>
      </c>
      <c r="FP441" s="7">
        <v>86.62</v>
      </c>
      <c r="FQ441" s="9">
        <v>1.2726999999999999</v>
      </c>
      <c r="FR441" s="7">
        <f t="shared" si="57"/>
        <v>68.060029857782666</v>
      </c>
      <c r="FT441" s="7">
        <v>5.22</v>
      </c>
      <c r="FU441" s="7">
        <v>4.43</v>
      </c>
      <c r="FV441" s="9">
        <v>82.488799999999998</v>
      </c>
      <c r="FX441" s="9">
        <v>85.86</v>
      </c>
      <c r="FY441" s="9">
        <v>84.75</v>
      </c>
      <c r="FZ441" s="9">
        <v>83.3</v>
      </c>
      <c r="GA441" s="9">
        <v>80.88</v>
      </c>
      <c r="GB441" s="9">
        <v>76.95</v>
      </c>
    </row>
    <row r="442" spans="1:184" x14ac:dyDescent="0.25">
      <c r="A442" s="6">
        <f t="shared" si="58"/>
        <v>45169</v>
      </c>
      <c r="B442" s="13">
        <f t="shared" si="52"/>
        <v>8</v>
      </c>
      <c r="C442" s="13">
        <f t="shared" si="53"/>
        <v>2023</v>
      </c>
      <c r="D442">
        <f t="shared" si="54"/>
        <v>202308</v>
      </c>
      <c r="E442">
        <f t="shared" si="55"/>
        <v>3</v>
      </c>
      <c r="F442">
        <f t="shared" si="56"/>
        <v>202303</v>
      </c>
      <c r="G442" t="s">
        <v>628</v>
      </c>
      <c r="H442" s="9">
        <v>5.25</v>
      </c>
      <c r="I442" s="9">
        <v>5.1852</v>
      </c>
      <c r="J442" s="10">
        <v>5.3430616000000004</v>
      </c>
      <c r="K442" s="10">
        <v>5.4840825000000004</v>
      </c>
      <c r="L442" s="10">
        <v>5.5796014999999999</v>
      </c>
      <c r="M442" s="10">
        <v>5.6389981000000002</v>
      </c>
      <c r="N442" s="10">
        <v>5.6731835999999998</v>
      </c>
      <c r="O442" s="10">
        <v>5.6900561999999999</v>
      </c>
      <c r="P442" s="10">
        <v>5.6945531999999996</v>
      </c>
      <c r="Q442" s="10">
        <v>5.6897909000000002</v>
      </c>
      <c r="R442" s="10">
        <v>5.6771155000000002</v>
      </c>
      <c r="S442" s="10">
        <v>5.6572171999999998</v>
      </c>
      <c r="T442" s="10">
        <v>5.6297807000000004</v>
      </c>
      <c r="U442" s="10">
        <v>5.5942670999999997</v>
      </c>
      <c r="V442" s="10">
        <v>5.5488023999999996</v>
      </c>
      <c r="W442" s="10">
        <v>5.4941972000000003</v>
      </c>
      <c r="X442" s="10">
        <v>5.432347</v>
      </c>
      <c r="Y442" s="10">
        <v>5.3651463000000001</v>
      </c>
      <c r="Z442" s="10">
        <v>5.2944893000000004</v>
      </c>
      <c r="AA442" s="10">
        <v>5.2222727999999998</v>
      </c>
      <c r="AB442" s="10">
        <v>5.1501478000000001</v>
      </c>
      <c r="AC442" s="10">
        <v>5.0788397999999999</v>
      </c>
      <c r="AD442" s="10">
        <v>5.0088562999999997</v>
      </c>
      <c r="AE442" s="10">
        <v>4.9407022999999999</v>
      </c>
      <c r="AF442" s="10">
        <v>4.8748829000000002</v>
      </c>
      <c r="AG442" s="10">
        <v>4.8119056999999996</v>
      </c>
      <c r="AH442" s="10">
        <v>4.7521852000000004</v>
      </c>
      <c r="AI442" s="10">
        <v>4.6956954</v>
      </c>
      <c r="AJ442" s="10">
        <v>4.6422780000000001</v>
      </c>
      <c r="AK442" s="10">
        <v>4.5917726999999999</v>
      </c>
      <c r="AL442" s="10">
        <v>4.5440193000000004</v>
      </c>
      <c r="AM442" s="10">
        <v>4.4988593999999997</v>
      </c>
      <c r="AN442" s="10">
        <v>4.4561326000000001</v>
      </c>
      <c r="AO442" s="10">
        <v>4.4156791000000002</v>
      </c>
      <c r="AP442" s="10">
        <v>4.3773399</v>
      </c>
      <c r="AQ442" s="10">
        <v>4.3409551999999998</v>
      </c>
      <c r="AR442" s="10">
        <v>4.3063647999999999</v>
      </c>
      <c r="AS442" s="10">
        <v>4.2734098999999999</v>
      </c>
      <c r="AT442" s="10">
        <v>4.2419440000000002</v>
      </c>
      <c r="AU442" s="10">
        <v>4.2118859999999998</v>
      </c>
      <c r="AV442" s="10">
        <v>4.1831762000000001</v>
      </c>
      <c r="AW442" s="10">
        <v>4.1557535000000003</v>
      </c>
      <c r="AX442" s="10">
        <v>4.1295568999999999</v>
      </c>
      <c r="AY442" s="10">
        <v>4.1045265000000004</v>
      </c>
      <c r="AZ442" s="10">
        <v>4.0806012999999997</v>
      </c>
      <c r="BA442" s="10">
        <v>4.0577205000000003</v>
      </c>
      <c r="BB442" s="10">
        <v>4.0358238000000002</v>
      </c>
      <c r="BC442" s="10">
        <v>4.0148504999999997</v>
      </c>
      <c r="BD442" s="10">
        <v>3.9947395999999999</v>
      </c>
      <c r="BE442" s="10">
        <v>3.9754311000000002</v>
      </c>
      <c r="BF442" s="10">
        <v>3.9568707999999999</v>
      </c>
      <c r="BG442" s="10">
        <v>3.9390344000000002</v>
      </c>
      <c r="BH442" s="10">
        <v>3.9219067999999999</v>
      </c>
      <c r="BI442" s="10">
        <v>3.9054717999999999</v>
      </c>
      <c r="BJ442" s="10">
        <v>3.8897137000000002</v>
      </c>
      <c r="BK442" s="10">
        <v>3.8746168999999999</v>
      </c>
      <c r="BL442" s="10">
        <v>3.8601656000000002</v>
      </c>
      <c r="BM442" s="10">
        <v>3.8463438999999999</v>
      </c>
      <c r="BN442" s="10">
        <v>3.8331363000000001</v>
      </c>
      <c r="BO442" s="10">
        <v>3.8205268999999999</v>
      </c>
      <c r="BP442" s="10">
        <v>3.8084997999999999</v>
      </c>
      <c r="BQ442" s="10">
        <v>3.7970394999999999</v>
      </c>
      <c r="BR442" s="10">
        <v>3.7395835000000002</v>
      </c>
      <c r="BS442" s="10">
        <v>3.7003180000000002</v>
      </c>
      <c r="BU442" s="9">
        <v>85.73</v>
      </c>
      <c r="BV442" s="9">
        <v>112.73</v>
      </c>
      <c r="BW442" s="9">
        <v>131.88999999999999</v>
      </c>
      <c r="BX442" s="9">
        <v>139.16999999999999</v>
      </c>
      <c r="BY442" s="9">
        <v>140.62</v>
      </c>
      <c r="BZ442" s="9">
        <v>137.06</v>
      </c>
      <c r="CA442" s="9">
        <v>133.91</v>
      </c>
      <c r="CB442" s="9">
        <v>129.99</v>
      </c>
      <c r="CC442" s="9">
        <v>126.12</v>
      </c>
      <c r="CD442" s="9">
        <v>126.58</v>
      </c>
      <c r="CE442" s="9">
        <v>126.83</v>
      </c>
      <c r="CF442" s="9">
        <v>132.79</v>
      </c>
      <c r="CG442" s="9">
        <v>137.96</v>
      </c>
      <c r="CH442" s="9">
        <v>143.41</v>
      </c>
      <c r="CI442" s="9">
        <v>148.84</v>
      </c>
      <c r="CJ442" s="9">
        <v>153.44</v>
      </c>
      <c r="CK442" s="9">
        <v>149.6</v>
      </c>
      <c r="CL442" s="9">
        <v>137.29</v>
      </c>
      <c r="CM442" s="9">
        <v>119.8</v>
      </c>
      <c r="CN442" s="9">
        <v>112.05</v>
      </c>
      <c r="CO442" s="9">
        <v>107.46</v>
      </c>
      <c r="CP442" s="9">
        <v>109.47</v>
      </c>
      <c r="CQ442" s="9">
        <v>111.37</v>
      </c>
      <c r="CR442" s="9">
        <v>113.17</v>
      </c>
      <c r="CS442" s="9">
        <v>118.99</v>
      </c>
      <c r="CT442" s="9">
        <v>123.24</v>
      </c>
      <c r="CU442" s="9">
        <v>125.54</v>
      </c>
      <c r="CV442" s="9">
        <v>127.4</v>
      </c>
      <c r="CW442" s="9">
        <v>127.77</v>
      </c>
      <c r="CX442" s="9">
        <v>115.55</v>
      </c>
      <c r="CY442" s="9">
        <v>106.01</v>
      </c>
      <c r="CZ442" s="9">
        <v>101.07</v>
      </c>
      <c r="DA442" s="9">
        <v>95.04</v>
      </c>
      <c r="DB442" s="9">
        <v>91.53</v>
      </c>
      <c r="DC442" s="9">
        <v>87.95</v>
      </c>
      <c r="DD442" s="9">
        <v>90.17</v>
      </c>
      <c r="DE442" s="9">
        <v>96.52</v>
      </c>
      <c r="DF442" s="9">
        <v>103.05</v>
      </c>
      <c r="DG442" s="9">
        <v>107.58</v>
      </c>
      <c r="DH442" s="9">
        <v>109.33</v>
      </c>
      <c r="DI442" s="9">
        <v>111.34</v>
      </c>
      <c r="DJ442" s="9">
        <v>104.29</v>
      </c>
      <c r="DK442" s="9">
        <v>93.89</v>
      </c>
      <c r="DL442" s="9">
        <v>85.14</v>
      </c>
      <c r="DM442" s="9">
        <v>81.150000000000006</v>
      </c>
      <c r="DN442" s="9">
        <v>75.400000000000006</v>
      </c>
      <c r="DO442" s="9">
        <v>75.84</v>
      </c>
      <c r="DP442" s="9">
        <v>79.89</v>
      </c>
      <c r="DR442" s="9">
        <v>85.91</v>
      </c>
      <c r="DS442" s="9">
        <v>111.42</v>
      </c>
      <c r="DT442" s="9">
        <v>123.65</v>
      </c>
      <c r="DU442" s="9">
        <v>131.36000000000001</v>
      </c>
      <c r="DV442" s="9">
        <v>131.44</v>
      </c>
      <c r="DW442" s="9">
        <v>129.32</v>
      </c>
      <c r="DX442" s="9">
        <v>116.63</v>
      </c>
      <c r="DY442" s="9">
        <v>115.01</v>
      </c>
      <c r="DZ442" s="9">
        <v>114.9</v>
      </c>
      <c r="EA442" s="9">
        <v>112.94</v>
      </c>
      <c r="EB442" s="9">
        <v>113.33</v>
      </c>
      <c r="EC442" s="9">
        <v>112.97</v>
      </c>
      <c r="ED442" s="9">
        <v>130.29</v>
      </c>
      <c r="EE442" s="9">
        <v>132.56</v>
      </c>
      <c r="EF442" s="9">
        <v>133.63999999999999</v>
      </c>
      <c r="EG442" s="9">
        <v>132.38999999999999</v>
      </c>
      <c r="EH442" s="9">
        <v>131.65</v>
      </c>
      <c r="EI442" s="9">
        <v>131.33000000000001</v>
      </c>
      <c r="EJ442" s="9">
        <v>98.15</v>
      </c>
      <c r="EK442" s="9">
        <v>97.42</v>
      </c>
      <c r="EL442" s="9">
        <v>97.4</v>
      </c>
      <c r="EM442" s="9">
        <v>97.51</v>
      </c>
      <c r="EN442" s="9">
        <v>98.89</v>
      </c>
      <c r="EO442" s="9">
        <v>99.73</v>
      </c>
      <c r="EP442" s="9">
        <v>114.33</v>
      </c>
      <c r="EQ442" s="9">
        <v>116.84</v>
      </c>
      <c r="ER442" s="9">
        <v>118.7</v>
      </c>
      <c r="ES442" s="9">
        <v>119.36</v>
      </c>
      <c r="ET442" s="9">
        <v>118.4</v>
      </c>
      <c r="EU442" s="9">
        <v>118.31</v>
      </c>
      <c r="EV442" s="9">
        <v>88.59</v>
      </c>
      <c r="EW442" s="9">
        <v>87.96</v>
      </c>
      <c r="EX442" s="9">
        <v>87.97</v>
      </c>
      <c r="EY442" s="9">
        <v>87.98</v>
      </c>
      <c r="EZ442" s="9">
        <v>88</v>
      </c>
      <c r="FA442" s="9">
        <v>89.79</v>
      </c>
      <c r="FB442" s="9">
        <v>93.62</v>
      </c>
      <c r="FC442" s="9">
        <v>96.13</v>
      </c>
      <c r="FD442" s="9">
        <v>97.99</v>
      </c>
      <c r="FE442" s="9">
        <v>98.65</v>
      </c>
      <c r="FF442" s="9">
        <v>99.06</v>
      </c>
      <c r="FG442" s="9">
        <v>98.09</v>
      </c>
      <c r="FH442" s="9">
        <v>80.540000000000006</v>
      </c>
      <c r="FI442" s="9">
        <v>78.83</v>
      </c>
      <c r="FJ442" s="9">
        <v>77.58</v>
      </c>
      <c r="FK442" s="9">
        <v>77.59</v>
      </c>
      <c r="FL442" s="9">
        <v>77.47</v>
      </c>
      <c r="FM442" s="9">
        <v>78.63</v>
      </c>
      <c r="FO442" s="9">
        <v>82.279899999999998</v>
      </c>
      <c r="FP442" s="7">
        <v>87.29</v>
      </c>
      <c r="FQ442" s="9">
        <v>1.2673000000000001</v>
      </c>
      <c r="FR442" s="7">
        <f t="shared" si="57"/>
        <v>68.878718535469105</v>
      </c>
      <c r="FT442" s="7">
        <v>5.14</v>
      </c>
      <c r="FU442" s="7">
        <v>4.3600000000000003</v>
      </c>
      <c r="FV442" s="9">
        <v>82.423299999999998</v>
      </c>
      <c r="FX442" s="9">
        <v>86.86</v>
      </c>
      <c r="FY442" s="9">
        <v>86.23</v>
      </c>
      <c r="FZ442" s="9">
        <v>84.52</v>
      </c>
      <c r="GA442" s="9">
        <v>81.819999999999993</v>
      </c>
      <c r="GB442" s="9">
        <v>77.53</v>
      </c>
    </row>
    <row r="443" spans="1:184" x14ac:dyDescent="0.25">
      <c r="A443" s="6">
        <f t="shared" si="58"/>
        <v>45170</v>
      </c>
      <c r="B443" s="13">
        <f t="shared" si="52"/>
        <v>9</v>
      </c>
      <c r="C443" s="13">
        <f t="shared" si="53"/>
        <v>2023</v>
      </c>
      <c r="D443">
        <f t="shared" si="54"/>
        <v>202309</v>
      </c>
      <c r="E443">
        <f t="shared" si="55"/>
        <v>3</v>
      </c>
      <c r="F443">
        <f t="shared" si="56"/>
        <v>202303</v>
      </c>
      <c r="G443" t="s">
        <v>629</v>
      </c>
      <c r="H443" s="9">
        <v>5.25</v>
      </c>
      <c r="I443" s="9">
        <v>5.1852</v>
      </c>
      <c r="J443" s="10">
        <v>5.3589462000000001</v>
      </c>
      <c r="K443" s="10">
        <v>5.4800595000000003</v>
      </c>
      <c r="L443" s="10">
        <v>5.5683544999999999</v>
      </c>
      <c r="M443" s="10">
        <v>5.6221502000000001</v>
      </c>
      <c r="N443" s="10">
        <v>5.6493563</v>
      </c>
      <c r="O443" s="10">
        <v>5.6582536000000001</v>
      </c>
      <c r="P443" s="10">
        <v>5.6542138</v>
      </c>
      <c r="Q443" s="10">
        <v>5.6413007000000004</v>
      </c>
      <c r="R443" s="10">
        <v>5.6217265000000003</v>
      </c>
      <c r="S443" s="10">
        <v>5.5964081999999999</v>
      </c>
      <c r="T443" s="10">
        <v>5.5652603999999997</v>
      </c>
      <c r="U443" s="10">
        <v>5.5274239999999999</v>
      </c>
      <c r="V443" s="10">
        <v>5.4814217000000003</v>
      </c>
      <c r="W443" s="10">
        <v>5.4281541000000004</v>
      </c>
      <c r="X443" s="10">
        <v>5.3693346999999996</v>
      </c>
      <c r="Y443" s="10">
        <v>5.3066751999999999</v>
      </c>
      <c r="Z443" s="10">
        <v>5.2418871999999999</v>
      </c>
      <c r="AA443" s="10">
        <v>5.1766848000000003</v>
      </c>
      <c r="AB443" s="10">
        <v>5.1125658999999999</v>
      </c>
      <c r="AC443" s="10">
        <v>5.0500379000000004</v>
      </c>
      <c r="AD443" s="10">
        <v>4.9893235999999996</v>
      </c>
      <c r="AE443" s="10">
        <v>4.9306432999999998</v>
      </c>
      <c r="AF443" s="10">
        <v>4.8742174</v>
      </c>
      <c r="AG443" s="10">
        <v>4.8202685000000001</v>
      </c>
      <c r="AH443" s="10">
        <v>4.7689627000000003</v>
      </c>
      <c r="AI443" s="10">
        <v>4.7202270000000004</v>
      </c>
      <c r="AJ443" s="10">
        <v>4.6739240000000004</v>
      </c>
      <c r="AK443" s="10">
        <v>4.6299146000000002</v>
      </c>
      <c r="AL443" s="10">
        <v>4.5880596999999996</v>
      </c>
      <c r="AM443" s="10">
        <v>4.548222</v>
      </c>
      <c r="AN443" s="10">
        <v>4.5102622999999999</v>
      </c>
      <c r="AO443" s="10">
        <v>4.4740416999999999</v>
      </c>
      <c r="AP443" s="10">
        <v>4.4394226000000003</v>
      </c>
      <c r="AQ443" s="10">
        <v>4.4062659000000002</v>
      </c>
      <c r="AR443" s="10">
        <v>4.3744326999999998</v>
      </c>
      <c r="AS443" s="10">
        <v>4.3437855000000001</v>
      </c>
      <c r="AT443" s="10">
        <v>4.3142015999999996</v>
      </c>
      <c r="AU443" s="10">
        <v>4.2856316000000003</v>
      </c>
      <c r="AV443" s="10">
        <v>4.2580472</v>
      </c>
      <c r="AW443" s="10">
        <v>4.2314189000000004</v>
      </c>
      <c r="AX443" s="10">
        <v>4.2057174000000002</v>
      </c>
      <c r="AY443" s="10">
        <v>4.1809142000000001</v>
      </c>
      <c r="AZ443" s="10">
        <v>4.1569799999999999</v>
      </c>
      <c r="BA443" s="10">
        <v>4.1338853999999996</v>
      </c>
      <c r="BB443" s="10">
        <v>4.1116020000000004</v>
      </c>
      <c r="BC443" s="10">
        <v>4.0901002999999996</v>
      </c>
      <c r="BD443" s="10">
        <v>4.0693511999999998</v>
      </c>
      <c r="BE443" s="10">
        <v>4.0493259999999998</v>
      </c>
      <c r="BF443" s="10">
        <v>4.0299985999999999</v>
      </c>
      <c r="BG443" s="10">
        <v>4.0113567999999997</v>
      </c>
      <c r="BH443" s="10">
        <v>3.9933930000000002</v>
      </c>
      <c r="BI443" s="10">
        <v>3.9760987999999999</v>
      </c>
      <c r="BJ443" s="10">
        <v>3.9594659999999999</v>
      </c>
      <c r="BK443" s="10">
        <v>3.9434868000000001</v>
      </c>
      <c r="BL443" s="10">
        <v>3.928153</v>
      </c>
      <c r="BM443" s="10">
        <v>3.9134562000000002</v>
      </c>
      <c r="BN443" s="10">
        <v>3.8993888000000001</v>
      </c>
      <c r="BO443" s="10">
        <v>3.8859425000000001</v>
      </c>
      <c r="BP443" s="10">
        <v>3.8731089999999999</v>
      </c>
      <c r="BQ443" s="10">
        <v>3.8608804000000001</v>
      </c>
      <c r="BR443" s="10">
        <v>3.7998194999999999</v>
      </c>
      <c r="BS443" s="10">
        <v>3.7588716</v>
      </c>
      <c r="BU443" s="9">
        <v>86.76</v>
      </c>
      <c r="BV443" s="9">
        <v>112.84</v>
      </c>
      <c r="BW443" s="9">
        <v>131.77000000000001</v>
      </c>
      <c r="BX443" s="9">
        <v>138.97999999999999</v>
      </c>
      <c r="BY443" s="9">
        <v>140.29</v>
      </c>
      <c r="BZ443" s="9">
        <v>137.29</v>
      </c>
      <c r="CA443" s="9">
        <v>133.63</v>
      </c>
      <c r="CB443" s="9">
        <v>130.22999999999999</v>
      </c>
      <c r="CC443" s="9">
        <v>126.86</v>
      </c>
      <c r="CD443" s="9">
        <v>127.32</v>
      </c>
      <c r="CE443" s="9">
        <v>127.83</v>
      </c>
      <c r="CF443" s="9">
        <v>133.79</v>
      </c>
      <c r="CG443" s="9">
        <v>138.72</v>
      </c>
      <c r="CH443" s="9">
        <v>144.13999999999999</v>
      </c>
      <c r="CI443" s="9">
        <v>149.58000000000001</v>
      </c>
      <c r="CJ443" s="9">
        <v>154.24</v>
      </c>
      <c r="CK443" s="9">
        <v>150.41999999999999</v>
      </c>
      <c r="CL443" s="9">
        <v>138.1</v>
      </c>
      <c r="CM443" s="9">
        <v>121.61</v>
      </c>
      <c r="CN443" s="9">
        <v>113.85</v>
      </c>
      <c r="CO443" s="9">
        <v>109.27</v>
      </c>
      <c r="CP443" s="9">
        <v>111.28</v>
      </c>
      <c r="CQ443" s="9">
        <v>113.17</v>
      </c>
      <c r="CR443" s="9">
        <v>114.98</v>
      </c>
      <c r="CS443" s="9">
        <v>120.44</v>
      </c>
      <c r="CT443" s="9">
        <v>124.49</v>
      </c>
      <c r="CU443" s="9">
        <v>126.8</v>
      </c>
      <c r="CV443" s="9">
        <v>128.66999999999999</v>
      </c>
      <c r="CW443" s="9">
        <v>129.05000000000001</v>
      </c>
      <c r="CX443" s="9">
        <v>116.88</v>
      </c>
      <c r="CY443" s="9">
        <v>107.71</v>
      </c>
      <c r="CZ443" s="9">
        <v>102.81</v>
      </c>
      <c r="DA443" s="9">
        <v>96.78</v>
      </c>
      <c r="DB443" s="9">
        <v>93.27</v>
      </c>
      <c r="DC443" s="9">
        <v>89.69</v>
      </c>
      <c r="DD443" s="9">
        <v>91.91</v>
      </c>
      <c r="DE443" s="9">
        <v>97.95</v>
      </c>
      <c r="DF443" s="9">
        <v>104.18</v>
      </c>
      <c r="DG443" s="9">
        <v>108.71</v>
      </c>
      <c r="DH443" s="9">
        <v>110.46</v>
      </c>
      <c r="DI443" s="9">
        <v>112.47</v>
      </c>
      <c r="DJ443" s="9">
        <v>105.42</v>
      </c>
      <c r="DK443" s="9">
        <v>94.94</v>
      </c>
      <c r="DL443" s="9">
        <v>86.19</v>
      </c>
      <c r="DM443" s="9">
        <v>82.2</v>
      </c>
      <c r="DN443" s="9">
        <v>76.45</v>
      </c>
      <c r="DO443" s="9">
        <v>76.89</v>
      </c>
      <c r="DP443" s="9">
        <v>80.94</v>
      </c>
      <c r="DR443" s="9">
        <v>86.69</v>
      </c>
      <c r="DS443" s="9">
        <v>111.02</v>
      </c>
      <c r="DT443" s="9">
        <v>124.19</v>
      </c>
      <c r="DU443" s="9">
        <v>132.38999999999999</v>
      </c>
      <c r="DV443" s="9">
        <v>132.38999999999999</v>
      </c>
      <c r="DW443" s="9">
        <v>130.41</v>
      </c>
      <c r="DX443" s="9">
        <v>115.98</v>
      </c>
      <c r="DY443" s="9">
        <v>114.36</v>
      </c>
      <c r="DZ443" s="9">
        <v>114.25</v>
      </c>
      <c r="EA443" s="9">
        <v>112.25</v>
      </c>
      <c r="EB443" s="9">
        <v>112.64</v>
      </c>
      <c r="EC443" s="9">
        <v>112.28</v>
      </c>
      <c r="ED443" s="9">
        <v>129.57</v>
      </c>
      <c r="EE443" s="9">
        <v>131.84</v>
      </c>
      <c r="EF443" s="9">
        <v>132.91999999999999</v>
      </c>
      <c r="EG443" s="9">
        <v>131.66999999999999</v>
      </c>
      <c r="EH443" s="9">
        <v>130.93</v>
      </c>
      <c r="EI443" s="9">
        <v>130.61000000000001</v>
      </c>
      <c r="EJ443" s="9">
        <v>97.12</v>
      </c>
      <c r="EK443" s="9">
        <v>96.39</v>
      </c>
      <c r="EL443" s="9">
        <v>96.37</v>
      </c>
      <c r="EM443" s="9">
        <v>96.48</v>
      </c>
      <c r="EN443" s="9">
        <v>97.86</v>
      </c>
      <c r="EO443" s="9">
        <v>98.7</v>
      </c>
      <c r="EP443" s="9">
        <v>113.93</v>
      </c>
      <c r="EQ443" s="9">
        <v>116.44</v>
      </c>
      <c r="ER443" s="9">
        <v>118.3</v>
      </c>
      <c r="ES443" s="9">
        <v>118.96</v>
      </c>
      <c r="ET443" s="9">
        <v>118</v>
      </c>
      <c r="EU443" s="9">
        <v>117.91</v>
      </c>
      <c r="EV443" s="9">
        <v>89.01</v>
      </c>
      <c r="EW443" s="9">
        <v>88.38</v>
      </c>
      <c r="EX443" s="9">
        <v>88.39</v>
      </c>
      <c r="EY443" s="9">
        <v>88.4</v>
      </c>
      <c r="EZ443" s="9">
        <v>88.42</v>
      </c>
      <c r="FA443" s="9">
        <v>90.21</v>
      </c>
      <c r="FB443" s="9">
        <v>93.22</v>
      </c>
      <c r="FC443" s="9">
        <v>95.73</v>
      </c>
      <c r="FD443" s="9">
        <v>97.59</v>
      </c>
      <c r="FE443" s="9">
        <v>98.25</v>
      </c>
      <c r="FF443" s="9">
        <v>98.66</v>
      </c>
      <c r="FG443" s="9">
        <v>97.69</v>
      </c>
      <c r="FH443" s="9">
        <v>80.959999999999994</v>
      </c>
      <c r="FI443" s="9">
        <v>79.25</v>
      </c>
      <c r="FJ443" s="9">
        <v>78</v>
      </c>
      <c r="FK443" s="9">
        <v>78.010000000000005</v>
      </c>
      <c r="FL443" s="9">
        <v>77.89</v>
      </c>
      <c r="FM443" s="9">
        <v>79.05</v>
      </c>
      <c r="FO443" s="9">
        <v>82.094099999999997</v>
      </c>
      <c r="FP443" s="7">
        <v>89.98</v>
      </c>
      <c r="FQ443" s="9">
        <v>1.2619</v>
      </c>
      <c r="FR443" s="7">
        <f t="shared" si="57"/>
        <v>71.305174736508448</v>
      </c>
      <c r="FT443" s="7">
        <v>5.14</v>
      </c>
      <c r="FU443" s="7">
        <v>4.4000000000000004</v>
      </c>
      <c r="FV443" s="9">
        <v>82.237099999999998</v>
      </c>
      <c r="FX443" s="9">
        <v>88.55</v>
      </c>
      <c r="FY443" s="9">
        <v>87.1</v>
      </c>
      <c r="FZ443" s="9">
        <v>85.28</v>
      </c>
      <c r="GA443" s="9">
        <v>82.5</v>
      </c>
      <c r="GB443" s="9">
        <v>78.11</v>
      </c>
    </row>
    <row r="444" spans="1:184" x14ac:dyDescent="0.25">
      <c r="A444" s="6">
        <f t="shared" si="58"/>
        <v>45173</v>
      </c>
      <c r="B444" s="13">
        <f t="shared" si="52"/>
        <v>9</v>
      </c>
      <c r="C444" s="13">
        <f t="shared" si="53"/>
        <v>2023</v>
      </c>
      <c r="D444">
        <f t="shared" si="54"/>
        <v>202309</v>
      </c>
      <c r="E444">
        <f t="shared" si="55"/>
        <v>3</v>
      </c>
      <c r="F444">
        <f t="shared" si="56"/>
        <v>202303</v>
      </c>
      <c r="G444" t="s">
        <v>630</v>
      </c>
      <c r="H444" s="9">
        <v>5.25</v>
      </c>
      <c r="I444" s="9">
        <v>5.1852999999999998</v>
      </c>
      <c r="J444" s="10">
        <v>5.3946404000000001</v>
      </c>
      <c r="K444" s="10">
        <v>5.4933493999999996</v>
      </c>
      <c r="L444" s="10">
        <v>5.5791193000000003</v>
      </c>
      <c r="M444" s="10">
        <v>5.6385369000000001</v>
      </c>
      <c r="N444" s="10">
        <v>5.6721757000000004</v>
      </c>
      <c r="O444" s="10">
        <v>5.6861768000000001</v>
      </c>
      <c r="P444" s="10">
        <v>5.6861302</v>
      </c>
      <c r="Q444" s="10">
        <v>5.6770569999999996</v>
      </c>
      <c r="R444" s="10">
        <v>5.661734</v>
      </c>
      <c r="S444" s="10">
        <v>5.6415350000000002</v>
      </c>
      <c r="T444" s="10">
        <v>5.6161551000000003</v>
      </c>
      <c r="U444" s="10">
        <v>5.5848461</v>
      </c>
      <c r="V444" s="10">
        <v>5.5451623000000003</v>
      </c>
      <c r="W444" s="10">
        <v>5.4975778999999996</v>
      </c>
      <c r="X444" s="10">
        <v>5.4435862000000004</v>
      </c>
      <c r="Y444" s="10">
        <v>5.3846791999999999</v>
      </c>
      <c r="Z444" s="10">
        <v>5.3223485000000004</v>
      </c>
      <c r="AA444" s="10">
        <v>5.2580878999999996</v>
      </c>
      <c r="AB444" s="10">
        <v>5.1932308000000003</v>
      </c>
      <c r="AC444" s="10">
        <v>5.1285074000000002</v>
      </c>
      <c r="AD444" s="10">
        <v>5.0645068999999996</v>
      </c>
      <c r="AE444" s="10">
        <v>5.0018162000000004</v>
      </c>
      <c r="AF444" s="10">
        <v>4.9410220000000002</v>
      </c>
      <c r="AG444" s="10">
        <v>4.8827135000000004</v>
      </c>
      <c r="AH444" s="10">
        <v>4.8273653999999997</v>
      </c>
      <c r="AI444" s="10">
        <v>4.7749578000000001</v>
      </c>
      <c r="AJ444" s="10">
        <v>4.7253360999999998</v>
      </c>
      <c r="AK444" s="10">
        <v>4.6783437000000001</v>
      </c>
      <c r="AL444" s="10">
        <v>4.6338242999999997</v>
      </c>
      <c r="AM444" s="10">
        <v>4.5916231999999999</v>
      </c>
      <c r="AN444" s="10">
        <v>4.5515838999999998</v>
      </c>
      <c r="AO444" s="10">
        <v>4.5135500999999998</v>
      </c>
      <c r="AP444" s="10">
        <v>4.4773670000000001</v>
      </c>
      <c r="AQ444" s="10">
        <v>4.4428780000000003</v>
      </c>
      <c r="AR444" s="10">
        <v>4.4099272000000003</v>
      </c>
      <c r="AS444" s="10">
        <v>4.3783592000000002</v>
      </c>
      <c r="AT444" s="10">
        <v>4.3480352</v>
      </c>
      <c r="AU444" s="10">
        <v>4.3188914</v>
      </c>
      <c r="AV444" s="10">
        <v>4.2908863000000004</v>
      </c>
      <c r="AW444" s="10">
        <v>4.2639771</v>
      </c>
      <c r="AX444" s="10">
        <v>4.2381213000000004</v>
      </c>
      <c r="AY444" s="10">
        <v>4.2132771</v>
      </c>
      <c r="AZ444" s="10">
        <v>4.1894019</v>
      </c>
      <c r="BA444" s="10">
        <v>4.1664531</v>
      </c>
      <c r="BB444" s="10">
        <v>4.1443887999999998</v>
      </c>
      <c r="BC444" s="10">
        <v>4.1231665</v>
      </c>
      <c r="BD444" s="10">
        <v>4.1027434999999999</v>
      </c>
      <c r="BE444" s="10">
        <v>4.0830780999999998</v>
      </c>
      <c r="BF444" s="10">
        <v>4.0641322999999998</v>
      </c>
      <c r="BG444" s="10">
        <v>4.0458936000000003</v>
      </c>
      <c r="BH444" s="10">
        <v>4.0283581999999996</v>
      </c>
      <c r="BI444" s="10">
        <v>4.0115221999999999</v>
      </c>
      <c r="BJ444" s="10">
        <v>3.9953813</v>
      </c>
      <c r="BK444" s="10">
        <v>3.9799319</v>
      </c>
      <c r="BL444" s="10">
        <v>3.9651698999999998</v>
      </c>
      <c r="BM444" s="10">
        <v>3.9510911000000002</v>
      </c>
      <c r="BN444" s="10">
        <v>3.9376920000000002</v>
      </c>
      <c r="BO444" s="10">
        <v>3.9249684</v>
      </c>
      <c r="BP444" s="10">
        <v>3.9129160999999999</v>
      </c>
      <c r="BQ444" s="10">
        <v>3.9015316000000002</v>
      </c>
      <c r="BR444" s="10">
        <v>3.8467185000000002</v>
      </c>
      <c r="BS444" s="10">
        <v>3.8130837</v>
      </c>
      <c r="BU444" s="9">
        <v>81.25</v>
      </c>
      <c r="BV444" s="9">
        <v>107.65</v>
      </c>
      <c r="BW444" s="9">
        <v>127.64</v>
      </c>
      <c r="BX444" s="9">
        <v>136.13999999999999</v>
      </c>
      <c r="BY444" s="9">
        <v>137.72999999999999</v>
      </c>
      <c r="BZ444" s="9">
        <v>134.63</v>
      </c>
      <c r="CA444" s="9">
        <v>131.27000000000001</v>
      </c>
      <c r="CB444" s="9">
        <v>127.87</v>
      </c>
      <c r="CC444" s="9">
        <v>124.5</v>
      </c>
      <c r="CD444" s="9">
        <v>124.96</v>
      </c>
      <c r="CE444" s="9">
        <v>125.47</v>
      </c>
      <c r="CF444" s="9">
        <v>130.43</v>
      </c>
      <c r="CG444" s="9">
        <v>135.53</v>
      </c>
      <c r="CH444" s="9">
        <v>140.94999999999999</v>
      </c>
      <c r="CI444" s="9">
        <v>146.69</v>
      </c>
      <c r="CJ444" s="9">
        <v>153.35</v>
      </c>
      <c r="CK444" s="9">
        <v>149.53</v>
      </c>
      <c r="CL444" s="9">
        <v>136.21</v>
      </c>
      <c r="CM444" s="9">
        <v>119.72</v>
      </c>
      <c r="CN444" s="9">
        <v>111.98</v>
      </c>
      <c r="CO444" s="9">
        <v>107.41</v>
      </c>
      <c r="CP444" s="9">
        <v>109.43</v>
      </c>
      <c r="CQ444" s="9">
        <v>111.33</v>
      </c>
      <c r="CR444" s="9">
        <v>113.15</v>
      </c>
      <c r="CS444" s="9">
        <v>119.62</v>
      </c>
      <c r="CT444" s="9">
        <v>123.67</v>
      </c>
      <c r="CU444" s="9">
        <v>125.98</v>
      </c>
      <c r="CV444" s="9">
        <v>127.85</v>
      </c>
      <c r="CW444" s="9">
        <v>128.22999999999999</v>
      </c>
      <c r="CX444" s="9">
        <v>116.06</v>
      </c>
      <c r="CY444" s="9">
        <v>106.89</v>
      </c>
      <c r="CZ444" s="9">
        <v>101.99</v>
      </c>
      <c r="DA444" s="9">
        <v>95.96</v>
      </c>
      <c r="DB444" s="9">
        <v>92.45</v>
      </c>
      <c r="DC444" s="9">
        <v>88.87</v>
      </c>
      <c r="DD444" s="9">
        <v>91.09</v>
      </c>
      <c r="DE444" s="9">
        <v>97.13</v>
      </c>
      <c r="DF444" s="9">
        <v>103.36</v>
      </c>
      <c r="DG444" s="9">
        <v>107.89</v>
      </c>
      <c r="DH444" s="9">
        <v>109.64</v>
      </c>
      <c r="DI444" s="9">
        <v>111.65</v>
      </c>
      <c r="DJ444" s="9">
        <v>104.6</v>
      </c>
      <c r="DK444" s="9">
        <v>94.12</v>
      </c>
      <c r="DL444" s="9">
        <v>85.37</v>
      </c>
      <c r="DM444" s="9">
        <v>81.38</v>
      </c>
      <c r="DN444" s="9">
        <v>75.63</v>
      </c>
      <c r="DO444" s="9">
        <v>76.069999999999993</v>
      </c>
      <c r="DP444" s="9">
        <v>80.12</v>
      </c>
      <c r="DR444" s="9">
        <v>81.75</v>
      </c>
      <c r="DS444" s="9">
        <v>105.95</v>
      </c>
      <c r="DT444" s="9">
        <v>120.39</v>
      </c>
      <c r="DU444" s="9">
        <v>127.85</v>
      </c>
      <c r="DV444" s="9">
        <v>127.85</v>
      </c>
      <c r="DW444" s="9">
        <v>125.87</v>
      </c>
      <c r="DX444" s="9">
        <v>113.82</v>
      </c>
      <c r="DY444" s="9">
        <v>112.2</v>
      </c>
      <c r="DZ444" s="9">
        <v>112.09</v>
      </c>
      <c r="EA444" s="9">
        <v>110.09</v>
      </c>
      <c r="EB444" s="9">
        <v>110.48</v>
      </c>
      <c r="EC444" s="9">
        <v>110.12</v>
      </c>
      <c r="ED444" s="9">
        <v>127.08</v>
      </c>
      <c r="EE444" s="9">
        <v>129.35</v>
      </c>
      <c r="EF444" s="9">
        <v>130.43</v>
      </c>
      <c r="EG444" s="9">
        <v>129.18</v>
      </c>
      <c r="EH444" s="9">
        <v>128.44</v>
      </c>
      <c r="EI444" s="9">
        <v>128.12</v>
      </c>
      <c r="EJ444" s="9">
        <v>95.91</v>
      </c>
      <c r="EK444" s="9">
        <v>95.18</v>
      </c>
      <c r="EL444" s="9">
        <v>95.16</v>
      </c>
      <c r="EM444" s="9">
        <v>95.27</v>
      </c>
      <c r="EN444" s="9">
        <v>96.65</v>
      </c>
      <c r="EO444" s="9">
        <v>97.49</v>
      </c>
      <c r="EP444" s="9">
        <v>112.4</v>
      </c>
      <c r="EQ444" s="9">
        <v>114.91</v>
      </c>
      <c r="ER444" s="9">
        <v>116.77</v>
      </c>
      <c r="ES444" s="9">
        <v>117.43</v>
      </c>
      <c r="ET444" s="9">
        <v>116.47</v>
      </c>
      <c r="EU444" s="9">
        <v>116.38</v>
      </c>
      <c r="EV444" s="9">
        <v>87.43</v>
      </c>
      <c r="EW444" s="9">
        <v>86.8</v>
      </c>
      <c r="EX444" s="9">
        <v>86.81</v>
      </c>
      <c r="EY444" s="9">
        <v>86.82</v>
      </c>
      <c r="EZ444" s="9">
        <v>86.84</v>
      </c>
      <c r="FA444" s="9">
        <v>88.63</v>
      </c>
      <c r="FB444" s="9">
        <v>91.69</v>
      </c>
      <c r="FC444" s="9">
        <v>94.2</v>
      </c>
      <c r="FD444" s="9">
        <v>96.06</v>
      </c>
      <c r="FE444" s="9">
        <v>96.72</v>
      </c>
      <c r="FF444" s="9">
        <v>97.13</v>
      </c>
      <c r="FG444" s="9">
        <v>96.16</v>
      </c>
      <c r="FH444" s="9">
        <v>79.38</v>
      </c>
      <c r="FI444" s="9">
        <v>77.67</v>
      </c>
      <c r="FJ444" s="9">
        <v>76.42</v>
      </c>
      <c r="FK444" s="9">
        <v>76.430000000000007</v>
      </c>
      <c r="FL444" s="9">
        <v>76.31</v>
      </c>
      <c r="FM444" s="9">
        <v>77.47</v>
      </c>
      <c r="FO444" s="9">
        <v>82.198899999999995</v>
      </c>
      <c r="FP444" s="7">
        <v>90.42</v>
      </c>
      <c r="FQ444" s="9">
        <v>1.2618</v>
      </c>
      <c r="FR444" s="7">
        <f t="shared" si="57"/>
        <v>71.659533999048975</v>
      </c>
      <c r="FT444" s="7">
        <v>5.2</v>
      </c>
      <c r="FU444" s="7">
        <v>4.47</v>
      </c>
      <c r="FV444" s="9">
        <v>82.3352</v>
      </c>
      <c r="FX444" s="9">
        <v>89</v>
      </c>
      <c r="FY444" s="9">
        <v>87.55</v>
      </c>
      <c r="FZ444" s="9">
        <v>85.76</v>
      </c>
      <c r="GA444" s="9">
        <v>83.01</v>
      </c>
      <c r="GB444" s="9">
        <v>78.64</v>
      </c>
    </row>
    <row r="445" spans="1:184" x14ac:dyDescent="0.25">
      <c r="A445" s="6">
        <f t="shared" si="58"/>
        <v>45174</v>
      </c>
      <c r="B445" s="13">
        <f t="shared" si="52"/>
        <v>9</v>
      </c>
      <c r="C445" s="13">
        <f t="shared" si="53"/>
        <v>2023</v>
      </c>
      <c r="D445">
        <f t="shared" si="54"/>
        <v>202309</v>
      </c>
      <c r="E445">
        <f t="shared" si="55"/>
        <v>3</v>
      </c>
      <c r="F445">
        <f t="shared" si="56"/>
        <v>202303</v>
      </c>
      <c r="G445" t="s">
        <v>631</v>
      </c>
      <c r="H445" s="9">
        <v>5.25</v>
      </c>
      <c r="I445" s="9">
        <v>5.1852999999999998</v>
      </c>
      <c r="J445" s="10">
        <v>5.4021583</v>
      </c>
      <c r="K445" s="10">
        <v>5.4966910000000002</v>
      </c>
      <c r="L445" s="10">
        <v>5.5849900000000003</v>
      </c>
      <c r="M445" s="10">
        <v>5.6511212000000004</v>
      </c>
      <c r="N445" s="10">
        <v>5.6926383999999999</v>
      </c>
      <c r="O445" s="10">
        <v>5.7140753000000002</v>
      </c>
      <c r="P445" s="10">
        <v>5.7204793</v>
      </c>
      <c r="Q445" s="10">
        <v>5.7170968999999996</v>
      </c>
      <c r="R445" s="10">
        <v>5.7071529999999999</v>
      </c>
      <c r="S445" s="10">
        <v>5.6922503999999998</v>
      </c>
      <c r="T445" s="10">
        <v>5.6721073999999998</v>
      </c>
      <c r="U445" s="10">
        <v>5.6458062</v>
      </c>
      <c r="V445" s="10">
        <v>5.6107315</v>
      </c>
      <c r="W445" s="10">
        <v>5.5673051999999998</v>
      </c>
      <c r="X445" s="10">
        <v>5.5169803999999996</v>
      </c>
      <c r="Y445" s="10">
        <v>5.4612083</v>
      </c>
      <c r="Z445" s="10">
        <v>5.4014403</v>
      </c>
      <c r="AA445" s="10">
        <v>5.3391297</v>
      </c>
      <c r="AB445" s="10">
        <v>5.2755837999999997</v>
      </c>
      <c r="AC445" s="10">
        <v>5.2115625000000003</v>
      </c>
      <c r="AD445" s="10">
        <v>5.1476972999999999</v>
      </c>
      <c r="AE445" s="10">
        <v>5.0846176999999999</v>
      </c>
      <c r="AF445" s="10">
        <v>5.0229530999999996</v>
      </c>
      <c r="AG445" s="10">
        <v>4.9633351000000001</v>
      </c>
      <c r="AH445" s="10">
        <v>4.9062830000000002</v>
      </c>
      <c r="AI445" s="10">
        <v>4.8518298</v>
      </c>
      <c r="AJ445" s="10">
        <v>4.7998763000000002</v>
      </c>
      <c r="AK445" s="10">
        <v>4.7503213999999998</v>
      </c>
      <c r="AL445" s="10">
        <v>4.7030640000000004</v>
      </c>
      <c r="AM445" s="10">
        <v>4.6580047999999996</v>
      </c>
      <c r="AN445" s="10">
        <v>4.6150425999999998</v>
      </c>
      <c r="AO445" s="10">
        <v>4.5740765999999997</v>
      </c>
      <c r="AP445" s="10">
        <v>4.5350070999999996</v>
      </c>
      <c r="AQ445" s="10">
        <v>4.4977331999999999</v>
      </c>
      <c r="AR445" s="10">
        <v>4.462154</v>
      </c>
      <c r="AS445" s="10">
        <v>4.4281698</v>
      </c>
      <c r="AT445" s="10">
        <v>4.3956850000000003</v>
      </c>
      <c r="AU445" s="10">
        <v>4.3646330000000004</v>
      </c>
      <c r="AV445" s="10">
        <v>4.3349577000000004</v>
      </c>
      <c r="AW445" s="10">
        <v>4.3066019999999998</v>
      </c>
      <c r="AX445" s="10">
        <v>4.279509</v>
      </c>
      <c r="AY445" s="10">
        <v>4.2536224000000002</v>
      </c>
      <c r="AZ445" s="10">
        <v>4.2288854000000002</v>
      </c>
      <c r="BA445" s="10">
        <v>4.2052408999999997</v>
      </c>
      <c r="BB445" s="10">
        <v>4.1826327000000001</v>
      </c>
      <c r="BC445" s="10">
        <v>4.1610037999999996</v>
      </c>
      <c r="BD445" s="10">
        <v>4.1402973999999997</v>
      </c>
      <c r="BE445" s="10">
        <v>4.1204571000000003</v>
      </c>
      <c r="BF445" s="10">
        <v>4.1014315999999997</v>
      </c>
      <c r="BG445" s="10">
        <v>4.0831967999999996</v>
      </c>
      <c r="BH445" s="10">
        <v>4.0657375</v>
      </c>
      <c r="BI445" s="10">
        <v>4.0490379000000001</v>
      </c>
      <c r="BJ445" s="10">
        <v>4.0330822</v>
      </c>
      <c r="BK445" s="10">
        <v>4.0178551999999996</v>
      </c>
      <c r="BL445" s="10">
        <v>4.0033409999999998</v>
      </c>
      <c r="BM445" s="10">
        <v>3.9895239999999998</v>
      </c>
      <c r="BN445" s="10">
        <v>3.9763888000000001</v>
      </c>
      <c r="BO445" s="10">
        <v>3.9639196999999999</v>
      </c>
      <c r="BP445" s="10">
        <v>3.9521009</v>
      </c>
      <c r="BQ445" s="10">
        <v>3.9409171999999999</v>
      </c>
      <c r="BR445" s="10">
        <v>3.8864222000000002</v>
      </c>
      <c r="BS445" s="10">
        <v>3.8517665999999999</v>
      </c>
      <c r="BU445" s="9">
        <v>83.46</v>
      </c>
      <c r="BV445" s="9">
        <v>110.31</v>
      </c>
      <c r="BW445" s="9">
        <v>130.19</v>
      </c>
      <c r="BX445" s="9">
        <v>138.38</v>
      </c>
      <c r="BY445" s="9">
        <v>139.77000000000001</v>
      </c>
      <c r="BZ445" s="9">
        <v>136.19</v>
      </c>
      <c r="CA445" s="9">
        <v>132.61000000000001</v>
      </c>
      <c r="CB445" s="9">
        <v>129.41</v>
      </c>
      <c r="CC445" s="9">
        <v>126.24</v>
      </c>
      <c r="CD445" s="9">
        <v>126.7</v>
      </c>
      <c r="CE445" s="9">
        <v>127.21</v>
      </c>
      <c r="CF445" s="9">
        <v>131.97</v>
      </c>
      <c r="CG445" s="9">
        <v>136.69</v>
      </c>
      <c r="CH445" s="9">
        <v>141.9</v>
      </c>
      <c r="CI445" s="9">
        <v>147.63999999999999</v>
      </c>
      <c r="CJ445" s="9">
        <v>154.30000000000001</v>
      </c>
      <c r="CK445" s="9">
        <v>150.47999999999999</v>
      </c>
      <c r="CL445" s="9">
        <v>137.16</v>
      </c>
      <c r="CM445" s="9">
        <v>121.37</v>
      </c>
      <c r="CN445" s="9">
        <v>113.63</v>
      </c>
      <c r="CO445" s="9">
        <v>109.06</v>
      </c>
      <c r="CP445" s="9">
        <v>111.08</v>
      </c>
      <c r="CQ445" s="9">
        <v>112.98</v>
      </c>
      <c r="CR445" s="9">
        <v>114.8</v>
      </c>
      <c r="CS445" s="9">
        <v>120.87</v>
      </c>
      <c r="CT445" s="9">
        <v>124.92</v>
      </c>
      <c r="CU445" s="9">
        <v>127.23</v>
      </c>
      <c r="CV445" s="9">
        <v>129.1</v>
      </c>
      <c r="CW445" s="9">
        <v>129.47999999999999</v>
      </c>
      <c r="CX445" s="9">
        <v>117.31</v>
      </c>
      <c r="CY445" s="9">
        <v>108.14</v>
      </c>
      <c r="CZ445" s="9">
        <v>103.24</v>
      </c>
      <c r="DA445" s="9">
        <v>97.21</v>
      </c>
      <c r="DB445" s="9">
        <v>93.7</v>
      </c>
      <c r="DC445" s="9">
        <v>90.12</v>
      </c>
      <c r="DD445" s="9">
        <v>92.34</v>
      </c>
      <c r="DE445" s="9">
        <v>98.38</v>
      </c>
      <c r="DF445" s="9">
        <v>104.61</v>
      </c>
      <c r="DG445" s="9">
        <v>109.14</v>
      </c>
      <c r="DH445" s="9">
        <v>110.89</v>
      </c>
      <c r="DI445" s="9">
        <v>112.9</v>
      </c>
      <c r="DJ445" s="9">
        <v>105.85</v>
      </c>
      <c r="DK445" s="9">
        <v>95.37</v>
      </c>
      <c r="DL445" s="9">
        <v>86.62</v>
      </c>
      <c r="DM445" s="9">
        <v>82.63</v>
      </c>
      <c r="DN445" s="9">
        <v>76.88</v>
      </c>
      <c r="DO445" s="9">
        <v>77.319999999999993</v>
      </c>
      <c r="DP445" s="9">
        <v>81.37</v>
      </c>
      <c r="DR445" s="9">
        <v>82</v>
      </c>
      <c r="DS445" s="9">
        <v>107.83</v>
      </c>
      <c r="DT445" s="9">
        <v>122.6</v>
      </c>
      <c r="DU445" s="9">
        <v>129.12</v>
      </c>
      <c r="DV445" s="9">
        <v>129.12</v>
      </c>
      <c r="DW445" s="9">
        <v>127.14</v>
      </c>
      <c r="DX445" s="9">
        <v>114.28</v>
      </c>
      <c r="DY445" s="9">
        <v>112.66</v>
      </c>
      <c r="DZ445" s="9">
        <v>112.55</v>
      </c>
      <c r="EA445" s="9">
        <v>110.69</v>
      </c>
      <c r="EB445" s="9">
        <v>111.08</v>
      </c>
      <c r="EC445" s="9">
        <v>110.72</v>
      </c>
      <c r="ED445" s="9">
        <v>127.86</v>
      </c>
      <c r="EE445" s="9">
        <v>130.13</v>
      </c>
      <c r="EF445" s="9">
        <v>131.21</v>
      </c>
      <c r="EG445" s="9">
        <v>129.94999999999999</v>
      </c>
      <c r="EH445" s="9">
        <v>129.21</v>
      </c>
      <c r="EI445" s="9">
        <v>128.88999999999999</v>
      </c>
      <c r="EJ445" s="9">
        <v>96.67</v>
      </c>
      <c r="EK445" s="9">
        <v>95.94</v>
      </c>
      <c r="EL445" s="9">
        <v>95.92</v>
      </c>
      <c r="EM445" s="9">
        <v>96.03</v>
      </c>
      <c r="EN445" s="9">
        <v>97.41</v>
      </c>
      <c r="EO445" s="9">
        <v>98.25</v>
      </c>
      <c r="EP445" s="9">
        <v>113.24</v>
      </c>
      <c r="EQ445" s="9">
        <v>115.75</v>
      </c>
      <c r="ER445" s="9">
        <v>117.61</v>
      </c>
      <c r="ES445" s="9">
        <v>118.27</v>
      </c>
      <c r="ET445" s="9">
        <v>117.31</v>
      </c>
      <c r="EU445" s="9">
        <v>117.22</v>
      </c>
      <c r="EV445" s="9">
        <v>87.59</v>
      </c>
      <c r="EW445" s="9">
        <v>86.96</v>
      </c>
      <c r="EX445" s="9">
        <v>86.97</v>
      </c>
      <c r="EY445" s="9">
        <v>86.98</v>
      </c>
      <c r="EZ445" s="9">
        <v>87</v>
      </c>
      <c r="FA445" s="9">
        <v>88.79</v>
      </c>
      <c r="FB445" s="9">
        <v>92.53</v>
      </c>
      <c r="FC445" s="9">
        <v>95.04</v>
      </c>
      <c r="FD445" s="9">
        <v>96.9</v>
      </c>
      <c r="FE445" s="9">
        <v>97.56</v>
      </c>
      <c r="FF445" s="9">
        <v>97.97</v>
      </c>
      <c r="FG445" s="9">
        <v>97</v>
      </c>
      <c r="FH445" s="9">
        <v>79.540000000000006</v>
      </c>
      <c r="FI445" s="9">
        <v>77.83</v>
      </c>
      <c r="FJ445" s="9">
        <v>76.58</v>
      </c>
      <c r="FK445" s="9">
        <v>76.59</v>
      </c>
      <c r="FL445" s="9">
        <v>76.47</v>
      </c>
      <c r="FM445" s="9">
        <v>77.63</v>
      </c>
      <c r="FO445" s="9">
        <v>82.215100000000007</v>
      </c>
      <c r="FP445" s="7">
        <v>91.25</v>
      </c>
      <c r="FQ445" s="9">
        <v>1.2554000000000001</v>
      </c>
      <c r="FR445" s="7">
        <f t="shared" si="57"/>
        <v>72.685996495140984</v>
      </c>
      <c r="FT445" s="7">
        <v>5.26</v>
      </c>
      <c r="FU445" s="7">
        <v>4.5199999999999996</v>
      </c>
      <c r="FV445" s="9">
        <v>82.340999999999994</v>
      </c>
      <c r="FX445" s="9">
        <v>90.04</v>
      </c>
      <c r="FY445" s="9">
        <v>88.59</v>
      </c>
      <c r="FZ445" s="9">
        <v>86.51</v>
      </c>
      <c r="GA445" s="9">
        <v>83.41</v>
      </c>
      <c r="GB445" s="9">
        <v>78.73</v>
      </c>
    </row>
    <row r="446" spans="1:184" x14ac:dyDescent="0.25">
      <c r="A446" s="6">
        <f t="shared" si="58"/>
        <v>45175</v>
      </c>
      <c r="B446" s="13">
        <f t="shared" si="52"/>
        <v>9</v>
      </c>
      <c r="C446" s="13">
        <f t="shared" si="53"/>
        <v>2023</v>
      </c>
      <c r="D446">
        <f t="shared" si="54"/>
        <v>202309</v>
      </c>
      <c r="E446">
        <f t="shared" si="55"/>
        <v>3</v>
      </c>
      <c r="F446">
        <f t="shared" si="56"/>
        <v>202303</v>
      </c>
      <c r="G446" t="s">
        <v>632</v>
      </c>
      <c r="H446" s="9">
        <v>5.25</v>
      </c>
      <c r="I446" s="9">
        <v>5.1849999999999996</v>
      </c>
      <c r="J446" s="10">
        <v>5.3964274999999997</v>
      </c>
      <c r="K446" s="10">
        <v>5.4794233999999999</v>
      </c>
      <c r="L446" s="10">
        <v>5.5613786000000003</v>
      </c>
      <c r="M446" s="10">
        <v>5.6245450000000003</v>
      </c>
      <c r="N446" s="10">
        <v>5.6645728000000002</v>
      </c>
      <c r="O446" s="10">
        <v>5.6860815000000002</v>
      </c>
      <c r="P446" s="10">
        <v>5.6939419999999998</v>
      </c>
      <c r="Q446" s="10">
        <v>5.6929350999999997</v>
      </c>
      <c r="R446" s="10">
        <v>5.6858556</v>
      </c>
      <c r="S446" s="10">
        <v>5.6738115000000002</v>
      </c>
      <c r="T446" s="10">
        <v>5.6564103000000001</v>
      </c>
      <c r="U446" s="10">
        <v>5.6324828</v>
      </c>
      <c r="V446" s="10">
        <v>5.5994164</v>
      </c>
      <c r="W446" s="10">
        <v>5.5576699999999999</v>
      </c>
      <c r="X446" s="10">
        <v>5.5087181000000003</v>
      </c>
      <c r="Y446" s="10">
        <v>5.4540335999999998</v>
      </c>
      <c r="Z446" s="10">
        <v>5.3950893999999998</v>
      </c>
      <c r="AA446" s="10">
        <v>5.3333602999999998</v>
      </c>
      <c r="AB446" s="10">
        <v>5.2701846999999997</v>
      </c>
      <c r="AC446" s="10">
        <v>5.2063892999999997</v>
      </c>
      <c r="AD446" s="10">
        <v>5.1426813999999998</v>
      </c>
      <c r="AE446" s="10">
        <v>5.0797657999999997</v>
      </c>
      <c r="AF446" s="10">
        <v>5.0183476000000002</v>
      </c>
      <c r="AG446" s="10">
        <v>4.9591339999999997</v>
      </c>
      <c r="AH446" s="10">
        <v>4.9027275000000001</v>
      </c>
      <c r="AI446" s="10">
        <v>4.8491787000000004</v>
      </c>
      <c r="AJ446" s="10">
        <v>4.7983551999999996</v>
      </c>
      <c r="AK446" s="10">
        <v>4.7501227000000004</v>
      </c>
      <c r="AL446" s="10">
        <v>4.7043467999999997</v>
      </c>
      <c r="AM446" s="10">
        <v>4.6608948000000003</v>
      </c>
      <c r="AN446" s="10">
        <v>4.6196321999999999</v>
      </c>
      <c r="AO446" s="10">
        <v>4.580425</v>
      </c>
      <c r="AP446" s="10">
        <v>4.5431400999999996</v>
      </c>
      <c r="AQ446" s="10">
        <v>4.5076434000000001</v>
      </c>
      <c r="AR446" s="10">
        <v>4.4738005999999997</v>
      </c>
      <c r="AS446" s="10">
        <v>4.4414787000000002</v>
      </c>
      <c r="AT446" s="10">
        <v>4.4105539</v>
      </c>
      <c r="AU446" s="10">
        <v>4.3809534000000001</v>
      </c>
      <c r="AV446" s="10">
        <v>4.3526208000000004</v>
      </c>
      <c r="AW446" s="10">
        <v>4.3254985000000001</v>
      </c>
      <c r="AX446" s="10">
        <v>4.2995292000000003</v>
      </c>
      <c r="AY446" s="10">
        <v>4.2746564999999999</v>
      </c>
      <c r="AZ446" s="10">
        <v>4.2508229000000002</v>
      </c>
      <c r="BA446" s="10">
        <v>4.2279710000000001</v>
      </c>
      <c r="BB446" s="10">
        <v>4.2060443000000003</v>
      </c>
      <c r="BC446" s="10">
        <v>4.1849854999999998</v>
      </c>
      <c r="BD446" s="10">
        <v>4.1647372000000003</v>
      </c>
      <c r="BE446" s="10">
        <v>4.1452426999999998</v>
      </c>
      <c r="BF446" s="10">
        <v>4.1264523000000004</v>
      </c>
      <c r="BG446" s="10">
        <v>4.1083486000000002</v>
      </c>
      <c r="BH446" s="10">
        <v>4.0909240999999996</v>
      </c>
      <c r="BI446" s="10">
        <v>4.0741706000000004</v>
      </c>
      <c r="BJ446" s="10">
        <v>4.0580800000000004</v>
      </c>
      <c r="BK446" s="10">
        <v>4.0426446</v>
      </c>
      <c r="BL446" s="10">
        <v>4.0278564000000001</v>
      </c>
      <c r="BM446" s="10">
        <v>4.0137071000000004</v>
      </c>
      <c r="BN446" s="10">
        <v>4.0001891000000001</v>
      </c>
      <c r="BO446" s="10">
        <v>3.9872942</v>
      </c>
      <c r="BP446" s="10">
        <v>3.9750144000000001</v>
      </c>
      <c r="BQ446" s="10">
        <v>3.9633419999999999</v>
      </c>
      <c r="BR446" s="10">
        <v>3.9055567999999998</v>
      </c>
      <c r="BS446" s="10">
        <v>3.8672819999999999</v>
      </c>
      <c r="BU446" s="9">
        <v>75.31</v>
      </c>
      <c r="BV446" s="9">
        <v>103.63</v>
      </c>
      <c r="BW446" s="9">
        <v>124.25</v>
      </c>
      <c r="BX446" s="9">
        <v>132.5</v>
      </c>
      <c r="BY446" s="9">
        <v>134.36000000000001</v>
      </c>
      <c r="BZ446" s="9">
        <v>130.16999999999999</v>
      </c>
      <c r="CA446" s="9">
        <v>127</v>
      </c>
      <c r="CB446" s="9">
        <v>124.32</v>
      </c>
      <c r="CC446" s="9">
        <v>121.51</v>
      </c>
      <c r="CD446" s="9">
        <v>122.57</v>
      </c>
      <c r="CE446" s="9">
        <v>123.15</v>
      </c>
      <c r="CF446" s="9">
        <v>127.94</v>
      </c>
      <c r="CG446" s="9">
        <v>132.68</v>
      </c>
      <c r="CH446" s="9">
        <v>137.88999999999999</v>
      </c>
      <c r="CI446" s="9">
        <v>143.63</v>
      </c>
      <c r="CJ446" s="9">
        <v>150.30000000000001</v>
      </c>
      <c r="CK446" s="9">
        <v>146.47999999999999</v>
      </c>
      <c r="CL446" s="9">
        <v>133.16</v>
      </c>
      <c r="CM446" s="9">
        <v>119.37</v>
      </c>
      <c r="CN446" s="9">
        <v>111.63</v>
      </c>
      <c r="CO446" s="9">
        <v>107.06</v>
      </c>
      <c r="CP446" s="9">
        <v>109.08</v>
      </c>
      <c r="CQ446" s="9">
        <v>110.98</v>
      </c>
      <c r="CR446" s="9">
        <v>112.8</v>
      </c>
      <c r="CS446" s="9">
        <v>119.17</v>
      </c>
      <c r="CT446" s="9">
        <v>123.22</v>
      </c>
      <c r="CU446" s="9">
        <v>125.53</v>
      </c>
      <c r="CV446" s="9">
        <v>127.4</v>
      </c>
      <c r="CW446" s="9">
        <v>127.78</v>
      </c>
      <c r="CX446" s="9">
        <v>115.61</v>
      </c>
      <c r="CY446" s="9">
        <v>106.44</v>
      </c>
      <c r="CZ446" s="9">
        <v>101.54</v>
      </c>
      <c r="DA446" s="9">
        <v>95.5</v>
      </c>
      <c r="DB446" s="9">
        <v>91.99</v>
      </c>
      <c r="DC446" s="9">
        <v>88.41</v>
      </c>
      <c r="DD446" s="9">
        <v>90.63</v>
      </c>
      <c r="DE446" s="9">
        <v>96.67</v>
      </c>
      <c r="DF446" s="9">
        <v>102.9</v>
      </c>
      <c r="DG446" s="9">
        <v>107.43</v>
      </c>
      <c r="DH446" s="9">
        <v>109.18</v>
      </c>
      <c r="DI446" s="9">
        <v>111.19</v>
      </c>
      <c r="DJ446" s="9">
        <v>104.14</v>
      </c>
      <c r="DK446" s="9">
        <v>93.66</v>
      </c>
      <c r="DL446" s="9">
        <v>84.91</v>
      </c>
      <c r="DM446" s="9">
        <v>80.92</v>
      </c>
      <c r="DN446" s="9">
        <v>75.17</v>
      </c>
      <c r="DO446" s="9">
        <v>75.61</v>
      </c>
      <c r="DP446" s="9">
        <v>79.66</v>
      </c>
      <c r="DR446" s="9">
        <v>79.95</v>
      </c>
      <c r="DS446" s="9">
        <v>102.11</v>
      </c>
      <c r="DT446" s="9">
        <v>115.87</v>
      </c>
      <c r="DU446" s="9">
        <v>123.34</v>
      </c>
      <c r="DV446" s="9">
        <v>123.36</v>
      </c>
      <c r="DW446" s="9">
        <v>121.37</v>
      </c>
      <c r="DX446" s="9">
        <v>112.27</v>
      </c>
      <c r="DY446" s="9">
        <v>110.65</v>
      </c>
      <c r="DZ446" s="9">
        <v>110.54</v>
      </c>
      <c r="EA446" s="9">
        <v>108.7</v>
      </c>
      <c r="EB446" s="9">
        <v>109.09</v>
      </c>
      <c r="EC446" s="9">
        <v>108.73</v>
      </c>
      <c r="ED446" s="9">
        <v>125.44</v>
      </c>
      <c r="EE446" s="9">
        <v>127.71</v>
      </c>
      <c r="EF446" s="9">
        <v>128.79</v>
      </c>
      <c r="EG446" s="9">
        <v>127.52</v>
      </c>
      <c r="EH446" s="9">
        <v>126.78</v>
      </c>
      <c r="EI446" s="9">
        <v>126.46</v>
      </c>
      <c r="EJ446" s="9">
        <v>95.46</v>
      </c>
      <c r="EK446" s="9">
        <v>94.73</v>
      </c>
      <c r="EL446" s="9">
        <v>94.71</v>
      </c>
      <c r="EM446" s="9">
        <v>94.82</v>
      </c>
      <c r="EN446" s="9">
        <v>96.2</v>
      </c>
      <c r="EO446" s="9">
        <v>97.04</v>
      </c>
      <c r="EP446" s="9">
        <v>111.37</v>
      </c>
      <c r="EQ446" s="9">
        <v>113.88</v>
      </c>
      <c r="ER446" s="9">
        <v>115.74</v>
      </c>
      <c r="ES446" s="9">
        <v>116.4</v>
      </c>
      <c r="ET446" s="9">
        <v>115.44</v>
      </c>
      <c r="EU446" s="9">
        <v>115.35</v>
      </c>
      <c r="EV446" s="9">
        <v>87.32</v>
      </c>
      <c r="EW446" s="9">
        <v>86.69</v>
      </c>
      <c r="EX446" s="9">
        <v>86.7</v>
      </c>
      <c r="EY446" s="9">
        <v>86.71</v>
      </c>
      <c r="EZ446" s="9">
        <v>86.73</v>
      </c>
      <c r="FA446" s="9">
        <v>92.52</v>
      </c>
      <c r="FB446" s="9">
        <v>94.66</v>
      </c>
      <c r="FC446" s="9">
        <v>97.17</v>
      </c>
      <c r="FD446" s="9">
        <v>99.03</v>
      </c>
      <c r="FE446" s="9">
        <v>99.69</v>
      </c>
      <c r="FF446" s="9">
        <v>100.1</v>
      </c>
      <c r="FG446" s="9">
        <v>99.13</v>
      </c>
      <c r="FH446" s="9">
        <v>79.27</v>
      </c>
      <c r="FI446" s="9">
        <v>77.56</v>
      </c>
      <c r="FJ446" s="9">
        <v>76.31</v>
      </c>
      <c r="FK446" s="9">
        <v>76.319999999999993</v>
      </c>
      <c r="FL446" s="9">
        <v>76.2</v>
      </c>
      <c r="FM446" s="9">
        <v>77.36</v>
      </c>
      <c r="FO446" s="9">
        <v>81.861800000000002</v>
      </c>
      <c r="FP446" s="7">
        <v>91.79</v>
      </c>
      <c r="FQ446" s="9">
        <v>1.2491000000000001</v>
      </c>
      <c r="FR446" s="7">
        <f t="shared" si="57"/>
        <v>73.484909134576895</v>
      </c>
      <c r="FT446" s="7">
        <v>5.22</v>
      </c>
      <c r="FU446" s="7">
        <v>4.53</v>
      </c>
      <c r="FV446" s="9">
        <v>81.978999999999999</v>
      </c>
      <c r="FX446" s="9">
        <v>90.6</v>
      </c>
      <c r="FY446" s="9">
        <v>89.05</v>
      </c>
      <c r="FZ446" s="9">
        <v>86.83</v>
      </c>
      <c r="GA446" s="9">
        <v>83.52</v>
      </c>
      <c r="GB446" s="9">
        <v>78.7</v>
      </c>
    </row>
    <row r="447" spans="1:184" x14ac:dyDescent="0.25">
      <c r="A447" s="6">
        <f t="shared" si="58"/>
        <v>45176</v>
      </c>
      <c r="B447" s="13">
        <f t="shared" si="52"/>
        <v>9</v>
      </c>
      <c r="C447" s="13">
        <f t="shared" si="53"/>
        <v>2023</v>
      </c>
      <c r="D447">
        <f t="shared" si="54"/>
        <v>202309</v>
      </c>
      <c r="E447">
        <f t="shared" si="55"/>
        <v>3</v>
      </c>
      <c r="F447">
        <f t="shared" si="56"/>
        <v>202303</v>
      </c>
      <c r="G447" t="s">
        <v>633</v>
      </c>
      <c r="H447" s="9">
        <v>5.25</v>
      </c>
      <c r="I447" s="9">
        <v>5.1855000000000002</v>
      </c>
      <c r="J447" s="10">
        <v>5.3944127000000002</v>
      </c>
      <c r="K447" s="10">
        <v>5.4556290000000001</v>
      </c>
      <c r="L447" s="10">
        <v>5.515987</v>
      </c>
      <c r="M447" s="10">
        <v>5.5596547000000003</v>
      </c>
      <c r="N447" s="10">
        <v>5.5845742999999999</v>
      </c>
      <c r="O447" s="10">
        <v>5.5954084999999996</v>
      </c>
      <c r="P447" s="10">
        <v>5.5960713999999996</v>
      </c>
      <c r="Q447" s="10">
        <v>5.5895644999999998</v>
      </c>
      <c r="R447" s="10">
        <v>5.5772765</v>
      </c>
      <c r="S447" s="10">
        <v>5.5594131000000004</v>
      </c>
      <c r="T447" s="10">
        <v>5.5352002000000002</v>
      </c>
      <c r="U447" s="10">
        <v>5.5037675999999998</v>
      </c>
      <c r="V447" s="10">
        <v>5.4628401999999996</v>
      </c>
      <c r="W447" s="10">
        <v>5.4131231</v>
      </c>
      <c r="X447" s="10">
        <v>5.3565199000000003</v>
      </c>
      <c r="Y447" s="10">
        <v>5.2949335</v>
      </c>
      <c r="Z447" s="10">
        <v>5.2302663000000003</v>
      </c>
      <c r="AA447" s="10">
        <v>5.1644231999999999</v>
      </c>
      <c r="AB447" s="10">
        <v>5.0990511999999999</v>
      </c>
      <c r="AC447" s="10">
        <v>5.0348242000000001</v>
      </c>
      <c r="AD447" s="10">
        <v>4.9721865999999997</v>
      </c>
      <c r="AE447" s="10">
        <v>4.9115808999999997</v>
      </c>
      <c r="AF447" s="10">
        <v>4.8534493000000003</v>
      </c>
      <c r="AG447" s="10">
        <v>4.7982363000000001</v>
      </c>
      <c r="AH447" s="10">
        <v>4.7462974000000004</v>
      </c>
      <c r="AI447" s="10">
        <v>4.6975654000000002</v>
      </c>
      <c r="AJ447" s="10">
        <v>4.6518459999999999</v>
      </c>
      <c r="AK447" s="10">
        <v>4.6089431999999997</v>
      </c>
      <c r="AL447" s="10">
        <v>4.5686609999999996</v>
      </c>
      <c r="AM447" s="10">
        <v>4.530805</v>
      </c>
      <c r="AN447" s="10">
        <v>4.4951793000000002</v>
      </c>
      <c r="AO447" s="10">
        <v>4.4615878999999996</v>
      </c>
      <c r="AP447" s="10">
        <v>4.4298362999999998</v>
      </c>
      <c r="AQ447" s="10">
        <v>4.3997286000000004</v>
      </c>
      <c r="AR447" s="10">
        <v>4.3710690999999997</v>
      </c>
      <c r="AS447" s="10">
        <v>4.3436627999999997</v>
      </c>
      <c r="AT447" s="10">
        <v>4.3173374999999998</v>
      </c>
      <c r="AU447" s="10">
        <v>4.2920237999999999</v>
      </c>
      <c r="AV447" s="10">
        <v>4.2676813999999998</v>
      </c>
      <c r="AW447" s="10">
        <v>4.2442694999999997</v>
      </c>
      <c r="AX447" s="10">
        <v>4.2217471</v>
      </c>
      <c r="AY447" s="10">
        <v>4.2000742000000004</v>
      </c>
      <c r="AZ447" s="10">
        <v>4.1792096000000001</v>
      </c>
      <c r="BA447" s="10">
        <v>4.1591126000000003</v>
      </c>
      <c r="BB447" s="10">
        <v>4.1397428999999999</v>
      </c>
      <c r="BC447" s="10">
        <v>4.1210595999999997</v>
      </c>
      <c r="BD447" s="10">
        <v>4.1030218999999999</v>
      </c>
      <c r="BE447" s="10">
        <v>4.0855893999999999</v>
      </c>
      <c r="BF447" s="10">
        <v>4.0687271999999997</v>
      </c>
      <c r="BG447" s="10">
        <v>4.0524259999999996</v>
      </c>
      <c r="BH447" s="10">
        <v>4.0366841999999998</v>
      </c>
      <c r="BI447" s="10">
        <v>4.0214999000000002</v>
      </c>
      <c r="BJ447" s="10">
        <v>4.0068707999999997</v>
      </c>
      <c r="BK447" s="10">
        <v>3.9927953999999999</v>
      </c>
      <c r="BL447" s="10">
        <v>3.9792717</v>
      </c>
      <c r="BM447" s="10">
        <v>3.9662975</v>
      </c>
      <c r="BN447" s="10">
        <v>3.9538712999999999</v>
      </c>
      <c r="BO447" s="10">
        <v>3.9419909</v>
      </c>
      <c r="BP447" s="10">
        <v>3.9306543999999999</v>
      </c>
      <c r="BQ447" s="10">
        <v>3.9198601000000002</v>
      </c>
      <c r="BR447" s="10">
        <v>3.8662239999999999</v>
      </c>
      <c r="BS447" s="10">
        <v>3.8307259</v>
      </c>
      <c r="BU447" s="9">
        <v>79.48</v>
      </c>
      <c r="BV447" s="9">
        <v>105.03</v>
      </c>
      <c r="BW447" s="9">
        <v>125.34</v>
      </c>
      <c r="BX447" s="9">
        <v>133.79</v>
      </c>
      <c r="BY447" s="9">
        <v>135.78</v>
      </c>
      <c r="BZ447" s="9">
        <v>131.34</v>
      </c>
      <c r="CA447" s="9">
        <v>129.53</v>
      </c>
      <c r="CB447" s="9">
        <v>126.23</v>
      </c>
      <c r="CC447" s="9">
        <v>122.92</v>
      </c>
      <c r="CD447" s="9">
        <v>124.42</v>
      </c>
      <c r="CE447" s="9">
        <v>125</v>
      </c>
      <c r="CF447" s="9">
        <v>129.79</v>
      </c>
      <c r="CG447" s="9">
        <v>134.52000000000001</v>
      </c>
      <c r="CH447" s="9">
        <v>139.52000000000001</v>
      </c>
      <c r="CI447" s="9">
        <v>145.26</v>
      </c>
      <c r="CJ447" s="9">
        <v>151.93</v>
      </c>
      <c r="CK447" s="9">
        <v>148.11000000000001</v>
      </c>
      <c r="CL447" s="9">
        <v>134.79</v>
      </c>
      <c r="CM447" s="9">
        <v>121</v>
      </c>
      <c r="CN447" s="9">
        <v>113.26</v>
      </c>
      <c r="CO447" s="9">
        <v>108.69</v>
      </c>
      <c r="CP447" s="9">
        <v>110.71</v>
      </c>
      <c r="CQ447" s="9">
        <v>112.61</v>
      </c>
      <c r="CR447" s="9">
        <v>114.43</v>
      </c>
      <c r="CS447" s="9">
        <v>120.8</v>
      </c>
      <c r="CT447" s="9">
        <v>124.85</v>
      </c>
      <c r="CU447" s="9">
        <v>127.16</v>
      </c>
      <c r="CV447" s="9">
        <v>129.03</v>
      </c>
      <c r="CW447" s="9">
        <v>129.41</v>
      </c>
      <c r="CX447" s="9">
        <v>118.24</v>
      </c>
      <c r="CY447" s="9">
        <v>109.07</v>
      </c>
      <c r="CZ447" s="9">
        <v>104.17</v>
      </c>
      <c r="DA447" s="9">
        <v>98.13</v>
      </c>
      <c r="DB447" s="9">
        <v>94.62</v>
      </c>
      <c r="DC447" s="9">
        <v>91.04</v>
      </c>
      <c r="DD447" s="9">
        <v>93.26</v>
      </c>
      <c r="DE447" s="9">
        <v>99.3</v>
      </c>
      <c r="DF447" s="9">
        <v>105.53</v>
      </c>
      <c r="DG447" s="9">
        <v>110.06</v>
      </c>
      <c r="DH447" s="9">
        <v>111.81</v>
      </c>
      <c r="DI447" s="9">
        <v>113.82</v>
      </c>
      <c r="DJ447" s="9">
        <v>106.77</v>
      </c>
      <c r="DK447" s="9">
        <v>95.29</v>
      </c>
      <c r="DL447" s="9">
        <v>86.54</v>
      </c>
      <c r="DM447" s="9">
        <v>82.55</v>
      </c>
      <c r="DN447" s="9">
        <v>76.8</v>
      </c>
      <c r="DO447" s="9">
        <v>77.239999999999995</v>
      </c>
      <c r="DP447" s="9">
        <v>81.290000000000006</v>
      </c>
      <c r="DR447" s="9">
        <v>78</v>
      </c>
      <c r="DS447" s="9">
        <v>103.07</v>
      </c>
      <c r="DT447" s="9">
        <v>116.26</v>
      </c>
      <c r="DU447" s="9">
        <v>124.05</v>
      </c>
      <c r="DV447" s="9">
        <v>124.07</v>
      </c>
      <c r="DW447" s="9">
        <v>122.08</v>
      </c>
      <c r="DX447" s="9">
        <v>112.25</v>
      </c>
      <c r="DY447" s="9">
        <v>110.63</v>
      </c>
      <c r="DZ447" s="9">
        <v>110.52</v>
      </c>
      <c r="EA447" s="9">
        <v>108.73</v>
      </c>
      <c r="EB447" s="9">
        <v>109.12</v>
      </c>
      <c r="EC447" s="9">
        <v>108.76</v>
      </c>
      <c r="ED447" s="9">
        <v>125.13</v>
      </c>
      <c r="EE447" s="9">
        <v>127.4</v>
      </c>
      <c r="EF447" s="9">
        <v>128.47999999999999</v>
      </c>
      <c r="EG447" s="9">
        <v>127.21</v>
      </c>
      <c r="EH447" s="9">
        <v>126.47</v>
      </c>
      <c r="EI447" s="9">
        <v>126.15</v>
      </c>
      <c r="EJ447" s="9">
        <v>95.94</v>
      </c>
      <c r="EK447" s="9">
        <v>95.21</v>
      </c>
      <c r="EL447" s="9">
        <v>95.19</v>
      </c>
      <c r="EM447" s="9">
        <v>95.3</v>
      </c>
      <c r="EN447" s="9">
        <v>96.68</v>
      </c>
      <c r="EO447" s="9">
        <v>97.52</v>
      </c>
      <c r="EP447" s="9">
        <v>112.66</v>
      </c>
      <c r="EQ447" s="9">
        <v>115.17</v>
      </c>
      <c r="ER447" s="9">
        <v>117.03</v>
      </c>
      <c r="ES447" s="9">
        <v>117.69</v>
      </c>
      <c r="ET447" s="9">
        <v>116.73</v>
      </c>
      <c r="EU447" s="9">
        <v>116.64</v>
      </c>
      <c r="EV447" s="9">
        <v>86.99</v>
      </c>
      <c r="EW447" s="9">
        <v>86.36</v>
      </c>
      <c r="EX447" s="9">
        <v>86.37</v>
      </c>
      <c r="EY447" s="9">
        <v>86.38</v>
      </c>
      <c r="EZ447" s="9">
        <v>86.4</v>
      </c>
      <c r="FA447" s="9">
        <v>92.19</v>
      </c>
      <c r="FB447" s="9">
        <v>95.95</v>
      </c>
      <c r="FC447" s="9">
        <v>98.46</v>
      </c>
      <c r="FD447" s="9">
        <v>100.32</v>
      </c>
      <c r="FE447" s="9">
        <v>100.98</v>
      </c>
      <c r="FF447" s="9">
        <v>101.39</v>
      </c>
      <c r="FG447" s="9">
        <v>100.42</v>
      </c>
      <c r="FH447" s="9">
        <v>78.94</v>
      </c>
      <c r="FI447" s="9">
        <v>77.23</v>
      </c>
      <c r="FJ447" s="9">
        <v>75.98</v>
      </c>
      <c r="FK447" s="9">
        <v>75.989999999999995</v>
      </c>
      <c r="FL447" s="9">
        <v>75.87</v>
      </c>
      <c r="FM447" s="9">
        <v>77.03</v>
      </c>
      <c r="FO447" s="9">
        <v>81.8245</v>
      </c>
      <c r="FP447" s="7">
        <v>91.16</v>
      </c>
      <c r="FQ447" s="9">
        <v>1.2476</v>
      </c>
      <c r="FR447" s="7">
        <f t="shared" si="57"/>
        <v>73.06829111894838</v>
      </c>
      <c r="FT447" s="7">
        <v>5.14</v>
      </c>
      <c r="FU447" s="7">
        <v>4.46</v>
      </c>
      <c r="FV447" s="9">
        <v>81.948899999999995</v>
      </c>
      <c r="FX447" s="9">
        <v>89.92</v>
      </c>
      <c r="FY447" s="9">
        <v>88.49</v>
      </c>
      <c r="FZ447" s="9">
        <v>86.4</v>
      </c>
      <c r="GA447" s="9">
        <v>83.29</v>
      </c>
      <c r="GB447" s="9">
        <v>78.78</v>
      </c>
    </row>
    <row r="448" spans="1:184" x14ac:dyDescent="0.25">
      <c r="A448" s="6">
        <f t="shared" si="58"/>
        <v>45177</v>
      </c>
      <c r="B448" s="13">
        <f t="shared" si="52"/>
        <v>9</v>
      </c>
      <c r="C448" s="13">
        <f t="shared" si="53"/>
        <v>2023</v>
      </c>
      <c r="D448">
        <f t="shared" si="54"/>
        <v>202309</v>
      </c>
      <c r="E448">
        <f t="shared" si="55"/>
        <v>3</v>
      </c>
      <c r="F448">
        <f t="shared" si="56"/>
        <v>202303</v>
      </c>
      <c r="G448" t="s">
        <v>634</v>
      </c>
      <c r="H448" s="9">
        <v>5.25</v>
      </c>
      <c r="I448" s="9">
        <v>5.1855000000000002</v>
      </c>
      <c r="J448" s="10">
        <v>5.3949645000000004</v>
      </c>
      <c r="K448" s="10">
        <v>5.4525218000000004</v>
      </c>
      <c r="L448" s="10">
        <v>5.5067127999999999</v>
      </c>
      <c r="M448" s="10">
        <v>5.5427850999999997</v>
      </c>
      <c r="N448" s="10">
        <v>5.5595419000000001</v>
      </c>
      <c r="O448" s="10">
        <v>5.5612788000000002</v>
      </c>
      <c r="P448" s="10">
        <v>5.5519598999999999</v>
      </c>
      <c r="Q448" s="10">
        <v>5.5352408000000004</v>
      </c>
      <c r="R448" s="10">
        <v>5.5136688999999999</v>
      </c>
      <c r="S448" s="10">
        <v>5.4884301999999998</v>
      </c>
      <c r="T448" s="10">
        <v>5.4592736000000004</v>
      </c>
      <c r="U448" s="10">
        <v>5.4251103000000001</v>
      </c>
      <c r="V448" s="10">
        <v>5.3832298999999999</v>
      </c>
      <c r="W448" s="10">
        <v>5.3340578000000001</v>
      </c>
      <c r="X448" s="10">
        <v>5.2791682</v>
      </c>
      <c r="Y448" s="10">
        <v>5.2201338000000002</v>
      </c>
      <c r="Z448" s="10">
        <v>5.1585273000000003</v>
      </c>
      <c r="AA448" s="10">
        <v>5.0959232999999999</v>
      </c>
      <c r="AB448" s="10">
        <v>5.0337297999999997</v>
      </c>
      <c r="AC448" s="10">
        <v>4.9725906999999996</v>
      </c>
      <c r="AD448" s="10">
        <v>4.9129303999999996</v>
      </c>
      <c r="AE448" s="10">
        <v>4.8551716000000003</v>
      </c>
      <c r="AF448" s="10">
        <v>4.7997367000000004</v>
      </c>
      <c r="AG448" s="10">
        <v>4.7470501000000001</v>
      </c>
      <c r="AH448" s="10">
        <v>4.6974426999999999</v>
      </c>
      <c r="AI448" s="10">
        <v>4.6508399999999996</v>
      </c>
      <c r="AJ448" s="10">
        <v>4.6070576000000001</v>
      </c>
      <c r="AK448" s="10">
        <v>4.5659092000000001</v>
      </c>
      <c r="AL448" s="10">
        <v>4.5272088999999998</v>
      </c>
      <c r="AM448" s="10">
        <v>4.4907718000000001</v>
      </c>
      <c r="AN448" s="10">
        <v>4.4564120000000003</v>
      </c>
      <c r="AO448" s="10">
        <v>4.4239435</v>
      </c>
      <c r="AP448" s="10">
        <v>4.3931813000000002</v>
      </c>
      <c r="AQ448" s="10">
        <v>4.3639396000000001</v>
      </c>
      <c r="AR448" s="10">
        <v>4.3360323000000003</v>
      </c>
      <c r="AS448" s="10">
        <v>4.3092744999999999</v>
      </c>
      <c r="AT448" s="10">
        <v>4.2835026000000003</v>
      </c>
      <c r="AU448" s="10">
        <v>4.2586513000000004</v>
      </c>
      <c r="AV448" s="10">
        <v>4.2346833999999998</v>
      </c>
      <c r="AW448" s="10">
        <v>4.2115606999999997</v>
      </c>
      <c r="AX448" s="10">
        <v>4.1892450999999999</v>
      </c>
      <c r="AY448" s="10">
        <v>4.1676994000000001</v>
      </c>
      <c r="AZ448" s="10">
        <v>4.1468854999999998</v>
      </c>
      <c r="BA448" s="10">
        <v>4.1267652000000004</v>
      </c>
      <c r="BB448" s="10">
        <v>4.1073013999999999</v>
      </c>
      <c r="BC448" s="10">
        <v>4.0884558000000002</v>
      </c>
      <c r="BD448" s="10">
        <v>4.0701904000000004</v>
      </c>
      <c r="BE448" s="10">
        <v>4.0524678999999999</v>
      </c>
      <c r="BF448" s="10">
        <v>4.0352563999999997</v>
      </c>
      <c r="BG448" s="10">
        <v>4.0185518</v>
      </c>
      <c r="BH448" s="10">
        <v>4.0023580000000001</v>
      </c>
      <c r="BI448" s="10">
        <v>3.9866784000000002</v>
      </c>
      <c r="BJ448" s="10">
        <v>3.9715164000000001</v>
      </c>
      <c r="BK448" s="10">
        <v>3.9568759</v>
      </c>
      <c r="BL448" s="10">
        <v>3.9427604000000001</v>
      </c>
      <c r="BM448" s="10">
        <v>3.9291733</v>
      </c>
      <c r="BN448" s="10">
        <v>3.9161185000000001</v>
      </c>
      <c r="BO448" s="10">
        <v>3.9035994000000001</v>
      </c>
      <c r="BP448" s="10">
        <v>3.8916194000000002</v>
      </c>
      <c r="BQ448" s="10">
        <v>3.8801825000000001</v>
      </c>
      <c r="BR448" s="10">
        <v>3.8229581000000001</v>
      </c>
      <c r="BS448" s="10">
        <v>3.7849308000000002</v>
      </c>
      <c r="BU448" s="9">
        <v>84.86</v>
      </c>
      <c r="BV448" s="9">
        <v>108.26</v>
      </c>
      <c r="BW448" s="9">
        <v>127.54</v>
      </c>
      <c r="BX448" s="9">
        <v>134.88999999999999</v>
      </c>
      <c r="BY448" s="9">
        <v>136.01</v>
      </c>
      <c r="BZ448" s="9">
        <v>132.30000000000001</v>
      </c>
      <c r="CA448" s="9">
        <v>128.85</v>
      </c>
      <c r="CB448" s="9">
        <v>125.55</v>
      </c>
      <c r="CC448" s="9">
        <v>122.24</v>
      </c>
      <c r="CD448" s="9">
        <v>123.74</v>
      </c>
      <c r="CE448" s="9">
        <v>124.32</v>
      </c>
      <c r="CF448" s="9">
        <v>129.11000000000001</v>
      </c>
      <c r="CG448" s="9">
        <v>133.84</v>
      </c>
      <c r="CH448" s="9">
        <v>138.84</v>
      </c>
      <c r="CI448" s="9">
        <v>144.58000000000001</v>
      </c>
      <c r="CJ448" s="9">
        <v>151.25</v>
      </c>
      <c r="CK448" s="9">
        <v>147.43</v>
      </c>
      <c r="CL448" s="9">
        <v>134.11000000000001</v>
      </c>
      <c r="CM448" s="9">
        <v>119.61</v>
      </c>
      <c r="CN448" s="9">
        <v>112.61</v>
      </c>
      <c r="CO448" s="9">
        <v>108.04</v>
      </c>
      <c r="CP448" s="9">
        <v>110.06</v>
      </c>
      <c r="CQ448" s="9">
        <v>111.96</v>
      </c>
      <c r="CR448" s="9">
        <v>113.78</v>
      </c>
      <c r="CS448" s="9">
        <v>118.15</v>
      </c>
      <c r="CT448" s="9">
        <v>122.2</v>
      </c>
      <c r="CU448" s="9">
        <v>124.51</v>
      </c>
      <c r="CV448" s="9">
        <v>126.38</v>
      </c>
      <c r="CW448" s="9">
        <v>126.76</v>
      </c>
      <c r="CX448" s="9">
        <v>118.59</v>
      </c>
      <c r="CY448" s="9">
        <v>109.92</v>
      </c>
      <c r="CZ448" s="9">
        <v>105.02</v>
      </c>
      <c r="DA448" s="9">
        <v>98.98</v>
      </c>
      <c r="DB448" s="9">
        <v>95.47</v>
      </c>
      <c r="DC448" s="9">
        <v>91.89</v>
      </c>
      <c r="DD448" s="9">
        <v>94.11</v>
      </c>
      <c r="DE448" s="9">
        <v>101.15</v>
      </c>
      <c r="DF448" s="9">
        <v>107.38</v>
      </c>
      <c r="DG448" s="9">
        <v>111.91</v>
      </c>
      <c r="DH448" s="9">
        <v>113.66</v>
      </c>
      <c r="DI448" s="9">
        <v>115.67</v>
      </c>
      <c r="DJ448" s="9">
        <v>107.62</v>
      </c>
      <c r="DK448" s="9">
        <v>96.14</v>
      </c>
      <c r="DL448" s="9">
        <v>87.39</v>
      </c>
      <c r="DM448" s="9">
        <v>83.4</v>
      </c>
      <c r="DN448" s="9">
        <v>77.650000000000006</v>
      </c>
      <c r="DO448" s="9">
        <v>78.09</v>
      </c>
      <c r="DP448" s="9">
        <v>82.14</v>
      </c>
      <c r="DR448" s="9">
        <v>82.5</v>
      </c>
      <c r="DS448" s="9">
        <v>106.1</v>
      </c>
      <c r="DT448" s="9">
        <v>117.7</v>
      </c>
      <c r="DU448" s="9">
        <v>124.21</v>
      </c>
      <c r="DV448" s="9">
        <v>124.23</v>
      </c>
      <c r="DW448" s="9">
        <v>122.24</v>
      </c>
      <c r="DX448" s="9">
        <v>112.13</v>
      </c>
      <c r="DY448" s="9">
        <v>110.51</v>
      </c>
      <c r="DZ448" s="9">
        <v>110.4</v>
      </c>
      <c r="EA448" s="9">
        <v>108.78</v>
      </c>
      <c r="EB448" s="9">
        <v>109.17</v>
      </c>
      <c r="EC448" s="9">
        <v>108.81</v>
      </c>
      <c r="ED448" s="9">
        <v>125.47</v>
      </c>
      <c r="EE448" s="9">
        <v>127.74</v>
      </c>
      <c r="EF448" s="9">
        <v>128.82</v>
      </c>
      <c r="EG448" s="9">
        <v>127.22</v>
      </c>
      <c r="EH448" s="9">
        <v>126.48</v>
      </c>
      <c r="EI448" s="9">
        <v>126.16</v>
      </c>
      <c r="EJ448" s="9">
        <v>94.76</v>
      </c>
      <c r="EK448" s="9">
        <v>94.03</v>
      </c>
      <c r="EL448" s="9">
        <v>94.01</v>
      </c>
      <c r="EM448" s="9">
        <v>94.12</v>
      </c>
      <c r="EN448" s="9">
        <v>95.5</v>
      </c>
      <c r="EO448" s="9">
        <v>96.34</v>
      </c>
      <c r="EP448" s="9">
        <v>112.15</v>
      </c>
      <c r="EQ448" s="9">
        <v>114.66</v>
      </c>
      <c r="ER448" s="9">
        <v>116.52</v>
      </c>
      <c r="ES448" s="9">
        <v>117.07</v>
      </c>
      <c r="ET448" s="9">
        <v>116.11</v>
      </c>
      <c r="EU448" s="9">
        <v>116.02</v>
      </c>
      <c r="EV448" s="9">
        <v>86.16</v>
      </c>
      <c r="EW448" s="9">
        <v>85.53</v>
      </c>
      <c r="EX448" s="9">
        <v>85.54</v>
      </c>
      <c r="EY448" s="9">
        <v>85.55</v>
      </c>
      <c r="EZ448" s="9">
        <v>85.57</v>
      </c>
      <c r="FA448" s="9">
        <v>91.36</v>
      </c>
      <c r="FB448" s="9">
        <v>95.44</v>
      </c>
      <c r="FC448" s="9">
        <v>97.95</v>
      </c>
      <c r="FD448" s="9">
        <v>99.81</v>
      </c>
      <c r="FE448" s="9">
        <v>100.36</v>
      </c>
      <c r="FF448" s="9">
        <v>100.77</v>
      </c>
      <c r="FG448" s="9">
        <v>99.8</v>
      </c>
      <c r="FH448" s="9">
        <v>78.11</v>
      </c>
      <c r="FI448" s="9">
        <v>76.400000000000006</v>
      </c>
      <c r="FJ448" s="9">
        <v>75.150000000000006</v>
      </c>
      <c r="FK448" s="9">
        <v>75.16</v>
      </c>
      <c r="FL448" s="9">
        <v>75.040000000000006</v>
      </c>
      <c r="FM448" s="9">
        <v>76.2</v>
      </c>
      <c r="FO448" s="9">
        <v>81.834900000000005</v>
      </c>
      <c r="FP448" s="7">
        <v>91.85</v>
      </c>
      <c r="FQ448" s="9">
        <v>1.2484999999999999</v>
      </c>
      <c r="FR448" s="7">
        <f t="shared" si="57"/>
        <v>73.568281938325995</v>
      </c>
      <c r="FT448" s="7">
        <v>5.08</v>
      </c>
      <c r="FU448" s="7">
        <v>4.42</v>
      </c>
      <c r="FV448" s="9">
        <v>81.963999999999999</v>
      </c>
      <c r="FX448" s="9">
        <v>90.65</v>
      </c>
      <c r="FY448" s="9">
        <v>89.29</v>
      </c>
      <c r="FZ448" s="9">
        <v>87.11</v>
      </c>
      <c r="GA448" s="9">
        <v>83.77</v>
      </c>
      <c r="GB448" s="9">
        <v>78.86</v>
      </c>
    </row>
    <row r="449" spans="1:184" x14ac:dyDescent="0.25">
      <c r="A449" s="6">
        <f t="shared" si="58"/>
        <v>45180</v>
      </c>
      <c r="B449" s="13">
        <f t="shared" si="52"/>
        <v>9</v>
      </c>
      <c r="C449" s="13">
        <f t="shared" si="53"/>
        <v>2023</v>
      </c>
      <c r="D449">
        <f t="shared" si="54"/>
        <v>202309</v>
      </c>
      <c r="E449">
        <f t="shared" si="55"/>
        <v>3</v>
      </c>
      <c r="F449">
        <f t="shared" si="56"/>
        <v>202303</v>
      </c>
      <c r="G449" t="s">
        <v>635</v>
      </c>
      <c r="H449" s="9">
        <v>5.25</v>
      </c>
      <c r="I449" s="9">
        <v>5.1859999999999999</v>
      </c>
      <c r="J449" s="10">
        <v>5.3994888999999997</v>
      </c>
      <c r="K449" s="10">
        <v>5.4653138999999999</v>
      </c>
      <c r="L449" s="10">
        <v>5.5218309999999997</v>
      </c>
      <c r="M449" s="10">
        <v>5.5577316000000003</v>
      </c>
      <c r="N449" s="10">
        <v>5.5738836000000003</v>
      </c>
      <c r="O449" s="10">
        <v>5.5759122000000003</v>
      </c>
      <c r="P449" s="10">
        <v>5.5683309999999997</v>
      </c>
      <c r="Q449" s="10">
        <v>5.554316</v>
      </c>
      <c r="R449" s="10">
        <v>5.5353041999999997</v>
      </c>
      <c r="S449" s="10">
        <v>5.5118755000000004</v>
      </c>
      <c r="T449" s="10">
        <v>5.4834465999999997</v>
      </c>
      <c r="U449" s="10">
        <v>5.4492228999999996</v>
      </c>
      <c r="V449" s="10">
        <v>5.4070270999999996</v>
      </c>
      <c r="W449" s="10">
        <v>5.3574516000000001</v>
      </c>
      <c r="X449" s="10">
        <v>5.3020383000000004</v>
      </c>
      <c r="Y449" s="10">
        <v>5.2423276000000003</v>
      </c>
      <c r="Z449" s="10">
        <v>5.1798596999999997</v>
      </c>
      <c r="AA449" s="10">
        <v>5.1161769000000001</v>
      </c>
      <c r="AB449" s="10">
        <v>5.0526422000000002</v>
      </c>
      <c r="AC449" s="10">
        <v>4.9899431999999999</v>
      </c>
      <c r="AD449" s="10">
        <v>4.9286092000000004</v>
      </c>
      <c r="AE449" s="10">
        <v>4.8691674999999996</v>
      </c>
      <c r="AF449" s="10">
        <v>4.8121451000000004</v>
      </c>
      <c r="AG449" s="10">
        <v>4.7580713000000001</v>
      </c>
      <c r="AH449" s="10">
        <v>4.7073622000000004</v>
      </c>
      <c r="AI449" s="10">
        <v>4.6599440000000003</v>
      </c>
      <c r="AJ449" s="10">
        <v>4.6156094000000003</v>
      </c>
      <c r="AK449" s="10">
        <v>4.5741493000000002</v>
      </c>
      <c r="AL449" s="10">
        <v>4.5353548999999997</v>
      </c>
      <c r="AM449" s="10">
        <v>4.4990186999999997</v>
      </c>
      <c r="AN449" s="10">
        <v>4.4649315999999999</v>
      </c>
      <c r="AO449" s="10">
        <v>4.4328849000000003</v>
      </c>
      <c r="AP449" s="10">
        <v>4.4026709000000004</v>
      </c>
      <c r="AQ449" s="10">
        <v>4.3740807999999998</v>
      </c>
      <c r="AR449" s="10">
        <v>4.3469056999999998</v>
      </c>
      <c r="AS449" s="10">
        <v>4.3209378999999997</v>
      </c>
      <c r="AT449" s="10">
        <v>4.2959934999999998</v>
      </c>
      <c r="AU449" s="10">
        <v>4.2719991000000004</v>
      </c>
      <c r="AV449" s="10">
        <v>4.2489124</v>
      </c>
      <c r="AW449" s="10">
        <v>4.2266902999999996</v>
      </c>
      <c r="AX449" s="10">
        <v>4.2052899000000004</v>
      </c>
      <c r="AY449" s="10">
        <v>4.1846686999999996</v>
      </c>
      <c r="AZ449" s="10">
        <v>4.1647838000000004</v>
      </c>
      <c r="BA449" s="10">
        <v>4.1455922000000003</v>
      </c>
      <c r="BB449" s="10">
        <v>4.1270514</v>
      </c>
      <c r="BC449" s="10">
        <v>4.1091185000000001</v>
      </c>
      <c r="BD449" s="10">
        <v>4.0917504999999998</v>
      </c>
      <c r="BE449" s="10">
        <v>4.0749048999999999</v>
      </c>
      <c r="BF449" s="10">
        <v>4.0585452999999996</v>
      </c>
      <c r="BG449" s="10">
        <v>4.0426694000000003</v>
      </c>
      <c r="BH449" s="10">
        <v>4.0272873000000002</v>
      </c>
      <c r="BI449" s="10">
        <v>4.0124085000000003</v>
      </c>
      <c r="BJ449" s="10">
        <v>3.9980424000000001</v>
      </c>
      <c r="BK449" s="10">
        <v>3.9841991000000001</v>
      </c>
      <c r="BL449" s="10">
        <v>3.970888</v>
      </c>
      <c r="BM449" s="10">
        <v>3.9581184999999999</v>
      </c>
      <c r="BN449" s="10">
        <v>3.9459008</v>
      </c>
      <c r="BO449" s="10">
        <v>3.9342442000000002</v>
      </c>
      <c r="BP449" s="10">
        <v>3.9231582999999999</v>
      </c>
      <c r="BQ449" s="10">
        <v>3.9126530000000002</v>
      </c>
      <c r="BR449" s="10">
        <v>3.8617457000000002</v>
      </c>
      <c r="BS449" s="10">
        <v>3.8304524</v>
      </c>
      <c r="BU449" s="9">
        <v>89.81</v>
      </c>
      <c r="BV449" s="9">
        <v>110.41</v>
      </c>
      <c r="BW449" s="9">
        <v>129.26</v>
      </c>
      <c r="BX449" s="9">
        <v>136.34</v>
      </c>
      <c r="BY449" s="9">
        <v>137.75</v>
      </c>
      <c r="BZ449" s="9">
        <v>133.69999999999999</v>
      </c>
      <c r="CA449" s="9">
        <v>129.16</v>
      </c>
      <c r="CB449" s="9">
        <v>125.96</v>
      </c>
      <c r="CC449" s="9">
        <v>122.79</v>
      </c>
      <c r="CD449" s="9">
        <v>124.05</v>
      </c>
      <c r="CE449" s="9">
        <v>124.62</v>
      </c>
      <c r="CF449" s="9">
        <v>129.41</v>
      </c>
      <c r="CG449" s="9">
        <v>133.91</v>
      </c>
      <c r="CH449" s="9">
        <v>138.88</v>
      </c>
      <c r="CI449" s="9">
        <v>144.77000000000001</v>
      </c>
      <c r="CJ449" s="9">
        <v>151.47999999999999</v>
      </c>
      <c r="CK449" s="9">
        <v>147.72</v>
      </c>
      <c r="CL449" s="9">
        <v>134.22999999999999</v>
      </c>
      <c r="CM449" s="9">
        <v>119.82</v>
      </c>
      <c r="CN449" s="9">
        <v>112.82</v>
      </c>
      <c r="CO449" s="9">
        <v>108.25</v>
      </c>
      <c r="CP449" s="9">
        <v>110.27</v>
      </c>
      <c r="CQ449" s="9">
        <v>112.17</v>
      </c>
      <c r="CR449" s="9">
        <v>114</v>
      </c>
      <c r="CS449" s="9">
        <v>119.02</v>
      </c>
      <c r="CT449" s="9">
        <v>123.37</v>
      </c>
      <c r="CU449" s="9">
        <v>125.68</v>
      </c>
      <c r="CV449" s="9">
        <v>127.92</v>
      </c>
      <c r="CW449" s="9">
        <v>128.30000000000001</v>
      </c>
      <c r="CX449" s="9">
        <v>120.13</v>
      </c>
      <c r="CY449" s="9">
        <v>111.37</v>
      </c>
      <c r="CZ449" s="9">
        <v>106.47</v>
      </c>
      <c r="DA449" s="9">
        <v>100.43</v>
      </c>
      <c r="DB449" s="9">
        <v>96.92</v>
      </c>
      <c r="DC449" s="9">
        <v>93.34</v>
      </c>
      <c r="DD449" s="9">
        <v>95.56</v>
      </c>
      <c r="DE449" s="9">
        <v>102.06</v>
      </c>
      <c r="DF449" s="9">
        <v>108.06</v>
      </c>
      <c r="DG449" s="9">
        <v>112.59</v>
      </c>
      <c r="DH449" s="9">
        <v>114.48</v>
      </c>
      <c r="DI449" s="9">
        <v>116.49</v>
      </c>
      <c r="DJ449" s="9">
        <v>108.44</v>
      </c>
      <c r="DK449" s="9">
        <v>97.49</v>
      </c>
      <c r="DL449" s="9">
        <v>88.74</v>
      </c>
      <c r="DM449" s="9">
        <v>84.75</v>
      </c>
      <c r="DN449" s="9">
        <v>79</v>
      </c>
      <c r="DO449" s="9">
        <v>79.44</v>
      </c>
      <c r="DP449" s="9">
        <v>83.49</v>
      </c>
      <c r="DR449" s="9">
        <v>86.37</v>
      </c>
      <c r="DS449" s="9">
        <v>106.49</v>
      </c>
      <c r="DT449" s="9">
        <v>118.85</v>
      </c>
      <c r="DU449" s="9">
        <v>124.99</v>
      </c>
      <c r="DV449" s="9">
        <v>125.01</v>
      </c>
      <c r="DW449" s="9">
        <v>123.02</v>
      </c>
      <c r="DX449" s="9">
        <v>111.57</v>
      </c>
      <c r="DY449" s="9">
        <v>109.95</v>
      </c>
      <c r="DZ449" s="9">
        <v>109.84</v>
      </c>
      <c r="EA449" s="9">
        <v>108.26</v>
      </c>
      <c r="EB449" s="9">
        <v>108.65</v>
      </c>
      <c r="EC449" s="9">
        <v>108.29</v>
      </c>
      <c r="ED449" s="9">
        <v>126.26</v>
      </c>
      <c r="EE449" s="9">
        <v>128.53</v>
      </c>
      <c r="EF449" s="9">
        <v>129.61000000000001</v>
      </c>
      <c r="EG449" s="9">
        <v>127.73</v>
      </c>
      <c r="EH449" s="9">
        <v>126.99</v>
      </c>
      <c r="EI449" s="9">
        <v>126.67</v>
      </c>
      <c r="EJ449" s="9">
        <v>95.38</v>
      </c>
      <c r="EK449" s="9">
        <v>94.65</v>
      </c>
      <c r="EL449" s="9">
        <v>94.63</v>
      </c>
      <c r="EM449" s="9">
        <v>94.74</v>
      </c>
      <c r="EN449" s="9">
        <v>96.12</v>
      </c>
      <c r="EO449" s="9">
        <v>96.96</v>
      </c>
      <c r="EP449" s="9">
        <v>112.34</v>
      </c>
      <c r="EQ449" s="9">
        <v>114.85</v>
      </c>
      <c r="ER449" s="9">
        <v>116.71</v>
      </c>
      <c r="ES449" s="9">
        <v>117.26</v>
      </c>
      <c r="ET449" s="9">
        <v>116.3</v>
      </c>
      <c r="EU449" s="9">
        <v>116.21</v>
      </c>
      <c r="EV449" s="9">
        <v>88.08</v>
      </c>
      <c r="EW449" s="9">
        <v>87.45</v>
      </c>
      <c r="EX449" s="9">
        <v>87.46</v>
      </c>
      <c r="EY449" s="9">
        <v>87.47</v>
      </c>
      <c r="EZ449" s="9">
        <v>87.49</v>
      </c>
      <c r="FA449" s="9">
        <v>93.28</v>
      </c>
      <c r="FB449" s="9">
        <v>98.79</v>
      </c>
      <c r="FC449" s="9">
        <v>101.3</v>
      </c>
      <c r="FD449" s="9">
        <v>103.16</v>
      </c>
      <c r="FE449" s="9">
        <v>103.71</v>
      </c>
      <c r="FF449" s="9">
        <v>104.12</v>
      </c>
      <c r="FG449" s="9">
        <v>103.15</v>
      </c>
      <c r="FH449" s="9">
        <v>80.03</v>
      </c>
      <c r="FI449" s="9">
        <v>78.319999999999993</v>
      </c>
      <c r="FJ449" s="9">
        <v>77.069999999999993</v>
      </c>
      <c r="FK449" s="9">
        <v>77.08</v>
      </c>
      <c r="FL449" s="9">
        <v>76.959999999999994</v>
      </c>
      <c r="FM449" s="9">
        <v>78.12</v>
      </c>
      <c r="FO449" s="9">
        <v>81.905000000000001</v>
      </c>
      <c r="FP449" s="7">
        <v>91.97</v>
      </c>
      <c r="FQ449" s="9">
        <v>1.2528999999999999</v>
      </c>
      <c r="FR449" s="7">
        <f t="shared" si="57"/>
        <v>73.405698778833113</v>
      </c>
      <c r="FT449" s="7">
        <v>5.08</v>
      </c>
      <c r="FU449" s="7">
        <v>4.47</v>
      </c>
      <c r="FV449" s="9">
        <v>82.0488</v>
      </c>
      <c r="FX449" s="9">
        <v>90.64</v>
      </c>
      <c r="FY449" s="9">
        <v>89.32</v>
      </c>
      <c r="FZ449" s="9">
        <v>87.17</v>
      </c>
      <c r="GA449" s="9">
        <v>83.81</v>
      </c>
      <c r="GB449" s="9">
        <v>78.95</v>
      </c>
    </row>
    <row r="450" spans="1:184" x14ac:dyDescent="0.25">
      <c r="A450" s="6">
        <f t="shared" si="58"/>
        <v>45181</v>
      </c>
      <c r="B450" s="13">
        <f t="shared" si="52"/>
        <v>9</v>
      </c>
      <c r="C450" s="13">
        <f t="shared" si="53"/>
        <v>2023</v>
      </c>
      <c r="D450">
        <f t="shared" si="54"/>
        <v>202309</v>
      </c>
      <c r="E450">
        <f t="shared" si="55"/>
        <v>3</v>
      </c>
      <c r="F450">
        <f t="shared" si="56"/>
        <v>202303</v>
      </c>
      <c r="G450" t="s">
        <v>636</v>
      </c>
      <c r="H450" s="9">
        <v>5.25</v>
      </c>
      <c r="I450" s="9">
        <v>5.1852999999999998</v>
      </c>
      <c r="J450" s="10">
        <v>5.3971409000000001</v>
      </c>
      <c r="K450" s="10">
        <v>5.4637055999999999</v>
      </c>
      <c r="L450" s="10">
        <v>5.5209799000000004</v>
      </c>
      <c r="M450" s="10">
        <v>5.5578137999999999</v>
      </c>
      <c r="N450" s="10">
        <v>5.5739517000000003</v>
      </c>
      <c r="O450" s="10">
        <v>5.5746041000000002</v>
      </c>
      <c r="P450" s="10">
        <v>5.5644672000000002</v>
      </c>
      <c r="Q450" s="10">
        <v>5.5473324000000002</v>
      </c>
      <c r="R450" s="10">
        <v>5.5251932999999998</v>
      </c>
      <c r="S450" s="10">
        <v>5.4987303000000001</v>
      </c>
      <c r="T450" s="10">
        <v>5.4673097999999998</v>
      </c>
      <c r="U450" s="10">
        <v>5.4300347000000002</v>
      </c>
      <c r="V450" s="10">
        <v>5.3846154999999998</v>
      </c>
      <c r="W450" s="10">
        <v>5.3316986000000002</v>
      </c>
      <c r="X450" s="10">
        <v>5.2729124000000001</v>
      </c>
      <c r="Y450" s="10">
        <v>5.2098830999999999</v>
      </c>
      <c r="Z450" s="10">
        <v>5.1442369000000001</v>
      </c>
      <c r="AA450" s="10">
        <v>5.0776022999999997</v>
      </c>
      <c r="AB450" s="10">
        <v>5.0114089000000002</v>
      </c>
      <c r="AC450" s="10">
        <v>4.9463378999999996</v>
      </c>
      <c r="AD450" s="10">
        <v>4.8828943000000002</v>
      </c>
      <c r="AE450" s="10">
        <v>4.8215811000000004</v>
      </c>
      <c r="AF450" s="10">
        <v>4.7629013999999996</v>
      </c>
      <c r="AG450" s="10">
        <v>4.7073600999999998</v>
      </c>
      <c r="AH450" s="10">
        <v>4.6553522999999997</v>
      </c>
      <c r="AI450" s="10">
        <v>4.6067958999999998</v>
      </c>
      <c r="AJ450" s="10">
        <v>4.5614793000000002</v>
      </c>
      <c r="AK450" s="10">
        <v>4.5191888000000002</v>
      </c>
      <c r="AL450" s="10">
        <v>4.479711</v>
      </c>
      <c r="AM450" s="10">
        <v>4.4428337999999998</v>
      </c>
      <c r="AN450" s="10">
        <v>4.4083439000000002</v>
      </c>
      <c r="AO450" s="10">
        <v>4.3760279000000004</v>
      </c>
      <c r="AP450" s="10">
        <v>4.3456735999999996</v>
      </c>
      <c r="AQ450" s="10">
        <v>4.3170675000000003</v>
      </c>
      <c r="AR450" s="10">
        <v>4.2899966000000003</v>
      </c>
      <c r="AS450" s="10">
        <v>4.2642483000000002</v>
      </c>
      <c r="AT450" s="10">
        <v>4.2396292000000004</v>
      </c>
      <c r="AU450" s="10">
        <v>4.2160523000000003</v>
      </c>
      <c r="AV450" s="10">
        <v>4.1934671000000003</v>
      </c>
      <c r="AW450" s="10">
        <v>4.1718223999999999</v>
      </c>
      <c r="AX450" s="10">
        <v>4.1510667000000003</v>
      </c>
      <c r="AY450" s="10">
        <v>4.1311498000000002</v>
      </c>
      <c r="AZ450" s="10">
        <v>4.1120200999999996</v>
      </c>
      <c r="BA450" s="10">
        <v>4.0936266999999997</v>
      </c>
      <c r="BB450" s="10">
        <v>4.0759188000000002</v>
      </c>
      <c r="BC450" s="10">
        <v>4.0588452999999998</v>
      </c>
      <c r="BD450" s="10">
        <v>4.0423549000000003</v>
      </c>
      <c r="BE450" s="10">
        <v>4.0263970000000002</v>
      </c>
      <c r="BF450" s="10">
        <v>4.0109279000000004</v>
      </c>
      <c r="BG450" s="10">
        <v>3.9959403</v>
      </c>
      <c r="BH450" s="10">
        <v>3.9814384</v>
      </c>
      <c r="BI450" s="10">
        <v>3.9674260000000001</v>
      </c>
      <c r="BJ450" s="10">
        <v>3.9539068999999998</v>
      </c>
      <c r="BK450" s="10">
        <v>3.9408851999999999</v>
      </c>
      <c r="BL450" s="10">
        <v>3.9283649</v>
      </c>
      <c r="BM450" s="10">
        <v>3.9163496000000002</v>
      </c>
      <c r="BN450" s="10">
        <v>3.9048436</v>
      </c>
      <c r="BO450" s="10">
        <v>3.8938507000000002</v>
      </c>
      <c r="BP450" s="10">
        <v>3.8833747000000001</v>
      </c>
      <c r="BQ450" s="10">
        <v>3.8734196999999999</v>
      </c>
      <c r="BR450" s="10">
        <v>3.8245345999999998</v>
      </c>
      <c r="BS450" s="10">
        <v>3.7934619000000001</v>
      </c>
      <c r="BU450" s="9">
        <v>86.97</v>
      </c>
      <c r="BV450" s="9">
        <v>109.38</v>
      </c>
      <c r="BW450" s="9">
        <v>127.61</v>
      </c>
      <c r="BX450" s="9">
        <v>135.85</v>
      </c>
      <c r="BY450" s="9">
        <v>137.07</v>
      </c>
      <c r="BZ450" s="9">
        <v>133.59</v>
      </c>
      <c r="CA450" s="9">
        <v>129</v>
      </c>
      <c r="CB450" s="9">
        <v>125.72</v>
      </c>
      <c r="CC450" s="9">
        <v>122.5</v>
      </c>
      <c r="CD450" s="9">
        <v>123.55</v>
      </c>
      <c r="CE450" s="9">
        <v>124.12</v>
      </c>
      <c r="CF450" s="9">
        <v>128.91</v>
      </c>
      <c r="CG450" s="9">
        <v>133.35</v>
      </c>
      <c r="CH450" s="9">
        <v>138.24</v>
      </c>
      <c r="CI450" s="9">
        <v>144.04</v>
      </c>
      <c r="CJ450" s="9">
        <v>150.76</v>
      </c>
      <c r="CK450" s="9">
        <v>147.01</v>
      </c>
      <c r="CL450" s="9">
        <v>133.53</v>
      </c>
      <c r="CM450" s="9">
        <v>119.55</v>
      </c>
      <c r="CN450" s="9">
        <v>112.55</v>
      </c>
      <c r="CO450" s="9">
        <v>107.98</v>
      </c>
      <c r="CP450" s="9">
        <v>110</v>
      </c>
      <c r="CQ450" s="9">
        <v>111.9</v>
      </c>
      <c r="CR450" s="9">
        <v>113.73</v>
      </c>
      <c r="CS450" s="9">
        <v>118.4</v>
      </c>
      <c r="CT450" s="9">
        <v>122.75</v>
      </c>
      <c r="CU450" s="9">
        <v>125.06</v>
      </c>
      <c r="CV450" s="9">
        <v>127.32</v>
      </c>
      <c r="CW450" s="9">
        <v>127.7</v>
      </c>
      <c r="CX450" s="9">
        <v>119.53</v>
      </c>
      <c r="CY450" s="9">
        <v>110.87</v>
      </c>
      <c r="CZ450" s="9">
        <v>105.97</v>
      </c>
      <c r="DA450" s="9">
        <v>99.93</v>
      </c>
      <c r="DB450" s="9">
        <v>96.42</v>
      </c>
      <c r="DC450" s="9">
        <v>92.84</v>
      </c>
      <c r="DD450" s="9">
        <v>95.06</v>
      </c>
      <c r="DE450" s="9">
        <v>101.56</v>
      </c>
      <c r="DF450" s="9">
        <v>107.56</v>
      </c>
      <c r="DG450" s="9">
        <v>112.09</v>
      </c>
      <c r="DH450" s="9">
        <v>113.98</v>
      </c>
      <c r="DI450" s="9">
        <v>115.99</v>
      </c>
      <c r="DJ450" s="9">
        <v>107.94</v>
      </c>
      <c r="DK450" s="9">
        <v>97.44</v>
      </c>
      <c r="DL450" s="9">
        <v>88.69</v>
      </c>
      <c r="DM450" s="9">
        <v>84.7</v>
      </c>
      <c r="DN450" s="9">
        <v>78.95</v>
      </c>
      <c r="DO450" s="9">
        <v>79.400000000000006</v>
      </c>
      <c r="DP450" s="9">
        <v>83.45</v>
      </c>
      <c r="DR450" s="9">
        <v>83.69</v>
      </c>
      <c r="DS450" s="9">
        <v>104.53</v>
      </c>
      <c r="DT450" s="9">
        <v>116.72</v>
      </c>
      <c r="DU450" s="9">
        <v>123.3</v>
      </c>
      <c r="DV450" s="9">
        <v>123.32</v>
      </c>
      <c r="DW450" s="9">
        <v>121.33</v>
      </c>
      <c r="DX450" s="9">
        <v>109.84</v>
      </c>
      <c r="DY450" s="9">
        <v>108.22</v>
      </c>
      <c r="DZ450" s="9">
        <v>108.11</v>
      </c>
      <c r="EA450" s="9">
        <v>106.56</v>
      </c>
      <c r="EB450" s="9">
        <v>106.95</v>
      </c>
      <c r="EC450" s="9">
        <v>106.59</v>
      </c>
      <c r="ED450" s="9">
        <v>124.2</v>
      </c>
      <c r="EE450" s="9">
        <v>126.47</v>
      </c>
      <c r="EF450" s="9">
        <v>127.55</v>
      </c>
      <c r="EG450" s="9">
        <v>125.45</v>
      </c>
      <c r="EH450" s="9">
        <v>124.71</v>
      </c>
      <c r="EI450" s="9">
        <v>124.39</v>
      </c>
      <c r="EJ450" s="9">
        <v>94.28</v>
      </c>
      <c r="EK450" s="9">
        <v>93.55</v>
      </c>
      <c r="EL450" s="9">
        <v>93.53</v>
      </c>
      <c r="EM450" s="9">
        <v>93.64</v>
      </c>
      <c r="EN450" s="9">
        <v>95.02</v>
      </c>
      <c r="EO450" s="9">
        <v>95.86</v>
      </c>
      <c r="EP450" s="9">
        <v>109.47</v>
      </c>
      <c r="EQ450" s="9">
        <v>111.98</v>
      </c>
      <c r="ER450" s="9">
        <v>113.84</v>
      </c>
      <c r="ES450" s="9">
        <v>114.39</v>
      </c>
      <c r="ET450" s="9">
        <v>113.43</v>
      </c>
      <c r="EU450" s="9">
        <v>113.34</v>
      </c>
      <c r="EV450" s="9">
        <v>87.62</v>
      </c>
      <c r="EW450" s="9">
        <v>86.99</v>
      </c>
      <c r="EX450" s="9">
        <v>87</v>
      </c>
      <c r="EY450" s="9">
        <v>87.01</v>
      </c>
      <c r="EZ450" s="9">
        <v>87.03</v>
      </c>
      <c r="FA450" s="9">
        <v>92.82</v>
      </c>
      <c r="FB450" s="9">
        <v>97.94</v>
      </c>
      <c r="FC450" s="9">
        <v>100.45</v>
      </c>
      <c r="FD450" s="9">
        <v>102.31</v>
      </c>
      <c r="FE450" s="9">
        <v>102.86</v>
      </c>
      <c r="FF450" s="9">
        <v>103.27</v>
      </c>
      <c r="FG450" s="9">
        <v>102.3</v>
      </c>
      <c r="FH450" s="9">
        <v>79.569999999999993</v>
      </c>
      <c r="FI450" s="9">
        <v>77.86</v>
      </c>
      <c r="FJ450" s="9">
        <v>76.61</v>
      </c>
      <c r="FK450" s="9">
        <v>76.62</v>
      </c>
      <c r="FL450" s="9">
        <v>76.5</v>
      </c>
      <c r="FM450" s="9">
        <v>77.66</v>
      </c>
      <c r="FO450" s="9">
        <v>81.642099999999999</v>
      </c>
      <c r="FP450" s="7">
        <v>93.58</v>
      </c>
      <c r="FQ450" s="9">
        <v>1.2465999999999999</v>
      </c>
      <c r="FR450" s="7">
        <f t="shared" si="57"/>
        <v>75.06818546446334</v>
      </c>
      <c r="FT450" s="7">
        <v>5.04</v>
      </c>
      <c r="FU450" s="7">
        <v>4.42</v>
      </c>
      <c r="FV450" s="9">
        <v>81.784499999999994</v>
      </c>
      <c r="FX450" s="9">
        <v>92.06</v>
      </c>
      <c r="FY450" s="9">
        <v>90.51</v>
      </c>
      <c r="FZ450" s="9">
        <v>88.12</v>
      </c>
      <c r="GA450" s="9">
        <v>84.44</v>
      </c>
      <c r="GB450" s="9">
        <v>79.28</v>
      </c>
    </row>
    <row r="451" spans="1:184" x14ac:dyDescent="0.25">
      <c r="A451" s="6">
        <f t="shared" si="58"/>
        <v>45182</v>
      </c>
      <c r="B451" s="13">
        <f t="shared" si="52"/>
        <v>9</v>
      </c>
      <c r="C451" s="13">
        <f t="shared" si="53"/>
        <v>2023</v>
      </c>
      <c r="D451">
        <f t="shared" si="54"/>
        <v>202309</v>
      </c>
      <c r="E451">
        <f t="shared" si="55"/>
        <v>3</v>
      </c>
      <c r="F451">
        <f t="shared" si="56"/>
        <v>202303</v>
      </c>
      <c r="G451" t="s">
        <v>637</v>
      </c>
      <c r="H451" s="9">
        <v>5.25</v>
      </c>
      <c r="I451" s="9">
        <v>5.1851000000000003</v>
      </c>
      <c r="J451" s="10">
        <v>5.3818004999999998</v>
      </c>
      <c r="K451" s="10">
        <v>5.4453041999999998</v>
      </c>
      <c r="L451" s="10">
        <v>5.4995554999999996</v>
      </c>
      <c r="M451" s="10">
        <v>5.5346712</v>
      </c>
      <c r="N451" s="10">
        <v>5.5495448999999999</v>
      </c>
      <c r="O451" s="10">
        <v>5.5486972999999997</v>
      </c>
      <c r="P451" s="10">
        <v>5.5358270000000003</v>
      </c>
      <c r="Q451" s="10">
        <v>5.5141559000000004</v>
      </c>
      <c r="R451" s="10">
        <v>5.4856360000000004</v>
      </c>
      <c r="S451" s="10">
        <v>5.4511916999999999</v>
      </c>
      <c r="T451" s="10">
        <v>5.4107900999999998</v>
      </c>
      <c r="U451" s="10">
        <v>5.3638699000000001</v>
      </c>
      <c r="V451" s="10">
        <v>5.3088050999999998</v>
      </c>
      <c r="W451" s="10">
        <v>5.2465114000000002</v>
      </c>
      <c r="X451" s="10">
        <v>5.1787367</v>
      </c>
      <c r="Y451" s="10">
        <v>5.1072268000000003</v>
      </c>
      <c r="Z451" s="10">
        <v>5.0337271000000001</v>
      </c>
      <c r="AA451" s="10">
        <v>4.9599859000000004</v>
      </c>
      <c r="AB451" s="10">
        <v>4.8875270000000004</v>
      </c>
      <c r="AC451" s="10">
        <v>4.8170307000000001</v>
      </c>
      <c r="AD451" s="10">
        <v>4.7489787999999997</v>
      </c>
      <c r="AE451" s="10">
        <v>4.6838506999999998</v>
      </c>
      <c r="AF451" s="10">
        <v>4.6221258000000001</v>
      </c>
      <c r="AG451" s="10">
        <v>4.5642858999999998</v>
      </c>
      <c r="AH451" s="10">
        <v>4.5107181000000001</v>
      </c>
      <c r="AI451" s="10">
        <v>4.4613125</v>
      </c>
      <c r="AJ451" s="10">
        <v>4.4157944000000002</v>
      </c>
      <c r="AK451" s="10">
        <v>4.3738872000000004</v>
      </c>
      <c r="AL451" s="10">
        <v>4.3353143999999997</v>
      </c>
      <c r="AM451" s="10">
        <v>4.2998009000000001</v>
      </c>
      <c r="AN451" s="10">
        <v>4.2670700999999998</v>
      </c>
      <c r="AO451" s="10">
        <v>4.2368455999999997</v>
      </c>
      <c r="AP451" s="10">
        <v>4.2088521999999999</v>
      </c>
      <c r="AQ451" s="10">
        <v>4.1828135</v>
      </c>
      <c r="AR451" s="10">
        <v>4.1584529999999997</v>
      </c>
      <c r="AS451" s="10">
        <v>4.1354953999999999</v>
      </c>
      <c r="AT451" s="10">
        <v>4.1136935000000001</v>
      </c>
      <c r="AU451" s="10">
        <v>4.0929419999999999</v>
      </c>
      <c r="AV451" s="10">
        <v>4.0731796999999998</v>
      </c>
      <c r="AW451" s="10">
        <v>4.0543446000000003</v>
      </c>
      <c r="AX451" s="10">
        <v>4.0363746999999996</v>
      </c>
      <c r="AY451" s="10">
        <v>4.0192087000000001</v>
      </c>
      <c r="AZ451" s="10">
        <v>4.0027847000000003</v>
      </c>
      <c r="BA451" s="10">
        <v>3.9870407999999999</v>
      </c>
      <c r="BB451" s="10">
        <v>3.9719155000000002</v>
      </c>
      <c r="BC451" s="10">
        <v>3.9573469000000001</v>
      </c>
      <c r="BD451" s="10">
        <v>3.9432730999999999</v>
      </c>
      <c r="BE451" s="10">
        <v>3.9296327</v>
      </c>
      <c r="BF451" s="10">
        <v>3.9163741000000001</v>
      </c>
      <c r="BG451" s="10">
        <v>3.9034905000000002</v>
      </c>
      <c r="BH451" s="10">
        <v>3.8909885000000002</v>
      </c>
      <c r="BI451" s="10">
        <v>3.8788737000000002</v>
      </c>
      <c r="BJ451" s="10">
        <v>3.8671521000000002</v>
      </c>
      <c r="BK451" s="10">
        <v>3.8558300000000001</v>
      </c>
      <c r="BL451" s="10">
        <v>3.8449133</v>
      </c>
      <c r="BM451" s="10">
        <v>3.8344078000000001</v>
      </c>
      <c r="BN451" s="10">
        <v>3.8243198</v>
      </c>
      <c r="BO451" s="10">
        <v>3.8146553000000001</v>
      </c>
      <c r="BP451" s="10">
        <v>3.8054201000000001</v>
      </c>
      <c r="BQ451" s="10">
        <v>3.7966204000000001</v>
      </c>
      <c r="BR451" s="10">
        <v>3.7529827999999998</v>
      </c>
      <c r="BS451" s="10">
        <v>3.7245694</v>
      </c>
      <c r="BU451" s="9">
        <v>92.3</v>
      </c>
      <c r="BV451" s="9">
        <v>113.74</v>
      </c>
      <c r="BW451" s="9">
        <v>131.55000000000001</v>
      </c>
      <c r="BX451" s="9">
        <v>139.13999999999999</v>
      </c>
      <c r="BY451" s="9">
        <v>140.71</v>
      </c>
      <c r="BZ451" s="9">
        <v>136.66999999999999</v>
      </c>
      <c r="CA451" s="9">
        <v>132.41</v>
      </c>
      <c r="CB451" s="9">
        <v>128.58000000000001</v>
      </c>
      <c r="CC451" s="9">
        <v>125.15</v>
      </c>
      <c r="CD451" s="9">
        <v>126.26</v>
      </c>
      <c r="CE451" s="9">
        <v>126.83</v>
      </c>
      <c r="CF451" s="9">
        <v>131.52000000000001</v>
      </c>
      <c r="CG451" s="9">
        <v>135.38</v>
      </c>
      <c r="CH451" s="9">
        <v>140.27000000000001</v>
      </c>
      <c r="CI451" s="9">
        <v>146.13999999999999</v>
      </c>
      <c r="CJ451" s="9">
        <v>153.34</v>
      </c>
      <c r="CK451" s="9">
        <v>149.66</v>
      </c>
      <c r="CL451" s="9">
        <v>136.18</v>
      </c>
      <c r="CM451" s="9">
        <v>121.83</v>
      </c>
      <c r="CN451" s="9">
        <v>114.17</v>
      </c>
      <c r="CO451" s="9">
        <v>109.6</v>
      </c>
      <c r="CP451" s="9">
        <v>111.61</v>
      </c>
      <c r="CQ451" s="9">
        <v>113.51</v>
      </c>
      <c r="CR451" s="9">
        <v>115.34</v>
      </c>
      <c r="CS451" s="9">
        <v>119.88</v>
      </c>
      <c r="CT451" s="9">
        <v>124.23</v>
      </c>
      <c r="CU451" s="9">
        <v>126.54</v>
      </c>
      <c r="CV451" s="9">
        <v>128.80000000000001</v>
      </c>
      <c r="CW451" s="9">
        <v>129.18</v>
      </c>
      <c r="CX451" s="9">
        <v>121.01</v>
      </c>
      <c r="CY451" s="9">
        <v>112.12</v>
      </c>
      <c r="CZ451" s="9">
        <v>107.22</v>
      </c>
      <c r="DA451" s="9">
        <v>101.18</v>
      </c>
      <c r="DB451" s="9">
        <v>97.67</v>
      </c>
      <c r="DC451" s="9">
        <v>94.09</v>
      </c>
      <c r="DD451" s="9">
        <v>96.31</v>
      </c>
      <c r="DE451" s="9">
        <v>102.79</v>
      </c>
      <c r="DF451" s="9">
        <v>108.79</v>
      </c>
      <c r="DG451" s="9">
        <v>113.32</v>
      </c>
      <c r="DH451" s="9">
        <v>115.15</v>
      </c>
      <c r="DI451" s="9">
        <v>117.17</v>
      </c>
      <c r="DJ451" s="9">
        <v>109.12</v>
      </c>
      <c r="DK451" s="9">
        <v>98.3</v>
      </c>
      <c r="DL451" s="9">
        <v>89.55</v>
      </c>
      <c r="DM451" s="9">
        <v>85.56</v>
      </c>
      <c r="DN451" s="9">
        <v>79.81</v>
      </c>
      <c r="DO451" s="9">
        <v>80.260000000000005</v>
      </c>
      <c r="DP451" s="9">
        <v>84.31</v>
      </c>
      <c r="DR451" s="9">
        <v>87</v>
      </c>
      <c r="DS451" s="9">
        <v>107.53</v>
      </c>
      <c r="DT451" s="9">
        <v>120.87</v>
      </c>
      <c r="DU451" s="9">
        <v>125.84</v>
      </c>
      <c r="DV451" s="9">
        <v>125.86</v>
      </c>
      <c r="DW451" s="9">
        <v>123.87</v>
      </c>
      <c r="DX451" s="9">
        <v>112.26</v>
      </c>
      <c r="DY451" s="9">
        <v>110.64</v>
      </c>
      <c r="DZ451" s="9">
        <v>110.53</v>
      </c>
      <c r="EA451" s="9">
        <v>108.99</v>
      </c>
      <c r="EB451" s="9">
        <v>109.38</v>
      </c>
      <c r="EC451" s="9">
        <v>109.02</v>
      </c>
      <c r="ED451" s="9">
        <v>125.46</v>
      </c>
      <c r="EE451" s="9">
        <v>127.73</v>
      </c>
      <c r="EF451" s="9">
        <v>128.81</v>
      </c>
      <c r="EG451" s="9">
        <v>126.53</v>
      </c>
      <c r="EH451" s="9">
        <v>125.79</v>
      </c>
      <c r="EI451" s="9">
        <v>125.47</v>
      </c>
      <c r="EJ451" s="9">
        <v>94.62</v>
      </c>
      <c r="EK451" s="9">
        <v>93.89</v>
      </c>
      <c r="EL451" s="9">
        <v>93.87</v>
      </c>
      <c r="EM451" s="9">
        <v>93.98</v>
      </c>
      <c r="EN451" s="9">
        <v>95.36</v>
      </c>
      <c r="EO451" s="9">
        <v>96.2</v>
      </c>
      <c r="EP451" s="9">
        <v>110.45</v>
      </c>
      <c r="EQ451" s="9">
        <v>112.96</v>
      </c>
      <c r="ER451" s="9">
        <v>114.82</v>
      </c>
      <c r="ES451" s="9">
        <v>115.37</v>
      </c>
      <c r="ET451" s="9">
        <v>114.41</v>
      </c>
      <c r="EU451" s="9">
        <v>114.32</v>
      </c>
      <c r="EV451" s="9">
        <v>88.18</v>
      </c>
      <c r="EW451" s="9">
        <v>87.55</v>
      </c>
      <c r="EX451" s="9">
        <v>87.56</v>
      </c>
      <c r="EY451" s="9">
        <v>87.57</v>
      </c>
      <c r="EZ451" s="9">
        <v>87.59</v>
      </c>
      <c r="FA451" s="9">
        <v>93.38</v>
      </c>
      <c r="FB451" s="9">
        <v>98.44</v>
      </c>
      <c r="FC451" s="9">
        <v>100.95</v>
      </c>
      <c r="FD451" s="9">
        <v>102.81</v>
      </c>
      <c r="FE451" s="9">
        <v>103.36</v>
      </c>
      <c r="FF451" s="9">
        <v>103.77</v>
      </c>
      <c r="FG451" s="9">
        <v>102.8</v>
      </c>
      <c r="FH451" s="9">
        <v>80.13</v>
      </c>
      <c r="FI451" s="9">
        <v>78.42</v>
      </c>
      <c r="FJ451" s="9">
        <v>77.17</v>
      </c>
      <c r="FK451" s="9">
        <v>77.180000000000007</v>
      </c>
      <c r="FL451" s="9">
        <v>77.06</v>
      </c>
      <c r="FM451" s="9">
        <v>78.22</v>
      </c>
      <c r="FO451" s="9">
        <v>81.690600000000003</v>
      </c>
      <c r="FP451" s="7">
        <v>93.04</v>
      </c>
      <c r="FQ451" s="9">
        <v>1.2490000000000001</v>
      </c>
      <c r="FR451" s="7">
        <f t="shared" si="57"/>
        <v>74.491593274619689</v>
      </c>
      <c r="FT451" s="7">
        <v>4.97</v>
      </c>
      <c r="FU451" s="7">
        <v>4.34</v>
      </c>
      <c r="FV451" s="9">
        <v>81.834699999999998</v>
      </c>
      <c r="FX451" s="9">
        <v>91.88</v>
      </c>
      <c r="FY451" s="9">
        <v>90.39</v>
      </c>
      <c r="FZ451" s="9">
        <v>88.02</v>
      </c>
      <c r="GA451" s="9">
        <v>84.33</v>
      </c>
      <c r="GB451" s="9">
        <v>79.16</v>
      </c>
    </row>
    <row r="452" spans="1:184" x14ac:dyDescent="0.25">
      <c r="A452" s="6">
        <f t="shared" si="58"/>
        <v>45183</v>
      </c>
      <c r="B452" s="13">
        <f t="shared" si="52"/>
        <v>9</v>
      </c>
      <c r="C452" s="13">
        <f t="shared" si="53"/>
        <v>2023</v>
      </c>
      <c r="D452">
        <f t="shared" si="54"/>
        <v>202309</v>
      </c>
      <c r="E452">
        <f t="shared" si="55"/>
        <v>3</v>
      </c>
      <c r="F452">
        <f t="shared" si="56"/>
        <v>202303</v>
      </c>
      <c r="G452" t="s">
        <v>638</v>
      </c>
      <c r="H452" s="9">
        <v>5.25</v>
      </c>
      <c r="I452" s="9">
        <v>5.1847000000000003</v>
      </c>
      <c r="J452" s="10">
        <v>5.3894646000000002</v>
      </c>
      <c r="K452" s="10">
        <v>5.4473646999999996</v>
      </c>
      <c r="L452" s="10">
        <v>5.4941947000000004</v>
      </c>
      <c r="M452" s="10">
        <v>5.5221732000000001</v>
      </c>
      <c r="N452" s="10">
        <v>5.5314831</v>
      </c>
      <c r="O452" s="10">
        <v>5.5265288000000004</v>
      </c>
      <c r="P452" s="10">
        <v>5.5108423000000002</v>
      </c>
      <c r="Q452" s="10">
        <v>5.4871745000000001</v>
      </c>
      <c r="R452" s="10">
        <v>5.4568719000000003</v>
      </c>
      <c r="S452" s="10">
        <v>5.4203951000000004</v>
      </c>
      <c r="T452" s="10">
        <v>5.3773306999999999</v>
      </c>
      <c r="U452" s="10">
        <v>5.3271138999999996</v>
      </c>
      <c r="V452" s="10">
        <v>5.2679482000000002</v>
      </c>
      <c r="W452" s="10">
        <v>5.2008305999999997</v>
      </c>
      <c r="X452" s="10">
        <v>5.1278721000000003</v>
      </c>
      <c r="Y452" s="10">
        <v>5.0511822999999998</v>
      </c>
      <c r="Z452" s="10">
        <v>4.9728702</v>
      </c>
      <c r="AA452" s="10">
        <v>4.8950481000000003</v>
      </c>
      <c r="AB452" s="10">
        <v>4.8195104000000004</v>
      </c>
      <c r="AC452" s="10">
        <v>4.7468529000000004</v>
      </c>
      <c r="AD452" s="10">
        <v>4.6773886999999998</v>
      </c>
      <c r="AE452" s="10">
        <v>4.6114281999999998</v>
      </c>
      <c r="AF452" s="10">
        <v>4.5492821000000001</v>
      </c>
      <c r="AG452" s="10">
        <v>4.4912631000000003</v>
      </c>
      <c r="AH452" s="10">
        <v>4.4376017000000001</v>
      </c>
      <c r="AI452" s="10">
        <v>4.3881375</v>
      </c>
      <c r="AJ452" s="10">
        <v>4.3425928000000003</v>
      </c>
      <c r="AK452" s="10">
        <v>4.3006881999999997</v>
      </c>
      <c r="AL452" s="10">
        <v>4.2621444000000004</v>
      </c>
      <c r="AM452" s="10">
        <v>4.2266835</v>
      </c>
      <c r="AN452" s="10">
        <v>4.1940261000000003</v>
      </c>
      <c r="AO452" s="10">
        <v>4.1638932000000004</v>
      </c>
      <c r="AP452" s="10">
        <v>4.1360064999999997</v>
      </c>
      <c r="AQ452" s="10">
        <v>4.1100868999999998</v>
      </c>
      <c r="AR452" s="10">
        <v>4.0858552000000001</v>
      </c>
      <c r="AS452" s="10">
        <v>4.0630332999999998</v>
      </c>
      <c r="AT452" s="10">
        <v>4.0413755</v>
      </c>
      <c r="AU452" s="10">
        <v>4.0207848999999998</v>
      </c>
      <c r="AV452" s="10">
        <v>4.0012059000000004</v>
      </c>
      <c r="AW452" s="10">
        <v>3.9825826000000002</v>
      </c>
      <c r="AX452" s="10">
        <v>3.9648588</v>
      </c>
      <c r="AY452" s="10">
        <v>3.9479790000000001</v>
      </c>
      <c r="AZ452" s="10">
        <v>3.9318873000000001</v>
      </c>
      <c r="BA452" s="10">
        <v>3.9165274000000001</v>
      </c>
      <c r="BB452" s="10">
        <v>3.9018438999999998</v>
      </c>
      <c r="BC452" s="10">
        <v>3.8877807</v>
      </c>
      <c r="BD452" s="10">
        <v>3.8742819000000002</v>
      </c>
      <c r="BE452" s="10">
        <v>3.8612918000000001</v>
      </c>
      <c r="BF452" s="10">
        <v>3.8487624999999999</v>
      </c>
      <c r="BG452" s="10">
        <v>3.8366818999999999</v>
      </c>
      <c r="BH452" s="10">
        <v>3.8250484</v>
      </c>
      <c r="BI452" s="10">
        <v>3.8138597000000001</v>
      </c>
      <c r="BJ452" s="10">
        <v>3.8031136999999999</v>
      </c>
      <c r="BK452" s="10">
        <v>3.7928085999999999</v>
      </c>
      <c r="BL452" s="10">
        <v>3.7829421999999999</v>
      </c>
      <c r="BM452" s="10">
        <v>3.7735124999999998</v>
      </c>
      <c r="BN452" s="10">
        <v>3.7645176</v>
      </c>
      <c r="BO452" s="10">
        <v>3.7559553999999999</v>
      </c>
      <c r="BP452" s="10">
        <v>3.7478237000000001</v>
      </c>
      <c r="BQ452" s="10">
        <v>3.7401206999999999</v>
      </c>
      <c r="BR452" s="10">
        <v>3.7027478</v>
      </c>
      <c r="BS452" s="10">
        <v>3.6800356000000001</v>
      </c>
      <c r="BU452" s="9">
        <v>89.27</v>
      </c>
      <c r="BV452" s="9">
        <v>110.3</v>
      </c>
      <c r="BW452" s="9">
        <v>128.46</v>
      </c>
      <c r="BX452" s="9">
        <v>136.80000000000001</v>
      </c>
      <c r="BY452" s="9">
        <v>138.30000000000001</v>
      </c>
      <c r="BZ452" s="9">
        <v>134.21</v>
      </c>
      <c r="CA452" s="9">
        <v>130.81</v>
      </c>
      <c r="CB452" s="9">
        <v>125.01</v>
      </c>
      <c r="CC452" s="9">
        <v>124.01</v>
      </c>
      <c r="CD452" s="9">
        <v>124.51</v>
      </c>
      <c r="CE452" s="9">
        <v>125.08</v>
      </c>
      <c r="CF452" s="9">
        <v>129.77000000000001</v>
      </c>
      <c r="CG452" s="9">
        <v>134.38999999999999</v>
      </c>
      <c r="CH452" s="9">
        <v>139.38</v>
      </c>
      <c r="CI452" s="9">
        <v>145.33000000000001</v>
      </c>
      <c r="CJ452" s="9">
        <v>152.28</v>
      </c>
      <c r="CK452" s="9">
        <v>148.72999999999999</v>
      </c>
      <c r="CL452" s="9">
        <v>135.25</v>
      </c>
      <c r="CM452" s="9">
        <v>120.12</v>
      </c>
      <c r="CN452" s="9">
        <v>113.27</v>
      </c>
      <c r="CO452" s="9">
        <v>108.27</v>
      </c>
      <c r="CP452" s="9">
        <v>110.28</v>
      </c>
      <c r="CQ452" s="9">
        <v>112.18</v>
      </c>
      <c r="CR452" s="9">
        <v>114.01</v>
      </c>
      <c r="CS452" s="9">
        <v>118.62</v>
      </c>
      <c r="CT452" s="9">
        <v>123.02</v>
      </c>
      <c r="CU452" s="9">
        <v>125.38</v>
      </c>
      <c r="CV452" s="9">
        <v>127.98</v>
      </c>
      <c r="CW452" s="9">
        <v>128.4</v>
      </c>
      <c r="CX452" s="9">
        <v>120.28</v>
      </c>
      <c r="CY452" s="9">
        <v>111.63</v>
      </c>
      <c r="CZ452" s="9">
        <v>105.38</v>
      </c>
      <c r="DA452" s="9">
        <v>99.34</v>
      </c>
      <c r="DB452" s="9">
        <v>95.83</v>
      </c>
      <c r="DC452" s="9">
        <v>92.25</v>
      </c>
      <c r="DD452" s="9">
        <v>94.47</v>
      </c>
      <c r="DE452" s="9">
        <v>101.01</v>
      </c>
      <c r="DF452" s="9">
        <v>107.01</v>
      </c>
      <c r="DG452" s="9">
        <v>111.56</v>
      </c>
      <c r="DH452" s="9">
        <v>113.41</v>
      </c>
      <c r="DI452" s="9">
        <v>115.42</v>
      </c>
      <c r="DJ452" s="9">
        <v>107.38</v>
      </c>
      <c r="DK452" s="9">
        <v>96.57</v>
      </c>
      <c r="DL452" s="9">
        <v>87.82</v>
      </c>
      <c r="DM452" s="9">
        <v>83.83</v>
      </c>
      <c r="DN452" s="9">
        <v>78.08</v>
      </c>
      <c r="DO452" s="9">
        <v>78.53</v>
      </c>
      <c r="DP452" s="9">
        <v>82.58</v>
      </c>
      <c r="DR452" s="9">
        <v>84.51</v>
      </c>
      <c r="DS452" s="9">
        <v>104.82</v>
      </c>
      <c r="DT452" s="9">
        <v>117.59</v>
      </c>
      <c r="DU452" s="9">
        <v>123.57</v>
      </c>
      <c r="DV452" s="9">
        <v>123.59</v>
      </c>
      <c r="DW452" s="9">
        <v>121.6</v>
      </c>
      <c r="DX452" s="9">
        <v>110.68</v>
      </c>
      <c r="DY452" s="9">
        <v>109.06</v>
      </c>
      <c r="DZ452" s="9">
        <v>108.95</v>
      </c>
      <c r="EA452" s="9">
        <v>107.49</v>
      </c>
      <c r="EB452" s="9">
        <v>107.88</v>
      </c>
      <c r="EC452" s="9">
        <v>107.52</v>
      </c>
      <c r="ED452" s="9">
        <v>123.35</v>
      </c>
      <c r="EE452" s="9">
        <v>125.62</v>
      </c>
      <c r="EF452" s="9">
        <v>126.7</v>
      </c>
      <c r="EG452" s="9">
        <v>125.32</v>
      </c>
      <c r="EH452" s="9">
        <v>124.58</v>
      </c>
      <c r="EI452" s="9">
        <v>124.26</v>
      </c>
      <c r="EJ452" s="9">
        <v>94.66</v>
      </c>
      <c r="EK452" s="9">
        <v>93.93</v>
      </c>
      <c r="EL452" s="9">
        <v>93.91</v>
      </c>
      <c r="EM452" s="9">
        <v>94.02</v>
      </c>
      <c r="EN452" s="9">
        <v>95.4</v>
      </c>
      <c r="EO452" s="9">
        <v>96.24</v>
      </c>
      <c r="EP452" s="9">
        <v>108.61</v>
      </c>
      <c r="EQ452" s="9">
        <v>111.12</v>
      </c>
      <c r="ER452" s="9">
        <v>112.98</v>
      </c>
      <c r="ES452" s="9">
        <v>113.53</v>
      </c>
      <c r="ET452" s="9">
        <v>112.57</v>
      </c>
      <c r="EU452" s="9">
        <v>112.48</v>
      </c>
      <c r="EV452" s="9">
        <v>88.54</v>
      </c>
      <c r="EW452" s="9">
        <v>87.91</v>
      </c>
      <c r="EX452" s="9">
        <v>87.92</v>
      </c>
      <c r="EY452" s="9">
        <v>87.93</v>
      </c>
      <c r="EZ452" s="9">
        <v>87.95</v>
      </c>
      <c r="FA452" s="9">
        <v>93.74</v>
      </c>
      <c r="FB452" s="9">
        <v>97.19</v>
      </c>
      <c r="FC452" s="9">
        <v>99.7</v>
      </c>
      <c r="FD452" s="9">
        <v>101.56</v>
      </c>
      <c r="FE452" s="9">
        <v>102.11</v>
      </c>
      <c r="FF452" s="9">
        <v>102.52</v>
      </c>
      <c r="FG452" s="9">
        <v>101.55</v>
      </c>
      <c r="FH452" s="9">
        <v>80.489999999999995</v>
      </c>
      <c r="FI452" s="9">
        <v>78.78</v>
      </c>
      <c r="FJ452" s="9">
        <v>77.53</v>
      </c>
      <c r="FK452" s="9">
        <v>77.540000000000006</v>
      </c>
      <c r="FL452" s="9">
        <v>77.42</v>
      </c>
      <c r="FM452" s="9">
        <v>78.58</v>
      </c>
      <c r="FO452" s="9">
        <v>81.450800000000001</v>
      </c>
      <c r="FP452" s="7">
        <v>95.2</v>
      </c>
      <c r="FQ452" s="9">
        <v>1.2415</v>
      </c>
      <c r="FR452" s="7">
        <f t="shared" si="57"/>
        <v>76.681433749496577</v>
      </c>
      <c r="FT452" s="7">
        <v>4.95</v>
      </c>
      <c r="FU452" s="7">
        <v>4.3</v>
      </c>
      <c r="FV452" s="9">
        <v>81.601500000000001</v>
      </c>
      <c r="FX452" s="9">
        <v>93.7</v>
      </c>
      <c r="FY452" s="9">
        <v>92.07</v>
      </c>
      <c r="FZ452" s="9">
        <v>89.44</v>
      </c>
      <c r="GA452" s="9">
        <v>85.39</v>
      </c>
      <c r="GB452" s="9">
        <v>79.739999999999995</v>
      </c>
    </row>
    <row r="453" spans="1:184" x14ac:dyDescent="0.25">
      <c r="A453" s="6">
        <f t="shared" si="58"/>
        <v>45184</v>
      </c>
      <c r="B453" s="13">
        <f t="shared" si="52"/>
        <v>9</v>
      </c>
      <c r="C453" s="13">
        <f t="shared" si="53"/>
        <v>2023</v>
      </c>
      <c r="D453">
        <f t="shared" si="54"/>
        <v>202309</v>
      </c>
      <c r="E453">
        <f t="shared" si="55"/>
        <v>3</v>
      </c>
      <c r="F453">
        <f t="shared" si="56"/>
        <v>202303</v>
      </c>
      <c r="G453" t="s">
        <v>639</v>
      </c>
      <c r="H453" s="9">
        <v>5.25</v>
      </c>
      <c r="I453" s="9">
        <v>5.1853999999999996</v>
      </c>
      <c r="J453" s="10">
        <v>5.4091538000000003</v>
      </c>
      <c r="K453" s="10">
        <v>5.4709937999999996</v>
      </c>
      <c r="L453" s="10">
        <v>5.5198311000000002</v>
      </c>
      <c r="M453" s="10">
        <v>5.5486652000000003</v>
      </c>
      <c r="N453" s="10">
        <v>5.5588310999999999</v>
      </c>
      <c r="O453" s="10">
        <v>5.5550176000000002</v>
      </c>
      <c r="P453" s="10">
        <v>5.5406785999999997</v>
      </c>
      <c r="Q453" s="10">
        <v>5.5183064999999996</v>
      </c>
      <c r="R453" s="10">
        <v>5.4893061000000003</v>
      </c>
      <c r="S453" s="10">
        <v>5.4541323000000004</v>
      </c>
      <c r="T453" s="10">
        <v>5.4124243999999999</v>
      </c>
      <c r="U453" s="10">
        <v>5.3634392999999996</v>
      </c>
      <c r="V453" s="10">
        <v>5.3052758999999998</v>
      </c>
      <c r="W453" s="10">
        <v>5.2389264999999998</v>
      </c>
      <c r="X453" s="10">
        <v>5.1664196999999996</v>
      </c>
      <c r="Y453" s="10">
        <v>5.0897822000000001</v>
      </c>
      <c r="Z453" s="10">
        <v>5.0110402000000001</v>
      </c>
      <c r="AA453" s="10">
        <v>4.9322229999999996</v>
      </c>
      <c r="AB453" s="10">
        <v>4.8551365999999998</v>
      </c>
      <c r="AC453" s="10">
        <v>4.7805641000000003</v>
      </c>
      <c r="AD453" s="10">
        <v>4.7089954000000001</v>
      </c>
      <c r="AE453" s="10">
        <v>4.6409171000000002</v>
      </c>
      <c r="AF453" s="10">
        <v>4.5768165999999999</v>
      </c>
      <c r="AG453" s="10">
        <v>4.5171830000000002</v>
      </c>
      <c r="AH453" s="10">
        <v>4.4623828000000003</v>
      </c>
      <c r="AI453" s="10">
        <v>4.4122491999999998</v>
      </c>
      <c r="AJ453" s="10">
        <v>4.3664703999999999</v>
      </c>
      <c r="AK453" s="10">
        <v>4.3247325999999999</v>
      </c>
      <c r="AL453" s="10">
        <v>4.2867223000000001</v>
      </c>
      <c r="AM453" s="10">
        <v>4.2521272999999997</v>
      </c>
      <c r="AN453" s="10">
        <v>4.2206340000000004</v>
      </c>
      <c r="AO453" s="10">
        <v>4.1919288999999997</v>
      </c>
      <c r="AP453" s="10">
        <v>4.1656997000000002</v>
      </c>
      <c r="AQ453" s="10">
        <v>4.1416328</v>
      </c>
      <c r="AR453" s="10">
        <v>4.1194148999999998</v>
      </c>
      <c r="AS453" s="10">
        <v>4.0987333000000001</v>
      </c>
      <c r="AT453" s="10">
        <v>4.0793108</v>
      </c>
      <c r="AU453" s="10">
        <v>4.0610287999999999</v>
      </c>
      <c r="AV453" s="10">
        <v>4.0438134999999997</v>
      </c>
      <c r="AW453" s="10">
        <v>4.0275901999999997</v>
      </c>
      <c r="AX453" s="10">
        <v>4.0122844000000004</v>
      </c>
      <c r="AY453" s="10">
        <v>3.9978221</v>
      </c>
      <c r="AZ453" s="10">
        <v>3.9841286999999999</v>
      </c>
      <c r="BA453" s="10">
        <v>3.9711297999999999</v>
      </c>
      <c r="BB453" s="10">
        <v>3.9587512</v>
      </c>
      <c r="BC453" s="10">
        <v>3.9469183999999999</v>
      </c>
      <c r="BD453" s="10">
        <v>3.9355568999999999</v>
      </c>
      <c r="BE453" s="10">
        <v>3.9245926</v>
      </c>
      <c r="BF453" s="10">
        <v>3.9139631000000001</v>
      </c>
      <c r="BG453" s="10">
        <v>3.9036588000000001</v>
      </c>
      <c r="BH453" s="10">
        <v>3.8936853</v>
      </c>
      <c r="BI453" s="10">
        <v>3.8840477</v>
      </c>
      <c r="BJ453" s="10">
        <v>3.8747511000000001</v>
      </c>
      <c r="BK453" s="10">
        <v>3.8658011999999999</v>
      </c>
      <c r="BL453" s="10">
        <v>3.8572030000000002</v>
      </c>
      <c r="BM453" s="10">
        <v>3.8489618000000001</v>
      </c>
      <c r="BN453" s="10">
        <v>3.8410829</v>
      </c>
      <c r="BO453" s="10">
        <v>3.8335716</v>
      </c>
      <c r="BP453" s="10">
        <v>3.8264331</v>
      </c>
      <c r="BQ453" s="10">
        <v>3.8196728000000002</v>
      </c>
      <c r="BR453" s="10">
        <v>3.78715</v>
      </c>
      <c r="BS453" s="10">
        <v>3.7683599000000001</v>
      </c>
      <c r="BU453" s="9">
        <v>92.14</v>
      </c>
      <c r="BV453" s="9">
        <v>111.17</v>
      </c>
      <c r="BW453" s="9">
        <v>130.22999999999999</v>
      </c>
      <c r="BX453" s="9">
        <v>137.81</v>
      </c>
      <c r="BY453" s="9">
        <v>139.37</v>
      </c>
      <c r="BZ453" s="9">
        <v>135.72</v>
      </c>
      <c r="CA453" s="9">
        <v>131.93</v>
      </c>
      <c r="CB453" s="9">
        <v>128.18</v>
      </c>
      <c r="CC453" s="9">
        <v>125.35</v>
      </c>
      <c r="CD453" s="9">
        <v>126.34</v>
      </c>
      <c r="CE453" s="9">
        <v>126.91</v>
      </c>
      <c r="CF453" s="9">
        <v>131.59</v>
      </c>
      <c r="CG453" s="9">
        <v>135.59</v>
      </c>
      <c r="CH453" s="9">
        <v>140.27000000000001</v>
      </c>
      <c r="CI453" s="9">
        <v>146.22</v>
      </c>
      <c r="CJ453" s="9">
        <v>153.22</v>
      </c>
      <c r="CK453" s="9">
        <v>149.66999999999999</v>
      </c>
      <c r="CL453" s="9">
        <v>136.19999999999999</v>
      </c>
      <c r="CM453" s="9">
        <v>121.62</v>
      </c>
      <c r="CN453" s="9">
        <v>114.17</v>
      </c>
      <c r="CO453" s="9">
        <v>109.17</v>
      </c>
      <c r="CP453" s="9">
        <v>111.18</v>
      </c>
      <c r="CQ453" s="9">
        <v>113.08</v>
      </c>
      <c r="CR453" s="9">
        <v>114.91</v>
      </c>
      <c r="CS453" s="9">
        <v>118.98</v>
      </c>
      <c r="CT453" s="9">
        <v>123.27</v>
      </c>
      <c r="CU453" s="9">
        <v>125.63</v>
      </c>
      <c r="CV453" s="9">
        <v>128.30000000000001</v>
      </c>
      <c r="CW453" s="9">
        <v>128.72</v>
      </c>
      <c r="CX453" s="9">
        <v>120.59</v>
      </c>
      <c r="CY453" s="9">
        <v>112.34</v>
      </c>
      <c r="CZ453" s="9">
        <v>106.09</v>
      </c>
      <c r="DA453" s="9">
        <v>100.05</v>
      </c>
      <c r="DB453" s="9">
        <v>96.54</v>
      </c>
      <c r="DC453" s="9">
        <v>92.96</v>
      </c>
      <c r="DD453" s="9">
        <v>95.2</v>
      </c>
      <c r="DE453" s="9">
        <v>101.82</v>
      </c>
      <c r="DF453" s="9">
        <v>107.92</v>
      </c>
      <c r="DG453" s="9">
        <v>112.47</v>
      </c>
      <c r="DH453" s="9">
        <v>114.4</v>
      </c>
      <c r="DI453" s="9">
        <v>116.41</v>
      </c>
      <c r="DJ453" s="9">
        <v>108.37</v>
      </c>
      <c r="DK453" s="9">
        <v>97.56</v>
      </c>
      <c r="DL453" s="9">
        <v>88.81</v>
      </c>
      <c r="DM453" s="9">
        <v>84.82</v>
      </c>
      <c r="DN453" s="9">
        <v>79.069999999999993</v>
      </c>
      <c r="DO453" s="9">
        <v>79.52</v>
      </c>
      <c r="DP453" s="9">
        <v>83.57</v>
      </c>
      <c r="DR453" s="9">
        <v>85.56</v>
      </c>
      <c r="DS453" s="9">
        <v>105.21</v>
      </c>
      <c r="DT453" s="9">
        <v>118.98</v>
      </c>
      <c r="DU453" s="9">
        <v>124.28</v>
      </c>
      <c r="DV453" s="9">
        <v>124.3</v>
      </c>
      <c r="DW453" s="9">
        <v>122.31</v>
      </c>
      <c r="DX453" s="9">
        <v>110.89</v>
      </c>
      <c r="DY453" s="9">
        <v>109.27</v>
      </c>
      <c r="DZ453" s="9">
        <v>109.16</v>
      </c>
      <c r="EA453" s="9">
        <v>108.65</v>
      </c>
      <c r="EB453" s="9">
        <v>109.04</v>
      </c>
      <c r="EC453" s="9">
        <v>108.68</v>
      </c>
      <c r="ED453" s="9">
        <v>123.99</v>
      </c>
      <c r="EE453" s="9">
        <v>126.26</v>
      </c>
      <c r="EF453" s="9">
        <v>127.34</v>
      </c>
      <c r="EG453" s="9">
        <v>126.72</v>
      </c>
      <c r="EH453" s="9">
        <v>125.98</v>
      </c>
      <c r="EI453" s="9">
        <v>125.66</v>
      </c>
      <c r="EJ453" s="9">
        <v>95.69</v>
      </c>
      <c r="EK453" s="9">
        <v>94.96</v>
      </c>
      <c r="EL453" s="9">
        <v>94.94</v>
      </c>
      <c r="EM453" s="9">
        <v>95.05</v>
      </c>
      <c r="EN453" s="9">
        <v>96.43</v>
      </c>
      <c r="EO453" s="9">
        <v>97.27</v>
      </c>
      <c r="EP453" s="9">
        <v>107.86</v>
      </c>
      <c r="EQ453" s="9">
        <v>110.37</v>
      </c>
      <c r="ER453" s="9">
        <v>112.23</v>
      </c>
      <c r="ES453" s="9">
        <v>112.78</v>
      </c>
      <c r="ET453" s="9">
        <v>111.82</v>
      </c>
      <c r="EU453" s="9">
        <v>111.73</v>
      </c>
      <c r="EV453" s="9">
        <v>89.64</v>
      </c>
      <c r="EW453" s="9">
        <v>89.01</v>
      </c>
      <c r="EX453" s="9">
        <v>89.02</v>
      </c>
      <c r="EY453" s="9">
        <v>89.03</v>
      </c>
      <c r="EZ453" s="9">
        <v>89.05</v>
      </c>
      <c r="FA453" s="9">
        <v>94.84</v>
      </c>
      <c r="FB453" s="9">
        <v>96.3</v>
      </c>
      <c r="FC453" s="9">
        <v>98.81</v>
      </c>
      <c r="FD453" s="9">
        <v>100.67</v>
      </c>
      <c r="FE453" s="9">
        <v>101.22</v>
      </c>
      <c r="FF453" s="9">
        <v>101.63</v>
      </c>
      <c r="FG453" s="9">
        <v>100.66</v>
      </c>
      <c r="FH453" s="9">
        <v>81.59</v>
      </c>
      <c r="FI453" s="9">
        <v>79.88</v>
      </c>
      <c r="FJ453" s="9">
        <v>78.63</v>
      </c>
      <c r="FK453" s="9">
        <v>78.64</v>
      </c>
      <c r="FL453" s="9">
        <v>78.52</v>
      </c>
      <c r="FM453" s="9">
        <v>79.680000000000007</v>
      </c>
      <c r="FO453" s="9">
        <v>81.343800000000002</v>
      </c>
      <c r="FP453" s="7">
        <v>95.55</v>
      </c>
      <c r="FQ453" s="9">
        <v>1.2395</v>
      </c>
      <c r="FR453" s="7">
        <f t="shared" si="57"/>
        <v>77.087535296490515</v>
      </c>
      <c r="FT453" s="7">
        <v>5.03</v>
      </c>
      <c r="FU453" s="7">
        <v>4.37</v>
      </c>
      <c r="FV453" s="9">
        <v>81.488399999999999</v>
      </c>
      <c r="FX453" s="9">
        <v>93.93</v>
      </c>
      <c r="FY453" s="9">
        <v>92.05</v>
      </c>
      <c r="FZ453" s="9">
        <v>89.21</v>
      </c>
      <c r="GA453" s="9">
        <v>85.11</v>
      </c>
      <c r="GB453" s="9">
        <v>79.39</v>
      </c>
    </row>
    <row r="454" spans="1:184" x14ac:dyDescent="0.25">
      <c r="A454" s="6">
        <f t="shared" si="58"/>
        <v>45187</v>
      </c>
      <c r="B454" s="13">
        <f t="shared" si="52"/>
        <v>9</v>
      </c>
      <c r="C454" s="13">
        <f t="shared" si="53"/>
        <v>2023</v>
      </c>
      <c r="D454">
        <f t="shared" si="54"/>
        <v>202309</v>
      </c>
      <c r="E454">
        <f t="shared" si="55"/>
        <v>3</v>
      </c>
      <c r="F454">
        <f t="shared" si="56"/>
        <v>202303</v>
      </c>
      <c r="G454" t="s">
        <v>640</v>
      </c>
      <c r="H454" s="9">
        <v>5.25</v>
      </c>
      <c r="I454" s="9">
        <v>5.1849999999999996</v>
      </c>
      <c r="J454" s="10">
        <v>5.4082635000000003</v>
      </c>
      <c r="K454" s="10">
        <v>5.4689614999999998</v>
      </c>
      <c r="L454" s="10">
        <v>5.5168996999999997</v>
      </c>
      <c r="M454" s="10">
        <v>5.5463483</v>
      </c>
      <c r="N454" s="10">
        <v>5.5584088999999999</v>
      </c>
      <c r="O454" s="10">
        <v>5.5569373000000004</v>
      </c>
      <c r="P454" s="10">
        <v>5.5450929000000002</v>
      </c>
      <c r="Q454" s="10">
        <v>5.5253959000000004</v>
      </c>
      <c r="R454" s="10">
        <v>5.4990110999999997</v>
      </c>
      <c r="S454" s="10">
        <v>5.4668256</v>
      </c>
      <c r="T454" s="10">
        <v>5.4286564999999998</v>
      </c>
      <c r="U454" s="10">
        <v>5.3841041000000001</v>
      </c>
      <c r="V454" s="10">
        <v>5.3316581999999997</v>
      </c>
      <c r="W454" s="10">
        <v>5.2722027999999996</v>
      </c>
      <c r="X454" s="10">
        <v>5.2074363999999997</v>
      </c>
      <c r="Y454" s="10">
        <v>5.1390555999999998</v>
      </c>
      <c r="Z454" s="10">
        <v>5.0687566999999998</v>
      </c>
      <c r="AA454" s="10">
        <v>4.9982385000000003</v>
      </c>
      <c r="AB454" s="10">
        <v>4.9289700999999999</v>
      </c>
      <c r="AC454" s="10">
        <v>4.8615548000000004</v>
      </c>
      <c r="AD454" s="10">
        <v>4.7963921999999997</v>
      </c>
      <c r="AE454" s="10">
        <v>4.7338798000000004</v>
      </c>
      <c r="AF454" s="10">
        <v>4.6744149000000004</v>
      </c>
      <c r="AG454" s="10">
        <v>4.6183969999999999</v>
      </c>
      <c r="AH454" s="10">
        <v>4.5661291000000004</v>
      </c>
      <c r="AI454" s="10">
        <v>4.5174960999999998</v>
      </c>
      <c r="AJ454" s="10">
        <v>4.47227</v>
      </c>
      <c r="AK454" s="10">
        <v>4.4302204999999999</v>
      </c>
      <c r="AL454" s="10">
        <v>4.3911179000000002</v>
      </c>
      <c r="AM454" s="10">
        <v>4.3547335</v>
      </c>
      <c r="AN454" s="10">
        <v>4.3208374000000003</v>
      </c>
      <c r="AO454" s="10">
        <v>4.2891997999999996</v>
      </c>
      <c r="AP454" s="10">
        <v>4.2595919000000002</v>
      </c>
      <c r="AQ454" s="10">
        <v>4.2317840000000002</v>
      </c>
      <c r="AR454" s="10">
        <v>4.2055461999999997</v>
      </c>
      <c r="AS454" s="10">
        <v>4.1806497</v>
      </c>
      <c r="AT454" s="10">
        <v>4.1568921999999997</v>
      </c>
      <c r="AU454" s="10">
        <v>4.1341922000000002</v>
      </c>
      <c r="AV454" s="10">
        <v>4.1125027000000003</v>
      </c>
      <c r="AW454" s="10">
        <v>4.0917757999999997</v>
      </c>
      <c r="AX454" s="10">
        <v>4.0719634999999998</v>
      </c>
      <c r="AY454" s="10">
        <v>4.0530185999999997</v>
      </c>
      <c r="AZ454" s="10">
        <v>4.0348933000000002</v>
      </c>
      <c r="BA454" s="10">
        <v>4.0175396000000001</v>
      </c>
      <c r="BB454" s="10">
        <v>4.0009101999999999</v>
      </c>
      <c r="BC454" s="10">
        <v>3.9849573999999999</v>
      </c>
      <c r="BD454" s="10">
        <v>3.9696332999999999</v>
      </c>
      <c r="BE454" s="10">
        <v>3.9548904999999999</v>
      </c>
      <c r="BF454" s="10">
        <v>3.9406870999999999</v>
      </c>
      <c r="BG454" s="10">
        <v>3.9270132000000002</v>
      </c>
      <c r="BH454" s="10">
        <v>3.9138701</v>
      </c>
      <c r="BI454" s="10">
        <v>3.9012585</v>
      </c>
      <c r="BJ454" s="10">
        <v>3.8891792999999999</v>
      </c>
      <c r="BK454" s="10">
        <v>3.8776335999999998</v>
      </c>
      <c r="BL454" s="10">
        <v>3.8666223999999998</v>
      </c>
      <c r="BM454" s="10">
        <v>3.8561462999999998</v>
      </c>
      <c r="BN454" s="10">
        <v>3.8462065999999999</v>
      </c>
      <c r="BO454" s="10">
        <v>3.8368042</v>
      </c>
      <c r="BP454" s="10">
        <v>3.8279397999999998</v>
      </c>
      <c r="BQ454" s="10">
        <v>3.8196146999999998</v>
      </c>
      <c r="BR454" s="10">
        <v>3.7807065</v>
      </c>
      <c r="BS454" s="10">
        <v>3.7594110000000001</v>
      </c>
      <c r="BU454" s="9">
        <v>87.52</v>
      </c>
      <c r="BV454" s="9">
        <v>106.92</v>
      </c>
      <c r="BW454" s="9">
        <v>125.74</v>
      </c>
      <c r="BX454" s="9">
        <v>133.9</v>
      </c>
      <c r="BY454" s="9">
        <v>135.55000000000001</v>
      </c>
      <c r="BZ454" s="9">
        <v>131.99</v>
      </c>
      <c r="CA454" s="9">
        <v>129.37</v>
      </c>
      <c r="CB454" s="9">
        <v>124.46</v>
      </c>
      <c r="CC454" s="9">
        <v>123.08</v>
      </c>
      <c r="CD454" s="9">
        <v>123.51</v>
      </c>
      <c r="CE454" s="9">
        <v>124.02</v>
      </c>
      <c r="CF454" s="9">
        <v>128.41999999999999</v>
      </c>
      <c r="CG454" s="9">
        <v>132.72999999999999</v>
      </c>
      <c r="CH454" s="9">
        <v>138.99</v>
      </c>
      <c r="CI454" s="9">
        <v>144.49</v>
      </c>
      <c r="CJ454" s="9">
        <v>149.86000000000001</v>
      </c>
      <c r="CK454" s="9">
        <v>146.31</v>
      </c>
      <c r="CL454" s="9">
        <v>133</v>
      </c>
      <c r="CM454" s="9">
        <v>119.51</v>
      </c>
      <c r="CN454" s="9">
        <v>112.59</v>
      </c>
      <c r="CO454" s="9">
        <v>107.8</v>
      </c>
      <c r="CP454" s="9">
        <v>109.86</v>
      </c>
      <c r="CQ454" s="9">
        <v>111.8</v>
      </c>
      <c r="CR454" s="9">
        <v>113.68</v>
      </c>
      <c r="CS454" s="9">
        <v>117.85</v>
      </c>
      <c r="CT454" s="9">
        <v>122.15</v>
      </c>
      <c r="CU454" s="9">
        <v>124.51</v>
      </c>
      <c r="CV454" s="9">
        <v>127.78</v>
      </c>
      <c r="CW454" s="9">
        <v>128.19999999999999</v>
      </c>
      <c r="CX454" s="9">
        <v>120.07</v>
      </c>
      <c r="CY454" s="9">
        <v>111.82</v>
      </c>
      <c r="CZ454" s="9">
        <v>105.57</v>
      </c>
      <c r="DA454" s="9">
        <v>99.53</v>
      </c>
      <c r="DB454" s="9">
        <v>96.02</v>
      </c>
      <c r="DC454" s="9">
        <v>92.44</v>
      </c>
      <c r="DD454" s="9">
        <v>94.68</v>
      </c>
      <c r="DE454" s="9">
        <v>101.3</v>
      </c>
      <c r="DF454" s="9">
        <v>107.4</v>
      </c>
      <c r="DG454" s="9">
        <v>111.95</v>
      </c>
      <c r="DH454" s="9">
        <v>113.88</v>
      </c>
      <c r="DI454" s="9">
        <v>115.89</v>
      </c>
      <c r="DJ454" s="9">
        <v>107.85</v>
      </c>
      <c r="DK454" s="9">
        <v>97.36</v>
      </c>
      <c r="DL454" s="9">
        <v>88.61</v>
      </c>
      <c r="DM454" s="9">
        <v>84.62</v>
      </c>
      <c r="DN454" s="9">
        <v>78.87</v>
      </c>
      <c r="DO454" s="9">
        <v>79.319999999999993</v>
      </c>
      <c r="DP454" s="9">
        <v>83.37</v>
      </c>
      <c r="DR454" s="9">
        <v>81.48</v>
      </c>
      <c r="DS454" s="9">
        <v>101.45</v>
      </c>
      <c r="DT454" s="9">
        <v>114.91</v>
      </c>
      <c r="DU454" s="9">
        <v>124.47</v>
      </c>
      <c r="DV454" s="9">
        <v>122.12</v>
      </c>
      <c r="DW454" s="9">
        <v>118.71</v>
      </c>
      <c r="DX454" s="9">
        <v>108.64</v>
      </c>
      <c r="DY454" s="9">
        <v>107.02</v>
      </c>
      <c r="DZ454" s="9">
        <v>106.91</v>
      </c>
      <c r="EA454" s="9">
        <v>105.89</v>
      </c>
      <c r="EB454" s="9">
        <v>106.28</v>
      </c>
      <c r="EC454" s="9">
        <v>105.92</v>
      </c>
      <c r="ED454" s="9">
        <v>121.63</v>
      </c>
      <c r="EE454" s="9">
        <v>123.9</v>
      </c>
      <c r="EF454" s="9">
        <v>124.98</v>
      </c>
      <c r="EG454" s="9">
        <v>124.98</v>
      </c>
      <c r="EH454" s="9">
        <v>124.24</v>
      </c>
      <c r="EI454" s="9">
        <v>123.92</v>
      </c>
      <c r="EJ454" s="9">
        <v>94</v>
      </c>
      <c r="EK454" s="9">
        <v>93.27</v>
      </c>
      <c r="EL454" s="9">
        <v>93.25</v>
      </c>
      <c r="EM454" s="9">
        <v>93.36</v>
      </c>
      <c r="EN454" s="9">
        <v>94.74</v>
      </c>
      <c r="EO454" s="9">
        <v>95.58</v>
      </c>
      <c r="EP454" s="9">
        <v>105.78</v>
      </c>
      <c r="EQ454" s="9">
        <v>108.29</v>
      </c>
      <c r="ER454" s="9">
        <v>110.15</v>
      </c>
      <c r="ES454" s="9">
        <v>110.7</v>
      </c>
      <c r="ET454" s="9">
        <v>109.74</v>
      </c>
      <c r="EU454" s="9">
        <v>109.65</v>
      </c>
      <c r="EV454" s="9">
        <v>87.39</v>
      </c>
      <c r="EW454" s="9">
        <v>86.76</v>
      </c>
      <c r="EX454" s="9">
        <v>86.77</v>
      </c>
      <c r="EY454" s="9">
        <v>86.78</v>
      </c>
      <c r="EZ454" s="9">
        <v>86.8</v>
      </c>
      <c r="FA454" s="9">
        <v>92.59</v>
      </c>
      <c r="FB454" s="9">
        <v>94.69</v>
      </c>
      <c r="FC454" s="9">
        <v>97.2</v>
      </c>
      <c r="FD454" s="9">
        <v>99.06</v>
      </c>
      <c r="FE454" s="9">
        <v>99.61</v>
      </c>
      <c r="FF454" s="9">
        <v>100.02</v>
      </c>
      <c r="FG454" s="9">
        <v>99.05</v>
      </c>
      <c r="FH454" s="9">
        <v>79.34</v>
      </c>
      <c r="FI454" s="9">
        <v>77.63</v>
      </c>
      <c r="FJ454" s="9">
        <v>76.38</v>
      </c>
      <c r="FK454" s="9">
        <v>76.39</v>
      </c>
      <c r="FL454" s="9">
        <v>76.27</v>
      </c>
      <c r="FM454" s="9">
        <v>77.430000000000007</v>
      </c>
      <c r="FO454" s="9">
        <v>81.244500000000002</v>
      </c>
      <c r="FP454" s="7">
        <v>95.95</v>
      </c>
      <c r="FQ454" s="9">
        <v>1.238</v>
      </c>
      <c r="FR454" s="7">
        <f t="shared" si="57"/>
        <v>77.504038772213249</v>
      </c>
      <c r="FT454" s="7">
        <v>5.0199999999999996</v>
      </c>
      <c r="FU454" s="7">
        <v>4.38</v>
      </c>
      <c r="FV454" s="9">
        <v>81.391199999999998</v>
      </c>
      <c r="FX454" s="9">
        <v>94.43</v>
      </c>
      <c r="FY454" s="9">
        <v>92.1</v>
      </c>
      <c r="FZ454" s="9">
        <v>89.07</v>
      </c>
      <c r="GA454" s="9">
        <v>85.08</v>
      </c>
      <c r="GB454" s="9">
        <v>79.66</v>
      </c>
    </row>
    <row r="455" spans="1:184" x14ac:dyDescent="0.25">
      <c r="A455" s="6">
        <f t="shared" si="58"/>
        <v>45188</v>
      </c>
      <c r="B455" s="13">
        <f t="shared" si="52"/>
        <v>9</v>
      </c>
      <c r="C455" s="13">
        <f t="shared" si="53"/>
        <v>2023</v>
      </c>
      <c r="D455">
        <f t="shared" si="54"/>
        <v>202309</v>
      </c>
      <c r="E455">
        <f t="shared" si="55"/>
        <v>3</v>
      </c>
      <c r="F455">
        <f t="shared" si="56"/>
        <v>202303</v>
      </c>
      <c r="G455" t="s">
        <v>641</v>
      </c>
      <c r="H455" s="9">
        <v>5.25</v>
      </c>
      <c r="I455" s="9">
        <v>5.1853999999999996</v>
      </c>
      <c r="J455" s="10">
        <v>5.4075876999999997</v>
      </c>
      <c r="K455" s="10">
        <v>5.4663062</v>
      </c>
      <c r="L455" s="10">
        <v>5.5085253999999999</v>
      </c>
      <c r="M455" s="10">
        <v>5.5308453999999996</v>
      </c>
      <c r="N455" s="10">
        <v>5.5366505999999998</v>
      </c>
      <c r="O455" s="10">
        <v>5.5304621000000003</v>
      </c>
      <c r="P455" s="10">
        <v>5.5153077000000001</v>
      </c>
      <c r="Q455" s="10">
        <v>5.4934089000000004</v>
      </c>
      <c r="R455" s="10">
        <v>5.4658436999999997</v>
      </c>
      <c r="S455" s="10">
        <v>5.4331649999999998</v>
      </c>
      <c r="T455" s="10">
        <v>5.3949825000000002</v>
      </c>
      <c r="U455" s="10">
        <v>5.3507309999999997</v>
      </c>
      <c r="V455" s="10">
        <v>5.2986640999999999</v>
      </c>
      <c r="W455" s="10">
        <v>5.2395924999999997</v>
      </c>
      <c r="X455" s="10">
        <v>5.1751801000000004</v>
      </c>
      <c r="Y455" s="10">
        <v>5.1070890000000002</v>
      </c>
      <c r="Z455" s="10">
        <v>5.0369811000000002</v>
      </c>
      <c r="AA455" s="10">
        <v>4.9665207000000002</v>
      </c>
      <c r="AB455" s="10">
        <v>4.8971539000000002</v>
      </c>
      <c r="AC455" s="10">
        <v>4.8295047999999996</v>
      </c>
      <c r="AD455" s="10">
        <v>4.7640044000000001</v>
      </c>
      <c r="AE455" s="10">
        <v>4.7010813000000002</v>
      </c>
      <c r="AF455" s="10">
        <v>4.6411641000000001</v>
      </c>
      <c r="AG455" s="10">
        <v>4.5846836</v>
      </c>
      <c r="AH455" s="10">
        <v>4.5319709000000001</v>
      </c>
      <c r="AI455" s="10">
        <v>4.4829258999999997</v>
      </c>
      <c r="AJ455" s="10">
        <v>4.4373313000000003</v>
      </c>
      <c r="AK455" s="10">
        <v>4.3949682000000001</v>
      </c>
      <c r="AL455" s="10">
        <v>4.3556176999999998</v>
      </c>
      <c r="AM455" s="10">
        <v>4.3190622999999997</v>
      </c>
      <c r="AN455" s="10">
        <v>4.2850830999999996</v>
      </c>
      <c r="AO455" s="10">
        <v>4.2534612999999997</v>
      </c>
      <c r="AP455" s="10">
        <v>4.2239792999999999</v>
      </c>
      <c r="AQ455" s="10">
        <v>4.1964182000000001</v>
      </c>
      <c r="AR455" s="10">
        <v>4.1705594000000001</v>
      </c>
      <c r="AS455" s="10">
        <v>4.146185</v>
      </c>
      <c r="AT455" s="10">
        <v>4.1230956000000001</v>
      </c>
      <c r="AU455" s="10">
        <v>4.1011953999999999</v>
      </c>
      <c r="AV455" s="10">
        <v>4.0804245000000003</v>
      </c>
      <c r="AW455" s="10">
        <v>4.0607217999999996</v>
      </c>
      <c r="AX455" s="10">
        <v>4.0420265999999998</v>
      </c>
      <c r="AY455" s="10">
        <v>4.0242785999999997</v>
      </c>
      <c r="AZ455" s="10">
        <v>4.0074170000000002</v>
      </c>
      <c r="BA455" s="10">
        <v>3.9913810999999999</v>
      </c>
      <c r="BB455" s="10">
        <v>3.9761104999999999</v>
      </c>
      <c r="BC455" s="10">
        <v>3.9615444000000002</v>
      </c>
      <c r="BD455" s="10">
        <v>3.9476220999999998</v>
      </c>
      <c r="BE455" s="10">
        <v>3.9342831999999999</v>
      </c>
      <c r="BF455" s="10">
        <v>3.9214747999999999</v>
      </c>
      <c r="BG455" s="10">
        <v>3.9091816000000001</v>
      </c>
      <c r="BH455" s="10">
        <v>3.8974006000000001</v>
      </c>
      <c r="BI455" s="10">
        <v>3.8861279</v>
      </c>
      <c r="BJ455" s="10">
        <v>3.8753601</v>
      </c>
      <c r="BK455" s="10">
        <v>3.8650939000000002</v>
      </c>
      <c r="BL455" s="10">
        <v>3.8553256</v>
      </c>
      <c r="BM455" s="10">
        <v>3.8460516999999999</v>
      </c>
      <c r="BN455" s="10">
        <v>3.8372687999999999</v>
      </c>
      <c r="BO455" s="10">
        <v>3.8289735</v>
      </c>
      <c r="BP455" s="10">
        <v>3.8211620000000002</v>
      </c>
      <c r="BQ455" s="10">
        <v>3.8138312000000001</v>
      </c>
      <c r="BR455" s="10">
        <v>3.7796596999999998</v>
      </c>
      <c r="BS455" s="10">
        <v>3.7614087999999999</v>
      </c>
      <c r="BU455" s="9">
        <v>93.59</v>
      </c>
      <c r="BV455" s="9">
        <v>109.98</v>
      </c>
      <c r="BW455" s="9">
        <v>126.64</v>
      </c>
      <c r="BX455" s="9">
        <v>135</v>
      </c>
      <c r="BY455" s="9">
        <v>136.75</v>
      </c>
      <c r="BZ455" s="9">
        <v>133.5</v>
      </c>
      <c r="CA455" s="9">
        <v>129.43</v>
      </c>
      <c r="CB455" s="9">
        <v>126.45</v>
      </c>
      <c r="CC455" s="9">
        <v>123.8</v>
      </c>
      <c r="CD455" s="9">
        <v>124.13</v>
      </c>
      <c r="CE455" s="9">
        <v>124.64</v>
      </c>
      <c r="CF455" s="9">
        <v>129</v>
      </c>
      <c r="CG455" s="9">
        <v>133.11000000000001</v>
      </c>
      <c r="CH455" s="9">
        <v>139.33000000000001</v>
      </c>
      <c r="CI455" s="9">
        <v>144.83000000000001</v>
      </c>
      <c r="CJ455" s="9">
        <v>151.35</v>
      </c>
      <c r="CK455" s="9">
        <v>147.80000000000001</v>
      </c>
      <c r="CL455" s="9">
        <v>134.49</v>
      </c>
      <c r="CM455" s="9">
        <v>120.54</v>
      </c>
      <c r="CN455" s="9">
        <v>113.39</v>
      </c>
      <c r="CO455" s="9">
        <v>108.9</v>
      </c>
      <c r="CP455" s="9">
        <v>110.95</v>
      </c>
      <c r="CQ455" s="9">
        <v>112.82</v>
      </c>
      <c r="CR455" s="9">
        <v>114.67</v>
      </c>
      <c r="CS455" s="9">
        <v>119.32</v>
      </c>
      <c r="CT455" s="9">
        <v>123.62</v>
      </c>
      <c r="CU455" s="9">
        <v>125.98</v>
      </c>
      <c r="CV455" s="9">
        <v>128.77000000000001</v>
      </c>
      <c r="CW455" s="9">
        <v>128.75</v>
      </c>
      <c r="CX455" s="9">
        <v>120.62</v>
      </c>
      <c r="CY455" s="9">
        <v>110.45</v>
      </c>
      <c r="CZ455" s="9">
        <v>104.2</v>
      </c>
      <c r="DA455" s="9">
        <v>98.16</v>
      </c>
      <c r="DB455" s="9">
        <v>94.65</v>
      </c>
      <c r="DC455" s="9">
        <v>91.07</v>
      </c>
      <c r="DD455" s="9">
        <v>93.31</v>
      </c>
      <c r="DE455" s="9">
        <v>99.71</v>
      </c>
      <c r="DF455" s="9">
        <v>105.81</v>
      </c>
      <c r="DG455" s="9">
        <v>110.36</v>
      </c>
      <c r="DH455" s="9">
        <v>112.43</v>
      </c>
      <c r="DI455" s="9">
        <v>114.44</v>
      </c>
      <c r="DJ455" s="9">
        <v>106.15</v>
      </c>
      <c r="DK455" s="9">
        <v>95.65</v>
      </c>
      <c r="DL455" s="9">
        <v>86.9</v>
      </c>
      <c r="DM455" s="9">
        <v>82.91</v>
      </c>
      <c r="DN455" s="9">
        <v>77.16</v>
      </c>
      <c r="DO455" s="9">
        <v>77.61</v>
      </c>
      <c r="DP455" s="9">
        <v>81.66</v>
      </c>
      <c r="DR455" s="9">
        <v>84.62</v>
      </c>
      <c r="DS455" s="9">
        <v>103.37</v>
      </c>
      <c r="DT455" s="9">
        <v>115.02</v>
      </c>
      <c r="DU455" s="9">
        <v>123.44</v>
      </c>
      <c r="DV455" s="9">
        <v>121.09</v>
      </c>
      <c r="DW455" s="9">
        <v>117.68</v>
      </c>
      <c r="DX455" s="9">
        <v>108.69</v>
      </c>
      <c r="DY455" s="9">
        <v>107.07</v>
      </c>
      <c r="DZ455" s="9">
        <v>106.96</v>
      </c>
      <c r="EA455" s="9">
        <v>106.07</v>
      </c>
      <c r="EB455" s="9">
        <v>106.46</v>
      </c>
      <c r="EC455" s="9">
        <v>106.1</v>
      </c>
      <c r="ED455" s="9">
        <v>121.35</v>
      </c>
      <c r="EE455" s="9">
        <v>123.62</v>
      </c>
      <c r="EF455" s="9">
        <v>124.7</v>
      </c>
      <c r="EG455" s="9">
        <v>125.22</v>
      </c>
      <c r="EH455" s="9">
        <v>124.48</v>
      </c>
      <c r="EI455" s="9">
        <v>124.16</v>
      </c>
      <c r="EJ455" s="9">
        <v>95.12</v>
      </c>
      <c r="EK455" s="9">
        <v>94.39</v>
      </c>
      <c r="EL455" s="9">
        <v>94.37</v>
      </c>
      <c r="EM455" s="9">
        <v>94.48</v>
      </c>
      <c r="EN455" s="9">
        <v>95.86</v>
      </c>
      <c r="EO455" s="9">
        <v>96.7</v>
      </c>
      <c r="EP455" s="9">
        <v>106.89</v>
      </c>
      <c r="EQ455" s="9">
        <v>109.4</v>
      </c>
      <c r="ER455" s="9">
        <v>111.26</v>
      </c>
      <c r="ES455" s="9">
        <v>111.81</v>
      </c>
      <c r="ET455" s="9">
        <v>110.85</v>
      </c>
      <c r="EU455" s="9">
        <v>110.76</v>
      </c>
      <c r="EV455" s="9">
        <v>86.84</v>
      </c>
      <c r="EW455" s="9">
        <v>86.21</v>
      </c>
      <c r="EX455" s="9">
        <v>86.22</v>
      </c>
      <c r="EY455" s="9">
        <v>86.23</v>
      </c>
      <c r="EZ455" s="9">
        <v>86.25</v>
      </c>
      <c r="FA455" s="9">
        <v>92.04</v>
      </c>
      <c r="FB455" s="9">
        <v>95.84</v>
      </c>
      <c r="FC455" s="9">
        <v>98.35</v>
      </c>
      <c r="FD455" s="9">
        <v>100.21</v>
      </c>
      <c r="FE455" s="9">
        <v>100.76</v>
      </c>
      <c r="FF455" s="9">
        <v>101.17</v>
      </c>
      <c r="FG455" s="9">
        <v>100.2</v>
      </c>
      <c r="FH455" s="9">
        <v>82.34</v>
      </c>
      <c r="FI455" s="9">
        <v>80.63</v>
      </c>
      <c r="FJ455" s="9">
        <v>79.38</v>
      </c>
      <c r="FK455" s="9">
        <v>79.39</v>
      </c>
      <c r="FL455" s="9">
        <v>79.27</v>
      </c>
      <c r="FM455" s="9">
        <v>80.430000000000007</v>
      </c>
      <c r="FO455" s="9">
        <v>81.323700000000002</v>
      </c>
      <c r="FP455" s="7">
        <v>96.11</v>
      </c>
      <c r="FQ455" s="9">
        <v>1.2402</v>
      </c>
      <c r="FR455" s="7">
        <f t="shared" si="57"/>
        <v>77.49556523141429</v>
      </c>
      <c r="FT455" s="7">
        <v>5.01</v>
      </c>
      <c r="FU455" s="7">
        <v>4.3600000000000003</v>
      </c>
      <c r="FV455" s="9">
        <v>81.468699999999998</v>
      </c>
      <c r="FX455" s="9">
        <v>94.34</v>
      </c>
      <c r="FY455" s="9">
        <v>91.88</v>
      </c>
      <c r="FZ455" s="9">
        <v>88.86</v>
      </c>
      <c r="GA455" s="9">
        <v>84.89</v>
      </c>
      <c r="GB455" s="9">
        <v>79.64</v>
      </c>
    </row>
    <row r="456" spans="1:184" x14ac:dyDescent="0.25">
      <c r="A456" s="6">
        <f t="shared" si="58"/>
        <v>45189</v>
      </c>
      <c r="B456" s="13">
        <f t="shared" si="52"/>
        <v>9</v>
      </c>
      <c r="C456" s="13">
        <f t="shared" si="53"/>
        <v>2023</v>
      </c>
      <c r="D456">
        <f t="shared" si="54"/>
        <v>202309</v>
      </c>
      <c r="E456">
        <f t="shared" si="55"/>
        <v>3</v>
      </c>
      <c r="F456">
        <f t="shared" si="56"/>
        <v>202303</v>
      </c>
      <c r="G456" t="s">
        <v>642</v>
      </c>
      <c r="H456" s="9">
        <v>5.25</v>
      </c>
      <c r="I456" s="9">
        <v>5.1848999999999998</v>
      </c>
      <c r="J456" s="10">
        <v>5.3142858999999998</v>
      </c>
      <c r="K456" s="10">
        <v>5.3530875</v>
      </c>
      <c r="L456" s="10">
        <v>5.3838784999999998</v>
      </c>
      <c r="M456" s="10">
        <v>5.4019589000000003</v>
      </c>
      <c r="N456" s="10">
        <v>5.4057240000000002</v>
      </c>
      <c r="O456" s="10">
        <v>5.3970563</v>
      </c>
      <c r="P456" s="10">
        <v>5.3779044999999996</v>
      </c>
      <c r="Q456" s="10">
        <v>5.3506818999999997</v>
      </c>
      <c r="R456" s="10">
        <v>5.3171882999999998</v>
      </c>
      <c r="S456" s="10">
        <v>5.2784569000000001</v>
      </c>
      <c r="T456" s="10">
        <v>5.2346086999999999</v>
      </c>
      <c r="U456" s="10">
        <v>5.1851466000000004</v>
      </c>
      <c r="V456" s="10">
        <v>5.1284774000000004</v>
      </c>
      <c r="W456" s="10">
        <v>5.0653744999999999</v>
      </c>
      <c r="X456" s="10">
        <v>4.9973917999999999</v>
      </c>
      <c r="Y456" s="10">
        <v>4.9260811999999996</v>
      </c>
      <c r="Z456" s="10">
        <v>4.8529942000000004</v>
      </c>
      <c r="AA456" s="10">
        <v>4.7796851</v>
      </c>
      <c r="AB456" s="10">
        <v>4.7075192000000001</v>
      </c>
      <c r="AC456" s="10">
        <v>4.6371520000000004</v>
      </c>
      <c r="AD456" s="10">
        <v>4.5690727000000004</v>
      </c>
      <c r="AE456" s="10">
        <v>4.503768</v>
      </c>
      <c r="AF456" s="10">
        <v>4.4417248000000003</v>
      </c>
      <c r="AG456" s="10">
        <v>4.383432</v>
      </c>
      <c r="AH456" s="10">
        <v>4.3292874000000001</v>
      </c>
      <c r="AI456" s="10">
        <v>4.2792089999999998</v>
      </c>
      <c r="AJ456" s="10">
        <v>4.2329562999999997</v>
      </c>
      <c r="AK456" s="10">
        <v>4.1902863000000004</v>
      </c>
      <c r="AL456" s="10">
        <v>4.1509565999999998</v>
      </c>
      <c r="AM456" s="10">
        <v>4.1147258999999998</v>
      </c>
      <c r="AN456" s="10">
        <v>4.0813516999999999</v>
      </c>
      <c r="AO456" s="10">
        <v>4.0505914000000001</v>
      </c>
      <c r="AP456" s="10">
        <v>4.0222037000000004</v>
      </c>
      <c r="AQ456" s="10">
        <v>3.9959460999999998</v>
      </c>
      <c r="AR456" s="10">
        <v>3.9715761000000001</v>
      </c>
      <c r="AS456" s="10">
        <v>3.9488523</v>
      </c>
      <c r="AT456" s="10">
        <v>3.9275552</v>
      </c>
      <c r="AU456" s="10">
        <v>3.9075772</v>
      </c>
      <c r="AV456" s="10">
        <v>3.8888455999999998</v>
      </c>
      <c r="AW456" s="10">
        <v>3.8712868999999999</v>
      </c>
      <c r="AX456" s="10">
        <v>3.8548276000000001</v>
      </c>
      <c r="AY456" s="10">
        <v>3.8393948999999998</v>
      </c>
      <c r="AZ456" s="10">
        <v>3.8249152999999998</v>
      </c>
      <c r="BA456" s="10">
        <v>3.8113153999999998</v>
      </c>
      <c r="BB456" s="10">
        <v>3.7985224</v>
      </c>
      <c r="BC456" s="10">
        <v>3.7864627999999998</v>
      </c>
      <c r="BD456" s="10">
        <v>3.7750631000000001</v>
      </c>
      <c r="BE456" s="10">
        <v>3.7642506</v>
      </c>
      <c r="BF456" s="10">
        <v>3.7539615999999998</v>
      </c>
      <c r="BG456" s="10">
        <v>3.7441764000000002</v>
      </c>
      <c r="BH456" s="10">
        <v>3.7348876999999998</v>
      </c>
      <c r="BI456" s="10">
        <v>3.7260878000000002</v>
      </c>
      <c r="BJ456" s="10">
        <v>3.7177692000000002</v>
      </c>
      <c r="BK456" s="10">
        <v>3.7099243</v>
      </c>
      <c r="BL456" s="10">
        <v>3.7025456000000001</v>
      </c>
      <c r="BM456" s="10">
        <v>3.6956254999999998</v>
      </c>
      <c r="BN456" s="10">
        <v>3.6891563999999999</v>
      </c>
      <c r="BO456" s="10">
        <v>3.6831309000000001</v>
      </c>
      <c r="BP456" s="10">
        <v>3.6775411999999998</v>
      </c>
      <c r="BQ456" s="10">
        <v>3.67238</v>
      </c>
      <c r="BR456" s="10">
        <v>3.6499853999999998</v>
      </c>
      <c r="BS456" s="10">
        <v>3.6411074999999999</v>
      </c>
      <c r="BU456" s="9">
        <v>95.37</v>
      </c>
      <c r="BV456" s="9">
        <v>107.76</v>
      </c>
      <c r="BW456" s="9">
        <v>124.34</v>
      </c>
      <c r="BX456" s="9">
        <v>132.81</v>
      </c>
      <c r="BY456" s="9">
        <v>134.6</v>
      </c>
      <c r="BZ456" s="9">
        <v>131.21</v>
      </c>
      <c r="CA456" s="9">
        <v>127.7</v>
      </c>
      <c r="CB456" s="9">
        <v>124.18</v>
      </c>
      <c r="CC456" s="9">
        <v>121.58</v>
      </c>
      <c r="CD456" s="9">
        <v>122.23</v>
      </c>
      <c r="CE456" s="9">
        <v>122.73</v>
      </c>
      <c r="CF456" s="9">
        <v>127.09</v>
      </c>
      <c r="CG456" s="9">
        <v>130.91</v>
      </c>
      <c r="CH456" s="9">
        <v>137.21</v>
      </c>
      <c r="CI456" s="9">
        <v>142.76</v>
      </c>
      <c r="CJ456" s="9">
        <v>149.33000000000001</v>
      </c>
      <c r="CK456" s="9">
        <v>145.69999999999999</v>
      </c>
      <c r="CL456" s="9">
        <v>132.99</v>
      </c>
      <c r="CM456" s="9">
        <v>119</v>
      </c>
      <c r="CN456" s="9">
        <v>111.84</v>
      </c>
      <c r="CO456" s="9">
        <v>107.35</v>
      </c>
      <c r="CP456" s="9">
        <v>109.4</v>
      </c>
      <c r="CQ456" s="9">
        <v>111.27</v>
      </c>
      <c r="CR456" s="9">
        <v>113.12</v>
      </c>
      <c r="CS456" s="9">
        <v>117.77</v>
      </c>
      <c r="CT456" s="9">
        <v>122.07</v>
      </c>
      <c r="CU456" s="9">
        <v>124.43</v>
      </c>
      <c r="CV456" s="9">
        <v>127.22</v>
      </c>
      <c r="CW456" s="9">
        <v>127.2</v>
      </c>
      <c r="CX456" s="9">
        <v>119.07</v>
      </c>
      <c r="CY456" s="9">
        <v>108.9</v>
      </c>
      <c r="CZ456" s="9">
        <v>102.65</v>
      </c>
      <c r="DA456" s="9">
        <v>96.61</v>
      </c>
      <c r="DB456" s="9">
        <v>93.1</v>
      </c>
      <c r="DC456" s="9">
        <v>89.52</v>
      </c>
      <c r="DD456" s="9">
        <v>91.76</v>
      </c>
      <c r="DE456" s="9">
        <v>98.16</v>
      </c>
      <c r="DF456" s="9">
        <v>104.26</v>
      </c>
      <c r="DG456" s="9">
        <v>108.81</v>
      </c>
      <c r="DH456" s="9">
        <v>110.88</v>
      </c>
      <c r="DI456" s="9">
        <v>112.89</v>
      </c>
      <c r="DJ456" s="9">
        <v>105.23</v>
      </c>
      <c r="DK456" s="9">
        <v>96.67</v>
      </c>
      <c r="DL456" s="9">
        <v>88.68</v>
      </c>
      <c r="DM456" s="9">
        <v>84.69</v>
      </c>
      <c r="DN456" s="9">
        <v>78.94</v>
      </c>
      <c r="DO456" s="9">
        <v>79.39</v>
      </c>
      <c r="DP456" s="9">
        <v>83.44</v>
      </c>
      <c r="DR456" s="9">
        <v>86.33</v>
      </c>
      <c r="DS456" s="9">
        <v>102.13</v>
      </c>
      <c r="DT456" s="9">
        <v>114.32</v>
      </c>
      <c r="DU456" s="9">
        <v>124.18</v>
      </c>
      <c r="DV456" s="9">
        <v>120.38</v>
      </c>
      <c r="DW456" s="9">
        <v>115.94</v>
      </c>
      <c r="DX456" s="9">
        <v>106.95</v>
      </c>
      <c r="DY456" s="9">
        <v>105.33</v>
      </c>
      <c r="DZ456" s="9">
        <v>105.22</v>
      </c>
      <c r="EA456" s="9">
        <v>105.07</v>
      </c>
      <c r="EB456" s="9">
        <v>105.46</v>
      </c>
      <c r="EC456" s="9">
        <v>105.1</v>
      </c>
      <c r="ED456" s="9">
        <v>120.76</v>
      </c>
      <c r="EE456" s="9">
        <v>123.03</v>
      </c>
      <c r="EF456" s="9">
        <v>124.11</v>
      </c>
      <c r="EG456" s="9">
        <v>124.63</v>
      </c>
      <c r="EH456" s="9">
        <v>123.89</v>
      </c>
      <c r="EI456" s="9">
        <v>123.57</v>
      </c>
      <c r="EJ456" s="9">
        <v>93.51</v>
      </c>
      <c r="EK456" s="9">
        <v>92.78</v>
      </c>
      <c r="EL456" s="9">
        <v>92.76</v>
      </c>
      <c r="EM456" s="9">
        <v>92.87</v>
      </c>
      <c r="EN456" s="9">
        <v>94.25</v>
      </c>
      <c r="EO456" s="9">
        <v>95.09</v>
      </c>
      <c r="EP456" s="9">
        <v>106.54</v>
      </c>
      <c r="EQ456" s="9">
        <v>109.05</v>
      </c>
      <c r="ER456" s="9">
        <v>110.91</v>
      </c>
      <c r="ES456" s="9">
        <v>111.46</v>
      </c>
      <c r="ET456" s="9">
        <v>110.5</v>
      </c>
      <c r="EU456" s="9">
        <v>110.41</v>
      </c>
      <c r="EV456" s="9">
        <v>85.94</v>
      </c>
      <c r="EW456" s="9">
        <v>85.31</v>
      </c>
      <c r="EX456" s="9">
        <v>85.32</v>
      </c>
      <c r="EY456" s="9">
        <v>85.33</v>
      </c>
      <c r="EZ456" s="9">
        <v>85.35</v>
      </c>
      <c r="FA456" s="9">
        <v>91.14</v>
      </c>
      <c r="FB456" s="9">
        <v>94.94</v>
      </c>
      <c r="FC456" s="9">
        <v>97.45</v>
      </c>
      <c r="FD456" s="9">
        <v>99.31</v>
      </c>
      <c r="FE456" s="9">
        <v>99.86</v>
      </c>
      <c r="FF456" s="9">
        <v>100.27</v>
      </c>
      <c r="FG456" s="9">
        <v>99.3</v>
      </c>
      <c r="FH456" s="9">
        <v>80.62</v>
      </c>
      <c r="FI456" s="9">
        <v>78.91</v>
      </c>
      <c r="FJ456" s="9">
        <v>77.66</v>
      </c>
      <c r="FK456" s="9">
        <v>77.67</v>
      </c>
      <c r="FL456" s="9">
        <v>77.55</v>
      </c>
      <c r="FM456" s="9">
        <v>78.709999999999994</v>
      </c>
      <c r="FO456" s="9">
        <v>81.154799999999994</v>
      </c>
      <c r="FP456" s="7">
        <v>94.56</v>
      </c>
      <c r="FQ456" s="9">
        <v>1.2398</v>
      </c>
      <c r="FR456" s="7">
        <f t="shared" si="57"/>
        <v>76.270366188094854</v>
      </c>
      <c r="FT456" s="7">
        <v>4.84</v>
      </c>
      <c r="FU456" s="7">
        <v>4.21</v>
      </c>
      <c r="FV456" s="9">
        <v>81.3</v>
      </c>
      <c r="FX456" s="9">
        <v>93.53</v>
      </c>
      <c r="FY456" s="9">
        <v>91.11</v>
      </c>
      <c r="FZ456" s="9">
        <v>88.17</v>
      </c>
      <c r="GA456" s="9">
        <v>84.46</v>
      </c>
      <c r="GB456" s="9">
        <v>79.52</v>
      </c>
    </row>
    <row r="457" spans="1:184" x14ac:dyDescent="0.25">
      <c r="A457" s="6">
        <f t="shared" si="58"/>
        <v>45190</v>
      </c>
      <c r="B457" s="13">
        <f t="shared" si="52"/>
        <v>9</v>
      </c>
      <c r="C457" s="13">
        <f t="shared" si="53"/>
        <v>2023</v>
      </c>
      <c r="D457">
        <f t="shared" si="54"/>
        <v>202309</v>
      </c>
      <c r="E457">
        <f t="shared" si="55"/>
        <v>3</v>
      </c>
      <c r="F457">
        <f t="shared" si="56"/>
        <v>202303</v>
      </c>
      <c r="G457" t="s">
        <v>643</v>
      </c>
      <c r="H457" s="9">
        <v>5.25</v>
      </c>
      <c r="I457" s="9">
        <v>5.1848000000000001</v>
      </c>
      <c r="J457" s="10">
        <v>5.2055965000000004</v>
      </c>
      <c r="K457" s="10">
        <v>5.2634832999999999</v>
      </c>
      <c r="L457" s="10">
        <v>5.3117874</v>
      </c>
      <c r="M457" s="10">
        <v>5.34694</v>
      </c>
      <c r="N457" s="10">
        <v>5.3672246000000001</v>
      </c>
      <c r="O457" s="10">
        <v>5.3734383000000001</v>
      </c>
      <c r="P457" s="10">
        <v>5.3667062000000003</v>
      </c>
      <c r="Q457" s="10">
        <v>5.3491720000000003</v>
      </c>
      <c r="R457" s="10">
        <v>5.3228280000000003</v>
      </c>
      <c r="S457" s="10">
        <v>5.2891038000000004</v>
      </c>
      <c r="T457" s="10">
        <v>5.2483418000000004</v>
      </c>
      <c r="U457" s="10">
        <v>5.2004261999999999</v>
      </c>
      <c r="V457" s="10">
        <v>5.1438573999999999</v>
      </c>
      <c r="W457" s="10">
        <v>5.0796722000000001</v>
      </c>
      <c r="X457" s="10">
        <v>5.0099387000000002</v>
      </c>
      <c r="Y457" s="10">
        <v>4.9367235000000003</v>
      </c>
      <c r="Z457" s="10">
        <v>4.8620931000000001</v>
      </c>
      <c r="AA457" s="10">
        <v>4.7881166000000004</v>
      </c>
      <c r="AB457" s="10">
        <v>4.7165420999999998</v>
      </c>
      <c r="AC457" s="10">
        <v>4.6479052999999997</v>
      </c>
      <c r="AD457" s="10">
        <v>4.5824562999999996</v>
      </c>
      <c r="AE457" s="10">
        <v>4.5204424999999997</v>
      </c>
      <c r="AF457" s="10">
        <v>4.4621111999999998</v>
      </c>
      <c r="AG457" s="10">
        <v>4.4077121999999997</v>
      </c>
      <c r="AH457" s="10">
        <v>4.3574248000000004</v>
      </c>
      <c r="AI457" s="10">
        <v>4.3110958000000004</v>
      </c>
      <c r="AJ457" s="10">
        <v>4.2684724000000003</v>
      </c>
      <c r="AK457" s="10">
        <v>4.2293002</v>
      </c>
      <c r="AL457" s="10">
        <v>4.1933249999999997</v>
      </c>
      <c r="AM457" s="10">
        <v>4.1602937999999998</v>
      </c>
      <c r="AN457" s="10">
        <v>4.1299523000000002</v>
      </c>
      <c r="AO457" s="10">
        <v>4.1020462999999996</v>
      </c>
      <c r="AP457" s="10">
        <v>4.0763226000000001</v>
      </c>
      <c r="AQ457" s="10">
        <v>4.0525270000000004</v>
      </c>
      <c r="AR457" s="10">
        <v>4.0304054999999996</v>
      </c>
      <c r="AS457" s="10">
        <v>4.0097047000000003</v>
      </c>
      <c r="AT457" s="10">
        <v>3.9902006000000001</v>
      </c>
      <c r="AU457" s="10">
        <v>3.9718024999999999</v>
      </c>
      <c r="AV457" s="10">
        <v>3.9544570000000001</v>
      </c>
      <c r="AW457" s="10">
        <v>3.9381102000000001</v>
      </c>
      <c r="AX457" s="10">
        <v>3.9227080999999999</v>
      </c>
      <c r="AY457" s="10">
        <v>3.9081972</v>
      </c>
      <c r="AZ457" s="10">
        <v>3.8945235999999999</v>
      </c>
      <c r="BA457" s="10">
        <v>3.8816334000000001</v>
      </c>
      <c r="BB457" s="10">
        <v>3.8694730000000002</v>
      </c>
      <c r="BC457" s="10">
        <v>3.8579886000000001</v>
      </c>
      <c r="BD457" s="10">
        <v>3.8471261000000001</v>
      </c>
      <c r="BE457" s="10">
        <v>3.8368321999999999</v>
      </c>
      <c r="BF457" s="10">
        <v>3.8270596000000001</v>
      </c>
      <c r="BG457" s="10">
        <v>3.8177914999999998</v>
      </c>
      <c r="BH457" s="10">
        <v>3.8090196000000001</v>
      </c>
      <c r="BI457" s="10">
        <v>3.8007352000000001</v>
      </c>
      <c r="BJ457" s="10">
        <v>3.7929298</v>
      </c>
      <c r="BK457" s="10">
        <v>3.7855949</v>
      </c>
      <c r="BL457" s="10">
        <v>3.7787221</v>
      </c>
      <c r="BM457" s="10">
        <v>3.7723027</v>
      </c>
      <c r="BN457" s="10">
        <v>3.7663283999999999</v>
      </c>
      <c r="BO457" s="10">
        <v>3.7607905000000001</v>
      </c>
      <c r="BP457" s="10">
        <v>3.7556805</v>
      </c>
      <c r="BQ457" s="10">
        <v>3.7509899999999998</v>
      </c>
      <c r="BR457" s="10">
        <v>3.7312647999999999</v>
      </c>
      <c r="BS457" s="10">
        <v>3.7250219000000002</v>
      </c>
      <c r="BU457" s="9">
        <v>100.57</v>
      </c>
      <c r="BV457" s="9">
        <v>111.16</v>
      </c>
      <c r="BW457" s="9">
        <v>125.81</v>
      </c>
      <c r="BX457" s="9">
        <v>133.49</v>
      </c>
      <c r="BY457" s="9">
        <v>135.04</v>
      </c>
      <c r="BZ457" s="9">
        <v>131.29</v>
      </c>
      <c r="CA457" s="9">
        <v>127.26</v>
      </c>
      <c r="CB457" s="9">
        <v>125.39</v>
      </c>
      <c r="CC457" s="9">
        <v>121.58</v>
      </c>
      <c r="CD457" s="9">
        <v>122.45</v>
      </c>
      <c r="CE457" s="9">
        <v>123.02</v>
      </c>
      <c r="CF457" s="9">
        <v>127.38</v>
      </c>
      <c r="CG457" s="9">
        <v>131.11000000000001</v>
      </c>
      <c r="CH457" s="9">
        <v>137.41</v>
      </c>
      <c r="CI457" s="9">
        <v>142.97</v>
      </c>
      <c r="CJ457" s="9">
        <v>149.36000000000001</v>
      </c>
      <c r="CK457" s="9">
        <v>145.47999999999999</v>
      </c>
      <c r="CL457" s="9">
        <v>132.52000000000001</v>
      </c>
      <c r="CM457" s="9">
        <v>118.27</v>
      </c>
      <c r="CN457" s="9">
        <v>110.8</v>
      </c>
      <c r="CO457" s="9">
        <v>106.31</v>
      </c>
      <c r="CP457" s="9">
        <v>108.34</v>
      </c>
      <c r="CQ457" s="9">
        <v>110.21</v>
      </c>
      <c r="CR457" s="9">
        <v>112.06</v>
      </c>
      <c r="CS457" s="9">
        <v>116.88</v>
      </c>
      <c r="CT457" s="9">
        <v>121.18</v>
      </c>
      <c r="CU457" s="9">
        <v>123.54</v>
      </c>
      <c r="CV457" s="9">
        <v>126.33</v>
      </c>
      <c r="CW457" s="9">
        <v>126.31</v>
      </c>
      <c r="CX457" s="9">
        <v>118.17</v>
      </c>
      <c r="CY457" s="9">
        <v>108.01</v>
      </c>
      <c r="CZ457" s="9">
        <v>101.76</v>
      </c>
      <c r="DA457" s="9">
        <v>95.71</v>
      </c>
      <c r="DB457" s="9">
        <v>92.2</v>
      </c>
      <c r="DC457" s="9">
        <v>88.62</v>
      </c>
      <c r="DD457" s="9">
        <v>90.86</v>
      </c>
      <c r="DE457" s="9">
        <v>97.26</v>
      </c>
      <c r="DF457" s="9">
        <v>103.36</v>
      </c>
      <c r="DG457" s="9">
        <v>107.91</v>
      </c>
      <c r="DH457" s="9">
        <v>109.98</v>
      </c>
      <c r="DI457" s="9">
        <v>111.99</v>
      </c>
      <c r="DJ457" s="9">
        <v>104.33</v>
      </c>
      <c r="DK457" s="9">
        <v>95.77</v>
      </c>
      <c r="DL457" s="9">
        <v>87.78</v>
      </c>
      <c r="DM457" s="9">
        <v>83.79</v>
      </c>
      <c r="DN457" s="9">
        <v>78.040000000000006</v>
      </c>
      <c r="DO457" s="9">
        <v>78.5</v>
      </c>
      <c r="DP457" s="9">
        <v>82.55</v>
      </c>
      <c r="DR457" s="9">
        <v>88.72</v>
      </c>
      <c r="DS457" s="9">
        <v>101.57</v>
      </c>
      <c r="DT457" s="9">
        <v>113.71</v>
      </c>
      <c r="DU457" s="9">
        <v>124.32</v>
      </c>
      <c r="DV457" s="9">
        <v>120.73</v>
      </c>
      <c r="DW457" s="9">
        <v>115.17</v>
      </c>
      <c r="DX457" s="9">
        <v>106.74</v>
      </c>
      <c r="DY457" s="9">
        <v>105.12</v>
      </c>
      <c r="DZ457" s="9">
        <v>105.01</v>
      </c>
      <c r="EA457" s="9">
        <v>104.68</v>
      </c>
      <c r="EB457" s="9">
        <v>105.07</v>
      </c>
      <c r="EC457" s="9">
        <v>104.71</v>
      </c>
      <c r="ED457" s="9">
        <v>120.5</v>
      </c>
      <c r="EE457" s="9">
        <v>122.77</v>
      </c>
      <c r="EF457" s="9">
        <v>123.85</v>
      </c>
      <c r="EG457" s="9">
        <v>124.8</v>
      </c>
      <c r="EH457" s="9">
        <v>124.06</v>
      </c>
      <c r="EI457" s="9">
        <v>123.74</v>
      </c>
      <c r="EJ457" s="9">
        <v>93.37</v>
      </c>
      <c r="EK457" s="9">
        <v>92.64</v>
      </c>
      <c r="EL457" s="9">
        <v>92.62</v>
      </c>
      <c r="EM457" s="9">
        <v>92.73</v>
      </c>
      <c r="EN457" s="9">
        <v>94.11</v>
      </c>
      <c r="EO457" s="9">
        <v>94.95</v>
      </c>
      <c r="EP457" s="9">
        <v>105.85</v>
      </c>
      <c r="EQ457" s="9">
        <v>108.36</v>
      </c>
      <c r="ER457" s="9">
        <v>110.22</v>
      </c>
      <c r="ES457" s="9">
        <v>110.77</v>
      </c>
      <c r="ET457" s="9">
        <v>109.81</v>
      </c>
      <c r="EU457" s="9">
        <v>109.72</v>
      </c>
      <c r="EV457" s="9">
        <v>84.77</v>
      </c>
      <c r="EW457" s="9">
        <v>84.14</v>
      </c>
      <c r="EX457" s="9">
        <v>84.15</v>
      </c>
      <c r="EY457" s="9">
        <v>84.16</v>
      </c>
      <c r="EZ457" s="9">
        <v>84.18</v>
      </c>
      <c r="FA457" s="9">
        <v>89.97</v>
      </c>
      <c r="FB457" s="9">
        <v>94.49</v>
      </c>
      <c r="FC457" s="9">
        <v>97</v>
      </c>
      <c r="FD457" s="9">
        <v>98.86</v>
      </c>
      <c r="FE457" s="9">
        <v>99.41</v>
      </c>
      <c r="FF457" s="9">
        <v>99.82</v>
      </c>
      <c r="FG457" s="9">
        <v>98.85</v>
      </c>
      <c r="FH457" s="9">
        <v>79.45</v>
      </c>
      <c r="FI457" s="9">
        <v>77.739999999999995</v>
      </c>
      <c r="FJ457" s="9">
        <v>76.489999999999995</v>
      </c>
      <c r="FK457" s="9">
        <v>76.5</v>
      </c>
      <c r="FL457" s="9">
        <v>76.38</v>
      </c>
      <c r="FM457" s="9">
        <v>77.540000000000006</v>
      </c>
      <c r="FO457" s="9">
        <v>80.735399999999998</v>
      </c>
      <c r="FP457" s="7">
        <v>93.7</v>
      </c>
      <c r="FQ457" s="9">
        <v>1.2287999999999999</v>
      </c>
      <c r="FR457" s="7">
        <f t="shared" si="57"/>
        <v>76.253255208333343</v>
      </c>
      <c r="FT457" s="7">
        <v>4.8499999999999996</v>
      </c>
      <c r="FU457" s="7">
        <v>4.3</v>
      </c>
      <c r="FV457" s="9">
        <v>80.867699999999999</v>
      </c>
      <c r="FX457" s="9">
        <v>93.3</v>
      </c>
      <c r="FY457" s="9">
        <v>91.09</v>
      </c>
      <c r="FZ457" s="9">
        <v>88.2</v>
      </c>
      <c r="GA457" s="9">
        <v>84.56</v>
      </c>
      <c r="GB457" s="9">
        <v>79.72</v>
      </c>
    </row>
    <row r="458" spans="1:184" x14ac:dyDescent="0.25">
      <c r="A458" s="6">
        <f t="shared" si="58"/>
        <v>45191</v>
      </c>
      <c r="B458" s="13">
        <f t="shared" ref="B458:B521" si="59">MONTH(A458)</f>
        <v>9</v>
      </c>
      <c r="C458" s="13">
        <f t="shared" ref="C458:C521" si="60">YEAR(A458)</f>
        <v>2023</v>
      </c>
      <c r="D458">
        <f t="shared" ref="D458:D521" si="61">C458*100+B458</f>
        <v>202309</v>
      </c>
      <c r="E458">
        <f t="shared" ref="E458:E521" si="62">IF(B458&lt;4,1,IF(B458&lt;7,2,IF(B458&lt;10,3,4)))</f>
        <v>3</v>
      </c>
      <c r="F458">
        <f t="shared" ref="F458:F521" si="63">C458*100+E458</f>
        <v>202303</v>
      </c>
      <c r="G458" t="s">
        <v>644</v>
      </c>
      <c r="H458" s="9">
        <v>5.25</v>
      </c>
      <c r="I458" s="9">
        <v>5.1855000000000002</v>
      </c>
      <c r="J458" s="10">
        <v>5.2062118999999996</v>
      </c>
      <c r="K458" s="10">
        <v>5.2609108999999998</v>
      </c>
      <c r="L458" s="10">
        <v>5.3033248000000004</v>
      </c>
      <c r="M458" s="10">
        <v>5.3296834999999998</v>
      </c>
      <c r="N458" s="10">
        <v>5.3400809000000002</v>
      </c>
      <c r="O458" s="10">
        <v>5.3364795000000003</v>
      </c>
      <c r="P458" s="10">
        <v>5.3207088999999996</v>
      </c>
      <c r="Q458" s="10">
        <v>5.2952007999999999</v>
      </c>
      <c r="R458" s="10">
        <v>5.2621180000000001</v>
      </c>
      <c r="S458" s="10">
        <v>5.2227914000000002</v>
      </c>
      <c r="T458" s="10">
        <v>5.1777042</v>
      </c>
      <c r="U458" s="10">
        <v>5.1267164999999997</v>
      </c>
      <c r="V458" s="10">
        <v>5.0682130000000001</v>
      </c>
      <c r="W458" s="10">
        <v>5.0030153999999998</v>
      </c>
      <c r="X458" s="10">
        <v>4.9328579000000001</v>
      </c>
      <c r="Y458" s="10">
        <v>4.8594727000000004</v>
      </c>
      <c r="Z458" s="10">
        <v>4.7845915000000003</v>
      </c>
      <c r="AA458" s="10">
        <v>4.7099491000000002</v>
      </c>
      <c r="AB458" s="10">
        <v>4.6370981999999996</v>
      </c>
      <c r="AC458" s="10">
        <v>4.5667613999999999</v>
      </c>
      <c r="AD458" s="10">
        <v>4.4994230000000002</v>
      </c>
      <c r="AE458" s="10">
        <v>4.4355646999999996</v>
      </c>
      <c r="AF458" s="10">
        <v>4.3756684000000003</v>
      </c>
      <c r="AG458" s="10">
        <v>4.3202182000000002</v>
      </c>
      <c r="AH458" s="10">
        <v>4.2695758000000001</v>
      </c>
      <c r="AI458" s="10">
        <v>4.223573</v>
      </c>
      <c r="AJ458" s="10">
        <v>4.1818967999999996</v>
      </c>
      <c r="AK458" s="10">
        <v>4.1442325999999996</v>
      </c>
      <c r="AL458" s="10">
        <v>4.1102660000000002</v>
      </c>
      <c r="AM458" s="10">
        <v>4.0796837999999997</v>
      </c>
      <c r="AN458" s="10">
        <v>4.0521715</v>
      </c>
      <c r="AO458" s="10">
        <v>4.0274147999999999</v>
      </c>
      <c r="AP458" s="10">
        <v>4.0051002000000002</v>
      </c>
      <c r="AQ458" s="10">
        <v>3.9849135000000002</v>
      </c>
      <c r="AR458" s="10">
        <v>3.9665403000000001</v>
      </c>
      <c r="AS458" s="10">
        <v>3.9496671000000001</v>
      </c>
      <c r="AT458" s="10">
        <v>3.9340152000000002</v>
      </c>
      <c r="AU458" s="10">
        <v>3.9194635</v>
      </c>
      <c r="AV458" s="10">
        <v>3.9059347999999998</v>
      </c>
      <c r="AW458" s="10">
        <v>3.8933513</v>
      </c>
      <c r="AX458" s="10">
        <v>3.8816354</v>
      </c>
      <c r="AY458" s="10">
        <v>3.8707098000000002</v>
      </c>
      <c r="AZ458" s="10">
        <v>3.8604967000000001</v>
      </c>
      <c r="BA458" s="10">
        <v>3.8509185000000001</v>
      </c>
      <c r="BB458" s="10">
        <v>3.8418977999999999</v>
      </c>
      <c r="BC458" s="10">
        <v>3.8333571000000002</v>
      </c>
      <c r="BD458" s="10">
        <v>3.8252185000000001</v>
      </c>
      <c r="BE458" s="10">
        <v>3.8174047999999998</v>
      </c>
      <c r="BF458" s="10">
        <v>3.8098508999999998</v>
      </c>
      <c r="BG458" s="10">
        <v>3.8025478000000001</v>
      </c>
      <c r="BH458" s="10">
        <v>3.7955019000000001</v>
      </c>
      <c r="BI458" s="10">
        <v>3.7887195</v>
      </c>
      <c r="BJ458" s="10">
        <v>3.7822068</v>
      </c>
      <c r="BK458" s="10">
        <v>3.7759705000000001</v>
      </c>
      <c r="BL458" s="10">
        <v>3.7700168000000001</v>
      </c>
      <c r="BM458" s="10">
        <v>3.7643518999999999</v>
      </c>
      <c r="BN458" s="10">
        <v>3.7589823999999998</v>
      </c>
      <c r="BO458" s="10">
        <v>3.7539145</v>
      </c>
      <c r="BP458" s="10">
        <v>3.7491547000000001</v>
      </c>
      <c r="BQ458" s="10">
        <v>3.7447092</v>
      </c>
      <c r="BR458" s="10">
        <v>3.7248089000000002</v>
      </c>
      <c r="BS458" s="10">
        <v>3.7166921999999998</v>
      </c>
      <c r="BU458" s="9">
        <v>102.16</v>
      </c>
      <c r="BV458" s="9">
        <v>112.21</v>
      </c>
      <c r="BW458" s="9">
        <v>126.7</v>
      </c>
      <c r="BX458" s="9">
        <v>134.19</v>
      </c>
      <c r="BY458" s="9">
        <v>135.94</v>
      </c>
      <c r="BZ458" s="9">
        <v>132.37</v>
      </c>
      <c r="CA458" s="9">
        <v>128.27000000000001</v>
      </c>
      <c r="CB458" s="9">
        <v>126.13</v>
      </c>
      <c r="CC458" s="9">
        <v>122.27</v>
      </c>
      <c r="CD458" s="9">
        <v>122.76</v>
      </c>
      <c r="CE458" s="9">
        <v>123.33</v>
      </c>
      <c r="CF458" s="9">
        <v>127.69</v>
      </c>
      <c r="CG458" s="9">
        <v>131.41999999999999</v>
      </c>
      <c r="CH458" s="9">
        <v>137.72</v>
      </c>
      <c r="CI458" s="9">
        <v>143.33000000000001</v>
      </c>
      <c r="CJ458" s="9">
        <v>149.69999999999999</v>
      </c>
      <c r="CK458" s="9">
        <v>145.84</v>
      </c>
      <c r="CL458" s="9">
        <v>132.88</v>
      </c>
      <c r="CM458" s="9">
        <v>118.98</v>
      </c>
      <c r="CN458" s="9">
        <v>111.51</v>
      </c>
      <c r="CO458" s="9">
        <v>107.02</v>
      </c>
      <c r="CP458" s="9">
        <v>109.11</v>
      </c>
      <c r="CQ458" s="9">
        <v>110.98</v>
      </c>
      <c r="CR458" s="9">
        <v>112.83</v>
      </c>
      <c r="CS458" s="9">
        <v>117.65</v>
      </c>
      <c r="CT458" s="9">
        <v>121.95</v>
      </c>
      <c r="CU458" s="9">
        <v>124.31</v>
      </c>
      <c r="CV458" s="9">
        <v>127.12</v>
      </c>
      <c r="CW458" s="9">
        <v>127.11</v>
      </c>
      <c r="CX458" s="9">
        <v>118.97</v>
      </c>
      <c r="CY458" s="9">
        <v>108.26</v>
      </c>
      <c r="CZ458" s="9">
        <v>102.01</v>
      </c>
      <c r="DA458" s="9">
        <v>95.96</v>
      </c>
      <c r="DB458" s="9">
        <v>92.45</v>
      </c>
      <c r="DC458" s="9">
        <v>88.87</v>
      </c>
      <c r="DD458" s="9">
        <v>91.11</v>
      </c>
      <c r="DE458" s="9">
        <v>97.51</v>
      </c>
      <c r="DF458" s="9">
        <v>103.6</v>
      </c>
      <c r="DG458" s="9">
        <v>108.16</v>
      </c>
      <c r="DH458" s="9">
        <v>110.23</v>
      </c>
      <c r="DI458" s="9">
        <v>112.24</v>
      </c>
      <c r="DJ458" s="9">
        <v>104.58</v>
      </c>
      <c r="DK458" s="9">
        <v>96.02</v>
      </c>
      <c r="DL458" s="9">
        <v>88.03</v>
      </c>
      <c r="DM458" s="9">
        <v>84.04</v>
      </c>
      <c r="DN458" s="9">
        <v>78.290000000000006</v>
      </c>
      <c r="DO458" s="9">
        <v>78.75</v>
      </c>
      <c r="DP458" s="9">
        <v>82.69</v>
      </c>
      <c r="DR458" s="9">
        <v>91.85</v>
      </c>
      <c r="DS458" s="9">
        <v>103.77</v>
      </c>
      <c r="DT458" s="9">
        <v>115.1</v>
      </c>
      <c r="DU458" s="9">
        <v>126.45</v>
      </c>
      <c r="DV458" s="9">
        <v>123.34</v>
      </c>
      <c r="DW458" s="9">
        <v>116.39</v>
      </c>
      <c r="DX458" s="9">
        <v>108.07</v>
      </c>
      <c r="DY458" s="9">
        <v>106.45</v>
      </c>
      <c r="DZ458" s="9">
        <v>106.34</v>
      </c>
      <c r="EA458" s="9">
        <v>105.83</v>
      </c>
      <c r="EB458" s="9">
        <v>106.22</v>
      </c>
      <c r="EC458" s="9">
        <v>105.86</v>
      </c>
      <c r="ED458" s="9">
        <v>121.46</v>
      </c>
      <c r="EE458" s="9">
        <v>123.73</v>
      </c>
      <c r="EF458" s="9">
        <v>124.81</v>
      </c>
      <c r="EG458" s="9">
        <v>126.13</v>
      </c>
      <c r="EH458" s="9">
        <v>125.39</v>
      </c>
      <c r="EI458" s="9">
        <v>125.07</v>
      </c>
      <c r="EJ458" s="9">
        <v>94.51</v>
      </c>
      <c r="EK458" s="9">
        <v>93.78</v>
      </c>
      <c r="EL458" s="9">
        <v>93.76</v>
      </c>
      <c r="EM458" s="9">
        <v>93.87</v>
      </c>
      <c r="EN458" s="9">
        <v>95.25</v>
      </c>
      <c r="EO458" s="9">
        <v>96.09</v>
      </c>
      <c r="EP458" s="9">
        <v>105.97</v>
      </c>
      <c r="EQ458" s="9">
        <v>108.48</v>
      </c>
      <c r="ER458" s="9">
        <v>110.34</v>
      </c>
      <c r="ES458" s="9">
        <v>110.89</v>
      </c>
      <c r="ET458" s="9">
        <v>109.93</v>
      </c>
      <c r="EU458" s="9">
        <v>109.84</v>
      </c>
      <c r="EV458" s="9">
        <v>85.95</v>
      </c>
      <c r="EW458" s="9">
        <v>85.32</v>
      </c>
      <c r="EX458" s="9">
        <v>85.33</v>
      </c>
      <c r="EY458" s="9">
        <v>85.34</v>
      </c>
      <c r="EZ458" s="9">
        <v>85.36</v>
      </c>
      <c r="FA458" s="9">
        <v>91.15</v>
      </c>
      <c r="FB458" s="9">
        <v>93.49</v>
      </c>
      <c r="FC458" s="9">
        <v>96</v>
      </c>
      <c r="FD458" s="9">
        <v>97.86</v>
      </c>
      <c r="FE458" s="9">
        <v>98.41</v>
      </c>
      <c r="FF458" s="9">
        <v>98.82</v>
      </c>
      <c r="FG458" s="9">
        <v>97.85</v>
      </c>
      <c r="FH458" s="9">
        <v>80.63</v>
      </c>
      <c r="FI458" s="9">
        <v>78.92</v>
      </c>
      <c r="FJ458" s="9">
        <v>77.67</v>
      </c>
      <c r="FK458" s="9">
        <v>77.680000000000007</v>
      </c>
      <c r="FL458" s="9">
        <v>77.56</v>
      </c>
      <c r="FM458" s="9">
        <v>78.72</v>
      </c>
      <c r="FO458" s="9">
        <v>80.563999999999993</v>
      </c>
      <c r="FP458" s="7">
        <v>93.99</v>
      </c>
      <c r="FQ458" s="9">
        <v>1.2264999999999999</v>
      </c>
      <c r="FR458" s="7">
        <f t="shared" ref="FR458:FR521" si="64">FP458/FQ458</f>
        <v>76.632694659600489</v>
      </c>
      <c r="FT458" s="7">
        <v>4.79</v>
      </c>
      <c r="FU458" s="7">
        <v>4.25</v>
      </c>
      <c r="FV458" s="9">
        <v>80.700599999999994</v>
      </c>
      <c r="FX458" s="9">
        <v>93.27</v>
      </c>
      <c r="FY458" s="9">
        <v>90.58</v>
      </c>
      <c r="FZ458" s="9">
        <v>87.36</v>
      </c>
      <c r="GA458" s="9">
        <v>83.58</v>
      </c>
      <c r="GB458" s="9">
        <v>78.73</v>
      </c>
    </row>
    <row r="459" spans="1:184" x14ac:dyDescent="0.25">
      <c r="A459" s="6">
        <f t="shared" si="58"/>
        <v>45194</v>
      </c>
      <c r="B459" s="13">
        <f t="shared" si="59"/>
        <v>9</v>
      </c>
      <c r="C459" s="13">
        <f t="shared" si="60"/>
        <v>2023</v>
      </c>
      <c r="D459">
        <f t="shared" si="61"/>
        <v>202309</v>
      </c>
      <c r="E459">
        <f t="shared" si="62"/>
        <v>3</v>
      </c>
      <c r="F459">
        <f t="shared" si="63"/>
        <v>202303</v>
      </c>
      <c r="G459" t="s">
        <v>645</v>
      </c>
      <c r="H459" s="9">
        <v>5.25</v>
      </c>
      <c r="I459" s="9">
        <v>5.1848999999999998</v>
      </c>
      <c r="J459" s="10">
        <v>5.2113879000000001</v>
      </c>
      <c r="K459" s="10">
        <v>5.2683738</v>
      </c>
      <c r="L459" s="10">
        <v>5.3086307000000001</v>
      </c>
      <c r="M459" s="10">
        <v>5.3307203999999997</v>
      </c>
      <c r="N459" s="10">
        <v>5.3366528000000004</v>
      </c>
      <c r="O459" s="10">
        <v>5.3286745</v>
      </c>
      <c r="P459" s="10">
        <v>5.3086928999999996</v>
      </c>
      <c r="Q459" s="10">
        <v>5.2792031000000001</v>
      </c>
      <c r="R459" s="10">
        <v>5.2420596000000002</v>
      </c>
      <c r="S459" s="10">
        <v>5.1991114999999999</v>
      </c>
      <c r="T459" s="10">
        <v>5.1511604999999996</v>
      </c>
      <c r="U459" s="10">
        <v>5.0987552999999997</v>
      </c>
      <c r="V459" s="10">
        <v>5.04155</v>
      </c>
      <c r="W459" s="10">
        <v>4.9804164999999996</v>
      </c>
      <c r="X459" s="10">
        <v>4.9166835999999998</v>
      </c>
      <c r="Y459" s="10">
        <v>4.8516776000000004</v>
      </c>
      <c r="Z459" s="10">
        <v>4.7867252999999996</v>
      </c>
      <c r="AA459" s="10">
        <v>4.7231553000000002</v>
      </c>
      <c r="AB459" s="10">
        <v>4.6620777000000002</v>
      </c>
      <c r="AC459" s="10">
        <v>4.6037789</v>
      </c>
      <c r="AD459" s="10">
        <v>4.5483510000000003</v>
      </c>
      <c r="AE459" s="10">
        <v>4.4958843999999996</v>
      </c>
      <c r="AF459" s="10">
        <v>4.4464692000000001</v>
      </c>
      <c r="AG459" s="10">
        <v>4.4001975</v>
      </c>
      <c r="AH459" s="10">
        <v>4.3571182000000004</v>
      </c>
      <c r="AI459" s="10">
        <v>4.3170963999999996</v>
      </c>
      <c r="AJ459" s="10">
        <v>4.2799486</v>
      </c>
      <c r="AK459" s="10">
        <v>4.2454893</v>
      </c>
      <c r="AL459" s="10">
        <v>4.2135335999999999</v>
      </c>
      <c r="AM459" s="10">
        <v>4.1838972999999999</v>
      </c>
      <c r="AN459" s="10">
        <v>4.1563955000000004</v>
      </c>
      <c r="AO459" s="10">
        <v>4.1308429000000002</v>
      </c>
      <c r="AP459" s="10">
        <v>4.1070555000000004</v>
      </c>
      <c r="AQ459" s="10">
        <v>4.0848483</v>
      </c>
      <c r="AR459" s="10">
        <v>4.0640361</v>
      </c>
      <c r="AS459" s="10">
        <v>4.0444348000000003</v>
      </c>
      <c r="AT459" s="10">
        <v>4.0258817000000002</v>
      </c>
      <c r="AU459" s="10">
        <v>4.0083126</v>
      </c>
      <c r="AV459" s="10">
        <v>3.9916914000000001</v>
      </c>
      <c r="AW459" s="10">
        <v>3.9759810999999998</v>
      </c>
      <c r="AX459" s="10">
        <v>3.9611448</v>
      </c>
      <c r="AY459" s="10">
        <v>3.9471462000000002</v>
      </c>
      <c r="AZ459" s="10">
        <v>3.9339485000000001</v>
      </c>
      <c r="BA459" s="10">
        <v>3.9215148000000002</v>
      </c>
      <c r="BB459" s="10">
        <v>3.9098087000000001</v>
      </c>
      <c r="BC459" s="10">
        <v>3.8987932999999999</v>
      </c>
      <c r="BD459" s="10">
        <v>3.8884319999999999</v>
      </c>
      <c r="BE459" s="10">
        <v>3.8786881000000002</v>
      </c>
      <c r="BF459" s="10">
        <v>3.8695284000000001</v>
      </c>
      <c r="BG459" s="10">
        <v>3.8609379000000001</v>
      </c>
      <c r="BH459" s="10">
        <v>3.8529081999999999</v>
      </c>
      <c r="BI459" s="10">
        <v>3.8454307000000001</v>
      </c>
      <c r="BJ459" s="10">
        <v>3.8384966</v>
      </c>
      <c r="BK459" s="10">
        <v>3.8320976</v>
      </c>
      <c r="BL459" s="10">
        <v>3.8262249000000002</v>
      </c>
      <c r="BM459" s="10">
        <v>3.8208698000000001</v>
      </c>
      <c r="BN459" s="10">
        <v>3.8160240000000001</v>
      </c>
      <c r="BO459" s="10">
        <v>3.8116788000000001</v>
      </c>
      <c r="BP459" s="10">
        <v>3.8078254</v>
      </c>
      <c r="BQ459" s="10">
        <v>3.8044554000000002</v>
      </c>
      <c r="BR459" s="10">
        <v>3.7937734000000001</v>
      </c>
      <c r="BS459" s="10">
        <v>3.7975210000000001</v>
      </c>
      <c r="BU459" s="9">
        <v>112.73</v>
      </c>
      <c r="BV459" s="9">
        <v>120.29</v>
      </c>
      <c r="BW459" s="9">
        <v>131.77000000000001</v>
      </c>
      <c r="BX459" s="9">
        <v>138.63999999999999</v>
      </c>
      <c r="BY459" s="9">
        <v>140.37</v>
      </c>
      <c r="BZ459" s="9">
        <v>136.77000000000001</v>
      </c>
      <c r="CA459" s="9">
        <v>132.1</v>
      </c>
      <c r="CB459" s="9">
        <v>128.82</v>
      </c>
      <c r="CC459" s="9">
        <v>125.16</v>
      </c>
      <c r="CD459" s="9">
        <v>125.64</v>
      </c>
      <c r="CE459" s="9">
        <v>126.2</v>
      </c>
      <c r="CF459" s="9">
        <v>130.53</v>
      </c>
      <c r="CG459" s="9">
        <v>134.58000000000001</v>
      </c>
      <c r="CH459" s="9">
        <v>140.85</v>
      </c>
      <c r="CI459" s="9">
        <v>146.44999999999999</v>
      </c>
      <c r="CJ459" s="9">
        <v>151.80000000000001</v>
      </c>
      <c r="CK459" s="9">
        <v>147.93</v>
      </c>
      <c r="CL459" s="9">
        <v>136.01</v>
      </c>
      <c r="CM459" s="9">
        <v>121.86</v>
      </c>
      <c r="CN459" s="9">
        <v>114.35</v>
      </c>
      <c r="CO459" s="9">
        <v>109.83</v>
      </c>
      <c r="CP459" s="9">
        <v>111.89</v>
      </c>
      <c r="CQ459" s="9">
        <v>113.72</v>
      </c>
      <c r="CR459" s="9">
        <v>115.52</v>
      </c>
      <c r="CS459" s="9">
        <v>120.26</v>
      </c>
      <c r="CT459" s="9">
        <v>124.56</v>
      </c>
      <c r="CU459" s="9">
        <v>126.92</v>
      </c>
      <c r="CV459" s="9">
        <v>129.72999999999999</v>
      </c>
      <c r="CW459" s="9">
        <v>129.72</v>
      </c>
      <c r="CX459" s="9">
        <v>121.58</v>
      </c>
      <c r="CY459" s="9">
        <v>110.87</v>
      </c>
      <c r="CZ459" s="9">
        <v>104.62</v>
      </c>
      <c r="DA459" s="9">
        <v>98.57</v>
      </c>
      <c r="DB459" s="9">
        <v>95.06</v>
      </c>
      <c r="DC459" s="9">
        <v>91.48</v>
      </c>
      <c r="DD459" s="9">
        <v>93.72</v>
      </c>
      <c r="DE459" s="9">
        <v>100.12</v>
      </c>
      <c r="DF459" s="9">
        <v>106.21</v>
      </c>
      <c r="DG459" s="9">
        <v>110.77</v>
      </c>
      <c r="DH459" s="9">
        <v>112.84</v>
      </c>
      <c r="DI459" s="9">
        <v>114.85</v>
      </c>
      <c r="DJ459" s="9">
        <v>107.19</v>
      </c>
      <c r="DK459" s="9">
        <v>96.63</v>
      </c>
      <c r="DL459" s="9">
        <v>88.64</v>
      </c>
      <c r="DM459" s="9">
        <v>84.65</v>
      </c>
      <c r="DN459" s="9">
        <v>78.900000000000006</v>
      </c>
      <c r="DO459" s="9">
        <v>79.36</v>
      </c>
      <c r="DP459" s="9">
        <v>83.3</v>
      </c>
      <c r="DR459" s="9">
        <v>96.34</v>
      </c>
      <c r="DS459" s="9">
        <v>107.65</v>
      </c>
      <c r="DT459" s="9">
        <v>117.93</v>
      </c>
      <c r="DU459" s="9">
        <v>127.12</v>
      </c>
      <c r="DV459" s="9">
        <v>124.01</v>
      </c>
      <c r="DW459" s="9">
        <v>117.06</v>
      </c>
      <c r="DX459" s="9">
        <v>110.56</v>
      </c>
      <c r="DY459" s="9">
        <v>108.94</v>
      </c>
      <c r="DZ459" s="9">
        <v>108.83</v>
      </c>
      <c r="EA459" s="9">
        <v>108.22</v>
      </c>
      <c r="EB459" s="9">
        <v>108.61</v>
      </c>
      <c r="EC459" s="9">
        <v>108.25</v>
      </c>
      <c r="ED459" s="9">
        <v>121.91</v>
      </c>
      <c r="EE459" s="9">
        <v>124.18</v>
      </c>
      <c r="EF459" s="9">
        <v>125.26</v>
      </c>
      <c r="EG459" s="9">
        <v>126.89</v>
      </c>
      <c r="EH459" s="9">
        <v>126.15</v>
      </c>
      <c r="EI459" s="9">
        <v>125.83</v>
      </c>
      <c r="EJ459" s="9">
        <v>95.34</v>
      </c>
      <c r="EK459" s="9">
        <v>94.61</v>
      </c>
      <c r="EL459" s="9">
        <v>94.59</v>
      </c>
      <c r="EM459" s="9">
        <v>94.7</v>
      </c>
      <c r="EN459" s="9">
        <v>96.08</v>
      </c>
      <c r="EO459" s="9">
        <v>96.92</v>
      </c>
      <c r="EP459" s="9">
        <v>107.75</v>
      </c>
      <c r="EQ459" s="9">
        <v>110.26</v>
      </c>
      <c r="ER459" s="9">
        <v>112.12</v>
      </c>
      <c r="ES459" s="9">
        <v>112.67</v>
      </c>
      <c r="ET459" s="9">
        <v>111.71</v>
      </c>
      <c r="EU459" s="9">
        <v>111.62</v>
      </c>
      <c r="EV459" s="9">
        <v>87.39</v>
      </c>
      <c r="EW459" s="9">
        <v>86.76</v>
      </c>
      <c r="EX459" s="9">
        <v>86.77</v>
      </c>
      <c r="EY459" s="9">
        <v>86.78</v>
      </c>
      <c r="EZ459" s="9">
        <v>86.8</v>
      </c>
      <c r="FA459" s="9">
        <v>92.59</v>
      </c>
      <c r="FB459" s="9">
        <v>95.27</v>
      </c>
      <c r="FC459" s="9">
        <v>97.78</v>
      </c>
      <c r="FD459" s="9">
        <v>99.64</v>
      </c>
      <c r="FE459" s="9">
        <v>100.19</v>
      </c>
      <c r="FF459" s="9">
        <v>100.6</v>
      </c>
      <c r="FG459" s="9">
        <v>99.63</v>
      </c>
      <c r="FH459" s="9">
        <v>82.07</v>
      </c>
      <c r="FI459" s="9">
        <v>80.36</v>
      </c>
      <c r="FJ459" s="9">
        <v>79.11</v>
      </c>
      <c r="FK459" s="9">
        <v>79.12</v>
      </c>
      <c r="FL459" s="9">
        <v>79</v>
      </c>
      <c r="FM459" s="9">
        <v>80.16</v>
      </c>
      <c r="FO459" s="9">
        <v>80.48</v>
      </c>
      <c r="FP459" s="7">
        <v>94.01</v>
      </c>
      <c r="FQ459" s="9">
        <v>1.2198</v>
      </c>
      <c r="FR459" s="7">
        <f t="shared" si="64"/>
        <v>77.070011477291359</v>
      </c>
      <c r="FT459" s="7">
        <v>4.8099999999999996</v>
      </c>
      <c r="FU459" s="7">
        <v>4.33</v>
      </c>
      <c r="FV459" s="9">
        <v>80.613500000000002</v>
      </c>
      <c r="FX459" s="9">
        <v>93.29</v>
      </c>
      <c r="FY459" s="9">
        <v>90.47</v>
      </c>
      <c r="FZ459" s="9">
        <v>87.2</v>
      </c>
      <c r="GA459" s="9">
        <v>83.61</v>
      </c>
      <c r="GB459" s="9">
        <v>78.959999999999994</v>
      </c>
    </row>
    <row r="460" spans="1:184" x14ac:dyDescent="0.25">
      <c r="A460" s="6">
        <f t="shared" si="58"/>
        <v>45195</v>
      </c>
      <c r="B460" s="13">
        <f t="shared" si="59"/>
        <v>9</v>
      </c>
      <c r="C460" s="13">
        <f t="shared" si="60"/>
        <v>2023</v>
      </c>
      <c r="D460">
        <f t="shared" si="61"/>
        <v>202309</v>
      </c>
      <c r="E460">
        <f t="shared" si="62"/>
        <v>3</v>
      </c>
      <c r="F460">
        <f t="shared" si="63"/>
        <v>202303</v>
      </c>
      <c r="G460" t="s">
        <v>646</v>
      </c>
      <c r="H460" s="9">
        <v>5.25</v>
      </c>
      <c r="I460" s="9">
        <v>5.1856999999999998</v>
      </c>
      <c r="J460" s="10">
        <v>5.2133753</v>
      </c>
      <c r="K460" s="10">
        <v>5.2772733000000001</v>
      </c>
      <c r="L460" s="10">
        <v>5.3235938999999997</v>
      </c>
      <c r="M460" s="10">
        <v>5.3519297000000003</v>
      </c>
      <c r="N460" s="10">
        <v>5.3639652</v>
      </c>
      <c r="O460" s="10">
        <v>5.3618208000000003</v>
      </c>
      <c r="P460" s="10">
        <v>5.3474598000000002</v>
      </c>
      <c r="Q460" s="10">
        <v>5.3234436000000001</v>
      </c>
      <c r="R460" s="10">
        <v>5.2917129999999997</v>
      </c>
      <c r="S460" s="10">
        <v>5.2540277</v>
      </c>
      <c r="T460" s="10">
        <v>5.2110272999999996</v>
      </c>
      <c r="U460" s="10">
        <v>5.1629825</v>
      </c>
      <c r="V460" s="10">
        <v>5.1088481999999997</v>
      </c>
      <c r="W460" s="10">
        <v>5.0493271000000002</v>
      </c>
      <c r="X460" s="10">
        <v>4.9857595000000003</v>
      </c>
      <c r="Y460" s="10">
        <v>4.9194839999999997</v>
      </c>
      <c r="Z460" s="10">
        <v>4.8518385999999998</v>
      </c>
      <c r="AA460" s="10">
        <v>4.7841642000000002</v>
      </c>
      <c r="AB460" s="10">
        <v>4.7176391999999998</v>
      </c>
      <c r="AC460" s="10">
        <v>4.6528334999999998</v>
      </c>
      <c r="AD460" s="10">
        <v>4.5901747999999998</v>
      </c>
      <c r="AE460" s="10">
        <v>4.5300880000000001</v>
      </c>
      <c r="AF460" s="10">
        <v>4.4729986000000004</v>
      </c>
      <c r="AG460" s="10">
        <v>4.4193337000000001</v>
      </c>
      <c r="AH460" s="10">
        <v>4.3694227000000003</v>
      </c>
      <c r="AI460" s="10">
        <v>4.3231707999999998</v>
      </c>
      <c r="AJ460" s="10">
        <v>4.2803680000000002</v>
      </c>
      <c r="AK460" s="10">
        <v>4.2408025</v>
      </c>
      <c r="AL460" s="10">
        <v>4.2042627000000001</v>
      </c>
      <c r="AM460" s="10">
        <v>4.1705383999999999</v>
      </c>
      <c r="AN460" s="10">
        <v>4.1394178999999998</v>
      </c>
      <c r="AO460" s="10">
        <v>4.1106897</v>
      </c>
      <c r="AP460" s="10">
        <v>4.0841433</v>
      </c>
      <c r="AQ460" s="10">
        <v>4.0595673000000003</v>
      </c>
      <c r="AR460" s="10">
        <v>4.0367502000000002</v>
      </c>
      <c r="AS460" s="10">
        <v>4.0154813999999996</v>
      </c>
      <c r="AT460" s="10">
        <v>3.9955687000000002</v>
      </c>
      <c r="AU460" s="10">
        <v>3.9769234</v>
      </c>
      <c r="AV460" s="10">
        <v>3.9594925999999999</v>
      </c>
      <c r="AW460" s="10">
        <v>3.9432223999999998</v>
      </c>
      <c r="AX460" s="10">
        <v>3.9280590000000002</v>
      </c>
      <c r="AY460" s="10">
        <v>3.9139493000000001</v>
      </c>
      <c r="AZ460" s="10">
        <v>3.9008395</v>
      </c>
      <c r="BA460" s="10">
        <v>3.8886759</v>
      </c>
      <c r="BB460" s="10">
        <v>3.8774052000000001</v>
      </c>
      <c r="BC460" s="10">
        <v>3.8669737</v>
      </c>
      <c r="BD460" s="10">
        <v>3.8573278000000002</v>
      </c>
      <c r="BE460" s="10">
        <v>3.8484140999999998</v>
      </c>
      <c r="BF460" s="10">
        <v>3.8401839999999998</v>
      </c>
      <c r="BG460" s="10">
        <v>3.8326145</v>
      </c>
      <c r="BH460" s="10">
        <v>3.8256903000000002</v>
      </c>
      <c r="BI460" s="10">
        <v>3.8193958000000001</v>
      </c>
      <c r="BJ460" s="10">
        <v>3.8137156999999999</v>
      </c>
      <c r="BK460" s="10">
        <v>3.8086346</v>
      </c>
      <c r="BL460" s="10">
        <v>3.8041371000000002</v>
      </c>
      <c r="BM460" s="10">
        <v>3.8002075999999998</v>
      </c>
      <c r="BN460" s="10">
        <v>3.7968310000000001</v>
      </c>
      <c r="BO460" s="10">
        <v>3.7939916999999999</v>
      </c>
      <c r="BP460" s="10">
        <v>3.7916742999999999</v>
      </c>
      <c r="BQ460" s="10">
        <v>3.7898635000000001</v>
      </c>
      <c r="BR460" s="10">
        <v>3.7886947000000002</v>
      </c>
      <c r="BS460" s="10">
        <v>3.8014009999999998</v>
      </c>
      <c r="BU460" s="9">
        <v>102.23</v>
      </c>
      <c r="BV460" s="9">
        <v>111.78</v>
      </c>
      <c r="BW460" s="9">
        <v>123.57</v>
      </c>
      <c r="BX460" s="9">
        <v>130.77000000000001</v>
      </c>
      <c r="BY460" s="9">
        <v>132.36000000000001</v>
      </c>
      <c r="BZ460" s="9">
        <v>128.71</v>
      </c>
      <c r="CA460" s="9">
        <v>124.64</v>
      </c>
      <c r="CB460" s="9">
        <v>122.14</v>
      </c>
      <c r="CC460" s="9">
        <v>119.04</v>
      </c>
      <c r="CD460" s="9">
        <v>119.52</v>
      </c>
      <c r="CE460" s="9">
        <v>120.08</v>
      </c>
      <c r="CF460" s="9">
        <v>124.41</v>
      </c>
      <c r="CG460" s="9">
        <v>128.68</v>
      </c>
      <c r="CH460" s="9">
        <v>135.07</v>
      </c>
      <c r="CI460" s="9">
        <v>140.78</v>
      </c>
      <c r="CJ460" s="9">
        <v>146.28</v>
      </c>
      <c r="CK460" s="9">
        <v>142.41</v>
      </c>
      <c r="CL460" s="9">
        <v>130.49</v>
      </c>
      <c r="CM460" s="9">
        <v>117.98</v>
      </c>
      <c r="CN460" s="9">
        <v>110.45</v>
      </c>
      <c r="CO460" s="9">
        <v>105.91</v>
      </c>
      <c r="CP460" s="9">
        <v>107.96</v>
      </c>
      <c r="CQ460" s="9">
        <v>109.77</v>
      </c>
      <c r="CR460" s="9">
        <v>111.55</v>
      </c>
      <c r="CS460" s="9">
        <v>115.73</v>
      </c>
      <c r="CT460" s="9">
        <v>119.73</v>
      </c>
      <c r="CU460" s="9">
        <v>122.08</v>
      </c>
      <c r="CV460" s="9">
        <v>125.39</v>
      </c>
      <c r="CW460" s="9">
        <v>125.38</v>
      </c>
      <c r="CX460" s="9">
        <v>117.24</v>
      </c>
      <c r="CY460" s="9">
        <v>106.53</v>
      </c>
      <c r="CZ460" s="9">
        <v>100.28</v>
      </c>
      <c r="DA460" s="9">
        <v>94.23</v>
      </c>
      <c r="DB460" s="9">
        <v>90.72</v>
      </c>
      <c r="DC460" s="9">
        <v>87.14</v>
      </c>
      <c r="DD460" s="9">
        <v>89.38</v>
      </c>
      <c r="DE460" s="9">
        <v>95.78</v>
      </c>
      <c r="DF460" s="9">
        <v>101.87</v>
      </c>
      <c r="DG460" s="9">
        <v>106.43</v>
      </c>
      <c r="DH460" s="9">
        <v>108.5</v>
      </c>
      <c r="DI460" s="9">
        <v>110.51</v>
      </c>
      <c r="DJ460" s="9">
        <v>102.85</v>
      </c>
      <c r="DK460" s="9">
        <v>92.29</v>
      </c>
      <c r="DL460" s="9">
        <v>84.3</v>
      </c>
      <c r="DM460" s="9">
        <v>80.31</v>
      </c>
      <c r="DN460" s="9">
        <v>74.56</v>
      </c>
      <c r="DO460" s="9">
        <v>75.03</v>
      </c>
      <c r="DP460" s="9">
        <v>78.97</v>
      </c>
      <c r="DR460" s="9">
        <v>87.91</v>
      </c>
      <c r="DS460" s="9">
        <v>101.78</v>
      </c>
      <c r="DT460" s="9">
        <v>110.09</v>
      </c>
      <c r="DU460" s="9">
        <v>121.48</v>
      </c>
      <c r="DV460" s="9">
        <v>118.37</v>
      </c>
      <c r="DW460" s="9">
        <v>111.42</v>
      </c>
      <c r="DX460" s="9">
        <v>105.32</v>
      </c>
      <c r="DY460" s="9">
        <v>103.7</v>
      </c>
      <c r="DZ460" s="9">
        <v>103.59</v>
      </c>
      <c r="EA460" s="9">
        <v>102.94</v>
      </c>
      <c r="EB460" s="9">
        <v>103.33</v>
      </c>
      <c r="EC460" s="9">
        <v>102.97</v>
      </c>
      <c r="ED460" s="9">
        <v>117.41</v>
      </c>
      <c r="EE460" s="9">
        <v>119.68</v>
      </c>
      <c r="EF460" s="9">
        <v>120.76</v>
      </c>
      <c r="EG460" s="9">
        <v>122.61</v>
      </c>
      <c r="EH460" s="9">
        <v>121.87</v>
      </c>
      <c r="EI460" s="9">
        <v>121.55</v>
      </c>
      <c r="EJ460" s="9">
        <v>91.51</v>
      </c>
      <c r="EK460" s="9">
        <v>90.78</v>
      </c>
      <c r="EL460" s="9">
        <v>90.76</v>
      </c>
      <c r="EM460" s="9">
        <v>90.87</v>
      </c>
      <c r="EN460" s="9">
        <v>92.25</v>
      </c>
      <c r="EO460" s="9">
        <v>93.09</v>
      </c>
      <c r="EP460" s="9">
        <v>105.19</v>
      </c>
      <c r="EQ460" s="9">
        <v>107.7</v>
      </c>
      <c r="ER460" s="9">
        <v>109.56</v>
      </c>
      <c r="ES460" s="9">
        <v>110.11</v>
      </c>
      <c r="ET460" s="9">
        <v>109.15</v>
      </c>
      <c r="EU460" s="9">
        <v>109.06</v>
      </c>
      <c r="EV460" s="9">
        <v>86.83</v>
      </c>
      <c r="EW460" s="9">
        <v>86.2</v>
      </c>
      <c r="EX460" s="9">
        <v>86.21</v>
      </c>
      <c r="EY460" s="9">
        <v>86.22</v>
      </c>
      <c r="EZ460" s="9">
        <v>86.24</v>
      </c>
      <c r="FA460" s="9">
        <v>92.03</v>
      </c>
      <c r="FB460" s="9">
        <v>102.86</v>
      </c>
      <c r="FC460" s="9">
        <v>105.37</v>
      </c>
      <c r="FD460" s="9">
        <v>107.23</v>
      </c>
      <c r="FE460" s="9">
        <v>107.78</v>
      </c>
      <c r="FF460" s="9">
        <v>106.82</v>
      </c>
      <c r="FG460" s="9">
        <v>106.73</v>
      </c>
      <c r="FH460" s="9">
        <v>82.5</v>
      </c>
      <c r="FI460" s="9">
        <v>81.87</v>
      </c>
      <c r="FJ460" s="9">
        <v>81.88</v>
      </c>
      <c r="FK460" s="9">
        <v>81.89</v>
      </c>
      <c r="FL460" s="9">
        <v>81.91</v>
      </c>
      <c r="FM460" s="9">
        <v>87.7</v>
      </c>
      <c r="FO460" s="9">
        <v>80.270899999999997</v>
      </c>
      <c r="FP460" s="7">
        <v>94.46</v>
      </c>
      <c r="FQ460" s="9">
        <v>1.2168000000000001</v>
      </c>
      <c r="FR460" s="7">
        <f t="shared" si="64"/>
        <v>77.629848783694925</v>
      </c>
      <c r="FT460" s="7">
        <v>4.8099999999999996</v>
      </c>
      <c r="FU460" s="7">
        <v>4.33</v>
      </c>
      <c r="FV460" s="9">
        <v>80.390600000000006</v>
      </c>
      <c r="FX460" s="9">
        <v>93.96</v>
      </c>
      <c r="FY460" s="9">
        <v>90.9</v>
      </c>
      <c r="FZ460" s="9">
        <v>87.49</v>
      </c>
      <c r="GA460" s="9">
        <v>83.93</v>
      </c>
      <c r="GB460" s="9">
        <v>79.23</v>
      </c>
    </row>
    <row r="461" spans="1:184" x14ac:dyDescent="0.25">
      <c r="A461" s="6">
        <f t="shared" si="58"/>
        <v>45196</v>
      </c>
      <c r="B461" s="13">
        <f t="shared" si="59"/>
        <v>9</v>
      </c>
      <c r="C461" s="13">
        <f t="shared" si="60"/>
        <v>2023</v>
      </c>
      <c r="D461">
        <f t="shared" si="61"/>
        <v>202309</v>
      </c>
      <c r="E461">
        <f t="shared" si="62"/>
        <v>3</v>
      </c>
      <c r="F461">
        <f t="shared" si="63"/>
        <v>202303</v>
      </c>
      <c r="G461" t="s">
        <v>647</v>
      </c>
      <c r="H461" s="9">
        <v>5.25</v>
      </c>
      <c r="I461" s="9">
        <v>5.1859999999999999</v>
      </c>
      <c r="J461" s="10">
        <v>5.2190649999999996</v>
      </c>
      <c r="K461" s="10">
        <v>5.2881650999999996</v>
      </c>
      <c r="L461" s="10">
        <v>5.3387095999999996</v>
      </c>
      <c r="M461" s="10">
        <v>5.3718174999999997</v>
      </c>
      <c r="N461" s="10">
        <v>5.3890742999999999</v>
      </c>
      <c r="O461" s="10">
        <v>5.3924472999999997</v>
      </c>
      <c r="P461" s="10">
        <v>5.3834951000000002</v>
      </c>
      <c r="Q461" s="10">
        <v>5.3649135000000001</v>
      </c>
      <c r="R461" s="10">
        <v>5.3389290000000003</v>
      </c>
      <c r="S461" s="10">
        <v>5.3071349000000003</v>
      </c>
      <c r="T461" s="10">
        <v>5.2700987000000001</v>
      </c>
      <c r="U461" s="10">
        <v>5.2276809999999996</v>
      </c>
      <c r="V461" s="10">
        <v>5.1784905999999999</v>
      </c>
      <c r="W461" s="10">
        <v>5.1232316999999998</v>
      </c>
      <c r="X461" s="10">
        <v>5.0633201000000003</v>
      </c>
      <c r="Y461" s="10">
        <v>5.0001698000000001</v>
      </c>
      <c r="Z461" s="10">
        <v>4.9351947000000003</v>
      </c>
      <c r="AA461" s="10">
        <v>4.8698109000000001</v>
      </c>
      <c r="AB461" s="10">
        <v>4.8052600999999999</v>
      </c>
      <c r="AC461" s="10">
        <v>4.7421281999999998</v>
      </c>
      <c r="AD461" s="10">
        <v>4.6808475999999999</v>
      </c>
      <c r="AE461" s="10">
        <v>4.6218481999999996</v>
      </c>
      <c r="AF461" s="10">
        <v>4.5655602000000002</v>
      </c>
      <c r="AG461" s="10">
        <v>4.5124157</v>
      </c>
      <c r="AH461" s="10">
        <v>4.4627691</v>
      </c>
      <c r="AI461" s="10">
        <v>4.4165675999999996</v>
      </c>
      <c r="AJ461" s="10">
        <v>4.3736233999999996</v>
      </c>
      <c r="AK461" s="10">
        <v>4.3337469000000004</v>
      </c>
      <c r="AL461" s="10">
        <v>4.2967487000000002</v>
      </c>
      <c r="AM461" s="10">
        <v>4.2624408000000003</v>
      </c>
      <c r="AN461" s="10">
        <v>4.2306336</v>
      </c>
      <c r="AO461" s="10">
        <v>4.2011379</v>
      </c>
      <c r="AP461" s="10">
        <v>4.1737653000000003</v>
      </c>
      <c r="AQ461" s="10">
        <v>4.1483265999999999</v>
      </c>
      <c r="AR461" s="10">
        <v>4.1246324000000003</v>
      </c>
      <c r="AS461" s="10">
        <v>4.1024944000000003</v>
      </c>
      <c r="AT461" s="10">
        <v>4.0817405000000004</v>
      </c>
      <c r="AU461" s="10">
        <v>4.0622828000000002</v>
      </c>
      <c r="AV461" s="10">
        <v>4.0440598000000003</v>
      </c>
      <c r="AW461" s="10">
        <v>4.0270092000000002</v>
      </c>
      <c r="AX461" s="10">
        <v>4.0110688000000003</v>
      </c>
      <c r="AY461" s="10">
        <v>3.9961768000000002</v>
      </c>
      <c r="AZ461" s="10">
        <v>3.9822711000000002</v>
      </c>
      <c r="BA461" s="10">
        <v>3.9692894000000001</v>
      </c>
      <c r="BB461" s="10">
        <v>3.9571700999999999</v>
      </c>
      <c r="BC461" s="10">
        <v>3.9458508000000001</v>
      </c>
      <c r="BD461" s="10">
        <v>3.9352695</v>
      </c>
      <c r="BE461" s="10">
        <v>3.9253643999999999</v>
      </c>
      <c r="BF461" s="10">
        <v>3.9160803999999998</v>
      </c>
      <c r="BG461" s="10">
        <v>3.9073947000000002</v>
      </c>
      <c r="BH461" s="10">
        <v>3.8992935000000002</v>
      </c>
      <c r="BI461" s="10">
        <v>3.8917625999999998</v>
      </c>
      <c r="BJ461" s="10">
        <v>3.8847879999999999</v>
      </c>
      <c r="BK461" s="10">
        <v>3.8783558</v>
      </c>
      <c r="BL461" s="10">
        <v>3.8724519000000002</v>
      </c>
      <c r="BM461" s="10">
        <v>3.8670621999999999</v>
      </c>
      <c r="BN461" s="10">
        <v>3.8621729</v>
      </c>
      <c r="BO461" s="10">
        <v>3.8577697999999998</v>
      </c>
      <c r="BP461" s="10">
        <v>3.8538389999999998</v>
      </c>
      <c r="BQ461" s="10">
        <v>3.8503664</v>
      </c>
      <c r="BR461" s="10">
        <v>3.8384345999999998</v>
      </c>
      <c r="BS461" s="10">
        <v>3.8398694</v>
      </c>
      <c r="BU461" s="9">
        <v>99.41</v>
      </c>
      <c r="BV461" s="9">
        <v>109.96</v>
      </c>
      <c r="BW461" s="9">
        <v>122.36</v>
      </c>
      <c r="BX461" s="9">
        <v>129.79</v>
      </c>
      <c r="BY461" s="9">
        <v>131.29</v>
      </c>
      <c r="BZ461" s="9">
        <v>127.59</v>
      </c>
      <c r="CA461" s="9">
        <v>122.97</v>
      </c>
      <c r="CB461" s="9">
        <v>120.37</v>
      </c>
      <c r="CC461" s="9">
        <v>117.27</v>
      </c>
      <c r="CD461" s="9">
        <v>117.75</v>
      </c>
      <c r="CE461" s="9">
        <v>118.31</v>
      </c>
      <c r="CF461" s="9">
        <v>122.64</v>
      </c>
      <c r="CG461" s="9">
        <v>126.71</v>
      </c>
      <c r="CH461" s="9">
        <v>133.1</v>
      </c>
      <c r="CI461" s="9">
        <v>138.81</v>
      </c>
      <c r="CJ461" s="9">
        <v>144.31</v>
      </c>
      <c r="CK461" s="9">
        <v>140.44</v>
      </c>
      <c r="CL461" s="9">
        <v>128.52000000000001</v>
      </c>
      <c r="CM461" s="9">
        <v>116.81</v>
      </c>
      <c r="CN461" s="9">
        <v>109.59</v>
      </c>
      <c r="CO461" s="9">
        <v>105.22</v>
      </c>
      <c r="CP461" s="9">
        <v>107.25</v>
      </c>
      <c r="CQ461" s="9">
        <v>109.04</v>
      </c>
      <c r="CR461" s="9">
        <v>110.8</v>
      </c>
      <c r="CS461" s="9">
        <v>113.87</v>
      </c>
      <c r="CT461" s="9">
        <v>116.87</v>
      </c>
      <c r="CU461" s="9">
        <v>118.87</v>
      </c>
      <c r="CV461" s="9">
        <v>124.47</v>
      </c>
      <c r="CW461" s="9">
        <v>125.97</v>
      </c>
      <c r="CX461" s="9">
        <v>118.97</v>
      </c>
      <c r="CY461" s="9">
        <v>106.97</v>
      </c>
      <c r="CZ461" s="9">
        <v>99.97</v>
      </c>
      <c r="DA461" s="9">
        <v>93.92</v>
      </c>
      <c r="DB461" s="9">
        <v>90.41</v>
      </c>
      <c r="DC461" s="9">
        <v>86.83</v>
      </c>
      <c r="DD461" s="9">
        <v>89.07</v>
      </c>
      <c r="DE461" s="9">
        <v>94.97</v>
      </c>
      <c r="DF461" s="9">
        <v>100.47</v>
      </c>
      <c r="DG461" s="9">
        <v>105.03</v>
      </c>
      <c r="DH461" s="9">
        <v>107.1</v>
      </c>
      <c r="DI461" s="9">
        <v>109.11</v>
      </c>
      <c r="DJ461" s="9">
        <v>101.45</v>
      </c>
      <c r="DK461" s="9">
        <v>91.25</v>
      </c>
      <c r="DL461" s="9">
        <v>83.26</v>
      </c>
      <c r="DM461" s="9">
        <v>79.27</v>
      </c>
      <c r="DN461" s="9">
        <v>73.52</v>
      </c>
      <c r="DO461" s="9">
        <v>73.989999999999995</v>
      </c>
      <c r="DP461" s="9">
        <v>77.930000000000007</v>
      </c>
      <c r="DR461" s="9">
        <v>87.37</v>
      </c>
      <c r="DS461" s="9">
        <v>101.25</v>
      </c>
      <c r="DT461" s="9">
        <v>110.25</v>
      </c>
      <c r="DU461" s="9">
        <v>121.51</v>
      </c>
      <c r="DV461" s="9">
        <v>118.4</v>
      </c>
      <c r="DW461" s="9">
        <v>111.45</v>
      </c>
      <c r="DX461" s="9">
        <v>104.91</v>
      </c>
      <c r="DY461" s="9">
        <v>103.29</v>
      </c>
      <c r="DZ461" s="9">
        <v>103.18</v>
      </c>
      <c r="EA461" s="9">
        <v>102.45</v>
      </c>
      <c r="EB461" s="9">
        <v>102.84</v>
      </c>
      <c r="EC461" s="9">
        <v>102.48</v>
      </c>
      <c r="ED461" s="9">
        <v>117.12</v>
      </c>
      <c r="EE461" s="9">
        <v>119.39</v>
      </c>
      <c r="EF461" s="9">
        <v>120.47</v>
      </c>
      <c r="EG461" s="9">
        <v>122.32</v>
      </c>
      <c r="EH461" s="9">
        <v>121.58</v>
      </c>
      <c r="EI461" s="9">
        <v>121.26</v>
      </c>
      <c r="EJ461" s="9">
        <v>90.9</v>
      </c>
      <c r="EK461" s="9">
        <v>90.17</v>
      </c>
      <c r="EL461" s="9">
        <v>90.15</v>
      </c>
      <c r="EM461" s="9">
        <v>90.26</v>
      </c>
      <c r="EN461" s="9">
        <v>91.64</v>
      </c>
      <c r="EO461" s="9">
        <v>92.48</v>
      </c>
      <c r="EP461" s="9">
        <v>104.9</v>
      </c>
      <c r="EQ461" s="9">
        <v>107.41</v>
      </c>
      <c r="ER461" s="9">
        <v>109.27</v>
      </c>
      <c r="ES461" s="9">
        <v>109.82</v>
      </c>
      <c r="ET461" s="9">
        <v>108.86</v>
      </c>
      <c r="EU461" s="9">
        <v>108.77</v>
      </c>
      <c r="EV461" s="9">
        <v>86.22</v>
      </c>
      <c r="EW461" s="9">
        <v>85.59</v>
      </c>
      <c r="EX461" s="9">
        <v>85.6</v>
      </c>
      <c r="EY461" s="9">
        <v>85.61</v>
      </c>
      <c r="EZ461" s="9">
        <v>85.63</v>
      </c>
      <c r="FA461" s="9">
        <v>91.42</v>
      </c>
      <c r="FB461" s="9">
        <v>102.57</v>
      </c>
      <c r="FC461" s="9">
        <v>105.08</v>
      </c>
      <c r="FD461" s="9">
        <v>106.94</v>
      </c>
      <c r="FE461" s="9">
        <v>107.49</v>
      </c>
      <c r="FF461" s="9">
        <v>106.53</v>
      </c>
      <c r="FG461" s="9">
        <v>106.44</v>
      </c>
      <c r="FH461" s="9">
        <v>81.89</v>
      </c>
      <c r="FI461" s="9">
        <v>81.260000000000005</v>
      </c>
      <c r="FJ461" s="9">
        <v>81.27</v>
      </c>
      <c r="FK461" s="9">
        <v>81.28</v>
      </c>
      <c r="FL461" s="9">
        <v>81.3</v>
      </c>
      <c r="FM461" s="9">
        <v>87.09</v>
      </c>
      <c r="FO461" s="9">
        <v>80.351200000000006</v>
      </c>
      <c r="FP461" s="7">
        <v>97.1</v>
      </c>
      <c r="FQ461" s="9">
        <v>1.2130000000000001</v>
      </c>
      <c r="FR461" s="7">
        <f t="shared" si="64"/>
        <v>80.049464138499573</v>
      </c>
      <c r="FT461" s="7">
        <v>4.88</v>
      </c>
      <c r="FU461" s="7">
        <v>4.38</v>
      </c>
      <c r="FV461" s="9">
        <v>80.461600000000004</v>
      </c>
      <c r="FX461" s="9">
        <v>96.55</v>
      </c>
      <c r="FY461" s="9">
        <v>92.41</v>
      </c>
      <c r="FZ461" s="9">
        <v>88.54</v>
      </c>
      <c r="GA461" s="9">
        <v>84.58</v>
      </c>
      <c r="GB461" s="9">
        <v>79.59</v>
      </c>
    </row>
    <row r="462" spans="1:184" x14ac:dyDescent="0.25">
      <c r="A462" s="6">
        <f t="shared" si="58"/>
        <v>45197</v>
      </c>
      <c r="B462" s="13">
        <f t="shared" si="59"/>
        <v>9</v>
      </c>
      <c r="C462" s="13">
        <f t="shared" si="60"/>
        <v>2023</v>
      </c>
      <c r="D462">
        <f t="shared" si="61"/>
        <v>202309</v>
      </c>
      <c r="E462">
        <f t="shared" si="62"/>
        <v>3</v>
      </c>
      <c r="F462">
        <f t="shared" si="63"/>
        <v>202303</v>
      </c>
      <c r="G462" t="s">
        <v>648</v>
      </c>
      <c r="H462" s="9">
        <v>5.25</v>
      </c>
      <c r="I462" s="9">
        <v>5.1859000000000002</v>
      </c>
      <c r="J462" s="10">
        <v>5.2225032000000002</v>
      </c>
      <c r="K462" s="10">
        <v>5.2989629000000003</v>
      </c>
      <c r="L462" s="10">
        <v>5.3534752000000001</v>
      </c>
      <c r="M462" s="10">
        <v>5.3875337999999999</v>
      </c>
      <c r="N462" s="10">
        <v>5.4035520999999997</v>
      </c>
      <c r="O462" s="10">
        <v>5.4045076999999999</v>
      </c>
      <c r="P462" s="10">
        <v>5.3931266000000004</v>
      </c>
      <c r="Q462" s="10">
        <v>5.3730900999999998</v>
      </c>
      <c r="R462" s="10">
        <v>5.3475073000000002</v>
      </c>
      <c r="S462" s="10">
        <v>5.3182147999999998</v>
      </c>
      <c r="T462" s="10">
        <v>5.2857010999999998</v>
      </c>
      <c r="U462" s="10">
        <v>5.2496622000000004</v>
      </c>
      <c r="V462" s="10">
        <v>5.2081645999999999</v>
      </c>
      <c r="W462" s="10">
        <v>5.1614766000000003</v>
      </c>
      <c r="X462" s="10">
        <v>5.1107940999999997</v>
      </c>
      <c r="Y462" s="10">
        <v>5.0573119000000002</v>
      </c>
      <c r="Z462" s="10">
        <v>5.0022248999999999</v>
      </c>
      <c r="AA462" s="10">
        <v>4.9467296000000003</v>
      </c>
      <c r="AB462" s="10">
        <v>4.8918660999999997</v>
      </c>
      <c r="AC462" s="10">
        <v>4.8380846000000002</v>
      </c>
      <c r="AD462" s="10">
        <v>4.7856971000000001</v>
      </c>
      <c r="AE462" s="10">
        <v>4.7350135</v>
      </c>
      <c r="AF462" s="10">
        <v>4.6863440000000001</v>
      </c>
      <c r="AG462" s="10">
        <v>4.6400002999999996</v>
      </c>
      <c r="AH462" s="10">
        <v>4.5962322999999996</v>
      </c>
      <c r="AI462" s="10">
        <v>4.5549970000000002</v>
      </c>
      <c r="AJ462" s="10">
        <v>4.5161635000000002</v>
      </c>
      <c r="AK462" s="10">
        <v>4.4795993999999997</v>
      </c>
      <c r="AL462" s="10">
        <v>4.4451726999999996</v>
      </c>
      <c r="AM462" s="10">
        <v>4.4127521999999999</v>
      </c>
      <c r="AN462" s="10">
        <v>4.3822057000000001</v>
      </c>
      <c r="AO462" s="10">
        <v>4.3534009999999999</v>
      </c>
      <c r="AP462" s="10">
        <v>4.3262070000000001</v>
      </c>
      <c r="AQ462" s="10">
        <v>4.3004916</v>
      </c>
      <c r="AR462" s="10">
        <v>4.2761225999999999</v>
      </c>
      <c r="AS462" s="10">
        <v>4.2529687000000003</v>
      </c>
      <c r="AT462" s="10">
        <v>4.2309124999999996</v>
      </c>
      <c r="AU462" s="10">
        <v>4.2099007999999998</v>
      </c>
      <c r="AV462" s="10">
        <v>4.1898989999999996</v>
      </c>
      <c r="AW462" s="10">
        <v>4.1708718999999999</v>
      </c>
      <c r="AX462" s="10">
        <v>4.1527840999999999</v>
      </c>
      <c r="AY462" s="10">
        <v>4.1356009</v>
      </c>
      <c r="AZ462" s="10">
        <v>4.1192871999999996</v>
      </c>
      <c r="BA462" s="10">
        <v>4.1038075000000003</v>
      </c>
      <c r="BB462" s="10">
        <v>4.0891273000000004</v>
      </c>
      <c r="BC462" s="10">
        <v>4.0752110999999998</v>
      </c>
      <c r="BD462" s="10">
        <v>4.0620238999999998</v>
      </c>
      <c r="BE462" s="10">
        <v>4.0495308000000003</v>
      </c>
      <c r="BF462" s="10">
        <v>4.0376998000000004</v>
      </c>
      <c r="BG462" s="10">
        <v>4.0265133000000004</v>
      </c>
      <c r="BH462" s="10">
        <v>4.0159582</v>
      </c>
      <c r="BI462" s="10">
        <v>4.0060206000000003</v>
      </c>
      <c r="BJ462" s="10">
        <v>3.9966870000000001</v>
      </c>
      <c r="BK462" s="10">
        <v>3.9879441</v>
      </c>
      <c r="BL462" s="10">
        <v>3.9797783</v>
      </c>
      <c r="BM462" s="10">
        <v>3.9721758999999999</v>
      </c>
      <c r="BN462" s="10">
        <v>3.9651236000000001</v>
      </c>
      <c r="BO462" s="10">
        <v>3.9586077999999998</v>
      </c>
      <c r="BP462" s="10">
        <v>3.9526148999999999</v>
      </c>
      <c r="BQ462" s="10">
        <v>3.9471314999999998</v>
      </c>
      <c r="BR462" s="10">
        <v>3.9242731000000002</v>
      </c>
      <c r="BS462" s="10">
        <v>3.9169651000000001</v>
      </c>
      <c r="BU462" s="9">
        <v>100.35</v>
      </c>
      <c r="BV462" s="9">
        <v>109.76</v>
      </c>
      <c r="BW462" s="9">
        <v>120.37</v>
      </c>
      <c r="BX462" s="9">
        <v>127.35</v>
      </c>
      <c r="BY462" s="9">
        <v>128.88999999999999</v>
      </c>
      <c r="BZ462" s="9">
        <v>125.2</v>
      </c>
      <c r="CA462" s="9">
        <v>121.45</v>
      </c>
      <c r="CB462" s="9">
        <v>118.48</v>
      </c>
      <c r="CC462" s="9">
        <v>115.11</v>
      </c>
      <c r="CD462" s="9">
        <v>115.81</v>
      </c>
      <c r="CE462" s="9">
        <v>116.58</v>
      </c>
      <c r="CF462" s="9">
        <v>120.97</v>
      </c>
      <c r="CG462" s="9">
        <v>125.17</v>
      </c>
      <c r="CH462" s="9">
        <v>131.56</v>
      </c>
      <c r="CI462" s="9">
        <v>137.27000000000001</v>
      </c>
      <c r="CJ462" s="9">
        <v>141.86000000000001</v>
      </c>
      <c r="CK462" s="9">
        <v>137.99</v>
      </c>
      <c r="CL462" s="9">
        <v>127.19</v>
      </c>
      <c r="CM462" s="9">
        <v>116.63</v>
      </c>
      <c r="CN462" s="9">
        <v>109.44</v>
      </c>
      <c r="CO462" s="9">
        <v>105.1</v>
      </c>
      <c r="CP462" s="9">
        <v>107.16</v>
      </c>
      <c r="CQ462" s="9">
        <v>108.98</v>
      </c>
      <c r="CR462" s="9">
        <v>110.78</v>
      </c>
      <c r="CS462" s="9">
        <v>113.9</v>
      </c>
      <c r="CT462" s="9">
        <v>116.9</v>
      </c>
      <c r="CU462" s="9">
        <v>118.9</v>
      </c>
      <c r="CV462" s="9">
        <v>124.5</v>
      </c>
      <c r="CW462" s="9">
        <v>126</v>
      </c>
      <c r="CX462" s="9">
        <v>119</v>
      </c>
      <c r="CY462" s="9">
        <v>107</v>
      </c>
      <c r="CZ462" s="9">
        <v>100</v>
      </c>
      <c r="DA462" s="9">
        <v>93.95</v>
      </c>
      <c r="DB462" s="9">
        <v>90.75</v>
      </c>
      <c r="DC462" s="9">
        <v>87.17</v>
      </c>
      <c r="DD462" s="9">
        <v>89.41</v>
      </c>
      <c r="DE462" s="9">
        <v>95.31</v>
      </c>
      <c r="DF462" s="9">
        <v>100.81</v>
      </c>
      <c r="DG462" s="9">
        <v>105.37</v>
      </c>
      <c r="DH462" s="9">
        <v>107.44</v>
      </c>
      <c r="DI462" s="9">
        <v>109.45</v>
      </c>
      <c r="DJ462" s="9">
        <v>101.79</v>
      </c>
      <c r="DK462" s="9">
        <v>91.59</v>
      </c>
      <c r="DL462" s="9">
        <v>83.6</v>
      </c>
      <c r="DM462" s="9">
        <v>79.61</v>
      </c>
      <c r="DN462" s="9">
        <v>73.86</v>
      </c>
      <c r="DO462" s="9">
        <v>74.33</v>
      </c>
      <c r="DP462" s="9">
        <v>78.27</v>
      </c>
      <c r="DR462" s="9">
        <v>87.27</v>
      </c>
      <c r="DS462" s="9">
        <v>99.78</v>
      </c>
      <c r="DT462" s="9">
        <v>108.44</v>
      </c>
      <c r="DU462" s="9">
        <v>119.54</v>
      </c>
      <c r="DV462" s="9">
        <v>116.43</v>
      </c>
      <c r="DW462" s="9">
        <v>109.48</v>
      </c>
      <c r="DX462" s="9">
        <v>104.18</v>
      </c>
      <c r="DY462" s="9">
        <v>102.56</v>
      </c>
      <c r="DZ462" s="9">
        <v>102.45</v>
      </c>
      <c r="EA462" s="9">
        <v>101.48</v>
      </c>
      <c r="EB462" s="9">
        <v>101.87</v>
      </c>
      <c r="EC462" s="9">
        <v>101.51</v>
      </c>
      <c r="ED462" s="9">
        <v>115.76</v>
      </c>
      <c r="EE462" s="9">
        <v>118.03</v>
      </c>
      <c r="EF462" s="9">
        <v>119.11</v>
      </c>
      <c r="EG462" s="9">
        <v>120.92</v>
      </c>
      <c r="EH462" s="9">
        <v>120.18</v>
      </c>
      <c r="EI462" s="9">
        <v>119.86</v>
      </c>
      <c r="EJ462" s="9">
        <v>92.97</v>
      </c>
      <c r="EK462" s="9">
        <v>92.24</v>
      </c>
      <c r="EL462" s="9">
        <v>92.22</v>
      </c>
      <c r="EM462" s="9">
        <v>92.33</v>
      </c>
      <c r="EN462" s="9">
        <v>93.71</v>
      </c>
      <c r="EO462" s="9">
        <v>94.55</v>
      </c>
      <c r="EP462" s="9">
        <v>104.97</v>
      </c>
      <c r="EQ462" s="9">
        <v>107.48</v>
      </c>
      <c r="ER462" s="9">
        <v>109.34</v>
      </c>
      <c r="ES462" s="9">
        <v>109.89</v>
      </c>
      <c r="ET462" s="9">
        <v>108.93</v>
      </c>
      <c r="EU462" s="9">
        <v>108.84</v>
      </c>
      <c r="EV462" s="9">
        <v>86.76</v>
      </c>
      <c r="EW462" s="9">
        <v>86.13</v>
      </c>
      <c r="EX462" s="9">
        <v>86.14</v>
      </c>
      <c r="EY462" s="9">
        <v>86.15</v>
      </c>
      <c r="EZ462" s="9">
        <v>86.17</v>
      </c>
      <c r="FA462" s="9">
        <v>91.96</v>
      </c>
      <c r="FB462" s="9">
        <v>102.64</v>
      </c>
      <c r="FC462" s="9">
        <v>105.15</v>
      </c>
      <c r="FD462" s="9">
        <v>107.01</v>
      </c>
      <c r="FE462" s="9">
        <v>107.56</v>
      </c>
      <c r="FF462" s="9">
        <v>106.6</v>
      </c>
      <c r="FG462" s="9">
        <v>106.51</v>
      </c>
      <c r="FH462" s="9">
        <v>82.43</v>
      </c>
      <c r="FI462" s="9">
        <v>81.8</v>
      </c>
      <c r="FJ462" s="9">
        <v>81.81</v>
      </c>
      <c r="FK462" s="9">
        <v>81.819999999999993</v>
      </c>
      <c r="FL462" s="9">
        <v>81.84</v>
      </c>
      <c r="FM462" s="9">
        <v>87.63</v>
      </c>
      <c r="FO462" s="9">
        <v>80.577600000000004</v>
      </c>
      <c r="FP462" s="7">
        <v>96.64</v>
      </c>
      <c r="FQ462" s="9">
        <v>1.2198</v>
      </c>
      <c r="FR462" s="7">
        <f t="shared" si="64"/>
        <v>79.226102639777011</v>
      </c>
      <c r="FT462" s="7">
        <v>4.93</v>
      </c>
      <c r="FU462" s="7">
        <v>4.49</v>
      </c>
      <c r="FV462" s="9">
        <v>80.680300000000003</v>
      </c>
      <c r="FX462" s="9">
        <v>95.38</v>
      </c>
      <c r="FY462" s="9">
        <v>91.18</v>
      </c>
      <c r="FZ462" s="9">
        <v>87.48</v>
      </c>
      <c r="GA462" s="9">
        <v>83.77</v>
      </c>
      <c r="GB462" s="9">
        <v>79.23</v>
      </c>
    </row>
    <row r="463" spans="1:184" x14ac:dyDescent="0.25">
      <c r="A463" s="6">
        <f t="shared" ref="A463:A526" si="65">+A458+7</f>
        <v>45198</v>
      </c>
      <c r="B463" s="13">
        <f t="shared" si="59"/>
        <v>9</v>
      </c>
      <c r="C463" s="13">
        <f t="shared" si="60"/>
        <v>2023</v>
      </c>
      <c r="D463">
        <f t="shared" si="61"/>
        <v>202309</v>
      </c>
      <c r="E463">
        <f t="shared" si="62"/>
        <v>3</v>
      </c>
      <c r="F463">
        <f t="shared" si="63"/>
        <v>202303</v>
      </c>
      <c r="G463" t="s">
        <v>649</v>
      </c>
      <c r="H463" s="9">
        <v>5.25</v>
      </c>
      <c r="I463" s="9">
        <v>5.1867000000000001</v>
      </c>
      <c r="J463" s="10">
        <v>5.2175339000000003</v>
      </c>
      <c r="K463" s="10">
        <v>5.2856807000000003</v>
      </c>
      <c r="L463" s="10">
        <v>5.3349368000000004</v>
      </c>
      <c r="M463" s="10">
        <v>5.3655036999999997</v>
      </c>
      <c r="N463" s="10">
        <v>5.3796818000000002</v>
      </c>
      <c r="O463" s="10">
        <v>5.3792612999999996</v>
      </c>
      <c r="P463" s="10">
        <v>5.3655029000000001</v>
      </c>
      <c r="Q463" s="10">
        <v>5.3393598999999998</v>
      </c>
      <c r="R463" s="10">
        <v>5.3034539000000001</v>
      </c>
      <c r="S463" s="10">
        <v>5.2598950999999996</v>
      </c>
      <c r="T463" s="10">
        <v>5.2105458999999996</v>
      </c>
      <c r="U463" s="10">
        <v>5.1569861000000001</v>
      </c>
      <c r="V463" s="10">
        <v>5.1006098</v>
      </c>
      <c r="W463" s="10">
        <v>5.0423403000000002</v>
      </c>
      <c r="X463" s="10">
        <v>4.9829613999999998</v>
      </c>
      <c r="Y463" s="10">
        <v>4.9232548999999999</v>
      </c>
      <c r="Z463" s="10">
        <v>4.8640021999999998</v>
      </c>
      <c r="AA463" s="10">
        <v>4.8059874000000002</v>
      </c>
      <c r="AB463" s="10">
        <v>4.7499039999999999</v>
      </c>
      <c r="AC463" s="10">
        <v>4.6960373999999998</v>
      </c>
      <c r="AD463" s="10">
        <v>4.6445565999999996</v>
      </c>
      <c r="AE463" s="10">
        <v>4.5956286000000004</v>
      </c>
      <c r="AF463" s="10">
        <v>4.5494206000000004</v>
      </c>
      <c r="AG463" s="10">
        <v>4.5061014999999998</v>
      </c>
      <c r="AH463" s="10">
        <v>4.4657872999999997</v>
      </c>
      <c r="AI463" s="10">
        <v>4.4283693</v>
      </c>
      <c r="AJ463" s="10">
        <v>4.3936780999999998</v>
      </c>
      <c r="AK463" s="10">
        <v>4.3615427000000002</v>
      </c>
      <c r="AL463" s="10">
        <v>4.3317926</v>
      </c>
      <c r="AM463" s="10">
        <v>4.3042578999999996</v>
      </c>
      <c r="AN463" s="10">
        <v>4.2787680000000003</v>
      </c>
      <c r="AO463" s="10">
        <v>4.2551522000000004</v>
      </c>
      <c r="AP463" s="10">
        <v>4.2332406999999996</v>
      </c>
      <c r="AQ463" s="10">
        <v>4.2128627999999999</v>
      </c>
      <c r="AR463" s="10">
        <v>4.193848</v>
      </c>
      <c r="AS463" s="10">
        <v>4.1760261999999999</v>
      </c>
      <c r="AT463" s="10">
        <v>4.1592447999999997</v>
      </c>
      <c r="AU463" s="10">
        <v>4.1434306999999997</v>
      </c>
      <c r="AV463" s="10">
        <v>4.1285331000000003</v>
      </c>
      <c r="AW463" s="10">
        <v>4.1145006000000004</v>
      </c>
      <c r="AX463" s="10">
        <v>4.1012819</v>
      </c>
      <c r="AY463" s="10">
        <v>4.0888263</v>
      </c>
      <c r="AZ463" s="10">
        <v>4.0770825000000004</v>
      </c>
      <c r="BA463" s="10">
        <v>4.0659991</v>
      </c>
      <c r="BB463" s="10">
        <v>4.0555253000000002</v>
      </c>
      <c r="BC463" s="10">
        <v>4.0456098000000003</v>
      </c>
      <c r="BD463" s="10">
        <v>4.0362014000000004</v>
      </c>
      <c r="BE463" s="10">
        <v>4.0272492</v>
      </c>
      <c r="BF463" s="10">
        <v>4.0187096000000002</v>
      </c>
      <c r="BG463" s="10">
        <v>4.0105729999999999</v>
      </c>
      <c r="BH463" s="10">
        <v>4.0028395000000003</v>
      </c>
      <c r="BI463" s="10">
        <v>3.9955088000000001</v>
      </c>
      <c r="BJ463" s="10">
        <v>3.9885807999999998</v>
      </c>
      <c r="BK463" s="10">
        <v>3.9820555</v>
      </c>
      <c r="BL463" s="10">
        <v>3.9759326000000001</v>
      </c>
      <c r="BM463" s="10">
        <v>3.9702118999999998</v>
      </c>
      <c r="BN463" s="10">
        <v>3.9648935999999999</v>
      </c>
      <c r="BO463" s="10">
        <v>3.9599772</v>
      </c>
      <c r="BP463" s="10">
        <v>3.9554627999999998</v>
      </c>
      <c r="BQ463" s="10">
        <v>3.9513503000000001</v>
      </c>
      <c r="BR463" s="10">
        <v>3.9349325999999998</v>
      </c>
      <c r="BS463" s="10">
        <v>3.9318871999999998</v>
      </c>
      <c r="BU463" s="9">
        <v>105.4</v>
      </c>
      <c r="BV463" s="9">
        <v>118.35</v>
      </c>
      <c r="BW463" s="9">
        <v>125.77</v>
      </c>
      <c r="BX463" s="9">
        <v>127.37</v>
      </c>
      <c r="BY463" s="9">
        <v>124.19</v>
      </c>
      <c r="BZ463" s="9">
        <v>120.98</v>
      </c>
      <c r="CA463" s="9">
        <v>118.16</v>
      </c>
      <c r="CB463" s="9">
        <v>114.73</v>
      </c>
      <c r="CC463" s="9">
        <v>115.39</v>
      </c>
      <c r="CD463" s="9">
        <v>116.13</v>
      </c>
      <c r="CE463" s="9">
        <v>120.5</v>
      </c>
      <c r="CF463" s="9">
        <v>125.4</v>
      </c>
      <c r="CG463" s="9">
        <v>131.79</v>
      </c>
      <c r="CH463" s="9">
        <v>137.5</v>
      </c>
      <c r="CI463" s="9">
        <v>142.09</v>
      </c>
      <c r="CJ463" s="9">
        <v>138.22</v>
      </c>
      <c r="CK463" s="9">
        <v>127.42</v>
      </c>
      <c r="CL463" s="9">
        <v>116.97</v>
      </c>
      <c r="CM463" s="9">
        <v>109.78</v>
      </c>
      <c r="CN463" s="9">
        <v>105.44</v>
      </c>
      <c r="CO463" s="9">
        <v>107.5</v>
      </c>
      <c r="CP463" s="9">
        <v>109.32</v>
      </c>
      <c r="CQ463" s="9">
        <v>111.12</v>
      </c>
      <c r="CR463" s="9">
        <v>113.92</v>
      </c>
      <c r="CS463" s="9">
        <v>116.72</v>
      </c>
      <c r="CT463" s="9">
        <v>118.72</v>
      </c>
      <c r="CU463" s="9">
        <v>124.32</v>
      </c>
      <c r="CV463" s="9">
        <v>125.82</v>
      </c>
      <c r="CW463" s="9">
        <v>118.82</v>
      </c>
      <c r="CX463" s="9">
        <v>106.82</v>
      </c>
      <c r="CY463" s="9">
        <v>99.82</v>
      </c>
      <c r="CZ463" s="9">
        <v>93.77</v>
      </c>
      <c r="DA463" s="9">
        <v>90.57</v>
      </c>
      <c r="DB463" s="9">
        <v>86.99</v>
      </c>
      <c r="DC463" s="9">
        <v>89.23</v>
      </c>
      <c r="DD463" s="9">
        <v>94.73</v>
      </c>
      <c r="DE463" s="9">
        <v>100.03</v>
      </c>
      <c r="DF463" s="9">
        <v>104.59</v>
      </c>
      <c r="DG463" s="9">
        <v>106.66</v>
      </c>
      <c r="DH463" s="9">
        <v>108.67</v>
      </c>
      <c r="DI463" s="9">
        <v>101.01</v>
      </c>
      <c r="DJ463" s="9">
        <v>91.21</v>
      </c>
      <c r="DK463" s="9">
        <v>83.22</v>
      </c>
      <c r="DL463" s="9">
        <v>79.23</v>
      </c>
      <c r="DM463" s="9">
        <v>73.48</v>
      </c>
      <c r="DN463" s="9">
        <v>73.95</v>
      </c>
      <c r="DO463" s="9">
        <v>77.89</v>
      </c>
      <c r="DP463" s="9">
        <v>82.14</v>
      </c>
      <c r="DR463" s="9">
        <v>98.02</v>
      </c>
      <c r="DS463" s="9">
        <v>105.6</v>
      </c>
      <c r="DT463" s="9">
        <v>119.19</v>
      </c>
      <c r="DU463" s="9">
        <v>116.08</v>
      </c>
      <c r="DV463" s="9">
        <v>109.13</v>
      </c>
      <c r="DW463" s="9">
        <v>105.03</v>
      </c>
      <c r="DX463" s="9">
        <v>103.41</v>
      </c>
      <c r="DY463" s="9">
        <v>103.3</v>
      </c>
      <c r="DZ463" s="9">
        <v>101.61</v>
      </c>
      <c r="EA463" s="9">
        <v>102</v>
      </c>
      <c r="EB463" s="9">
        <v>101.64</v>
      </c>
      <c r="EC463" s="9">
        <v>116.8</v>
      </c>
      <c r="ED463" s="9">
        <v>119.07</v>
      </c>
      <c r="EE463" s="9">
        <v>120.15</v>
      </c>
      <c r="EF463" s="9">
        <v>121.93</v>
      </c>
      <c r="EG463" s="9">
        <v>121.19</v>
      </c>
      <c r="EH463" s="9">
        <v>120.87</v>
      </c>
      <c r="EI463" s="9">
        <v>93.52</v>
      </c>
      <c r="EJ463" s="9">
        <v>92.79</v>
      </c>
      <c r="EK463" s="9">
        <v>92.77</v>
      </c>
      <c r="EL463" s="9">
        <v>92.88</v>
      </c>
      <c r="EM463" s="9">
        <v>94.26</v>
      </c>
      <c r="EN463" s="9">
        <v>95.1</v>
      </c>
      <c r="EO463" s="9">
        <v>105.58</v>
      </c>
      <c r="EP463" s="9">
        <v>108.09</v>
      </c>
      <c r="EQ463" s="9">
        <v>109.95</v>
      </c>
      <c r="ER463" s="9">
        <v>110.5</v>
      </c>
      <c r="ES463" s="9">
        <v>109.54</v>
      </c>
      <c r="ET463" s="9">
        <v>109.45</v>
      </c>
      <c r="EU463" s="9">
        <v>86.89</v>
      </c>
      <c r="EV463" s="9">
        <v>86.26</v>
      </c>
      <c r="EW463" s="9">
        <v>86.27</v>
      </c>
      <c r="EX463" s="9">
        <v>86.28</v>
      </c>
      <c r="EY463" s="9">
        <v>86.3</v>
      </c>
      <c r="EZ463" s="9">
        <v>92.09</v>
      </c>
      <c r="FA463" s="9">
        <v>103.25</v>
      </c>
      <c r="FB463" s="9">
        <v>105.76</v>
      </c>
      <c r="FC463" s="9">
        <v>107.62</v>
      </c>
      <c r="FD463" s="9">
        <v>108.17</v>
      </c>
      <c r="FE463" s="9">
        <v>107.21</v>
      </c>
      <c r="FF463" s="9">
        <v>107.12</v>
      </c>
      <c r="FG463" s="9">
        <v>82.56</v>
      </c>
      <c r="FH463" s="9">
        <v>81.93</v>
      </c>
      <c r="FI463" s="9">
        <v>81.94</v>
      </c>
      <c r="FJ463" s="9">
        <v>81.95</v>
      </c>
      <c r="FK463" s="9">
        <v>81.97</v>
      </c>
      <c r="FL463" s="9">
        <v>87.76</v>
      </c>
      <c r="FM463" s="9">
        <v>98.92</v>
      </c>
      <c r="FO463" s="9">
        <v>80.492999999999995</v>
      </c>
      <c r="FP463" s="7">
        <v>95.86</v>
      </c>
      <c r="FQ463" s="9">
        <v>1.2206999999999999</v>
      </c>
      <c r="FR463" s="7">
        <f t="shared" si="64"/>
        <v>78.528713033505369</v>
      </c>
      <c r="FT463" s="7">
        <v>4.91</v>
      </c>
      <c r="FU463" s="7">
        <v>4.46</v>
      </c>
      <c r="FV463" s="9">
        <v>80.607900000000001</v>
      </c>
      <c r="FX463" s="9">
        <v>95.31</v>
      </c>
      <c r="FY463" s="9">
        <v>90.36</v>
      </c>
      <c r="FZ463" s="9">
        <v>86.75</v>
      </c>
      <c r="GA463" s="9">
        <v>83.27</v>
      </c>
      <c r="GB463" s="9">
        <v>78.849999999999994</v>
      </c>
    </row>
    <row r="464" spans="1:184" x14ac:dyDescent="0.25">
      <c r="A464" s="6">
        <f t="shared" si="65"/>
        <v>45201</v>
      </c>
      <c r="B464" s="13">
        <f t="shared" si="59"/>
        <v>10</v>
      </c>
      <c r="C464" s="13">
        <f t="shared" si="60"/>
        <v>2023</v>
      </c>
      <c r="D464">
        <f t="shared" si="61"/>
        <v>202310</v>
      </c>
      <c r="E464">
        <f t="shared" si="62"/>
        <v>4</v>
      </c>
      <c r="F464">
        <f t="shared" si="63"/>
        <v>202304</v>
      </c>
      <c r="G464" t="s">
        <v>650</v>
      </c>
      <c r="H464" s="9">
        <v>5.25</v>
      </c>
      <c r="I464" s="9">
        <v>5.1867999999999999</v>
      </c>
      <c r="J464" s="10">
        <v>5.2223392999999998</v>
      </c>
      <c r="K464" s="10">
        <v>5.2927343000000002</v>
      </c>
      <c r="L464" s="10">
        <v>5.3420112</v>
      </c>
      <c r="M464" s="10">
        <v>5.3712562000000004</v>
      </c>
      <c r="N464" s="10">
        <v>5.3839163000000001</v>
      </c>
      <c r="O464" s="10">
        <v>5.3828559</v>
      </c>
      <c r="P464" s="10">
        <v>5.3707115999999999</v>
      </c>
      <c r="Q464" s="10">
        <v>5.3507233999999997</v>
      </c>
      <c r="R464" s="10">
        <v>5.3254944000000002</v>
      </c>
      <c r="S464" s="10">
        <v>5.2967810000000002</v>
      </c>
      <c r="T464" s="10">
        <v>5.2650449999999998</v>
      </c>
      <c r="U464" s="10">
        <v>5.2300027</v>
      </c>
      <c r="V464" s="10">
        <v>5.1898277000000004</v>
      </c>
      <c r="W464" s="10">
        <v>5.1447683</v>
      </c>
      <c r="X464" s="10">
        <v>5.0958183000000004</v>
      </c>
      <c r="Y464" s="10">
        <v>5.0439702000000004</v>
      </c>
      <c r="Z464" s="10">
        <v>4.9902160999999996</v>
      </c>
      <c r="AA464" s="10">
        <v>4.9355501000000004</v>
      </c>
      <c r="AB464" s="10">
        <v>4.8808895000000003</v>
      </c>
      <c r="AC464" s="10">
        <v>4.8268357999999996</v>
      </c>
      <c r="AD464" s="10">
        <v>4.7739098000000002</v>
      </c>
      <c r="AE464" s="10">
        <v>4.7226302000000002</v>
      </c>
      <c r="AF464" s="10">
        <v>4.6735158999999999</v>
      </c>
      <c r="AG464" s="10">
        <v>4.6270876000000003</v>
      </c>
      <c r="AH464" s="10">
        <v>4.5837595999999996</v>
      </c>
      <c r="AI464" s="10">
        <v>4.5434858</v>
      </c>
      <c r="AJ464" s="10">
        <v>4.5060944999999997</v>
      </c>
      <c r="AK464" s="10">
        <v>4.4714124999999996</v>
      </c>
      <c r="AL464" s="10">
        <v>4.4392664999999996</v>
      </c>
      <c r="AM464" s="10">
        <v>4.4094845999999999</v>
      </c>
      <c r="AN464" s="10">
        <v>4.3818937</v>
      </c>
      <c r="AO464" s="10">
        <v>4.3563206000000001</v>
      </c>
      <c r="AP464" s="10">
        <v>4.3325933000000001</v>
      </c>
      <c r="AQ464" s="10">
        <v>4.3105387000000004</v>
      </c>
      <c r="AR464" s="10">
        <v>4.2899837999999999</v>
      </c>
      <c r="AS464" s="10">
        <v>4.2707563000000004</v>
      </c>
      <c r="AT464" s="10">
        <v>4.2527005999999998</v>
      </c>
      <c r="AU464" s="10">
        <v>4.2357380999999998</v>
      </c>
      <c r="AV464" s="10">
        <v>4.2198117999999996</v>
      </c>
      <c r="AW464" s="10">
        <v>4.2048643999999999</v>
      </c>
      <c r="AX464" s="10">
        <v>4.1908383999999996</v>
      </c>
      <c r="AY464" s="10">
        <v>4.1776768999999998</v>
      </c>
      <c r="AZ464" s="10">
        <v>4.1653224</v>
      </c>
      <c r="BA464" s="10">
        <v>4.1537175</v>
      </c>
      <c r="BB464" s="10">
        <v>4.1428053</v>
      </c>
      <c r="BC464" s="10">
        <v>4.1325284</v>
      </c>
      <c r="BD464" s="10">
        <v>4.1228293000000003</v>
      </c>
      <c r="BE464" s="10">
        <v>4.1136511000000002</v>
      </c>
      <c r="BF464" s="10">
        <v>4.1049432000000001</v>
      </c>
      <c r="BG464" s="10">
        <v>4.096692</v>
      </c>
      <c r="BH464" s="10">
        <v>4.0888964999999997</v>
      </c>
      <c r="BI464" s="10">
        <v>4.0815555000000003</v>
      </c>
      <c r="BJ464" s="10">
        <v>4.0746677</v>
      </c>
      <c r="BK464" s="10">
        <v>4.0682321000000004</v>
      </c>
      <c r="BL464" s="10">
        <v>4.0622474000000004</v>
      </c>
      <c r="BM464" s="10">
        <v>4.0567124999999997</v>
      </c>
      <c r="BN464" s="10">
        <v>4.0516262999999997</v>
      </c>
      <c r="BO464" s="10">
        <v>4.0469876999999999</v>
      </c>
      <c r="BP464" s="10">
        <v>4.0427952999999999</v>
      </c>
      <c r="BQ464" s="10">
        <v>4.0390480999999996</v>
      </c>
      <c r="BR464" s="10">
        <v>4.0255900000000002</v>
      </c>
      <c r="BS464" s="10">
        <v>4.0262795000000002</v>
      </c>
      <c r="BU464" s="9">
        <v>98.36</v>
      </c>
      <c r="BV464" s="9">
        <v>113.6</v>
      </c>
      <c r="BW464" s="9">
        <v>121.63</v>
      </c>
      <c r="BX464" s="9">
        <v>123.2</v>
      </c>
      <c r="BY464" s="9">
        <v>120.08</v>
      </c>
      <c r="BZ464" s="9">
        <v>116.18</v>
      </c>
      <c r="CA464" s="9">
        <v>112.48</v>
      </c>
      <c r="CB464" s="9">
        <v>110.8</v>
      </c>
      <c r="CC464" s="9">
        <v>111.64</v>
      </c>
      <c r="CD464" s="9">
        <v>112.39</v>
      </c>
      <c r="CE464" s="9">
        <v>116.76</v>
      </c>
      <c r="CF464" s="9">
        <v>122.19</v>
      </c>
      <c r="CG464" s="9">
        <v>128.58000000000001</v>
      </c>
      <c r="CH464" s="9">
        <v>134.29</v>
      </c>
      <c r="CI464" s="9">
        <v>138.97</v>
      </c>
      <c r="CJ464" s="9">
        <v>135.11000000000001</v>
      </c>
      <c r="CK464" s="9">
        <v>124.31</v>
      </c>
      <c r="CL464" s="9">
        <v>114.53</v>
      </c>
      <c r="CM464" s="9">
        <v>107.34</v>
      </c>
      <c r="CN464" s="9">
        <v>103</v>
      </c>
      <c r="CO464" s="9">
        <v>105.06</v>
      </c>
      <c r="CP464" s="9">
        <v>106.88</v>
      </c>
      <c r="CQ464" s="9">
        <v>108.68</v>
      </c>
      <c r="CR464" s="9">
        <v>111.52</v>
      </c>
      <c r="CS464" s="9">
        <v>114.32</v>
      </c>
      <c r="CT464" s="9">
        <v>116.32</v>
      </c>
      <c r="CU464" s="9">
        <v>122.16</v>
      </c>
      <c r="CV464" s="9">
        <v>123.66</v>
      </c>
      <c r="CW464" s="9">
        <v>116.66</v>
      </c>
      <c r="CX464" s="9">
        <v>104.61</v>
      </c>
      <c r="CY464" s="9">
        <v>97.61</v>
      </c>
      <c r="CZ464" s="9">
        <v>91.56</v>
      </c>
      <c r="DA464" s="9">
        <v>88.36</v>
      </c>
      <c r="DB464" s="9">
        <v>84.78</v>
      </c>
      <c r="DC464" s="9">
        <v>87.02</v>
      </c>
      <c r="DD464" s="9">
        <v>92.63</v>
      </c>
      <c r="DE464" s="9">
        <v>97.93</v>
      </c>
      <c r="DF464" s="9">
        <v>102.49</v>
      </c>
      <c r="DG464" s="9">
        <v>104.54</v>
      </c>
      <c r="DH464" s="9">
        <v>106.55</v>
      </c>
      <c r="DI464" s="9">
        <v>98.89</v>
      </c>
      <c r="DJ464" s="9">
        <v>89.1</v>
      </c>
      <c r="DK464" s="9">
        <v>81.11</v>
      </c>
      <c r="DL464" s="9">
        <v>77.12</v>
      </c>
      <c r="DM464" s="9">
        <v>71.37</v>
      </c>
      <c r="DN464" s="9">
        <v>71.84</v>
      </c>
      <c r="DO464" s="9">
        <v>75.78</v>
      </c>
      <c r="DP464" s="9">
        <v>79.83</v>
      </c>
      <c r="DR464" s="9">
        <v>91.86</v>
      </c>
      <c r="DS464" s="9">
        <v>103.41</v>
      </c>
      <c r="DT464" s="9">
        <v>115.87</v>
      </c>
      <c r="DU464" s="9">
        <v>114.07</v>
      </c>
      <c r="DV464" s="9">
        <v>104.91</v>
      </c>
      <c r="DW464" s="9">
        <v>101.67</v>
      </c>
      <c r="DX464" s="9">
        <v>100.05</v>
      </c>
      <c r="DY464" s="9">
        <v>99.94</v>
      </c>
      <c r="DZ464" s="9">
        <v>98.48</v>
      </c>
      <c r="EA464" s="9">
        <v>98.87</v>
      </c>
      <c r="EB464" s="9">
        <v>98.51</v>
      </c>
      <c r="EC464" s="9">
        <v>115.05</v>
      </c>
      <c r="ED464" s="9">
        <v>117.32</v>
      </c>
      <c r="EE464" s="9">
        <v>118.4</v>
      </c>
      <c r="EF464" s="9">
        <v>118.46</v>
      </c>
      <c r="EG464" s="9">
        <v>117.72</v>
      </c>
      <c r="EH464" s="9">
        <v>117.4</v>
      </c>
      <c r="EI464" s="9">
        <v>92.2</v>
      </c>
      <c r="EJ464" s="9">
        <v>91.47</v>
      </c>
      <c r="EK464" s="9">
        <v>91.45</v>
      </c>
      <c r="EL464" s="9">
        <v>91.56</v>
      </c>
      <c r="EM464" s="9">
        <v>92.94</v>
      </c>
      <c r="EN464" s="9">
        <v>93.78</v>
      </c>
      <c r="EO464" s="9">
        <v>104.22</v>
      </c>
      <c r="EP464" s="9">
        <v>106.73</v>
      </c>
      <c r="EQ464" s="9">
        <v>108.59</v>
      </c>
      <c r="ER464" s="9">
        <v>109.14</v>
      </c>
      <c r="ES464" s="9">
        <v>108.18</v>
      </c>
      <c r="ET464" s="9">
        <v>108.09</v>
      </c>
      <c r="EU464" s="9">
        <v>86.02</v>
      </c>
      <c r="EV464" s="9">
        <v>85.39</v>
      </c>
      <c r="EW464" s="9">
        <v>85.4</v>
      </c>
      <c r="EX464" s="9">
        <v>85.41</v>
      </c>
      <c r="EY464" s="9">
        <v>85.43</v>
      </c>
      <c r="EZ464" s="9">
        <v>91.22</v>
      </c>
      <c r="FA464" s="9">
        <v>94.49</v>
      </c>
      <c r="FB464" s="9">
        <v>97</v>
      </c>
      <c r="FC464" s="9">
        <v>98.86</v>
      </c>
      <c r="FD464" s="9">
        <v>99.41</v>
      </c>
      <c r="FE464" s="9">
        <v>98.45</v>
      </c>
      <c r="FF464" s="9">
        <v>98.36</v>
      </c>
      <c r="FG464" s="9">
        <v>77.06</v>
      </c>
      <c r="FH464" s="9">
        <v>76.430000000000007</v>
      </c>
      <c r="FI464" s="9">
        <v>76.44</v>
      </c>
      <c r="FJ464" s="9">
        <v>76.45</v>
      </c>
      <c r="FK464" s="9">
        <v>76.47</v>
      </c>
      <c r="FL464" s="9">
        <v>82.26</v>
      </c>
      <c r="FM464" s="9">
        <v>90.16</v>
      </c>
      <c r="FO464" s="9">
        <v>80.354600000000005</v>
      </c>
      <c r="FP464" s="7">
        <v>91.21</v>
      </c>
      <c r="FQ464" s="9">
        <v>1.2121999999999999</v>
      </c>
      <c r="FR464" s="7">
        <f t="shared" si="64"/>
        <v>75.24335918165319</v>
      </c>
      <c r="FT464" s="7">
        <v>4.97</v>
      </c>
      <c r="FU464" s="7">
        <v>4.5599999999999996</v>
      </c>
      <c r="FV464" s="9">
        <v>80.456400000000002</v>
      </c>
      <c r="FX464" s="9">
        <v>90.71</v>
      </c>
      <c r="FY464" s="9">
        <v>87.74</v>
      </c>
      <c r="FZ464" s="9">
        <v>85.43</v>
      </c>
      <c r="GA464" s="9">
        <v>82.57</v>
      </c>
      <c r="GB464" s="9">
        <v>78.38</v>
      </c>
    </row>
    <row r="465" spans="1:184" x14ac:dyDescent="0.25">
      <c r="A465" s="6">
        <f t="shared" si="65"/>
        <v>45202</v>
      </c>
      <c r="B465" s="13">
        <f t="shared" si="59"/>
        <v>10</v>
      </c>
      <c r="C465" s="13">
        <f t="shared" si="60"/>
        <v>2023</v>
      </c>
      <c r="D465">
        <f t="shared" si="61"/>
        <v>202310</v>
      </c>
      <c r="E465">
        <f t="shared" si="62"/>
        <v>4</v>
      </c>
      <c r="F465">
        <f t="shared" si="63"/>
        <v>202304</v>
      </c>
      <c r="G465" t="s">
        <v>651</v>
      </c>
      <c r="H465" s="9">
        <v>5.25</v>
      </c>
      <c r="I465" s="9">
        <v>5.1867000000000001</v>
      </c>
      <c r="J465" s="10">
        <v>5.2247735000000004</v>
      </c>
      <c r="K465" s="10">
        <v>5.2910602999999998</v>
      </c>
      <c r="L465" s="10">
        <v>5.3363857000000001</v>
      </c>
      <c r="M465" s="10">
        <v>5.3632755000000003</v>
      </c>
      <c r="N465" s="10">
        <v>5.3754422999999996</v>
      </c>
      <c r="O465" s="10">
        <v>5.3759534000000002</v>
      </c>
      <c r="P465" s="10">
        <v>5.3669582</v>
      </c>
      <c r="Q465" s="10">
        <v>5.3510552000000002</v>
      </c>
      <c r="R465" s="10">
        <v>5.3304152</v>
      </c>
      <c r="S465" s="10">
        <v>5.3064413999999998</v>
      </c>
      <c r="T465" s="10">
        <v>5.2795744999999998</v>
      </c>
      <c r="U465" s="10">
        <v>5.2494854999999996</v>
      </c>
      <c r="V465" s="10">
        <v>5.2144982999999998</v>
      </c>
      <c r="W465" s="10">
        <v>5.1747934999999998</v>
      </c>
      <c r="X465" s="10">
        <v>5.1312113000000004</v>
      </c>
      <c r="Y465" s="10">
        <v>5.0845902000000001</v>
      </c>
      <c r="Z465" s="10">
        <v>5.0357687000000002</v>
      </c>
      <c r="AA465" s="10">
        <v>4.9855869999999998</v>
      </c>
      <c r="AB465" s="10">
        <v>4.9348232999999997</v>
      </c>
      <c r="AC465" s="10">
        <v>4.8840015000000001</v>
      </c>
      <c r="AD465" s="10">
        <v>4.8335809999999997</v>
      </c>
      <c r="AE465" s="10">
        <v>4.7840191000000001</v>
      </c>
      <c r="AF465" s="10">
        <v>4.7357733</v>
      </c>
      <c r="AG465" s="10">
        <v>4.6893028000000001</v>
      </c>
      <c r="AH465" s="10">
        <v>4.6449878</v>
      </c>
      <c r="AI465" s="10">
        <v>4.6028688999999998</v>
      </c>
      <c r="AJ465" s="10">
        <v>4.5628938999999997</v>
      </c>
      <c r="AK465" s="10">
        <v>4.5250094000000001</v>
      </c>
      <c r="AL465" s="10">
        <v>4.4891619</v>
      </c>
      <c r="AM465" s="10">
        <v>4.4552993000000001</v>
      </c>
      <c r="AN465" s="10">
        <v>4.4233681000000002</v>
      </c>
      <c r="AO465" s="10">
        <v>4.3933150000000003</v>
      </c>
      <c r="AP465" s="10">
        <v>4.3650877000000001</v>
      </c>
      <c r="AQ465" s="10">
        <v>4.3386328000000001</v>
      </c>
      <c r="AR465" s="10">
        <v>4.3138969999999999</v>
      </c>
      <c r="AS465" s="10">
        <v>4.2908279</v>
      </c>
      <c r="AT465" s="10">
        <v>4.2693703000000003</v>
      </c>
      <c r="AU465" s="10">
        <v>4.2494586999999999</v>
      </c>
      <c r="AV465" s="10">
        <v>4.2310251000000001</v>
      </c>
      <c r="AW465" s="10">
        <v>4.2140003999999998</v>
      </c>
      <c r="AX465" s="10">
        <v>4.1983161000000004</v>
      </c>
      <c r="AY465" s="10">
        <v>4.1839037000000001</v>
      </c>
      <c r="AZ465" s="10">
        <v>4.1706944000000004</v>
      </c>
      <c r="BA465" s="10">
        <v>4.1586195999999997</v>
      </c>
      <c r="BB465" s="10">
        <v>4.1476107999999998</v>
      </c>
      <c r="BC465" s="10">
        <v>4.1375992999999998</v>
      </c>
      <c r="BD465" s="10">
        <v>4.1285163000000002</v>
      </c>
      <c r="BE465" s="10">
        <v>4.1202934999999998</v>
      </c>
      <c r="BF465" s="10">
        <v>4.1128670999999999</v>
      </c>
      <c r="BG465" s="10">
        <v>4.1061984000000002</v>
      </c>
      <c r="BH465" s="10">
        <v>4.1002562999999999</v>
      </c>
      <c r="BI465" s="10">
        <v>4.0950094999999997</v>
      </c>
      <c r="BJ465" s="10">
        <v>4.0904268000000004</v>
      </c>
      <c r="BK465" s="10">
        <v>4.0864772</v>
      </c>
      <c r="BL465" s="10">
        <v>4.0831292000000001</v>
      </c>
      <c r="BM465" s="10">
        <v>4.0803517999999999</v>
      </c>
      <c r="BN465" s="10">
        <v>4.0781137999999997</v>
      </c>
      <c r="BO465" s="10">
        <v>4.0763838999999997</v>
      </c>
      <c r="BP465" s="10">
        <v>4.0751308999999996</v>
      </c>
      <c r="BQ465" s="10">
        <v>4.0743236999999999</v>
      </c>
      <c r="BR465" s="10">
        <v>4.0776541999999996</v>
      </c>
      <c r="BS465" s="10">
        <v>4.0926045000000002</v>
      </c>
      <c r="BU465" s="9">
        <v>92.23</v>
      </c>
      <c r="BV465" s="9">
        <v>108.75</v>
      </c>
      <c r="BW465" s="9">
        <v>116.75</v>
      </c>
      <c r="BX465" s="9">
        <v>118.29</v>
      </c>
      <c r="BY465" s="9">
        <v>114.49</v>
      </c>
      <c r="BZ465" s="9">
        <v>110.67</v>
      </c>
      <c r="CA465" s="9">
        <v>107.36</v>
      </c>
      <c r="CB465" s="9">
        <v>104.85</v>
      </c>
      <c r="CC465" s="9">
        <v>106.25</v>
      </c>
      <c r="CD465" s="9">
        <v>107</v>
      </c>
      <c r="CE465" s="9">
        <v>111.37</v>
      </c>
      <c r="CF465" s="9">
        <v>116.75</v>
      </c>
      <c r="CG465" s="9">
        <v>123.45</v>
      </c>
      <c r="CH465" s="9">
        <v>129.21</v>
      </c>
      <c r="CI465" s="9">
        <v>134.13</v>
      </c>
      <c r="CJ465" s="9">
        <v>130.27000000000001</v>
      </c>
      <c r="CK465" s="9">
        <v>119.48</v>
      </c>
      <c r="CL465" s="9">
        <v>109.88</v>
      </c>
      <c r="CM465" s="9">
        <v>102.69</v>
      </c>
      <c r="CN465" s="9">
        <v>98.35</v>
      </c>
      <c r="CO465" s="9">
        <v>100.4</v>
      </c>
      <c r="CP465" s="9">
        <v>102.22</v>
      </c>
      <c r="CQ465" s="9">
        <v>104.3</v>
      </c>
      <c r="CR465" s="9">
        <v>107.88</v>
      </c>
      <c r="CS465" s="9">
        <v>110.9</v>
      </c>
      <c r="CT465" s="9">
        <v>112.9</v>
      </c>
      <c r="CU465" s="9">
        <v>119.02</v>
      </c>
      <c r="CV465" s="9">
        <v>120.53</v>
      </c>
      <c r="CW465" s="9">
        <v>113.53</v>
      </c>
      <c r="CX465" s="9">
        <v>101.65</v>
      </c>
      <c r="CY465" s="9">
        <v>94.66</v>
      </c>
      <c r="CZ465" s="9">
        <v>88.62</v>
      </c>
      <c r="DA465" s="9">
        <v>85.54</v>
      </c>
      <c r="DB465" s="9">
        <v>82.04</v>
      </c>
      <c r="DC465" s="9">
        <v>84.49</v>
      </c>
      <c r="DD465" s="9">
        <v>91</v>
      </c>
      <c r="DE465" s="9">
        <v>96.32</v>
      </c>
      <c r="DF465" s="9">
        <v>100.88</v>
      </c>
      <c r="DG465" s="9">
        <v>102.88</v>
      </c>
      <c r="DH465" s="9">
        <v>104.89</v>
      </c>
      <c r="DI465" s="9">
        <v>97.23</v>
      </c>
      <c r="DJ465" s="9">
        <v>87.5</v>
      </c>
      <c r="DK465" s="9">
        <v>79.510000000000005</v>
      </c>
      <c r="DL465" s="9">
        <v>75.52</v>
      </c>
      <c r="DM465" s="9">
        <v>69.77</v>
      </c>
      <c r="DN465" s="9">
        <v>70.239999999999995</v>
      </c>
      <c r="DO465" s="9">
        <v>74.180000000000007</v>
      </c>
      <c r="DP465" s="9">
        <v>78.19</v>
      </c>
      <c r="DR465" s="9">
        <v>88.68</v>
      </c>
      <c r="DS465" s="9">
        <v>100.37</v>
      </c>
      <c r="DT465" s="9">
        <v>112.57</v>
      </c>
      <c r="DU465" s="9">
        <v>112.12</v>
      </c>
      <c r="DV465" s="9">
        <v>101.26</v>
      </c>
      <c r="DW465" s="9">
        <v>98.57</v>
      </c>
      <c r="DX465" s="9">
        <v>96.95</v>
      </c>
      <c r="DY465" s="9">
        <v>96.84</v>
      </c>
      <c r="DZ465" s="9">
        <v>95.78</v>
      </c>
      <c r="EA465" s="9">
        <v>96.17</v>
      </c>
      <c r="EB465" s="9">
        <v>95.81</v>
      </c>
      <c r="EC465" s="9">
        <v>112.66</v>
      </c>
      <c r="ED465" s="9">
        <v>114.93</v>
      </c>
      <c r="EE465" s="9">
        <v>116.01</v>
      </c>
      <c r="EF465" s="9">
        <v>115.24</v>
      </c>
      <c r="EG465" s="9">
        <v>114.5</v>
      </c>
      <c r="EH465" s="9">
        <v>114.18</v>
      </c>
      <c r="EI465" s="9">
        <v>90.42</v>
      </c>
      <c r="EJ465" s="9">
        <v>89.69</v>
      </c>
      <c r="EK465" s="9">
        <v>89.67</v>
      </c>
      <c r="EL465" s="9">
        <v>89.78</v>
      </c>
      <c r="EM465" s="9">
        <v>91.16</v>
      </c>
      <c r="EN465" s="9">
        <v>92</v>
      </c>
      <c r="EO465" s="9">
        <v>103.26</v>
      </c>
      <c r="EP465" s="9">
        <v>105.77</v>
      </c>
      <c r="EQ465" s="9">
        <v>107.63</v>
      </c>
      <c r="ER465" s="9">
        <v>108.18</v>
      </c>
      <c r="ES465" s="9">
        <v>107.22</v>
      </c>
      <c r="ET465" s="9">
        <v>107.13</v>
      </c>
      <c r="EU465" s="9">
        <v>85.31</v>
      </c>
      <c r="EV465" s="9">
        <v>84.68</v>
      </c>
      <c r="EW465" s="9">
        <v>84.69</v>
      </c>
      <c r="EX465" s="9">
        <v>84.7</v>
      </c>
      <c r="EY465" s="9">
        <v>84.72</v>
      </c>
      <c r="EZ465" s="9">
        <v>90.51</v>
      </c>
      <c r="FA465" s="9">
        <v>96.26</v>
      </c>
      <c r="FB465" s="9">
        <v>98.77</v>
      </c>
      <c r="FC465" s="9">
        <v>100.63</v>
      </c>
      <c r="FD465" s="9">
        <v>101.18</v>
      </c>
      <c r="FE465" s="9">
        <v>100.22</v>
      </c>
      <c r="FF465" s="9">
        <v>100.13</v>
      </c>
      <c r="FG465" s="9">
        <v>78.06</v>
      </c>
      <c r="FH465" s="9">
        <v>77.430000000000007</v>
      </c>
      <c r="FI465" s="9">
        <v>77.44</v>
      </c>
      <c r="FJ465" s="9">
        <v>77.45</v>
      </c>
      <c r="FK465" s="9">
        <v>77.47</v>
      </c>
      <c r="FL465" s="9">
        <v>83.26</v>
      </c>
      <c r="FM465" s="9">
        <v>91.93</v>
      </c>
      <c r="FO465" s="9">
        <v>80.208200000000005</v>
      </c>
      <c r="FP465" s="7">
        <v>94.46</v>
      </c>
      <c r="FQ465" s="9">
        <v>1.208</v>
      </c>
      <c r="FR465" s="7">
        <f t="shared" si="64"/>
        <v>78.19536423841059</v>
      </c>
      <c r="FT465" s="7">
        <v>4.99</v>
      </c>
      <c r="FU465" s="7">
        <v>4.5999999999999996</v>
      </c>
      <c r="FV465" s="9">
        <v>80.292500000000004</v>
      </c>
      <c r="FX465" s="9">
        <v>90.92</v>
      </c>
      <c r="FY465" s="9">
        <v>87.83</v>
      </c>
      <c r="FZ465" s="9">
        <v>85.45</v>
      </c>
      <c r="GA465" s="9">
        <v>82.59</v>
      </c>
      <c r="GB465" s="9">
        <v>78.39</v>
      </c>
    </row>
    <row r="466" spans="1:184" x14ac:dyDescent="0.25">
      <c r="A466" s="6">
        <f t="shared" si="65"/>
        <v>45203</v>
      </c>
      <c r="B466" s="13">
        <f t="shared" si="59"/>
        <v>10</v>
      </c>
      <c r="C466" s="13">
        <f t="shared" si="60"/>
        <v>2023</v>
      </c>
      <c r="D466">
        <f t="shared" si="61"/>
        <v>202310</v>
      </c>
      <c r="E466">
        <f t="shared" si="62"/>
        <v>4</v>
      </c>
      <c r="F466">
        <f t="shared" si="63"/>
        <v>202304</v>
      </c>
      <c r="G466" t="s">
        <v>652</v>
      </c>
      <c r="H466" s="9">
        <v>5.25</v>
      </c>
      <c r="I466" s="9">
        <v>5.1871999999999998</v>
      </c>
      <c r="J466" s="10">
        <v>5.2293685999999999</v>
      </c>
      <c r="K466" s="10">
        <v>5.292675</v>
      </c>
      <c r="L466" s="10">
        <v>5.3363924999999997</v>
      </c>
      <c r="M466" s="10">
        <v>5.3605711999999999</v>
      </c>
      <c r="N466" s="10">
        <v>5.368322</v>
      </c>
      <c r="O466" s="10">
        <v>5.3635174000000001</v>
      </c>
      <c r="P466" s="10">
        <v>5.3494330999999997</v>
      </c>
      <c r="Q466" s="10">
        <v>5.3290547999999998</v>
      </c>
      <c r="R466" s="10">
        <v>5.3044115999999999</v>
      </c>
      <c r="S466" s="10">
        <v>5.2765886999999996</v>
      </c>
      <c r="T466" s="10">
        <v>5.2456886000000003</v>
      </c>
      <c r="U466" s="10">
        <v>5.2112803000000003</v>
      </c>
      <c r="V466" s="10">
        <v>5.1718934000000001</v>
      </c>
      <c r="W466" s="10">
        <v>5.1278499999999996</v>
      </c>
      <c r="X466" s="10">
        <v>5.0800919000000002</v>
      </c>
      <c r="Y466" s="10">
        <v>5.0295594000000001</v>
      </c>
      <c r="Z466" s="10">
        <v>4.9771926000000004</v>
      </c>
      <c r="AA466" s="10">
        <v>4.9239335999999998</v>
      </c>
      <c r="AB466" s="10">
        <v>4.8706538999999998</v>
      </c>
      <c r="AC466" s="10">
        <v>4.8179372999999996</v>
      </c>
      <c r="AD466" s="10">
        <v>4.7662936</v>
      </c>
      <c r="AE466" s="10">
        <v>4.7162307999999999</v>
      </c>
      <c r="AF466" s="10">
        <v>4.6682569000000003</v>
      </c>
      <c r="AG466" s="10">
        <v>4.6228819000000003</v>
      </c>
      <c r="AH466" s="10">
        <v>4.5805318000000002</v>
      </c>
      <c r="AI466" s="10">
        <v>4.5411923999999999</v>
      </c>
      <c r="AJ466" s="10">
        <v>4.5047033000000001</v>
      </c>
      <c r="AK466" s="10">
        <v>4.4709021</v>
      </c>
      <c r="AL466" s="10">
        <v>4.4396271</v>
      </c>
      <c r="AM466" s="10">
        <v>4.4107171999999997</v>
      </c>
      <c r="AN466" s="10">
        <v>4.3840105999999999</v>
      </c>
      <c r="AO466" s="10">
        <v>4.3593451999999999</v>
      </c>
      <c r="AP466" s="10">
        <v>4.3365602000000001</v>
      </c>
      <c r="AQ466" s="10">
        <v>4.3154934000000003</v>
      </c>
      <c r="AR466" s="10">
        <v>4.2959832000000002</v>
      </c>
      <c r="AS466" s="10">
        <v>4.2778684</v>
      </c>
      <c r="AT466" s="10">
        <v>4.2610001000000004</v>
      </c>
      <c r="AU466" s="10">
        <v>4.2452937000000004</v>
      </c>
      <c r="AV466" s="10">
        <v>4.2306841000000004</v>
      </c>
      <c r="AW466" s="10">
        <v>4.2171061999999999</v>
      </c>
      <c r="AX466" s="10">
        <v>4.2044945</v>
      </c>
      <c r="AY466" s="10">
        <v>4.1927840999999999</v>
      </c>
      <c r="AZ466" s="10">
        <v>4.1819097000000003</v>
      </c>
      <c r="BA466" s="10">
        <v>4.1718058999999998</v>
      </c>
      <c r="BB466" s="10">
        <v>4.1624078999999998</v>
      </c>
      <c r="BC466" s="10">
        <v>4.1536502000000004</v>
      </c>
      <c r="BD466" s="10">
        <v>4.1454677000000002</v>
      </c>
      <c r="BE466" s="10">
        <v>4.1377952000000002</v>
      </c>
      <c r="BF466" s="10">
        <v>4.1305766000000004</v>
      </c>
      <c r="BG466" s="10">
        <v>4.1237956000000002</v>
      </c>
      <c r="BH466" s="10">
        <v>4.1174470999999997</v>
      </c>
      <c r="BI466" s="10">
        <v>4.1115259999999996</v>
      </c>
      <c r="BJ466" s="10">
        <v>4.1060268999999998</v>
      </c>
      <c r="BK466" s="10">
        <v>4.1009450000000003</v>
      </c>
      <c r="BL466" s="10">
        <v>4.0962749000000001</v>
      </c>
      <c r="BM466" s="10">
        <v>4.0920113999999996</v>
      </c>
      <c r="BN466" s="10">
        <v>4.0881493999999998</v>
      </c>
      <c r="BO466" s="10">
        <v>4.0846837999999996</v>
      </c>
      <c r="BP466" s="10">
        <v>4.0816093999999996</v>
      </c>
      <c r="BQ466" s="10">
        <v>4.0789209</v>
      </c>
      <c r="BR466" s="10">
        <v>4.0705248000000003</v>
      </c>
      <c r="BS466" s="10">
        <v>4.0742158999999996</v>
      </c>
      <c r="BU466" s="9">
        <v>95.95</v>
      </c>
      <c r="BV466" s="9">
        <v>111.84</v>
      </c>
      <c r="BW466" s="9">
        <v>119.34</v>
      </c>
      <c r="BX466" s="9">
        <v>121.18</v>
      </c>
      <c r="BY466" s="9">
        <v>117.59</v>
      </c>
      <c r="BZ466" s="9">
        <v>114</v>
      </c>
      <c r="CA466" s="9">
        <v>110.6</v>
      </c>
      <c r="CB466" s="9">
        <v>108.13</v>
      </c>
      <c r="CC466" s="9">
        <v>108.96</v>
      </c>
      <c r="CD466" s="9">
        <v>109.7</v>
      </c>
      <c r="CE466" s="9">
        <v>114.07</v>
      </c>
      <c r="CF466" s="9">
        <v>119.32</v>
      </c>
      <c r="CG466" s="9">
        <v>125.8</v>
      </c>
      <c r="CH466" s="9">
        <v>131.51</v>
      </c>
      <c r="CI466" s="9">
        <v>136.36000000000001</v>
      </c>
      <c r="CJ466" s="9">
        <v>132.44999999999999</v>
      </c>
      <c r="CK466" s="9">
        <v>121.61</v>
      </c>
      <c r="CL466" s="9">
        <v>111.94</v>
      </c>
      <c r="CM466" s="9">
        <v>104.71</v>
      </c>
      <c r="CN466" s="9">
        <v>100.32</v>
      </c>
      <c r="CO466" s="9">
        <v>102.31</v>
      </c>
      <c r="CP466" s="9">
        <v>104.05</v>
      </c>
      <c r="CQ466" s="9">
        <v>106.01</v>
      </c>
      <c r="CR466" s="9">
        <v>109.26</v>
      </c>
      <c r="CS466" s="9">
        <v>112.17</v>
      </c>
      <c r="CT466" s="9">
        <v>114.1</v>
      </c>
      <c r="CU466" s="9">
        <v>119.94</v>
      </c>
      <c r="CV466" s="9">
        <v>121.4</v>
      </c>
      <c r="CW466" s="9">
        <v>114</v>
      </c>
      <c r="CX466" s="9">
        <v>101.48</v>
      </c>
      <c r="CY466" s="9">
        <v>94.49</v>
      </c>
      <c r="CZ466" s="9">
        <v>88.45</v>
      </c>
      <c r="DA466" s="9">
        <v>85.58</v>
      </c>
      <c r="DB466" s="9">
        <v>82.28</v>
      </c>
      <c r="DC466" s="9">
        <v>84.73</v>
      </c>
      <c r="DD466" s="9">
        <v>91.29</v>
      </c>
      <c r="DE466" s="9">
        <v>96.61</v>
      </c>
      <c r="DF466" s="9">
        <v>101.17</v>
      </c>
      <c r="DG466" s="9">
        <v>103.17</v>
      </c>
      <c r="DH466" s="9">
        <v>105.18</v>
      </c>
      <c r="DI466" s="9">
        <v>97.52</v>
      </c>
      <c r="DJ466" s="9">
        <v>87.39</v>
      </c>
      <c r="DK466" s="9">
        <v>79.400000000000006</v>
      </c>
      <c r="DL466" s="9">
        <v>75.41</v>
      </c>
      <c r="DM466" s="9">
        <v>69.66</v>
      </c>
      <c r="DN466" s="9">
        <v>70.13</v>
      </c>
      <c r="DO466" s="9">
        <v>74.069999999999993</v>
      </c>
      <c r="DP466" s="9">
        <v>77.34</v>
      </c>
      <c r="DR466" s="9">
        <v>90.64</v>
      </c>
      <c r="DS466" s="9">
        <v>102.21</v>
      </c>
      <c r="DT466" s="9">
        <v>114.12</v>
      </c>
      <c r="DU466" s="9">
        <v>113.86</v>
      </c>
      <c r="DV466" s="9">
        <v>102.39</v>
      </c>
      <c r="DW466" s="9">
        <v>100.75</v>
      </c>
      <c r="DX466" s="9">
        <v>99.13</v>
      </c>
      <c r="DY466" s="9">
        <v>99.02</v>
      </c>
      <c r="DZ466" s="9">
        <v>97.85</v>
      </c>
      <c r="EA466" s="9">
        <v>98.24</v>
      </c>
      <c r="EB466" s="9">
        <v>97.88</v>
      </c>
      <c r="EC466" s="9">
        <v>114.05</v>
      </c>
      <c r="ED466" s="9">
        <v>116.32</v>
      </c>
      <c r="EE466" s="9">
        <v>117.4</v>
      </c>
      <c r="EF466" s="9">
        <v>116.44</v>
      </c>
      <c r="EG466" s="9">
        <v>115.7</v>
      </c>
      <c r="EH466" s="9">
        <v>115.38</v>
      </c>
      <c r="EI466" s="9">
        <v>91.46</v>
      </c>
      <c r="EJ466" s="9">
        <v>90.73</v>
      </c>
      <c r="EK466" s="9">
        <v>90.71</v>
      </c>
      <c r="EL466" s="9">
        <v>90.82</v>
      </c>
      <c r="EM466" s="9">
        <v>92.2</v>
      </c>
      <c r="EN466" s="9">
        <v>93.04</v>
      </c>
      <c r="EO466" s="9">
        <v>104.04</v>
      </c>
      <c r="EP466" s="9">
        <v>106.55</v>
      </c>
      <c r="EQ466" s="9">
        <v>108.41</v>
      </c>
      <c r="ER466" s="9">
        <v>108.96</v>
      </c>
      <c r="ES466" s="9">
        <v>108</v>
      </c>
      <c r="ET466" s="9">
        <v>107.91</v>
      </c>
      <c r="EU466" s="9">
        <v>85.77</v>
      </c>
      <c r="EV466" s="9">
        <v>85.14</v>
      </c>
      <c r="EW466" s="9">
        <v>85.15</v>
      </c>
      <c r="EX466" s="9">
        <v>85.16</v>
      </c>
      <c r="EY466" s="9">
        <v>85.18</v>
      </c>
      <c r="EZ466" s="9">
        <v>90.97</v>
      </c>
      <c r="FA466" s="9">
        <v>95.34</v>
      </c>
      <c r="FB466" s="9">
        <v>97.85</v>
      </c>
      <c r="FC466" s="9">
        <v>99.71</v>
      </c>
      <c r="FD466" s="9">
        <v>100.26</v>
      </c>
      <c r="FE466" s="9">
        <v>99.3</v>
      </c>
      <c r="FF466" s="9">
        <v>99.21</v>
      </c>
      <c r="FG466" s="9">
        <v>78.260000000000005</v>
      </c>
      <c r="FH466" s="9">
        <v>77.63</v>
      </c>
      <c r="FI466" s="9">
        <v>77.64</v>
      </c>
      <c r="FJ466" s="9">
        <v>77.650000000000006</v>
      </c>
      <c r="FK466" s="9">
        <v>77.67</v>
      </c>
      <c r="FL466" s="9">
        <v>83.46</v>
      </c>
      <c r="FM466" s="9">
        <v>91.01</v>
      </c>
      <c r="FO466" s="9">
        <v>80.397999999999996</v>
      </c>
      <c r="FP466" s="7">
        <v>89.83</v>
      </c>
      <c r="FQ466" s="9">
        <v>1.2115</v>
      </c>
      <c r="FR466" s="7">
        <f t="shared" si="64"/>
        <v>74.147750722245149</v>
      </c>
      <c r="FT466" s="7">
        <v>4.92</v>
      </c>
      <c r="FU466" s="7">
        <v>4.58</v>
      </c>
      <c r="FV466" s="9">
        <v>80.480999999999995</v>
      </c>
      <c r="FX466" s="9">
        <v>85.81</v>
      </c>
      <c r="FY466" s="9">
        <v>82.97</v>
      </c>
      <c r="FZ466" s="9">
        <v>80.91</v>
      </c>
      <c r="GA466" s="9">
        <v>78.569999999999993</v>
      </c>
      <c r="GB466" s="9">
        <v>75.02</v>
      </c>
    </row>
    <row r="467" spans="1:184" x14ac:dyDescent="0.25">
      <c r="A467" s="6">
        <f t="shared" si="65"/>
        <v>45204</v>
      </c>
      <c r="B467" s="13">
        <f t="shared" si="59"/>
        <v>10</v>
      </c>
      <c r="C467" s="13">
        <f t="shared" si="60"/>
        <v>2023</v>
      </c>
      <c r="D467">
        <f t="shared" si="61"/>
        <v>202310</v>
      </c>
      <c r="E467">
        <f t="shared" si="62"/>
        <v>4</v>
      </c>
      <c r="F467">
        <f t="shared" si="63"/>
        <v>202304</v>
      </c>
      <c r="G467" t="s">
        <v>653</v>
      </c>
      <c r="H467" s="9">
        <v>5.25</v>
      </c>
      <c r="I467" s="9">
        <v>5.1871999999999998</v>
      </c>
      <c r="J467" s="10">
        <v>5.2257652999999999</v>
      </c>
      <c r="K467" s="10">
        <v>5.2780966999999999</v>
      </c>
      <c r="L467" s="10">
        <v>5.3133407000000004</v>
      </c>
      <c r="M467" s="10">
        <v>5.3318095000000003</v>
      </c>
      <c r="N467" s="10">
        <v>5.3363579999999997</v>
      </c>
      <c r="O467" s="10">
        <v>5.3293391999999997</v>
      </c>
      <c r="P467" s="10">
        <v>5.3128931000000001</v>
      </c>
      <c r="Q467" s="10">
        <v>5.2895275000000002</v>
      </c>
      <c r="R467" s="10">
        <v>5.2613554000000002</v>
      </c>
      <c r="S467" s="10">
        <v>5.2296632000000001</v>
      </c>
      <c r="T467" s="10">
        <v>5.1946189</v>
      </c>
      <c r="U467" s="10">
        <v>5.1558656000000003</v>
      </c>
      <c r="V467" s="10">
        <v>5.1116507999999996</v>
      </c>
      <c r="W467" s="10">
        <v>5.0623414999999996</v>
      </c>
      <c r="X467" s="10">
        <v>5.0092046999999997</v>
      </c>
      <c r="Y467" s="10">
        <v>4.9535061000000002</v>
      </c>
      <c r="Z467" s="10">
        <v>4.8965110000000003</v>
      </c>
      <c r="AA467" s="10">
        <v>4.8394873</v>
      </c>
      <c r="AB467" s="10">
        <v>4.7835821000000003</v>
      </c>
      <c r="AC467" s="10">
        <v>4.7293364999999996</v>
      </c>
      <c r="AD467" s="10">
        <v>4.6771000000000003</v>
      </c>
      <c r="AE467" s="10">
        <v>4.6272200000000003</v>
      </c>
      <c r="AF467" s="10">
        <v>4.580044</v>
      </c>
      <c r="AG467" s="10">
        <v>4.5359211000000004</v>
      </c>
      <c r="AH467" s="10">
        <v>4.4951248000000001</v>
      </c>
      <c r="AI467" s="10">
        <v>4.4575668999999998</v>
      </c>
      <c r="AJ467" s="10">
        <v>4.4230508999999998</v>
      </c>
      <c r="AK467" s="10">
        <v>4.3913785000000001</v>
      </c>
      <c r="AL467" s="10">
        <v>4.3623519000000002</v>
      </c>
      <c r="AM467" s="10">
        <v>4.3357742999999997</v>
      </c>
      <c r="AN467" s="10">
        <v>4.3114474999999999</v>
      </c>
      <c r="AO467" s="10">
        <v>4.2891737000000001</v>
      </c>
      <c r="AP467" s="10">
        <v>4.2687559999999998</v>
      </c>
      <c r="AQ467" s="10">
        <v>4.2499963000000003</v>
      </c>
      <c r="AR467" s="10">
        <v>4.2326968999999997</v>
      </c>
      <c r="AS467" s="10">
        <v>4.2166607000000003</v>
      </c>
      <c r="AT467" s="10">
        <v>4.2017110999999998</v>
      </c>
      <c r="AU467" s="10">
        <v>4.1877662000000004</v>
      </c>
      <c r="AV467" s="10">
        <v>4.1747709000000004</v>
      </c>
      <c r="AW467" s="10">
        <v>4.1626691999999998</v>
      </c>
      <c r="AX467" s="10">
        <v>4.1514053000000004</v>
      </c>
      <c r="AY467" s="10">
        <v>4.1409238000000004</v>
      </c>
      <c r="AZ467" s="10">
        <v>4.1311689999999999</v>
      </c>
      <c r="BA467" s="10">
        <v>4.1220850999999996</v>
      </c>
      <c r="BB467" s="10">
        <v>4.1136166000000003</v>
      </c>
      <c r="BC467" s="10">
        <v>4.1057077</v>
      </c>
      <c r="BD467" s="10">
        <v>4.0983027999999999</v>
      </c>
      <c r="BE467" s="10">
        <v>4.0913462999999997</v>
      </c>
      <c r="BF467" s="10">
        <v>4.0847902999999999</v>
      </c>
      <c r="BG467" s="10">
        <v>4.0786216</v>
      </c>
      <c r="BH467" s="10">
        <v>4.0728365999999996</v>
      </c>
      <c r="BI467" s="10">
        <v>4.0674317000000002</v>
      </c>
      <c r="BJ467" s="10">
        <v>4.0624032999999997</v>
      </c>
      <c r="BK467" s="10">
        <v>4.0577477000000002</v>
      </c>
      <c r="BL467" s="10">
        <v>4.0534613000000004</v>
      </c>
      <c r="BM467" s="10">
        <v>4.0495403999999997</v>
      </c>
      <c r="BN467" s="10">
        <v>4.0459814999999999</v>
      </c>
      <c r="BO467" s="10">
        <v>4.0427809000000003</v>
      </c>
      <c r="BP467" s="10">
        <v>4.0399349999999998</v>
      </c>
      <c r="BQ467" s="10">
        <v>4.0374401999999998</v>
      </c>
      <c r="BR467" s="10">
        <v>4.0296260999999998</v>
      </c>
      <c r="BS467" s="10">
        <v>4.0334484000000002</v>
      </c>
      <c r="BU467" s="9">
        <v>89.87</v>
      </c>
      <c r="BV467" s="9">
        <v>107.49</v>
      </c>
      <c r="BW467" s="9">
        <v>115.65</v>
      </c>
      <c r="BX467" s="9">
        <v>117.81</v>
      </c>
      <c r="BY467" s="9">
        <v>114.65</v>
      </c>
      <c r="BZ467" s="9">
        <v>111.4</v>
      </c>
      <c r="CA467" s="9">
        <v>108.34</v>
      </c>
      <c r="CB467" s="9">
        <v>105.9</v>
      </c>
      <c r="CC467" s="9">
        <v>106.54</v>
      </c>
      <c r="CD467" s="9">
        <v>107.29</v>
      </c>
      <c r="CE467" s="9">
        <v>111.62</v>
      </c>
      <c r="CF467" s="9">
        <v>117</v>
      </c>
      <c r="CG467" s="9">
        <v>122.89</v>
      </c>
      <c r="CH467" s="9">
        <v>129.30000000000001</v>
      </c>
      <c r="CI467" s="9">
        <v>134.30000000000001</v>
      </c>
      <c r="CJ467" s="9">
        <v>130.38999999999999</v>
      </c>
      <c r="CK467" s="9">
        <v>119.55</v>
      </c>
      <c r="CL467" s="9">
        <v>110.23</v>
      </c>
      <c r="CM467" s="9">
        <v>102.99</v>
      </c>
      <c r="CN467" s="9">
        <v>98.61</v>
      </c>
      <c r="CO467" s="9">
        <v>100.6</v>
      </c>
      <c r="CP467" s="9">
        <v>102.34</v>
      </c>
      <c r="CQ467" s="9">
        <v>104.43</v>
      </c>
      <c r="CR467" s="9">
        <v>108.09</v>
      </c>
      <c r="CS467" s="9">
        <v>110.99</v>
      </c>
      <c r="CT467" s="9">
        <v>112.92</v>
      </c>
      <c r="CU467" s="9">
        <v>118.83</v>
      </c>
      <c r="CV467" s="9">
        <v>120.3</v>
      </c>
      <c r="CW467" s="9">
        <v>112.9</v>
      </c>
      <c r="CX467" s="9">
        <v>100.87</v>
      </c>
      <c r="CY467" s="9">
        <v>93.75</v>
      </c>
      <c r="CZ467" s="9">
        <v>87.92</v>
      </c>
      <c r="DA467" s="9">
        <v>85.05</v>
      </c>
      <c r="DB467" s="9">
        <v>81.75</v>
      </c>
      <c r="DC467" s="9">
        <v>84.2</v>
      </c>
      <c r="DD467" s="9">
        <v>90.87</v>
      </c>
      <c r="DE467" s="9">
        <v>96.19</v>
      </c>
      <c r="DF467" s="9">
        <v>100.75</v>
      </c>
      <c r="DG467" s="9">
        <v>102.61</v>
      </c>
      <c r="DH467" s="9">
        <v>104.62</v>
      </c>
      <c r="DI467" s="9">
        <v>96.96</v>
      </c>
      <c r="DJ467" s="9">
        <v>86.83</v>
      </c>
      <c r="DK467" s="9">
        <v>78.84</v>
      </c>
      <c r="DL467" s="9">
        <v>74.849999999999994</v>
      </c>
      <c r="DM467" s="9">
        <v>69.099999999999994</v>
      </c>
      <c r="DN467" s="9">
        <v>69.569999999999993</v>
      </c>
      <c r="DO467" s="9">
        <v>73.53</v>
      </c>
      <c r="DP467" s="9">
        <v>76.55</v>
      </c>
      <c r="DR467" s="9">
        <v>86.82</v>
      </c>
      <c r="DS467" s="9">
        <v>99.48</v>
      </c>
      <c r="DT467" s="9">
        <v>111.64</v>
      </c>
      <c r="DU467" s="9">
        <v>111.38</v>
      </c>
      <c r="DV467" s="9">
        <v>99.91</v>
      </c>
      <c r="DW467" s="9">
        <v>99.3</v>
      </c>
      <c r="DX467" s="9">
        <v>97.68</v>
      </c>
      <c r="DY467" s="9">
        <v>97.57</v>
      </c>
      <c r="DZ467" s="9">
        <v>96.37</v>
      </c>
      <c r="EA467" s="9">
        <v>96.76</v>
      </c>
      <c r="EB467" s="9">
        <v>96.4</v>
      </c>
      <c r="EC467" s="9">
        <v>112.33</v>
      </c>
      <c r="ED467" s="9">
        <v>114.6</v>
      </c>
      <c r="EE467" s="9">
        <v>115.68</v>
      </c>
      <c r="EF467" s="9">
        <v>115.05</v>
      </c>
      <c r="EG467" s="9">
        <v>114.31</v>
      </c>
      <c r="EH467" s="9">
        <v>113.99</v>
      </c>
      <c r="EI467" s="9">
        <v>89.19</v>
      </c>
      <c r="EJ467" s="9">
        <v>88.46</v>
      </c>
      <c r="EK467" s="9">
        <v>88.44</v>
      </c>
      <c r="EL467" s="9">
        <v>88.55</v>
      </c>
      <c r="EM467" s="9">
        <v>89.93</v>
      </c>
      <c r="EN467" s="9">
        <v>90.77</v>
      </c>
      <c r="EO467" s="9">
        <v>102.48</v>
      </c>
      <c r="EP467" s="9">
        <v>104.99</v>
      </c>
      <c r="EQ467" s="9">
        <v>106.85</v>
      </c>
      <c r="ER467" s="9">
        <v>107.4</v>
      </c>
      <c r="ES467" s="9">
        <v>106.44</v>
      </c>
      <c r="ET467" s="9">
        <v>106.35</v>
      </c>
      <c r="EU467" s="9">
        <v>84.32</v>
      </c>
      <c r="EV467" s="9">
        <v>83.69</v>
      </c>
      <c r="EW467" s="9">
        <v>83.7</v>
      </c>
      <c r="EX467" s="9">
        <v>83.71</v>
      </c>
      <c r="EY467" s="9">
        <v>83.73</v>
      </c>
      <c r="EZ467" s="9">
        <v>89.52</v>
      </c>
      <c r="FA467" s="9">
        <v>94.49</v>
      </c>
      <c r="FB467" s="9">
        <v>97</v>
      </c>
      <c r="FC467" s="9">
        <v>98.86</v>
      </c>
      <c r="FD467" s="9">
        <v>99.41</v>
      </c>
      <c r="FE467" s="9">
        <v>98.45</v>
      </c>
      <c r="FF467" s="9">
        <v>98.36</v>
      </c>
      <c r="FG467" s="9">
        <v>76.959999999999994</v>
      </c>
      <c r="FH467" s="9">
        <v>76.33</v>
      </c>
      <c r="FI467" s="9">
        <v>76.34</v>
      </c>
      <c r="FJ467" s="9">
        <v>76.349999999999994</v>
      </c>
      <c r="FK467" s="9">
        <v>76.37</v>
      </c>
      <c r="FL467" s="9">
        <v>82.16</v>
      </c>
      <c r="FM467" s="9">
        <v>90.16</v>
      </c>
      <c r="FO467" s="9">
        <v>80.503200000000007</v>
      </c>
      <c r="FP467" s="7">
        <v>88.28</v>
      </c>
      <c r="FQ467" s="9">
        <v>1.216</v>
      </c>
      <c r="FR467" s="7">
        <f t="shared" si="64"/>
        <v>72.598684210526315</v>
      </c>
      <c r="FT467" s="7">
        <v>4.8600000000000003</v>
      </c>
      <c r="FU467" s="7">
        <v>4.53</v>
      </c>
      <c r="FV467" s="9">
        <v>80.581400000000002</v>
      </c>
      <c r="FX467" s="9">
        <v>84.07</v>
      </c>
      <c r="FY467" s="9">
        <v>81.69</v>
      </c>
      <c r="FZ467" s="9">
        <v>79.900000000000006</v>
      </c>
      <c r="GA467" s="9">
        <v>77.47</v>
      </c>
      <c r="GB467" s="9">
        <v>73.959999999999994</v>
      </c>
    </row>
    <row r="468" spans="1:184" x14ac:dyDescent="0.25">
      <c r="A468" s="6">
        <f t="shared" si="65"/>
        <v>45205</v>
      </c>
      <c r="B468" s="13">
        <f t="shared" si="59"/>
        <v>10</v>
      </c>
      <c r="C468" s="13">
        <f t="shared" si="60"/>
        <v>2023</v>
      </c>
      <c r="D468">
        <f t="shared" si="61"/>
        <v>202310</v>
      </c>
      <c r="E468">
        <f t="shared" si="62"/>
        <v>4</v>
      </c>
      <c r="F468">
        <f t="shared" si="63"/>
        <v>202304</v>
      </c>
      <c r="G468" t="s">
        <v>654</v>
      </c>
      <c r="H468" s="9">
        <v>5.25</v>
      </c>
      <c r="I468" s="9">
        <v>5.1871</v>
      </c>
      <c r="J468" s="10">
        <v>5.2288019999999999</v>
      </c>
      <c r="K468" s="10">
        <v>5.2811617999999996</v>
      </c>
      <c r="L468" s="10">
        <v>5.3191211999999997</v>
      </c>
      <c r="M468" s="10">
        <v>5.3427028999999999</v>
      </c>
      <c r="N468" s="10">
        <v>5.3525641000000004</v>
      </c>
      <c r="O468" s="10">
        <v>5.3492322000000003</v>
      </c>
      <c r="P468" s="10">
        <v>5.3345289999999999</v>
      </c>
      <c r="Q468" s="10">
        <v>5.3107936999999996</v>
      </c>
      <c r="R468" s="10">
        <v>5.2806695000000001</v>
      </c>
      <c r="S468" s="10">
        <v>5.2460630999999998</v>
      </c>
      <c r="T468" s="10">
        <v>5.2081474999999999</v>
      </c>
      <c r="U468" s="10">
        <v>5.1672247000000002</v>
      </c>
      <c r="V468" s="10">
        <v>5.1230070999999997</v>
      </c>
      <c r="W468" s="10">
        <v>5.0759999999999996</v>
      </c>
      <c r="X468" s="10">
        <v>5.0270063</v>
      </c>
      <c r="Y468" s="10">
        <v>4.9768271999999998</v>
      </c>
      <c r="Z468" s="10">
        <v>4.9262641</v>
      </c>
      <c r="AA468" s="10">
        <v>4.8761200000000002</v>
      </c>
      <c r="AB468" s="10">
        <v>4.8271116000000003</v>
      </c>
      <c r="AC468" s="10">
        <v>4.7795638</v>
      </c>
      <c r="AD468" s="10">
        <v>4.7336894999999997</v>
      </c>
      <c r="AE468" s="10">
        <v>4.6896998999999999</v>
      </c>
      <c r="AF468" s="10">
        <v>4.6478063000000001</v>
      </c>
      <c r="AG468" s="10">
        <v>4.6082216000000003</v>
      </c>
      <c r="AH468" s="10">
        <v>4.5711062</v>
      </c>
      <c r="AI468" s="10">
        <v>4.5363974000000002</v>
      </c>
      <c r="AJ468" s="10">
        <v>4.5039718000000004</v>
      </c>
      <c r="AK468" s="10">
        <v>4.4737046999999999</v>
      </c>
      <c r="AL468" s="10">
        <v>4.4454716000000003</v>
      </c>
      <c r="AM468" s="10">
        <v>4.4191488999999997</v>
      </c>
      <c r="AN468" s="10">
        <v>4.3946123000000004</v>
      </c>
      <c r="AO468" s="10">
        <v>4.3717370000000004</v>
      </c>
      <c r="AP468" s="10">
        <v>4.3503996000000003</v>
      </c>
      <c r="AQ468" s="10">
        <v>4.3304755000000004</v>
      </c>
      <c r="AR468" s="10">
        <v>4.3118403000000001</v>
      </c>
      <c r="AS468" s="10">
        <v>4.2943702000000004</v>
      </c>
      <c r="AT468" s="10">
        <v>4.2779528000000004</v>
      </c>
      <c r="AU468" s="10">
        <v>4.2625280999999999</v>
      </c>
      <c r="AV468" s="10">
        <v>4.2480510999999996</v>
      </c>
      <c r="AW468" s="10">
        <v>4.2344765999999998</v>
      </c>
      <c r="AX468" s="10">
        <v>4.2217589000000002</v>
      </c>
      <c r="AY468" s="10">
        <v>4.2098532999999998</v>
      </c>
      <c r="AZ468" s="10">
        <v>4.1987142999999998</v>
      </c>
      <c r="BA468" s="10">
        <v>4.1882964999999999</v>
      </c>
      <c r="BB468" s="10">
        <v>4.1785550000000002</v>
      </c>
      <c r="BC468" s="10">
        <v>4.1694443000000003</v>
      </c>
      <c r="BD468" s="10">
        <v>4.1609189999999998</v>
      </c>
      <c r="BE468" s="10">
        <v>4.1529341999999998</v>
      </c>
      <c r="BF468" s="10">
        <v>4.1454500999999997</v>
      </c>
      <c r="BG468" s="10">
        <v>4.1384523</v>
      </c>
      <c r="BH468" s="10">
        <v>4.1319333</v>
      </c>
      <c r="BI468" s="10">
        <v>4.1258854999999999</v>
      </c>
      <c r="BJ468" s="10">
        <v>4.1203012000000001</v>
      </c>
      <c r="BK468" s="10">
        <v>4.1151732000000001</v>
      </c>
      <c r="BL468" s="10">
        <v>4.1104937000000001</v>
      </c>
      <c r="BM468" s="10">
        <v>4.1062551999999997</v>
      </c>
      <c r="BN468" s="10">
        <v>4.1024501999999998</v>
      </c>
      <c r="BO468" s="10">
        <v>4.0990710999999997</v>
      </c>
      <c r="BP468" s="10">
        <v>4.0961103999999997</v>
      </c>
      <c r="BQ468" s="10">
        <v>4.0935604999999997</v>
      </c>
      <c r="BR468" s="10">
        <v>4.0864994000000001</v>
      </c>
      <c r="BS468" s="10">
        <v>4.0925294000000001</v>
      </c>
      <c r="BU468" s="9">
        <v>94.49</v>
      </c>
      <c r="BV468" s="9">
        <v>110.87</v>
      </c>
      <c r="BW468" s="9">
        <v>118.77</v>
      </c>
      <c r="BX468" s="9">
        <v>120.51</v>
      </c>
      <c r="BY468" s="9">
        <v>117.02</v>
      </c>
      <c r="BZ468" s="9">
        <v>113.6</v>
      </c>
      <c r="CA468" s="9">
        <v>110.51</v>
      </c>
      <c r="CB468" s="9">
        <v>107.77</v>
      </c>
      <c r="CC468" s="9">
        <v>108.69</v>
      </c>
      <c r="CD468" s="9">
        <v>109.64</v>
      </c>
      <c r="CE468" s="9">
        <v>113.97</v>
      </c>
      <c r="CF468" s="9">
        <v>119.35</v>
      </c>
      <c r="CG468" s="9">
        <v>125.24</v>
      </c>
      <c r="CH468" s="9">
        <v>131.65</v>
      </c>
      <c r="CI468" s="9">
        <v>136.57</v>
      </c>
      <c r="CJ468" s="9">
        <v>132.66</v>
      </c>
      <c r="CK468" s="9">
        <v>121.82</v>
      </c>
      <c r="CL468" s="9">
        <v>110.83</v>
      </c>
      <c r="CM468" s="9">
        <v>103.59</v>
      </c>
      <c r="CN468" s="9">
        <v>99.21</v>
      </c>
      <c r="CO468" s="9">
        <v>101.2</v>
      </c>
      <c r="CP468" s="9">
        <v>102.94</v>
      </c>
      <c r="CQ468" s="9">
        <v>105.03</v>
      </c>
      <c r="CR468" s="9">
        <v>108.86</v>
      </c>
      <c r="CS468" s="9">
        <v>111.76</v>
      </c>
      <c r="CT468" s="9">
        <v>113.69</v>
      </c>
      <c r="CU468" s="9">
        <v>119.55</v>
      </c>
      <c r="CV468" s="9">
        <v>121.02</v>
      </c>
      <c r="CW468" s="9">
        <v>113.62</v>
      </c>
      <c r="CX468" s="9">
        <v>101.52</v>
      </c>
      <c r="CY468" s="9">
        <v>94.4</v>
      </c>
      <c r="CZ468" s="9">
        <v>88.57</v>
      </c>
      <c r="DA468" s="9">
        <v>85.7</v>
      </c>
      <c r="DB468" s="9">
        <v>82.4</v>
      </c>
      <c r="DC468" s="9">
        <v>84.85</v>
      </c>
      <c r="DD468" s="9">
        <v>91.23</v>
      </c>
      <c r="DE468" s="9">
        <v>96.55</v>
      </c>
      <c r="DF468" s="9">
        <v>101.11</v>
      </c>
      <c r="DG468" s="9">
        <v>103.06</v>
      </c>
      <c r="DH468" s="9">
        <v>105.07</v>
      </c>
      <c r="DI468" s="9">
        <v>97.41</v>
      </c>
      <c r="DJ468" s="9">
        <v>87.55</v>
      </c>
      <c r="DK468" s="9">
        <v>79.56</v>
      </c>
      <c r="DL468" s="9">
        <v>75.569999999999993</v>
      </c>
      <c r="DM468" s="9">
        <v>69.819999999999993</v>
      </c>
      <c r="DN468" s="9">
        <v>70.290000000000006</v>
      </c>
      <c r="DO468" s="9">
        <v>74.25</v>
      </c>
      <c r="DP468" s="9">
        <v>77.27</v>
      </c>
      <c r="DR468" s="9">
        <v>90.27</v>
      </c>
      <c r="DS468" s="9">
        <v>101.72</v>
      </c>
      <c r="DT468" s="9">
        <v>114.18</v>
      </c>
      <c r="DU468" s="9">
        <v>113.92</v>
      </c>
      <c r="DV468" s="9">
        <v>102.45</v>
      </c>
      <c r="DW468" s="9">
        <v>100.76</v>
      </c>
      <c r="DX468" s="9">
        <v>99.14</v>
      </c>
      <c r="DY468" s="9">
        <v>99.03</v>
      </c>
      <c r="DZ468" s="9">
        <v>97.82</v>
      </c>
      <c r="EA468" s="9">
        <v>98.21</v>
      </c>
      <c r="EB468" s="9">
        <v>97.85</v>
      </c>
      <c r="EC468" s="9">
        <v>114.6</v>
      </c>
      <c r="ED468" s="9">
        <v>116.87</v>
      </c>
      <c r="EE468" s="9">
        <v>117.95</v>
      </c>
      <c r="EF468" s="9">
        <v>117.04</v>
      </c>
      <c r="EG468" s="9">
        <v>116.3</v>
      </c>
      <c r="EH468" s="9">
        <v>115.98</v>
      </c>
      <c r="EI468" s="9">
        <v>91.61</v>
      </c>
      <c r="EJ468" s="9">
        <v>90.88</v>
      </c>
      <c r="EK468" s="9">
        <v>90.86</v>
      </c>
      <c r="EL468" s="9">
        <v>90.97</v>
      </c>
      <c r="EM468" s="9">
        <v>92.35</v>
      </c>
      <c r="EN468" s="9">
        <v>93.19</v>
      </c>
      <c r="EO468" s="9">
        <v>103.26</v>
      </c>
      <c r="EP468" s="9">
        <v>105.77</v>
      </c>
      <c r="EQ468" s="9">
        <v>107.63</v>
      </c>
      <c r="ER468" s="9">
        <v>108.18</v>
      </c>
      <c r="ES468" s="9">
        <v>107.22</v>
      </c>
      <c r="ET468" s="9">
        <v>107.13</v>
      </c>
      <c r="EU468" s="9">
        <v>88.07</v>
      </c>
      <c r="EV468" s="9">
        <v>87.44</v>
      </c>
      <c r="EW468" s="9">
        <v>87.45</v>
      </c>
      <c r="EX468" s="9">
        <v>87.46</v>
      </c>
      <c r="EY468" s="9">
        <v>87.48</v>
      </c>
      <c r="EZ468" s="9">
        <v>93.27</v>
      </c>
      <c r="FA468" s="9">
        <v>95.61</v>
      </c>
      <c r="FB468" s="9">
        <v>98.12</v>
      </c>
      <c r="FC468" s="9">
        <v>99.98</v>
      </c>
      <c r="FD468" s="9">
        <v>100.53</v>
      </c>
      <c r="FE468" s="9">
        <v>99.57</v>
      </c>
      <c r="FF468" s="9">
        <v>99.48</v>
      </c>
      <c r="FG468" s="9">
        <v>79.010000000000005</v>
      </c>
      <c r="FH468" s="9">
        <v>78.38</v>
      </c>
      <c r="FI468" s="9">
        <v>78.39</v>
      </c>
      <c r="FJ468" s="9">
        <v>78.400000000000006</v>
      </c>
      <c r="FK468" s="9">
        <v>78.42</v>
      </c>
      <c r="FL468" s="9">
        <v>84.21</v>
      </c>
      <c r="FM468" s="9">
        <v>90.72</v>
      </c>
      <c r="FO468" s="9">
        <v>80.670100000000005</v>
      </c>
      <c r="FP468" s="7">
        <v>87.86</v>
      </c>
      <c r="FQ468" s="9">
        <v>1.2188000000000001</v>
      </c>
      <c r="FR468" s="7">
        <f t="shared" si="64"/>
        <v>72.08729898260583</v>
      </c>
      <c r="FT468" s="7">
        <v>4.8899999999999997</v>
      </c>
      <c r="FU468" s="7">
        <v>4.59</v>
      </c>
      <c r="FV468" s="9">
        <v>80.753100000000003</v>
      </c>
      <c r="FX468" s="9">
        <v>84.58</v>
      </c>
      <c r="FY468" s="9">
        <v>82.16</v>
      </c>
      <c r="FZ468" s="9">
        <v>80.28</v>
      </c>
      <c r="GA468" s="9">
        <v>77.709999999999994</v>
      </c>
      <c r="GB468" s="9">
        <v>74.099999999999994</v>
      </c>
    </row>
    <row r="469" spans="1:184" x14ac:dyDescent="0.25">
      <c r="A469" s="6">
        <f t="shared" si="65"/>
        <v>45208</v>
      </c>
      <c r="B469" s="13">
        <f t="shared" si="59"/>
        <v>10</v>
      </c>
      <c r="C469" s="13">
        <f t="shared" si="60"/>
        <v>2023</v>
      </c>
      <c r="D469">
        <f t="shared" si="61"/>
        <v>202310</v>
      </c>
      <c r="E469">
        <f t="shared" si="62"/>
        <v>4</v>
      </c>
      <c r="F469">
        <f t="shared" si="63"/>
        <v>202304</v>
      </c>
      <c r="G469" t="s">
        <v>655</v>
      </c>
      <c r="H469" s="9">
        <v>5.25</v>
      </c>
      <c r="I469" s="9">
        <v>5.1872999999999996</v>
      </c>
      <c r="J469" s="10">
        <v>5.2284651999999996</v>
      </c>
      <c r="K469" s="10">
        <v>5.2735278000000001</v>
      </c>
      <c r="L469" s="10">
        <v>5.3050281000000004</v>
      </c>
      <c r="M469" s="10">
        <v>5.3217515000000004</v>
      </c>
      <c r="N469" s="10">
        <v>5.3248356000000001</v>
      </c>
      <c r="O469" s="10">
        <v>5.3157690999999998</v>
      </c>
      <c r="P469" s="10">
        <v>5.2960317000000003</v>
      </c>
      <c r="Q469" s="10">
        <v>5.2681766999999997</v>
      </c>
      <c r="R469" s="10">
        <v>5.2346820000000003</v>
      </c>
      <c r="S469" s="10">
        <v>5.1974802999999996</v>
      </c>
      <c r="T469" s="10">
        <v>5.1573566</v>
      </c>
      <c r="U469" s="10">
        <v>5.1144448999999996</v>
      </c>
      <c r="V469" s="10">
        <v>5.0676407000000001</v>
      </c>
      <c r="W469" s="10">
        <v>5.0173300000000003</v>
      </c>
      <c r="X469" s="10">
        <v>4.9644450999999998</v>
      </c>
      <c r="Y469" s="10">
        <v>4.9099168999999998</v>
      </c>
      <c r="Z469" s="10">
        <v>4.8546762000000001</v>
      </c>
      <c r="AA469" s="10">
        <v>4.7996555000000001</v>
      </c>
      <c r="AB469" s="10">
        <v>4.7456885</v>
      </c>
      <c r="AC469" s="10">
        <v>4.6932</v>
      </c>
      <c r="AD469" s="10">
        <v>4.6425095000000001</v>
      </c>
      <c r="AE469" s="10">
        <v>4.5939345999999999</v>
      </c>
      <c r="AF469" s="10">
        <v>4.5477930999999998</v>
      </c>
      <c r="AG469" s="10">
        <v>4.5044044000000003</v>
      </c>
      <c r="AH469" s="10">
        <v>4.4640126999999996</v>
      </c>
      <c r="AI469" s="10">
        <v>4.4265388999999997</v>
      </c>
      <c r="AJ469" s="10">
        <v>4.3918157999999998</v>
      </c>
      <c r="AK469" s="10">
        <v>4.3596748999999999</v>
      </c>
      <c r="AL469" s="10">
        <v>4.3299477</v>
      </c>
      <c r="AM469" s="10">
        <v>4.3024668999999998</v>
      </c>
      <c r="AN469" s="10">
        <v>4.2770640999999996</v>
      </c>
      <c r="AO469" s="10">
        <v>4.2535708999999997</v>
      </c>
      <c r="AP469" s="10">
        <v>4.2318198000000002</v>
      </c>
      <c r="AQ469" s="10">
        <v>4.2116423999999997</v>
      </c>
      <c r="AR469" s="10">
        <v>4.1928704999999997</v>
      </c>
      <c r="AS469" s="10">
        <v>4.1753363999999999</v>
      </c>
      <c r="AT469" s="10">
        <v>4.1588905</v>
      </c>
      <c r="AU469" s="10">
        <v>4.1434657000000001</v>
      </c>
      <c r="AV469" s="10">
        <v>4.1290180999999997</v>
      </c>
      <c r="AW469" s="10">
        <v>4.1155033999999997</v>
      </c>
      <c r="AX469" s="10">
        <v>4.1028773000000003</v>
      </c>
      <c r="AY469" s="10">
        <v>4.0910957000000003</v>
      </c>
      <c r="AZ469" s="10">
        <v>4.0801144999999996</v>
      </c>
      <c r="BA469" s="10">
        <v>4.0698892999999998</v>
      </c>
      <c r="BB469" s="10">
        <v>4.0603761</v>
      </c>
      <c r="BC469" s="10">
        <v>4.0515306000000004</v>
      </c>
      <c r="BD469" s="10">
        <v>4.0433085999999996</v>
      </c>
      <c r="BE469" s="10">
        <v>4.035666</v>
      </c>
      <c r="BF469" s="10">
        <v>4.0285631000000004</v>
      </c>
      <c r="BG469" s="10">
        <v>4.0219849999999999</v>
      </c>
      <c r="BH469" s="10">
        <v>4.0159250999999996</v>
      </c>
      <c r="BI469" s="10">
        <v>4.0103767000000001</v>
      </c>
      <c r="BJ469" s="10">
        <v>4.0053330999999996</v>
      </c>
      <c r="BK469" s="10">
        <v>4.0007878999999997</v>
      </c>
      <c r="BL469" s="10">
        <v>3.9967342000000001</v>
      </c>
      <c r="BM469" s="10">
        <v>3.9931654999999999</v>
      </c>
      <c r="BN469" s="10">
        <v>3.9900750999999999</v>
      </c>
      <c r="BO469" s="10">
        <v>3.9874564000000001</v>
      </c>
      <c r="BP469" s="10">
        <v>3.9853027999999999</v>
      </c>
      <c r="BQ469" s="10">
        <v>3.9836075000000002</v>
      </c>
      <c r="BR469" s="10">
        <v>3.9824913</v>
      </c>
      <c r="BS469" s="10">
        <v>3.9949808999999998</v>
      </c>
      <c r="BU469" s="9">
        <v>109.29</v>
      </c>
      <c r="BV469" s="9">
        <v>122.2</v>
      </c>
      <c r="BW469" s="9">
        <v>129.35</v>
      </c>
      <c r="BX469" s="9">
        <v>130.77000000000001</v>
      </c>
      <c r="BY469" s="9">
        <v>126.77</v>
      </c>
      <c r="BZ469" s="9">
        <v>122.32</v>
      </c>
      <c r="CA469" s="9">
        <v>119.25</v>
      </c>
      <c r="CB469" s="9">
        <v>116.52</v>
      </c>
      <c r="CC469" s="9">
        <v>117.45</v>
      </c>
      <c r="CD469" s="9">
        <v>118.4</v>
      </c>
      <c r="CE469" s="9">
        <v>122.74</v>
      </c>
      <c r="CF469" s="9">
        <v>127.03</v>
      </c>
      <c r="CG469" s="9">
        <v>132.91999999999999</v>
      </c>
      <c r="CH469" s="9">
        <v>139.33000000000001</v>
      </c>
      <c r="CI469" s="9">
        <v>144.25</v>
      </c>
      <c r="CJ469" s="9">
        <v>140.34</v>
      </c>
      <c r="CK469" s="9">
        <v>129.5</v>
      </c>
      <c r="CL469" s="9">
        <v>116.69</v>
      </c>
      <c r="CM469" s="9">
        <v>108.69</v>
      </c>
      <c r="CN469" s="9">
        <v>104.31</v>
      </c>
      <c r="CO469" s="9">
        <v>106.3</v>
      </c>
      <c r="CP469" s="9">
        <v>108.04</v>
      </c>
      <c r="CQ469" s="9">
        <v>110.13</v>
      </c>
      <c r="CR469" s="9">
        <v>113.24</v>
      </c>
      <c r="CS469" s="9">
        <v>116.09</v>
      </c>
      <c r="CT469" s="9">
        <v>118.02</v>
      </c>
      <c r="CU469" s="9">
        <v>123.88</v>
      </c>
      <c r="CV469" s="9">
        <v>125.35</v>
      </c>
      <c r="CW469" s="9">
        <v>117.95</v>
      </c>
      <c r="CX469" s="9">
        <v>105.85</v>
      </c>
      <c r="CY469" s="9">
        <v>98.73</v>
      </c>
      <c r="CZ469" s="9">
        <v>92.9</v>
      </c>
      <c r="DA469" s="9">
        <v>90.03</v>
      </c>
      <c r="DB469" s="9">
        <v>86.73</v>
      </c>
      <c r="DC469" s="9">
        <v>89.18</v>
      </c>
      <c r="DD469" s="9">
        <v>94.98</v>
      </c>
      <c r="DE469" s="9">
        <v>100.3</v>
      </c>
      <c r="DF469" s="9">
        <v>104.86</v>
      </c>
      <c r="DG469" s="9">
        <v>106.81</v>
      </c>
      <c r="DH469" s="9">
        <v>108.82</v>
      </c>
      <c r="DI469" s="9">
        <v>101.16</v>
      </c>
      <c r="DJ469" s="9">
        <v>89.96</v>
      </c>
      <c r="DK469" s="9">
        <v>81.459999999999994</v>
      </c>
      <c r="DL469" s="9">
        <v>77.459999999999994</v>
      </c>
      <c r="DM469" s="9">
        <v>71.709999999999994</v>
      </c>
      <c r="DN469" s="9">
        <v>72.180000000000007</v>
      </c>
      <c r="DO469" s="9">
        <v>76.14</v>
      </c>
      <c r="DP469" s="9">
        <v>79.16</v>
      </c>
      <c r="DR469" s="9">
        <v>100.77</v>
      </c>
      <c r="DS469" s="9">
        <v>109.89</v>
      </c>
      <c r="DT469" s="9">
        <v>122.37</v>
      </c>
      <c r="DU469" s="9">
        <v>122.8</v>
      </c>
      <c r="DV469" s="9">
        <v>110.72</v>
      </c>
      <c r="DW469" s="9">
        <v>106.18</v>
      </c>
      <c r="DX469" s="9">
        <v>104.56</v>
      </c>
      <c r="DY469" s="9">
        <v>104.45</v>
      </c>
      <c r="DZ469" s="9">
        <v>103.22</v>
      </c>
      <c r="EA469" s="9">
        <v>103.61</v>
      </c>
      <c r="EB469" s="9">
        <v>103.25</v>
      </c>
      <c r="EC469" s="9">
        <v>119.6</v>
      </c>
      <c r="ED469" s="9">
        <v>121.87</v>
      </c>
      <c r="EE469" s="9">
        <v>122.95</v>
      </c>
      <c r="EF469" s="9">
        <v>121.81</v>
      </c>
      <c r="EG469" s="9">
        <v>121.07</v>
      </c>
      <c r="EH469" s="9">
        <v>120.75</v>
      </c>
      <c r="EI469" s="9">
        <v>94.94</v>
      </c>
      <c r="EJ469" s="9">
        <v>94.21</v>
      </c>
      <c r="EK469" s="9">
        <v>94.19</v>
      </c>
      <c r="EL469" s="9">
        <v>94.3</v>
      </c>
      <c r="EM469" s="9">
        <v>95.68</v>
      </c>
      <c r="EN469" s="9">
        <v>96.52</v>
      </c>
      <c r="EO469" s="9">
        <v>106.47</v>
      </c>
      <c r="EP469" s="9">
        <v>108.98</v>
      </c>
      <c r="EQ469" s="9">
        <v>110.84</v>
      </c>
      <c r="ER469" s="9">
        <v>111.39</v>
      </c>
      <c r="ES469" s="9">
        <v>110.43</v>
      </c>
      <c r="ET469" s="9">
        <v>110.34</v>
      </c>
      <c r="EU469" s="9">
        <v>91.08</v>
      </c>
      <c r="EV469" s="9">
        <v>90.45</v>
      </c>
      <c r="EW469" s="9">
        <v>90.46</v>
      </c>
      <c r="EX469" s="9">
        <v>90.47</v>
      </c>
      <c r="EY469" s="9">
        <v>90.49</v>
      </c>
      <c r="EZ469" s="9">
        <v>96.28</v>
      </c>
      <c r="FA469" s="9">
        <v>98.6</v>
      </c>
      <c r="FB469" s="9">
        <v>101.11</v>
      </c>
      <c r="FC469" s="9">
        <v>102.97</v>
      </c>
      <c r="FD469" s="9">
        <v>103.52</v>
      </c>
      <c r="FE469" s="9">
        <v>102.56</v>
      </c>
      <c r="FF469" s="9">
        <v>102.47</v>
      </c>
      <c r="FG469" s="9">
        <v>82.21</v>
      </c>
      <c r="FH469" s="9">
        <v>81.58</v>
      </c>
      <c r="FI469" s="9">
        <v>81.59</v>
      </c>
      <c r="FJ469" s="9">
        <v>81.599999999999994</v>
      </c>
      <c r="FK469" s="9">
        <v>81.62</v>
      </c>
      <c r="FL469" s="9">
        <v>87.41</v>
      </c>
      <c r="FM469" s="9">
        <v>93.71</v>
      </c>
      <c r="FO469" s="9">
        <v>80.727999999999994</v>
      </c>
      <c r="FP469" s="7">
        <v>91.37</v>
      </c>
      <c r="FQ469" s="9">
        <v>1.2210000000000001</v>
      </c>
      <c r="FR469" s="7">
        <f t="shared" si="64"/>
        <v>74.832104832104832</v>
      </c>
      <c r="FT469" s="7">
        <v>4.83</v>
      </c>
      <c r="FU469" s="7">
        <v>4.4800000000000004</v>
      </c>
      <c r="FV469" s="9">
        <v>80.804299999999998</v>
      </c>
      <c r="FX469" s="9">
        <v>88.15</v>
      </c>
      <c r="FY469" s="9">
        <v>85.33</v>
      </c>
      <c r="FZ469" s="9">
        <v>83.02</v>
      </c>
      <c r="GA469" s="9">
        <v>79.989999999999995</v>
      </c>
      <c r="GB469" s="9">
        <v>75.709999999999994</v>
      </c>
    </row>
    <row r="470" spans="1:184" x14ac:dyDescent="0.25">
      <c r="A470" s="6">
        <f t="shared" si="65"/>
        <v>45209</v>
      </c>
      <c r="B470" s="13">
        <f t="shared" si="59"/>
        <v>10</v>
      </c>
      <c r="C470" s="13">
        <f t="shared" si="60"/>
        <v>2023</v>
      </c>
      <c r="D470">
        <f t="shared" si="61"/>
        <v>202310</v>
      </c>
      <c r="E470">
        <f t="shared" si="62"/>
        <v>4</v>
      </c>
      <c r="F470">
        <f t="shared" si="63"/>
        <v>202304</v>
      </c>
      <c r="G470" t="s">
        <v>656</v>
      </c>
      <c r="H470" s="9">
        <v>5.25</v>
      </c>
      <c r="I470" s="9">
        <v>5.1868999999999996</v>
      </c>
      <c r="J470" s="10">
        <v>5.2314673999999997</v>
      </c>
      <c r="K470" s="10">
        <v>5.2720770999999997</v>
      </c>
      <c r="L470" s="10">
        <v>5.3005335999999996</v>
      </c>
      <c r="M470" s="10">
        <v>5.3151273000000003</v>
      </c>
      <c r="N470" s="10">
        <v>5.3163663000000003</v>
      </c>
      <c r="O470" s="10">
        <v>5.3059950999999996</v>
      </c>
      <c r="P470" s="10">
        <v>5.2854773000000002</v>
      </c>
      <c r="Q470" s="10">
        <v>5.2569540999999997</v>
      </c>
      <c r="R470" s="10">
        <v>5.2224181999999999</v>
      </c>
      <c r="S470" s="10">
        <v>5.1834730999999996</v>
      </c>
      <c r="T470" s="10">
        <v>5.1409681000000003</v>
      </c>
      <c r="U470" s="10">
        <v>5.0951348000000003</v>
      </c>
      <c r="V470" s="10">
        <v>5.0453960000000002</v>
      </c>
      <c r="W470" s="10">
        <v>4.9923038000000002</v>
      </c>
      <c r="X470" s="10">
        <v>4.9368087999999997</v>
      </c>
      <c r="Y470" s="10">
        <v>4.8798596999999999</v>
      </c>
      <c r="Z470" s="10">
        <v>4.8224052000000004</v>
      </c>
      <c r="AA470" s="10">
        <v>4.7653958999999997</v>
      </c>
      <c r="AB470" s="10">
        <v>4.7096682999999997</v>
      </c>
      <c r="AC470" s="10">
        <v>4.6555869999999997</v>
      </c>
      <c r="AD470" s="10">
        <v>4.6033949999999999</v>
      </c>
      <c r="AE470" s="10">
        <v>4.5533330999999997</v>
      </c>
      <c r="AF470" s="10">
        <v>4.5056422999999999</v>
      </c>
      <c r="AG470" s="10">
        <v>4.4605651999999996</v>
      </c>
      <c r="AH470" s="10">
        <v>4.4182860000000002</v>
      </c>
      <c r="AI470" s="10">
        <v>4.3787380000000002</v>
      </c>
      <c r="AJ470" s="10">
        <v>4.3417864000000002</v>
      </c>
      <c r="AK470" s="10">
        <v>4.3072952999999998</v>
      </c>
      <c r="AL470" s="10">
        <v>4.2751286999999998</v>
      </c>
      <c r="AM470" s="10">
        <v>4.2451518000000004</v>
      </c>
      <c r="AN470" s="10">
        <v>4.2172288</v>
      </c>
      <c r="AO470" s="10">
        <v>4.1912237000000001</v>
      </c>
      <c r="AP470" s="10">
        <v>4.1670015999999999</v>
      </c>
      <c r="AQ470" s="10">
        <v>4.1444266000000001</v>
      </c>
      <c r="AR470" s="10">
        <v>4.1233630000000003</v>
      </c>
      <c r="AS470" s="10">
        <v>4.1036755999999999</v>
      </c>
      <c r="AT470" s="10">
        <v>4.0852396999999998</v>
      </c>
      <c r="AU470" s="10">
        <v>4.0679901999999997</v>
      </c>
      <c r="AV470" s="10">
        <v>4.0518824000000002</v>
      </c>
      <c r="AW470" s="10">
        <v>4.0368710999999999</v>
      </c>
      <c r="AX470" s="10">
        <v>4.0229109999999997</v>
      </c>
      <c r="AY470" s="10">
        <v>4.0099575999999999</v>
      </c>
      <c r="AZ470" s="10">
        <v>3.9979654999999998</v>
      </c>
      <c r="BA470" s="10">
        <v>3.9868896999999999</v>
      </c>
      <c r="BB470" s="10">
        <v>3.9766853000000002</v>
      </c>
      <c r="BC470" s="10">
        <v>3.9673072999999999</v>
      </c>
      <c r="BD470" s="10">
        <v>3.9587105999999999</v>
      </c>
      <c r="BE470" s="10">
        <v>3.9508502000000001</v>
      </c>
      <c r="BF470" s="10">
        <v>3.9436844999999998</v>
      </c>
      <c r="BG470" s="10">
        <v>3.9371893</v>
      </c>
      <c r="BH470" s="10">
        <v>3.9313454999999999</v>
      </c>
      <c r="BI470" s="10">
        <v>3.9261338000000001</v>
      </c>
      <c r="BJ470" s="10">
        <v>3.9215352999999999</v>
      </c>
      <c r="BK470" s="10">
        <v>3.9175308000000002</v>
      </c>
      <c r="BL470" s="10">
        <v>3.9141012000000002</v>
      </c>
      <c r="BM470" s="10">
        <v>3.9112273000000002</v>
      </c>
      <c r="BN470" s="10">
        <v>3.9088902000000001</v>
      </c>
      <c r="BO470" s="10">
        <v>3.9070705999999999</v>
      </c>
      <c r="BP470" s="10">
        <v>3.9057493999999999</v>
      </c>
      <c r="BQ470" s="10">
        <v>3.9049076</v>
      </c>
      <c r="BR470" s="10">
        <v>3.9089575000000001</v>
      </c>
      <c r="BS470" s="10">
        <v>3.9260910999999998</v>
      </c>
      <c r="BU470" s="9">
        <v>124.71</v>
      </c>
      <c r="BV470" s="9">
        <v>135.26</v>
      </c>
      <c r="BW470" s="9">
        <v>141.07</v>
      </c>
      <c r="BX470" s="9">
        <v>142.22999999999999</v>
      </c>
      <c r="BY470" s="9">
        <v>138.99</v>
      </c>
      <c r="BZ470" s="9">
        <v>133.38</v>
      </c>
      <c r="CA470" s="9">
        <v>130.13999999999999</v>
      </c>
      <c r="CB470" s="9">
        <v>127.41</v>
      </c>
      <c r="CC470" s="9">
        <v>128.16</v>
      </c>
      <c r="CD470" s="9">
        <v>129.11000000000001</v>
      </c>
      <c r="CE470" s="9">
        <v>131.91</v>
      </c>
      <c r="CF470" s="9">
        <v>135.72999999999999</v>
      </c>
      <c r="CG470" s="9">
        <v>141.13</v>
      </c>
      <c r="CH470" s="9">
        <v>147.6</v>
      </c>
      <c r="CI470" s="9">
        <v>152.54</v>
      </c>
      <c r="CJ470" s="9">
        <v>148.65</v>
      </c>
      <c r="CK470" s="9">
        <v>137.82</v>
      </c>
      <c r="CL470" s="9">
        <v>121.74</v>
      </c>
      <c r="CM470" s="9">
        <v>113.75</v>
      </c>
      <c r="CN470" s="9">
        <v>109.39</v>
      </c>
      <c r="CO470" s="9">
        <v>111.4</v>
      </c>
      <c r="CP470" s="9">
        <v>113.16</v>
      </c>
      <c r="CQ470" s="9">
        <v>114.69</v>
      </c>
      <c r="CR470" s="9">
        <v>116.73</v>
      </c>
      <c r="CS470" s="9">
        <v>119.59</v>
      </c>
      <c r="CT470" s="9">
        <v>121.52</v>
      </c>
      <c r="CU470" s="9">
        <v>127.38</v>
      </c>
      <c r="CV470" s="9">
        <v>128.85</v>
      </c>
      <c r="CW470" s="9">
        <v>121.45</v>
      </c>
      <c r="CX470" s="9">
        <v>107.95</v>
      </c>
      <c r="CY470" s="9">
        <v>100.83</v>
      </c>
      <c r="CZ470" s="9">
        <v>95</v>
      </c>
      <c r="DA470" s="9">
        <v>92.13</v>
      </c>
      <c r="DB470" s="9">
        <v>88.83</v>
      </c>
      <c r="DC470" s="9">
        <v>91.28</v>
      </c>
      <c r="DD470" s="9">
        <v>97.08</v>
      </c>
      <c r="DE470" s="9">
        <v>102.4</v>
      </c>
      <c r="DF470" s="9">
        <v>106.96</v>
      </c>
      <c r="DG470" s="9">
        <v>108.91</v>
      </c>
      <c r="DH470" s="9">
        <v>110.92</v>
      </c>
      <c r="DI470" s="9">
        <v>103.26</v>
      </c>
      <c r="DJ470" s="9">
        <v>92.06</v>
      </c>
      <c r="DK470" s="9">
        <v>83.56</v>
      </c>
      <c r="DL470" s="9">
        <v>79.56</v>
      </c>
      <c r="DM470" s="9">
        <v>73.81</v>
      </c>
      <c r="DN470" s="9">
        <v>74.28</v>
      </c>
      <c r="DO470" s="9">
        <v>78.239999999999995</v>
      </c>
      <c r="DP470" s="9">
        <v>81.260000000000005</v>
      </c>
      <c r="DR470" s="9">
        <v>114.57</v>
      </c>
      <c r="DS470" s="9">
        <v>122.26</v>
      </c>
      <c r="DT470" s="9">
        <v>132.85</v>
      </c>
      <c r="DU470" s="9">
        <v>133.59</v>
      </c>
      <c r="DV470" s="9">
        <v>121.17</v>
      </c>
      <c r="DW470" s="9">
        <v>116.27</v>
      </c>
      <c r="DX470" s="9">
        <v>114.65</v>
      </c>
      <c r="DY470" s="9">
        <v>114.54</v>
      </c>
      <c r="DZ470" s="9">
        <v>113.14</v>
      </c>
      <c r="EA470" s="9">
        <v>113.53</v>
      </c>
      <c r="EB470" s="9">
        <v>113.17</v>
      </c>
      <c r="EC470" s="9">
        <v>128.55000000000001</v>
      </c>
      <c r="ED470" s="9">
        <v>130.82</v>
      </c>
      <c r="EE470" s="9">
        <v>131.9</v>
      </c>
      <c r="EF470" s="9">
        <v>130.65</v>
      </c>
      <c r="EG470" s="9">
        <v>129.91</v>
      </c>
      <c r="EH470" s="9">
        <v>129.59</v>
      </c>
      <c r="EI470" s="9">
        <v>100.84</v>
      </c>
      <c r="EJ470" s="9">
        <v>100.11</v>
      </c>
      <c r="EK470" s="9">
        <v>100.09</v>
      </c>
      <c r="EL470" s="9">
        <v>100.2</v>
      </c>
      <c r="EM470" s="9">
        <v>101.58</v>
      </c>
      <c r="EN470" s="9">
        <v>102.42</v>
      </c>
      <c r="EO470" s="9">
        <v>111.56</v>
      </c>
      <c r="EP470" s="9">
        <v>114.07</v>
      </c>
      <c r="EQ470" s="9">
        <v>115.93</v>
      </c>
      <c r="ER470" s="9">
        <v>116.48</v>
      </c>
      <c r="ES470" s="9">
        <v>115.52</v>
      </c>
      <c r="ET470" s="9">
        <v>115.43</v>
      </c>
      <c r="EU470" s="9">
        <v>93.2</v>
      </c>
      <c r="EV470" s="9">
        <v>92.57</v>
      </c>
      <c r="EW470" s="9">
        <v>92.58</v>
      </c>
      <c r="EX470" s="9">
        <v>92.59</v>
      </c>
      <c r="EY470" s="9">
        <v>92.61</v>
      </c>
      <c r="EZ470" s="9">
        <v>98.4</v>
      </c>
      <c r="FA470" s="9">
        <v>101.55</v>
      </c>
      <c r="FB470" s="9">
        <v>104.06</v>
      </c>
      <c r="FC470" s="9">
        <v>105.92</v>
      </c>
      <c r="FD470" s="9">
        <v>106.47</v>
      </c>
      <c r="FE470" s="9">
        <v>105.51</v>
      </c>
      <c r="FF470" s="9">
        <v>105.42</v>
      </c>
      <c r="FG470" s="9">
        <v>83.56</v>
      </c>
      <c r="FH470" s="9">
        <v>82.93</v>
      </c>
      <c r="FI470" s="9">
        <v>82.94</v>
      </c>
      <c r="FJ470" s="9">
        <v>82.95</v>
      </c>
      <c r="FK470" s="9">
        <v>82.97</v>
      </c>
      <c r="FL470" s="9">
        <v>88.76</v>
      </c>
      <c r="FM470" s="9">
        <v>96.66</v>
      </c>
      <c r="FO470" s="9">
        <v>80.8048</v>
      </c>
      <c r="FP470" s="7">
        <v>90.7</v>
      </c>
      <c r="FQ470" s="9">
        <v>1.2257</v>
      </c>
      <c r="FR470" s="7">
        <f t="shared" si="64"/>
        <v>73.998531451415516</v>
      </c>
      <c r="FT470" s="7">
        <v>4.79</v>
      </c>
      <c r="FU470" s="7">
        <v>4.42</v>
      </c>
      <c r="FV470" s="9">
        <v>80.900899999999993</v>
      </c>
      <c r="FX470" s="9">
        <v>87.65</v>
      </c>
      <c r="FY470" s="9">
        <v>85.15</v>
      </c>
      <c r="FZ470" s="9">
        <v>83.09</v>
      </c>
      <c r="GA470" s="9">
        <v>80.44</v>
      </c>
      <c r="GB470" s="9">
        <v>76.400000000000006</v>
      </c>
    </row>
    <row r="471" spans="1:184" x14ac:dyDescent="0.25">
      <c r="A471" s="6">
        <f t="shared" si="65"/>
        <v>45210</v>
      </c>
      <c r="B471" s="13">
        <f t="shared" si="59"/>
        <v>10</v>
      </c>
      <c r="C471" s="13">
        <f t="shared" si="60"/>
        <v>2023</v>
      </c>
      <c r="D471">
        <f t="shared" si="61"/>
        <v>202310</v>
      </c>
      <c r="E471">
        <f t="shared" si="62"/>
        <v>4</v>
      </c>
      <c r="F471">
        <f t="shared" si="63"/>
        <v>202304</v>
      </c>
      <c r="G471" t="s">
        <v>657</v>
      </c>
      <c r="H471" s="9">
        <v>5.25</v>
      </c>
      <c r="I471" s="9">
        <v>5.1866000000000003</v>
      </c>
      <c r="J471" s="10">
        <v>5.2332008999999999</v>
      </c>
      <c r="K471" s="10">
        <v>5.2707344000000003</v>
      </c>
      <c r="L471" s="10">
        <v>5.2977739000000001</v>
      </c>
      <c r="M471" s="10">
        <v>5.3117184000000002</v>
      </c>
      <c r="N471" s="10">
        <v>5.3120114000000003</v>
      </c>
      <c r="O471" s="10">
        <v>5.2997889999999996</v>
      </c>
      <c r="P471" s="10">
        <v>5.2770549999999998</v>
      </c>
      <c r="Q471" s="10">
        <v>5.2468947000000004</v>
      </c>
      <c r="R471" s="10">
        <v>5.2122526999999996</v>
      </c>
      <c r="S471" s="10">
        <v>5.1750493999999998</v>
      </c>
      <c r="T471" s="10">
        <v>5.1358356000000001</v>
      </c>
      <c r="U471" s="10">
        <v>5.0942322999999998</v>
      </c>
      <c r="V471" s="10">
        <v>5.0482626000000002</v>
      </c>
      <c r="W471" s="10">
        <v>4.9980604</v>
      </c>
      <c r="X471" s="10">
        <v>4.9445164000000004</v>
      </c>
      <c r="Y471" s="10">
        <v>4.8885192000000002</v>
      </c>
      <c r="Z471" s="10">
        <v>4.8309575000000002</v>
      </c>
      <c r="AA471" s="10">
        <v>4.7727221000000002</v>
      </c>
      <c r="AB471" s="10">
        <v>4.7146347999999998</v>
      </c>
      <c r="AC471" s="10">
        <v>4.6572369</v>
      </c>
      <c r="AD471" s="10">
        <v>4.6009981</v>
      </c>
      <c r="AE471" s="10">
        <v>4.5463861000000003</v>
      </c>
      <c r="AF471" s="10">
        <v>4.4938684999999996</v>
      </c>
      <c r="AG471" s="10">
        <v>4.4439149000000002</v>
      </c>
      <c r="AH471" s="10">
        <v>4.3969189999999996</v>
      </c>
      <c r="AI471" s="10">
        <v>4.3528769</v>
      </c>
      <c r="AJ471" s="10">
        <v>4.3116526000000004</v>
      </c>
      <c r="AK471" s="10">
        <v>4.2731085999999996</v>
      </c>
      <c r="AL471" s="10">
        <v>4.2371074000000002</v>
      </c>
      <c r="AM471" s="10">
        <v>4.2035127000000001</v>
      </c>
      <c r="AN471" s="10">
        <v>4.1721871999999998</v>
      </c>
      <c r="AO471" s="10">
        <v>4.1429933999999999</v>
      </c>
      <c r="AP471" s="10">
        <v>4.1157950999999997</v>
      </c>
      <c r="AQ471" s="10">
        <v>4.0904547000000004</v>
      </c>
      <c r="AR471" s="10">
        <v>4.0668350000000002</v>
      </c>
      <c r="AS471" s="10">
        <v>4.0447994999999999</v>
      </c>
      <c r="AT471" s="10">
        <v>4.0242199000000003</v>
      </c>
      <c r="AU471" s="10">
        <v>4.0050119999999998</v>
      </c>
      <c r="AV471" s="10">
        <v>3.9871055000000002</v>
      </c>
      <c r="AW471" s="10">
        <v>3.9704294999999998</v>
      </c>
      <c r="AX471" s="10">
        <v>3.9549132999999999</v>
      </c>
      <c r="AY471" s="10">
        <v>3.9404865999999998</v>
      </c>
      <c r="AZ471" s="10">
        <v>3.9270784999999999</v>
      </c>
      <c r="BA471" s="10">
        <v>3.9146182999999999</v>
      </c>
      <c r="BB471" s="10">
        <v>3.9030355000000001</v>
      </c>
      <c r="BC471" s="10">
        <v>3.8922595000000002</v>
      </c>
      <c r="BD471" s="10">
        <v>3.8822193</v>
      </c>
      <c r="BE471" s="10">
        <v>3.8728446999999999</v>
      </c>
      <c r="BF471" s="10">
        <v>3.8640732999999998</v>
      </c>
      <c r="BG471" s="10">
        <v>3.8558799000000001</v>
      </c>
      <c r="BH471" s="10">
        <v>3.8482498999999999</v>
      </c>
      <c r="BI471" s="10">
        <v>3.8411686</v>
      </c>
      <c r="BJ471" s="10">
        <v>3.8346211000000001</v>
      </c>
      <c r="BK471" s="10">
        <v>3.8285927000000002</v>
      </c>
      <c r="BL471" s="10">
        <v>3.8230686</v>
      </c>
      <c r="BM471" s="10">
        <v>3.8180339000000001</v>
      </c>
      <c r="BN471" s="10">
        <v>3.8134741000000001</v>
      </c>
      <c r="BO471" s="10">
        <v>3.8093743</v>
      </c>
      <c r="BP471" s="10">
        <v>3.8057197</v>
      </c>
      <c r="BQ471" s="10">
        <v>3.8024955</v>
      </c>
      <c r="BR471" s="10">
        <v>3.7915804</v>
      </c>
      <c r="BS471" s="10">
        <v>3.793774</v>
      </c>
      <c r="BU471" s="9">
        <v>116.62</v>
      </c>
      <c r="BV471" s="9">
        <v>127.25</v>
      </c>
      <c r="BW471" s="9">
        <v>133.61000000000001</v>
      </c>
      <c r="BX471" s="9">
        <v>135.38</v>
      </c>
      <c r="BY471" s="9">
        <v>132.63999999999999</v>
      </c>
      <c r="BZ471" s="9">
        <v>128.33000000000001</v>
      </c>
      <c r="CA471" s="9">
        <v>125.09</v>
      </c>
      <c r="CB471" s="9">
        <v>122.36</v>
      </c>
      <c r="CC471" s="9">
        <v>123.15</v>
      </c>
      <c r="CD471" s="9">
        <v>124.1</v>
      </c>
      <c r="CE471" s="9">
        <v>127.1</v>
      </c>
      <c r="CF471" s="9">
        <v>131.55000000000001</v>
      </c>
      <c r="CG471" s="9">
        <v>137.52000000000001</v>
      </c>
      <c r="CH471" s="9">
        <v>143.88999999999999</v>
      </c>
      <c r="CI471" s="9">
        <v>148.74</v>
      </c>
      <c r="CJ471" s="9">
        <v>144.79</v>
      </c>
      <c r="CK471" s="9">
        <v>133.91</v>
      </c>
      <c r="CL471" s="9">
        <v>117.61</v>
      </c>
      <c r="CM471" s="9">
        <v>111.11</v>
      </c>
      <c r="CN471" s="9">
        <v>106.11</v>
      </c>
      <c r="CO471" s="9">
        <v>108.12</v>
      </c>
      <c r="CP471" s="9">
        <v>109.88</v>
      </c>
      <c r="CQ471" s="9">
        <v>111.41</v>
      </c>
      <c r="CR471" s="9">
        <v>113.91</v>
      </c>
      <c r="CS471" s="9">
        <v>116.77</v>
      </c>
      <c r="CT471" s="9">
        <v>118.7</v>
      </c>
      <c r="CU471" s="9">
        <v>124.56</v>
      </c>
      <c r="CV471" s="9">
        <v>126.03</v>
      </c>
      <c r="CW471" s="9">
        <v>118.63</v>
      </c>
      <c r="CX471" s="9">
        <v>105.98</v>
      </c>
      <c r="CY471" s="9">
        <v>98.86</v>
      </c>
      <c r="CZ471" s="9">
        <v>93.03</v>
      </c>
      <c r="DA471" s="9">
        <v>90.16</v>
      </c>
      <c r="DB471" s="9">
        <v>86.87</v>
      </c>
      <c r="DC471" s="9">
        <v>89.32</v>
      </c>
      <c r="DD471" s="9">
        <v>94.62</v>
      </c>
      <c r="DE471" s="9">
        <v>98.92</v>
      </c>
      <c r="DF471" s="9">
        <v>103.48</v>
      </c>
      <c r="DG471" s="9">
        <v>105.43</v>
      </c>
      <c r="DH471" s="9">
        <v>107.44</v>
      </c>
      <c r="DI471" s="9">
        <v>99.78</v>
      </c>
      <c r="DJ471" s="9">
        <v>88.38</v>
      </c>
      <c r="DK471" s="9">
        <v>79.88</v>
      </c>
      <c r="DL471" s="9">
        <v>75.88</v>
      </c>
      <c r="DM471" s="9">
        <v>70.13</v>
      </c>
      <c r="DN471" s="9">
        <v>70.599999999999994</v>
      </c>
      <c r="DO471" s="9">
        <v>74.56</v>
      </c>
      <c r="DP471" s="9">
        <v>77.06</v>
      </c>
      <c r="DR471" s="9">
        <v>108.66</v>
      </c>
      <c r="DS471" s="9">
        <v>117.16</v>
      </c>
      <c r="DT471" s="9">
        <v>129.08000000000001</v>
      </c>
      <c r="DU471" s="9">
        <v>129.29</v>
      </c>
      <c r="DV471" s="9">
        <v>117.56</v>
      </c>
      <c r="DW471" s="9">
        <v>113.82</v>
      </c>
      <c r="DX471" s="9">
        <v>112.2</v>
      </c>
      <c r="DY471" s="9">
        <v>112.09</v>
      </c>
      <c r="DZ471" s="9">
        <v>110.75</v>
      </c>
      <c r="EA471" s="9">
        <v>111.14</v>
      </c>
      <c r="EB471" s="9">
        <v>110.78</v>
      </c>
      <c r="EC471" s="9">
        <v>127.19</v>
      </c>
      <c r="ED471" s="9">
        <v>129.46</v>
      </c>
      <c r="EE471" s="9">
        <v>130.54</v>
      </c>
      <c r="EF471" s="9">
        <v>129.22999999999999</v>
      </c>
      <c r="EG471" s="9">
        <v>128.49</v>
      </c>
      <c r="EH471" s="9">
        <v>128.16999999999999</v>
      </c>
      <c r="EI471" s="9">
        <v>99.43</v>
      </c>
      <c r="EJ471" s="9">
        <v>98.7</v>
      </c>
      <c r="EK471" s="9">
        <v>98.68</v>
      </c>
      <c r="EL471" s="9">
        <v>98.79</v>
      </c>
      <c r="EM471" s="9">
        <v>100.17</v>
      </c>
      <c r="EN471" s="9">
        <v>101.01</v>
      </c>
      <c r="EO471" s="9">
        <v>110.74</v>
      </c>
      <c r="EP471" s="9">
        <v>113.25</v>
      </c>
      <c r="EQ471" s="9">
        <v>115.11</v>
      </c>
      <c r="ER471" s="9">
        <v>115.66</v>
      </c>
      <c r="ES471" s="9">
        <v>114.7</v>
      </c>
      <c r="ET471" s="9">
        <v>114.61</v>
      </c>
      <c r="EU471" s="9">
        <v>91.19</v>
      </c>
      <c r="EV471" s="9">
        <v>90.56</v>
      </c>
      <c r="EW471" s="9">
        <v>90.57</v>
      </c>
      <c r="EX471" s="9">
        <v>90.58</v>
      </c>
      <c r="EY471" s="9">
        <v>90.6</v>
      </c>
      <c r="EZ471" s="9">
        <v>96.39</v>
      </c>
      <c r="FA471" s="9">
        <v>99.69</v>
      </c>
      <c r="FB471" s="9">
        <v>102.2</v>
      </c>
      <c r="FC471" s="9">
        <v>104.06</v>
      </c>
      <c r="FD471" s="9">
        <v>104.61</v>
      </c>
      <c r="FE471" s="9">
        <v>103.65</v>
      </c>
      <c r="FF471" s="9">
        <v>103.56</v>
      </c>
      <c r="FG471" s="9">
        <v>83.56</v>
      </c>
      <c r="FH471" s="9">
        <v>82.93</v>
      </c>
      <c r="FI471" s="9">
        <v>82.94</v>
      </c>
      <c r="FJ471" s="9">
        <v>82.95</v>
      </c>
      <c r="FK471" s="9">
        <v>82.97</v>
      </c>
      <c r="FL471" s="9">
        <v>88.76</v>
      </c>
      <c r="FM471" s="9">
        <v>94.8</v>
      </c>
      <c r="FO471" s="9">
        <v>81.031300000000002</v>
      </c>
      <c r="FP471" s="7">
        <v>87.58</v>
      </c>
      <c r="FQ471" s="9">
        <v>1.2312000000000001</v>
      </c>
      <c r="FR471" s="7">
        <f t="shared" si="64"/>
        <v>71.133853151397005</v>
      </c>
      <c r="FT471" s="7">
        <v>4.78</v>
      </c>
      <c r="FU471" s="7">
        <v>4.33</v>
      </c>
      <c r="FV471" s="9">
        <v>81.142300000000006</v>
      </c>
      <c r="FX471" s="9">
        <v>85.82</v>
      </c>
      <c r="FY471" s="9">
        <v>83.87</v>
      </c>
      <c r="FZ471" s="9">
        <v>82.27</v>
      </c>
      <c r="GA471" s="9">
        <v>80.09</v>
      </c>
      <c r="GB471" s="9">
        <v>76.5</v>
      </c>
    </row>
    <row r="472" spans="1:184" x14ac:dyDescent="0.25">
      <c r="A472" s="6">
        <f t="shared" si="65"/>
        <v>45211</v>
      </c>
      <c r="B472" s="13">
        <f t="shared" si="59"/>
        <v>10</v>
      </c>
      <c r="C472" s="13">
        <f t="shared" si="60"/>
        <v>2023</v>
      </c>
      <c r="D472">
        <f t="shared" si="61"/>
        <v>202310</v>
      </c>
      <c r="E472">
        <f t="shared" si="62"/>
        <v>4</v>
      </c>
      <c r="F472">
        <f t="shared" si="63"/>
        <v>202304</v>
      </c>
      <c r="G472" t="s">
        <v>658</v>
      </c>
      <c r="H472" s="9">
        <v>5.25</v>
      </c>
      <c r="I472" s="9">
        <v>5.1870000000000003</v>
      </c>
      <c r="J472" s="10">
        <v>5.2369517999999999</v>
      </c>
      <c r="K472" s="10">
        <v>5.2767334000000004</v>
      </c>
      <c r="L472" s="10">
        <v>5.3047554999999997</v>
      </c>
      <c r="M472" s="10">
        <v>5.3190055000000003</v>
      </c>
      <c r="N472" s="10">
        <v>5.3203125</v>
      </c>
      <c r="O472" s="10">
        <v>5.3104529999999999</v>
      </c>
      <c r="P472" s="10">
        <v>5.2916561</v>
      </c>
      <c r="Q472" s="10">
        <v>5.2666789999999999</v>
      </c>
      <c r="R472" s="10">
        <v>5.2377748000000004</v>
      </c>
      <c r="S472" s="10">
        <v>5.2060765</v>
      </c>
      <c r="T472" s="10">
        <v>5.1714358000000002</v>
      </c>
      <c r="U472" s="10">
        <v>5.1331102</v>
      </c>
      <c r="V472" s="10">
        <v>5.0887646000000002</v>
      </c>
      <c r="W472" s="10">
        <v>5.0386040999999997</v>
      </c>
      <c r="X472" s="10">
        <v>4.9839026999999998</v>
      </c>
      <c r="Y472" s="10">
        <v>4.9259331</v>
      </c>
      <c r="Z472" s="10">
        <v>4.8659680999999999</v>
      </c>
      <c r="AA472" s="10">
        <v>4.8052824999999997</v>
      </c>
      <c r="AB472" s="10">
        <v>4.7450590000000004</v>
      </c>
      <c r="AC472" s="10">
        <v>4.6860185000000003</v>
      </c>
      <c r="AD472" s="10">
        <v>4.6287367000000001</v>
      </c>
      <c r="AE472" s="10">
        <v>4.5737867999999997</v>
      </c>
      <c r="AF472" s="10">
        <v>4.5217423999999999</v>
      </c>
      <c r="AG472" s="10">
        <v>4.4731788999999997</v>
      </c>
      <c r="AH472" s="10">
        <v>4.4285569000000002</v>
      </c>
      <c r="AI472" s="10">
        <v>4.3877870999999997</v>
      </c>
      <c r="AJ472" s="10">
        <v>4.3506138999999999</v>
      </c>
      <c r="AK472" s="10">
        <v>4.3167808000000001</v>
      </c>
      <c r="AL472" s="10">
        <v>4.2860307999999998</v>
      </c>
      <c r="AM472" s="10">
        <v>4.2581084000000002</v>
      </c>
      <c r="AN472" s="10">
        <v>4.2327570000000003</v>
      </c>
      <c r="AO472" s="10">
        <v>4.2097198000000002</v>
      </c>
      <c r="AP472" s="10">
        <v>4.1887410999999997</v>
      </c>
      <c r="AQ472" s="10">
        <v>4.1695641999999999</v>
      </c>
      <c r="AR472" s="10">
        <v>4.1519326000000003</v>
      </c>
      <c r="AS472" s="10">
        <v>4.1355902999999996</v>
      </c>
      <c r="AT472" s="10">
        <v>4.1203105000000004</v>
      </c>
      <c r="AU472" s="10">
        <v>4.1059964999999998</v>
      </c>
      <c r="AV472" s="10">
        <v>4.0925884000000003</v>
      </c>
      <c r="AW472" s="10">
        <v>4.0800255999999999</v>
      </c>
      <c r="AX472" s="10">
        <v>4.0682479000000003</v>
      </c>
      <c r="AY472" s="10">
        <v>4.0571950000000001</v>
      </c>
      <c r="AZ472" s="10">
        <v>4.0468064999999998</v>
      </c>
      <c r="BA472" s="10">
        <v>4.0370220999999997</v>
      </c>
      <c r="BB472" s="10">
        <v>4.0277814999999997</v>
      </c>
      <c r="BC472" s="10">
        <v>4.0190245000000004</v>
      </c>
      <c r="BD472" s="10">
        <v>4.0106904999999999</v>
      </c>
      <c r="BE472" s="10">
        <v>4.0027194000000001</v>
      </c>
      <c r="BF472" s="10">
        <v>3.9950613000000001</v>
      </c>
      <c r="BG472" s="10">
        <v>3.9877123999999999</v>
      </c>
      <c r="BH472" s="10">
        <v>3.9806819</v>
      </c>
      <c r="BI472" s="10">
        <v>3.9739787999999998</v>
      </c>
      <c r="BJ472" s="10">
        <v>3.9676121000000002</v>
      </c>
      <c r="BK472" s="10">
        <v>3.9615909999999999</v>
      </c>
      <c r="BL472" s="10">
        <v>3.9559243999999998</v>
      </c>
      <c r="BM472" s="10">
        <v>3.9506212999999999</v>
      </c>
      <c r="BN472" s="10">
        <v>3.9456910000000001</v>
      </c>
      <c r="BO472" s="10">
        <v>3.9411423000000001</v>
      </c>
      <c r="BP472" s="10">
        <v>3.9369844000000001</v>
      </c>
      <c r="BQ472" s="10">
        <v>3.9332262999999998</v>
      </c>
      <c r="BR472" s="10">
        <v>3.9190749</v>
      </c>
      <c r="BS472" s="10">
        <v>3.9184961</v>
      </c>
      <c r="BU472" s="9">
        <v>133.96</v>
      </c>
      <c r="BV472" s="9">
        <v>142.22999999999999</v>
      </c>
      <c r="BW472" s="9">
        <v>147.69</v>
      </c>
      <c r="BX472" s="9">
        <v>149.08000000000001</v>
      </c>
      <c r="BY472" s="9">
        <v>145.96</v>
      </c>
      <c r="BZ472" s="9">
        <v>141.83000000000001</v>
      </c>
      <c r="CA472" s="9">
        <v>136.91999999999999</v>
      </c>
      <c r="CB472" s="9">
        <v>135.12</v>
      </c>
      <c r="CC472" s="9">
        <v>134.96</v>
      </c>
      <c r="CD472" s="9">
        <v>135.91</v>
      </c>
      <c r="CE472" s="9">
        <v>138.91</v>
      </c>
      <c r="CF472" s="9">
        <v>141.47999999999999</v>
      </c>
      <c r="CG472" s="9">
        <v>147.44999999999999</v>
      </c>
      <c r="CH472" s="9">
        <v>153.77000000000001</v>
      </c>
      <c r="CI472" s="9">
        <v>158.53</v>
      </c>
      <c r="CJ472" s="9">
        <v>154.38</v>
      </c>
      <c r="CK472" s="9">
        <v>143.43</v>
      </c>
      <c r="CL472" s="9">
        <v>123.74</v>
      </c>
      <c r="CM472" s="9">
        <v>115.24</v>
      </c>
      <c r="CN472" s="9">
        <v>110.23</v>
      </c>
      <c r="CO472" s="9">
        <v>112.18</v>
      </c>
      <c r="CP472" s="9">
        <v>113.94</v>
      </c>
      <c r="CQ472" s="9">
        <v>115.46</v>
      </c>
      <c r="CR472" s="9">
        <v>117.46</v>
      </c>
      <c r="CS472" s="9">
        <v>120.32</v>
      </c>
      <c r="CT472" s="9">
        <v>122.25</v>
      </c>
      <c r="CU472" s="9">
        <v>128.11000000000001</v>
      </c>
      <c r="CV472" s="9">
        <v>129.58000000000001</v>
      </c>
      <c r="CW472" s="9">
        <v>122.18</v>
      </c>
      <c r="CX472" s="9">
        <v>107.18</v>
      </c>
      <c r="CY472" s="9">
        <v>99.38</v>
      </c>
      <c r="CZ472" s="9">
        <v>93.55</v>
      </c>
      <c r="DA472" s="9">
        <v>91.54</v>
      </c>
      <c r="DB472" s="9">
        <v>89.03</v>
      </c>
      <c r="DC472" s="9">
        <v>91.46</v>
      </c>
      <c r="DD472" s="9">
        <v>96.46</v>
      </c>
      <c r="DE472" s="9">
        <v>100.76</v>
      </c>
      <c r="DF472" s="9">
        <v>105.32</v>
      </c>
      <c r="DG472" s="9">
        <v>107.27</v>
      </c>
      <c r="DH472" s="9">
        <v>109.28</v>
      </c>
      <c r="DI472" s="9">
        <v>101.62</v>
      </c>
      <c r="DJ472" s="9">
        <v>90.22</v>
      </c>
      <c r="DK472" s="9">
        <v>81.72</v>
      </c>
      <c r="DL472" s="9">
        <v>77.72</v>
      </c>
      <c r="DM472" s="9">
        <v>71.97</v>
      </c>
      <c r="DN472" s="9">
        <v>72.44</v>
      </c>
      <c r="DO472" s="9">
        <v>76.400000000000006</v>
      </c>
      <c r="DP472" s="9">
        <v>78.900000000000006</v>
      </c>
      <c r="DR472" s="9">
        <v>119.71</v>
      </c>
      <c r="DS472" s="9">
        <v>127.32</v>
      </c>
      <c r="DT472" s="9">
        <v>137.61000000000001</v>
      </c>
      <c r="DU472" s="9">
        <v>137.82</v>
      </c>
      <c r="DV472" s="9">
        <v>126.09</v>
      </c>
      <c r="DW472" s="9">
        <v>121.02</v>
      </c>
      <c r="DX472" s="9">
        <v>119.4</v>
      </c>
      <c r="DY472" s="9">
        <v>119.29</v>
      </c>
      <c r="DZ472" s="9">
        <v>118.13</v>
      </c>
      <c r="EA472" s="9">
        <v>118.52</v>
      </c>
      <c r="EB472" s="9">
        <v>118.16</v>
      </c>
      <c r="EC472" s="9">
        <v>132.84</v>
      </c>
      <c r="ED472" s="9">
        <v>135.11000000000001</v>
      </c>
      <c r="EE472" s="9">
        <v>136.19</v>
      </c>
      <c r="EF472" s="9">
        <v>134.86000000000001</v>
      </c>
      <c r="EG472" s="9">
        <v>134.12</v>
      </c>
      <c r="EH472" s="9">
        <v>133.80000000000001</v>
      </c>
      <c r="EI472" s="9">
        <v>103.35</v>
      </c>
      <c r="EJ472" s="9">
        <v>102.62</v>
      </c>
      <c r="EK472" s="9">
        <v>102.6</v>
      </c>
      <c r="EL472" s="9">
        <v>102.71</v>
      </c>
      <c r="EM472" s="9">
        <v>104.09</v>
      </c>
      <c r="EN472" s="9">
        <v>104.93</v>
      </c>
      <c r="EO472" s="9">
        <v>113.85</v>
      </c>
      <c r="EP472" s="9">
        <v>116.36</v>
      </c>
      <c r="EQ472" s="9">
        <v>118.22</v>
      </c>
      <c r="ER472" s="9">
        <v>118.77</v>
      </c>
      <c r="ES472" s="9">
        <v>117.81</v>
      </c>
      <c r="ET472" s="9">
        <v>117.72</v>
      </c>
      <c r="EU472" s="9">
        <v>93.31</v>
      </c>
      <c r="EV472" s="9">
        <v>92.68</v>
      </c>
      <c r="EW472" s="9">
        <v>92.69</v>
      </c>
      <c r="EX472" s="9">
        <v>92.7</v>
      </c>
      <c r="EY472" s="9">
        <v>92.72</v>
      </c>
      <c r="EZ472" s="9">
        <v>98.51</v>
      </c>
      <c r="FA472" s="9">
        <v>101.13</v>
      </c>
      <c r="FB472" s="9">
        <v>103.64</v>
      </c>
      <c r="FC472" s="9">
        <v>105.5</v>
      </c>
      <c r="FD472" s="9">
        <v>106.05</v>
      </c>
      <c r="FE472" s="9">
        <v>105.09</v>
      </c>
      <c r="FF472" s="9">
        <v>105</v>
      </c>
      <c r="FG472" s="9">
        <v>85.41</v>
      </c>
      <c r="FH472" s="9">
        <v>84.78</v>
      </c>
      <c r="FI472" s="9">
        <v>84.79</v>
      </c>
      <c r="FJ472" s="9">
        <v>84.8</v>
      </c>
      <c r="FK472" s="9">
        <v>84.82</v>
      </c>
      <c r="FL472" s="9">
        <v>90.61</v>
      </c>
      <c r="FM472" s="9">
        <v>96.24</v>
      </c>
      <c r="FO472" s="9">
        <v>80.684100000000001</v>
      </c>
      <c r="FP472" s="7">
        <v>88.4</v>
      </c>
      <c r="FQ472" s="9">
        <v>1.2214</v>
      </c>
      <c r="FR472" s="7">
        <f t="shared" si="64"/>
        <v>72.375962010807271</v>
      </c>
      <c r="FT472" s="7">
        <v>4.8499999999999996</v>
      </c>
      <c r="FU472" s="7">
        <v>4.43</v>
      </c>
      <c r="FV472" s="9">
        <v>80.805099999999996</v>
      </c>
      <c r="FX472" s="9">
        <v>86</v>
      </c>
      <c r="FY472" s="9">
        <v>83.95</v>
      </c>
      <c r="FZ472" s="9">
        <v>82.32</v>
      </c>
      <c r="GA472" s="9">
        <v>80.069999999999993</v>
      </c>
      <c r="GB472" s="9">
        <v>76.56</v>
      </c>
    </row>
    <row r="473" spans="1:184" x14ac:dyDescent="0.25">
      <c r="A473" s="6">
        <f t="shared" si="65"/>
        <v>45212</v>
      </c>
      <c r="B473" s="13">
        <f t="shared" si="59"/>
        <v>10</v>
      </c>
      <c r="C473" s="13">
        <f t="shared" si="60"/>
        <v>2023</v>
      </c>
      <c r="D473">
        <f t="shared" si="61"/>
        <v>202310</v>
      </c>
      <c r="E473">
        <f t="shared" si="62"/>
        <v>4</v>
      </c>
      <c r="F473">
        <f t="shared" si="63"/>
        <v>202304</v>
      </c>
      <c r="G473" t="s">
        <v>659</v>
      </c>
      <c r="H473" s="9">
        <v>5.25</v>
      </c>
      <c r="I473" s="9">
        <v>5.1872999999999996</v>
      </c>
      <c r="J473" s="10">
        <v>5.2431663999999998</v>
      </c>
      <c r="K473" s="10">
        <v>5.2828549000000002</v>
      </c>
      <c r="L473" s="10">
        <v>5.3114165</v>
      </c>
      <c r="M473" s="10">
        <v>5.3265317999999997</v>
      </c>
      <c r="N473" s="10">
        <v>5.3283234000000004</v>
      </c>
      <c r="O473" s="10">
        <v>5.3176100000000002</v>
      </c>
      <c r="P473" s="10">
        <v>5.2959756999999996</v>
      </c>
      <c r="Q473" s="10">
        <v>5.2653309999999998</v>
      </c>
      <c r="R473" s="10">
        <v>5.2281152999999998</v>
      </c>
      <c r="S473" s="10">
        <v>5.1862018000000001</v>
      </c>
      <c r="T473" s="10">
        <v>5.1407939000000002</v>
      </c>
      <c r="U473" s="10">
        <v>5.0925162000000004</v>
      </c>
      <c r="V473" s="10">
        <v>5.0413284000000003</v>
      </c>
      <c r="W473" s="10">
        <v>4.9877276999999998</v>
      </c>
      <c r="X473" s="10">
        <v>4.932442</v>
      </c>
      <c r="Y473" s="10">
        <v>4.8761975</v>
      </c>
      <c r="Z473" s="10">
        <v>4.8197203999999996</v>
      </c>
      <c r="AA473" s="10">
        <v>4.7637385999999999</v>
      </c>
      <c r="AB473" s="10">
        <v>4.7089125999999997</v>
      </c>
      <c r="AC473" s="10">
        <v>4.6555970999999996</v>
      </c>
      <c r="AD473" s="10">
        <v>4.6040606000000004</v>
      </c>
      <c r="AE473" s="10">
        <v>4.5545692999999998</v>
      </c>
      <c r="AF473" s="10">
        <v>4.5073898999999997</v>
      </c>
      <c r="AG473" s="10">
        <v>4.4627904000000003</v>
      </c>
      <c r="AH473" s="10">
        <v>4.4209752</v>
      </c>
      <c r="AI473" s="10">
        <v>4.3818742999999998</v>
      </c>
      <c r="AJ473" s="10">
        <v>4.3453435999999996</v>
      </c>
      <c r="AK473" s="10">
        <v>4.3112373000000002</v>
      </c>
      <c r="AL473" s="10">
        <v>4.2794099000000001</v>
      </c>
      <c r="AM473" s="10">
        <v>4.2497170000000004</v>
      </c>
      <c r="AN473" s="10">
        <v>4.2220130999999999</v>
      </c>
      <c r="AO473" s="10">
        <v>4.1961526999999998</v>
      </c>
      <c r="AP473" s="10">
        <v>4.1719911999999999</v>
      </c>
      <c r="AQ473" s="10">
        <v>4.1493830999999997</v>
      </c>
      <c r="AR473" s="10">
        <v>4.1281831000000002</v>
      </c>
      <c r="AS473" s="10">
        <v>4.1082463999999996</v>
      </c>
      <c r="AT473" s="10">
        <v>4.0894418999999997</v>
      </c>
      <c r="AU473" s="10">
        <v>4.0717014000000002</v>
      </c>
      <c r="AV473" s="10">
        <v>4.0549745000000001</v>
      </c>
      <c r="AW473" s="10">
        <v>4.0392105999999997</v>
      </c>
      <c r="AX473" s="10">
        <v>4.0243586000000002</v>
      </c>
      <c r="AY473" s="10">
        <v>4.0103682999999997</v>
      </c>
      <c r="AZ473" s="10">
        <v>3.9971890000000001</v>
      </c>
      <c r="BA473" s="10">
        <v>3.9847697000000002</v>
      </c>
      <c r="BB473" s="10">
        <v>3.9730601000000001</v>
      </c>
      <c r="BC473" s="10">
        <v>3.9620093999999999</v>
      </c>
      <c r="BD473" s="10">
        <v>3.9515668000000002</v>
      </c>
      <c r="BE473" s="10">
        <v>3.9416820000000001</v>
      </c>
      <c r="BF473" s="10">
        <v>3.9323111000000002</v>
      </c>
      <c r="BG473" s="10">
        <v>3.9234412000000001</v>
      </c>
      <c r="BH473" s="10">
        <v>3.9150683000000002</v>
      </c>
      <c r="BI473" s="10">
        <v>3.9071880000000001</v>
      </c>
      <c r="BJ473" s="10">
        <v>3.8997961000000001</v>
      </c>
      <c r="BK473" s="10">
        <v>3.8928883000000001</v>
      </c>
      <c r="BL473" s="10">
        <v>3.8864605000000001</v>
      </c>
      <c r="BM473" s="10">
        <v>3.8805081000000001</v>
      </c>
      <c r="BN473" s="10">
        <v>3.8750271999999999</v>
      </c>
      <c r="BO473" s="10">
        <v>3.8700133999999999</v>
      </c>
      <c r="BP473" s="10">
        <v>3.8654624000000002</v>
      </c>
      <c r="BQ473" s="10">
        <v>3.86137</v>
      </c>
      <c r="BR473" s="10">
        <v>3.8461153000000001</v>
      </c>
      <c r="BS473" s="10">
        <v>3.8457322999999999</v>
      </c>
      <c r="BU473" s="9">
        <v>136.69999999999999</v>
      </c>
      <c r="BV473" s="9">
        <v>146.25</v>
      </c>
      <c r="BW473" s="9">
        <v>151.88</v>
      </c>
      <c r="BX473" s="9">
        <v>153</v>
      </c>
      <c r="BY473" s="9">
        <v>149.80000000000001</v>
      </c>
      <c r="BZ473" s="9">
        <v>144.80000000000001</v>
      </c>
      <c r="CA473" s="9">
        <v>141</v>
      </c>
      <c r="CB473" s="9">
        <v>139.19999999999999</v>
      </c>
      <c r="CC473" s="9">
        <v>139.04</v>
      </c>
      <c r="CD473" s="9">
        <v>139.99</v>
      </c>
      <c r="CE473" s="9">
        <v>142.99</v>
      </c>
      <c r="CF473" s="9">
        <v>145.56</v>
      </c>
      <c r="CG473" s="9">
        <v>151.53</v>
      </c>
      <c r="CH473" s="9">
        <v>157.85</v>
      </c>
      <c r="CI473" s="9">
        <v>162.61000000000001</v>
      </c>
      <c r="CJ473" s="9">
        <v>158.46</v>
      </c>
      <c r="CK473" s="9">
        <v>147.51</v>
      </c>
      <c r="CL473" s="9">
        <v>124.11</v>
      </c>
      <c r="CM473" s="9">
        <v>116.11</v>
      </c>
      <c r="CN473" s="9">
        <v>109.41</v>
      </c>
      <c r="CO473" s="9">
        <v>111.36</v>
      </c>
      <c r="CP473" s="9">
        <v>113.12</v>
      </c>
      <c r="CQ473" s="9">
        <v>114.64</v>
      </c>
      <c r="CR473" s="9">
        <v>117.64</v>
      </c>
      <c r="CS473" s="9">
        <v>120.89</v>
      </c>
      <c r="CT473" s="9">
        <v>122.82</v>
      </c>
      <c r="CU473" s="9">
        <v>128.68</v>
      </c>
      <c r="CV473" s="9">
        <v>130.15</v>
      </c>
      <c r="CW473" s="9">
        <v>122.75</v>
      </c>
      <c r="CX473" s="9">
        <v>106.25</v>
      </c>
      <c r="CY473" s="9">
        <v>98.45</v>
      </c>
      <c r="CZ473" s="9">
        <v>92.95</v>
      </c>
      <c r="DA473" s="9">
        <v>90.94</v>
      </c>
      <c r="DB473" s="9">
        <v>88.43</v>
      </c>
      <c r="DC473" s="9">
        <v>90.86</v>
      </c>
      <c r="DD473" s="9">
        <v>95.86</v>
      </c>
      <c r="DE473" s="9">
        <v>100.16</v>
      </c>
      <c r="DF473" s="9">
        <v>104.72</v>
      </c>
      <c r="DG473" s="9">
        <v>106.67</v>
      </c>
      <c r="DH473" s="9">
        <v>108.68</v>
      </c>
      <c r="DI473" s="9">
        <v>101.02</v>
      </c>
      <c r="DJ473" s="9">
        <v>89.62</v>
      </c>
      <c r="DK473" s="9">
        <v>81.12</v>
      </c>
      <c r="DL473" s="9">
        <v>77.12</v>
      </c>
      <c r="DM473" s="9">
        <v>71.37</v>
      </c>
      <c r="DN473" s="9">
        <v>71.84</v>
      </c>
      <c r="DO473" s="9">
        <v>75.8</v>
      </c>
      <c r="DP473" s="9">
        <v>78.3</v>
      </c>
      <c r="DR473" s="9">
        <v>124.93</v>
      </c>
      <c r="DS473" s="9">
        <v>132.29</v>
      </c>
      <c r="DT473" s="9">
        <v>143.43</v>
      </c>
      <c r="DU473" s="9">
        <v>143.97</v>
      </c>
      <c r="DV473" s="9">
        <v>132.52000000000001</v>
      </c>
      <c r="DW473" s="9">
        <v>125.89</v>
      </c>
      <c r="DX473" s="9">
        <v>124.27</v>
      </c>
      <c r="DY473" s="9">
        <v>124.16</v>
      </c>
      <c r="DZ473" s="9">
        <v>123.14</v>
      </c>
      <c r="EA473" s="9">
        <v>123.53</v>
      </c>
      <c r="EB473" s="9">
        <v>123.17</v>
      </c>
      <c r="EC473" s="9">
        <v>136.51</v>
      </c>
      <c r="ED473" s="9">
        <v>138.78</v>
      </c>
      <c r="EE473" s="9">
        <v>139.86000000000001</v>
      </c>
      <c r="EF473" s="9">
        <v>140.85</v>
      </c>
      <c r="EG473" s="9">
        <v>140.11000000000001</v>
      </c>
      <c r="EH473" s="9">
        <v>139.79</v>
      </c>
      <c r="EI473" s="9">
        <v>104.29</v>
      </c>
      <c r="EJ473" s="9">
        <v>103.56</v>
      </c>
      <c r="EK473" s="9">
        <v>103.54</v>
      </c>
      <c r="EL473" s="9">
        <v>103.65</v>
      </c>
      <c r="EM473" s="9">
        <v>105.03</v>
      </c>
      <c r="EN473" s="9">
        <v>105.87</v>
      </c>
      <c r="EO473" s="9">
        <v>114.02</v>
      </c>
      <c r="EP473" s="9">
        <v>116.53</v>
      </c>
      <c r="EQ473" s="9">
        <v>118.39</v>
      </c>
      <c r="ER473" s="9">
        <v>118.94</v>
      </c>
      <c r="ES473" s="9">
        <v>117.98</v>
      </c>
      <c r="ET473" s="9">
        <v>117.89</v>
      </c>
      <c r="EU473" s="9">
        <v>93.63</v>
      </c>
      <c r="EV473" s="9">
        <v>93</v>
      </c>
      <c r="EW473" s="9">
        <v>93.01</v>
      </c>
      <c r="EX473" s="9">
        <v>93.02</v>
      </c>
      <c r="EY473" s="9">
        <v>93.04</v>
      </c>
      <c r="EZ473" s="9">
        <v>98.83</v>
      </c>
      <c r="FA473" s="9">
        <v>101.84</v>
      </c>
      <c r="FB473" s="9">
        <v>104.35</v>
      </c>
      <c r="FC473" s="9">
        <v>106.21</v>
      </c>
      <c r="FD473" s="9">
        <v>106.76</v>
      </c>
      <c r="FE473" s="9">
        <v>105.8</v>
      </c>
      <c r="FF473" s="9">
        <v>105.71</v>
      </c>
      <c r="FG473" s="9">
        <v>85.16</v>
      </c>
      <c r="FH473" s="9">
        <v>84.53</v>
      </c>
      <c r="FI473" s="9">
        <v>84.54</v>
      </c>
      <c r="FJ473" s="9">
        <v>84.55</v>
      </c>
      <c r="FK473" s="9">
        <v>84.57</v>
      </c>
      <c r="FL473" s="9">
        <v>90.36</v>
      </c>
      <c r="FM473" s="9">
        <v>96.95</v>
      </c>
      <c r="FO473" s="9">
        <v>80.406899999999993</v>
      </c>
      <c r="FP473" s="7">
        <v>94.33</v>
      </c>
      <c r="FQ473" s="9">
        <v>1.2141</v>
      </c>
      <c r="FR473" s="7">
        <f t="shared" si="64"/>
        <v>77.695412239518987</v>
      </c>
      <c r="FT473" s="7">
        <v>4.84</v>
      </c>
      <c r="FU473" s="7">
        <v>4.38</v>
      </c>
      <c r="FV473" s="9">
        <v>80.522199999999998</v>
      </c>
      <c r="FX473" s="9">
        <v>90.89</v>
      </c>
      <c r="FY473" s="9">
        <v>88.24</v>
      </c>
      <c r="FZ473" s="9">
        <v>86</v>
      </c>
      <c r="GA473" s="9">
        <v>83.1</v>
      </c>
      <c r="GB473" s="9">
        <v>78.69</v>
      </c>
    </row>
    <row r="474" spans="1:184" x14ac:dyDescent="0.25">
      <c r="A474" s="6">
        <f t="shared" si="65"/>
        <v>45215</v>
      </c>
      <c r="B474" s="13">
        <f t="shared" si="59"/>
        <v>10</v>
      </c>
      <c r="C474" s="13">
        <f t="shared" si="60"/>
        <v>2023</v>
      </c>
      <c r="D474">
        <f t="shared" si="61"/>
        <v>202310</v>
      </c>
      <c r="E474">
        <f t="shared" si="62"/>
        <v>4</v>
      </c>
      <c r="F474">
        <f t="shared" si="63"/>
        <v>202304</v>
      </c>
      <c r="G474" t="s">
        <v>660</v>
      </c>
      <c r="H474" s="9">
        <v>5.25</v>
      </c>
      <c r="I474" s="9">
        <v>5.1877000000000004</v>
      </c>
      <c r="J474" s="10">
        <v>5.2530574000000003</v>
      </c>
      <c r="K474" s="10">
        <v>5.2912309000000004</v>
      </c>
      <c r="L474" s="10">
        <v>5.3244828999999996</v>
      </c>
      <c r="M474" s="10">
        <v>5.3460530999999998</v>
      </c>
      <c r="N474" s="10">
        <v>5.3533042000000002</v>
      </c>
      <c r="O474" s="10">
        <v>5.3475134000000004</v>
      </c>
      <c r="P474" s="10">
        <v>5.3311073000000002</v>
      </c>
      <c r="Q474" s="10">
        <v>5.3072467999999997</v>
      </c>
      <c r="R474" s="10">
        <v>5.2784148000000002</v>
      </c>
      <c r="S474" s="10">
        <v>5.2462353999999998</v>
      </c>
      <c r="T474" s="10">
        <v>5.2111618000000002</v>
      </c>
      <c r="U474" s="10">
        <v>5.1731192000000004</v>
      </c>
      <c r="V474" s="10">
        <v>5.1312063999999999</v>
      </c>
      <c r="W474" s="10">
        <v>5.0857143999999996</v>
      </c>
      <c r="X474" s="10">
        <v>5.0373583999999996</v>
      </c>
      <c r="Y474" s="10">
        <v>4.9868515000000002</v>
      </c>
      <c r="Z474" s="10">
        <v>4.9349071000000002</v>
      </c>
      <c r="AA474" s="10">
        <v>4.8822402</v>
      </c>
      <c r="AB474" s="10">
        <v>4.8295181999999999</v>
      </c>
      <c r="AC474" s="10">
        <v>4.7772161000000004</v>
      </c>
      <c r="AD474" s="10">
        <v>4.7257598999999999</v>
      </c>
      <c r="AE474" s="10">
        <v>4.6755738999999998</v>
      </c>
      <c r="AF474" s="10">
        <v>4.6270825000000002</v>
      </c>
      <c r="AG474" s="10">
        <v>4.5807117999999996</v>
      </c>
      <c r="AH474" s="10">
        <v>4.5368060000000003</v>
      </c>
      <c r="AI474" s="10">
        <v>4.4953571999999999</v>
      </c>
      <c r="AJ474" s="10">
        <v>4.4562613999999998</v>
      </c>
      <c r="AK474" s="10">
        <v>4.4194130999999999</v>
      </c>
      <c r="AL474" s="10">
        <v>4.3847069000000003</v>
      </c>
      <c r="AM474" s="10">
        <v>4.3520386999999996</v>
      </c>
      <c r="AN474" s="10">
        <v>4.3213030999999997</v>
      </c>
      <c r="AO474" s="10">
        <v>4.2923948999999997</v>
      </c>
      <c r="AP474" s="10">
        <v>4.2652098000000001</v>
      </c>
      <c r="AQ474" s="10">
        <v>4.2396424000000001</v>
      </c>
      <c r="AR474" s="10">
        <v>4.2155876000000001</v>
      </c>
      <c r="AS474" s="10">
        <v>4.1929409</v>
      </c>
      <c r="AT474" s="10">
        <v>4.1716056000000004</v>
      </c>
      <c r="AU474" s="10">
        <v>4.1515224000000002</v>
      </c>
      <c r="AV474" s="10">
        <v>4.1326428999999996</v>
      </c>
      <c r="AW474" s="10">
        <v>4.1149182</v>
      </c>
      <c r="AX474" s="10">
        <v>4.0982992999999999</v>
      </c>
      <c r="AY474" s="10">
        <v>4.0827378999999997</v>
      </c>
      <c r="AZ474" s="10">
        <v>4.0681849000000003</v>
      </c>
      <c r="BA474" s="10">
        <v>4.0545914999999999</v>
      </c>
      <c r="BB474" s="10">
        <v>4.0419093000000004</v>
      </c>
      <c r="BC474" s="10">
        <v>4.0300891999999999</v>
      </c>
      <c r="BD474" s="10">
        <v>4.0190824000000003</v>
      </c>
      <c r="BE474" s="10">
        <v>4.0088404000000004</v>
      </c>
      <c r="BF474" s="10">
        <v>3.9993186000000001</v>
      </c>
      <c r="BG474" s="10">
        <v>3.9904953000000001</v>
      </c>
      <c r="BH474" s="10">
        <v>3.9823569000000001</v>
      </c>
      <c r="BI474" s="10">
        <v>3.9748895000000002</v>
      </c>
      <c r="BJ474" s="10">
        <v>3.9680792</v>
      </c>
      <c r="BK474" s="10">
        <v>3.9619122999999998</v>
      </c>
      <c r="BL474" s="10">
        <v>3.956375</v>
      </c>
      <c r="BM474" s="10">
        <v>3.9514532</v>
      </c>
      <c r="BN474" s="10">
        <v>3.9471333999999998</v>
      </c>
      <c r="BO474" s="10">
        <v>3.9434016999999999</v>
      </c>
      <c r="BP474" s="10">
        <v>3.9402441000000001</v>
      </c>
      <c r="BQ474" s="10">
        <v>3.9376470000000001</v>
      </c>
      <c r="BR474" s="10">
        <v>3.9329269</v>
      </c>
      <c r="BS474" s="10">
        <v>3.9440892999999999</v>
      </c>
      <c r="BU474" s="9">
        <v>121.17</v>
      </c>
      <c r="BV474" s="9">
        <v>135.72</v>
      </c>
      <c r="BW474" s="9">
        <v>142.06</v>
      </c>
      <c r="BX474" s="9">
        <v>143.83000000000001</v>
      </c>
      <c r="BY474" s="9">
        <v>140.79</v>
      </c>
      <c r="BZ474" s="9">
        <v>136.22</v>
      </c>
      <c r="CA474" s="9">
        <v>132.41</v>
      </c>
      <c r="CB474" s="9">
        <v>130.59</v>
      </c>
      <c r="CC474" s="9">
        <v>130.41999999999999</v>
      </c>
      <c r="CD474" s="9">
        <v>131.36000000000001</v>
      </c>
      <c r="CE474" s="9">
        <v>134.75</v>
      </c>
      <c r="CF474" s="9">
        <v>137.35</v>
      </c>
      <c r="CG474" s="9">
        <v>143.31</v>
      </c>
      <c r="CH474" s="9">
        <v>149.63</v>
      </c>
      <c r="CI474" s="9">
        <v>154.38999999999999</v>
      </c>
      <c r="CJ474" s="9">
        <v>150.24</v>
      </c>
      <c r="CK474" s="9">
        <v>139.29</v>
      </c>
      <c r="CL474" s="9">
        <v>119.15</v>
      </c>
      <c r="CM474" s="9">
        <v>111.15</v>
      </c>
      <c r="CN474" s="9">
        <v>104.45</v>
      </c>
      <c r="CO474" s="9">
        <v>106.4</v>
      </c>
      <c r="CP474" s="9">
        <v>108.16</v>
      </c>
      <c r="CQ474" s="9">
        <v>109.68</v>
      </c>
      <c r="CR474" s="9">
        <v>112.68</v>
      </c>
      <c r="CS474" s="9">
        <v>115.93</v>
      </c>
      <c r="CT474" s="9">
        <v>117.86</v>
      </c>
      <c r="CU474" s="9">
        <v>123.72</v>
      </c>
      <c r="CV474" s="9">
        <v>125.19</v>
      </c>
      <c r="CW474" s="9">
        <v>117.79</v>
      </c>
      <c r="CX474" s="9">
        <v>103.64</v>
      </c>
      <c r="CY474" s="9">
        <v>95.84</v>
      </c>
      <c r="CZ474" s="9">
        <v>90.34</v>
      </c>
      <c r="DA474" s="9">
        <v>88.33</v>
      </c>
      <c r="DB474" s="9">
        <v>85.82</v>
      </c>
      <c r="DC474" s="9">
        <v>88.25</v>
      </c>
      <c r="DD474" s="9">
        <v>93.18</v>
      </c>
      <c r="DE474" s="9">
        <v>97.97</v>
      </c>
      <c r="DF474" s="9">
        <v>102.53</v>
      </c>
      <c r="DG474" s="9">
        <v>104.48</v>
      </c>
      <c r="DH474" s="9">
        <v>106.49</v>
      </c>
      <c r="DI474" s="9">
        <v>98.83</v>
      </c>
      <c r="DJ474" s="9">
        <v>87.43</v>
      </c>
      <c r="DK474" s="9">
        <v>78.930000000000007</v>
      </c>
      <c r="DL474" s="9">
        <v>74.930000000000007</v>
      </c>
      <c r="DM474" s="9">
        <v>69.180000000000007</v>
      </c>
      <c r="DN474" s="9">
        <v>69.650000000000006</v>
      </c>
      <c r="DO474" s="9">
        <v>73.61</v>
      </c>
      <c r="DP474" s="9">
        <v>76.11</v>
      </c>
      <c r="DR474" s="9">
        <v>111</v>
      </c>
      <c r="DS474" s="9">
        <v>122.87</v>
      </c>
      <c r="DT474" s="9">
        <v>135.41999999999999</v>
      </c>
      <c r="DU474" s="9">
        <v>135.96</v>
      </c>
      <c r="DV474" s="9">
        <v>124.51</v>
      </c>
      <c r="DW474" s="9">
        <v>119.28</v>
      </c>
      <c r="DX474" s="9">
        <v>117.66</v>
      </c>
      <c r="DY474" s="9">
        <v>117.55</v>
      </c>
      <c r="DZ474" s="9">
        <v>116.73</v>
      </c>
      <c r="EA474" s="9">
        <v>117.12</v>
      </c>
      <c r="EB474" s="9">
        <v>116.76</v>
      </c>
      <c r="EC474" s="9">
        <v>131.72999999999999</v>
      </c>
      <c r="ED474" s="9">
        <v>134</v>
      </c>
      <c r="EE474" s="9">
        <v>135.08000000000001</v>
      </c>
      <c r="EF474" s="9">
        <v>134.9</v>
      </c>
      <c r="EG474" s="9">
        <v>134.16</v>
      </c>
      <c r="EH474" s="9">
        <v>133.84</v>
      </c>
      <c r="EI474" s="9">
        <v>99.8</v>
      </c>
      <c r="EJ474" s="9">
        <v>99.07</v>
      </c>
      <c r="EK474" s="9">
        <v>99.05</v>
      </c>
      <c r="EL474" s="9">
        <v>99.16</v>
      </c>
      <c r="EM474" s="9">
        <v>100.54</v>
      </c>
      <c r="EN474" s="9">
        <v>101.38</v>
      </c>
      <c r="EO474" s="9">
        <v>111.33</v>
      </c>
      <c r="EP474" s="9">
        <v>113.84</v>
      </c>
      <c r="EQ474" s="9">
        <v>115.7</v>
      </c>
      <c r="ER474" s="9">
        <v>116.25</v>
      </c>
      <c r="ES474" s="9">
        <v>115.29</v>
      </c>
      <c r="ET474" s="9">
        <v>115.2</v>
      </c>
      <c r="EU474" s="9">
        <v>88.32</v>
      </c>
      <c r="EV474" s="9">
        <v>87.69</v>
      </c>
      <c r="EW474" s="9">
        <v>87.7</v>
      </c>
      <c r="EX474" s="9">
        <v>87.71</v>
      </c>
      <c r="EY474" s="9">
        <v>87.73</v>
      </c>
      <c r="EZ474" s="9">
        <v>93.52</v>
      </c>
      <c r="FA474" s="9">
        <v>97.94</v>
      </c>
      <c r="FB474" s="9">
        <v>100.45</v>
      </c>
      <c r="FC474" s="9">
        <v>102.31</v>
      </c>
      <c r="FD474" s="9">
        <v>102.86</v>
      </c>
      <c r="FE474" s="9">
        <v>101.9</v>
      </c>
      <c r="FF474" s="9">
        <v>101.81</v>
      </c>
      <c r="FG474" s="9">
        <v>81.260000000000005</v>
      </c>
      <c r="FH474" s="9">
        <v>80.63</v>
      </c>
      <c r="FI474" s="9">
        <v>80.64</v>
      </c>
      <c r="FJ474" s="9">
        <v>80.650000000000006</v>
      </c>
      <c r="FK474" s="9">
        <v>80.67</v>
      </c>
      <c r="FL474" s="9">
        <v>86.46</v>
      </c>
      <c r="FM474" s="9">
        <v>94.05</v>
      </c>
      <c r="FO474" s="9">
        <v>80.527500000000003</v>
      </c>
      <c r="FP474" s="7">
        <v>90.99</v>
      </c>
      <c r="FQ474" s="9">
        <v>1.2189000000000001</v>
      </c>
      <c r="FR474" s="7">
        <f t="shared" si="64"/>
        <v>74.649273935515623</v>
      </c>
      <c r="FT474" s="7">
        <v>4.91</v>
      </c>
      <c r="FU474" s="7">
        <v>4.49</v>
      </c>
      <c r="FV474" s="9">
        <v>80.650899999999993</v>
      </c>
      <c r="FX474" s="9">
        <v>89.65</v>
      </c>
      <c r="FY474" s="9">
        <v>87.24</v>
      </c>
      <c r="FZ474" s="9">
        <v>85.2</v>
      </c>
      <c r="GA474" s="9">
        <v>82.5</v>
      </c>
      <c r="GB474" s="9">
        <v>78.569999999999993</v>
      </c>
    </row>
    <row r="475" spans="1:184" x14ac:dyDescent="0.25">
      <c r="A475" s="6">
        <f t="shared" si="65"/>
        <v>45216</v>
      </c>
      <c r="B475" s="13">
        <f t="shared" si="59"/>
        <v>10</v>
      </c>
      <c r="C475" s="13">
        <f t="shared" si="60"/>
        <v>2023</v>
      </c>
      <c r="D475">
        <f t="shared" si="61"/>
        <v>202310</v>
      </c>
      <c r="E475">
        <f t="shared" si="62"/>
        <v>4</v>
      </c>
      <c r="F475">
        <f t="shared" si="63"/>
        <v>202304</v>
      </c>
      <c r="G475" t="s">
        <v>661</v>
      </c>
      <c r="H475" s="9">
        <v>5.25</v>
      </c>
      <c r="I475" s="9">
        <v>5.1870000000000003</v>
      </c>
      <c r="J475" s="10">
        <v>5.2454333000000002</v>
      </c>
      <c r="K475" s="10">
        <v>5.2762380999999996</v>
      </c>
      <c r="L475" s="10">
        <v>5.3027914999999997</v>
      </c>
      <c r="M475" s="10">
        <v>5.3184088999999997</v>
      </c>
      <c r="N475" s="10">
        <v>5.3208839000000001</v>
      </c>
      <c r="O475" s="10">
        <v>5.3121153999999997</v>
      </c>
      <c r="P475" s="10">
        <v>5.2946713000000001</v>
      </c>
      <c r="Q475" s="10">
        <v>5.2718211999999998</v>
      </c>
      <c r="R475" s="10">
        <v>5.2461045000000004</v>
      </c>
      <c r="S475" s="10">
        <v>5.218782</v>
      </c>
      <c r="T475" s="10">
        <v>5.1899299000000001</v>
      </c>
      <c r="U475" s="10">
        <v>5.1588867</v>
      </c>
      <c r="V475" s="10">
        <v>5.1237025999999997</v>
      </c>
      <c r="W475" s="10">
        <v>5.0844003999999998</v>
      </c>
      <c r="X475" s="10">
        <v>5.0416936000000003</v>
      </c>
      <c r="Y475" s="10">
        <v>4.9962942000000004</v>
      </c>
      <c r="Z475" s="10">
        <v>4.9489140000000003</v>
      </c>
      <c r="AA475" s="10">
        <v>4.9002667000000004</v>
      </c>
      <c r="AB475" s="10">
        <v>4.8510236999999998</v>
      </c>
      <c r="AC475" s="10">
        <v>4.8016858999999998</v>
      </c>
      <c r="AD475" s="10">
        <v>4.7527112999999996</v>
      </c>
      <c r="AE475" s="10">
        <v>4.7045560000000002</v>
      </c>
      <c r="AF475" s="10">
        <v>4.6576763999999997</v>
      </c>
      <c r="AG475" s="10">
        <v>4.6125303000000004</v>
      </c>
      <c r="AH475" s="10">
        <v>4.5694939999999997</v>
      </c>
      <c r="AI475" s="10">
        <v>4.5285906999999996</v>
      </c>
      <c r="AJ475" s="10">
        <v>4.4897473999999997</v>
      </c>
      <c r="AK475" s="10">
        <v>4.4528901000000003</v>
      </c>
      <c r="AL475" s="10">
        <v>4.4179443999999997</v>
      </c>
      <c r="AM475" s="10">
        <v>4.3848374000000003</v>
      </c>
      <c r="AN475" s="10">
        <v>4.3534948</v>
      </c>
      <c r="AO475" s="10">
        <v>4.3238427000000001</v>
      </c>
      <c r="AP475" s="10">
        <v>4.2958078000000004</v>
      </c>
      <c r="AQ475" s="10">
        <v>4.2693159999999999</v>
      </c>
      <c r="AR475" s="10">
        <v>4.2442932000000004</v>
      </c>
      <c r="AS475" s="10">
        <v>4.2206663000000004</v>
      </c>
      <c r="AT475" s="10">
        <v>4.1983648000000002</v>
      </c>
      <c r="AU475" s="10">
        <v>4.1773385000000003</v>
      </c>
      <c r="AV475" s="10">
        <v>4.1575443999999999</v>
      </c>
      <c r="AW475" s="10">
        <v>4.1389388</v>
      </c>
      <c r="AX475" s="10">
        <v>4.1214781</v>
      </c>
      <c r="AY475" s="10">
        <v>4.1051193000000001</v>
      </c>
      <c r="AZ475" s="10">
        <v>4.0898189</v>
      </c>
      <c r="BA475" s="10">
        <v>4.0755331999999997</v>
      </c>
      <c r="BB475" s="10">
        <v>4.0622192000000004</v>
      </c>
      <c r="BC475" s="10">
        <v>4.0498333000000004</v>
      </c>
      <c r="BD475" s="10">
        <v>4.0383319000000002</v>
      </c>
      <c r="BE475" s="10">
        <v>4.0276719999999999</v>
      </c>
      <c r="BF475" s="10">
        <v>4.0178130000000003</v>
      </c>
      <c r="BG475" s="10">
        <v>4.0087294</v>
      </c>
      <c r="BH475" s="10">
        <v>4.0004007000000001</v>
      </c>
      <c r="BI475" s="10">
        <v>3.9928058000000002</v>
      </c>
      <c r="BJ475" s="10">
        <v>3.9859238000000001</v>
      </c>
      <c r="BK475" s="10">
        <v>3.9797338999999998</v>
      </c>
      <c r="BL475" s="10">
        <v>3.9742153999999998</v>
      </c>
      <c r="BM475" s="10">
        <v>3.9693472000000001</v>
      </c>
      <c r="BN475" s="10">
        <v>3.9651087</v>
      </c>
      <c r="BO475" s="10">
        <v>3.9614788999999999</v>
      </c>
      <c r="BP475" s="10">
        <v>3.9584369000000001</v>
      </c>
      <c r="BQ475" s="10">
        <v>3.9559619000000001</v>
      </c>
      <c r="BR475" s="10">
        <v>3.9519134999999999</v>
      </c>
      <c r="BS475" s="10">
        <v>3.9634024000000001</v>
      </c>
      <c r="BU475" s="9">
        <v>122.03</v>
      </c>
      <c r="BV475" s="9">
        <v>137.22999999999999</v>
      </c>
      <c r="BW475" s="9">
        <v>143.82</v>
      </c>
      <c r="BX475" s="9">
        <v>145.65</v>
      </c>
      <c r="BY475" s="9">
        <v>142.61000000000001</v>
      </c>
      <c r="BZ475" s="9">
        <v>137.81</v>
      </c>
      <c r="CA475" s="9">
        <v>133.79</v>
      </c>
      <c r="CB475" s="9">
        <v>132.09</v>
      </c>
      <c r="CC475" s="9">
        <v>132</v>
      </c>
      <c r="CD475" s="9">
        <v>132.94</v>
      </c>
      <c r="CE475" s="9">
        <v>136.54</v>
      </c>
      <c r="CF475" s="9">
        <v>139.22</v>
      </c>
      <c r="CG475" s="9">
        <v>145.18</v>
      </c>
      <c r="CH475" s="9">
        <v>151.5</v>
      </c>
      <c r="CI475" s="9">
        <v>155.5</v>
      </c>
      <c r="CJ475" s="9">
        <v>151.35</v>
      </c>
      <c r="CK475" s="9">
        <v>140.4</v>
      </c>
      <c r="CL475" s="9">
        <v>120.27</v>
      </c>
      <c r="CM475" s="9">
        <v>112.28</v>
      </c>
      <c r="CN475" s="9">
        <v>105.59</v>
      </c>
      <c r="CO475" s="9">
        <v>107.56</v>
      </c>
      <c r="CP475" s="9">
        <v>109.33</v>
      </c>
      <c r="CQ475" s="9">
        <v>110.88</v>
      </c>
      <c r="CR475" s="9">
        <v>113.91</v>
      </c>
      <c r="CS475" s="9">
        <v>117.16</v>
      </c>
      <c r="CT475" s="9">
        <v>119.09</v>
      </c>
      <c r="CU475" s="9">
        <v>124.95</v>
      </c>
      <c r="CV475" s="9">
        <v>126.42</v>
      </c>
      <c r="CW475" s="9">
        <v>119.02</v>
      </c>
      <c r="CX475" s="9">
        <v>104.42</v>
      </c>
      <c r="CY475" s="9">
        <v>96.22</v>
      </c>
      <c r="CZ475" s="9">
        <v>90.72</v>
      </c>
      <c r="DA475" s="9">
        <v>88.7</v>
      </c>
      <c r="DB475" s="9">
        <v>86.19</v>
      </c>
      <c r="DC475" s="9">
        <v>88.61</v>
      </c>
      <c r="DD475" s="9">
        <v>93.41</v>
      </c>
      <c r="DE475" s="9">
        <v>98.06</v>
      </c>
      <c r="DF475" s="9">
        <v>102.62</v>
      </c>
      <c r="DG475" s="9">
        <v>104.57</v>
      </c>
      <c r="DH475" s="9">
        <v>106.58</v>
      </c>
      <c r="DI475" s="9">
        <v>98.92</v>
      </c>
      <c r="DJ475" s="9">
        <v>87.42</v>
      </c>
      <c r="DK475" s="9">
        <v>78.62</v>
      </c>
      <c r="DL475" s="9">
        <v>74.62</v>
      </c>
      <c r="DM475" s="9">
        <v>68.87</v>
      </c>
      <c r="DN475" s="9">
        <v>69.34</v>
      </c>
      <c r="DO475" s="9">
        <v>73.3</v>
      </c>
      <c r="DP475" s="9">
        <v>75.8</v>
      </c>
      <c r="DR475" s="9">
        <v>109.95</v>
      </c>
      <c r="DS475" s="9">
        <v>121.38</v>
      </c>
      <c r="DT475" s="9">
        <v>134.29</v>
      </c>
      <c r="DU475" s="9">
        <v>134.83000000000001</v>
      </c>
      <c r="DV475" s="9">
        <v>123.38</v>
      </c>
      <c r="DW475" s="9">
        <v>117.83</v>
      </c>
      <c r="DX475" s="9">
        <v>116.21</v>
      </c>
      <c r="DY475" s="9">
        <v>116.1</v>
      </c>
      <c r="DZ475" s="9">
        <v>115.56</v>
      </c>
      <c r="EA475" s="9">
        <v>115.95</v>
      </c>
      <c r="EB475" s="9">
        <v>115.59</v>
      </c>
      <c r="EC475" s="9">
        <v>128.85</v>
      </c>
      <c r="ED475" s="9">
        <v>131.12</v>
      </c>
      <c r="EE475" s="9">
        <v>132.19999999999999</v>
      </c>
      <c r="EF475" s="9">
        <v>131.62</v>
      </c>
      <c r="EG475" s="9">
        <v>130.88</v>
      </c>
      <c r="EH475" s="9">
        <v>130.56</v>
      </c>
      <c r="EI475" s="9">
        <v>98.61</v>
      </c>
      <c r="EJ475" s="9">
        <v>97.88</v>
      </c>
      <c r="EK475" s="9">
        <v>97.86</v>
      </c>
      <c r="EL475" s="9">
        <v>97.97</v>
      </c>
      <c r="EM475" s="9">
        <v>99.35</v>
      </c>
      <c r="EN475" s="9">
        <v>100.19</v>
      </c>
      <c r="EO475" s="9">
        <v>110.81</v>
      </c>
      <c r="EP475" s="9">
        <v>113.32</v>
      </c>
      <c r="EQ475" s="9">
        <v>115.18</v>
      </c>
      <c r="ER475" s="9">
        <v>115.73</v>
      </c>
      <c r="ES475" s="9">
        <v>114.77</v>
      </c>
      <c r="ET475" s="9">
        <v>114.68</v>
      </c>
      <c r="EU475" s="9">
        <v>88.39</v>
      </c>
      <c r="EV475" s="9">
        <v>87.76</v>
      </c>
      <c r="EW475" s="9">
        <v>87.77</v>
      </c>
      <c r="EX475" s="9">
        <v>87.78</v>
      </c>
      <c r="EY475" s="9">
        <v>87.8</v>
      </c>
      <c r="EZ475" s="9">
        <v>93.59</v>
      </c>
      <c r="FA475" s="9">
        <v>96.53</v>
      </c>
      <c r="FB475" s="9">
        <v>99.04</v>
      </c>
      <c r="FC475" s="9">
        <v>100.9</v>
      </c>
      <c r="FD475" s="9">
        <v>101.45</v>
      </c>
      <c r="FE475" s="9">
        <v>100.49</v>
      </c>
      <c r="FF475" s="9">
        <v>100.4</v>
      </c>
      <c r="FG475" s="9">
        <v>80.56</v>
      </c>
      <c r="FH475" s="9">
        <v>79.930000000000007</v>
      </c>
      <c r="FI475" s="9">
        <v>79.94</v>
      </c>
      <c r="FJ475" s="9">
        <v>79.95</v>
      </c>
      <c r="FK475" s="9">
        <v>79.97</v>
      </c>
      <c r="FL475" s="9">
        <v>85.76</v>
      </c>
      <c r="FM475" s="9">
        <v>92.64</v>
      </c>
      <c r="FO475" s="9">
        <v>80.372600000000006</v>
      </c>
      <c r="FP475" s="7">
        <v>92.52</v>
      </c>
      <c r="FQ475" s="9">
        <v>1.2181999999999999</v>
      </c>
      <c r="FR475" s="7">
        <f t="shared" si="64"/>
        <v>75.948120177310784</v>
      </c>
      <c r="FT475" s="7">
        <v>4.87</v>
      </c>
      <c r="FU475" s="7">
        <v>4.5199999999999996</v>
      </c>
      <c r="FV475" s="9">
        <v>80.494200000000006</v>
      </c>
      <c r="FX475" s="9">
        <v>89.9</v>
      </c>
      <c r="FY475" s="9">
        <v>87.55</v>
      </c>
      <c r="FZ475" s="9">
        <v>85.53</v>
      </c>
      <c r="GA475" s="9">
        <v>82.79</v>
      </c>
      <c r="GB475" s="9">
        <v>78.790000000000006</v>
      </c>
    </row>
    <row r="476" spans="1:184" x14ac:dyDescent="0.25">
      <c r="A476" s="6">
        <f t="shared" si="65"/>
        <v>45217</v>
      </c>
      <c r="B476" s="13">
        <f t="shared" si="59"/>
        <v>10</v>
      </c>
      <c r="C476" s="13">
        <f t="shared" si="60"/>
        <v>2023</v>
      </c>
      <c r="D476">
        <f t="shared" si="61"/>
        <v>202310</v>
      </c>
      <c r="E476">
        <f t="shared" si="62"/>
        <v>4</v>
      </c>
      <c r="F476">
        <f t="shared" si="63"/>
        <v>202304</v>
      </c>
      <c r="G476" t="s">
        <v>662</v>
      </c>
      <c r="H476" s="9">
        <v>5.25</v>
      </c>
      <c r="I476" s="9">
        <v>5.1871999999999998</v>
      </c>
      <c r="J476" s="10">
        <v>5.2423989999999998</v>
      </c>
      <c r="K476" s="10">
        <v>5.2839447000000002</v>
      </c>
      <c r="L476" s="10">
        <v>5.3235894000000004</v>
      </c>
      <c r="M476" s="10">
        <v>5.3519389999999998</v>
      </c>
      <c r="N476" s="10">
        <v>5.3652072000000004</v>
      </c>
      <c r="O476" s="10">
        <v>5.3649180000000003</v>
      </c>
      <c r="P476" s="10">
        <v>5.3546123999999997</v>
      </c>
      <c r="Q476" s="10">
        <v>5.3385600999999996</v>
      </c>
      <c r="R476" s="10">
        <v>5.3200696000000001</v>
      </c>
      <c r="S476" s="10">
        <v>5.3006760000000002</v>
      </c>
      <c r="T476" s="10">
        <v>5.2802056999999998</v>
      </c>
      <c r="U476" s="10">
        <v>5.2574888</v>
      </c>
      <c r="V476" s="10">
        <v>5.2298086000000001</v>
      </c>
      <c r="W476" s="10">
        <v>5.1969352000000004</v>
      </c>
      <c r="X476" s="10">
        <v>5.1595009999999997</v>
      </c>
      <c r="Y476" s="10">
        <v>5.1181372999999999</v>
      </c>
      <c r="Z476" s="10">
        <v>5.0734750999999996</v>
      </c>
      <c r="AA476" s="10">
        <v>5.0261471999999996</v>
      </c>
      <c r="AB476" s="10">
        <v>4.9768036000000002</v>
      </c>
      <c r="AC476" s="10">
        <v>4.9262122000000002</v>
      </c>
      <c r="AD476" s="10">
        <v>4.8751882999999996</v>
      </c>
      <c r="AE476" s="10">
        <v>4.8245456999999998</v>
      </c>
      <c r="AF476" s="10">
        <v>4.7750979999999998</v>
      </c>
      <c r="AG476" s="10">
        <v>4.7276607999999998</v>
      </c>
      <c r="AH476" s="10">
        <v>4.6829337000000004</v>
      </c>
      <c r="AI476" s="10">
        <v>4.6410024999999999</v>
      </c>
      <c r="AJ476" s="10">
        <v>4.6017485000000002</v>
      </c>
      <c r="AK476" s="10">
        <v>4.5650513000000004</v>
      </c>
      <c r="AL476" s="10">
        <v>4.5307909000000004</v>
      </c>
      <c r="AM476" s="10">
        <v>4.4988482999999997</v>
      </c>
      <c r="AN476" s="10">
        <v>4.4691032000000002</v>
      </c>
      <c r="AO476" s="10">
        <v>4.4414356000000002</v>
      </c>
      <c r="AP476" s="10">
        <v>4.4157263000000002</v>
      </c>
      <c r="AQ476" s="10">
        <v>4.3918550999999999</v>
      </c>
      <c r="AR476" s="10">
        <v>4.3697021999999999</v>
      </c>
      <c r="AS476" s="10">
        <v>4.3491480999999999</v>
      </c>
      <c r="AT476" s="10">
        <v>4.3300777000000004</v>
      </c>
      <c r="AU476" s="10">
        <v>4.3123994999999997</v>
      </c>
      <c r="AV476" s="10">
        <v>4.2960298000000003</v>
      </c>
      <c r="AW476" s="10">
        <v>4.2808843000000003</v>
      </c>
      <c r="AX476" s="10">
        <v>4.2668786000000001</v>
      </c>
      <c r="AY476" s="10">
        <v>4.2539290999999997</v>
      </c>
      <c r="AZ476" s="10">
        <v>4.2419514999999999</v>
      </c>
      <c r="BA476" s="10">
        <v>4.2308614999999996</v>
      </c>
      <c r="BB476" s="10">
        <v>4.2205751999999999</v>
      </c>
      <c r="BC476" s="10">
        <v>4.2110085000000002</v>
      </c>
      <c r="BD476" s="10">
        <v>4.2020771000000003</v>
      </c>
      <c r="BE476" s="10">
        <v>4.1936970999999996</v>
      </c>
      <c r="BF476" s="10">
        <v>4.1857959999999999</v>
      </c>
      <c r="BG476" s="10">
        <v>4.1783526000000002</v>
      </c>
      <c r="BH476" s="10">
        <v>4.1713601000000002</v>
      </c>
      <c r="BI476" s="10">
        <v>4.1648116999999996</v>
      </c>
      <c r="BJ476" s="10">
        <v>4.1587002000000002</v>
      </c>
      <c r="BK476" s="10">
        <v>4.1530190999999999</v>
      </c>
      <c r="BL476" s="10">
        <v>4.1477611999999997</v>
      </c>
      <c r="BM476" s="10">
        <v>4.1429197000000002</v>
      </c>
      <c r="BN476" s="10">
        <v>4.1384878</v>
      </c>
      <c r="BO476" s="10">
        <v>4.1344585</v>
      </c>
      <c r="BP476" s="10">
        <v>4.1308249000000004</v>
      </c>
      <c r="BQ476" s="10">
        <v>4.1275801000000003</v>
      </c>
      <c r="BR476" s="10">
        <v>4.1158900000000003</v>
      </c>
      <c r="BS476" s="10">
        <v>4.1164543</v>
      </c>
      <c r="BU476" s="9">
        <v>125.83</v>
      </c>
      <c r="BV476" s="9">
        <v>142.18</v>
      </c>
      <c r="BW476" s="9">
        <v>149.31</v>
      </c>
      <c r="BX476" s="9">
        <v>151.27000000000001</v>
      </c>
      <c r="BY476" s="9">
        <v>147.59</v>
      </c>
      <c r="BZ476" s="9">
        <v>143.34</v>
      </c>
      <c r="CA476" s="9">
        <v>139.27000000000001</v>
      </c>
      <c r="CB476" s="9">
        <v>137.57</v>
      </c>
      <c r="CC476" s="9">
        <v>137.47999999999999</v>
      </c>
      <c r="CD476" s="9">
        <v>138.41999999999999</v>
      </c>
      <c r="CE476" s="9">
        <v>142.02000000000001</v>
      </c>
      <c r="CF476" s="9">
        <v>145.02000000000001</v>
      </c>
      <c r="CG476" s="9">
        <v>150.97999999999999</v>
      </c>
      <c r="CH476" s="9">
        <v>157.30000000000001</v>
      </c>
      <c r="CI476" s="9">
        <v>160.80000000000001</v>
      </c>
      <c r="CJ476" s="9">
        <v>156.63999999999999</v>
      </c>
      <c r="CK476" s="9">
        <v>145.24</v>
      </c>
      <c r="CL476" s="9">
        <v>122.64</v>
      </c>
      <c r="CM476" s="9">
        <v>114.65</v>
      </c>
      <c r="CN476" s="9">
        <v>107.65</v>
      </c>
      <c r="CO476" s="9">
        <v>109.62</v>
      </c>
      <c r="CP476" s="9">
        <v>111.39</v>
      </c>
      <c r="CQ476" s="9">
        <v>112.94</v>
      </c>
      <c r="CR476" s="9">
        <v>116.28</v>
      </c>
      <c r="CS476" s="9">
        <v>118.78</v>
      </c>
      <c r="CT476" s="9">
        <v>120.71</v>
      </c>
      <c r="CU476" s="9">
        <v>126.57</v>
      </c>
      <c r="CV476" s="9">
        <v>128.04</v>
      </c>
      <c r="CW476" s="9">
        <v>120.64</v>
      </c>
      <c r="CX476" s="9">
        <v>105.66</v>
      </c>
      <c r="CY476" s="9">
        <v>97.44</v>
      </c>
      <c r="CZ476" s="9">
        <v>91.92</v>
      </c>
      <c r="DA476" s="9">
        <v>89.88</v>
      </c>
      <c r="DB476" s="9">
        <v>87.36</v>
      </c>
      <c r="DC476" s="9">
        <v>89.76</v>
      </c>
      <c r="DD476" s="9">
        <v>94.28</v>
      </c>
      <c r="DE476" s="9">
        <v>98.93</v>
      </c>
      <c r="DF476" s="9">
        <v>103.49</v>
      </c>
      <c r="DG476" s="9">
        <v>105.44</v>
      </c>
      <c r="DH476" s="9">
        <v>107.45</v>
      </c>
      <c r="DI476" s="9">
        <v>99.79</v>
      </c>
      <c r="DJ476" s="9">
        <v>88.29</v>
      </c>
      <c r="DK476" s="9">
        <v>79.489999999999995</v>
      </c>
      <c r="DL476" s="9">
        <v>75.489999999999995</v>
      </c>
      <c r="DM476" s="9">
        <v>69.739999999999995</v>
      </c>
      <c r="DN476" s="9">
        <v>70.209999999999994</v>
      </c>
      <c r="DO476" s="9">
        <v>74.17</v>
      </c>
      <c r="DP476" s="9">
        <v>76.67</v>
      </c>
      <c r="DR476" s="9">
        <v>111.52</v>
      </c>
      <c r="DS476" s="9">
        <v>123.35</v>
      </c>
      <c r="DT476" s="9">
        <v>137.13999999999999</v>
      </c>
      <c r="DU476" s="9">
        <v>137.68</v>
      </c>
      <c r="DV476" s="9">
        <v>126.23</v>
      </c>
      <c r="DW476" s="9">
        <v>120.6</v>
      </c>
      <c r="DX476" s="9">
        <v>118.98</v>
      </c>
      <c r="DY476" s="9">
        <v>118.87</v>
      </c>
      <c r="DZ476" s="9">
        <v>118.36</v>
      </c>
      <c r="EA476" s="9">
        <v>118.75</v>
      </c>
      <c r="EB476" s="9">
        <v>118.39</v>
      </c>
      <c r="EC476" s="9">
        <v>132.76</v>
      </c>
      <c r="ED476" s="9">
        <v>135.03</v>
      </c>
      <c r="EE476" s="9">
        <v>136.11000000000001</v>
      </c>
      <c r="EF476" s="9">
        <v>135.84</v>
      </c>
      <c r="EG476" s="9">
        <v>135.1</v>
      </c>
      <c r="EH476" s="9">
        <v>134.78</v>
      </c>
      <c r="EI476" s="9">
        <v>99.72</v>
      </c>
      <c r="EJ476" s="9">
        <v>98.99</v>
      </c>
      <c r="EK476" s="9">
        <v>98.97</v>
      </c>
      <c r="EL476" s="9">
        <v>99.08</v>
      </c>
      <c r="EM476" s="9">
        <v>100.46</v>
      </c>
      <c r="EN476" s="9">
        <v>101.3</v>
      </c>
      <c r="EO476" s="9">
        <v>109.71</v>
      </c>
      <c r="EP476" s="9">
        <v>112.22</v>
      </c>
      <c r="EQ476" s="9">
        <v>114.08</v>
      </c>
      <c r="ER476" s="9">
        <v>114.63</v>
      </c>
      <c r="ES476" s="9">
        <v>113.67</v>
      </c>
      <c r="ET476" s="9">
        <v>113.58</v>
      </c>
      <c r="EU476" s="9">
        <v>89.44</v>
      </c>
      <c r="EV476" s="9">
        <v>88.81</v>
      </c>
      <c r="EW476" s="9">
        <v>88.82</v>
      </c>
      <c r="EX476" s="9">
        <v>88.83</v>
      </c>
      <c r="EY476" s="9">
        <v>88.85</v>
      </c>
      <c r="EZ476" s="9">
        <v>94.64</v>
      </c>
      <c r="FA476" s="9">
        <v>97.98</v>
      </c>
      <c r="FB476" s="9">
        <v>100.49</v>
      </c>
      <c r="FC476" s="9">
        <v>102.35</v>
      </c>
      <c r="FD476" s="9">
        <v>102.9</v>
      </c>
      <c r="FE476" s="9">
        <v>101.94</v>
      </c>
      <c r="FF476" s="9">
        <v>101.85</v>
      </c>
      <c r="FG476" s="9">
        <v>81.260000000000005</v>
      </c>
      <c r="FH476" s="9">
        <v>80.63</v>
      </c>
      <c r="FI476" s="9">
        <v>80.64</v>
      </c>
      <c r="FJ476" s="9">
        <v>80.650000000000006</v>
      </c>
      <c r="FK476" s="9">
        <v>80.67</v>
      </c>
      <c r="FL476" s="9">
        <v>86.46</v>
      </c>
      <c r="FM476" s="9">
        <v>94.09</v>
      </c>
      <c r="FO476" s="9">
        <v>80.308099999999996</v>
      </c>
      <c r="FP476" s="7">
        <v>91.99</v>
      </c>
      <c r="FQ476" s="9">
        <v>1.2145999999999999</v>
      </c>
      <c r="FR476" s="7">
        <f t="shared" si="64"/>
        <v>75.736868104725843</v>
      </c>
      <c r="FT476" s="7">
        <v>5.01</v>
      </c>
      <c r="FU476" s="7">
        <v>4.66</v>
      </c>
      <c r="FV476" s="9">
        <v>80.423299999999998</v>
      </c>
      <c r="FX476" s="9">
        <v>91.5</v>
      </c>
      <c r="FY476" s="9">
        <v>89.17</v>
      </c>
      <c r="FZ476" s="9">
        <v>86.93</v>
      </c>
      <c r="GA476" s="9">
        <v>83.8</v>
      </c>
      <c r="GB476" s="9">
        <v>79.36</v>
      </c>
    </row>
    <row r="477" spans="1:184" x14ac:dyDescent="0.25">
      <c r="A477" s="6">
        <f t="shared" si="65"/>
        <v>45218</v>
      </c>
      <c r="B477" s="13">
        <f t="shared" si="59"/>
        <v>10</v>
      </c>
      <c r="C477" s="13">
        <f t="shared" si="60"/>
        <v>2023</v>
      </c>
      <c r="D477">
        <f t="shared" si="61"/>
        <v>202310</v>
      </c>
      <c r="E477">
        <f t="shared" si="62"/>
        <v>4</v>
      </c>
      <c r="F477">
        <f t="shared" si="63"/>
        <v>202304</v>
      </c>
      <c r="G477" t="s">
        <v>663</v>
      </c>
      <c r="H477" s="9">
        <v>5.25</v>
      </c>
      <c r="I477" s="9">
        <v>5.1872999999999996</v>
      </c>
      <c r="J477" s="10">
        <v>5.2406300000000003</v>
      </c>
      <c r="K477" s="10">
        <v>5.2757500000000004</v>
      </c>
      <c r="L477" s="10">
        <v>5.3089864000000002</v>
      </c>
      <c r="M477" s="10">
        <v>5.3309549000000001</v>
      </c>
      <c r="N477" s="10">
        <v>5.3391918</v>
      </c>
      <c r="O477" s="10">
        <v>5.3360095000000003</v>
      </c>
      <c r="P477" s="10">
        <v>5.3253439</v>
      </c>
      <c r="Q477" s="10">
        <v>5.3111994999999999</v>
      </c>
      <c r="R477" s="10">
        <v>5.2962350999999996</v>
      </c>
      <c r="S477" s="10">
        <v>5.2812806999999999</v>
      </c>
      <c r="T477" s="10">
        <v>5.2655854</v>
      </c>
      <c r="U477" s="10">
        <v>5.2475610000000001</v>
      </c>
      <c r="V477" s="10">
        <v>5.2238214999999997</v>
      </c>
      <c r="W477" s="10">
        <v>5.1940676000000003</v>
      </c>
      <c r="X477" s="10">
        <v>5.1592783999999998</v>
      </c>
      <c r="Y477" s="10">
        <v>5.1204326</v>
      </c>
      <c r="Z477" s="10">
        <v>5.0785090000000004</v>
      </c>
      <c r="AA477" s="10">
        <v>5.0344878</v>
      </c>
      <c r="AB477" s="10">
        <v>4.9893074000000004</v>
      </c>
      <c r="AC477" s="10">
        <v>4.9436787999999998</v>
      </c>
      <c r="AD477" s="10">
        <v>4.8982346000000003</v>
      </c>
      <c r="AE477" s="10">
        <v>4.8536055999999999</v>
      </c>
      <c r="AF477" s="10">
        <v>4.8104225999999999</v>
      </c>
      <c r="AG477" s="10">
        <v>4.7693180999999996</v>
      </c>
      <c r="AH477" s="10">
        <v>4.7308171999999997</v>
      </c>
      <c r="AI477" s="10">
        <v>4.6949296</v>
      </c>
      <c r="AJ477" s="10">
        <v>4.6615098000000001</v>
      </c>
      <c r="AK477" s="10">
        <v>4.6304106999999997</v>
      </c>
      <c r="AL477" s="10">
        <v>4.6014853000000002</v>
      </c>
      <c r="AM477" s="10">
        <v>4.5745879</v>
      </c>
      <c r="AN477" s="10">
        <v>4.5495713999999996</v>
      </c>
      <c r="AO477" s="10">
        <v>4.5262890000000002</v>
      </c>
      <c r="AP477" s="10">
        <v>4.5045947000000002</v>
      </c>
      <c r="AQ477" s="10">
        <v>4.4843415000000002</v>
      </c>
      <c r="AR477" s="10">
        <v>4.4653828000000004</v>
      </c>
      <c r="AS477" s="10">
        <v>4.4475724000000003</v>
      </c>
      <c r="AT477" s="10">
        <v>4.4307771999999996</v>
      </c>
      <c r="AU477" s="10">
        <v>4.4149254999999998</v>
      </c>
      <c r="AV477" s="10">
        <v>4.3999626999999997</v>
      </c>
      <c r="AW477" s="10">
        <v>4.3858338999999997</v>
      </c>
      <c r="AX477" s="10">
        <v>4.372484</v>
      </c>
      <c r="AY477" s="10">
        <v>4.3598585999999999</v>
      </c>
      <c r="AZ477" s="10">
        <v>4.3479026000000003</v>
      </c>
      <c r="BA477" s="10">
        <v>4.3365610999999999</v>
      </c>
      <c r="BB477" s="10">
        <v>4.3257795999999997</v>
      </c>
      <c r="BC477" s="10">
        <v>4.3155029999999996</v>
      </c>
      <c r="BD477" s="10">
        <v>4.3056764000000003</v>
      </c>
      <c r="BE477" s="10">
        <v>4.2962452999999998</v>
      </c>
      <c r="BF477" s="10">
        <v>4.2871632999999996</v>
      </c>
      <c r="BG477" s="10">
        <v>4.2784224999999996</v>
      </c>
      <c r="BH477" s="10">
        <v>4.2700259000000003</v>
      </c>
      <c r="BI477" s="10">
        <v>4.2619759999999998</v>
      </c>
      <c r="BJ477" s="10">
        <v>4.2542757</v>
      </c>
      <c r="BK477" s="10">
        <v>4.2469276999999996</v>
      </c>
      <c r="BL477" s="10">
        <v>4.2399347000000001</v>
      </c>
      <c r="BM477" s="10">
        <v>4.2332993999999999</v>
      </c>
      <c r="BN477" s="10">
        <v>4.2270247000000003</v>
      </c>
      <c r="BO477" s="10">
        <v>4.2211132999999998</v>
      </c>
      <c r="BP477" s="10">
        <v>4.2155677999999996</v>
      </c>
      <c r="BQ477" s="10">
        <v>4.2103910999999998</v>
      </c>
      <c r="BR477" s="10">
        <v>4.1870729999999998</v>
      </c>
      <c r="BS477" s="10">
        <v>4.1767702</v>
      </c>
      <c r="BU477" s="9">
        <v>123.63</v>
      </c>
      <c r="BV477" s="9">
        <v>141.80000000000001</v>
      </c>
      <c r="BW477" s="9">
        <v>149.53</v>
      </c>
      <c r="BX477" s="9">
        <v>151.56</v>
      </c>
      <c r="BY477" s="9">
        <v>148.81</v>
      </c>
      <c r="BZ477" s="9">
        <v>143.9</v>
      </c>
      <c r="CA477" s="9">
        <v>139.9</v>
      </c>
      <c r="CB477" s="9">
        <v>137.4</v>
      </c>
      <c r="CC477" s="9">
        <v>137.31</v>
      </c>
      <c r="CD477" s="9">
        <v>138.25</v>
      </c>
      <c r="CE477" s="9">
        <v>141.85</v>
      </c>
      <c r="CF477" s="9">
        <v>144.41</v>
      </c>
      <c r="CG477" s="9">
        <v>150.97</v>
      </c>
      <c r="CH477" s="9">
        <v>157.41</v>
      </c>
      <c r="CI477" s="9">
        <v>160.91</v>
      </c>
      <c r="CJ477" s="9">
        <v>156.75</v>
      </c>
      <c r="CK477" s="9">
        <v>145.35</v>
      </c>
      <c r="CL477" s="9">
        <v>123.26</v>
      </c>
      <c r="CM477" s="9">
        <v>115.27</v>
      </c>
      <c r="CN477" s="9">
        <v>108.27</v>
      </c>
      <c r="CO477" s="9">
        <v>110.24</v>
      </c>
      <c r="CP477" s="9">
        <v>112.01</v>
      </c>
      <c r="CQ477" s="9">
        <v>113.56</v>
      </c>
      <c r="CR477" s="9">
        <v>116.28</v>
      </c>
      <c r="CS477" s="9">
        <v>118.78</v>
      </c>
      <c r="CT477" s="9">
        <v>120.71</v>
      </c>
      <c r="CU477" s="9">
        <v>126.57</v>
      </c>
      <c r="CV477" s="9">
        <v>128.04</v>
      </c>
      <c r="CW477" s="9">
        <v>120.64</v>
      </c>
      <c r="CX477" s="9">
        <v>105.04</v>
      </c>
      <c r="CY477" s="9">
        <v>96.82</v>
      </c>
      <c r="CZ477" s="9">
        <v>91.3</v>
      </c>
      <c r="DA477" s="9">
        <v>89.26</v>
      </c>
      <c r="DB477" s="9">
        <v>86.74</v>
      </c>
      <c r="DC477" s="9">
        <v>89.14</v>
      </c>
      <c r="DD477" s="9">
        <v>94.8</v>
      </c>
      <c r="DE477" s="9">
        <v>99.45</v>
      </c>
      <c r="DF477" s="9">
        <v>104.01</v>
      </c>
      <c r="DG477" s="9">
        <v>105.96</v>
      </c>
      <c r="DH477" s="9">
        <v>107.97</v>
      </c>
      <c r="DI477" s="9">
        <v>100.31</v>
      </c>
      <c r="DJ477" s="9">
        <v>88.31</v>
      </c>
      <c r="DK477" s="9">
        <v>79.510000000000005</v>
      </c>
      <c r="DL477" s="9">
        <v>75.510000000000005</v>
      </c>
      <c r="DM477" s="9">
        <v>69.760000000000005</v>
      </c>
      <c r="DN477" s="9">
        <v>70.23</v>
      </c>
      <c r="DO477" s="9">
        <v>74.19</v>
      </c>
      <c r="DP477" s="9">
        <v>76.69</v>
      </c>
      <c r="DR477" s="9">
        <v>108.34</v>
      </c>
      <c r="DS477" s="9">
        <v>121.09</v>
      </c>
      <c r="DT477" s="9">
        <v>137</v>
      </c>
      <c r="DU477" s="9">
        <v>137.54</v>
      </c>
      <c r="DV477" s="9">
        <v>126.09</v>
      </c>
      <c r="DW477" s="9">
        <v>118.93</v>
      </c>
      <c r="DX477" s="9">
        <v>117.31</v>
      </c>
      <c r="DY477" s="9">
        <v>117.2</v>
      </c>
      <c r="DZ477" s="9">
        <v>116.76</v>
      </c>
      <c r="EA477" s="9">
        <v>117.15</v>
      </c>
      <c r="EB477" s="9">
        <v>116.79</v>
      </c>
      <c r="EC477" s="9">
        <v>131.80000000000001</v>
      </c>
      <c r="ED477" s="9">
        <v>134.07</v>
      </c>
      <c r="EE477" s="9">
        <v>135.15</v>
      </c>
      <c r="EF477" s="9">
        <v>134.27000000000001</v>
      </c>
      <c r="EG477" s="9">
        <v>133.53</v>
      </c>
      <c r="EH477" s="9">
        <v>133.21</v>
      </c>
      <c r="EI477" s="9">
        <v>97.83</v>
      </c>
      <c r="EJ477" s="9">
        <v>97.1</v>
      </c>
      <c r="EK477" s="9">
        <v>97.08</v>
      </c>
      <c r="EL477" s="9">
        <v>97.19</v>
      </c>
      <c r="EM477" s="9">
        <v>98.57</v>
      </c>
      <c r="EN477" s="9">
        <v>99.41</v>
      </c>
      <c r="EO477" s="9">
        <v>107.18</v>
      </c>
      <c r="EP477" s="9">
        <v>109.69</v>
      </c>
      <c r="EQ477" s="9">
        <v>111.55</v>
      </c>
      <c r="ER477" s="9">
        <v>112.1</v>
      </c>
      <c r="ES477" s="9">
        <v>111.14</v>
      </c>
      <c r="ET477" s="9">
        <v>111.05</v>
      </c>
      <c r="EU477" s="9">
        <v>89</v>
      </c>
      <c r="EV477" s="9">
        <v>88.37</v>
      </c>
      <c r="EW477" s="9">
        <v>88.38</v>
      </c>
      <c r="EX477" s="9">
        <v>88.39</v>
      </c>
      <c r="EY477" s="9">
        <v>88.41</v>
      </c>
      <c r="EZ477" s="9">
        <v>94.2</v>
      </c>
      <c r="FA477" s="9">
        <v>97.11</v>
      </c>
      <c r="FB477" s="9">
        <v>99.62</v>
      </c>
      <c r="FC477" s="9">
        <v>101.48</v>
      </c>
      <c r="FD477" s="9">
        <v>102.03</v>
      </c>
      <c r="FE477" s="9">
        <v>101.07</v>
      </c>
      <c r="FF477" s="9">
        <v>100.98</v>
      </c>
      <c r="FG477" s="9">
        <v>81.209999999999994</v>
      </c>
      <c r="FH477" s="9">
        <v>80.58</v>
      </c>
      <c r="FI477" s="9">
        <v>80.59</v>
      </c>
      <c r="FJ477" s="9">
        <v>80.599999999999994</v>
      </c>
      <c r="FK477" s="9">
        <v>80.62</v>
      </c>
      <c r="FL477" s="9">
        <v>86.41</v>
      </c>
      <c r="FM477" s="9">
        <v>93.22</v>
      </c>
      <c r="FO477" s="9">
        <v>80.197299999999998</v>
      </c>
      <c r="FP477" s="7">
        <v>93.12</v>
      </c>
      <c r="FQ477" s="9">
        <v>1.2142999999999999</v>
      </c>
      <c r="FR477" s="7">
        <f t="shared" si="64"/>
        <v>76.686156633451375</v>
      </c>
      <c r="FT477" s="7">
        <v>4.99</v>
      </c>
      <c r="FU477" s="7">
        <v>4.7</v>
      </c>
      <c r="FV477" s="9">
        <v>80.309600000000003</v>
      </c>
      <c r="FX477" s="9">
        <v>92.38</v>
      </c>
      <c r="FY477" s="9">
        <v>89.85</v>
      </c>
      <c r="FZ477" s="9">
        <v>87.38</v>
      </c>
      <c r="GA477" s="9">
        <v>83.94</v>
      </c>
      <c r="GB477" s="9">
        <v>79.16</v>
      </c>
    </row>
    <row r="478" spans="1:184" x14ac:dyDescent="0.25">
      <c r="A478" s="6">
        <f t="shared" si="65"/>
        <v>45219</v>
      </c>
      <c r="B478" s="13">
        <f t="shared" si="59"/>
        <v>10</v>
      </c>
      <c r="C478" s="13">
        <f t="shared" si="60"/>
        <v>2023</v>
      </c>
      <c r="D478">
        <f t="shared" si="61"/>
        <v>202310</v>
      </c>
      <c r="E478">
        <f t="shared" si="62"/>
        <v>4</v>
      </c>
      <c r="F478">
        <f t="shared" si="63"/>
        <v>202304</v>
      </c>
      <c r="G478" t="s">
        <v>664</v>
      </c>
      <c r="H478" s="9">
        <v>5.25</v>
      </c>
      <c r="I478" s="9">
        <v>5.1879999999999997</v>
      </c>
      <c r="J478" s="10">
        <v>5.2238661000000004</v>
      </c>
      <c r="K478" s="10">
        <v>5.2525123000000002</v>
      </c>
      <c r="L478" s="10">
        <v>5.2813008000000004</v>
      </c>
      <c r="M478" s="10">
        <v>5.3012015000000003</v>
      </c>
      <c r="N478" s="10">
        <v>5.3076371</v>
      </c>
      <c r="O478" s="10">
        <v>5.3000331999999997</v>
      </c>
      <c r="P478" s="10">
        <v>5.2803528999999996</v>
      </c>
      <c r="Q478" s="10">
        <v>5.2515343000000003</v>
      </c>
      <c r="R478" s="10">
        <v>5.2171212999999996</v>
      </c>
      <c r="S478" s="10">
        <v>5.1798386000000001</v>
      </c>
      <c r="T478" s="10">
        <v>5.1413127000000003</v>
      </c>
      <c r="U478" s="10">
        <v>5.1022854000000004</v>
      </c>
      <c r="V478" s="10">
        <v>5.0625777999999997</v>
      </c>
      <c r="W478" s="10">
        <v>5.0223392999999996</v>
      </c>
      <c r="X478" s="10">
        <v>4.9819015000000002</v>
      </c>
      <c r="Y478" s="10">
        <v>4.9415946000000002</v>
      </c>
      <c r="Z478" s="10">
        <v>4.9017488</v>
      </c>
      <c r="AA478" s="10">
        <v>4.8626959000000003</v>
      </c>
      <c r="AB478" s="10">
        <v>4.8247330000000002</v>
      </c>
      <c r="AC478" s="10">
        <v>4.7879886999999997</v>
      </c>
      <c r="AD478" s="10">
        <v>4.7525389000000002</v>
      </c>
      <c r="AE478" s="10">
        <v>4.718458</v>
      </c>
      <c r="AF478" s="10">
        <v>4.6858205999999996</v>
      </c>
      <c r="AG478" s="10">
        <v>4.6547025</v>
      </c>
      <c r="AH478" s="10">
        <v>4.6251557999999999</v>
      </c>
      <c r="AI478" s="10">
        <v>4.5971333000000003</v>
      </c>
      <c r="AJ478" s="10">
        <v>4.5705613999999999</v>
      </c>
      <c r="AK478" s="10">
        <v>4.5453656000000002</v>
      </c>
      <c r="AL478" s="10">
        <v>4.5214711999999997</v>
      </c>
      <c r="AM478" s="10">
        <v>4.4988047</v>
      </c>
      <c r="AN478" s="10">
        <v>4.4772914000000004</v>
      </c>
      <c r="AO478" s="10">
        <v>4.4568570000000003</v>
      </c>
      <c r="AP478" s="10">
        <v>4.4374276000000004</v>
      </c>
      <c r="AQ478" s="10">
        <v>4.4189287000000004</v>
      </c>
      <c r="AR478" s="10">
        <v>4.4012859000000004</v>
      </c>
      <c r="AS478" s="10">
        <v>4.3844253999999996</v>
      </c>
      <c r="AT478" s="10">
        <v>4.3682806999999997</v>
      </c>
      <c r="AU478" s="10">
        <v>4.3528202</v>
      </c>
      <c r="AV478" s="10">
        <v>4.3380229000000003</v>
      </c>
      <c r="AW478" s="10">
        <v>4.3238668999999996</v>
      </c>
      <c r="AX478" s="10">
        <v>4.3103305000000001</v>
      </c>
      <c r="AY478" s="10">
        <v>4.2973923999999997</v>
      </c>
      <c r="AZ478" s="10">
        <v>4.2850308999999998</v>
      </c>
      <c r="BA478" s="10">
        <v>4.2732244000000001</v>
      </c>
      <c r="BB478" s="10">
        <v>4.2619514000000001</v>
      </c>
      <c r="BC478" s="10">
        <v>4.2511903000000002</v>
      </c>
      <c r="BD478" s="10">
        <v>4.2409194000000001</v>
      </c>
      <c r="BE478" s="10">
        <v>4.2311173000000002</v>
      </c>
      <c r="BF478" s="10">
        <v>4.2217653999999998</v>
      </c>
      <c r="BG478" s="10">
        <v>4.2128585999999997</v>
      </c>
      <c r="BH478" s="10">
        <v>4.2043958000000003</v>
      </c>
      <c r="BI478" s="10">
        <v>4.1963756999999999</v>
      </c>
      <c r="BJ478" s="10">
        <v>4.1887968999999998</v>
      </c>
      <c r="BK478" s="10">
        <v>4.1816583999999999</v>
      </c>
      <c r="BL478" s="10">
        <v>4.1749587000000004</v>
      </c>
      <c r="BM478" s="10">
        <v>4.1686965000000002</v>
      </c>
      <c r="BN478" s="10">
        <v>4.1628707</v>
      </c>
      <c r="BO478" s="10">
        <v>4.1574799999999996</v>
      </c>
      <c r="BP478" s="10">
        <v>4.1525230000000004</v>
      </c>
      <c r="BQ478" s="10">
        <v>4.1479986999999996</v>
      </c>
      <c r="BR478" s="10">
        <v>4.1297743000000002</v>
      </c>
      <c r="BS478" s="10">
        <v>4.1262487999999999</v>
      </c>
      <c r="BU478" s="9">
        <v>126.19</v>
      </c>
      <c r="BV478" s="9">
        <v>144.16999999999999</v>
      </c>
      <c r="BW478" s="9">
        <v>151.91</v>
      </c>
      <c r="BX478" s="9">
        <v>153.38999999999999</v>
      </c>
      <c r="BY478" s="9">
        <v>150.63999999999999</v>
      </c>
      <c r="BZ478" s="9">
        <v>145.61000000000001</v>
      </c>
      <c r="CA478" s="9">
        <v>141.61000000000001</v>
      </c>
      <c r="CB478" s="9">
        <v>139.11000000000001</v>
      </c>
      <c r="CC478" s="9">
        <v>139.52000000000001</v>
      </c>
      <c r="CD478" s="9">
        <v>140.46</v>
      </c>
      <c r="CE478" s="9">
        <v>143.41</v>
      </c>
      <c r="CF478" s="9">
        <v>144.97999999999999</v>
      </c>
      <c r="CG478" s="9">
        <v>151.99</v>
      </c>
      <c r="CH478" s="9">
        <v>158.99</v>
      </c>
      <c r="CI478" s="9">
        <v>162.49</v>
      </c>
      <c r="CJ478" s="9">
        <v>158.33000000000001</v>
      </c>
      <c r="CK478" s="9">
        <v>146.33000000000001</v>
      </c>
      <c r="CL478" s="9">
        <v>123.03</v>
      </c>
      <c r="CM478" s="9">
        <v>114.03</v>
      </c>
      <c r="CN478" s="9">
        <v>107.03</v>
      </c>
      <c r="CO478" s="9">
        <v>109</v>
      </c>
      <c r="CP478" s="9">
        <v>110.77</v>
      </c>
      <c r="CQ478" s="9">
        <v>112.32</v>
      </c>
      <c r="CR478" s="9">
        <v>115.04</v>
      </c>
      <c r="CS478" s="9">
        <v>117.54</v>
      </c>
      <c r="CT478" s="9">
        <v>119.47</v>
      </c>
      <c r="CU478" s="9">
        <v>125.33</v>
      </c>
      <c r="CV478" s="9">
        <v>126.8</v>
      </c>
      <c r="CW478" s="9">
        <v>119.4</v>
      </c>
      <c r="CX478" s="9">
        <v>104.6</v>
      </c>
      <c r="CY478" s="9">
        <v>96.38</v>
      </c>
      <c r="CZ478" s="9">
        <v>90.86</v>
      </c>
      <c r="DA478" s="9">
        <v>88.82</v>
      </c>
      <c r="DB478" s="9">
        <v>86.3</v>
      </c>
      <c r="DC478" s="9">
        <v>88.7</v>
      </c>
      <c r="DD478" s="9">
        <v>94.36</v>
      </c>
      <c r="DE478" s="9">
        <v>99.01</v>
      </c>
      <c r="DF478" s="9">
        <v>103.57</v>
      </c>
      <c r="DG478" s="9">
        <v>105.52</v>
      </c>
      <c r="DH478" s="9">
        <v>107.53</v>
      </c>
      <c r="DI478" s="9">
        <v>99.87</v>
      </c>
      <c r="DJ478" s="9">
        <v>87.87</v>
      </c>
      <c r="DK478" s="9">
        <v>79.069999999999993</v>
      </c>
      <c r="DL478" s="9">
        <v>75.069999999999993</v>
      </c>
      <c r="DM478" s="9">
        <v>69.319999999999993</v>
      </c>
      <c r="DN478" s="9">
        <v>69.790000000000006</v>
      </c>
      <c r="DO478" s="9">
        <v>73.75</v>
      </c>
      <c r="DP478" s="9">
        <v>76.55</v>
      </c>
      <c r="DR478" s="9">
        <v>108.53</v>
      </c>
      <c r="DS478" s="9">
        <v>121.67</v>
      </c>
      <c r="DT478" s="9">
        <v>136.9</v>
      </c>
      <c r="DU478" s="9">
        <v>137.44</v>
      </c>
      <c r="DV478" s="9">
        <v>125.99</v>
      </c>
      <c r="DW478" s="9">
        <v>120.05</v>
      </c>
      <c r="DX478" s="9">
        <v>118.43</v>
      </c>
      <c r="DY478" s="9">
        <v>118.32</v>
      </c>
      <c r="DZ478" s="9">
        <v>117.91</v>
      </c>
      <c r="EA478" s="9">
        <v>118.3</v>
      </c>
      <c r="EB478" s="9">
        <v>117.94</v>
      </c>
      <c r="EC478" s="9">
        <v>131.52000000000001</v>
      </c>
      <c r="ED478" s="9">
        <v>133.79</v>
      </c>
      <c r="EE478" s="9">
        <v>134.87</v>
      </c>
      <c r="EF478" s="9">
        <v>133.88</v>
      </c>
      <c r="EG478" s="9">
        <v>133.13999999999999</v>
      </c>
      <c r="EH478" s="9">
        <v>132.82</v>
      </c>
      <c r="EI478" s="9">
        <v>98.07</v>
      </c>
      <c r="EJ478" s="9">
        <v>97.34</v>
      </c>
      <c r="EK478" s="9">
        <v>97.32</v>
      </c>
      <c r="EL478" s="9">
        <v>97.43</v>
      </c>
      <c r="EM478" s="9">
        <v>98.81</v>
      </c>
      <c r="EN478" s="9">
        <v>99.65</v>
      </c>
      <c r="EO478" s="9">
        <v>107.65</v>
      </c>
      <c r="EP478" s="9">
        <v>110.16</v>
      </c>
      <c r="EQ478" s="9">
        <v>112.02</v>
      </c>
      <c r="ER478" s="9">
        <v>112.57</v>
      </c>
      <c r="ES478" s="9">
        <v>111.61</v>
      </c>
      <c r="ET478" s="9">
        <v>111.52</v>
      </c>
      <c r="EU478" s="9">
        <v>87.79</v>
      </c>
      <c r="EV478" s="9">
        <v>87.16</v>
      </c>
      <c r="EW478" s="9">
        <v>87.17</v>
      </c>
      <c r="EX478" s="9">
        <v>87.18</v>
      </c>
      <c r="EY478" s="9">
        <v>87.2</v>
      </c>
      <c r="EZ478" s="9">
        <v>92.99</v>
      </c>
      <c r="FA478" s="9">
        <v>95.49</v>
      </c>
      <c r="FB478" s="9">
        <v>98</v>
      </c>
      <c r="FC478" s="9">
        <v>99.86</v>
      </c>
      <c r="FD478" s="9">
        <v>100.41</v>
      </c>
      <c r="FE478" s="9">
        <v>99.45</v>
      </c>
      <c r="FF478" s="9">
        <v>99.36</v>
      </c>
      <c r="FG478" s="9">
        <v>80.36</v>
      </c>
      <c r="FH478" s="9">
        <v>79.73</v>
      </c>
      <c r="FI478" s="9">
        <v>79.739999999999995</v>
      </c>
      <c r="FJ478" s="9">
        <v>79.75</v>
      </c>
      <c r="FK478" s="9">
        <v>79.77</v>
      </c>
      <c r="FL478" s="9">
        <v>85.56</v>
      </c>
      <c r="FM478" s="9">
        <v>91.6</v>
      </c>
      <c r="FO478" s="9">
        <v>80.142700000000005</v>
      </c>
      <c r="FP478" s="7">
        <v>93.72</v>
      </c>
      <c r="FQ478" s="9">
        <v>1.2150000000000001</v>
      </c>
      <c r="FR478" s="7">
        <f t="shared" si="64"/>
        <v>77.135802469135797</v>
      </c>
      <c r="FT478" s="7">
        <v>4.87</v>
      </c>
      <c r="FU478" s="7">
        <v>4.6500000000000004</v>
      </c>
      <c r="FV478" s="9">
        <v>80.263400000000004</v>
      </c>
      <c r="FX478" s="9">
        <v>92.16</v>
      </c>
      <c r="FY478" s="9">
        <v>89.77</v>
      </c>
      <c r="FZ478" s="9">
        <v>87.23</v>
      </c>
      <c r="GA478" s="9">
        <v>83.65</v>
      </c>
      <c r="GB478" s="9">
        <v>78.760000000000005</v>
      </c>
    </row>
    <row r="479" spans="1:184" x14ac:dyDescent="0.25">
      <c r="A479" s="6">
        <f t="shared" si="65"/>
        <v>45222</v>
      </c>
      <c r="B479" s="13">
        <f t="shared" si="59"/>
        <v>10</v>
      </c>
      <c r="C479" s="13">
        <f t="shared" si="60"/>
        <v>2023</v>
      </c>
      <c r="D479">
        <f t="shared" si="61"/>
        <v>202310</v>
      </c>
      <c r="E479">
        <f t="shared" si="62"/>
        <v>4</v>
      </c>
      <c r="F479">
        <f t="shared" si="63"/>
        <v>202304</v>
      </c>
      <c r="G479" t="s">
        <v>665</v>
      </c>
      <c r="H479" s="9">
        <v>5.25</v>
      </c>
      <c r="I479" s="9">
        <v>5.1872999999999996</v>
      </c>
      <c r="J479" s="10">
        <v>5.2267447999999996</v>
      </c>
      <c r="K479" s="10">
        <v>5.2551661999999997</v>
      </c>
      <c r="L479" s="10">
        <v>5.2803680000000002</v>
      </c>
      <c r="M479" s="10">
        <v>5.2953951000000004</v>
      </c>
      <c r="N479" s="10">
        <v>5.2964364000000002</v>
      </c>
      <c r="O479" s="10">
        <v>5.2838801000000002</v>
      </c>
      <c r="P479" s="10">
        <v>5.2598319</v>
      </c>
      <c r="Q479" s="10">
        <v>5.2279887</v>
      </c>
      <c r="R479" s="10">
        <v>5.1920614</v>
      </c>
      <c r="S479" s="10">
        <v>5.1547904000000004</v>
      </c>
      <c r="T479" s="10">
        <v>5.1173187000000002</v>
      </c>
      <c r="U479" s="10">
        <v>5.0796473000000004</v>
      </c>
      <c r="V479" s="10">
        <v>5.0403260999999997</v>
      </c>
      <c r="W479" s="10">
        <v>4.9993103999999997</v>
      </c>
      <c r="X479" s="10">
        <v>4.9570857999999998</v>
      </c>
      <c r="Y479" s="10">
        <v>4.9141360000000001</v>
      </c>
      <c r="Z479" s="10">
        <v>4.8709452000000004</v>
      </c>
      <c r="AA479" s="10">
        <v>4.8279987999999996</v>
      </c>
      <c r="AB479" s="10">
        <v>4.7857431000000004</v>
      </c>
      <c r="AC479" s="10">
        <v>4.7444667000000003</v>
      </c>
      <c r="AD479" s="10">
        <v>4.7044180999999998</v>
      </c>
      <c r="AE479" s="10">
        <v>4.6658445000000004</v>
      </c>
      <c r="AF479" s="10">
        <v>4.6289930000000004</v>
      </c>
      <c r="AG479" s="10">
        <v>4.5941121000000003</v>
      </c>
      <c r="AH479" s="10">
        <v>4.5613935000000003</v>
      </c>
      <c r="AI479" s="10">
        <v>4.5307849999999998</v>
      </c>
      <c r="AJ479" s="10">
        <v>4.5021683000000001</v>
      </c>
      <c r="AK479" s="10">
        <v>4.4754237000000003</v>
      </c>
      <c r="AL479" s="10">
        <v>4.4504317000000002</v>
      </c>
      <c r="AM479" s="10">
        <v>4.4270737999999996</v>
      </c>
      <c r="AN479" s="10">
        <v>4.4052303000000004</v>
      </c>
      <c r="AO479" s="10">
        <v>4.3847820000000004</v>
      </c>
      <c r="AP479" s="10">
        <v>4.3656100000000002</v>
      </c>
      <c r="AQ479" s="10">
        <v>4.3475948000000004</v>
      </c>
      <c r="AR479" s="10">
        <v>4.3306171999999998</v>
      </c>
      <c r="AS479" s="10">
        <v>4.3145582999999998</v>
      </c>
      <c r="AT479" s="10">
        <v>4.2993123000000004</v>
      </c>
      <c r="AU479" s="10">
        <v>4.2848338000000004</v>
      </c>
      <c r="AV479" s="10">
        <v>4.2710945000000002</v>
      </c>
      <c r="AW479" s="10">
        <v>4.2580654999999998</v>
      </c>
      <c r="AX479" s="10">
        <v>4.2457181000000004</v>
      </c>
      <c r="AY479" s="10">
        <v>4.2340239000000004</v>
      </c>
      <c r="AZ479" s="10">
        <v>4.2229539999999997</v>
      </c>
      <c r="BA479" s="10">
        <v>4.2124797999999997</v>
      </c>
      <c r="BB479" s="10">
        <v>4.2025728000000004</v>
      </c>
      <c r="BC479" s="10">
        <v>4.1932042000000003</v>
      </c>
      <c r="BD479" s="10">
        <v>4.1843452000000001</v>
      </c>
      <c r="BE479" s="10">
        <v>4.1759674999999996</v>
      </c>
      <c r="BF479" s="10">
        <v>4.1680456000000001</v>
      </c>
      <c r="BG479" s="10">
        <v>4.1605724000000004</v>
      </c>
      <c r="BH479" s="10">
        <v>4.1535470999999999</v>
      </c>
      <c r="BI479" s="10">
        <v>4.1469687000000004</v>
      </c>
      <c r="BJ479" s="10">
        <v>4.1408360000000002</v>
      </c>
      <c r="BK479" s="10">
        <v>4.1351484000000003</v>
      </c>
      <c r="BL479" s="10">
        <v>4.1299047</v>
      </c>
      <c r="BM479" s="10">
        <v>4.1251039</v>
      </c>
      <c r="BN479" s="10">
        <v>4.1207452</v>
      </c>
      <c r="BO479" s="10">
        <v>4.1168275999999997</v>
      </c>
      <c r="BP479" s="10">
        <v>4.1133500999999999</v>
      </c>
      <c r="BQ479" s="10">
        <v>4.1103117999999998</v>
      </c>
      <c r="BR479" s="10">
        <v>4.1009275000000001</v>
      </c>
      <c r="BS479" s="10">
        <v>4.1051333999999997</v>
      </c>
      <c r="BU479" s="9">
        <v>126.75</v>
      </c>
      <c r="BV479" s="9">
        <v>144.28</v>
      </c>
      <c r="BW479" s="9">
        <v>152.07</v>
      </c>
      <c r="BX479" s="9">
        <v>153.99</v>
      </c>
      <c r="BY479" s="9">
        <v>151.24</v>
      </c>
      <c r="BZ479" s="9">
        <v>145.76</v>
      </c>
      <c r="CA479" s="9">
        <v>141.76</v>
      </c>
      <c r="CB479" s="9">
        <v>139.26</v>
      </c>
      <c r="CC479" s="9">
        <v>139.66999999999999</v>
      </c>
      <c r="CD479" s="9">
        <v>140.61000000000001</v>
      </c>
      <c r="CE479" s="9">
        <v>143.56</v>
      </c>
      <c r="CF479" s="9">
        <v>145.13</v>
      </c>
      <c r="CG479" s="9">
        <v>152.13999999999999</v>
      </c>
      <c r="CH479" s="9">
        <v>159.13999999999999</v>
      </c>
      <c r="CI479" s="9">
        <v>162.63999999999999</v>
      </c>
      <c r="CJ479" s="9">
        <v>158.47999999999999</v>
      </c>
      <c r="CK479" s="9">
        <v>146.47999999999999</v>
      </c>
      <c r="CL479" s="9">
        <v>123.48</v>
      </c>
      <c r="CM479" s="9">
        <v>114.48</v>
      </c>
      <c r="CN479" s="9">
        <v>107.48</v>
      </c>
      <c r="CO479" s="9">
        <v>109.45</v>
      </c>
      <c r="CP479" s="9">
        <v>111.22</v>
      </c>
      <c r="CQ479" s="9">
        <v>112.77</v>
      </c>
      <c r="CR479" s="9">
        <v>116.03</v>
      </c>
      <c r="CS479" s="9">
        <v>118.53</v>
      </c>
      <c r="CT479" s="9">
        <v>120.46</v>
      </c>
      <c r="CU479" s="9">
        <v>126.32</v>
      </c>
      <c r="CV479" s="9">
        <v>127.79</v>
      </c>
      <c r="CW479" s="9">
        <v>120.39</v>
      </c>
      <c r="CX479" s="9">
        <v>105.49</v>
      </c>
      <c r="CY479" s="9">
        <v>97.27</v>
      </c>
      <c r="CZ479" s="9">
        <v>91.75</v>
      </c>
      <c r="DA479" s="9">
        <v>89.71</v>
      </c>
      <c r="DB479" s="9">
        <v>87.19</v>
      </c>
      <c r="DC479" s="9">
        <v>89.59</v>
      </c>
      <c r="DD479" s="9">
        <v>94.59</v>
      </c>
      <c r="DE479" s="9">
        <v>99.24</v>
      </c>
      <c r="DF479" s="9">
        <v>103.8</v>
      </c>
      <c r="DG479" s="9">
        <v>105.75</v>
      </c>
      <c r="DH479" s="9">
        <v>107.76</v>
      </c>
      <c r="DI479" s="9">
        <v>100.1</v>
      </c>
      <c r="DJ479" s="9">
        <v>88.1</v>
      </c>
      <c r="DK479" s="9">
        <v>79.3</v>
      </c>
      <c r="DL479" s="9">
        <v>75.3</v>
      </c>
      <c r="DM479" s="9">
        <v>69.55</v>
      </c>
      <c r="DN479" s="9">
        <v>70.02</v>
      </c>
      <c r="DO479" s="9">
        <v>73.98</v>
      </c>
      <c r="DP479" s="9">
        <v>76.58</v>
      </c>
      <c r="DR479" s="9">
        <v>108.49</v>
      </c>
      <c r="DS479" s="9">
        <v>121.51</v>
      </c>
      <c r="DT479" s="9">
        <v>137.65</v>
      </c>
      <c r="DU479" s="9">
        <v>138.63999999999999</v>
      </c>
      <c r="DV479" s="9">
        <v>127.71</v>
      </c>
      <c r="DW479" s="9">
        <v>120.71</v>
      </c>
      <c r="DX479" s="9">
        <v>119.09</v>
      </c>
      <c r="DY479" s="9">
        <v>118.98</v>
      </c>
      <c r="DZ479" s="9">
        <v>118.41</v>
      </c>
      <c r="EA479" s="9">
        <v>118.8</v>
      </c>
      <c r="EB479" s="9">
        <v>118.44</v>
      </c>
      <c r="EC479" s="9">
        <v>132.72999999999999</v>
      </c>
      <c r="ED479" s="9">
        <v>135</v>
      </c>
      <c r="EE479" s="9">
        <v>136.08000000000001</v>
      </c>
      <c r="EF479" s="9">
        <v>135.19999999999999</v>
      </c>
      <c r="EG479" s="9">
        <v>134.46</v>
      </c>
      <c r="EH479" s="9">
        <v>134.13999999999999</v>
      </c>
      <c r="EI479" s="9">
        <v>98.06</v>
      </c>
      <c r="EJ479" s="9">
        <v>97.33</v>
      </c>
      <c r="EK479" s="9">
        <v>97.31</v>
      </c>
      <c r="EL479" s="9">
        <v>97.42</v>
      </c>
      <c r="EM479" s="9">
        <v>98.8</v>
      </c>
      <c r="EN479" s="9">
        <v>99.64</v>
      </c>
      <c r="EO479" s="9">
        <v>107.75</v>
      </c>
      <c r="EP479" s="9">
        <v>110.26</v>
      </c>
      <c r="EQ479" s="9">
        <v>112.12</v>
      </c>
      <c r="ER479" s="9">
        <v>112.67</v>
      </c>
      <c r="ES479" s="9">
        <v>111.71</v>
      </c>
      <c r="ET479" s="9">
        <v>111.62</v>
      </c>
      <c r="EU479" s="9">
        <v>89.32</v>
      </c>
      <c r="EV479" s="9">
        <v>88.69</v>
      </c>
      <c r="EW479" s="9">
        <v>88.7</v>
      </c>
      <c r="EX479" s="9">
        <v>88.71</v>
      </c>
      <c r="EY479" s="9">
        <v>88.73</v>
      </c>
      <c r="EZ479" s="9">
        <v>94.52</v>
      </c>
      <c r="FA479" s="9">
        <v>97.06</v>
      </c>
      <c r="FB479" s="9">
        <v>99.57</v>
      </c>
      <c r="FC479" s="9">
        <v>101.43</v>
      </c>
      <c r="FD479" s="9">
        <v>101.98</v>
      </c>
      <c r="FE479" s="9">
        <v>101.02</v>
      </c>
      <c r="FF479" s="9">
        <v>100.93</v>
      </c>
      <c r="FG479" s="9">
        <v>81.89</v>
      </c>
      <c r="FH479" s="9">
        <v>81.260000000000005</v>
      </c>
      <c r="FI479" s="9">
        <v>81.27</v>
      </c>
      <c r="FJ479" s="9">
        <v>81.28</v>
      </c>
      <c r="FK479" s="9">
        <v>81.3</v>
      </c>
      <c r="FL479" s="9">
        <v>87.09</v>
      </c>
      <c r="FM479" s="9">
        <v>93.17</v>
      </c>
      <c r="FO479" s="9">
        <v>80.401799999999994</v>
      </c>
      <c r="FP479" s="7">
        <v>91.88</v>
      </c>
      <c r="FQ479" s="9">
        <v>1.2208000000000001</v>
      </c>
      <c r="FR479" s="7">
        <f t="shared" si="64"/>
        <v>75.262123197903009</v>
      </c>
      <c r="FT479" s="7">
        <v>4.8099999999999996</v>
      </c>
      <c r="FU479" s="7">
        <v>4.58</v>
      </c>
      <c r="FV479" s="9">
        <v>80.527199999999993</v>
      </c>
      <c r="FX479" s="9">
        <v>89.83</v>
      </c>
      <c r="FY479" s="9">
        <v>87.75</v>
      </c>
      <c r="FZ479" s="9">
        <v>85.63</v>
      </c>
      <c r="GA479" s="9">
        <v>82.52</v>
      </c>
      <c r="GB479" s="9">
        <v>78.08</v>
      </c>
    </row>
    <row r="480" spans="1:184" x14ac:dyDescent="0.25">
      <c r="A480" s="6">
        <f t="shared" si="65"/>
        <v>45223</v>
      </c>
      <c r="B480" s="13">
        <f t="shared" si="59"/>
        <v>10</v>
      </c>
      <c r="C480" s="13">
        <f t="shared" si="60"/>
        <v>2023</v>
      </c>
      <c r="D480">
        <f t="shared" si="61"/>
        <v>202310</v>
      </c>
      <c r="E480">
        <f t="shared" si="62"/>
        <v>4</v>
      </c>
      <c r="F480">
        <f t="shared" si="63"/>
        <v>202304</v>
      </c>
      <c r="G480" t="s">
        <v>666</v>
      </c>
      <c r="H480" s="9">
        <v>5.25</v>
      </c>
      <c r="I480" s="9">
        <v>5.1872999999999996</v>
      </c>
      <c r="J480" s="10">
        <v>5.2100543999999998</v>
      </c>
      <c r="K480" s="10">
        <v>5.2373031000000001</v>
      </c>
      <c r="L480" s="10">
        <v>5.2592328999999998</v>
      </c>
      <c r="M480" s="10">
        <v>5.2692949999999996</v>
      </c>
      <c r="N480" s="10">
        <v>5.2645846000000001</v>
      </c>
      <c r="O480" s="10">
        <v>5.2468105999999999</v>
      </c>
      <c r="P480" s="10">
        <v>5.2186794000000001</v>
      </c>
      <c r="Q480" s="10">
        <v>5.1838379000000003</v>
      </c>
      <c r="R480" s="10">
        <v>5.1454193999999998</v>
      </c>
      <c r="S480" s="10">
        <v>5.1054386000000003</v>
      </c>
      <c r="T480" s="10">
        <v>5.0646551000000004</v>
      </c>
      <c r="U480" s="10">
        <v>5.0230458999999996</v>
      </c>
      <c r="V480" s="10">
        <v>4.9794251999999997</v>
      </c>
      <c r="W480" s="10">
        <v>4.9338853</v>
      </c>
      <c r="X480" s="10">
        <v>4.8869907000000001</v>
      </c>
      <c r="Y480" s="10">
        <v>4.8393040999999997</v>
      </c>
      <c r="Z480" s="10">
        <v>4.7913883000000004</v>
      </c>
      <c r="AA480" s="10">
        <v>4.7438075</v>
      </c>
      <c r="AB480" s="10">
        <v>4.6970805000000002</v>
      </c>
      <c r="AC480" s="10">
        <v>4.6515404</v>
      </c>
      <c r="AD480" s="10">
        <v>4.6074732999999997</v>
      </c>
      <c r="AE480" s="10">
        <v>4.5651637000000003</v>
      </c>
      <c r="AF480" s="10">
        <v>4.524896</v>
      </c>
      <c r="AG480" s="10">
        <v>4.4869563000000001</v>
      </c>
      <c r="AH480" s="10">
        <v>4.4515656000000003</v>
      </c>
      <c r="AI480" s="10">
        <v>4.4186654000000001</v>
      </c>
      <c r="AJ480" s="10">
        <v>4.3881209999999999</v>
      </c>
      <c r="AK480" s="10">
        <v>4.3597963999999996</v>
      </c>
      <c r="AL480" s="10">
        <v>4.3335559999999997</v>
      </c>
      <c r="AM480" s="10">
        <v>4.3092648999999996</v>
      </c>
      <c r="AN480" s="10">
        <v>4.2867873000000003</v>
      </c>
      <c r="AO480" s="10">
        <v>4.2659874000000002</v>
      </c>
      <c r="AP480" s="10">
        <v>4.2467305</v>
      </c>
      <c r="AQ480" s="10">
        <v>4.2288806000000001</v>
      </c>
      <c r="AR480" s="10">
        <v>4.2123021999999999</v>
      </c>
      <c r="AS480" s="10">
        <v>4.1968603</v>
      </c>
      <c r="AT480" s="10">
        <v>4.1824306</v>
      </c>
      <c r="AU480" s="10">
        <v>4.1689515999999998</v>
      </c>
      <c r="AV480" s="10">
        <v>4.1563831999999996</v>
      </c>
      <c r="AW480" s="10">
        <v>4.1446845000000003</v>
      </c>
      <c r="AX480" s="10">
        <v>4.1338149</v>
      </c>
      <c r="AY480" s="10">
        <v>4.1237342000000003</v>
      </c>
      <c r="AZ480" s="10">
        <v>4.1144015999999999</v>
      </c>
      <c r="BA480" s="10">
        <v>4.1057766000000004</v>
      </c>
      <c r="BB480" s="10">
        <v>4.0978189</v>
      </c>
      <c r="BC480" s="10">
        <v>4.0904876999999997</v>
      </c>
      <c r="BD480" s="10">
        <v>4.0837425999999999</v>
      </c>
      <c r="BE480" s="10">
        <v>4.0775430000000004</v>
      </c>
      <c r="BF480" s="10">
        <v>4.0718528000000003</v>
      </c>
      <c r="BG480" s="10">
        <v>4.0666570000000002</v>
      </c>
      <c r="BH480" s="10">
        <v>4.0619471999999996</v>
      </c>
      <c r="BI480" s="10">
        <v>4.0577148000000003</v>
      </c>
      <c r="BJ480" s="10">
        <v>4.0539512999999996</v>
      </c>
      <c r="BK480" s="10">
        <v>4.0506484</v>
      </c>
      <c r="BL480" s="10">
        <v>4.0477974000000003</v>
      </c>
      <c r="BM480" s="10">
        <v>4.0453900000000003</v>
      </c>
      <c r="BN480" s="10">
        <v>4.0434175999999997</v>
      </c>
      <c r="BO480" s="10">
        <v>4.0418716999999997</v>
      </c>
      <c r="BP480" s="10">
        <v>4.0407440000000001</v>
      </c>
      <c r="BQ480" s="10">
        <v>4.0400257999999996</v>
      </c>
      <c r="BR480" s="10">
        <v>4.0437063999999996</v>
      </c>
      <c r="BS480" s="10">
        <v>4.0591577000000001</v>
      </c>
      <c r="BU480" s="9">
        <v>122.15</v>
      </c>
      <c r="BV480" s="9">
        <v>137.38</v>
      </c>
      <c r="BW480" s="9">
        <v>145.16</v>
      </c>
      <c r="BX480" s="9">
        <v>146.78</v>
      </c>
      <c r="BY480" s="9">
        <v>143.75</v>
      </c>
      <c r="BZ480" s="9">
        <v>138.65</v>
      </c>
      <c r="CA480" s="9">
        <v>135.05000000000001</v>
      </c>
      <c r="CB480" s="9">
        <v>132.55000000000001</v>
      </c>
      <c r="CC480" s="9">
        <v>132.96</v>
      </c>
      <c r="CD480" s="9">
        <v>133.9</v>
      </c>
      <c r="CE480" s="9">
        <v>136.85</v>
      </c>
      <c r="CF480" s="9">
        <v>137.78</v>
      </c>
      <c r="CG480" s="9">
        <v>145.97999999999999</v>
      </c>
      <c r="CH480" s="9">
        <v>153.38</v>
      </c>
      <c r="CI480" s="9">
        <v>156.88</v>
      </c>
      <c r="CJ480" s="9">
        <v>152.72</v>
      </c>
      <c r="CK480" s="9">
        <v>141.52000000000001</v>
      </c>
      <c r="CL480" s="9">
        <v>121.52</v>
      </c>
      <c r="CM480" s="9">
        <v>113.52</v>
      </c>
      <c r="CN480" s="9">
        <v>106.52</v>
      </c>
      <c r="CO480" s="9">
        <v>108.49</v>
      </c>
      <c r="CP480" s="9">
        <v>110.25</v>
      </c>
      <c r="CQ480" s="9">
        <v>111.8</v>
      </c>
      <c r="CR480" s="9">
        <v>115.05</v>
      </c>
      <c r="CS480" s="9">
        <v>117.53</v>
      </c>
      <c r="CT480" s="9">
        <v>119.45</v>
      </c>
      <c r="CU480" s="9">
        <v>125.29</v>
      </c>
      <c r="CV480" s="9">
        <v>126.75</v>
      </c>
      <c r="CW480" s="9">
        <v>119.34</v>
      </c>
      <c r="CX480" s="9">
        <v>105.33</v>
      </c>
      <c r="CY480" s="9">
        <v>97.09</v>
      </c>
      <c r="CZ480" s="9">
        <v>91.56</v>
      </c>
      <c r="DA480" s="9">
        <v>89.5</v>
      </c>
      <c r="DB480" s="9">
        <v>86.94</v>
      </c>
      <c r="DC480" s="9">
        <v>89.29</v>
      </c>
      <c r="DD480" s="9">
        <v>95.8</v>
      </c>
      <c r="DE480" s="9">
        <v>100.45</v>
      </c>
      <c r="DF480" s="9">
        <v>105.01</v>
      </c>
      <c r="DG480" s="9">
        <v>106.96</v>
      </c>
      <c r="DH480" s="9">
        <v>108.97</v>
      </c>
      <c r="DI480" s="9">
        <v>101.31</v>
      </c>
      <c r="DJ480" s="9">
        <v>89.31</v>
      </c>
      <c r="DK480" s="9">
        <v>80.510000000000005</v>
      </c>
      <c r="DL480" s="9">
        <v>76.510000000000005</v>
      </c>
      <c r="DM480" s="9">
        <v>70.760000000000005</v>
      </c>
      <c r="DN480" s="9">
        <v>71.23</v>
      </c>
      <c r="DO480" s="9">
        <v>75.19</v>
      </c>
      <c r="DP480" s="9">
        <v>77.790000000000006</v>
      </c>
      <c r="DR480" s="9">
        <v>104.33</v>
      </c>
      <c r="DS480" s="9">
        <v>115.19</v>
      </c>
      <c r="DT480" s="9">
        <v>131.03</v>
      </c>
      <c r="DU480" s="9">
        <v>132</v>
      </c>
      <c r="DV480" s="9">
        <v>120.98</v>
      </c>
      <c r="DW480" s="9">
        <v>114.75</v>
      </c>
      <c r="DX480" s="9">
        <v>113.13</v>
      </c>
      <c r="DY480" s="9">
        <v>113.02</v>
      </c>
      <c r="DZ480" s="9">
        <v>112.48</v>
      </c>
      <c r="EA480" s="9">
        <v>112.87</v>
      </c>
      <c r="EB480" s="9">
        <v>112.51</v>
      </c>
      <c r="EC480" s="9">
        <v>127.96</v>
      </c>
      <c r="ED480" s="9">
        <v>130.22999999999999</v>
      </c>
      <c r="EE480" s="9">
        <v>131.31</v>
      </c>
      <c r="EF480" s="9">
        <v>130.32</v>
      </c>
      <c r="EG480" s="9">
        <v>129.58000000000001</v>
      </c>
      <c r="EH480" s="9">
        <v>129.26</v>
      </c>
      <c r="EI480" s="9">
        <v>96.81</v>
      </c>
      <c r="EJ480" s="9">
        <v>96.08</v>
      </c>
      <c r="EK480" s="9">
        <v>96.06</v>
      </c>
      <c r="EL480" s="9">
        <v>96.17</v>
      </c>
      <c r="EM480" s="9">
        <v>97.55</v>
      </c>
      <c r="EN480" s="9">
        <v>98.39</v>
      </c>
      <c r="EO480" s="9">
        <v>105.72</v>
      </c>
      <c r="EP480" s="9">
        <v>108.23</v>
      </c>
      <c r="EQ480" s="9">
        <v>110.09</v>
      </c>
      <c r="ER480" s="9">
        <v>110.64</v>
      </c>
      <c r="ES480" s="9">
        <v>109.68</v>
      </c>
      <c r="ET480" s="9">
        <v>109.59</v>
      </c>
      <c r="EU480" s="9">
        <v>86.98</v>
      </c>
      <c r="EV480" s="9">
        <v>86.35</v>
      </c>
      <c r="EW480" s="9">
        <v>86.36</v>
      </c>
      <c r="EX480" s="9">
        <v>86.37</v>
      </c>
      <c r="EY480" s="9">
        <v>86.39</v>
      </c>
      <c r="EZ480" s="9">
        <v>92.18</v>
      </c>
      <c r="FA480" s="9">
        <v>96.79</v>
      </c>
      <c r="FB480" s="9">
        <v>99.3</v>
      </c>
      <c r="FC480" s="9">
        <v>101.16</v>
      </c>
      <c r="FD480" s="9">
        <v>101.71</v>
      </c>
      <c r="FE480" s="9">
        <v>100.75</v>
      </c>
      <c r="FF480" s="9">
        <v>100.66</v>
      </c>
      <c r="FG480" s="9">
        <v>79.459999999999994</v>
      </c>
      <c r="FH480" s="9">
        <v>78.83</v>
      </c>
      <c r="FI480" s="9">
        <v>78.84</v>
      </c>
      <c r="FJ480" s="9">
        <v>78.849999999999994</v>
      </c>
      <c r="FK480" s="9">
        <v>78.87</v>
      </c>
      <c r="FL480" s="9">
        <v>84.66</v>
      </c>
      <c r="FM480" s="9">
        <v>92.9</v>
      </c>
      <c r="FO480" s="9">
        <v>80.287499999999994</v>
      </c>
      <c r="FP480" s="7">
        <v>88</v>
      </c>
      <c r="FQ480" s="9">
        <v>1.2178</v>
      </c>
      <c r="FR480" s="7">
        <f t="shared" si="64"/>
        <v>72.261455082936436</v>
      </c>
      <c r="FT480" s="7">
        <v>4.78</v>
      </c>
      <c r="FU480" s="7">
        <v>4.54</v>
      </c>
      <c r="FV480" s="9">
        <v>80.416600000000003</v>
      </c>
      <c r="FX480" s="9">
        <v>88.07</v>
      </c>
      <c r="FY480" s="9">
        <v>86.37</v>
      </c>
      <c r="FZ480" s="9">
        <v>84.59</v>
      </c>
      <c r="GA480" s="9">
        <v>81.87</v>
      </c>
      <c r="GB480" s="9">
        <v>77.66</v>
      </c>
    </row>
    <row r="481" spans="1:184" x14ac:dyDescent="0.25">
      <c r="A481" s="6">
        <f t="shared" si="65"/>
        <v>45224</v>
      </c>
      <c r="B481" s="13">
        <f t="shared" si="59"/>
        <v>10</v>
      </c>
      <c r="C481" s="13">
        <f t="shared" si="60"/>
        <v>2023</v>
      </c>
      <c r="D481">
        <f t="shared" si="61"/>
        <v>202310</v>
      </c>
      <c r="E481">
        <f t="shared" si="62"/>
        <v>4</v>
      </c>
      <c r="F481">
        <f t="shared" si="63"/>
        <v>202304</v>
      </c>
      <c r="G481" t="s">
        <v>667</v>
      </c>
      <c r="H481" s="9">
        <v>5.25</v>
      </c>
      <c r="I481" s="9">
        <v>5.1875999999999998</v>
      </c>
      <c r="J481" s="10">
        <v>5.2123556000000004</v>
      </c>
      <c r="K481" s="10">
        <v>5.2417692999999996</v>
      </c>
      <c r="L481" s="10">
        <v>5.2644617</v>
      </c>
      <c r="M481" s="10">
        <v>5.2740951999999997</v>
      </c>
      <c r="N481" s="10">
        <v>5.2688655000000004</v>
      </c>
      <c r="O481" s="10">
        <v>5.2509382000000002</v>
      </c>
      <c r="P481" s="10">
        <v>5.2237220999999998</v>
      </c>
      <c r="Q481" s="10">
        <v>5.1912244999999997</v>
      </c>
      <c r="R481" s="10">
        <v>5.1568290000000001</v>
      </c>
      <c r="S481" s="10">
        <v>5.1225174999999998</v>
      </c>
      <c r="T481" s="10">
        <v>5.0886765</v>
      </c>
      <c r="U481" s="10">
        <v>5.0546315999999996</v>
      </c>
      <c r="V481" s="10">
        <v>5.0181222999999999</v>
      </c>
      <c r="W481" s="10">
        <v>4.9788888</v>
      </c>
      <c r="X481" s="10">
        <v>4.9373902999999997</v>
      </c>
      <c r="Y481" s="10">
        <v>4.8940844999999999</v>
      </c>
      <c r="Z481" s="10">
        <v>4.8494292000000003</v>
      </c>
      <c r="AA481" s="10">
        <v>4.8038838000000004</v>
      </c>
      <c r="AB481" s="10">
        <v>4.7579225999999997</v>
      </c>
      <c r="AC481" s="10">
        <v>4.7120896999999999</v>
      </c>
      <c r="AD481" s="10">
        <v>4.6669492999999997</v>
      </c>
      <c r="AE481" s="10">
        <v>4.6230639</v>
      </c>
      <c r="AF481" s="10">
        <v>4.5809958000000002</v>
      </c>
      <c r="AG481" s="10">
        <v>4.5413093</v>
      </c>
      <c r="AH481" s="10">
        <v>4.5044792999999999</v>
      </c>
      <c r="AI481" s="10">
        <v>4.4705097</v>
      </c>
      <c r="AJ481" s="10">
        <v>4.4392477000000001</v>
      </c>
      <c r="AK481" s="10">
        <v>4.4105391000000003</v>
      </c>
      <c r="AL481" s="10">
        <v>4.3842298</v>
      </c>
      <c r="AM481" s="10">
        <v>4.3601666999999997</v>
      </c>
      <c r="AN481" s="10">
        <v>4.3381957</v>
      </c>
      <c r="AO481" s="10">
        <v>4.3181627000000002</v>
      </c>
      <c r="AP481" s="10">
        <v>4.2999144999999999</v>
      </c>
      <c r="AQ481" s="10">
        <v>4.2832971000000004</v>
      </c>
      <c r="AR481" s="10">
        <v>4.2681566000000002</v>
      </c>
      <c r="AS481" s="10">
        <v>4.2543394000000001</v>
      </c>
      <c r="AT481" s="10">
        <v>4.2417031999999999</v>
      </c>
      <c r="AU481" s="10">
        <v>4.2301608999999996</v>
      </c>
      <c r="AV481" s="10">
        <v>4.2196432000000001</v>
      </c>
      <c r="AW481" s="10">
        <v>4.2100802000000002</v>
      </c>
      <c r="AX481" s="10">
        <v>4.2014018999999996</v>
      </c>
      <c r="AY481" s="10">
        <v>4.1935387000000004</v>
      </c>
      <c r="AZ481" s="10">
        <v>4.1864208999999999</v>
      </c>
      <c r="BA481" s="10">
        <v>4.1799786000000001</v>
      </c>
      <c r="BB481" s="10">
        <v>4.1741421000000001</v>
      </c>
      <c r="BC481" s="10">
        <v>4.1688416000000004</v>
      </c>
      <c r="BD481" s="10">
        <v>4.1640072999999997</v>
      </c>
      <c r="BE481" s="10">
        <v>4.1595694999999999</v>
      </c>
      <c r="BF481" s="10">
        <v>4.1554685999999998</v>
      </c>
      <c r="BG481" s="10">
        <v>4.1516907999999999</v>
      </c>
      <c r="BH481" s="10">
        <v>4.1482345</v>
      </c>
      <c r="BI481" s="10">
        <v>4.1450984000000002</v>
      </c>
      <c r="BJ481" s="10">
        <v>4.1422809000000003</v>
      </c>
      <c r="BK481" s="10">
        <v>4.1397807999999996</v>
      </c>
      <c r="BL481" s="10">
        <v>4.1375964999999999</v>
      </c>
      <c r="BM481" s="10">
        <v>4.1357264999999996</v>
      </c>
      <c r="BN481" s="10">
        <v>4.1341694999999996</v>
      </c>
      <c r="BO481" s="10">
        <v>4.1329241000000003</v>
      </c>
      <c r="BP481" s="10">
        <v>4.1319887</v>
      </c>
      <c r="BQ481" s="10">
        <v>4.1313620999999996</v>
      </c>
      <c r="BR481" s="10">
        <v>4.1338606999999996</v>
      </c>
      <c r="BS481" s="10">
        <v>4.1462342000000003</v>
      </c>
      <c r="BU481" s="9">
        <v>124.21</v>
      </c>
      <c r="BV481" s="9">
        <v>136.15</v>
      </c>
      <c r="BW481" s="9">
        <v>143.68</v>
      </c>
      <c r="BX481" s="9">
        <v>144.94</v>
      </c>
      <c r="BY481" s="9">
        <v>141.69999999999999</v>
      </c>
      <c r="BZ481" s="9">
        <v>136.6</v>
      </c>
      <c r="CA481" s="9">
        <v>133</v>
      </c>
      <c r="CB481" s="9">
        <v>130.5</v>
      </c>
      <c r="CC481" s="9">
        <v>130.91</v>
      </c>
      <c r="CD481" s="9">
        <v>131.85</v>
      </c>
      <c r="CE481" s="9">
        <v>134.80000000000001</v>
      </c>
      <c r="CF481" s="9">
        <v>135.84</v>
      </c>
      <c r="CG481" s="9">
        <v>144.49</v>
      </c>
      <c r="CH481" s="9">
        <v>151.94</v>
      </c>
      <c r="CI481" s="9">
        <v>155.5</v>
      </c>
      <c r="CJ481" s="9">
        <v>151.38999999999999</v>
      </c>
      <c r="CK481" s="9">
        <v>140.25</v>
      </c>
      <c r="CL481" s="9">
        <v>120.51</v>
      </c>
      <c r="CM481" s="9">
        <v>112.52</v>
      </c>
      <c r="CN481" s="9">
        <v>107.02</v>
      </c>
      <c r="CO481" s="9">
        <v>109</v>
      </c>
      <c r="CP481" s="9">
        <v>110.76</v>
      </c>
      <c r="CQ481" s="9">
        <v>112.31</v>
      </c>
      <c r="CR481" s="9">
        <v>116.06</v>
      </c>
      <c r="CS481" s="9">
        <v>118.54</v>
      </c>
      <c r="CT481" s="9">
        <v>120.47</v>
      </c>
      <c r="CU481" s="9">
        <v>126.31</v>
      </c>
      <c r="CV481" s="9">
        <v>127.77</v>
      </c>
      <c r="CW481" s="9">
        <v>120.36</v>
      </c>
      <c r="CX481" s="9">
        <v>104.87</v>
      </c>
      <c r="CY481" s="9">
        <v>97.47</v>
      </c>
      <c r="CZ481" s="9">
        <v>91.95</v>
      </c>
      <c r="DA481" s="9">
        <v>89.89</v>
      </c>
      <c r="DB481" s="9">
        <v>87.9</v>
      </c>
      <c r="DC481" s="9">
        <v>90.27</v>
      </c>
      <c r="DD481" s="9">
        <v>94.98</v>
      </c>
      <c r="DE481" s="9">
        <v>99.18</v>
      </c>
      <c r="DF481" s="9">
        <v>103.28</v>
      </c>
      <c r="DG481" s="9">
        <v>105.23</v>
      </c>
      <c r="DH481" s="9">
        <v>107.24</v>
      </c>
      <c r="DI481" s="9">
        <v>99.58</v>
      </c>
      <c r="DJ481" s="9">
        <v>88.38</v>
      </c>
      <c r="DK481" s="9">
        <v>79.58</v>
      </c>
      <c r="DL481" s="9">
        <v>75.58</v>
      </c>
      <c r="DM481" s="9">
        <v>69.83</v>
      </c>
      <c r="DN481" s="9">
        <v>70.3</v>
      </c>
      <c r="DO481" s="9">
        <v>74.260000000000005</v>
      </c>
      <c r="DP481" s="9">
        <v>77.36</v>
      </c>
      <c r="DR481" s="9">
        <v>105.04</v>
      </c>
      <c r="DS481" s="9">
        <v>115.76</v>
      </c>
      <c r="DT481" s="9">
        <v>129.97999999999999</v>
      </c>
      <c r="DU481" s="9">
        <v>131.05000000000001</v>
      </c>
      <c r="DV481" s="9">
        <v>120.13</v>
      </c>
      <c r="DW481" s="9">
        <v>112.82</v>
      </c>
      <c r="DX481" s="9">
        <v>111.2</v>
      </c>
      <c r="DY481" s="9">
        <v>111.09</v>
      </c>
      <c r="DZ481" s="9">
        <v>110.56</v>
      </c>
      <c r="EA481" s="9">
        <v>110.95</v>
      </c>
      <c r="EB481" s="9">
        <v>110.59</v>
      </c>
      <c r="EC481" s="9">
        <v>126.38</v>
      </c>
      <c r="ED481" s="9">
        <v>128.65</v>
      </c>
      <c r="EE481" s="9">
        <v>129.72999999999999</v>
      </c>
      <c r="EF481" s="9">
        <v>128.69</v>
      </c>
      <c r="EG481" s="9">
        <v>127.95</v>
      </c>
      <c r="EH481" s="9">
        <v>127.63</v>
      </c>
      <c r="EI481" s="9">
        <v>95.64</v>
      </c>
      <c r="EJ481" s="9">
        <v>94.91</v>
      </c>
      <c r="EK481" s="9">
        <v>94.89</v>
      </c>
      <c r="EL481" s="9">
        <v>95</v>
      </c>
      <c r="EM481" s="9">
        <v>96.38</v>
      </c>
      <c r="EN481" s="9">
        <v>97.22</v>
      </c>
      <c r="EO481" s="9">
        <v>105.33</v>
      </c>
      <c r="EP481" s="9">
        <v>107.84</v>
      </c>
      <c r="EQ481" s="9">
        <v>109.7</v>
      </c>
      <c r="ER481" s="9">
        <v>110.25</v>
      </c>
      <c r="ES481" s="9">
        <v>109.29</v>
      </c>
      <c r="ET481" s="9">
        <v>109.2</v>
      </c>
      <c r="EU481" s="9">
        <v>87.5</v>
      </c>
      <c r="EV481" s="9">
        <v>86.87</v>
      </c>
      <c r="EW481" s="9">
        <v>86.88</v>
      </c>
      <c r="EX481" s="9">
        <v>86.89</v>
      </c>
      <c r="EY481" s="9">
        <v>86.91</v>
      </c>
      <c r="EZ481" s="9">
        <v>92.7</v>
      </c>
      <c r="FA481" s="9">
        <v>95.33</v>
      </c>
      <c r="FB481" s="9">
        <v>97.84</v>
      </c>
      <c r="FC481" s="9">
        <v>99.7</v>
      </c>
      <c r="FD481" s="9">
        <v>100.25</v>
      </c>
      <c r="FE481" s="9">
        <v>99.29</v>
      </c>
      <c r="FF481" s="9">
        <v>99.2</v>
      </c>
      <c r="FG481" s="9">
        <v>79.86</v>
      </c>
      <c r="FH481" s="9">
        <v>79.23</v>
      </c>
      <c r="FI481" s="9">
        <v>79.239999999999995</v>
      </c>
      <c r="FJ481" s="9">
        <v>79.25</v>
      </c>
      <c r="FK481" s="9">
        <v>79.27</v>
      </c>
      <c r="FL481" s="9">
        <v>85.06</v>
      </c>
      <c r="FM481" s="9">
        <v>91.44</v>
      </c>
      <c r="FO481" s="9">
        <v>80.145899999999997</v>
      </c>
      <c r="FP481" s="7">
        <v>90.14</v>
      </c>
      <c r="FQ481" s="9">
        <v>1.2143999999999999</v>
      </c>
      <c r="FR481" s="7">
        <f t="shared" si="64"/>
        <v>74.225955204216078</v>
      </c>
      <c r="FT481" s="7">
        <v>4.8600000000000003</v>
      </c>
      <c r="FU481" s="7">
        <v>4.63</v>
      </c>
      <c r="FV481" s="9">
        <v>80.275000000000006</v>
      </c>
      <c r="FX481" s="9">
        <v>90.13</v>
      </c>
      <c r="FY481" s="9">
        <v>88.27</v>
      </c>
      <c r="FZ481" s="9">
        <v>86.31</v>
      </c>
      <c r="GA481" s="9">
        <v>83.34</v>
      </c>
      <c r="GB481" s="9">
        <v>78.73</v>
      </c>
    </row>
    <row r="482" spans="1:184" x14ac:dyDescent="0.25">
      <c r="A482" s="6">
        <f t="shared" si="65"/>
        <v>45225</v>
      </c>
      <c r="B482" s="13">
        <f t="shared" si="59"/>
        <v>10</v>
      </c>
      <c r="C482" s="13">
        <f t="shared" si="60"/>
        <v>2023</v>
      </c>
      <c r="D482">
        <f t="shared" si="61"/>
        <v>202310</v>
      </c>
      <c r="E482">
        <f t="shared" si="62"/>
        <v>4</v>
      </c>
      <c r="F482">
        <f t="shared" si="63"/>
        <v>202304</v>
      </c>
      <c r="G482" t="s">
        <v>668</v>
      </c>
      <c r="H482" s="9">
        <v>5.25</v>
      </c>
      <c r="I482" s="9">
        <v>5.1871999999999998</v>
      </c>
      <c r="J482" s="10">
        <v>5.2079347</v>
      </c>
      <c r="K482" s="10">
        <v>5.2351799999999997</v>
      </c>
      <c r="L482" s="10">
        <v>5.2561581999999998</v>
      </c>
      <c r="M482" s="10">
        <v>5.2639293</v>
      </c>
      <c r="N482" s="10">
        <v>5.2552637999999998</v>
      </c>
      <c r="O482" s="10">
        <v>5.2316495999999999</v>
      </c>
      <c r="P482" s="10">
        <v>5.1971227000000004</v>
      </c>
      <c r="Q482" s="10">
        <v>5.1564389999999998</v>
      </c>
      <c r="R482" s="10">
        <v>5.1133592999999999</v>
      </c>
      <c r="S482" s="10">
        <v>5.0699680999999996</v>
      </c>
      <c r="T482" s="10">
        <v>5.0267521000000004</v>
      </c>
      <c r="U482" s="10">
        <v>4.9832638999999999</v>
      </c>
      <c r="V482" s="10">
        <v>4.9375673999999998</v>
      </c>
      <c r="W482" s="10">
        <v>4.8896524000000001</v>
      </c>
      <c r="X482" s="10">
        <v>4.8403378000000004</v>
      </c>
      <c r="Y482" s="10">
        <v>4.7904418</v>
      </c>
      <c r="Z482" s="10">
        <v>4.7407823999999996</v>
      </c>
      <c r="AA482" s="10">
        <v>4.6921792</v>
      </c>
      <c r="AB482" s="10">
        <v>4.6453667999999997</v>
      </c>
      <c r="AC482" s="10">
        <v>4.6006520999999996</v>
      </c>
      <c r="AD482" s="10">
        <v>4.5582067000000004</v>
      </c>
      <c r="AE482" s="10">
        <v>4.5182010000000004</v>
      </c>
      <c r="AF482" s="10">
        <v>4.4808051000000004</v>
      </c>
      <c r="AG482" s="10">
        <v>4.4461906000000004</v>
      </c>
      <c r="AH482" s="10">
        <v>4.4144797000000002</v>
      </c>
      <c r="AI482" s="10">
        <v>4.3855604000000001</v>
      </c>
      <c r="AJ482" s="10">
        <v>4.3592503000000002</v>
      </c>
      <c r="AK482" s="10">
        <v>4.3353660999999999</v>
      </c>
      <c r="AL482" s="10">
        <v>4.3137243999999999</v>
      </c>
      <c r="AM482" s="10">
        <v>4.2941428999999998</v>
      </c>
      <c r="AN482" s="10">
        <v>4.2764381</v>
      </c>
      <c r="AO482" s="10">
        <v>4.260427</v>
      </c>
      <c r="AP482" s="10">
        <v>4.2459268000000003</v>
      </c>
      <c r="AQ482" s="10">
        <v>4.2327544000000001</v>
      </c>
      <c r="AR482" s="10">
        <v>4.2207265999999999</v>
      </c>
      <c r="AS482" s="10">
        <v>4.2096606999999997</v>
      </c>
      <c r="AT482" s="10">
        <v>4.1993954000000002</v>
      </c>
      <c r="AU482" s="10">
        <v>4.1898666000000002</v>
      </c>
      <c r="AV482" s="10">
        <v>4.1810371000000002</v>
      </c>
      <c r="AW482" s="10">
        <v>4.1728696000000003</v>
      </c>
      <c r="AX482" s="10">
        <v>4.1653266000000002</v>
      </c>
      <c r="AY482" s="10">
        <v>4.1583709000000004</v>
      </c>
      <c r="AZ482" s="10">
        <v>4.1519651</v>
      </c>
      <c r="BA482" s="10">
        <v>4.1460717999999996</v>
      </c>
      <c r="BB482" s="10">
        <v>4.1406539000000002</v>
      </c>
      <c r="BC482" s="10">
        <v>4.1356738000000002</v>
      </c>
      <c r="BD482" s="10">
        <v>4.1310943</v>
      </c>
      <c r="BE482" s="10">
        <v>4.1268780999999999</v>
      </c>
      <c r="BF482" s="10">
        <v>4.1229933000000001</v>
      </c>
      <c r="BG482" s="10">
        <v>4.1194318000000001</v>
      </c>
      <c r="BH482" s="10">
        <v>4.1161924000000001</v>
      </c>
      <c r="BI482" s="10">
        <v>4.1132736999999997</v>
      </c>
      <c r="BJ482" s="10">
        <v>4.1106743999999997</v>
      </c>
      <c r="BK482" s="10">
        <v>4.1083932000000001</v>
      </c>
      <c r="BL482" s="10">
        <v>4.1064287000000004</v>
      </c>
      <c r="BM482" s="10">
        <v>4.1047795999999996</v>
      </c>
      <c r="BN482" s="10">
        <v>4.1034446000000004</v>
      </c>
      <c r="BO482" s="10">
        <v>4.1024222000000004</v>
      </c>
      <c r="BP482" s="10">
        <v>4.1017112999999998</v>
      </c>
      <c r="BQ482" s="10">
        <v>4.1013104</v>
      </c>
      <c r="BR482" s="10">
        <v>4.1051906000000002</v>
      </c>
      <c r="BS482" s="10">
        <v>4.1189726999999996</v>
      </c>
      <c r="BU482" s="9">
        <v>126.12</v>
      </c>
      <c r="BV482" s="9">
        <v>137.41999999999999</v>
      </c>
      <c r="BW482" s="9">
        <v>144.38999999999999</v>
      </c>
      <c r="BX482" s="9">
        <v>146.38999999999999</v>
      </c>
      <c r="BY482" s="9">
        <v>142.99</v>
      </c>
      <c r="BZ482" s="9">
        <v>137.4</v>
      </c>
      <c r="CA482" s="9">
        <v>133.30000000000001</v>
      </c>
      <c r="CB482" s="9">
        <v>130.9</v>
      </c>
      <c r="CC482" s="9">
        <v>131.31</v>
      </c>
      <c r="CD482" s="9">
        <v>132.25</v>
      </c>
      <c r="CE482" s="9">
        <v>135.19999999999999</v>
      </c>
      <c r="CF482" s="9">
        <v>136.62</v>
      </c>
      <c r="CG482" s="9">
        <v>145.31</v>
      </c>
      <c r="CH482" s="9">
        <v>152.91999999999999</v>
      </c>
      <c r="CI482" s="9">
        <v>156.66</v>
      </c>
      <c r="CJ482" s="9">
        <v>152.54</v>
      </c>
      <c r="CK482" s="9">
        <v>141.4</v>
      </c>
      <c r="CL482" s="9">
        <v>121.24</v>
      </c>
      <c r="CM482" s="9">
        <v>113.25</v>
      </c>
      <c r="CN482" s="9">
        <v>107.75</v>
      </c>
      <c r="CO482" s="9">
        <v>109.25</v>
      </c>
      <c r="CP482" s="9">
        <v>111.01</v>
      </c>
      <c r="CQ482" s="9">
        <v>112.56</v>
      </c>
      <c r="CR482" s="9">
        <v>116.46</v>
      </c>
      <c r="CS482" s="9">
        <v>118.94</v>
      </c>
      <c r="CT482" s="9">
        <v>120.87</v>
      </c>
      <c r="CU482" s="9">
        <v>126.76</v>
      </c>
      <c r="CV482" s="9">
        <v>128.22</v>
      </c>
      <c r="CW482" s="9">
        <v>120.81</v>
      </c>
      <c r="CX482" s="9">
        <v>103.48</v>
      </c>
      <c r="CY482" s="9">
        <v>96.08</v>
      </c>
      <c r="CZ482" s="9">
        <v>90.57</v>
      </c>
      <c r="DA482" s="9">
        <v>90.13</v>
      </c>
      <c r="DB482" s="9">
        <v>89.83</v>
      </c>
      <c r="DC482" s="9">
        <v>92.2</v>
      </c>
      <c r="DD482" s="9">
        <v>96.85</v>
      </c>
      <c r="DE482" s="9">
        <v>101.05</v>
      </c>
      <c r="DF482" s="9">
        <v>105.15</v>
      </c>
      <c r="DG482" s="9">
        <v>106.77</v>
      </c>
      <c r="DH482" s="9">
        <v>108.78</v>
      </c>
      <c r="DI482" s="9">
        <v>101.12</v>
      </c>
      <c r="DJ482" s="9">
        <v>90.22</v>
      </c>
      <c r="DK482" s="9">
        <v>81.42</v>
      </c>
      <c r="DL482" s="9">
        <v>77.42</v>
      </c>
      <c r="DM482" s="9">
        <v>71.67</v>
      </c>
      <c r="DN482" s="9">
        <v>72.14</v>
      </c>
      <c r="DO482" s="9">
        <v>76.099999999999994</v>
      </c>
      <c r="DP482" s="9">
        <v>79.5</v>
      </c>
      <c r="DR482" s="9">
        <v>103.91</v>
      </c>
      <c r="DS482" s="9">
        <v>114.04</v>
      </c>
      <c r="DT482" s="9">
        <v>129.75</v>
      </c>
      <c r="DU482" s="9">
        <v>130.82</v>
      </c>
      <c r="DV482" s="9">
        <v>119.9</v>
      </c>
      <c r="DW482" s="9">
        <v>110.72</v>
      </c>
      <c r="DX482" s="9">
        <v>109.1</v>
      </c>
      <c r="DY482" s="9">
        <v>108.99</v>
      </c>
      <c r="DZ482" s="9">
        <v>108.52</v>
      </c>
      <c r="EA482" s="9">
        <v>108.91</v>
      </c>
      <c r="EB482" s="9">
        <v>108.55</v>
      </c>
      <c r="EC482" s="9">
        <v>124.86</v>
      </c>
      <c r="ED482" s="9">
        <v>127.13</v>
      </c>
      <c r="EE482" s="9">
        <v>128.21</v>
      </c>
      <c r="EF482" s="9">
        <v>127.14</v>
      </c>
      <c r="EG482" s="9">
        <v>126.4</v>
      </c>
      <c r="EH482" s="9">
        <v>126.08</v>
      </c>
      <c r="EI482" s="9">
        <v>94.42</v>
      </c>
      <c r="EJ482" s="9">
        <v>93.69</v>
      </c>
      <c r="EK482" s="9">
        <v>93.67</v>
      </c>
      <c r="EL482" s="9">
        <v>93.78</v>
      </c>
      <c r="EM482" s="9">
        <v>95.16</v>
      </c>
      <c r="EN482" s="9">
        <v>96</v>
      </c>
      <c r="EO482" s="9">
        <v>104.14</v>
      </c>
      <c r="EP482" s="9">
        <v>106.65</v>
      </c>
      <c r="EQ482" s="9">
        <v>108.51</v>
      </c>
      <c r="ER482" s="9">
        <v>109.06</v>
      </c>
      <c r="ES482" s="9">
        <v>108.1</v>
      </c>
      <c r="ET482" s="9">
        <v>108.01</v>
      </c>
      <c r="EU482" s="9">
        <v>87.75</v>
      </c>
      <c r="EV482" s="9">
        <v>87.12</v>
      </c>
      <c r="EW482" s="9">
        <v>87.13</v>
      </c>
      <c r="EX482" s="9">
        <v>87.14</v>
      </c>
      <c r="EY482" s="9">
        <v>87.16</v>
      </c>
      <c r="EZ482" s="9">
        <v>92.95</v>
      </c>
      <c r="FA482" s="9">
        <v>96.08</v>
      </c>
      <c r="FB482" s="9">
        <v>98.59</v>
      </c>
      <c r="FC482" s="9">
        <v>100.45</v>
      </c>
      <c r="FD482" s="9">
        <v>101</v>
      </c>
      <c r="FE482" s="9">
        <v>100.04</v>
      </c>
      <c r="FF482" s="9">
        <v>99.95</v>
      </c>
      <c r="FG482" s="9">
        <v>80.11</v>
      </c>
      <c r="FH482" s="9">
        <v>79.48</v>
      </c>
      <c r="FI482" s="9">
        <v>79.489999999999995</v>
      </c>
      <c r="FJ482" s="9">
        <v>79.5</v>
      </c>
      <c r="FK482" s="9">
        <v>79.52</v>
      </c>
      <c r="FL482" s="9">
        <v>85.31</v>
      </c>
      <c r="FM482" s="9">
        <v>92.19</v>
      </c>
      <c r="FO482" s="9">
        <v>80.218000000000004</v>
      </c>
      <c r="FP482" s="7">
        <v>88.45</v>
      </c>
      <c r="FQ482" s="9">
        <v>1.2121</v>
      </c>
      <c r="FR482" s="7">
        <f t="shared" si="64"/>
        <v>72.972527019222838</v>
      </c>
      <c r="FT482" s="7">
        <v>4.8</v>
      </c>
      <c r="FU482" s="7">
        <v>4.58</v>
      </c>
      <c r="FV482" s="9">
        <v>80.356700000000004</v>
      </c>
      <c r="FX482" s="9">
        <v>87.93</v>
      </c>
      <c r="FY482" s="9">
        <v>86.33</v>
      </c>
      <c r="FZ482" s="9">
        <v>84.64</v>
      </c>
      <c r="GA482" s="9">
        <v>82.07</v>
      </c>
      <c r="GB482" s="9">
        <v>77.94</v>
      </c>
    </row>
    <row r="483" spans="1:184" x14ac:dyDescent="0.25">
      <c r="A483" s="6">
        <f t="shared" si="65"/>
        <v>45226</v>
      </c>
      <c r="B483" s="13">
        <f t="shared" si="59"/>
        <v>10</v>
      </c>
      <c r="C483" s="13">
        <f t="shared" si="60"/>
        <v>2023</v>
      </c>
      <c r="D483">
        <f t="shared" si="61"/>
        <v>202310</v>
      </c>
      <c r="E483">
        <f t="shared" si="62"/>
        <v>4</v>
      </c>
      <c r="F483">
        <f t="shared" si="63"/>
        <v>202304</v>
      </c>
      <c r="G483" t="s">
        <v>669</v>
      </c>
      <c r="H483" s="9">
        <v>5.25</v>
      </c>
      <c r="I483" s="9">
        <v>5.1866000000000003</v>
      </c>
      <c r="J483" s="10">
        <v>5.2087510999999997</v>
      </c>
      <c r="K483" s="10">
        <v>5.2377547</v>
      </c>
      <c r="L483" s="10">
        <v>5.2605662000000004</v>
      </c>
      <c r="M483" s="10">
        <v>5.2707100000000002</v>
      </c>
      <c r="N483" s="10">
        <v>5.2646037000000003</v>
      </c>
      <c r="O483" s="10">
        <v>5.2421373999999998</v>
      </c>
      <c r="P483" s="10">
        <v>5.2058106999999998</v>
      </c>
      <c r="Q483" s="10">
        <v>5.1592101000000001</v>
      </c>
      <c r="R483" s="10">
        <v>5.1066675999999998</v>
      </c>
      <c r="S483" s="10">
        <v>5.051634</v>
      </c>
      <c r="T483" s="10">
        <v>4.9962654000000004</v>
      </c>
      <c r="U483" s="10">
        <v>4.9415838000000001</v>
      </c>
      <c r="V483" s="10">
        <v>4.887715</v>
      </c>
      <c r="W483" s="10">
        <v>4.8348465999999997</v>
      </c>
      <c r="X483" s="10">
        <v>4.7832540999999997</v>
      </c>
      <c r="Y483" s="10">
        <v>4.7332114000000001</v>
      </c>
      <c r="Z483" s="10">
        <v>4.6849921999999999</v>
      </c>
      <c r="AA483" s="10">
        <v>4.6388720000000001</v>
      </c>
      <c r="AB483" s="10">
        <v>4.5950842999999999</v>
      </c>
      <c r="AC483" s="10">
        <v>4.5536751999999998</v>
      </c>
      <c r="AD483" s="10">
        <v>4.5146379999999997</v>
      </c>
      <c r="AE483" s="10">
        <v>4.4779647999999996</v>
      </c>
      <c r="AF483" s="10">
        <v>4.4436473999999997</v>
      </c>
      <c r="AG483" s="10">
        <v>4.4116790000000004</v>
      </c>
      <c r="AH483" s="10">
        <v>4.3820345999999999</v>
      </c>
      <c r="AI483" s="10">
        <v>4.3546141</v>
      </c>
      <c r="AJ483" s="10">
        <v>4.3292975</v>
      </c>
      <c r="AK483" s="10">
        <v>4.3059640999999997</v>
      </c>
      <c r="AL483" s="10">
        <v>4.2844930000000003</v>
      </c>
      <c r="AM483" s="10">
        <v>4.2647642000000001</v>
      </c>
      <c r="AN483" s="10">
        <v>4.2466568999999996</v>
      </c>
      <c r="AO483" s="10">
        <v>4.2300503999999997</v>
      </c>
      <c r="AP483" s="10">
        <v>4.2148244999999998</v>
      </c>
      <c r="AQ483" s="10">
        <v>4.2008584999999998</v>
      </c>
      <c r="AR483" s="10">
        <v>4.1880316999999998</v>
      </c>
      <c r="AS483" s="10">
        <v>4.1762239000000001</v>
      </c>
      <c r="AT483" s="10">
        <v>4.1653263000000003</v>
      </c>
      <c r="AU483" s="10">
        <v>4.1552829999999998</v>
      </c>
      <c r="AV483" s="10">
        <v>4.1460530999999996</v>
      </c>
      <c r="AW483" s="10">
        <v>4.1375951999999998</v>
      </c>
      <c r="AX483" s="10">
        <v>4.1298678999999998</v>
      </c>
      <c r="AY483" s="10">
        <v>4.1228303000000004</v>
      </c>
      <c r="AZ483" s="10">
        <v>4.1164408999999997</v>
      </c>
      <c r="BA483" s="10">
        <v>4.1106585999999998</v>
      </c>
      <c r="BB483" s="10">
        <v>4.1054421000000003</v>
      </c>
      <c r="BC483" s="10">
        <v>4.1007502000000002</v>
      </c>
      <c r="BD483" s="10">
        <v>4.0965417000000004</v>
      </c>
      <c r="BE483" s="10">
        <v>4.0927752999999996</v>
      </c>
      <c r="BF483" s="10">
        <v>4.0894148000000001</v>
      </c>
      <c r="BG483" s="10">
        <v>4.0864460999999999</v>
      </c>
      <c r="BH483" s="10">
        <v>4.0838612999999997</v>
      </c>
      <c r="BI483" s="10">
        <v>4.0816521000000003</v>
      </c>
      <c r="BJ483" s="10">
        <v>4.0798106000000001</v>
      </c>
      <c r="BK483" s="10">
        <v>4.0783288999999998</v>
      </c>
      <c r="BL483" s="10">
        <v>4.0771987999999997</v>
      </c>
      <c r="BM483" s="10">
        <v>4.0764123999999997</v>
      </c>
      <c r="BN483" s="10">
        <v>4.0759616000000003</v>
      </c>
      <c r="BO483" s="10">
        <v>4.0758384000000003</v>
      </c>
      <c r="BP483" s="10">
        <v>4.0760348000000004</v>
      </c>
      <c r="BQ483" s="10">
        <v>4.0765427000000001</v>
      </c>
      <c r="BR483" s="10">
        <v>4.0857758999999998</v>
      </c>
      <c r="BS483" s="10">
        <v>4.1047682999999999</v>
      </c>
      <c r="BU483" s="9">
        <v>125.78</v>
      </c>
      <c r="BV483" s="9">
        <v>137.72999999999999</v>
      </c>
      <c r="BW483" s="9">
        <v>144.66</v>
      </c>
      <c r="BX483" s="9">
        <v>146.38999999999999</v>
      </c>
      <c r="BY483" s="9">
        <v>142.99</v>
      </c>
      <c r="BZ483" s="9">
        <v>137.49</v>
      </c>
      <c r="CA483" s="9">
        <v>133.38999999999999</v>
      </c>
      <c r="CB483" s="9">
        <v>130.99</v>
      </c>
      <c r="CC483" s="9">
        <v>131.34</v>
      </c>
      <c r="CD483" s="9">
        <v>132.28</v>
      </c>
      <c r="CE483" s="9">
        <v>135.22999999999999</v>
      </c>
      <c r="CF483" s="9">
        <v>136.66</v>
      </c>
      <c r="CG483" s="9">
        <v>145.35</v>
      </c>
      <c r="CH483" s="9">
        <v>152.96</v>
      </c>
      <c r="CI483" s="9">
        <v>156.71</v>
      </c>
      <c r="CJ483" s="9">
        <v>152.59</v>
      </c>
      <c r="CK483" s="9">
        <v>141.44999999999999</v>
      </c>
      <c r="CL483" s="9">
        <v>122.35</v>
      </c>
      <c r="CM483" s="9">
        <v>114.36</v>
      </c>
      <c r="CN483" s="9">
        <v>108.86</v>
      </c>
      <c r="CO483" s="9">
        <v>110.36</v>
      </c>
      <c r="CP483" s="9">
        <v>112.12</v>
      </c>
      <c r="CQ483" s="9">
        <v>113.67</v>
      </c>
      <c r="CR483" s="9">
        <v>117.57</v>
      </c>
      <c r="CS483" s="9">
        <v>120.05</v>
      </c>
      <c r="CT483" s="9">
        <v>121.98</v>
      </c>
      <c r="CU483" s="9">
        <v>126.98</v>
      </c>
      <c r="CV483" s="9">
        <v>128.44</v>
      </c>
      <c r="CW483" s="9">
        <v>121.03</v>
      </c>
      <c r="CX483" s="9">
        <v>103.53</v>
      </c>
      <c r="CY483" s="9">
        <v>96.13</v>
      </c>
      <c r="CZ483" s="9">
        <v>90.62</v>
      </c>
      <c r="DA483" s="9">
        <v>90.18</v>
      </c>
      <c r="DB483" s="9">
        <v>89.88</v>
      </c>
      <c r="DC483" s="9">
        <v>92.25</v>
      </c>
      <c r="DD483" s="9">
        <v>96.35</v>
      </c>
      <c r="DE483" s="9">
        <v>100.55</v>
      </c>
      <c r="DF483" s="9">
        <v>104.66</v>
      </c>
      <c r="DG483" s="9">
        <v>106.28</v>
      </c>
      <c r="DH483" s="9">
        <v>108.29</v>
      </c>
      <c r="DI483" s="9">
        <v>100.63</v>
      </c>
      <c r="DJ483" s="9">
        <v>90.03</v>
      </c>
      <c r="DK483" s="9">
        <v>81.23</v>
      </c>
      <c r="DL483" s="9">
        <v>77.23</v>
      </c>
      <c r="DM483" s="9">
        <v>71.48</v>
      </c>
      <c r="DN483" s="9">
        <v>71.959999999999994</v>
      </c>
      <c r="DO483" s="9">
        <v>75.92</v>
      </c>
      <c r="DP483" s="9">
        <v>79.319999999999993</v>
      </c>
      <c r="DR483" s="9">
        <v>102.96</v>
      </c>
      <c r="DS483" s="9">
        <v>113.86</v>
      </c>
      <c r="DT483" s="9">
        <v>129.91999999999999</v>
      </c>
      <c r="DU483" s="9">
        <v>130.99</v>
      </c>
      <c r="DV483" s="9">
        <v>120.07</v>
      </c>
      <c r="DW483" s="9">
        <v>111.91</v>
      </c>
      <c r="DX483" s="9">
        <v>110.29</v>
      </c>
      <c r="DY483" s="9">
        <v>110.18</v>
      </c>
      <c r="DZ483" s="9">
        <v>109.6</v>
      </c>
      <c r="EA483" s="9">
        <v>109.99</v>
      </c>
      <c r="EB483" s="9">
        <v>109.63</v>
      </c>
      <c r="EC483" s="9">
        <v>126.72</v>
      </c>
      <c r="ED483" s="9">
        <v>128.99</v>
      </c>
      <c r="EE483" s="9">
        <v>130.07</v>
      </c>
      <c r="EF483" s="9">
        <v>128.97999999999999</v>
      </c>
      <c r="EG483" s="9">
        <v>128.24</v>
      </c>
      <c r="EH483" s="9">
        <v>127.92</v>
      </c>
      <c r="EI483" s="9">
        <v>95.57</v>
      </c>
      <c r="EJ483" s="9">
        <v>94.84</v>
      </c>
      <c r="EK483" s="9">
        <v>94.82</v>
      </c>
      <c r="EL483" s="9">
        <v>94.93</v>
      </c>
      <c r="EM483" s="9">
        <v>96.31</v>
      </c>
      <c r="EN483" s="9">
        <v>97.15</v>
      </c>
      <c r="EO483" s="9">
        <v>105</v>
      </c>
      <c r="EP483" s="9">
        <v>107.51</v>
      </c>
      <c r="EQ483" s="9">
        <v>109.37</v>
      </c>
      <c r="ER483" s="9">
        <v>109.92</v>
      </c>
      <c r="ES483" s="9">
        <v>108.96</v>
      </c>
      <c r="ET483" s="9">
        <v>108.87</v>
      </c>
      <c r="EU483" s="9">
        <v>88.25</v>
      </c>
      <c r="EV483" s="9">
        <v>87.62</v>
      </c>
      <c r="EW483" s="9">
        <v>87.63</v>
      </c>
      <c r="EX483" s="9">
        <v>87.64</v>
      </c>
      <c r="EY483" s="9">
        <v>87.66</v>
      </c>
      <c r="EZ483" s="9">
        <v>93.45</v>
      </c>
      <c r="FA483" s="9">
        <v>95.66</v>
      </c>
      <c r="FB483" s="9">
        <v>98.17</v>
      </c>
      <c r="FC483" s="9">
        <v>100.03</v>
      </c>
      <c r="FD483" s="9">
        <v>100.58</v>
      </c>
      <c r="FE483" s="9">
        <v>99.62</v>
      </c>
      <c r="FF483" s="9">
        <v>99.53</v>
      </c>
      <c r="FG483" s="9">
        <v>80.36</v>
      </c>
      <c r="FH483" s="9">
        <v>79.73</v>
      </c>
      <c r="FI483" s="9">
        <v>79.739999999999995</v>
      </c>
      <c r="FJ483" s="9">
        <v>79.75</v>
      </c>
      <c r="FK483" s="9">
        <v>79.77</v>
      </c>
      <c r="FL483" s="9">
        <v>85.56</v>
      </c>
      <c r="FM483" s="9">
        <v>91.77</v>
      </c>
      <c r="FO483" s="9">
        <v>80.192099999999996</v>
      </c>
      <c r="FP483" s="7">
        <v>90.73</v>
      </c>
      <c r="FQ483" s="9">
        <v>1.2141</v>
      </c>
      <c r="FR483" s="7">
        <f t="shared" si="64"/>
        <v>74.730252862202462</v>
      </c>
      <c r="FT483" s="7">
        <v>4.7699999999999996</v>
      </c>
      <c r="FU483" s="7">
        <v>4.5599999999999996</v>
      </c>
      <c r="FV483" s="9">
        <v>80.325900000000004</v>
      </c>
      <c r="FX483" s="9">
        <v>90.48</v>
      </c>
      <c r="FY483" s="9">
        <v>88.33</v>
      </c>
      <c r="FZ483" s="9">
        <v>86.32</v>
      </c>
      <c r="GA483" s="9">
        <v>83.37</v>
      </c>
      <c r="GB483" s="9">
        <v>78.849999999999994</v>
      </c>
    </row>
    <row r="484" spans="1:184" x14ac:dyDescent="0.25">
      <c r="A484" s="6">
        <f t="shared" si="65"/>
        <v>45229</v>
      </c>
      <c r="B484" s="13">
        <f t="shared" si="59"/>
        <v>10</v>
      </c>
      <c r="C484" s="13">
        <f t="shared" si="60"/>
        <v>2023</v>
      </c>
      <c r="D484">
        <f t="shared" si="61"/>
        <v>202310</v>
      </c>
      <c r="E484">
        <f t="shared" si="62"/>
        <v>4</v>
      </c>
      <c r="F484">
        <f t="shared" si="63"/>
        <v>202304</v>
      </c>
      <c r="G484" t="s">
        <v>670</v>
      </c>
      <c r="H484" s="9">
        <v>5.25</v>
      </c>
      <c r="I484" s="9">
        <v>5.1867000000000001</v>
      </c>
      <c r="J484" s="10">
        <v>5.2042229999999998</v>
      </c>
      <c r="K484" s="10">
        <v>5.2323757000000004</v>
      </c>
      <c r="L484" s="10">
        <v>5.2523587999999997</v>
      </c>
      <c r="M484" s="10">
        <v>5.256615</v>
      </c>
      <c r="N484" s="10">
        <v>5.2433183999999997</v>
      </c>
      <c r="O484" s="10">
        <v>5.2143774000000001</v>
      </c>
      <c r="P484" s="10">
        <v>5.1737000000000002</v>
      </c>
      <c r="Q484" s="10">
        <v>5.1265280000000004</v>
      </c>
      <c r="R484" s="10">
        <v>5.0774109000000003</v>
      </c>
      <c r="S484" s="10">
        <v>5.0291353000000001</v>
      </c>
      <c r="T484" s="10">
        <v>4.9826480000000002</v>
      </c>
      <c r="U484" s="10">
        <v>4.9375363999999999</v>
      </c>
      <c r="V484" s="10">
        <v>4.8916367000000003</v>
      </c>
      <c r="W484" s="10">
        <v>4.8447357999999996</v>
      </c>
      <c r="X484" s="10">
        <v>4.7973350000000003</v>
      </c>
      <c r="Y484" s="10">
        <v>4.7499336999999997</v>
      </c>
      <c r="Z484" s="10">
        <v>4.7030311999999999</v>
      </c>
      <c r="AA484" s="10">
        <v>4.6571287999999997</v>
      </c>
      <c r="AB484" s="10">
        <v>4.6126734000000003</v>
      </c>
      <c r="AC484" s="10">
        <v>4.5698911999999998</v>
      </c>
      <c r="AD484" s="10">
        <v>4.5289523000000003</v>
      </c>
      <c r="AE484" s="10">
        <v>4.4900248999999999</v>
      </c>
      <c r="AF484" s="10">
        <v>4.4532777000000001</v>
      </c>
      <c r="AG484" s="10">
        <v>4.4188802999999997</v>
      </c>
      <c r="AH484" s="10">
        <v>4.3869556999999997</v>
      </c>
      <c r="AI484" s="10">
        <v>4.3574263999999996</v>
      </c>
      <c r="AJ484" s="10">
        <v>4.3301600999999996</v>
      </c>
      <c r="AK484" s="10">
        <v>4.3050240000000004</v>
      </c>
      <c r="AL484" s="10">
        <v>4.2818849999999999</v>
      </c>
      <c r="AM484" s="10">
        <v>4.2606109999999999</v>
      </c>
      <c r="AN484" s="10">
        <v>4.2410690000000004</v>
      </c>
      <c r="AO484" s="10">
        <v>4.2231259999999997</v>
      </c>
      <c r="AP484" s="10">
        <v>4.2066498000000001</v>
      </c>
      <c r="AQ484" s="10">
        <v>4.1915073999999999</v>
      </c>
      <c r="AR484" s="10">
        <v>4.1775659999999997</v>
      </c>
      <c r="AS484" s="10">
        <v>4.1646932000000003</v>
      </c>
      <c r="AT484" s="10">
        <v>4.1527703000000002</v>
      </c>
      <c r="AU484" s="10">
        <v>4.1417419999999998</v>
      </c>
      <c r="AV484" s="10">
        <v>4.1315702999999999</v>
      </c>
      <c r="AW484" s="10">
        <v>4.1222171999999997</v>
      </c>
      <c r="AX484" s="10">
        <v>4.1136445999999998</v>
      </c>
      <c r="AY484" s="10">
        <v>4.1058146000000004</v>
      </c>
      <c r="AZ484" s="10">
        <v>4.0986890000000002</v>
      </c>
      <c r="BA484" s="10">
        <v>4.0922299000000004</v>
      </c>
      <c r="BB484" s="10">
        <v>4.0863994000000003</v>
      </c>
      <c r="BC484" s="10">
        <v>4.0811593000000004</v>
      </c>
      <c r="BD484" s="10">
        <v>4.0764715999999996</v>
      </c>
      <c r="BE484" s="10">
        <v>4.0722984000000002</v>
      </c>
      <c r="BF484" s="10">
        <v>4.0686052000000004</v>
      </c>
      <c r="BG484" s="10">
        <v>4.0653762000000002</v>
      </c>
      <c r="BH484" s="10">
        <v>4.0626024999999997</v>
      </c>
      <c r="BI484" s="10">
        <v>4.0602746999999999</v>
      </c>
      <c r="BJ484" s="10">
        <v>4.0583836</v>
      </c>
      <c r="BK484" s="10">
        <v>4.0569199999999999</v>
      </c>
      <c r="BL484" s="10">
        <v>4.0558747999999998</v>
      </c>
      <c r="BM484" s="10">
        <v>4.0552387000000003</v>
      </c>
      <c r="BN484" s="10">
        <v>4.0550024000000002</v>
      </c>
      <c r="BO484" s="10">
        <v>4.0551567999999998</v>
      </c>
      <c r="BP484" s="10">
        <v>4.0556926999999998</v>
      </c>
      <c r="BQ484" s="10">
        <v>4.0566009000000003</v>
      </c>
      <c r="BR484" s="10">
        <v>4.0692867000000001</v>
      </c>
      <c r="BS484" s="10">
        <v>4.0926558000000002</v>
      </c>
      <c r="BU484" s="9">
        <v>127.86</v>
      </c>
      <c r="BV484" s="9">
        <v>137.99</v>
      </c>
      <c r="BW484" s="9">
        <v>144.94</v>
      </c>
      <c r="BX484" s="9">
        <v>147.21</v>
      </c>
      <c r="BY484" s="9">
        <v>143.47</v>
      </c>
      <c r="BZ484" s="9">
        <v>137.83000000000001</v>
      </c>
      <c r="CA484" s="9">
        <v>133.51</v>
      </c>
      <c r="CB484" s="9">
        <v>131.11000000000001</v>
      </c>
      <c r="CC484" s="9">
        <v>131.46</v>
      </c>
      <c r="CD484" s="9">
        <v>132.4</v>
      </c>
      <c r="CE484" s="9">
        <v>135.35</v>
      </c>
      <c r="CF484" s="9">
        <v>136.47999999999999</v>
      </c>
      <c r="CG484" s="9">
        <v>144.91999999999999</v>
      </c>
      <c r="CH484" s="9">
        <v>152.53</v>
      </c>
      <c r="CI484" s="9">
        <v>156.28</v>
      </c>
      <c r="CJ484" s="9">
        <v>152.16</v>
      </c>
      <c r="CK484" s="9">
        <v>141.02000000000001</v>
      </c>
      <c r="CL484" s="9">
        <v>121.75</v>
      </c>
      <c r="CM484" s="9">
        <v>113.76</v>
      </c>
      <c r="CN484" s="9">
        <v>108.26</v>
      </c>
      <c r="CO484" s="9">
        <v>109.76</v>
      </c>
      <c r="CP484" s="9">
        <v>111.52</v>
      </c>
      <c r="CQ484" s="9">
        <v>113.07</v>
      </c>
      <c r="CR484" s="9">
        <v>117.33</v>
      </c>
      <c r="CS484" s="9">
        <v>119.81</v>
      </c>
      <c r="CT484" s="9">
        <v>121.74</v>
      </c>
      <c r="CU484" s="9">
        <v>126.74</v>
      </c>
      <c r="CV484" s="9">
        <v>128.19999999999999</v>
      </c>
      <c r="CW484" s="9">
        <v>120.79</v>
      </c>
      <c r="CX484" s="9">
        <v>103.79</v>
      </c>
      <c r="CY484" s="9">
        <v>96.39</v>
      </c>
      <c r="CZ484" s="9">
        <v>90.88</v>
      </c>
      <c r="DA484" s="9">
        <v>90.44</v>
      </c>
      <c r="DB484" s="9">
        <v>90.14</v>
      </c>
      <c r="DC484" s="9">
        <v>92.51</v>
      </c>
      <c r="DD484" s="9">
        <v>96.51</v>
      </c>
      <c r="DE484" s="9">
        <v>100.71</v>
      </c>
      <c r="DF484" s="9">
        <v>104.82</v>
      </c>
      <c r="DG484" s="9">
        <v>106.44</v>
      </c>
      <c r="DH484" s="9">
        <v>108.45</v>
      </c>
      <c r="DI484" s="9">
        <v>100.79</v>
      </c>
      <c r="DJ484" s="9">
        <v>90.09</v>
      </c>
      <c r="DK484" s="9">
        <v>81.290000000000006</v>
      </c>
      <c r="DL484" s="9">
        <v>77.290000000000006</v>
      </c>
      <c r="DM484" s="9">
        <v>71.540000000000006</v>
      </c>
      <c r="DN484" s="9">
        <v>72.02</v>
      </c>
      <c r="DO484" s="9">
        <v>75.98</v>
      </c>
      <c r="DP484" s="9">
        <v>79.38</v>
      </c>
      <c r="DR484" s="9">
        <v>101.99</v>
      </c>
      <c r="DS484" s="9">
        <v>111.96</v>
      </c>
      <c r="DT484" s="9">
        <v>128.6</v>
      </c>
      <c r="DU484" s="9">
        <v>129.66999999999999</v>
      </c>
      <c r="DV484" s="9">
        <v>118.75</v>
      </c>
      <c r="DW484" s="9">
        <v>109.94</v>
      </c>
      <c r="DX484" s="9">
        <v>108.32</v>
      </c>
      <c r="DY484" s="9">
        <v>108.21</v>
      </c>
      <c r="DZ484" s="9">
        <v>107.72</v>
      </c>
      <c r="EA484" s="9">
        <v>108.11</v>
      </c>
      <c r="EB484" s="9">
        <v>107.75</v>
      </c>
      <c r="EC484" s="9">
        <v>124.8</v>
      </c>
      <c r="ED484" s="9">
        <v>127.07</v>
      </c>
      <c r="EE484" s="9">
        <v>128.15</v>
      </c>
      <c r="EF484" s="9">
        <v>127.06</v>
      </c>
      <c r="EG484" s="9">
        <v>126.32</v>
      </c>
      <c r="EH484" s="9">
        <v>126</v>
      </c>
      <c r="EI484" s="9">
        <v>94.51</v>
      </c>
      <c r="EJ484" s="9">
        <v>93.78</v>
      </c>
      <c r="EK484" s="9">
        <v>93.76</v>
      </c>
      <c r="EL484" s="9">
        <v>93.87</v>
      </c>
      <c r="EM484" s="9">
        <v>95.25</v>
      </c>
      <c r="EN484" s="9">
        <v>96.09</v>
      </c>
      <c r="EO484" s="9">
        <v>104.29</v>
      </c>
      <c r="EP484" s="9">
        <v>106.8</v>
      </c>
      <c r="EQ484" s="9">
        <v>108.66</v>
      </c>
      <c r="ER484" s="9">
        <v>109.21</v>
      </c>
      <c r="ES484" s="9">
        <v>108.25</v>
      </c>
      <c r="ET484" s="9">
        <v>108.16</v>
      </c>
      <c r="EU484" s="9">
        <v>87.32</v>
      </c>
      <c r="EV484" s="9">
        <v>86.69</v>
      </c>
      <c r="EW484" s="9">
        <v>86.7</v>
      </c>
      <c r="EX484" s="9">
        <v>86.71</v>
      </c>
      <c r="EY484" s="9">
        <v>86.73</v>
      </c>
      <c r="EZ484" s="9">
        <v>92.52</v>
      </c>
      <c r="FA484" s="9">
        <v>94.63</v>
      </c>
      <c r="FB484" s="9">
        <v>97.14</v>
      </c>
      <c r="FC484" s="9">
        <v>99</v>
      </c>
      <c r="FD484" s="9">
        <v>99.55</v>
      </c>
      <c r="FE484" s="9">
        <v>98.59</v>
      </c>
      <c r="FF484" s="9">
        <v>98.5</v>
      </c>
      <c r="FG484" s="9">
        <v>79.91</v>
      </c>
      <c r="FH484" s="9">
        <v>79.28</v>
      </c>
      <c r="FI484" s="9">
        <v>79.290000000000006</v>
      </c>
      <c r="FJ484" s="9">
        <v>79.3</v>
      </c>
      <c r="FK484" s="9">
        <v>79.319999999999993</v>
      </c>
      <c r="FL484" s="9">
        <v>85.11</v>
      </c>
      <c r="FM484" s="9">
        <v>90.74</v>
      </c>
      <c r="FO484" s="9">
        <v>80.108500000000006</v>
      </c>
      <c r="FP484" s="7">
        <v>90.73</v>
      </c>
      <c r="FQ484" s="9">
        <v>1.2156</v>
      </c>
      <c r="FR484" s="7">
        <f t="shared" si="64"/>
        <v>74.638038828562031</v>
      </c>
      <c r="FT484" s="7">
        <v>4.7699999999999996</v>
      </c>
      <c r="FU484" s="7">
        <v>4.5599999999999996</v>
      </c>
      <c r="FV484" s="9">
        <v>80.247500000000002</v>
      </c>
      <c r="FX484" s="9">
        <v>87.45</v>
      </c>
      <c r="FY484" s="9">
        <v>85.62</v>
      </c>
      <c r="FZ484" s="9">
        <v>83.87</v>
      </c>
      <c r="GA484" s="9">
        <v>81.34</v>
      </c>
      <c r="GB484" s="9">
        <v>77.5</v>
      </c>
    </row>
    <row r="485" spans="1:184" x14ac:dyDescent="0.25">
      <c r="A485" s="6">
        <f t="shared" si="65"/>
        <v>45230</v>
      </c>
      <c r="B485" s="13">
        <f t="shared" si="59"/>
        <v>10</v>
      </c>
      <c r="C485" s="13">
        <f t="shared" si="60"/>
        <v>2023</v>
      </c>
      <c r="D485">
        <f t="shared" si="61"/>
        <v>202310</v>
      </c>
      <c r="E485">
        <f t="shared" si="62"/>
        <v>4</v>
      </c>
      <c r="F485">
        <f t="shared" si="63"/>
        <v>202304</v>
      </c>
      <c r="G485" t="s">
        <v>671</v>
      </c>
      <c r="H485" s="9">
        <v>5.25</v>
      </c>
      <c r="I485" s="9">
        <v>5.1860999999999997</v>
      </c>
      <c r="J485" s="10">
        <v>5.2091570999999997</v>
      </c>
      <c r="K485" s="10">
        <v>5.2386080000000002</v>
      </c>
      <c r="L485" s="10">
        <v>5.2594114000000003</v>
      </c>
      <c r="M485" s="10">
        <v>5.2646740000000003</v>
      </c>
      <c r="N485" s="10">
        <v>5.2532743999999996</v>
      </c>
      <c r="O485" s="10">
        <v>5.2266623000000001</v>
      </c>
      <c r="P485" s="10">
        <v>5.1879198999999998</v>
      </c>
      <c r="Q485" s="10">
        <v>5.1417070999999996</v>
      </c>
      <c r="R485" s="10">
        <v>5.0919989000000001</v>
      </c>
      <c r="S485" s="10">
        <v>5.0414436</v>
      </c>
      <c r="T485" s="10">
        <v>4.9911123000000002</v>
      </c>
      <c r="U485" s="10">
        <v>4.9410102</v>
      </c>
      <c r="V485" s="10">
        <v>4.8897111999999998</v>
      </c>
      <c r="W485" s="10">
        <v>4.8373457999999996</v>
      </c>
      <c r="X485" s="10">
        <v>4.7846057000000002</v>
      </c>
      <c r="Y485" s="10">
        <v>4.7321802999999996</v>
      </c>
      <c r="Z485" s="10">
        <v>4.6807593000000001</v>
      </c>
      <c r="AA485" s="10">
        <v>4.6310340999999999</v>
      </c>
      <c r="AB485" s="10">
        <v>4.5835797999999999</v>
      </c>
      <c r="AC485" s="10">
        <v>4.5385359000000003</v>
      </c>
      <c r="AD485" s="10">
        <v>4.4959395999999998</v>
      </c>
      <c r="AE485" s="10">
        <v>4.4558267999999996</v>
      </c>
      <c r="AF485" s="10">
        <v>4.4182332000000004</v>
      </c>
      <c r="AG485" s="10">
        <v>4.3831959999999999</v>
      </c>
      <c r="AH485" s="10">
        <v>4.3507243999999998</v>
      </c>
      <c r="AI485" s="10">
        <v>4.3207097000000001</v>
      </c>
      <c r="AJ485" s="10">
        <v>4.2930121999999997</v>
      </c>
      <c r="AK485" s="10">
        <v>4.2674908</v>
      </c>
      <c r="AL485" s="10">
        <v>4.2440046999999996</v>
      </c>
      <c r="AM485" s="10">
        <v>4.2224139000000003</v>
      </c>
      <c r="AN485" s="10">
        <v>4.2025772999999997</v>
      </c>
      <c r="AO485" s="10">
        <v>4.1843541999999996</v>
      </c>
      <c r="AP485" s="10">
        <v>4.1676045000000004</v>
      </c>
      <c r="AQ485" s="10">
        <v>4.1521872000000002</v>
      </c>
      <c r="AR485" s="10">
        <v>4.1379615999999997</v>
      </c>
      <c r="AS485" s="10">
        <v>4.1247875000000001</v>
      </c>
      <c r="AT485" s="10">
        <v>4.1125370999999999</v>
      </c>
      <c r="AU485" s="10">
        <v>4.1011538999999999</v>
      </c>
      <c r="AV485" s="10">
        <v>4.0906054000000003</v>
      </c>
      <c r="AW485" s="10">
        <v>4.0808587000000003</v>
      </c>
      <c r="AX485" s="10">
        <v>4.0718810000000003</v>
      </c>
      <c r="AY485" s="10">
        <v>4.0636397999999998</v>
      </c>
      <c r="AZ485" s="10">
        <v>4.0561021999999998</v>
      </c>
      <c r="BA485" s="10">
        <v>4.0492353999999997</v>
      </c>
      <c r="BB485" s="10">
        <v>4.0430069</v>
      </c>
      <c r="BC485" s="10">
        <v>4.0373839</v>
      </c>
      <c r="BD485" s="10">
        <v>4.0323336000000003</v>
      </c>
      <c r="BE485" s="10">
        <v>4.0278232999999997</v>
      </c>
      <c r="BF485" s="10">
        <v>4.0238231999999998</v>
      </c>
      <c r="BG485" s="10">
        <v>4.0203176999999997</v>
      </c>
      <c r="BH485" s="10">
        <v>4.0172955999999997</v>
      </c>
      <c r="BI485" s="10">
        <v>4.0147456000000004</v>
      </c>
      <c r="BJ485" s="10">
        <v>4.0126564</v>
      </c>
      <c r="BK485" s="10">
        <v>4.0110168000000002</v>
      </c>
      <c r="BL485" s="10">
        <v>4.0098153999999999</v>
      </c>
      <c r="BM485" s="10">
        <v>4.0090412000000004</v>
      </c>
      <c r="BN485" s="10">
        <v>4.0086826999999996</v>
      </c>
      <c r="BO485" s="10">
        <v>4.0087286999999998</v>
      </c>
      <c r="BP485" s="10">
        <v>4.0091679999999998</v>
      </c>
      <c r="BQ485" s="10">
        <v>4.0099891999999997</v>
      </c>
      <c r="BR485" s="10">
        <v>4.0223000000000004</v>
      </c>
      <c r="BS485" s="10">
        <v>4.0454752999999997</v>
      </c>
      <c r="BU485" s="9">
        <v>124.07</v>
      </c>
      <c r="BV485" s="9">
        <v>131.51</v>
      </c>
      <c r="BW485" s="9">
        <v>133.91</v>
      </c>
      <c r="BX485" s="9">
        <v>130.56</v>
      </c>
      <c r="BY485" s="9">
        <v>125.76</v>
      </c>
      <c r="BZ485" s="9">
        <v>121.36</v>
      </c>
      <c r="CA485" s="9">
        <v>119.06</v>
      </c>
      <c r="CB485" s="9">
        <v>119.41</v>
      </c>
      <c r="CC485" s="9">
        <v>120.35</v>
      </c>
      <c r="CD485" s="9">
        <v>123.75</v>
      </c>
      <c r="CE485" s="9">
        <v>126.37</v>
      </c>
      <c r="CF485" s="9">
        <v>135.11000000000001</v>
      </c>
      <c r="CG485" s="9">
        <v>142.72</v>
      </c>
      <c r="CH485" s="9">
        <v>146.02000000000001</v>
      </c>
      <c r="CI485" s="9">
        <v>141.9</v>
      </c>
      <c r="CJ485" s="9">
        <v>130.9</v>
      </c>
      <c r="CK485" s="9">
        <v>114.64</v>
      </c>
      <c r="CL485" s="9">
        <v>107.64</v>
      </c>
      <c r="CM485" s="9">
        <v>102.14</v>
      </c>
      <c r="CN485" s="9">
        <v>103.64</v>
      </c>
      <c r="CO485" s="9">
        <v>105.4</v>
      </c>
      <c r="CP485" s="9">
        <v>106.95</v>
      </c>
      <c r="CQ485" s="9">
        <v>112.23</v>
      </c>
      <c r="CR485" s="9">
        <v>114.71</v>
      </c>
      <c r="CS485" s="9">
        <v>116.64</v>
      </c>
      <c r="CT485" s="9">
        <v>121.64</v>
      </c>
      <c r="CU485" s="9">
        <v>123.1</v>
      </c>
      <c r="CV485" s="9">
        <v>115.69</v>
      </c>
      <c r="CW485" s="9">
        <v>101.29</v>
      </c>
      <c r="CX485" s="9">
        <v>93.89</v>
      </c>
      <c r="CY485" s="9">
        <v>88.38</v>
      </c>
      <c r="CZ485" s="9">
        <v>87.94</v>
      </c>
      <c r="DA485" s="9">
        <v>87.64</v>
      </c>
      <c r="DB485" s="9">
        <v>90.01</v>
      </c>
      <c r="DC485" s="9">
        <v>94.01</v>
      </c>
      <c r="DD485" s="9">
        <v>98.21</v>
      </c>
      <c r="DE485" s="9">
        <v>102.32</v>
      </c>
      <c r="DF485" s="9">
        <v>103.94</v>
      </c>
      <c r="DG485" s="9">
        <v>105.95</v>
      </c>
      <c r="DH485" s="9">
        <v>98.29</v>
      </c>
      <c r="DI485" s="9">
        <v>88.09</v>
      </c>
      <c r="DJ485" s="9">
        <v>79.290000000000006</v>
      </c>
      <c r="DK485" s="9">
        <v>75.290000000000006</v>
      </c>
      <c r="DL485" s="9">
        <v>69.540000000000006</v>
      </c>
      <c r="DM485" s="9">
        <v>70.02</v>
      </c>
      <c r="DN485" s="9">
        <v>73.98</v>
      </c>
      <c r="DO485" s="9">
        <v>77.38</v>
      </c>
      <c r="DP485" s="9">
        <v>80.88</v>
      </c>
      <c r="DR485" s="9">
        <v>102.45</v>
      </c>
      <c r="DS485" s="9">
        <v>121.2</v>
      </c>
      <c r="DT485" s="9">
        <v>122.27</v>
      </c>
      <c r="DU485" s="9">
        <v>111.35</v>
      </c>
      <c r="DV485" s="9">
        <v>102.3</v>
      </c>
      <c r="DW485" s="9">
        <v>100.68</v>
      </c>
      <c r="DX485" s="9">
        <v>100.57</v>
      </c>
      <c r="DY485" s="9">
        <v>99.43</v>
      </c>
      <c r="DZ485" s="9">
        <v>99.82</v>
      </c>
      <c r="EA485" s="9">
        <v>99.46</v>
      </c>
      <c r="EB485" s="9">
        <v>117.91</v>
      </c>
      <c r="EC485" s="9">
        <v>120.18</v>
      </c>
      <c r="ED485" s="9">
        <v>121.26</v>
      </c>
      <c r="EE485" s="9">
        <v>119.82</v>
      </c>
      <c r="EF485" s="9">
        <v>119.08</v>
      </c>
      <c r="EG485" s="9">
        <v>118.76</v>
      </c>
      <c r="EH485" s="9">
        <v>89.24</v>
      </c>
      <c r="EI485" s="9">
        <v>88.51</v>
      </c>
      <c r="EJ485" s="9">
        <v>88.49</v>
      </c>
      <c r="EK485" s="9">
        <v>88.6</v>
      </c>
      <c r="EL485" s="9">
        <v>89.98</v>
      </c>
      <c r="EM485" s="9">
        <v>90.82</v>
      </c>
      <c r="EN485" s="9">
        <v>99.61</v>
      </c>
      <c r="EO485" s="9">
        <v>102.12</v>
      </c>
      <c r="EP485" s="9">
        <v>103.98</v>
      </c>
      <c r="EQ485" s="9">
        <v>104.53</v>
      </c>
      <c r="ER485" s="9">
        <v>103.57</v>
      </c>
      <c r="ES485" s="9">
        <v>103.48</v>
      </c>
      <c r="ET485" s="9">
        <v>85.99</v>
      </c>
      <c r="EU485" s="9">
        <v>85.36</v>
      </c>
      <c r="EV485" s="9">
        <v>85.37</v>
      </c>
      <c r="EW485" s="9">
        <v>85.38</v>
      </c>
      <c r="EX485" s="9">
        <v>85.4</v>
      </c>
      <c r="EY485" s="9">
        <v>91.19</v>
      </c>
      <c r="EZ485" s="9">
        <v>94.31</v>
      </c>
      <c r="FA485" s="9">
        <v>96.82</v>
      </c>
      <c r="FB485" s="9">
        <v>98.68</v>
      </c>
      <c r="FC485" s="9">
        <v>99.23</v>
      </c>
      <c r="FD485" s="9">
        <v>98.27</v>
      </c>
      <c r="FE485" s="9">
        <v>98.18</v>
      </c>
      <c r="FF485" s="9">
        <v>79.459999999999994</v>
      </c>
      <c r="FG485" s="9">
        <v>78.83</v>
      </c>
      <c r="FH485" s="9">
        <v>78.84</v>
      </c>
      <c r="FI485" s="9">
        <v>78.849999999999994</v>
      </c>
      <c r="FJ485" s="9">
        <v>78.87</v>
      </c>
      <c r="FK485" s="9">
        <v>84.66</v>
      </c>
      <c r="FL485" s="9">
        <v>90.42</v>
      </c>
      <c r="FM485" s="9">
        <v>92.93</v>
      </c>
      <c r="FO485" s="9">
        <v>80.224500000000006</v>
      </c>
      <c r="FP485" s="7">
        <v>86.82</v>
      </c>
      <c r="FQ485" s="9">
        <v>1.2134</v>
      </c>
      <c r="FR485" s="7">
        <f t="shared" si="64"/>
        <v>71.551013680566996</v>
      </c>
      <c r="FT485" s="7">
        <v>4.78</v>
      </c>
      <c r="FU485" s="7">
        <v>4.5199999999999996</v>
      </c>
      <c r="FV485" s="9">
        <v>80.370800000000003</v>
      </c>
      <c r="FX485" s="9">
        <v>87.41</v>
      </c>
      <c r="FY485" s="9">
        <v>84.45</v>
      </c>
      <c r="FZ485" s="9">
        <v>82.97</v>
      </c>
      <c r="GA485" s="9">
        <v>80.650000000000006</v>
      </c>
      <c r="GB485" s="9">
        <v>77.03</v>
      </c>
    </row>
    <row r="486" spans="1:184" x14ac:dyDescent="0.25">
      <c r="A486" s="6">
        <f t="shared" si="65"/>
        <v>45231</v>
      </c>
      <c r="B486" s="13">
        <f t="shared" si="59"/>
        <v>11</v>
      </c>
      <c r="C486" s="13">
        <f t="shared" si="60"/>
        <v>2023</v>
      </c>
      <c r="D486">
        <f t="shared" si="61"/>
        <v>202311</v>
      </c>
      <c r="E486">
        <f t="shared" si="62"/>
        <v>4</v>
      </c>
      <c r="F486">
        <f t="shared" si="63"/>
        <v>202304</v>
      </c>
      <c r="G486" t="s">
        <v>672</v>
      </c>
      <c r="H486" s="9">
        <v>5.25</v>
      </c>
      <c r="I486" s="9">
        <v>5.1864999999999997</v>
      </c>
      <c r="J486" s="10">
        <v>5.2111479000000003</v>
      </c>
      <c r="K486" s="10">
        <v>5.2428473000000002</v>
      </c>
      <c r="L486" s="10">
        <v>5.2645343000000002</v>
      </c>
      <c r="M486" s="10">
        <v>5.2704354999999996</v>
      </c>
      <c r="N486" s="10">
        <v>5.2589148000000003</v>
      </c>
      <c r="O486" s="10">
        <v>5.2316773000000003</v>
      </c>
      <c r="P486" s="10">
        <v>5.1921520000000001</v>
      </c>
      <c r="Q486" s="10">
        <v>5.1448603999999998</v>
      </c>
      <c r="R486" s="10">
        <v>5.0936146000000004</v>
      </c>
      <c r="S486" s="10">
        <v>5.0409303000000003</v>
      </c>
      <c r="T486" s="10">
        <v>4.9878689999999999</v>
      </c>
      <c r="U486" s="10">
        <v>4.9344292999999997</v>
      </c>
      <c r="V486" s="10">
        <v>4.8792574000000002</v>
      </c>
      <c r="W486" s="10">
        <v>4.8226089999999999</v>
      </c>
      <c r="X486" s="10">
        <v>4.7653097000000004</v>
      </c>
      <c r="Y486" s="10">
        <v>4.7081828999999997</v>
      </c>
      <c r="Z486" s="10">
        <v>4.6520520000000003</v>
      </c>
      <c r="AA486" s="10">
        <v>4.5977423999999996</v>
      </c>
      <c r="AB486" s="10">
        <v>4.5459486</v>
      </c>
      <c r="AC486" s="10">
        <v>4.4968735000000004</v>
      </c>
      <c r="AD486" s="10">
        <v>4.4506049000000001</v>
      </c>
      <c r="AE486" s="10">
        <v>4.4072287000000001</v>
      </c>
      <c r="AF486" s="10">
        <v>4.3668310999999997</v>
      </c>
      <c r="AG486" s="10">
        <v>4.3294997000000004</v>
      </c>
      <c r="AH486" s="10">
        <v>4.2952868000000004</v>
      </c>
      <c r="AI486" s="10">
        <v>4.2640637000000003</v>
      </c>
      <c r="AJ486" s="10">
        <v>4.2356417999999998</v>
      </c>
      <c r="AK486" s="10">
        <v>4.2098313999999997</v>
      </c>
      <c r="AL486" s="10">
        <v>4.1864429999999997</v>
      </c>
      <c r="AM486" s="10">
        <v>4.1652879</v>
      </c>
      <c r="AN486" s="10">
        <v>4.1461762999999996</v>
      </c>
      <c r="AO486" s="10">
        <v>4.1289189000000004</v>
      </c>
      <c r="AP486" s="10">
        <v>4.1133267</v>
      </c>
      <c r="AQ486" s="10">
        <v>4.0992103000000002</v>
      </c>
      <c r="AR486" s="10">
        <v>4.0863801000000004</v>
      </c>
      <c r="AS486" s="10">
        <v>4.0746471</v>
      </c>
      <c r="AT486" s="10">
        <v>4.0638426000000001</v>
      </c>
      <c r="AU486" s="10">
        <v>4.0538976</v>
      </c>
      <c r="AV486" s="10">
        <v>4.0447743000000003</v>
      </c>
      <c r="AW486" s="10">
        <v>4.0364344000000001</v>
      </c>
      <c r="AX486" s="10">
        <v>4.0288396000000004</v>
      </c>
      <c r="AY486" s="10">
        <v>4.0219521</v>
      </c>
      <c r="AZ486" s="10">
        <v>4.0157334000000002</v>
      </c>
      <c r="BA486" s="10">
        <v>4.0101455000000001</v>
      </c>
      <c r="BB486" s="10">
        <v>4.0051503000000004</v>
      </c>
      <c r="BC486" s="10">
        <v>4.0007095000000001</v>
      </c>
      <c r="BD486" s="10">
        <v>3.996785</v>
      </c>
      <c r="BE486" s="10">
        <v>3.9933386999999998</v>
      </c>
      <c r="BF486" s="10">
        <v>3.9903368000000001</v>
      </c>
      <c r="BG486" s="10">
        <v>3.9877647000000001</v>
      </c>
      <c r="BH486" s="10">
        <v>3.9856134000000001</v>
      </c>
      <c r="BI486" s="10">
        <v>3.9838735999999999</v>
      </c>
      <c r="BJ486" s="10">
        <v>3.9825362000000002</v>
      </c>
      <c r="BK486" s="10">
        <v>3.981592</v>
      </c>
      <c r="BL486" s="10">
        <v>3.9810319000000001</v>
      </c>
      <c r="BM486" s="10">
        <v>3.9808466999999998</v>
      </c>
      <c r="BN486" s="10">
        <v>3.9810272000000002</v>
      </c>
      <c r="BO486" s="10">
        <v>3.9815643000000001</v>
      </c>
      <c r="BP486" s="10">
        <v>3.9824487999999998</v>
      </c>
      <c r="BQ486" s="10">
        <v>3.9836714999999998</v>
      </c>
      <c r="BR486" s="10">
        <v>3.9975474000000002</v>
      </c>
      <c r="BS486" s="10">
        <v>4.0209821000000003</v>
      </c>
      <c r="BU486" s="9">
        <v>122.31</v>
      </c>
      <c r="BV486" s="9">
        <v>130.34</v>
      </c>
      <c r="BW486" s="9">
        <v>132.56</v>
      </c>
      <c r="BX486" s="9">
        <v>129.43</v>
      </c>
      <c r="BY486" s="9">
        <v>124.84</v>
      </c>
      <c r="BZ486" s="9">
        <v>120.74</v>
      </c>
      <c r="CA486" s="9">
        <v>118.74</v>
      </c>
      <c r="CB486" s="9">
        <v>119.09</v>
      </c>
      <c r="CC486" s="9">
        <v>120.03</v>
      </c>
      <c r="CD486" s="9">
        <v>123.43</v>
      </c>
      <c r="CE486" s="9">
        <v>125.43</v>
      </c>
      <c r="CF486" s="9">
        <v>133.88999999999999</v>
      </c>
      <c r="CG486" s="9">
        <v>141.76</v>
      </c>
      <c r="CH486" s="9">
        <v>145.1</v>
      </c>
      <c r="CI486" s="9">
        <v>140.99</v>
      </c>
      <c r="CJ486" s="9">
        <v>130.01</v>
      </c>
      <c r="CK486" s="9">
        <v>113.67</v>
      </c>
      <c r="CL486" s="9">
        <v>106.67</v>
      </c>
      <c r="CM486" s="9">
        <v>101.17</v>
      </c>
      <c r="CN486" s="9">
        <v>102.67</v>
      </c>
      <c r="CO486" s="9">
        <v>104.43</v>
      </c>
      <c r="CP486" s="9">
        <v>105.98</v>
      </c>
      <c r="CQ486" s="9">
        <v>110.72</v>
      </c>
      <c r="CR486" s="9">
        <v>113.2</v>
      </c>
      <c r="CS486" s="9">
        <v>115.13</v>
      </c>
      <c r="CT486" s="9">
        <v>120.13</v>
      </c>
      <c r="CU486" s="9">
        <v>121.59</v>
      </c>
      <c r="CV486" s="9">
        <v>114.18</v>
      </c>
      <c r="CW486" s="9">
        <v>99.78</v>
      </c>
      <c r="CX486" s="9">
        <v>92.78</v>
      </c>
      <c r="CY486" s="9">
        <v>87.27</v>
      </c>
      <c r="CZ486" s="9">
        <v>86.83</v>
      </c>
      <c r="DA486" s="9">
        <v>86.53</v>
      </c>
      <c r="DB486" s="9">
        <v>88.9</v>
      </c>
      <c r="DC486" s="9">
        <v>93</v>
      </c>
      <c r="DD486" s="9">
        <v>97.2</v>
      </c>
      <c r="DE486" s="9">
        <v>101.31</v>
      </c>
      <c r="DF486" s="9">
        <v>102.93</v>
      </c>
      <c r="DG486" s="9">
        <v>104.94</v>
      </c>
      <c r="DH486" s="9">
        <v>97.28</v>
      </c>
      <c r="DI486" s="9">
        <v>87.48</v>
      </c>
      <c r="DJ486" s="9">
        <v>78.680000000000007</v>
      </c>
      <c r="DK486" s="9">
        <v>74.680000000000007</v>
      </c>
      <c r="DL486" s="9">
        <v>68.930000000000007</v>
      </c>
      <c r="DM486" s="9">
        <v>69.41</v>
      </c>
      <c r="DN486" s="9">
        <v>73.37</v>
      </c>
      <c r="DO486" s="9">
        <v>76.87</v>
      </c>
      <c r="DP486" s="9">
        <v>80.47</v>
      </c>
      <c r="DR486" s="9">
        <v>101.41</v>
      </c>
      <c r="DS486" s="9">
        <v>120.58</v>
      </c>
      <c r="DT486" s="9">
        <v>121.65</v>
      </c>
      <c r="DU486" s="9">
        <v>110.73</v>
      </c>
      <c r="DV486" s="9">
        <v>102.27</v>
      </c>
      <c r="DW486" s="9">
        <v>100.65</v>
      </c>
      <c r="DX486" s="9">
        <v>100.54</v>
      </c>
      <c r="DY486" s="9">
        <v>99.49</v>
      </c>
      <c r="DZ486" s="9">
        <v>99.88</v>
      </c>
      <c r="EA486" s="9">
        <v>99.52</v>
      </c>
      <c r="EB486" s="9">
        <v>117.22</v>
      </c>
      <c r="EC486" s="9">
        <v>119.49</v>
      </c>
      <c r="ED486" s="9">
        <v>120.57</v>
      </c>
      <c r="EE486" s="9">
        <v>119.35</v>
      </c>
      <c r="EF486" s="9">
        <v>118.61</v>
      </c>
      <c r="EG486" s="9">
        <v>118.29</v>
      </c>
      <c r="EH486" s="9">
        <v>90.34</v>
      </c>
      <c r="EI486" s="9">
        <v>89.61</v>
      </c>
      <c r="EJ486" s="9">
        <v>89.59</v>
      </c>
      <c r="EK486" s="9">
        <v>89.7</v>
      </c>
      <c r="EL486" s="9">
        <v>91.08</v>
      </c>
      <c r="EM486" s="9">
        <v>91.92</v>
      </c>
      <c r="EN486" s="9">
        <v>101.4</v>
      </c>
      <c r="EO486" s="9">
        <v>103.91</v>
      </c>
      <c r="EP486" s="9">
        <v>105.77</v>
      </c>
      <c r="EQ486" s="9">
        <v>106.32</v>
      </c>
      <c r="ER486" s="9">
        <v>105.36</v>
      </c>
      <c r="ES486" s="9">
        <v>105.27</v>
      </c>
      <c r="ET486" s="9">
        <v>84.58</v>
      </c>
      <c r="EU486" s="9">
        <v>83.95</v>
      </c>
      <c r="EV486" s="9">
        <v>83.96</v>
      </c>
      <c r="EW486" s="9">
        <v>83.97</v>
      </c>
      <c r="EX486" s="9">
        <v>83.99</v>
      </c>
      <c r="EY486" s="9">
        <v>89.78</v>
      </c>
      <c r="EZ486" s="9">
        <v>93.56</v>
      </c>
      <c r="FA486" s="9">
        <v>96.07</v>
      </c>
      <c r="FB486" s="9">
        <v>97.93</v>
      </c>
      <c r="FC486" s="9">
        <v>98.48</v>
      </c>
      <c r="FD486" s="9">
        <v>97.52</v>
      </c>
      <c r="FE486" s="9">
        <v>97.43</v>
      </c>
      <c r="FF486" s="9">
        <v>78.05</v>
      </c>
      <c r="FG486" s="9">
        <v>77.42</v>
      </c>
      <c r="FH486" s="9">
        <v>77.430000000000007</v>
      </c>
      <c r="FI486" s="9">
        <v>77.44</v>
      </c>
      <c r="FJ486" s="9">
        <v>77.459999999999994</v>
      </c>
      <c r="FK486" s="9">
        <v>83.25</v>
      </c>
      <c r="FL486" s="9">
        <v>89.67</v>
      </c>
      <c r="FM486" s="9">
        <v>92.18</v>
      </c>
      <c r="FO486" s="9">
        <v>80.270499999999998</v>
      </c>
      <c r="FP486" s="7">
        <v>86.92</v>
      </c>
      <c r="FQ486" s="9">
        <v>1.2125999999999999</v>
      </c>
      <c r="FR486" s="7">
        <f t="shared" si="64"/>
        <v>71.680686128979062</v>
      </c>
      <c r="FT486" s="7">
        <v>4.78</v>
      </c>
      <c r="FU486" s="7">
        <v>4.49</v>
      </c>
      <c r="FV486" s="9">
        <v>80.425799999999995</v>
      </c>
      <c r="FX486" s="9">
        <v>84.63</v>
      </c>
      <c r="FY486" s="9">
        <v>83.52</v>
      </c>
      <c r="FZ486" s="9">
        <v>82.22</v>
      </c>
      <c r="GA486" s="9">
        <v>79.98</v>
      </c>
      <c r="GB486" s="9">
        <v>76.44</v>
      </c>
    </row>
    <row r="487" spans="1:184" x14ac:dyDescent="0.25">
      <c r="A487" s="6">
        <f t="shared" si="65"/>
        <v>45232</v>
      </c>
      <c r="B487" s="13">
        <f t="shared" si="59"/>
        <v>11</v>
      </c>
      <c r="C487" s="13">
        <f t="shared" si="60"/>
        <v>2023</v>
      </c>
      <c r="D487">
        <f t="shared" si="61"/>
        <v>202311</v>
      </c>
      <c r="E487">
        <f t="shared" si="62"/>
        <v>4</v>
      </c>
      <c r="F487">
        <f t="shared" si="63"/>
        <v>202304</v>
      </c>
      <c r="G487" t="s">
        <v>673</v>
      </c>
      <c r="H487" s="9">
        <v>5.25</v>
      </c>
      <c r="I487" s="9">
        <v>5.1870000000000003</v>
      </c>
      <c r="J487" s="10">
        <v>5.1940372999999997</v>
      </c>
      <c r="K487" s="10">
        <v>5.2309697999999996</v>
      </c>
      <c r="L487" s="10">
        <v>5.2542873999999999</v>
      </c>
      <c r="M487" s="10">
        <v>5.2601893999999998</v>
      </c>
      <c r="N487" s="10">
        <v>5.2475478000000004</v>
      </c>
      <c r="O487" s="10">
        <v>5.2182316000000002</v>
      </c>
      <c r="P487" s="10">
        <v>5.1754465999999999</v>
      </c>
      <c r="Q487" s="10">
        <v>5.1233452000000002</v>
      </c>
      <c r="R487" s="10">
        <v>5.0655989000000003</v>
      </c>
      <c r="S487" s="10">
        <v>5.0048298000000004</v>
      </c>
      <c r="T487" s="10">
        <v>4.9423754999999998</v>
      </c>
      <c r="U487" s="10">
        <v>4.8787165000000003</v>
      </c>
      <c r="V487" s="10">
        <v>4.8131275999999996</v>
      </c>
      <c r="W487" s="10">
        <v>4.7461456999999996</v>
      </c>
      <c r="X487" s="10">
        <v>4.6788606000000001</v>
      </c>
      <c r="Y487" s="10">
        <v>4.6123599000000004</v>
      </c>
      <c r="Z487" s="10">
        <v>4.5477312000000003</v>
      </c>
      <c r="AA487" s="10">
        <v>4.4860645000000003</v>
      </c>
      <c r="AB487" s="10">
        <v>4.4282402999999997</v>
      </c>
      <c r="AC487" s="10">
        <v>4.3743512000000004</v>
      </c>
      <c r="AD487" s="10">
        <v>4.3243039999999997</v>
      </c>
      <c r="AE487" s="10">
        <v>4.2780034999999996</v>
      </c>
      <c r="AF487" s="10">
        <v>4.2353548999999999</v>
      </c>
      <c r="AG487" s="10">
        <v>4.1962647000000004</v>
      </c>
      <c r="AH487" s="10">
        <v>4.160622</v>
      </c>
      <c r="AI487" s="10">
        <v>4.1282392000000003</v>
      </c>
      <c r="AJ487" s="10">
        <v>4.0989063999999997</v>
      </c>
      <c r="AK487" s="10">
        <v>4.0724125000000004</v>
      </c>
      <c r="AL487" s="10">
        <v>4.0485462999999999</v>
      </c>
      <c r="AM487" s="10">
        <v>4.0270977999999999</v>
      </c>
      <c r="AN487" s="10">
        <v>4.0078559</v>
      </c>
      <c r="AO487" s="10">
        <v>3.9906098000000001</v>
      </c>
      <c r="AP487" s="10">
        <v>3.975149</v>
      </c>
      <c r="AQ487" s="10">
        <v>3.9612626</v>
      </c>
      <c r="AR487" s="10">
        <v>3.9487397999999998</v>
      </c>
      <c r="AS487" s="10">
        <v>3.9373700999999999</v>
      </c>
      <c r="AT487" s="10">
        <v>3.9269683999999998</v>
      </c>
      <c r="AU487" s="10">
        <v>3.9174633999999999</v>
      </c>
      <c r="AV487" s="10">
        <v>3.9088155000000002</v>
      </c>
      <c r="AW487" s="10">
        <v>3.9009849000000001</v>
      </c>
      <c r="AX487" s="10">
        <v>3.8939316000000002</v>
      </c>
      <c r="AY487" s="10">
        <v>3.8876160999999998</v>
      </c>
      <c r="AZ487" s="10">
        <v>3.8819984999999999</v>
      </c>
      <c r="BA487" s="10">
        <v>3.8770389000000001</v>
      </c>
      <c r="BB487" s="10">
        <v>3.8726976</v>
      </c>
      <c r="BC487" s="10">
        <v>3.8689347999999999</v>
      </c>
      <c r="BD487" s="10">
        <v>3.8657107000000002</v>
      </c>
      <c r="BE487" s="10">
        <v>3.8629856</v>
      </c>
      <c r="BF487" s="10">
        <v>3.8607235000000002</v>
      </c>
      <c r="BG487" s="10">
        <v>3.8589058000000001</v>
      </c>
      <c r="BH487" s="10">
        <v>3.8575187</v>
      </c>
      <c r="BI487" s="10">
        <v>3.8565483</v>
      </c>
      <c r="BJ487" s="10">
        <v>3.8559808000000002</v>
      </c>
      <c r="BK487" s="10">
        <v>3.8558024</v>
      </c>
      <c r="BL487" s="10">
        <v>3.8559991</v>
      </c>
      <c r="BM487" s="10">
        <v>3.8565572000000001</v>
      </c>
      <c r="BN487" s="10">
        <v>3.8574628</v>
      </c>
      <c r="BO487" s="10">
        <v>3.8587020000000001</v>
      </c>
      <c r="BP487" s="10">
        <v>3.8602609999999999</v>
      </c>
      <c r="BQ487" s="10">
        <v>3.8621259999999999</v>
      </c>
      <c r="BR487" s="10">
        <v>3.8791533999999999</v>
      </c>
      <c r="BS487" s="10">
        <v>3.9048604999999998</v>
      </c>
      <c r="BU487" s="9">
        <v>124.47</v>
      </c>
      <c r="BV487" s="9">
        <v>131.91999999999999</v>
      </c>
      <c r="BW487" s="9">
        <v>134.21</v>
      </c>
      <c r="BX487" s="9">
        <v>130.93</v>
      </c>
      <c r="BY487" s="9">
        <v>126.43</v>
      </c>
      <c r="BZ487" s="9">
        <v>122.38</v>
      </c>
      <c r="CA487" s="9">
        <v>120.43</v>
      </c>
      <c r="CB487" s="9">
        <v>120.78</v>
      </c>
      <c r="CC487" s="9">
        <v>121.72</v>
      </c>
      <c r="CD487" s="9">
        <v>125.12</v>
      </c>
      <c r="CE487" s="9">
        <v>126.55</v>
      </c>
      <c r="CF487" s="9">
        <v>135.01</v>
      </c>
      <c r="CG487" s="9">
        <v>142.88</v>
      </c>
      <c r="CH487" s="9">
        <v>146.22</v>
      </c>
      <c r="CI487" s="9">
        <v>142.11000000000001</v>
      </c>
      <c r="CJ487" s="9">
        <v>131.13</v>
      </c>
      <c r="CK487" s="9">
        <v>115.13</v>
      </c>
      <c r="CL487" s="9">
        <v>108.13</v>
      </c>
      <c r="CM487" s="9">
        <v>102.63</v>
      </c>
      <c r="CN487" s="9">
        <v>104.13</v>
      </c>
      <c r="CO487" s="9">
        <v>105.89</v>
      </c>
      <c r="CP487" s="9">
        <v>107.44</v>
      </c>
      <c r="CQ487" s="9">
        <v>111.94</v>
      </c>
      <c r="CR487" s="9">
        <v>114.42</v>
      </c>
      <c r="CS487" s="9">
        <v>116.35</v>
      </c>
      <c r="CT487" s="9">
        <v>121.35</v>
      </c>
      <c r="CU487" s="9">
        <v>122.81</v>
      </c>
      <c r="CV487" s="9">
        <v>115.4</v>
      </c>
      <c r="CW487" s="9">
        <v>100.6</v>
      </c>
      <c r="CX487" s="9">
        <v>94.1</v>
      </c>
      <c r="CY487" s="9">
        <v>88.59</v>
      </c>
      <c r="CZ487" s="9">
        <v>88.39</v>
      </c>
      <c r="DA487" s="9">
        <v>88.39</v>
      </c>
      <c r="DB487" s="9">
        <v>90.76</v>
      </c>
      <c r="DC487" s="9">
        <v>94.86</v>
      </c>
      <c r="DD487" s="9">
        <v>99.06</v>
      </c>
      <c r="DE487" s="9">
        <v>103.17</v>
      </c>
      <c r="DF487" s="9">
        <v>104.79</v>
      </c>
      <c r="DG487" s="9">
        <v>106.8</v>
      </c>
      <c r="DH487" s="9">
        <v>99.14</v>
      </c>
      <c r="DI487" s="9">
        <v>88.94</v>
      </c>
      <c r="DJ487" s="9">
        <v>80.14</v>
      </c>
      <c r="DK487" s="9">
        <v>76.14</v>
      </c>
      <c r="DL487" s="9">
        <v>70.39</v>
      </c>
      <c r="DM487" s="9">
        <v>70.87</v>
      </c>
      <c r="DN487" s="9">
        <v>74.83</v>
      </c>
      <c r="DO487" s="9">
        <v>78.03</v>
      </c>
      <c r="DP487" s="9">
        <v>81.63</v>
      </c>
      <c r="DR487" s="9">
        <v>101.04</v>
      </c>
      <c r="DS487" s="9">
        <v>119.82</v>
      </c>
      <c r="DT487" s="9">
        <v>121.64</v>
      </c>
      <c r="DU487" s="9">
        <v>110.72</v>
      </c>
      <c r="DV487" s="9">
        <v>102.85</v>
      </c>
      <c r="DW487" s="9">
        <v>101.23</v>
      </c>
      <c r="DX487" s="9">
        <v>101.12</v>
      </c>
      <c r="DY487" s="9">
        <v>100.03</v>
      </c>
      <c r="DZ487" s="9">
        <v>100.42</v>
      </c>
      <c r="EA487" s="9">
        <v>100.06</v>
      </c>
      <c r="EB487" s="9">
        <v>116.68</v>
      </c>
      <c r="EC487" s="9">
        <v>118.95</v>
      </c>
      <c r="ED487" s="9">
        <v>120.03</v>
      </c>
      <c r="EE487" s="9">
        <v>118.94</v>
      </c>
      <c r="EF487" s="9">
        <v>118.2</v>
      </c>
      <c r="EG487" s="9">
        <v>117.88</v>
      </c>
      <c r="EH487" s="9">
        <v>90.27</v>
      </c>
      <c r="EI487" s="9">
        <v>89.54</v>
      </c>
      <c r="EJ487" s="9">
        <v>89.52</v>
      </c>
      <c r="EK487" s="9">
        <v>89.63</v>
      </c>
      <c r="EL487" s="9">
        <v>91.01</v>
      </c>
      <c r="EM487" s="9">
        <v>91.85</v>
      </c>
      <c r="EN487" s="9">
        <v>101.03</v>
      </c>
      <c r="EO487" s="9">
        <v>103.54</v>
      </c>
      <c r="EP487" s="9">
        <v>105.4</v>
      </c>
      <c r="EQ487" s="9">
        <v>105.95</v>
      </c>
      <c r="ER487" s="9">
        <v>104.99</v>
      </c>
      <c r="ES487" s="9">
        <v>104.9</v>
      </c>
      <c r="ET487" s="9">
        <v>85.11</v>
      </c>
      <c r="EU487" s="9">
        <v>84.48</v>
      </c>
      <c r="EV487" s="9">
        <v>84.49</v>
      </c>
      <c r="EW487" s="9">
        <v>84.5</v>
      </c>
      <c r="EX487" s="9">
        <v>84.52</v>
      </c>
      <c r="EY487" s="9">
        <v>90.31</v>
      </c>
      <c r="EZ487" s="9">
        <v>94.06</v>
      </c>
      <c r="FA487" s="9">
        <v>96.57</v>
      </c>
      <c r="FB487" s="9">
        <v>98.43</v>
      </c>
      <c r="FC487" s="9">
        <v>98.98</v>
      </c>
      <c r="FD487" s="9">
        <v>98.02</v>
      </c>
      <c r="FE487" s="9">
        <v>97.93</v>
      </c>
      <c r="FF487" s="9">
        <v>78.58</v>
      </c>
      <c r="FG487" s="9">
        <v>77.95</v>
      </c>
      <c r="FH487" s="9">
        <v>77.959999999999994</v>
      </c>
      <c r="FI487" s="9">
        <v>77.97</v>
      </c>
      <c r="FJ487" s="9">
        <v>77.989999999999995</v>
      </c>
      <c r="FK487" s="9">
        <v>83.78</v>
      </c>
      <c r="FL487" s="9">
        <v>90.17</v>
      </c>
      <c r="FM487" s="9">
        <v>92.68</v>
      </c>
      <c r="FO487" s="9">
        <v>80.233199999999997</v>
      </c>
      <c r="FP487" s="7">
        <v>89.02</v>
      </c>
      <c r="FQ487" s="9">
        <v>1.2173</v>
      </c>
      <c r="FR487" s="7">
        <f t="shared" si="64"/>
        <v>73.129056107779505</v>
      </c>
      <c r="FT487" s="7">
        <v>4.72</v>
      </c>
      <c r="FU487" s="7">
        <v>4.37</v>
      </c>
      <c r="FV487" s="9">
        <v>80.394099999999995</v>
      </c>
      <c r="FX487" s="9">
        <v>86.85</v>
      </c>
      <c r="FY487" s="9">
        <v>85.69</v>
      </c>
      <c r="FZ487" s="9">
        <v>84.26</v>
      </c>
      <c r="GA487" s="9">
        <v>81.709999999999994</v>
      </c>
      <c r="GB487" s="9">
        <v>77.63</v>
      </c>
    </row>
    <row r="488" spans="1:184" x14ac:dyDescent="0.25">
      <c r="A488" s="6">
        <f t="shared" si="65"/>
        <v>45233</v>
      </c>
      <c r="B488" s="13">
        <f t="shared" si="59"/>
        <v>11</v>
      </c>
      <c r="C488" s="13">
        <f t="shared" si="60"/>
        <v>2023</v>
      </c>
      <c r="D488">
        <f t="shared" si="61"/>
        <v>202311</v>
      </c>
      <c r="E488">
        <f t="shared" si="62"/>
        <v>4</v>
      </c>
      <c r="F488">
        <f t="shared" si="63"/>
        <v>202304</v>
      </c>
      <c r="G488" t="s">
        <v>674</v>
      </c>
      <c r="H488" s="9">
        <v>5.25</v>
      </c>
      <c r="I488" s="9">
        <v>5.1870000000000003</v>
      </c>
      <c r="J488" s="10">
        <v>5.1963850999999996</v>
      </c>
      <c r="K488" s="10">
        <v>5.2220535999999997</v>
      </c>
      <c r="L488" s="10">
        <v>5.2391003999999999</v>
      </c>
      <c r="M488" s="10">
        <v>5.2409217999999997</v>
      </c>
      <c r="N488" s="10">
        <v>5.2243069999999996</v>
      </c>
      <c r="O488" s="10">
        <v>5.1899856</v>
      </c>
      <c r="P488" s="10">
        <v>5.1412259999999996</v>
      </c>
      <c r="Q488" s="10">
        <v>5.0826950000000002</v>
      </c>
      <c r="R488" s="10">
        <v>5.0185462000000003</v>
      </c>
      <c r="S488" s="10">
        <v>4.9515422999999998</v>
      </c>
      <c r="T488" s="10">
        <v>4.8830673999999998</v>
      </c>
      <c r="U488" s="10">
        <v>4.8134598000000004</v>
      </c>
      <c r="V488" s="10">
        <v>4.7417524000000002</v>
      </c>
      <c r="W488" s="10">
        <v>4.6684846999999996</v>
      </c>
      <c r="X488" s="10">
        <v>4.5947863</v>
      </c>
      <c r="Y488" s="10">
        <v>4.5217840000000002</v>
      </c>
      <c r="Z488" s="10">
        <v>4.4506047000000004</v>
      </c>
      <c r="AA488" s="10">
        <v>4.3823778000000004</v>
      </c>
      <c r="AB488" s="10">
        <v>4.3180909999999999</v>
      </c>
      <c r="AC488" s="10">
        <v>4.2580191000000003</v>
      </c>
      <c r="AD488" s="10">
        <v>4.2022114000000004</v>
      </c>
      <c r="AE488" s="10">
        <v>4.1507148000000003</v>
      </c>
      <c r="AF488" s="10">
        <v>4.1035763000000003</v>
      </c>
      <c r="AG488" s="10">
        <v>4.0608447999999999</v>
      </c>
      <c r="AH488" s="10">
        <v>4.0225166000000003</v>
      </c>
      <c r="AI488" s="10">
        <v>3.9883641999999999</v>
      </c>
      <c r="AJ488" s="10">
        <v>3.9580996000000002</v>
      </c>
      <c r="AK488" s="10">
        <v>3.9314334</v>
      </c>
      <c r="AL488" s="10">
        <v>3.9080764000000001</v>
      </c>
      <c r="AM488" s="10">
        <v>3.8877402999999999</v>
      </c>
      <c r="AN488" s="10">
        <v>3.870136</v>
      </c>
      <c r="AO488" s="10">
        <v>3.8549742</v>
      </c>
      <c r="AP488" s="10">
        <v>3.8419666000000001</v>
      </c>
      <c r="AQ488" s="10">
        <v>3.8308238999999999</v>
      </c>
      <c r="AR488" s="10">
        <v>3.8212573000000001</v>
      </c>
      <c r="AS488" s="10">
        <v>3.8129778999999999</v>
      </c>
      <c r="AT488" s="10">
        <v>3.8057311</v>
      </c>
      <c r="AU488" s="10">
        <v>3.7994127999999998</v>
      </c>
      <c r="AV488" s="10">
        <v>3.7939609999999999</v>
      </c>
      <c r="AW488" s="10">
        <v>3.7893135999999998</v>
      </c>
      <c r="AX488" s="10">
        <v>3.7854082</v>
      </c>
      <c r="AY488" s="10">
        <v>3.7821826999999999</v>
      </c>
      <c r="AZ488" s="10">
        <v>3.7795749999999999</v>
      </c>
      <c r="BA488" s="10">
        <v>3.7775227</v>
      </c>
      <c r="BB488" s="10">
        <v>3.7759638999999998</v>
      </c>
      <c r="BC488" s="10">
        <v>3.7748362000000002</v>
      </c>
      <c r="BD488" s="10">
        <v>3.7740775000000002</v>
      </c>
      <c r="BE488" s="10">
        <v>3.7736255999999999</v>
      </c>
      <c r="BF488" s="10">
        <v>3.7734272999999998</v>
      </c>
      <c r="BG488" s="10">
        <v>3.7734692999999999</v>
      </c>
      <c r="BH488" s="10">
        <v>3.7737490999999999</v>
      </c>
      <c r="BI488" s="10">
        <v>3.7742643</v>
      </c>
      <c r="BJ488" s="10">
        <v>3.7750126000000002</v>
      </c>
      <c r="BK488" s="10">
        <v>3.7759914999999999</v>
      </c>
      <c r="BL488" s="10">
        <v>3.7771987</v>
      </c>
      <c r="BM488" s="10">
        <v>3.7786317</v>
      </c>
      <c r="BN488" s="10">
        <v>3.7802882000000002</v>
      </c>
      <c r="BO488" s="10">
        <v>3.7821657000000002</v>
      </c>
      <c r="BP488" s="10">
        <v>3.7842617999999999</v>
      </c>
      <c r="BQ488" s="10">
        <v>3.7865742</v>
      </c>
      <c r="BR488" s="10">
        <v>3.8048384999999998</v>
      </c>
      <c r="BS488" s="10">
        <v>3.8301786</v>
      </c>
      <c r="BU488" s="9">
        <v>122.55</v>
      </c>
      <c r="BV488" s="9">
        <v>130.41999999999999</v>
      </c>
      <c r="BW488" s="9">
        <v>133.26</v>
      </c>
      <c r="BX488" s="9">
        <v>129.85</v>
      </c>
      <c r="BY488" s="9">
        <v>125.61</v>
      </c>
      <c r="BZ488" s="9">
        <v>121.58</v>
      </c>
      <c r="CA488" s="9">
        <v>119.63</v>
      </c>
      <c r="CB488" s="9">
        <v>121.17</v>
      </c>
      <c r="CC488" s="9">
        <v>122.11</v>
      </c>
      <c r="CD488" s="9">
        <v>125.51</v>
      </c>
      <c r="CE488" s="9">
        <v>126.56</v>
      </c>
      <c r="CF488" s="9">
        <v>135.02000000000001</v>
      </c>
      <c r="CG488" s="9">
        <v>142.88999999999999</v>
      </c>
      <c r="CH488" s="9">
        <v>146.09</v>
      </c>
      <c r="CI488" s="9">
        <v>141.97999999999999</v>
      </c>
      <c r="CJ488" s="9">
        <v>131</v>
      </c>
      <c r="CK488" s="9">
        <v>115.87</v>
      </c>
      <c r="CL488" s="9">
        <v>108.87</v>
      </c>
      <c r="CM488" s="9">
        <v>103.37</v>
      </c>
      <c r="CN488" s="9">
        <v>104.87</v>
      </c>
      <c r="CO488" s="9">
        <v>106.63</v>
      </c>
      <c r="CP488" s="9">
        <v>108.18</v>
      </c>
      <c r="CQ488" s="9">
        <v>111.98</v>
      </c>
      <c r="CR488" s="9">
        <v>114.46</v>
      </c>
      <c r="CS488" s="9">
        <v>116.39</v>
      </c>
      <c r="CT488" s="9">
        <v>121.39</v>
      </c>
      <c r="CU488" s="9">
        <v>122.85</v>
      </c>
      <c r="CV488" s="9">
        <v>115.44</v>
      </c>
      <c r="CW488" s="9">
        <v>100.57</v>
      </c>
      <c r="CX488" s="9">
        <v>94.07</v>
      </c>
      <c r="CY488" s="9">
        <v>88.56</v>
      </c>
      <c r="CZ488" s="9">
        <v>88.36</v>
      </c>
      <c r="DA488" s="9">
        <v>88.36</v>
      </c>
      <c r="DB488" s="9">
        <v>90.73</v>
      </c>
      <c r="DC488" s="9">
        <v>94.86</v>
      </c>
      <c r="DD488" s="9">
        <v>99.06</v>
      </c>
      <c r="DE488" s="9">
        <v>103.17</v>
      </c>
      <c r="DF488" s="9">
        <v>104.79</v>
      </c>
      <c r="DG488" s="9">
        <v>106.8</v>
      </c>
      <c r="DH488" s="9">
        <v>99.14</v>
      </c>
      <c r="DI488" s="9">
        <v>88.94</v>
      </c>
      <c r="DJ488" s="9">
        <v>80.14</v>
      </c>
      <c r="DK488" s="9">
        <v>76.14</v>
      </c>
      <c r="DL488" s="9">
        <v>70.39</v>
      </c>
      <c r="DM488" s="9">
        <v>70.87</v>
      </c>
      <c r="DN488" s="9">
        <v>74.83</v>
      </c>
      <c r="DO488" s="9">
        <v>78.03</v>
      </c>
      <c r="DP488" s="9">
        <v>81.63</v>
      </c>
      <c r="DR488" s="9">
        <v>100.15</v>
      </c>
      <c r="DS488" s="9">
        <v>118.21</v>
      </c>
      <c r="DT488" s="9">
        <v>120.89</v>
      </c>
      <c r="DU488" s="9">
        <v>108.39</v>
      </c>
      <c r="DV488" s="9">
        <v>102.56</v>
      </c>
      <c r="DW488" s="9">
        <v>100.23</v>
      </c>
      <c r="DX488" s="9">
        <v>100.12</v>
      </c>
      <c r="DY488" s="9">
        <v>99.95</v>
      </c>
      <c r="DZ488" s="9">
        <v>100.34</v>
      </c>
      <c r="EA488" s="9">
        <v>99.98</v>
      </c>
      <c r="EB488" s="9">
        <v>117.88</v>
      </c>
      <c r="EC488" s="9">
        <v>120.15</v>
      </c>
      <c r="ED488" s="9">
        <v>121.23</v>
      </c>
      <c r="EE488" s="9">
        <v>120.35</v>
      </c>
      <c r="EF488" s="9">
        <v>119.61</v>
      </c>
      <c r="EG488" s="9">
        <v>119.29</v>
      </c>
      <c r="EH488" s="9">
        <v>90.31</v>
      </c>
      <c r="EI488" s="9">
        <v>89.58</v>
      </c>
      <c r="EJ488" s="9">
        <v>89.56</v>
      </c>
      <c r="EK488" s="9">
        <v>89.67</v>
      </c>
      <c r="EL488" s="9">
        <v>91.05</v>
      </c>
      <c r="EM488" s="9">
        <v>91.89</v>
      </c>
      <c r="EN488" s="9">
        <v>101.83</v>
      </c>
      <c r="EO488" s="9">
        <v>104.34</v>
      </c>
      <c r="EP488" s="9">
        <v>106.2</v>
      </c>
      <c r="EQ488" s="9">
        <v>106.75</v>
      </c>
      <c r="ER488" s="9">
        <v>105.79</v>
      </c>
      <c r="ES488" s="9">
        <v>105.7</v>
      </c>
      <c r="ET488" s="9">
        <v>85.37</v>
      </c>
      <c r="EU488" s="9">
        <v>84.74</v>
      </c>
      <c r="EV488" s="9">
        <v>84.75</v>
      </c>
      <c r="EW488" s="9">
        <v>84.76</v>
      </c>
      <c r="EX488" s="9">
        <v>84.78</v>
      </c>
      <c r="EY488" s="9">
        <v>90.57</v>
      </c>
      <c r="EZ488" s="9">
        <v>94.54</v>
      </c>
      <c r="FA488" s="9">
        <v>97.05</v>
      </c>
      <c r="FB488" s="9">
        <v>98.91</v>
      </c>
      <c r="FC488" s="9">
        <v>99.46</v>
      </c>
      <c r="FD488" s="9">
        <v>98.5</v>
      </c>
      <c r="FE488" s="9">
        <v>98.41</v>
      </c>
      <c r="FF488" s="9">
        <v>77.959999999999994</v>
      </c>
      <c r="FG488" s="9">
        <v>77.33</v>
      </c>
      <c r="FH488" s="9">
        <v>77.34</v>
      </c>
      <c r="FI488" s="9">
        <v>77.349999999999994</v>
      </c>
      <c r="FJ488" s="9">
        <v>77.37</v>
      </c>
      <c r="FK488" s="9">
        <v>83.16</v>
      </c>
      <c r="FL488" s="9">
        <v>90.65</v>
      </c>
      <c r="FM488" s="9">
        <v>93.16</v>
      </c>
      <c r="FO488" s="9">
        <v>80.996200000000002</v>
      </c>
      <c r="FP488" s="7">
        <v>87.55</v>
      </c>
      <c r="FQ488" s="9">
        <v>1.2373000000000001</v>
      </c>
      <c r="FR488" s="7">
        <f t="shared" si="64"/>
        <v>70.758910530994896</v>
      </c>
      <c r="FT488" s="7">
        <v>4.67</v>
      </c>
      <c r="FU488" s="7">
        <v>4.29</v>
      </c>
      <c r="FV488" s="9">
        <v>81.1751</v>
      </c>
      <c r="FX488" s="9">
        <v>84.89</v>
      </c>
      <c r="FY488" s="9">
        <v>83.93</v>
      </c>
      <c r="FZ488" s="9">
        <v>82.69</v>
      </c>
      <c r="GA488" s="9">
        <v>80.37</v>
      </c>
      <c r="GB488" s="9">
        <v>76.64</v>
      </c>
    </row>
    <row r="489" spans="1:184" x14ac:dyDescent="0.25">
      <c r="A489" s="6">
        <f t="shared" si="65"/>
        <v>45236</v>
      </c>
      <c r="B489" s="13">
        <f t="shared" si="59"/>
        <v>11</v>
      </c>
      <c r="C489" s="13">
        <f t="shared" si="60"/>
        <v>2023</v>
      </c>
      <c r="D489">
        <f t="shared" si="61"/>
        <v>202311</v>
      </c>
      <c r="E489">
        <f t="shared" si="62"/>
        <v>4</v>
      </c>
      <c r="F489">
        <f t="shared" si="63"/>
        <v>202304</v>
      </c>
      <c r="G489" t="s">
        <v>675</v>
      </c>
      <c r="H489" s="9">
        <v>5.25</v>
      </c>
      <c r="I489" s="9">
        <v>5.1867000000000001</v>
      </c>
      <c r="J489" s="10">
        <v>5.1957291000000003</v>
      </c>
      <c r="K489" s="10">
        <v>5.2242458000000003</v>
      </c>
      <c r="L489" s="10">
        <v>5.2430161000000002</v>
      </c>
      <c r="M489" s="10">
        <v>5.2461256000000001</v>
      </c>
      <c r="N489" s="10">
        <v>5.2308735000000004</v>
      </c>
      <c r="O489" s="10">
        <v>5.1972057999999999</v>
      </c>
      <c r="P489" s="10">
        <v>5.1469357000000002</v>
      </c>
      <c r="Q489" s="10">
        <v>5.0839631000000001</v>
      </c>
      <c r="R489" s="10">
        <v>5.0128572</v>
      </c>
      <c r="S489" s="10">
        <v>4.9381795999999998</v>
      </c>
      <c r="T489" s="10">
        <v>4.8633132000000003</v>
      </c>
      <c r="U489" s="10">
        <v>4.7904558000000002</v>
      </c>
      <c r="V489" s="10">
        <v>4.7204414000000003</v>
      </c>
      <c r="W489" s="10">
        <v>4.6533894</v>
      </c>
      <c r="X489" s="10">
        <v>4.5893116000000003</v>
      </c>
      <c r="Y489" s="10">
        <v>4.5282173999999999</v>
      </c>
      <c r="Z489" s="10">
        <v>4.4701164000000002</v>
      </c>
      <c r="AA489" s="10">
        <v>4.4150201999999998</v>
      </c>
      <c r="AB489" s="10">
        <v>4.3629445999999996</v>
      </c>
      <c r="AC489" s="10">
        <v>4.3139298000000004</v>
      </c>
      <c r="AD489" s="10">
        <v>4.2680233999999997</v>
      </c>
      <c r="AE489" s="10">
        <v>4.2252711999999999</v>
      </c>
      <c r="AF489" s="10">
        <v>4.1857192000000003</v>
      </c>
      <c r="AG489" s="10">
        <v>4.1494149</v>
      </c>
      <c r="AH489" s="10">
        <v>4.1163673000000003</v>
      </c>
      <c r="AI489" s="10">
        <v>4.0864238000000004</v>
      </c>
      <c r="AJ489" s="10">
        <v>4.0593877000000003</v>
      </c>
      <c r="AK489" s="10">
        <v>4.0350615000000003</v>
      </c>
      <c r="AL489" s="10">
        <v>4.0132477</v>
      </c>
      <c r="AM489" s="10">
        <v>3.9937496000000001</v>
      </c>
      <c r="AN489" s="10">
        <v>3.9763695999999999</v>
      </c>
      <c r="AO489" s="10">
        <v>3.9609103000000001</v>
      </c>
      <c r="AP489" s="10">
        <v>3.9471748999999998</v>
      </c>
      <c r="AQ489" s="10">
        <v>3.9349660000000002</v>
      </c>
      <c r="AR489" s="10">
        <v>3.9240862000000001</v>
      </c>
      <c r="AS489" s="10">
        <v>3.9143384000000001</v>
      </c>
      <c r="AT489" s="10">
        <v>3.9055471000000002</v>
      </c>
      <c r="AU489" s="10">
        <v>3.8976321</v>
      </c>
      <c r="AV489" s="10">
        <v>3.8905403999999999</v>
      </c>
      <c r="AW489" s="10">
        <v>3.8842181</v>
      </c>
      <c r="AX489" s="10">
        <v>3.8786117999999998</v>
      </c>
      <c r="AY489" s="10">
        <v>3.8736682</v>
      </c>
      <c r="AZ489" s="10">
        <v>3.8693336</v>
      </c>
      <c r="BA489" s="10">
        <v>3.8655545</v>
      </c>
      <c r="BB489" s="10">
        <v>3.8622776000000001</v>
      </c>
      <c r="BC489" s="10">
        <v>3.8594491999999998</v>
      </c>
      <c r="BD489" s="10">
        <v>3.8570158999999999</v>
      </c>
      <c r="BE489" s="10">
        <v>3.8549243</v>
      </c>
      <c r="BF489" s="10">
        <v>3.8531278000000002</v>
      </c>
      <c r="BG489" s="10">
        <v>3.8516181999999999</v>
      </c>
      <c r="BH489" s="10">
        <v>3.8503997999999999</v>
      </c>
      <c r="BI489" s="10">
        <v>3.8494769999999998</v>
      </c>
      <c r="BJ489" s="10">
        <v>3.8488543000000002</v>
      </c>
      <c r="BK489" s="10">
        <v>3.8485360000000002</v>
      </c>
      <c r="BL489" s="10">
        <v>3.8485266</v>
      </c>
      <c r="BM489" s="10">
        <v>3.8488304000000002</v>
      </c>
      <c r="BN489" s="10">
        <v>3.8494519999999999</v>
      </c>
      <c r="BO489" s="10">
        <v>3.8503956000000001</v>
      </c>
      <c r="BP489" s="10">
        <v>3.8516656999999999</v>
      </c>
      <c r="BQ489" s="10">
        <v>3.8532666999999998</v>
      </c>
      <c r="BR489" s="10">
        <v>3.8696554999999999</v>
      </c>
      <c r="BS489" s="10">
        <v>3.8965340999999998</v>
      </c>
      <c r="BU489" s="9">
        <v>113.66</v>
      </c>
      <c r="BV489" s="9">
        <v>121.45</v>
      </c>
      <c r="BW489" s="9">
        <v>124.27</v>
      </c>
      <c r="BX489" s="9">
        <v>121.22</v>
      </c>
      <c r="BY489" s="9">
        <v>117.26</v>
      </c>
      <c r="BZ489" s="9">
        <v>113.28</v>
      </c>
      <c r="CA489" s="9">
        <v>111.29</v>
      </c>
      <c r="CB489" s="9">
        <v>112.48</v>
      </c>
      <c r="CC489" s="9">
        <v>113.38</v>
      </c>
      <c r="CD489" s="9">
        <v>116.84</v>
      </c>
      <c r="CE489" s="9">
        <v>119.18</v>
      </c>
      <c r="CF489" s="9">
        <v>127.82</v>
      </c>
      <c r="CG489" s="9">
        <v>135.68</v>
      </c>
      <c r="CH489" s="9">
        <v>138.68</v>
      </c>
      <c r="CI489" s="9">
        <v>134.56</v>
      </c>
      <c r="CJ489" s="9">
        <v>123.54</v>
      </c>
      <c r="CK489" s="9">
        <v>111.42</v>
      </c>
      <c r="CL489" s="9">
        <v>104.42</v>
      </c>
      <c r="CM489" s="9">
        <v>98.92</v>
      </c>
      <c r="CN489" s="9">
        <v>100.42</v>
      </c>
      <c r="CO489" s="9">
        <v>102.18</v>
      </c>
      <c r="CP489" s="9">
        <v>103.73</v>
      </c>
      <c r="CQ489" s="9">
        <v>108.97</v>
      </c>
      <c r="CR489" s="9">
        <v>111.45</v>
      </c>
      <c r="CS489" s="9">
        <v>113.39</v>
      </c>
      <c r="CT489" s="9">
        <v>118.39</v>
      </c>
      <c r="CU489" s="9">
        <v>119.85</v>
      </c>
      <c r="CV489" s="9">
        <v>112.44</v>
      </c>
      <c r="CW489" s="9">
        <v>98.95</v>
      </c>
      <c r="CX489" s="9">
        <v>92.45</v>
      </c>
      <c r="CY489" s="9">
        <v>87.05</v>
      </c>
      <c r="CZ489" s="9">
        <v>86.85</v>
      </c>
      <c r="DA489" s="9">
        <v>86.85</v>
      </c>
      <c r="DB489" s="9">
        <v>89.22</v>
      </c>
      <c r="DC489" s="9">
        <v>93.13</v>
      </c>
      <c r="DD489" s="9">
        <v>97.33</v>
      </c>
      <c r="DE489" s="9">
        <v>101.44</v>
      </c>
      <c r="DF489" s="9">
        <v>103.06</v>
      </c>
      <c r="DG489" s="9">
        <v>105.08</v>
      </c>
      <c r="DH489" s="9">
        <v>97.42</v>
      </c>
      <c r="DI489" s="9">
        <v>87.82</v>
      </c>
      <c r="DJ489" s="9">
        <v>79.02</v>
      </c>
      <c r="DK489" s="9">
        <v>75.02</v>
      </c>
      <c r="DL489" s="9">
        <v>69.27</v>
      </c>
      <c r="DM489" s="9">
        <v>69.75</v>
      </c>
      <c r="DN489" s="9">
        <v>73.709999999999994</v>
      </c>
      <c r="DO489" s="9">
        <v>77.81</v>
      </c>
      <c r="DP489" s="9">
        <v>81.61</v>
      </c>
      <c r="DR489" s="9">
        <v>94.22</v>
      </c>
      <c r="DS489" s="9">
        <v>112.66</v>
      </c>
      <c r="DT489" s="9">
        <v>115.36</v>
      </c>
      <c r="DU489" s="9">
        <v>103.7</v>
      </c>
      <c r="DV489" s="9">
        <v>97.27</v>
      </c>
      <c r="DW489" s="9">
        <v>94.94</v>
      </c>
      <c r="DX489" s="9">
        <v>94.83</v>
      </c>
      <c r="DY489" s="9">
        <v>94.63</v>
      </c>
      <c r="DZ489" s="9">
        <v>95.02</v>
      </c>
      <c r="EA489" s="9">
        <v>94.66</v>
      </c>
      <c r="EB489" s="9">
        <v>112.93</v>
      </c>
      <c r="EC489" s="9">
        <v>115.2</v>
      </c>
      <c r="ED489" s="9">
        <v>116.28</v>
      </c>
      <c r="EE489" s="9">
        <v>115.43</v>
      </c>
      <c r="EF489" s="9">
        <v>114.69</v>
      </c>
      <c r="EG489" s="9">
        <v>114.37</v>
      </c>
      <c r="EH489" s="9">
        <v>88.64</v>
      </c>
      <c r="EI489" s="9">
        <v>87.91</v>
      </c>
      <c r="EJ489" s="9">
        <v>87.89</v>
      </c>
      <c r="EK489" s="9">
        <v>88</v>
      </c>
      <c r="EL489" s="9">
        <v>89.38</v>
      </c>
      <c r="EM489" s="9">
        <v>90.22</v>
      </c>
      <c r="EN489" s="9">
        <v>99.87</v>
      </c>
      <c r="EO489" s="9">
        <v>102.38</v>
      </c>
      <c r="EP489" s="9">
        <v>104.24</v>
      </c>
      <c r="EQ489" s="9">
        <v>104.79</v>
      </c>
      <c r="ER489" s="9">
        <v>103.83</v>
      </c>
      <c r="ES489" s="9">
        <v>103.74</v>
      </c>
      <c r="ET489" s="9">
        <v>85.1</v>
      </c>
      <c r="EU489" s="9">
        <v>84.47</v>
      </c>
      <c r="EV489" s="9">
        <v>84.48</v>
      </c>
      <c r="EW489" s="9">
        <v>84.49</v>
      </c>
      <c r="EX489" s="9">
        <v>84.51</v>
      </c>
      <c r="EY489" s="9">
        <v>90.3</v>
      </c>
      <c r="EZ489" s="9">
        <v>93.05</v>
      </c>
      <c r="FA489" s="9">
        <v>95.56</v>
      </c>
      <c r="FB489" s="9">
        <v>97.42</v>
      </c>
      <c r="FC489" s="9">
        <v>97.97</v>
      </c>
      <c r="FD489" s="9">
        <v>97.01</v>
      </c>
      <c r="FE489" s="9">
        <v>96.92</v>
      </c>
      <c r="FF489" s="9">
        <v>77.66</v>
      </c>
      <c r="FG489" s="9">
        <v>77.03</v>
      </c>
      <c r="FH489" s="9">
        <v>77.040000000000006</v>
      </c>
      <c r="FI489" s="9">
        <v>77.05</v>
      </c>
      <c r="FJ489" s="9">
        <v>77.069999999999993</v>
      </c>
      <c r="FK489" s="9">
        <v>82.86</v>
      </c>
      <c r="FL489" s="9">
        <v>89.16</v>
      </c>
      <c r="FM489" s="9">
        <v>91.67</v>
      </c>
      <c r="FO489" s="9">
        <v>81.009100000000004</v>
      </c>
      <c r="FP489" s="7">
        <v>87.31</v>
      </c>
      <c r="FQ489" s="9">
        <v>1.2397</v>
      </c>
      <c r="FR489" s="7">
        <f t="shared" si="64"/>
        <v>70.428329434540615</v>
      </c>
      <c r="FT489" s="7">
        <v>4.7300000000000004</v>
      </c>
      <c r="FU489" s="7">
        <v>4.38</v>
      </c>
      <c r="FV489" s="9">
        <v>81.193100000000001</v>
      </c>
      <c r="FX489" s="9">
        <v>85.18</v>
      </c>
      <c r="FY489" s="9">
        <v>84.41</v>
      </c>
      <c r="FZ489" s="9">
        <v>83.33</v>
      </c>
      <c r="GA489" s="9">
        <v>81.08</v>
      </c>
      <c r="GB489" s="9">
        <v>77.290000000000006</v>
      </c>
    </row>
    <row r="490" spans="1:184" x14ac:dyDescent="0.25">
      <c r="A490" s="6">
        <f t="shared" si="65"/>
        <v>45237</v>
      </c>
      <c r="B490" s="13">
        <f t="shared" si="59"/>
        <v>11</v>
      </c>
      <c r="C490" s="13">
        <f t="shared" si="60"/>
        <v>2023</v>
      </c>
      <c r="D490">
        <f t="shared" si="61"/>
        <v>202311</v>
      </c>
      <c r="E490">
        <f t="shared" si="62"/>
        <v>4</v>
      </c>
      <c r="F490">
        <f t="shared" si="63"/>
        <v>202304</v>
      </c>
      <c r="G490" t="s">
        <v>676</v>
      </c>
      <c r="H490" s="9">
        <v>5.25</v>
      </c>
      <c r="I490" s="9">
        <v>5.1863999999999999</v>
      </c>
      <c r="J490" s="10">
        <v>5.1957456000000004</v>
      </c>
      <c r="K490" s="10">
        <v>5.2146743999999998</v>
      </c>
      <c r="L490" s="10">
        <v>5.2224003000000003</v>
      </c>
      <c r="M490" s="10">
        <v>5.2120537000000002</v>
      </c>
      <c r="N490" s="10">
        <v>5.1820161999999996</v>
      </c>
      <c r="O490" s="10">
        <v>5.1346178</v>
      </c>
      <c r="P490" s="10">
        <v>5.0745778000000001</v>
      </c>
      <c r="Q490" s="10">
        <v>5.0078490000000002</v>
      </c>
      <c r="R490" s="10">
        <v>4.9389209000000003</v>
      </c>
      <c r="S490" s="10">
        <v>4.8704859999999996</v>
      </c>
      <c r="T490" s="10">
        <v>4.8035791999999997</v>
      </c>
      <c r="U490" s="10">
        <v>4.7382198000000004</v>
      </c>
      <c r="V490" s="10">
        <v>4.6730846000000001</v>
      </c>
      <c r="W490" s="10">
        <v>4.6083078000000004</v>
      </c>
      <c r="X490" s="10">
        <v>4.5445492999999999</v>
      </c>
      <c r="Y490" s="10">
        <v>4.4824666000000004</v>
      </c>
      <c r="Z490" s="10">
        <v>4.4227175000000001</v>
      </c>
      <c r="AA490" s="10">
        <v>4.3659618</v>
      </c>
      <c r="AB490" s="10">
        <v>4.3127238999999999</v>
      </c>
      <c r="AC490" s="10">
        <v>4.2630207999999996</v>
      </c>
      <c r="AD490" s="10">
        <v>4.2167507000000004</v>
      </c>
      <c r="AE490" s="10">
        <v>4.1738097999999999</v>
      </c>
      <c r="AF490" s="10">
        <v>4.1340946000000001</v>
      </c>
      <c r="AG490" s="10">
        <v>4.0975029000000003</v>
      </c>
      <c r="AH490" s="10">
        <v>4.0639199000000001</v>
      </c>
      <c r="AI490" s="10">
        <v>4.0331808999999996</v>
      </c>
      <c r="AJ490" s="10">
        <v>4.0051082999999998</v>
      </c>
      <c r="AK490" s="10">
        <v>3.9795237999999999</v>
      </c>
      <c r="AL490" s="10">
        <v>3.9562488999999998</v>
      </c>
      <c r="AM490" s="10">
        <v>3.9351060000000002</v>
      </c>
      <c r="AN490" s="10">
        <v>3.9159168000000002</v>
      </c>
      <c r="AO490" s="10">
        <v>3.8985026999999999</v>
      </c>
      <c r="AP490" s="10">
        <v>3.8826863</v>
      </c>
      <c r="AQ490" s="10">
        <v>3.8682889999999999</v>
      </c>
      <c r="AR490" s="10">
        <v>3.8551326000000001</v>
      </c>
      <c r="AS490" s="10">
        <v>3.8430393</v>
      </c>
      <c r="AT490" s="10">
        <v>3.8318482</v>
      </c>
      <c r="AU490" s="10">
        <v>3.8214929999999998</v>
      </c>
      <c r="AV490" s="10">
        <v>3.8119390000000002</v>
      </c>
      <c r="AW490" s="10">
        <v>3.8031516000000001</v>
      </c>
      <c r="AX490" s="10">
        <v>3.7950957000000001</v>
      </c>
      <c r="AY490" s="10">
        <v>3.7877369999999999</v>
      </c>
      <c r="AZ490" s="10">
        <v>3.7810405</v>
      </c>
      <c r="BA490" s="10">
        <v>3.7749714999999999</v>
      </c>
      <c r="BB490" s="10">
        <v>3.7694955000000001</v>
      </c>
      <c r="BC490" s="10">
        <v>3.7645775000000001</v>
      </c>
      <c r="BD490" s="10">
        <v>3.7601827999999999</v>
      </c>
      <c r="BE490" s="10">
        <v>3.7562769</v>
      </c>
      <c r="BF490" s="10">
        <v>3.7528283999999998</v>
      </c>
      <c r="BG490" s="10">
        <v>3.7498231</v>
      </c>
      <c r="BH490" s="10">
        <v>3.7472522000000001</v>
      </c>
      <c r="BI490" s="10">
        <v>3.7451064999999999</v>
      </c>
      <c r="BJ490" s="10">
        <v>3.7433771999999998</v>
      </c>
      <c r="BK490" s="10">
        <v>3.7420551999999998</v>
      </c>
      <c r="BL490" s="10">
        <v>3.7411316000000001</v>
      </c>
      <c r="BM490" s="10">
        <v>3.7405973000000001</v>
      </c>
      <c r="BN490" s="10">
        <v>3.7404435</v>
      </c>
      <c r="BO490" s="10">
        <v>3.7406611000000001</v>
      </c>
      <c r="BP490" s="10">
        <v>3.7412412000000002</v>
      </c>
      <c r="BQ490" s="10">
        <v>3.7421747999999999</v>
      </c>
      <c r="BR490" s="10">
        <v>3.754712</v>
      </c>
      <c r="BS490" s="10">
        <v>3.7778075000000002</v>
      </c>
      <c r="BU490" s="9">
        <v>116.57</v>
      </c>
      <c r="BV490" s="9">
        <v>124.41</v>
      </c>
      <c r="BW490" s="9">
        <v>126.95</v>
      </c>
      <c r="BX490" s="9">
        <v>124</v>
      </c>
      <c r="BY490" s="9">
        <v>120.05</v>
      </c>
      <c r="BZ490" s="9">
        <v>116.18</v>
      </c>
      <c r="CA490" s="9">
        <v>114.3</v>
      </c>
      <c r="CB490" s="9">
        <v>115.49</v>
      </c>
      <c r="CC490" s="9">
        <v>116.39</v>
      </c>
      <c r="CD490" s="9">
        <v>119.85</v>
      </c>
      <c r="CE490" s="9">
        <v>121.05</v>
      </c>
      <c r="CF490" s="9">
        <v>129.69</v>
      </c>
      <c r="CG490" s="9">
        <v>137.55000000000001</v>
      </c>
      <c r="CH490" s="9">
        <v>140.57</v>
      </c>
      <c r="CI490" s="9">
        <v>136.44999999999999</v>
      </c>
      <c r="CJ490" s="9">
        <v>125.43</v>
      </c>
      <c r="CK490" s="9">
        <v>112.43</v>
      </c>
      <c r="CL490" s="9">
        <v>105.43</v>
      </c>
      <c r="CM490" s="9">
        <v>99.93</v>
      </c>
      <c r="CN490" s="9">
        <v>101.43</v>
      </c>
      <c r="CO490" s="9">
        <v>103.19</v>
      </c>
      <c r="CP490" s="9">
        <v>104.74</v>
      </c>
      <c r="CQ490" s="9">
        <v>109.47</v>
      </c>
      <c r="CR490" s="9">
        <v>111.95</v>
      </c>
      <c r="CS490" s="9">
        <v>113.89</v>
      </c>
      <c r="CT490" s="9">
        <v>118.89</v>
      </c>
      <c r="CU490" s="9">
        <v>120.35</v>
      </c>
      <c r="CV490" s="9">
        <v>112.94</v>
      </c>
      <c r="CW490" s="9">
        <v>99.04</v>
      </c>
      <c r="CX490" s="9">
        <v>92.54</v>
      </c>
      <c r="CY490" s="9">
        <v>87.14</v>
      </c>
      <c r="CZ490" s="9">
        <v>86.94</v>
      </c>
      <c r="DA490" s="9">
        <v>86.94</v>
      </c>
      <c r="DB490" s="9">
        <v>89.31</v>
      </c>
      <c r="DC490" s="9">
        <v>93.22</v>
      </c>
      <c r="DD490" s="9">
        <v>97.42</v>
      </c>
      <c r="DE490" s="9">
        <v>101.53</v>
      </c>
      <c r="DF490" s="9">
        <v>103.15</v>
      </c>
      <c r="DG490" s="9">
        <v>105.17</v>
      </c>
      <c r="DH490" s="9">
        <v>97.51</v>
      </c>
      <c r="DI490" s="9">
        <v>87.91</v>
      </c>
      <c r="DJ490" s="9">
        <v>79.11</v>
      </c>
      <c r="DK490" s="9">
        <v>75.11</v>
      </c>
      <c r="DL490" s="9">
        <v>69.36</v>
      </c>
      <c r="DM490" s="9">
        <v>69.84</v>
      </c>
      <c r="DN490" s="9">
        <v>73.8</v>
      </c>
      <c r="DO490" s="9">
        <v>77.900000000000006</v>
      </c>
      <c r="DP490" s="9">
        <v>81.7</v>
      </c>
      <c r="DR490" s="9">
        <v>97.29</v>
      </c>
      <c r="DS490" s="9">
        <v>115.73</v>
      </c>
      <c r="DT490" s="9">
        <v>118.58</v>
      </c>
      <c r="DU490" s="9">
        <v>107.46</v>
      </c>
      <c r="DV490" s="9">
        <v>99.56</v>
      </c>
      <c r="DW490" s="9">
        <v>97.23</v>
      </c>
      <c r="DX490" s="9">
        <v>97.12</v>
      </c>
      <c r="DY490" s="9">
        <v>96.89</v>
      </c>
      <c r="DZ490" s="9">
        <v>97.28</v>
      </c>
      <c r="EA490" s="9">
        <v>96.92</v>
      </c>
      <c r="EB490" s="9">
        <v>114.17</v>
      </c>
      <c r="EC490" s="9">
        <v>116.44</v>
      </c>
      <c r="ED490" s="9">
        <v>117.52</v>
      </c>
      <c r="EE490" s="9">
        <v>116.69</v>
      </c>
      <c r="EF490" s="9">
        <v>115.95</v>
      </c>
      <c r="EG490" s="9">
        <v>115.63</v>
      </c>
      <c r="EH490" s="9">
        <v>89.51</v>
      </c>
      <c r="EI490" s="9">
        <v>88.78</v>
      </c>
      <c r="EJ490" s="9">
        <v>88.76</v>
      </c>
      <c r="EK490" s="9">
        <v>88.87</v>
      </c>
      <c r="EL490" s="9">
        <v>90.25</v>
      </c>
      <c r="EM490" s="9">
        <v>91.09</v>
      </c>
      <c r="EN490" s="9">
        <v>100.69</v>
      </c>
      <c r="EO490" s="9">
        <v>103.2</v>
      </c>
      <c r="EP490" s="9">
        <v>105.06</v>
      </c>
      <c r="EQ490" s="9">
        <v>105.61</v>
      </c>
      <c r="ER490" s="9">
        <v>104.65</v>
      </c>
      <c r="ES490" s="9">
        <v>104.56</v>
      </c>
      <c r="ET490" s="9">
        <v>86.23</v>
      </c>
      <c r="EU490" s="9">
        <v>85.6</v>
      </c>
      <c r="EV490" s="9">
        <v>85.61</v>
      </c>
      <c r="EW490" s="9">
        <v>85.62</v>
      </c>
      <c r="EX490" s="9">
        <v>85.64</v>
      </c>
      <c r="EY490" s="9">
        <v>91.43</v>
      </c>
      <c r="EZ490" s="9">
        <v>95.48</v>
      </c>
      <c r="FA490" s="9">
        <v>97.99</v>
      </c>
      <c r="FB490" s="9">
        <v>99.85</v>
      </c>
      <c r="FC490" s="9">
        <v>100.4</v>
      </c>
      <c r="FD490" s="9">
        <v>99.44</v>
      </c>
      <c r="FE490" s="9">
        <v>99.35</v>
      </c>
      <c r="FF490" s="9">
        <v>78.510000000000005</v>
      </c>
      <c r="FG490" s="9">
        <v>77.88</v>
      </c>
      <c r="FH490" s="9">
        <v>77.89</v>
      </c>
      <c r="FI490" s="9">
        <v>77.900000000000006</v>
      </c>
      <c r="FJ490" s="9">
        <v>77.92</v>
      </c>
      <c r="FK490" s="9">
        <v>83.71</v>
      </c>
      <c r="FL490" s="9">
        <v>91.59</v>
      </c>
      <c r="FM490" s="9">
        <v>94.1</v>
      </c>
      <c r="FO490" s="9">
        <v>80.693299999999994</v>
      </c>
      <c r="FP490" s="7">
        <v>83.43</v>
      </c>
      <c r="FQ490" s="9">
        <v>1.2304999999999999</v>
      </c>
      <c r="FR490" s="7">
        <f t="shared" si="64"/>
        <v>67.801706623323867</v>
      </c>
      <c r="FT490" s="7">
        <v>4.6399999999999997</v>
      </c>
      <c r="FU490" s="7">
        <v>4.28</v>
      </c>
      <c r="FV490" s="9">
        <v>80.88</v>
      </c>
      <c r="FX490" s="9">
        <v>81.61</v>
      </c>
      <c r="FY490" s="9">
        <v>81.03</v>
      </c>
      <c r="FZ490" s="9">
        <v>80.19</v>
      </c>
      <c r="GA490" s="9">
        <v>78.150000000000006</v>
      </c>
      <c r="GB490" s="9">
        <v>74.760000000000005</v>
      </c>
    </row>
    <row r="491" spans="1:184" x14ac:dyDescent="0.25">
      <c r="A491" s="6">
        <f t="shared" si="65"/>
        <v>45238</v>
      </c>
      <c r="B491" s="13">
        <f t="shared" si="59"/>
        <v>11</v>
      </c>
      <c r="C491" s="13">
        <f t="shared" si="60"/>
        <v>2023</v>
      </c>
      <c r="D491">
        <f t="shared" si="61"/>
        <v>202311</v>
      </c>
      <c r="E491">
        <f t="shared" si="62"/>
        <v>4</v>
      </c>
      <c r="F491">
        <f t="shared" si="63"/>
        <v>202304</v>
      </c>
      <c r="G491" t="s">
        <v>677</v>
      </c>
      <c r="H491" s="9">
        <v>5.25</v>
      </c>
      <c r="I491" s="9">
        <v>5.1866000000000003</v>
      </c>
      <c r="J491" s="10">
        <v>5.1975255999999996</v>
      </c>
      <c r="K491" s="10">
        <v>5.2245942999999997</v>
      </c>
      <c r="L491" s="10">
        <v>5.2403608999999998</v>
      </c>
      <c r="M491" s="10">
        <v>5.2369532000000003</v>
      </c>
      <c r="N491" s="10">
        <v>5.211703</v>
      </c>
      <c r="O491" s="10">
        <v>5.1663183999999998</v>
      </c>
      <c r="P491" s="10">
        <v>5.1062447999999998</v>
      </c>
      <c r="Q491" s="10">
        <v>5.0382471000000004</v>
      </c>
      <c r="R491" s="10">
        <v>4.9677325999999997</v>
      </c>
      <c r="S491" s="10">
        <v>4.8977785999999996</v>
      </c>
      <c r="T491" s="10">
        <v>4.8294915999999999</v>
      </c>
      <c r="U491" s="10">
        <v>4.7627680999999997</v>
      </c>
      <c r="V491" s="10">
        <v>4.6960312000000002</v>
      </c>
      <c r="W491" s="10">
        <v>4.6293230000000003</v>
      </c>
      <c r="X491" s="10">
        <v>4.5632666999999998</v>
      </c>
      <c r="Y491" s="10">
        <v>4.4984831999999999</v>
      </c>
      <c r="Z491" s="10">
        <v>4.4355932999999999</v>
      </c>
      <c r="AA491" s="10">
        <v>4.3752202999999996</v>
      </c>
      <c r="AB491" s="10">
        <v>4.3178903000000002</v>
      </c>
      <c r="AC491" s="10">
        <v>4.2637685000000003</v>
      </c>
      <c r="AD491" s="10">
        <v>4.2129363</v>
      </c>
      <c r="AE491" s="10">
        <v>4.1654730999999998</v>
      </c>
      <c r="AF491" s="10">
        <v>4.1214585000000001</v>
      </c>
      <c r="AG491" s="10">
        <v>4.0809734999999998</v>
      </c>
      <c r="AH491" s="10">
        <v>4.0440598000000003</v>
      </c>
      <c r="AI491" s="10">
        <v>4.0105559</v>
      </c>
      <c r="AJ491" s="10">
        <v>3.9802330000000001</v>
      </c>
      <c r="AK491" s="10">
        <v>3.9528612000000001</v>
      </c>
      <c r="AL491" s="10">
        <v>3.9282108</v>
      </c>
      <c r="AM491" s="10">
        <v>3.9060527999999999</v>
      </c>
      <c r="AN491" s="10">
        <v>3.8861574000000001</v>
      </c>
      <c r="AO491" s="10">
        <v>3.8682948000000001</v>
      </c>
      <c r="AP491" s="10">
        <v>3.852236</v>
      </c>
      <c r="AQ491" s="10">
        <v>3.8377512</v>
      </c>
      <c r="AR491" s="10">
        <v>3.8246107999999999</v>
      </c>
      <c r="AS491" s="10">
        <v>3.8125855999999998</v>
      </c>
      <c r="AT491" s="10">
        <v>3.8014708000000001</v>
      </c>
      <c r="AU491" s="10">
        <v>3.7911834999999998</v>
      </c>
      <c r="AV491" s="10">
        <v>3.7816781000000002</v>
      </c>
      <c r="AW491" s="10">
        <v>3.7729086000000001</v>
      </c>
      <c r="AX491" s="10">
        <v>3.7648291</v>
      </c>
      <c r="AY491" s="10">
        <v>3.7573940000000001</v>
      </c>
      <c r="AZ491" s="10">
        <v>3.7505571999999998</v>
      </c>
      <c r="BA491" s="10">
        <v>3.7442730000000002</v>
      </c>
      <c r="BB491" s="10">
        <v>3.7384957000000001</v>
      </c>
      <c r="BC491" s="10">
        <v>3.7331791999999999</v>
      </c>
      <c r="BD491" s="10">
        <v>3.7282777999999999</v>
      </c>
      <c r="BE491" s="10">
        <v>3.7237458000000001</v>
      </c>
      <c r="BF491" s="10">
        <v>3.7195442000000001</v>
      </c>
      <c r="BG491" s="10">
        <v>3.7156652000000001</v>
      </c>
      <c r="BH491" s="10">
        <v>3.7121095999999998</v>
      </c>
      <c r="BI491" s="10">
        <v>3.7088782</v>
      </c>
      <c r="BJ491" s="10">
        <v>3.7059715</v>
      </c>
      <c r="BK491" s="10">
        <v>3.7033904999999998</v>
      </c>
      <c r="BL491" s="10">
        <v>3.7011357999999999</v>
      </c>
      <c r="BM491" s="10">
        <v>3.6992080999999999</v>
      </c>
      <c r="BN491" s="10">
        <v>3.6976081999999999</v>
      </c>
      <c r="BO491" s="10">
        <v>3.6963368000000001</v>
      </c>
      <c r="BP491" s="10">
        <v>3.6953946000000002</v>
      </c>
      <c r="BQ491" s="10">
        <v>3.6947823999999998</v>
      </c>
      <c r="BR491" s="10">
        <v>3.6978278000000002</v>
      </c>
      <c r="BS491" s="10">
        <v>3.7113906000000001</v>
      </c>
      <c r="BU491" s="9">
        <v>116.12</v>
      </c>
      <c r="BV491" s="9">
        <v>123.78</v>
      </c>
      <c r="BW491" s="9">
        <v>126.33</v>
      </c>
      <c r="BX491" s="9">
        <v>123.3</v>
      </c>
      <c r="BY491" s="9">
        <v>119</v>
      </c>
      <c r="BZ491" s="9">
        <v>115.16</v>
      </c>
      <c r="CA491" s="9">
        <v>113.28</v>
      </c>
      <c r="CB491" s="9">
        <v>114.47</v>
      </c>
      <c r="CC491" s="9">
        <v>115.37</v>
      </c>
      <c r="CD491" s="9">
        <v>118.83</v>
      </c>
      <c r="CE491" s="9">
        <v>120.03</v>
      </c>
      <c r="CF491" s="9">
        <v>128.66999999999999</v>
      </c>
      <c r="CG491" s="9">
        <v>136.53</v>
      </c>
      <c r="CH491" s="9">
        <v>139.55000000000001</v>
      </c>
      <c r="CI491" s="9">
        <v>135.56</v>
      </c>
      <c r="CJ491" s="9">
        <v>124.56</v>
      </c>
      <c r="CK491" s="9">
        <v>111.93</v>
      </c>
      <c r="CL491" s="9">
        <v>104.93</v>
      </c>
      <c r="CM491" s="9">
        <v>99.43</v>
      </c>
      <c r="CN491" s="9">
        <v>100.93</v>
      </c>
      <c r="CO491" s="9">
        <v>102.69</v>
      </c>
      <c r="CP491" s="9">
        <v>104.24</v>
      </c>
      <c r="CQ491" s="9">
        <v>108.97</v>
      </c>
      <c r="CR491" s="9">
        <v>111.45</v>
      </c>
      <c r="CS491" s="9">
        <v>113.39</v>
      </c>
      <c r="CT491" s="9">
        <v>118.39</v>
      </c>
      <c r="CU491" s="9">
        <v>119.85</v>
      </c>
      <c r="CV491" s="9">
        <v>112.44</v>
      </c>
      <c r="CW491" s="9">
        <v>98.59</v>
      </c>
      <c r="CX491" s="9">
        <v>92.09</v>
      </c>
      <c r="CY491" s="9">
        <v>86.69</v>
      </c>
      <c r="CZ491" s="9">
        <v>86.69</v>
      </c>
      <c r="DA491" s="9">
        <v>86.89</v>
      </c>
      <c r="DB491" s="9">
        <v>89.26</v>
      </c>
      <c r="DC491" s="9">
        <v>93.34</v>
      </c>
      <c r="DD491" s="9">
        <v>97.74</v>
      </c>
      <c r="DE491" s="9">
        <v>102.05</v>
      </c>
      <c r="DF491" s="9">
        <v>103.67</v>
      </c>
      <c r="DG491" s="9">
        <v>105.69</v>
      </c>
      <c r="DH491" s="9">
        <v>98.03</v>
      </c>
      <c r="DI491" s="9">
        <v>88.13</v>
      </c>
      <c r="DJ491" s="9">
        <v>79.33</v>
      </c>
      <c r="DK491" s="9">
        <v>75.33</v>
      </c>
      <c r="DL491" s="9">
        <v>69.58</v>
      </c>
      <c r="DM491" s="9">
        <v>70.06</v>
      </c>
      <c r="DN491" s="9">
        <v>74.02</v>
      </c>
      <c r="DO491" s="9">
        <v>78.12</v>
      </c>
      <c r="DP491" s="9">
        <v>81.92</v>
      </c>
      <c r="DR491" s="9">
        <v>97.2</v>
      </c>
      <c r="DS491" s="9">
        <v>115.06</v>
      </c>
      <c r="DT491" s="9">
        <v>119.04</v>
      </c>
      <c r="DU491" s="9">
        <v>106.46</v>
      </c>
      <c r="DV491" s="9">
        <v>99.65</v>
      </c>
      <c r="DW491" s="9">
        <v>97.32</v>
      </c>
      <c r="DX491" s="9">
        <v>97.21</v>
      </c>
      <c r="DY491" s="9">
        <v>96.98</v>
      </c>
      <c r="DZ491" s="9">
        <v>97.37</v>
      </c>
      <c r="EA491" s="9">
        <v>97.01</v>
      </c>
      <c r="EB491" s="9">
        <v>114.69</v>
      </c>
      <c r="EC491" s="9">
        <v>116.96</v>
      </c>
      <c r="ED491" s="9">
        <v>118.04</v>
      </c>
      <c r="EE491" s="9">
        <v>117.33</v>
      </c>
      <c r="EF491" s="9">
        <v>116.59</v>
      </c>
      <c r="EG491" s="9">
        <v>116.27</v>
      </c>
      <c r="EH491" s="9">
        <v>89.55</v>
      </c>
      <c r="EI491" s="9">
        <v>88.82</v>
      </c>
      <c r="EJ491" s="9">
        <v>88.8</v>
      </c>
      <c r="EK491" s="9">
        <v>88.91</v>
      </c>
      <c r="EL491" s="9">
        <v>90.29</v>
      </c>
      <c r="EM491" s="9">
        <v>91.13</v>
      </c>
      <c r="EN491" s="9">
        <v>101.44</v>
      </c>
      <c r="EO491" s="9">
        <v>103.95</v>
      </c>
      <c r="EP491" s="9">
        <v>105.81</v>
      </c>
      <c r="EQ491" s="9">
        <v>106.36</v>
      </c>
      <c r="ER491" s="9">
        <v>105.4</v>
      </c>
      <c r="ES491" s="9">
        <v>105.31</v>
      </c>
      <c r="ET491" s="9">
        <v>86.18</v>
      </c>
      <c r="EU491" s="9">
        <v>85.55</v>
      </c>
      <c r="EV491" s="9">
        <v>85.56</v>
      </c>
      <c r="EW491" s="9">
        <v>85.57</v>
      </c>
      <c r="EX491" s="9">
        <v>85.59</v>
      </c>
      <c r="EY491" s="9">
        <v>91.38</v>
      </c>
      <c r="EZ491" s="9">
        <v>95.37</v>
      </c>
      <c r="FA491" s="9">
        <v>97.88</v>
      </c>
      <c r="FB491" s="9">
        <v>99.74</v>
      </c>
      <c r="FC491" s="9">
        <v>100.29</v>
      </c>
      <c r="FD491" s="9">
        <v>99.33</v>
      </c>
      <c r="FE491" s="9">
        <v>99.24</v>
      </c>
      <c r="FF491" s="9">
        <v>78.760000000000005</v>
      </c>
      <c r="FG491" s="9">
        <v>78.13</v>
      </c>
      <c r="FH491" s="9">
        <v>78.14</v>
      </c>
      <c r="FI491" s="9">
        <v>78.150000000000006</v>
      </c>
      <c r="FJ491" s="9">
        <v>78.17</v>
      </c>
      <c r="FK491" s="9">
        <v>83.96</v>
      </c>
      <c r="FL491" s="9">
        <v>91.48</v>
      </c>
      <c r="FM491" s="9">
        <v>93.99</v>
      </c>
      <c r="FO491" s="9">
        <v>80.537700000000001</v>
      </c>
      <c r="FP491" s="7">
        <v>81.459999999999994</v>
      </c>
      <c r="FQ491" s="9">
        <v>1.2296</v>
      </c>
      <c r="FR491" s="7">
        <f t="shared" si="64"/>
        <v>66.24918672739102</v>
      </c>
      <c r="FT491" s="7">
        <v>4.63</v>
      </c>
      <c r="FU491" s="7">
        <v>4.24</v>
      </c>
      <c r="FV491" s="9">
        <v>80.713499999999996</v>
      </c>
      <c r="FX491" s="9">
        <v>79.540000000000006</v>
      </c>
      <c r="FY491" s="9">
        <v>79.209999999999994</v>
      </c>
      <c r="FZ491" s="9">
        <v>78.52</v>
      </c>
      <c r="GA491" s="9">
        <v>76.709999999999994</v>
      </c>
      <c r="GB491" s="9">
        <v>73.59</v>
      </c>
    </row>
    <row r="492" spans="1:184" x14ac:dyDescent="0.25">
      <c r="A492" s="6">
        <f t="shared" si="65"/>
        <v>45239</v>
      </c>
      <c r="B492" s="13">
        <f t="shared" si="59"/>
        <v>11</v>
      </c>
      <c r="C492" s="13">
        <f t="shared" si="60"/>
        <v>2023</v>
      </c>
      <c r="D492">
        <f t="shared" si="61"/>
        <v>202311</v>
      </c>
      <c r="E492">
        <f t="shared" si="62"/>
        <v>4</v>
      </c>
      <c r="F492">
        <f t="shared" si="63"/>
        <v>202304</v>
      </c>
      <c r="G492" t="s">
        <v>678</v>
      </c>
      <c r="H492" s="9">
        <v>5.25</v>
      </c>
      <c r="I492" s="9">
        <v>5.1866000000000003</v>
      </c>
      <c r="J492" s="10">
        <v>5.1946408000000002</v>
      </c>
      <c r="K492" s="10">
        <v>5.2179555999999998</v>
      </c>
      <c r="L492" s="10">
        <v>5.2299625000000001</v>
      </c>
      <c r="M492" s="10">
        <v>5.2235497999999998</v>
      </c>
      <c r="N492" s="10">
        <v>5.1962304000000001</v>
      </c>
      <c r="O492" s="10">
        <v>5.1506654999999997</v>
      </c>
      <c r="P492" s="10">
        <v>5.0922023000000003</v>
      </c>
      <c r="Q492" s="10">
        <v>5.0270124999999997</v>
      </c>
      <c r="R492" s="10">
        <v>4.9595476999999999</v>
      </c>
      <c r="S492" s="10">
        <v>4.8922672</v>
      </c>
      <c r="T492" s="10">
        <v>4.8260360000000002</v>
      </c>
      <c r="U492" s="10">
        <v>4.7606278</v>
      </c>
      <c r="V492" s="10">
        <v>4.6940508999999997</v>
      </c>
      <c r="W492" s="10">
        <v>4.6264158000000002</v>
      </c>
      <c r="X492" s="10">
        <v>4.5587321000000003</v>
      </c>
      <c r="Y492" s="10">
        <v>4.4920077999999997</v>
      </c>
      <c r="Z492" s="10">
        <v>4.4272507000000001</v>
      </c>
      <c r="AA492" s="10">
        <v>4.3654710999999997</v>
      </c>
      <c r="AB492" s="10">
        <v>4.3074899000000002</v>
      </c>
      <c r="AC492" s="10">
        <v>4.2534162000000002</v>
      </c>
      <c r="AD492" s="10">
        <v>4.2031913999999997</v>
      </c>
      <c r="AE492" s="10">
        <v>4.1567550000000004</v>
      </c>
      <c r="AF492" s="10">
        <v>4.1140469</v>
      </c>
      <c r="AG492" s="10">
        <v>4.0750082000000001</v>
      </c>
      <c r="AH492" s="10">
        <v>4.0395561000000004</v>
      </c>
      <c r="AI492" s="10">
        <v>4.0074978000000003</v>
      </c>
      <c r="AJ492" s="10">
        <v>3.9786085999999998</v>
      </c>
      <c r="AK492" s="10">
        <v>3.9526623000000001</v>
      </c>
      <c r="AL492" s="10">
        <v>3.9294327999999998</v>
      </c>
      <c r="AM492" s="10">
        <v>3.9086951000000001</v>
      </c>
      <c r="AN492" s="10">
        <v>3.8902230000000002</v>
      </c>
      <c r="AO492" s="10">
        <v>3.8737908000000001</v>
      </c>
      <c r="AP492" s="10">
        <v>3.8591731</v>
      </c>
      <c r="AQ492" s="10">
        <v>3.8461439999999998</v>
      </c>
      <c r="AR492" s="10">
        <v>3.8344776</v>
      </c>
      <c r="AS492" s="10">
        <v>3.8239483999999999</v>
      </c>
      <c r="AT492" s="10">
        <v>3.8143577999999998</v>
      </c>
      <c r="AU492" s="10">
        <v>3.8056266000000001</v>
      </c>
      <c r="AV492" s="10">
        <v>3.7977091000000001</v>
      </c>
      <c r="AW492" s="10">
        <v>3.790559</v>
      </c>
      <c r="AX492" s="10">
        <v>3.7841304</v>
      </c>
      <c r="AY492" s="10">
        <v>3.7783774000000001</v>
      </c>
      <c r="AZ492" s="10">
        <v>3.7732538999999998</v>
      </c>
      <c r="BA492" s="10">
        <v>3.7687138999999998</v>
      </c>
      <c r="BB492" s="10">
        <v>3.7647115000000002</v>
      </c>
      <c r="BC492" s="10">
        <v>3.7612006999999998</v>
      </c>
      <c r="BD492" s="10">
        <v>3.7581353000000002</v>
      </c>
      <c r="BE492" s="10">
        <v>3.7554694999999998</v>
      </c>
      <c r="BF492" s="10">
        <v>3.7531631000000001</v>
      </c>
      <c r="BG492" s="10">
        <v>3.7512015000000001</v>
      </c>
      <c r="BH492" s="10">
        <v>3.7495772999999999</v>
      </c>
      <c r="BI492" s="10">
        <v>3.7482829999999998</v>
      </c>
      <c r="BJ492" s="10">
        <v>3.7473112999999998</v>
      </c>
      <c r="BK492" s="10">
        <v>3.7466547000000001</v>
      </c>
      <c r="BL492" s="10">
        <v>3.7463057000000002</v>
      </c>
      <c r="BM492" s="10">
        <v>3.7462569000000001</v>
      </c>
      <c r="BN492" s="10">
        <v>3.7465009</v>
      </c>
      <c r="BO492" s="10">
        <v>3.7470302000000002</v>
      </c>
      <c r="BP492" s="10">
        <v>3.7478373999999999</v>
      </c>
      <c r="BQ492" s="10">
        <v>3.7489151000000001</v>
      </c>
      <c r="BR492" s="10">
        <v>3.7607539000000001</v>
      </c>
      <c r="BS492" s="10">
        <v>3.7811281999999999</v>
      </c>
      <c r="BU492" s="9">
        <v>122.06</v>
      </c>
      <c r="BV492" s="9">
        <v>129.93</v>
      </c>
      <c r="BW492" s="9">
        <v>132.57</v>
      </c>
      <c r="BX492" s="9">
        <v>129.63</v>
      </c>
      <c r="BY492" s="9">
        <v>124.83</v>
      </c>
      <c r="BZ492" s="9">
        <v>120.93</v>
      </c>
      <c r="CA492" s="9">
        <v>119.05</v>
      </c>
      <c r="CB492" s="9">
        <v>119.65</v>
      </c>
      <c r="CC492" s="9">
        <v>120.45</v>
      </c>
      <c r="CD492" s="9">
        <v>123.91</v>
      </c>
      <c r="CE492" s="9">
        <v>125.28</v>
      </c>
      <c r="CF492" s="9">
        <v>133.91999999999999</v>
      </c>
      <c r="CG492" s="9">
        <v>141.78</v>
      </c>
      <c r="CH492" s="9">
        <v>144.80000000000001</v>
      </c>
      <c r="CI492" s="9">
        <v>140.81</v>
      </c>
      <c r="CJ492" s="9">
        <v>129.81</v>
      </c>
      <c r="CK492" s="9">
        <v>116.58</v>
      </c>
      <c r="CL492" s="9">
        <v>108.78</v>
      </c>
      <c r="CM492" s="9">
        <v>103.28</v>
      </c>
      <c r="CN492" s="9">
        <v>104.78</v>
      </c>
      <c r="CO492" s="9">
        <v>106.54</v>
      </c>
      <c r="CP492" s="9">
        <v>108.09</v>
      </c>
      <c r="CQ492" s="9">
        <v>111.47</v>
      </c>
      <c r="CR492" s="9">
        <v>113.95</v>
      </c>
      <c r="CS492" s="9">
        <v>115.89</v>
      </c>
      <c r="CT492" s="9">
        <v>120.89</v>
      </c>
      <c r="CU492" s="9">
        <v>122.35</v>
      </c>
      <c r="CV492" s="9">
        <v>114.93</v>
      </c>
      <c r="CW492" s="9">
        <v>99.83</v>
      </c>
      <c r="CX492" s="9">
        <v>93.03</v>
      </c>
      <c r="CY492" s="9">
        <v>87.63</v>
      </c>
      <c r="CZ492" s="9">
        <v>87.63</v>
      </c>
      <c r="DA492" s="9">
        <v>87.83</v>
      </c>
      <c r="DB492" s="9">
        <v>90.2</v>
      </c>
      <c r="DC492" s="9">
        <v>94</v>
      </c>
      <c r="DD492" s="9">
        <v>98.4</v>
      </c>
      <c r="DE492" s="9">
        <v>102.71</v>
      </c>
      <c r="DF492" s="9">
        <v>104.33</v>
      </c>
      <c r="DG492" s="9">
        <v>106.35</v>
      </c>
      <c r="DH492" s="9">
        <v>98.69</v>
      </c>
      <c r="DI492" s="9">
        <v>88.79</v>
      </c>
      <c r="DJ492" s="9">
        <v>79.790000000000006</v>
      </c>
      <c r="DK492" s="9">
        <v>75.790000000000006</v>
      </c>
      <c r="DL492" s="9">
        <v>70.040000000000006</v>
      </c>
      <c r="DM492" s="9">
        <v>70.52</v>
      </c>
      <c r="DN492" s="9">
        <v>74.48</v>
      </c>
      <c r="DO492" s="9">
        <v>78.38</v>
      </c>
      <c r="DP492" s="9">
        <v>82.18</v>
      </c>
      <c r="DR492" s="9">
        <v>103.01</v>
      </c>
      <c r="DS492" s="9">
        <v>119.66</v>
      </c>
      <c r="DT492" s="9">
        <v>124.64</v>
      </c>
      <c r="DU492" s="9">
        <v>111.73</v>
      </c>
      <c r="DV492" s="9">
        <v>104.62</v>
      </c>
      <c r="DW492" s="9">
        <v>101.95</v>
      </c>
      <c r="DX492" s="9">
        <v>101.84</v>
      </c>
      <c r="DY492" s="9">
        <v>101.85</v>
      </c>
      <c r="DZ492" s="9">
        <v>102.24</v>
      </c>
      <c r="EA492" s="9">
        <v>101.88</v>
      </c>
      <c r="EB492" s="9">
        <v>118.61</v>
      </c>
      <c r="EC492" s="9">
        <v>120.88</v>
      </c>
      <c r="ED492" s="9">
        <v>121.96</v>
      </c>
      <c r="EE492" s="9">
        <v>121.26</v>
      </c>
      <c r="EF492" s="9">
        <v>120.52</v>
      </c>
      <c r="EG492" s="9">
        <v>120.2</v>
      </c>
      <c r="EH492" s="9">
        <v>90.1</v>
      </c>
      <c r="EI492" s="9">
        <v>89.37</v>
      </c>
      <c r="EJ492" s="9">
        <v>89.35</v>
      </c>
      <c r="EK492" s="9">
        <v>89.46</v>
      </c>
      <c r="EL492" s="9">
        <v>90.84</v>
      </c>
      <c r="EM492" s="9">
        <v>91.68</v>
      </c>
      <c r="EN492" s="9">
        <v>102.04</v>
      </c>
      <c r="EO492" s="9">
        <v>104.55</v>
      </c>
      <c r="EP492" s="9">
        <v>106.41</v>
      </c>
      <c r="EQ492" s="9">
        <v>106.96</v>
      </c>
      <c r="ER492" s="9">
        <v>106</v>
      </c>
      <c r="ES492" s="9">
        <v>105.91</v>
      </c>
      <c r="ET492" s="9">
        <v>88.16</v>
      </c>
      <c r="EU492" s="9">
        <v>87.53</v>
      </c>
      <c r="EV492" s="9">
        <v>87.54</v>
      </c>
      <c r="EW492" s="9">
        <v>87.55</v>
      </c>
      <c r="EX492" s="9">
        <v>87.57</v>
      </c>
      <c r="EY492" s="9">
        <v>93.36</v>
      </c>
      <c r="EZ492" s="9">
        <v>98.02</v>
      </c>
      <c r="FA492" s="9">
        <v>100.53</v>
      </c>
      <c r="FB492" s="9">
        <v>102.39</v>
      </c>
      <c r="FC492" s="9">
        <v>102.94</v>
      </c>
      <c r="FD492" s="9">
        <v>101.98</v>
      </c>
      <c r="FE492" s="9">
        <v>101.89</v>
      </c>
      <c r="FF492" s="9">
        <v>80.739999999999995</v>
      </c>
      <c r="FG492" s="9">
        <v>80.11</v>
      </c>
      <c r="FH492" s="9">
        <v>80.12</v>
      </c>
      <c r="FI492" s="9">
        <v>80.13</v>
      </c>
      <c r="FJ492" s="9">
        <v>80.150000000000006</v>
      </c>
      <c r="FK492" s="9">
        <v>85.94</v>
      </c>
      <c r="FL492" s="9">
        <v>94.13</v>
      </c>
      <c r="FM492" s="9">
        <v>96.64</v>
      </c>
      <c r="FO492" s="9">
        <v>80.495199999999997</v>
      </c>
      <c r="FP492" s="7">
        <v>81.739999999999995</v>
      </c>
      <c r="FQ492" s="9">
        <v>1.2286999999999999</v>
      </c>
      <c r="FR492" s="7">
        <f t="shared" si="64"/>
        <v>66.525596158541546</v>
      </c>
      <c r="FT492" s="7">
        <v>4.62</v>
      </c>
      <c r="FU492" s="7">
        <v>4.28</v>
      </c>
      <c r="FV492" s="9">
        <v>80.663700000000006</v>
      </c>
      <c r="FX492" s="9">
        <v>80.010000000000005</v>
      </c>
      <c r="FY492" s="9">
        <v>79.62</v>
      </c>
      <c r="FZ492" s="9">
        <v>78.92</v>
      </c>
      <c r="GA492" s="9">
        <v>77.14</v>
      </c>
      <c r="GB492" s="9">
        <v>74.03</v>
      </c>
    </row>
    <row r="493" spans="1:184" x14ac:dyDescent="0.25">
      <c r="A493" s="6">
        <f t="shared" si="65"/>
        <v>45240</v>
      </c>
      <c r="B493" s="13">
        <f t="shared" si="59"/>
        <v>11</v>
      </c>
      <c r="C493" s="13">
        <f t="shared" si="60"/>
        <v>2023</v>
      </c>
      <c r="D493">
        <f t="shared" si="61"/>
        <v>202311</v>
      </c>
      <c r="E493">
        <f t="shared" si="62"/>
        <v>4</v>
      </c>
      <c r="F493">
        <f t="shared" si="63"/>
        <v>202304</v>
      </c>
      <c r="G493" t="s">
        <v>679</v>
      </c>
      <c r="H493" s="9">
        <v>5.25</v>
      </c>
      <c r="I493" s="9">
        <v>5.1868999999999996</v>
      </c>
      <c r="J493" s="10">
        <v>5.1962845</v>
      </c>
      <c r="K493" s="10">
        <v>5.2185921000000004</v>
      </c>
      <c r="L493" s="10">
        <v>5.2302977000000004</v>
      </c>
      <c r="M493" s="10">
        <v>5.22431</v>
      </c>
      <c r="N493" s="10">
        <v>5.1988265</v>
      </c>
      <c r="O493" s="10">
        <v>5.1565893000000003</v>
      </c>
      <c r="P493" s="10">
        <v>5.1027190999999998</v>
      </c>
      <c r="Q493" s="10">
        <v>5.0429712999999996</v>
      </c>
      <c r="R493" s="10">
        <v>4.9815567999999999</v>
      </c>
      <c r="S493" s="10">
        <v>4.9207974999999999</v>
      </c>
      <c r="T493" s="10">
        <v>4.8613990999999999</v>
      </c>
      <c r="U493" s="10">
        <v>4.8030727000000004</v>
      </c>
      <c r="V493" s="10">
        <v>4.7440572000000003</v>
      </c>
      <c r="W493" s="10">
        <v>4.6843605999999998</v>
      </c>
      <c r="X493" s="10">
        <v>4.6246824000000002</v>
      </c>
      <c r="Y493" s="10">
        <v>4.5657202000000003</v>
      </c>
      <c r="Z493" s="10">
        <v>4.5081714000000002</v>
      </c>
      <c r="AA493" s="10">
        <v>4.4527356999999999</v>
      </c>
      <c r="AB493" s="10">
        <v>4.4000199000000002</v>
      </c>
      <c r="AC493" s="10">
        <v>4.3502103999999999</v>
      </c>
      <c r="AD493" s="10">
        <v>4.3033738000000001</v>
      </c>
      <c r="AE493" s="10">
        <v>4.2595745000000003</v>
      </c>
      <c r="AF493" s="10">
        <v>4.2188771999999997</v>
      </c>
      <c r="AG493" s="10">
        <v>4.1813482000000004</v>
      </c>
      <c r="AH493" s="10">
        <v>4.1470117999999996</v>
      </c>
      <c r="AI493" s="10">
        <v>4.1157145000000002</v>
      </c>
      <c r="AJ493" s="10">
        <v>4.0872549999999999</v>
      </c>
      <c r="AK493" s="10">
        <v>4.0614308000000001</v>
      </c>
      <c r="AL493" s="10">
        <v>4.0380393999999997</v>
      </c>
      <c r="AM493" s="10">
        <v>4.0168793000000003</v>
      </c>
      <c r="AN493" s="10">
        <v>3.9977480000000001</v>
      </c>
      <c r="AO493" s="10">
        <v>3.9804431</v>
      </c>
      <c r="AP493" s="10">
        <v>3.9647630999999999</v>
      </c>
      <c r="AQ493" s="10">
        <v>3.9505053999999999</v>
      </c>
      <c r="AR493" s="10">
        <v>3.9374677999999999</v>
      </c>
      <c r="AS493" s="10">
        <v>3.9254484999999999</v>
      </c>
      <c r="AT493" s="10">
        <v>3.9142693999999998</v>
      </c>
      <c r="AU493" s="10">
        <v>3.9038599999999999</v>
      </c>
      <c r="AV493" s="10">
        <v>3.8941794999999999</v>
      </c>
      <c r="AW493" s="10">
        <v>3.8851868999999999</v>
      </c>
      <c r="AX493" s="10">
        <v>3.8768411999999999</v>
      </c>
      <c r="AY493" s="10">
        <v>3.8691016999999999</v>
      </c>
      <c r="AZ493" s="10">
        <v>3.8619271999999998</v>
      </c>
      <c r="BA493" s="10">
        <v>3.8552770000000001</v>
      </c>
      <c r="BB493" s="10">
        <v>3.8491100999999999</v>
      </c>
      <c r="BC493" s="10">
        <v>3.8433855000000001</v>
      </c>
      <c r="BD493" s="10">
        <v>3.8380624000000001</v>
      </c>
      <c r="BE493" s="10">
        <v>3.8330999000000001</v>
      </c>
      <c r="BF493" s="10">
        <v>3.8284631999999998</v>
      </c>
      <c r="BG493" s="10">
        <v>3.8241456999999999</v>
      </c>
      <c r="BH493" s="10">
        <v>3.8201483999999999</v>
      </c>
      <c r="BI493" s="10">
        <v>3.8164722000000002</v>
      </c>
      <c r="BJ493" s="10">
        <v>3.8131178999999999</v>
      </c>
      <c r="BK493" s="10">
        <v>3.8100866</v>
      </c>
      <c r="BL493" s="10">
        <v>3.8073790999999999</v>
      </c>
      <c r="BM493" s="10">
        <v>3.8049965000000001</v>
      </c>
      <c r="BN493" s="10">
        <v>3.8029397</v>
      </c>
      <c r="BO493" s="10">
        <v>3.8012095000000001</v>
      </c>
      <c r="BP493" s="10">
        <v>3.7998069999999999</v>
      </c>
      <c r="BQ493" s="10">
        <v>3.7987331000000002</v>
      </c>
      <c r="BR493" s="10">
        <v>3.7991025</v>
      </c>
      <c r="BS493" s="10">
        <v>3.8106768999999998</v>
      </c>
      <c r="BU493" s="9">
        <v>117.77</v>
      </c>
      <c r="BV493" s="9">
        <v>126.11</v>
      </c>
      <c r="BW493" s="9">
        <v>128.91999999999999</v>
      </c>
      <c r="BX493" s="9">
        <v>126.34</v>
      </c>
      <c r="BY493" s="9">
        <v>121.54</v>
      </c>
      <c r="BZ493" s="9">
        <v>117.87</v>
      </c>
      <c r="CA493" s="9">
        <v>115.99</v>
      </c>
      <c r="CB493" s="9">
        <v>115.74</v>
      </c>
      <c r="CC493" s="9">
        <v>116.54</v>
      </c>
      <c r="CD493" s="9">
        <v>120</v>
      </c>
      <c r="CE493" s="9">
        <v>121.4</v>
      </c>
      <c r="CF493" s="9">
        <v>130.04</v>
      </c>
      <c r="CG493" s="9">
        <v>137.9</v>
      </c>
      <c r="CH493" s="9">
        <v>140.91999999999999</v>
      </c>
      <c r="CI493" s="9">
        <v>136.93</v>
      </c>
      <c r="CJ493" s="9">
        <v>126.73</v>
      </c>
      <c r="CK493" s="9">
        <v>113.51</v>
      </c>
      <c r="CL493" s="9">
        <v>106.11</v>
      </c>
      <c r="CM493" s="9">
        <v>100.61</v>
      </c>
      <c r="CN493" s="9">
        <v>102.11</v>
      </c>
      <c r="CO493" s="9">
        <v>103.87</v>
      </c>
      <c r="CP493" s="9">
        <v>105.42</v>
      </c>
      <c r="CQ493" s="9">
        <v>109.85</v>
      </c>
      <c r="CR493" s="9">
        <v>112.33</v>
      </c>
      <c r="CS493" s="9">
        <v>114.27</v>
      </c>
      <c r="CT493" s="9">
        <v>119.27</v>
      </c>
      <c r="CU493" s="9">
        <v>120.73</v>
      </c>
      <c r="CV493" s="9">
        <v>113.73</v>
      </c>
      <c r="CW493" s="9">
        <v>99.36</v>
      </c>
      <c r="CX493" s="9">
        <v>93.06</v>
      </c>
      <c r="CY493" s="9">
        <v>87.66</v>
      </c>
      <c r="CZ493" s="9">
        <v>87.76</v>
      </c>
      <c r="DA493" s="9">
        <v>87.97</v>
      </c>
      <c r="DB493" s="9">
        <v>90.34</v>
      </c>
      <c r="DC493" s="9">
        <v>94.14</v>
      </c>
      <c r="DD493" s="9">
        <v>98.54</v>
      </c>
      <c r="DE493" s="9">
        <v>102.85</v>
      </c>
      <c r="DF493" s="9">
        <v>104.47</v>
      </c>
      <c r="DG493" s="9">
        <v>106.49</v>
      </c>
      <c r="DH493" s="9">
        <v>98.83</v>
      </c>
      <c r="DI493" s="9">
        <v>88.93</v>
      </c>
      <c r="DJ493" s="9">
        <v>79.930000000000007</v>
      </c>
      <c r="DK493" s="9">
        <v>75.930000000000007</v>
      </c>
      <c r="DL493" s="9">
        <v>70.180000000000007</v>
      </c>
      <c r="DM493" s="9">
        <v>70.66</v>
      </c>
      <c r="DN493" s="9">
        <v>74.62</v>
      </c>
      <c r="DO493" s="9">
        <v>78.52</v>
      </c>
      <c r="DP493" s="9">
        <v>82.32</v>
      </c>
      <c r="DR493" s="9">
        <v>98.89</v>
      </c>
      <c r="DS493" s="9">
        <v>117</v>
      </c>
      <c r="DT493" s="9">
        <v>121.43</v>
      </c>
      <c r="DU493" s="9">
        <v>108.74</v>
      </c>
      <c r="DV493" s="9">
        <v>103.06</v>
      </c>
      <c r="DW493" s="9">
        <v>100.16</v>
      </c>
      <c r="DX493" s="9">
        <v>100.05</v>
      </c>
      <c r="DY493" s="9">
        <v>99.48</v>
      </c>
      <c r="DZ493" s="9">
        <v>99.87</v>
      </c>
      <c r="EA493" s="9">
        <v>99.51</v>
      </c>
      <c r="EB493" s="9">
        <v>117.52</v>
      </c>
      <c r="EC493" s="9">
        <v>119.79</v>
      </c>
      <c r="ED493" s="9">
        <v>120.87</v>
      </c>
      <c r="EE493" s="9">
        <v>120.19</v>
      </c>
      <c r="EF493" s="9">
        <v>119.45</v>
      </c>
      <c r="EG493" s="9">
        <v>119.13</v>
      </c>
      <c r="EH493" s="9">
        <v>89.83</v>
      </c>
      <c r="EI493" s="9">
        <v>89.1</v>
      </c>
      <c r="EJ493" s="9">
        <v>89.08</v>
      </c>
      <c r="EK493" s="9">
        <v>89.19</v>
      </c>
      <c r="EL493" s="9">
        <v>90.57</v>
      </c>
      <c r="EM493" s="9">
        <v>91.41</v>
      </c>
      <c r="EN493" s="9">
        <v>102.08</v>
      </c>
      <c r="EO493" s="9">
        <v>104.59</v>
      </c>
      <c r="EP493" s="9">
        <v>106.45</v>
      </c>
      <c r="EQ493" s="9">
        <v>107</v>
      </c>
      <c r="ER493" s="9">
        <v>106.04</v>
      </c>
      <c r="ES493" s="9">
        <v>105.95</v>
      </c>
      <c r="ET493" s="9">
        <v>86.96</v>
      </c>
      <c r="EU493" s="9">
        <v>86.33</v>
      </c>
      <c r="EV493" s="9">
        <v>86.34</v>
      </c>
      <c r="EW493" s="9">
        <v>86.35</v>
      </c>
      <c r="EX493" s="9">
        <v>86.37</v>
      </c>
      <c r="EY493" s="9">
        <v>92.16</v>
      </c>
      <c r="EZ493" s="9">
        <v>96.31</v>
      </c>
      <c r="FA493" s="9">
        <v>98.82</v>
      </c>
      <c r="FB493" s="9">
        <v>100.68</v>
      </c>
      <c r="FC493" s="9">
        <v>101.23</v>
      </c>
      <c r="FD493" s="9">
        <v>100.27</v>
      </c>
      <c r="FE493" s="9">
        <v>100.18</v>
      </c>
      <c r="FF493" s="9">
        <v>79.540000000000006</v>
      </c>
      <c r="FG493" s="9">
        <v>78.91</v>
      </c>
      <c r="FH493" s="9">
        <v>78.92</v>
      </c>
      <c r="FI493" s="9">
        <v>78.930000000000007</v>
      </c>
      <c r="FJ493" s="9">
        <v>78.95</v>
      </c>
      <c r="FK493" s="9">
        <v>84.74</v>
      </c>
      <c r="FL493" s="9">
        <v>92.42</v>
      </c>
      <c r="FM493" s="9">
        <v>94.93</v>
      </c>
      <c r="FO493" s="9">
        <v>80.131600000000006</v>
      </c>
      <c r="FP493" s="7">
        <v>83.66</v>
      </c>
      <c r="FQ493" s="9">
        <v>1.2198</v>
      </c>
      <c r="FR493" s="7">
        <f t="shared" si="64"/>
        <v>68.585013936710936</v>
      </c>
      <c r="FT493" s="7">
        <v>4.66</v>
      </c>
      <c r="FU493" s="7">
        <v>4.33</v>
      </c>
      <c r="FV493" s="9">
        <v>80.2958</v>
      </c>
      <c r="FX493" s="9">
        <v>81.430000000000007</v>
      </c>
      <c r="FY493" s="9">
        <v>80.84</v>
      </c>
      <c r="FZ493" s="9">
        <v>80.06</v>
      </c>
      <c r="GA493" s="9">
        <v>78.19</v>
      </c>
      <c r="GB493" s="9">
        <v>74.95</v>
      </c>
    </row>
    <row r="494" spans="1:184" x14ac:dyDescent="0.25">
      <c r="A494" s="6">
        <f t="shared" si="65"/>
        <v>45243</v>
      </c>
      <c r="B494" s="13">
        <f t="shared" si="59"/>
        <v>11</v>
      </c>
      <c r="C494" s="13">
        <f t="shared" si="60"/>
        <v>2023</v>
      </c>
      <c r="D494">
        <f t="shared" si="61"/>
        <v>202311</v>
      </c>
      <c r="E494">
        <f t="shared" si="62"/>
        <v>4</v>
      </c>
      <c r="F494">
        <f t="shared" si="63"/>
        <v>202304</v>
      </c>
      <c r="G494" t="s">
        <v>680</v>
      </c>
      <c r="H494" s="9">
        <v>5.25</v>
      </c>
      <c r="I494" s="9">
        <v>5.1867000000000001</v>
      </c>
      <c r="J494" s="10">
        <v>5.1978396</v>
      </c>
      <c r="K494" s="10">
        <v>5.2201180000000003</v>
      </c>
      <c r="L494" s="10">
        <v>5.2305989999999998</v>
      </c>
      <c r="M494" s="10">
        <v>5.2226897000000001</v>
      </c>
      <c r="N494" s="10">
        <v>5.1955429000000004</v>
      </c>
      <c r="O494" s="10">
        <v>5.1519224000000001</v>
      </c>
      <c r="P494" s="10">
        <v>5.0965077000000001</v>
      </c>
      <c r="Q494" s="10">
        <v>5.0349386999999997</v>
      </c>
      <c r="R494" s="10">
        <v>4.9715030999999996</v>
      </c>
      <c r="S494" s="10">
        <v>4.9088019999999997</v>
      </c>
      <c r="T494" s="10">
        <v>4.8480205999999999</v>
      </c>
      <c r="U494" s="10">
        <v>4.7892900999999997</v>
      </c>
      <c r="V494" s="10">
        <v>4.7315301999999999</v>
      </c>
      <c r="W494" s="10">
        <v>4.6746759000000004</v>
      </c>
      <c r="X494" s="10">
        <v>4.6190556000000003</v>
      </c>
      <c r="Y494" s="10">
        <v>4.5649953999999999</v>
      </c>
      <c r="Z494" s="10">
        <v>4.5128216999999999</v>
      </c>
      <c r="AA494" s="10">
        <v>4.4628626999999996</v>
      </c>
      <c r="AB494" s="10">
        <v>4.4153826</v>
      </c>
      <c r="AC494" s="10">
        <v>4.3704096000000003</v>
      </c>
      <c r="AD494" s="10">
        <v>4.3279167999999997</v>
      </c>
      <c r="AE494" s="10">
        <v>4.2878762000000004</v>
      </c>
      <c r="AF494" s="10">
        <v>4.2502595000000003</v>
      </c>
      <c r="AG494" s="10">
        <v>4.2150401000000004</v>
      </c>
      <c r="AH494" s="10">
        <v>4.1821738000000002</v>
      </c>
      <c r="AI494" s="10">
        <v>4.1515469999999999</v>
      </c>
      <c r="AJ494" s="10">
        <v>4.1230276000000003</v>
      </c>
      <c r="AK494" s="10">
        <v>4.0964824999999996</v>
      </c>
      <c r="AL494" s="10">
        <v>4.0717787000000003</v>
      </c>
      <c r="AM494" s="10">
        <v>4.0487840000000004</v>
      </c>
      <c r="AN494" s="10">
        <v>4.0273655000000002</v>
      </c>
      <c r="AO494" s="10">
        <v>4.00739</v>
      </c>
      <c r="AP494" s="10">
        <v>3.9887255000000001</v>
      </c>
      <c r="AQ494" s="10">
        <v>3.9712388000000001</v>
      </c>
      <c r="AR494" s="10">
        <v>3.9547971</v>
      </c>
      <c r="AS494" s="10">
        <v>3.9392681000000001</v>
      </c>
      <c r="AT494" s="10">
        <v>3.9245355000000002</v>
      </c>
      <c r="AU494" s="10">
        <v>3.9105574000000001</v>
      </c>
      <c r="AV494" s="10">
        <v>3.8973127000000001</v>
      </c>
      <c r="AW494" s="10">
        <v>3.8847798</v>
      </c>
      <c r="AX494" s="10">
        <v>3.8729372</v>
      </c>
      <c r="AY494" s="10">
        <v>3.8617637999999999</v>
      </c>
      <c r="AZ494" s="10">
        <v>3.8512379000000001</v>
      </c>
      <c r="BA494" s="10">
        <v>3.8413382</v>
      </c>
      <c r="BB494" s="10">
        <v>3.8320433999999999</v>
      </c>
      <c r="BC494" s="10">
        <v>3.8233320000000002</v>
      </c>
      <c r="BD494" s="10">
        <v>3.8151823999999999</v>
      </c>
      <c r="BE494" s="10">
        <v>3.8075736</v>
      </c>
      <c r="BF494" s="10">
        <v>3.8004861000000001</v>
      </c>
      <c r="BG494" s="10">
        <v>3.7939115000000001</v>
      </c>
      <c r="BH494" s="10">
        <v>3.7878455999999998</v>
      </c>
      <c r="BI494" s="10">
        <v>3.7822838000000001</v>
      </c>
      <c r="BJ494" s="10">
        <v>3.7772215999999998</v>
      </c>
      <c r="BK494" s="10">
        <v>3.7726546999999999</v>
      </c>
      <c r="BL494" s="10">
        <v>3.7685784999999998</v>
      </c>
      <c r="BM494" s="10">
        <v>3.7649886000000001</v>
      </c>
      <c r="BN494" s="10">
        <v>3.7618806</v>
      </c>
      <c r="BO494" s="10">
        <v>3.7592498000000001</v>
      </c>
      <c r="BP494" s="10">
        <v>3.7570920000000001</v>
      </c>
      <c r="BQ494" s="10">
        <v>3.7554026</v>
      </c>
      <c r="BR494" s="10">
        <v>3.7545951999999998</v>
      </c>
      <c r="BS494" s="10">
        <v>3.7679421</v>
      </c>
      <c r="BU494" s="9">
        <v>119.66</v>
      </c>
      <c r="BV494" s="9">
        <v>127.92</v>
      </c>
      <c r="BW494" s="9">
        <v>130.72999999999999</v>
      </c>
      <c r="BX494" s="9">
        <v>127.74</v>
      </c>
      <c r="BY494" s="9">
        <v>123.39</v>
      </c>
      <c r="BZ494" s="9">
        <v>119.72</v>
      </c>
      <c r="CA494" s="9">
        <v>117.98</v>
      </c>
      <c r="CB494" s="9">
        <v>117.98</v>
      </c>
      <c r="CC494" s="9">
        <v>118.78</v>
      </c>
      <c r="CD494" s="9">
        <v>122.24</v>
      </c>
      <c r="CE494" s="9">
        <v>123.44</v>
      </c>
      <c r="CF494" s="9">
        <v>132.19</v>
      </c>
      <c r="CG494" s="9">
        <v>140.05000000000001</v>
      </c>
      <c r="CH494" s="9">
        <v>143.07</v>
      </c>
      <c r="CI494" s="9">
        <v>139.08000000000001</v>
      </c>
      <c r="CJ494" s="9">
        <v>128.88</v>
      </c>
      <c r="CK494" s="9">
        <v>114.51</v>
      </c>
      <c r="CL494" s="9">
        <v>107.11</v>
      </c>
      <c r="CM494" s="9">
        <v>101.61</v>
      </c>
      <c r="CN494" s="9">
        <v>103.11</v>
      </c>
      <c r="CO494" s="9">
        <v>104.87</v>
      </c>
      <c r="CP494" s="9">
        <v>106.42</v>
      </c>
      <c r="CQ494" s="9">
        <v>110.42</v>
      </c>
      <c r="CR494" s="9">
        <v>112.9</v>
      </c>
      <c r="CS494" s="9">
        <v>114.84</v>
      </c>
      <c r="CT494" s="9">
        <v>119.84</v>
      </c>
      <c r="CU494" s="9">
        <v>121.3</v>
      </c>
      <c r="CV494" s="9">
        <v>114.3</v>
      </c>
      <c r="CW494" s="9">
        <v>99.36</v>
      </c>
      <c r="CX494" s="9">
        <v>93.06</v>
      </c>
      <c r="CY494" s="9">
        <v>87.66</v>
      </c>
      <c r="CZ494" s="9">
        <v>87.76</v>
      </c>
      <c r="DA494" s="9">
        <v>87.97</v>
      </c>
      <c r="DB494" s="9">
        <v>90.34</v>
      </c>
      <c r="DC494" s="9">
        <v>94.33</v>
      </c>
      <c r="DD494" s="9">
        <v>98.73</v>
      </c>
      <c r="DE494" s="9">
        <v>103.04</v>
      </c>
      <c r="DF494" s="9">
        <v>104.66</v>
      </c>
      <c r="DG494" s="9">
        <v>106.68</v>
      </c>
      <c r="DH494" s="9">
        <v>99.02</v>
      </c>
      <c r="DI494" s="9">
        <v>89.02</v>
      </c>
      <c r="DJ494" s="9">
        <v>80.02</v>
      </c>
      <c r="DK494" s="9">
        <v>76.02</v>
      </c>
      <c r="DL494" s="9">
        <v>70.27</v>
      </c>
      <c r="DM494" s="9">
        <v>70.75</v>
      </c>
      <c r="DN494" s="9">
        <v>74.709999999999994</v>
      </c>
      <c r="DO494" s="9">
        <v>78.56</v>
      </c>
      <c r="DP494" s="9">
        <v>82.36</v>
      </c>
      <c r="DR494" s="9">
        <v>98.83</v>
      </c>
      <c r="DS494" s="9">
        <v>116.76</v>
      </c>
      <c r="DT494" s="9">
        <v>120.96</v>
      </c>
      <c r="DU494" s="9">
        <v>108.53</v>
      </c>
      <c r="DV494" s="9">
        <v>102.68</v>
      </c>
      <c r="DW494" s="9">
        <v>99.78</v>
      </c>
      <c r="DX494" s="9">
        <v>99.67</v>
      </c>
      <c r="DY494" s="9">
        <v>99.14</v>
      </c>
      <c r="DZ494" s="9">
        <v>99.53</v>
      </c>
      <c r="EA494" s="9">
        <v>99.17</v>
      </c>
      <c r="EB494" s="9">
        <v>116.92</v>
      </c>
      <c r="EC494" s="9">
        <v>119.19</v>
      </c>
      <c r="ED494" s="9">
        <v>120.27</v>
      </c>
      <c r="EE494" s="9">
        <v>119.63</v>
      </c>
      <c r="EF494" s="9">
        <v>118.89</v>
      </c>
      <c r="EG494" s="9">
        <v>118.57</v>
      </c>
      <c r="EH494" s="9">
        <v>90.47</v>
      </c>
      <c r="EI494" s="9">
        <v>89.74</v>
      </c>
      <c r="EJ494" s="9">
        <v>89.72</v>
      </c>
      <c r="EK494" s="9">
        <v>89.83</v>
      </c>
      <c r="EL494" s="9">
        <v>91.21</v>
      </c>
      <c r="EM494" s="9">
        <v>92.05</v>
      </c>
      <c r="EN494" s="9">
        <v>101.17</v>
      </c>
      <c r="EO494" s="9">
        <v>103.68</v>
      </c>
      <c r="EP494" s="9">
        <v>105.54</v>
      </c>
      <c r="EQ494" s="9">
        <v>106.09</v>
      </c>
      <c r="ER494" s="9">
        <v>105.13</v>
      </c>
      <c r="ES494" s="9">
        <v>105.04</v>
      </c>
      <c r="ET494" s="9">
        <v>86</v>
      </c>
      <c r="EU494" s="9">
        <v>85.37</v>
      </c>
      <c r="EV494" s="9">
        <v>85.38</v>
      </c>
      <c r="EW494" s="9">
        <v>85.39</v>
      </c>
      <c r="EX494" s="9">
        <v>85.41</v>
      </c>
      <c r="EY494" s="9">
        <v>91.2</v>
      </c>
      <c r="EZ494" s="9">
        <v>95.31</v>
      </c>
      <c r="FA494" s="9">
        <v>97.82</v>
      </c>
      <c r="FB494" s="9">
        <v>99.68</v>
      </c>
      <c r="FC494" s="9">
        <v>100.23</v>
      </c>
      <c r="FD494" s="9">
        <v>99.27</v>
      </c>
      <c r="FE494" s="9">
        <v>99.18</v>
      </c>
      <c r="FF494" s="9">
        <v>80.16</v>
      </c>
      <c r="FG494" s="9">
        <v>79.53</v>
      </c>
      <c r="FH494" s="9">
        <v>79.540000000000006</v>
      </c>
      <c r="FI494" s="9">
        <v>79.55</v>
      </c>
      <c r="FJ494" s="9">
        <v>79.569999999999993</v>
      </c>
      <c r="FK494" s="9">
        <v>85.36</v>
      </c>
      <c r="FL494" s="9">
        <v>91.67</v>
      </c>
      <c r="FM494" s="9">
        <v>94.18</v>
      </c>
      <c r="FO494" s="9">
        <v>80.435199999999995</v>
      </c>
      <c r="FP494" s="7">
        <v>84.09</v>
      </c>
      <c r="FQ494" s="9">
        <v>1.2253000000000001</v>
      </c>
      <c r="FR494" s="7">
        <f t="shared" si="64"/>
        <v>68.628091079735569</v>
      </c>
      <c r="FT494" s="7">
        <v>4.66</v>
      </c>
      <c r="FU494" s="7">
        <v>4.32</v>
      </c>
      <c r="FV494" s="9">
        <v>80.600999999999999</v>
      </c>
      <c r="FX494" s="9">
        <v>82.52</v>
      </c>
      <c r="FY494" s="9">
        <v>81.88</v>
      </c>
      <c r="FZ494" s="9">
        <v>81.09</v>
      </c>
      <c r="GA494" s="9">
        <v>79.13</v>
      </c>
      <c r="GB494" s="9">
        <v>75.69</v>
      </c>
    </row>
    <row r="495" spans="1:184" x14ac:dyDescent="0.25">
      <c r="A495" s="6">
        <f t="shared" si="65"/>
        <v>45244</v>
      </c>
      <c r="B495" s="13">
        <f t="shared" si="59"/>
        <v>11</v>
      </c>
      <c r="C495" s="13">
        <f t="shared" si="60"/>
        <v>2023</v>
      </c>
      <c r="D495">
        <f t="shared" si="61"/>
        <v>202311</v>
      </c>
      <c r="E495">
        <f t="shared" si="62"/>
        <v>4</v>
      </c>
      <c r="F495">
        <f t="shared" si="63"/>
        <v>202304</v>
      </c>
      <c r="G495" t="s">
        <v>681</v>
      </c>
      <c r="H495" s="9">
        <v>5.25</v>
      </c>
      <c r="I495" s="9">
        <v>5.1871999999999998</v>
      </c>
      <c r="J495" s="10">
        <v>5.1968021999999996</v>
      </c>
      <c r="K495" s="10">
        <v>5.2135382999999997</v>
      </c>
      <c r="L495" s="10">
        <v>5.216259</v>
      </c>
      <c r="M495" s="10">
        <v>5.1976703000000004</v>
      </c>
      <c r="N495" s="10">
        <v>5.1578263</v>
      </c>
      <c r="O495" s="10">
        <v>5.1006564000000001</v>
      </c>
      <c r="P495" s="10">
        <v>5.0315574999999999</v>
      </c>
      <c r="Q495" s="10">
        <v>4.9565678999999996</v>
      </c>
      <c r="R495" s="10">
        <v>4.8800765000000004</v>
      </c>
      <c r="S495" s="10">
        <v>4.8046655999999999</v>
      </c>
      <c r="T495" s="10">
        <v>4.7315247999999999</v>
      </c>
      <c r="U495" s="10">
        <v>4.6610367999999998</v>
      </c>
      <c r="V495" s="10">
        <v>4.5924386999999998</v>
      </c>
      <c r="W495" s="10">
        <v>4.5257608999999999</v>
      </c>
      <c r="X495" s="10">
        <v>4.4613516000000004</v>
      </c>
      <c r="Y495" s="10">
        <v>4.3995566999999998</v>
      </c>
      <c r="Z495" s="10">
        <v>4.3407220999999998</v>
      </c>
      <c r="AA495" s="10">
        <v>4.2851958999999997</v>
      </c>
      <c r="AB495" s="10">
        <v>4.2332384999999997</v>
      </c>
      <c r="AC495" s="10">
        <v>4.1847855999999997</v>
      </c>
      <c r="AD495" s="10">
        <v>4.1396972999999999</v>
      </c>
      <c r="AE495" s="10">
        <v>4.0978319000000001</v>
      </c>
      <c r="AF495" s="10">
        <v>4.0590478000000001</v>
      </c>
      <c r="AG495" s="10">
        <v>4.0232047</v>
      </c>
      <c r="AH495" s="10">
        <v>3.9901564999999999</v>
      </c>
      <c r="AI495" s="10">
        <v>3.9597364000000002</v>
      </c>
      <c r="AJ495" s="10">
        <v>3.9317730000000002</v>
      </c>
      <c r="AK495" s="10">
        <v>3.9060939000000001</v>
      </c>
      <c r="AL495" s="10">
        <v>3.8825267999999999</v>
      </c>
      <c r="AM495" s="10">
        <v>3.8609000999999998</v>
      </c>
      <c r="AN495" s="10">
        <v>3.8410416000000001</v>
      </c>
      <c r="AO495" s="10">
        <v>3.8227788999999999</v>
      </c>
      <c r="AP495" s="10">
        <v>3.8059403999999999</v>
      </c>
      <c r="AQ495" s="10">
        <v>3.7903536999999998</v>
      </c>
      <c r="AR495" s="10">
        <v>3.7758468000000001</v>
      </c>
      <c r="AS495" s="10">
        <v>3.7622477999999999</v>
      </c>
      <c r="AT495" s="10">
        <v>3.7494027999999999</v>
      </c>
      <c r="AU495" s="10">
        <v>3.7372562999999999</v>
      </c>
      <c r="AV495" s="10">
        <v>3.7257863000000002</v>
      </c>
      <c r="AW495" s="10">
        <v>3.7149705000000002</v>
      </c>
      <c r="AX495" s="10">
        <v>3.7047864000000001</v>
      </c>
      <c r="AY495" s="10">
        <v>3.6952120000000002</v>
      </c>
      <c r="AZ495" s="10">
        <v>3.6862249</v>
      </c>
      <c r="BA495" s="10">
        <v>3.6778027</v>
      </c>
      <c r="BB495" s="10">
        <v>3.6699234000000001</v>
      </c>
      <c r="BC495" s="10">
        <v>3.6625646000000001</v>
      </c>
      <c r="BD495" s="10">
        <v>3.6557038999999998</v>
      </c>
      <c r="BE495" s="10">
        <v>3.6493191999999999</v>
      </c>
      <c r="BF495" s="10">
        <v>3.6433909999999998</v>
      </c>
      <c r="BG495" s="10">
        <v>3.6379125999999999</v>
      </c>
      <c r="BH495" s="10">
        <v>3.6328819000000001</v>
      </c>
      <c r="BI495" s="10">
        <v>3.6282964</v>
      </c>
      <c r="BJ495" s="10">
        <v>3.6241536000000001</v>
      </c>
      <c r="BK495" s="10">
        <v>3.6204512000000002</v>
      </c>
      <c r="BL495" s="10">
        <v>3.6171869000000001</v>
      </c>
      <c r="BM495" s="10">
        <v>3.6143581</v>
      </c>
      <c r="BN495" s="10">
        <v>3.6119625000000002</v>
      </c>
      <c r="BO495" s="10">
        <v>3.6099977000000001</v>
      </c>
      <c r="BP495" s="10">
        <v>3.6084613000000001</v>
      </c>
      <c r="BQ495" s="10">
        <v>3.607351</v>
      </c>
      <c r="BR495" s="10">
        <v>3.6091620999999998</v>
      </c>
      <c r="BS495" s="10">
        <v>3.6236288999999999</v>
      </c>
      <c r="BU495" s="9">
        <v>119.11</v>
      </c>
      <c r="BV495" s="9">
        <v>127.01</v>
      </c>
      <c r="BW495" s="9">
        <v>130</v>
      </c>
      <c r="BX495" s="9">
        <v>127.62</v>
      </c>
      <c r="BY495" s="9">
        <v>123.43</v>
      </c>
      <c r="BZ495" s="9">
        <v>119.76</v>
      </c>
      <c r="CA495" s="9">
        <v>118.02</v>
      </c>
      <c r="CB495" s="9">
        <v>118.24</v>
      </c>
      <c r="CC495" s="9">
        <v>119.04</v>
      </c>
      <c r="CD495" s="9">
        <v>122.5</v>
      </c>
      <c r="CE495" s="9">
        <v>123.37</v>
      </c>
      <c r="CF495" s="9">
        <v>131.87</v>
      </c>
      <c r="CG495" s="9">
        <v>139.72999999999999</v>
      </c>
      <c r="CH495" s="9">
        <v>142.75</v>
      </c>
      <c r="CI495" s="9">
        <v>138.76</v>
      </c>
      <c r="CJ495" s="9">
        <v>128.56</v>
      </c>
      <c r="CK495" s="9">
        <v>114.76</v>
      </c>
      <c r="CL495" s="9">
        <v>107.36</v>
      </c>
      <c r="CM495" s="9">
        <v>101.86</v>
      </c>
      <c r="CN495" s="9">
        <v>103.36</v>
      </c>
      <c r="CO495" s="9">
        <v>105.12</v>
      </c>
      <c r="CP495" s="9">
        <v>106.67</v>
      </c>
      <c r="CQ495" s="9">
        <v>110.65</v>
      </c>
      <c r="CR495" s="9">
        <v>113.13</v>
      </c>
      <c r="CS495" s="9">
        <v>115.07</v>
      </c>
      <c r="CT495" s="9">
        <v>120.07</v>
      </c>
      <c r="CU495" s="9">
        <v>121.53</v>
      </c>
      <c r="CV495" s="9">
        <v>114.53</v>
      </c>
      <c r="CW495" s="9">
        <v>99.59</v>
      </c>
      <c r="CX495" s="9">
        <v>92.89</v>
      </c>
      <c r="CY495" s="9">
        <v>87.49</v>
      </c>
      <c r="CZ495" s="9">
        <v>87.89</v>
      </c>
      <c r="DA495" s="9">
        <v>88.35</v>
      </c>
      <c r="DB495" s="9">
        <v>90.73</v>
      </c>
      <c r="DC495" s="9">
        <v>94.67</v>
      </c>
      <c r="DD495" s="9">
        <v>98.97</v>
      </c>
      <c r="DE495" s="9">
        <v>103.28</v>
      </c>
      <c r="DF495" s="9">
        <v>104.9</v>
      </c>
      <c r="DG495" s="9">
        <v>106.92</v>
      </c>
      <c r="DH495" s="9">
        <v>99.26</v>
      </c>
      <c r="DI495" s="9">
        <v>89.16</v>
      </c>
      <c r="DJ495" s="9">
        <v>80.16</v>
      </c>
      <c r="DK495" s="9">
        <v>76.16</v>
      </c>
      <c r="DL495" s="9">
        <v>70.41</v>
      </c>
      <c r="DM495" s="9">
        <v>70.89</v>
      </c>
      <c r="DN495" s="9">
        <v>74.849999999999994</v>
      </c>
      <c r="DO495" s="9">
        <v>78.7</v>
      </c>
      <c r="DP495" s="9">
        <v>82.5</v>
      </c>
      <c r="DR495" s="9">
        <v>98.45</v>
      </c>
      <c r="DS495" s="9">
        <v>115.6</v>
      </c>
      <c r="DT495" s="9">
        <v>120.6</v>
      </c>
      <c r="DU495" s="9">
        <v>106.69</v>
      </c>
      <c r="DV495" s="9">
        <v>103.53</v>
      </c>
      <c r="DW495" s="9">
        <v>100.63</v>
      </c>
      <c r="DX495" s="9">
        <v>100.52</v>
      </c>
      <c r="DY495" s="9">
        <v>99.9</v>
      </c>
      <c r="DZ495" s="9">
        <v>100.29</v>
      </c>
      <c r="EA495" s="9">
        <v>99.93</v>
      </c>
      <c r="EB495" s="9">
        <v>117.19</v>
      </c>
      <c r="EC495" s="9">
        <v>119.46</v>
      </c>
      <c r="ED495" s="9">
        <v>120.54</v>
      </c>
      <c r="EE495" s="9">
        <v>119.92</v>
      </c>
      <c r="EF495" s="9">
        <v>119.18</v>
      </c>
      <c r="EG495" s="9">
        <v>118.86</v>
      </c>
      <c r="EH495" s="9">
        <v>91.14</v>
      </c>
      <c r="EI495" s="9">
        <v>90.41</v>
      </c>
      <c r="EJ495" s="9">
        <v>90.39</v>
      </c>
      <c r="EK495" s="9">
        <v>90.5</v>
      </c>
      <c r="EL495" s="9">
        <v>91.88</v>
      </c>
      <c r="EM495" s="9">
        <v>92.72</v>
      </c>
      <c r="EN495" s="9">
        <v>101.75</v>
      </c>
      <c r="EO495" s="9">
        <v>104.26</v>
      </c>
      <c r="EP495" s="9">
        <v>106.12</v>
      </c>
      <c r="EQ495" s="9">
        <v>106.67</v>
      </c>
      <c r="ER495" s="9">
        <v>105.71</v>
      </c>
      <c r="ES495" s="9">
        <v>105.62</v>
      </c>
      <c r="ET495" s="9">
        <v>87.7</v>
      </c>
      <c r="EU495" s="9">
        <v>87.07</v>
      </c>
      <c r="EV495" s="9">
        <v>87.08</v>
      </c>
      <c r="EW495" s="9">
        <v>87.09</v>
      </c>
      <c r="EX495" s="9">
        <v>87.11</v>
      </c>
      <c r="EY495" s="9">
        <v>92.9</v>
      </c>
      <c r="EZ495" s="9">
        <v>95.82</v>
      </c>
      <c r="FA495" s="9">
        <v>98.33</v>
      </c>
      <c r="FB495" s="9">
        <v>100.19</v>
      </c>
      <c r="FC495" s="9">
        <v>100.74</v>
      </c>
      <c r="FD495" s="9">
        <v>99.78</v>
      </c>
      <c r="FE495" s="9">
        <v>99.69</v>
      </c>
      <c r="FF495" s="9">
        <v>83.21</v>
      </c>
      <c r="FG495" s="9">
        <v>82.58</v>
      </c>
      <c r="FH495" s="9">
        <v>82.59</v>
      </c>
      <c r="FI495" s="9">
        <v>82.6</v>
      </c>
      <c r="FJ495" s="9">
        <v>82.62</v>
      </c>
      <c r="FK495" s="9">
        <v>88.41</v>
      </c>
      <c r="FL495" s="9">
        <v>92.42</v>
      </c>
      <c r="FM495" s="9">
        <v>94.93</v>
      </c>
      <c r="FO495" s="9">
        <v>81.121600000000001</v>
      </c>
      <c r="FP495" s="7">
        <v>84.2</v>
      </c>
      <c r="FQ495" s="9">
        <v>1.2455000000000001</v>
      </c>
      <c r="FR495" s="7">
        <f t="shared" si="64"/>
        <v>67.603372139702927</v>
      </c>
      <c r="FT495" s="7">
        <v>4.5599999999999996</v>
      </c>
      <c r="FU495" s="7">
        <v>4.16</v>
      </c>
      <c r="FV495" s="9">
        <v>81.298500000000004</v>
      </c>
      <c r="FX495" s="9">
        <v>82.47</v>
      </c>
      <c r="FY495" s="9">
        <v>81.93</v>
      </c>
      <c r="FZ495" s="9">
        <v>81.11</v>
      </c>
      <c r="GA495" s="9">
        <v>79.040000000000006</v>
      </c>
      <c r="GB495" s="9">
        <v>75.42</v>
      </c>
    </row>
    <row r="496" spans="1:184" x14ac:dyDescent="0.25">
      <c r="A496" s="6">
        <f t="shared" si="65"/>
        <v>45245</v>
      </c>
      <c r="B496" s="13">
        <f t="shared" si="59"/>
        <v>11</v>
      </c>
      <c r="C496" s="13">
        <f t="shared" si="60"/>
        <v>2023</v>
      </c>
      <c r="D496">
        <f t="shared" si="61"/>
        <v>202311</v>
      </c>
      <c r="E496">
        <f t="shared" si="62"/>
        <v>4</v>
      </c>
      <c r="F496">
        <f t="shared" si="63"/>
        <v>202304</v>
      </c>
      <c r="G496" t="s">
        <v>682</v>
      </c>
      <c r="H496" s="9">
        <v>5.25</v>
      </c>
      <c r="I496" s="9">
        <v>5.1867999999999999</v>
      </c>
      <c r="J496" s="10">
        <v>5.1890970000000003</v>
      </c>
      <c r="K496" s="10">
        <v>5.2031073000000001</v>
      </c>
      <c r="L496" s="10">
        <v>5.2076519000000001</v>
      </c>
      <c r="M496" s="10">
        <v>5.1914346</v>
      </c>
      <c r="N496" s="10">
        <v>5.1534078000000001</v>
      </c>
      <c r="O496" s="10">
        <v>5.0975726000000003</v>
      </c>
      <c r="P496" s="10">
        <v>5.0304142000000001</v>
      </c>
      <c r="Q496" s="10">
        <v>4.9585163999999997</v>
      </c>
      <c r="R496" s="10">
        <v>4.8865736999999996</v>
      </c>
      <c r="S496" s="10">
        <v>4.8169621999999999</v>
      </c>
      <c r="T496" s="10">
        <v>4.7504562000000004</v>
      </c>
      <c r="U496" s="10">
        <v>4.6868653</v>
      </c>
      <c r="V496" s="10">
        <v>4.6249077999999999</v>
      </c>
      <c r="W496" s="10">
        <v>4.5643877000000002</v>
      </c>
      <c r="X496" s="10">
        <v>4.5055050000000003</v>
      </c>
      <c r="Y496" s="10">
        <v>4.4484579999999996</v>
      </c>
      <c r="Z496" s="10">
        <v>4.3934448000000001</v>
      </c>
      <c r="AA496" s="10">
        <v>4.3406653000000004</v>
      </c>
      <c r="AB496" s="10">
        <v>4.2902972999999998</v>
      </c>
      <c r="AC496" s="10">
        <v>4.2424400999999996</v>
      </c>
      <c r="AD496" s="10">
        <v>4.1971762000000004</v>
      </c>
      <c r="AE496" s="10">
        <v>4.1545863000000001</v>
      </c>
      <c r="AF496" s="10">
        <v>4.1147514000000003</v>
      </c>
      <c r="AG496" s="10">
        <v>4.0777538</v>
      </c>
      <c r="AH496" s="10">
        <v>4.0436442000000001</v>
      </c>
      <c r="AI496" s="10">
        <v>4.0123113999999998</v>
      </c>
      <c r="AJ496" s="10">
        <v>3.9835910999999999</v>
      </c>
      <c r="AK496" s="10">
        <v>3.9573176000000001</v>
      </c>
      <c r="AL496" s="10">
        <v>3.9333255</v>
      </c>
      <c r="AM496" s="10">
        <v>3.9114501000000002</v>
      </c>
      <c r="AN496" s="10">
        <v>3.8915259</v>
      </c>
      <c r="AO496" s="10">
        <v>3.8733876</v>
      </c>
      <c r="AP496" s="10">
        <v>3.8568704</v>
      </c>
      <c r="AQ496" s="10">
        <v>3.8418087999999999</v>
      </c>
      <c r="AR496" s="10">
        <v>3.8280375000000002</v>
      </c>
      <c r="AS496" s="10">
        <v>3.8153915999999999</v>
      </c>
      <c r="AT496" s="10">
        <v>3.8037214000000001</v>
      </c>
      <c r="AU496" s="10">
        <v>3.7929534999999999</v>
      </c>
      <c r="AV496" s="10">
        <v>3.7830377999999998</v>
      </c>
      <c r="AW496" s="10">
        <v>3.7739242000000002</v>
      </c>
      <c r="AX496" s="10">
        <v>3.7655623</v>
      </c>
      <c r="AY496" s="10">
        <v>3.7579022000000002</v>
      </c>
      <c r="AZ496" s="10">
        <v>3.7508937000000002</v>
      </c>
      <c r="BA496" s="10">
        <v>3.7444864999999998</v>
      </c>
      <c r="BB496" s="10">
        <v>3.7386306</v>
      </c>
      <c r="BC496" s="10">
        <v>3.7332757999999999</v>
      </c>
      <c r="BD496" s="10">
        <v>3.7283718000000001</v>
      </c>
      <c r="BE496" s="10">
        <v>3.7238687000000001</v>
      </c>
      <c r="BF496" s="10">
        <v>3.7197235000000002</v>
      </c>
      <c r="BG496" s="10">
        <v>3.7159255</v>
      </c>
      <c r="BH496" s="10">
        <v>3.7124728999999999</v>
      </c>
      <c r="BI496" s="10">
        <v>3.7093641000000002</v>
      </c>
      <c r="BJ496" s="10">
        <v>3.7065971000000002</v>
      </c>
      <c r="BK496" s="10">
        <v>3.7041702000000001</v>
      </c>
      <c r="BL496" s="10">
        <v>3.7020816000000001</v>
      </c>
      <c r="BM496" s="10">
        <v>3.7003295999999999</v>
      </c>
      <c r="BN496" s="10">
        <v>3.6989122999999999</v>
      </c>
      <c r="BO496" s="10">
        <v>3.6978279999999999</v>
      </c>
      <c r="BP496" s="10">
        <v>3.6970749000000001</v>
      </c>
      <c r="BQ496" s="10">
        <v>3.6966511</v>
      </c>
      <c r="BR496" s="10">
        <v>3.7007813000000001</v>
      </c>
      <c r="BS496" s="10">
        <v>3.7154303999999998</v>
      </c>
      <c r="BU496" s="9">
        <v>118.15</v>
      </c>
      <c r="BV496" s="9">
        <v>126.13</v>
      </c>
      <c r="BW496" s="9">
        <v>128.81</v>
      </c>
      <c r="BX496" s="9">
        <v>126.93</v>
      </c>
      <c r="BY496" s="9">
        <v>122.93</v>
      </c>
      <c r="BZ496" s="9">
        <v>119.23</v>
      </c>
      <c r="CA496" s="9">
        <v>117.18</v>
      </c>
      <c r="CB496" s="9">
        <v>117.68</v>
      </c>
      <c r="CC496" s="9">
        <v>118.68</v>
      </c>
      <c r="CD496" s="9">
        <v>122.14</v>
      </c>
      <c r="CE496" s="9">
        <v>123.44</v>
      </c>
      <c r="CF496" s="9">
        <v>131.94</v>
      </c>
      <c r="CG496" s="9">
        <v>139.80000000000001</v>
      </c>
      <c r="CH496" s="9">
        <v>142.82</v>
      </c>
      <c r="CI496" s="9">
        <v>138.83000000000001</v>
      </c>
      <c r="CJ496" s="9">
        <v>128.63</v>
      </c>
      <c r="CK496" s="9">
        <v>114.76</v>
      </c>
      <c r="CL496" s="9">
        <v>107.36</v>
      </c>
      <c r="CM496" s="9">
        <v>101.86</v>
      </c>
      <c r="CN496" s="9">
        <v>103.36</v>
      </c>
      <c r="CO496" s="9">
        <v>105.12</v>
      </c>
      <c r="CP496" s="9">
        <v>106.67</v>
      </c>
      <c r="CQ496" s="9">
        <v>111.17</v>
      </c>
      <c r="CR496" s="9">
        <v>113.65</v>
      </c>
      <c r="CS496" s="9">
        <v>115.59</v>
      </c>
      <c r="CT496" s="9">
        <v>120.59</v>
      </c>
      <c r="CU496" s="9">
        <v>122.05</v>
      </c>
      <c r="CV496" s="9">
        <v>115.05</v>
      </c>
      <c r="CW496" s="9">
        <v>99.75</v>
      </c>
      <c r="CX496" s="9">
        <v>93.25</v>
      </c>
      <c r="CY496" s="9">
        <v>87.85</v>
      </c>
      <c r="CZ496" s="9">
        <v>88.25</v>
      </c>
      <c r="DA496" s="9">
        <v>88.71</v>
      </c>
      <c r="DB496" s="9">
        <v>91.09</v>
      </c>
      <c r="DC496" s="9">
        <v>94.42</v>
      </c>
      <c r="DD496" s="9">
        <v>98.72</v>
      </c>
      <c r="DE496" s="9">
        <v>103.03</v>
      </c>
      <c r="DF496" s="9">
        <v>104.65</v>
      </c>
      <c r="DG496" s="9">
        <v>106.67</v>
      </c>
      <c r="DH496" s="9">
        <v>99.01</v>
      </c>
      <c r="DI496" s="9">
        <v>89.01</v>
      </c>
      <c r="DJ496" s="9">
        <v>80.010000000000005</v>
      </c>
      <c r="DK496" s="9">
        <v>76.010000000000005</v>
      </c>
      <c r="DL496" s="9">
        <v>70.260000000000005</v>
      </c>
      <c r="DM496" s="9">
        <v>70.739999999999995</v>
      </c>
      <c r="DN496" s="9">
        <v>74.7</v>
      </c>
      <c r="DO496" s="9">
        <v>78.55</v>
      </c>
      <c r="DP496" s="9">
        <v>82.35</v>
      </c>
      <c r="DR496" s="9">
        <v>98.78</v>
      </c>
      <c r="DS496" s="9">
        <v>115</v>
      </c>
      <c r="DT496" s="9">
        <v>120</v>
      </c>
      <c r="DU496" s="9">
        <v>106.09</v>
      </c>
      <c r="DV496" s="9">
        <v>104.7</v>
      </c>
      <c r="DW496" s="9">
        <v>101.8</v>
      </c>
      <c r="DX496" s="9">
        <v>101.69</v>
      </c>
      <c r="DY496" s="9">
        <v>100.99</v>
      </c>
      <c r="DZ496" s="9">
        <v>101.38</v>
      </c>
      <c r="EA496" s="9">
        <v>101.02</v>
      </c>
      <c r="EB496" s="9">
        <v>118.1</v>
      </c>
      <c r="EC496" s="9">
        <v>120.37</v>
      </c>
      <c r="ED496" s="9">
        <v>121.45</v>
      </c>
      <c r="EE496" s="9">
        <v>120.86</v>
      </c>
      <c r="EF496" s="9">
        <v>120.12</v>
      </c>
      <c r="EG496" s="9">
        <v>119.8</v>
      </c>
      <c r="EH496" s="9">
        <v>93.09</v>
      </c>
      <c r="EI496" s="9">
        <v>92.36</v>
      </c>
      <c r="EJ496" s="9">
        <v>92.34</v>
      </c>
      <c r="EK496" s="9">
        <v>92.45</v>
      </c>
      <c r="EL496" s="9">
        <v>93.83</v>
      </c>
      <c r="EM496" s="9">
        <v>94.67</v>
      </c>
      <c r="EN496" s="9">
        <v>102.49</v>
      </c>
      <c r="EO496" s="9">
        <v>105</v>
      </c>
      <c r="EP496" s="9">
        <v>106.86</v>
      </c>
      <c r="EQ496" s="9">
        <v>107.41</v>
      </c>
      <c r="ER496" s="9">
        <v>106.45</v>
      </c>
      <c r="ES496" s="9">
        <v>106.36</v>
      </c>
      <c r="ET496" s="9">
        <v>88.6</v>
      </c>
      <c r="EU496" s="9">
        <v>87.97</v>
      </c>
      <c r="EV496" s="9">
        <v>87.98</v>
      </c>
      <c r="EW496" s="9">
        <v>87.99</v>
      </c>
      <c r="EX496" s="9">
        <v>88.01</v>
      </c>
      <c r="EY496" s="9">
        <v>93.8</v>
      </c>
      <c r="EZ496" s="9">
        <v>96.07</v>
      </c>
      <c r="FA496" s="9">
        <v>98.58</v>
      </c>
      <c r="FB496" s="9">
        <v>100.44</v>
      </c>
      <c r="FC496" s="9">
        <v>100.99</v>
      </c>
      <c r="FD496" s="9">
        <v>100.03</v>
      </c>
      <c r="FE496" s="9">
        <v>99.94</v>
      </c>
      <c r="FF496" s="9">
        <v>82.96</v>
      </c>
      <c r="FG496" s="9">
        <v>82.33</v>
      </c>
      <c r="FH496" s="9">
        <v>82.34</v>
      </c>
      <c r="FI496" s="9">
        <v>82.35</v>
      </c>
      <c r="FJ496" s="9">
        <v>82.37</v>
      </c>
      <c r="FK496" s="9">
        <v>88.16</v>
      </c>
      <c r="FL496" s="9">
        <v>92.67</v>
      </c>
      <c r="FM496" s="9">
        <v>95.18</v>
      </c>
      <c r="FO496" s="9">
        <v>80.785899999999998</v>
      </c>
      <c r="FP496" s="7">
        <v>82.4</v>
      </c>
      <c r="FQ496" s="9">
        <v>1.2444</v>
      </c>
      <c r="FR496" s="7">
        <f t="shared" si="64"/>
        <v>66.216650594664102</v>
      </c>
      <c r="FT496" s="7">
        <v>4.6100000000000003</v>
      </c>
      <c r="FU496" s="7">
        <v>4.2300000000000004</v>
      </c>
      <c r="FV496" s="9">
        <v>80.969499999999996</v>
      </c>
      <c r="FX496" s="9">
        <v>81.180000000000007</v>
      </c>
      <c r="FY496" s="9">
        <v>80.88</v>
      </c>
      <c r="FZ496" s="9">
        <v>80.290000000000006</v>
      </c>
      <c r="GA496" s="9">
        <v>78.48</v>
      </c>
      <c r="GB496" s="9">
        <v>75.05</v>
      </c>
    </row>
    <row r="497" spans="1:184" x14ac:dyDescent="0.25">
      <c r="A497" s="6">
        <f t="shared" si="65"/>
        <v>45246</v>
      </c>
      <c r="B497" s="13">
        <f t="shared" si="59"/>
        <v>11</v>
      </c>
      <c r="C497" s="13">
        <f t="shared" si="60"/>
        <v>2023</v>
      </c>
      <c r="D497">
        <f t="shared" si="61"/>
        <v>202311</v>
      </c>
      <c r="E497">
        <f t="shared" si="62"/>
        <v>4</v>
      </c>
      <c r="F497">
        <f t="shared" si="63"/>
        <v>202304</v>
      </c>
      <c r="G497" t="s">
        <v>683</v>
      </c>
      <c r="H497" s="9">
        <v>5.25</v>
      </c>
      <c r="I497" s="9">
        <v>5.1874000000000002</v>
      </c>
      <c r="J497" s="10">
        <v>5.1879286999999996</v>
      </c>
      <c r="K497" s="10">
        <v>5.1988956999999996</v>
      </c>
      <c r="L497" s="10">
        <v>5.2019691999999997</v>
      </c>
      <c r="M497" s="10">
        <v>5.1851624000000003</v>
      </c>
      <c r="N497" s="10">
        <v>5.1450943999999996</v>
      </c>
      <c r="O497" s="10">
        <v>5.0858425</v>
      </c>
      <c r="P497" s="10">
        <v>5.0136472000000003</v>
      </c>
      <c r="Q497" s="10">
        <v>4.9352992999999996</v>
      </c>
      <c r="R497" s="10">
        <v>4.8558139999999996</v>
      </c>
      <c r="S497" s="10">
        <v>4.7778644000000003</v>
      </c>
      <c r="T497" s="10">
        <v>4.7024699999999999</v>
      </c>
      <c r="U497" s="10">
        <v>4.6295425999999997</v>
      </c>
      <c r="V497" s="10">
        <v>4.5573962999999997</v>
      </c>
      <c r="W497" s="10">
        <v>4.4860287000000003</v>
      </c>
      <c r="X497" s="10">
        <v>4.4161712</v>
      </c>
      <c r="Y497" s="10">
        <v>4.3485531999999996</v>
      </c>
      <c r="Z497" s="10">
        <v>4.2839042000000003</v>
      </c>
      <c r="AA497" s="10">
        <v>4.2229559999999999</v>
      </c>
      <c r="AB497" s="10">
        <v>4.1662819000000004</v>
      </c>
      <c r="AC497" s="10">
        <v>4.1138602000000004</v>
      </c>
      <c r="AD497" s="10">
        <v>4.0655295000000002</v>
      </c>
      <c r="AE497" s="10">
        <v>4.0211264</v>
      </c>
      <c r="AF497" s="10">
        <v>3.9804879999999998</v>
      </c>
      <c r="AG497" s="10">
        <v>3.9434524</v>
      </c>
      <c r="AH497" s="10">
        <v>3.9098476999999998</v>
      </c>
      <c r="AI497" s="10">
        <v>3.8794591</v>
      </c>
      <c r="AJ497" s="10">
        <v>3.8520599</v>
      </c>
      <c r="AK497" s="10">
        <v>3.8274221000000002</v>
      </c>
      <c r="AL497" s="10">
        <v>3.8053178999999999</v>
      </c>
      <c r="AM497" s="10">
        <v>3.7855205000000001</v>
      </c>
      <c r="AN497" s="10">
        <v>3.7678020000000001</v>
      </c>
      <c r="AO497" s="10">
        <v>3.7519347000000001</v>
      </c>
      <c r="AP497" s="10">
        <v>3.7376914999999999</v>
      </c>
      <c r="AQ497" s="10">
        <v>3.7248446</v>
      </c>
      <c r="AR497" s="10">
        <v>3.7131664999999998</v>
      </c>
      <c r="AS497" s="10">
        <v>3.7024298</v>
      </c>
      <c r="AT497" s="10">
        <v>3.6924367</v>
      </c>
      <c r="AU497" s="10">
        <v>3.6831204</v>
      </c>
      <c r="AV497" s="10">
        <v>3.6744504999999998</v>
      </c>
      <c r="AW497" s="10">
        <v>3.6663964999999998</v>
      </c>
      <c r="AX497" s="10">
        <v>3.6589277999999998</v>
      </c>
      <c r="AY497" s="10">
        <v>3.6520139999999999</v>
      </c>
      <c r="AZ497" s="10">
        <v>3.6456246999999999</v>
      </c>
      <c r="BA497" s="10">
        <v>3.6397292000000001</v>
      </c>
      <c r="BB497" s="10">
        <v>3.6342971999999998</v>
      </c>
      <c r="BC497" s="10">
        <v>3.6292981000000002</v>
      </c>
      <c r="BD497" s="10">
        <v>3.6247014000000002</v>
      </c>
      <c r="BE497" s="10">
        <v>3.6204767000000002</v>
      </c>
      <c r="BF497" s="10">
        <v>3.6165978000000001</v>
      </c>
      <c r="BG497" s="10">
        <v>3.6130580000000001</v>
      </c>
      <c r="BH497" s="10">
        <v>3.6098560000000002</v>
      </c>
      <c r="BI497" s="10">
        <v>3.6069905000000002</v>
      </c>
      <c r="BJ497" s="10">
        <v>3.6044600999999998</v>
      </c>
      <c r="BK497" s="10">
        <v>3.6022634</v>
      </c>
      <c r="BL497" s="10">
        <v>3.6003992</v>
      </c>
      <c r="BM497" s="10">
        <v>3.5988660000000001</v>
      </c>
      <c r="BN497" s="10">
        <v>3.5976625000000002</v>
      </c>
      <c r="BO497" s="10">
        <v>3.5967875</v>
      </c>
      <c r="BP497" s="10">
        <v>3.5962394</v>
      </c>
      <c r="BQ497" s="10">
        <v>3.5960169999999998</v>
      </c>
      <c r="BR497" s="10">
        <v>3.6012985</v>
      </c>
      <c r="BS497" s="10">
        <v>3.6170553999999999</v>
      </c>
      <c r="BU497" s="9">
        <v>115.47</v>
      </c>
      <c r="BV497" s="9">
        <v>122.79</v>
      </c>
      <c r="BW497" s="9">
        <v>125.27</v>
      </c>
      <c r="BX497" s="9">
        <v>122.79</v>
      </c>
      <c r="BY497" s="9">
        <v>119.77</v>
      </c>
      <c r="BZ497" s="9">
        <v>116.96</v>
      </c>
      <c r="CA497" s="9">
        <v>115.36</v>
      </c>
      <c r="CB497" s="9">
        <v>115.66</v>
      </c>
      <c r="CC497" s="9">
        <v>116.26</v>
      </c>
      <c r="CD497" s="9">
        <v>119.72</v>
      </c>
      <c r="CE497" s="9">
        <v>121.32</v>
      </c>
      <c r="CF497" s="9">
        <v>130.32</v>
      </c>
      <c r="CG497" s="9">
        <v>138.32</v>
      </c>
      <c r="CH497" s="9">
        <v>141.35</v>
      </c>
      <c r="CI497" s="9">
        <v>138.5</v>
      </c>
      <c r="CJ497" s="9">
        <v>127.19</v>
      </c>
      <c r="CK497" s="9">
        <v>114.04</v>
      </c>
      <c r="CL497" s="9">
        <v>106.64</v>
      </c>
      <c r="CM497" s="9">
        <v>101.14</v>
      </c>
      <c r="CN497" s="9">
        <v>102.64</v>
      </c>
      <c r="CO497" s="9">
        <v>104.4</v>
      </c>
      <c r="CP497" s="9">
        <v>105.95</v>
      </c>
      <c r="CQ497" s="9">
        <v>110.45</v>
      </c>
      <c r="CR497" s="9">
        <v>112.93</v>
      </c>
      <c r="CS497" s="9">
        <v>114.87</v>
      </c>
      <c r="CT497" s="9">
        <v>119.87</v>
      </c>
      <c r="CU497" s="9">
        <v>121.33</v>
      </c>
      <c r="CV497" s="9">
        <v>114.33</v>
      </c>
      <c r="CW497" s="9">
        <v>99.03</v>
      </c>
      <c r="CX497" s="9">
        <v>92.84</v>
      </c>
      <c r="CY497" s="9">
        <v>87.44</v>
      </c>
      <c r="CZ497" s="9">
        <v>87.84</v>
      </c>
      <c r="DA497" s="9">
        <v>88.3</v>
      </c>
      <c r="DB497" s="9">
        <v>90.68</v>
      </c>
      <c r="DC497" s="9">
        <v>93.92</v>
      </c>
      <c r="DD497" s="9">
        <v>98.22</v>
      </c>
      <c r="DE497" s="9">
        <v>102.53</v>
      </c>
      <c r="DF497" s="9">
        <v>104.15</v>
      </c>
      <c r="DG497" s="9">
        <v>106.17</v>
      </c>
      <c r="DH497" s="9">
        <v>98.51</v>
      </c>
      <c r="DI497" s="9">
        <v>89.11</v>
      </c>
      <c r="DJ497" s="9">
        <v>80.11</v>
      </c>
      <c r="DK497" s="9">
        <v>76.11</v>
      </c>
      <c r="DL497" s="9">
        <v>70.36</v>
      </c>
      <c r="DM497" s="9">
        <v>70.84</v>
      </c>
      <c r="DN497" s="9">
        <v>75.040000000000006</v>
      </c>
      <c r="DO497" s="9">
        <v>79.040000000000006</v>
      </c>
      <c r="DP497" s="9">
        <v>82.84</v>
      </c>
      <c r="DR497" s="9">
        <v>97.38</v>
      </c>
      <c r="DS497" s="9">
        <v>112.01</v>
      </c>
      <c r="DT497" s="9">
        <v>116.87</v>
      </c>
      <c r="DU497" s="9">
        <v>104.93</v>
      </c>
      <c r="DV497" s="9">
        <v>102.71</v>
      </c>
      <c r="DW497" s="9">
        <v>99.97</v>
      </c>
      <c r="DX497" s="9">
        <v>99.86</v>
      </c>
      <c r="DY497" s="9">
        <v>99</v>
      </c>
      <c r="DZ497" s="9">
        <v>99.39</v>
      </c>
      <c r="EA497" s="9">
        <v>99.03</v>
      </c>
      <c r="EB497" s="9">
        <v>116.45</v>
      </c>
      <c r="EC497" s="9">
        <v>118.72</v>
      </c>
      <c r="ED497" s="9">
        <v>119.8</v>
      </c>
      <c r="EE497" s="9">
        <v>119.2</v>
      </c>
      <c r="EF497" s="9">
        <v>118.46</v>
      </c>
      <c r="EG497" s="9">
        <v>118.14</v>
      </c>
      <c r="EH497" s="9">
        <v>92.78</v>
      </c>
      <c r="EI497" s="9">
        <v>92.05</v>
      </c>
      <c r="EJ497" s="9">
        <v>92.03</v>
      </c>
      <c r="EK497" s="9">
        <v>92.14</v>
      </c>
      <c r="EL497" s="9">
        <v>93.52</v>
      </c>
      <c r="EM497" s="9">
        <v>94.36</v>
      </c>
      <c r="EN497" s="9">
        <v>103.11</v>
      </c>
      <c r="EO497" s="9">
        <v>105.62</v>
      </c>
      <c r="EP497" s="9">
        <v>107.48</v>
      </c>
      <c r="EQ497" s="9">
        <v>108.03</v>
      </c>
      <c r="ER497" s="9">
        <v>107.07</v>
      </c>
      <c r="ES497" s="9">
        <v>106.98</v>
      </c>
      <c r="ET497" s="9">
        <v>87.64</v>
      </c>
      <c r="EU497" s="9">
        <v>87.01</v>
      </c>
      <c r="EV497" s="9">
        <v>87.02</v>
      </c>
      <c r="EW497" s="9">
        <v>87.03</v>
      </c>
      <c r="EX497" s="9">
        <v>87.05</v>
      </c>
      <c r="EY497" s="9">
        <v>92.84</v>
      </c>
      <c r="EZ497" s="9">
        <v>94.95</v>
      </c>
      <c r="FA497" s="9">
        <v>97.46</v>
      </c>
      <c r="FB497" s="9">
        <v>99.32</v>
      </c>
      <c r="FC497" s="9">
        <v>99.87</v>
      </c>
      <c r="FD497" s="9">
        <v>98.91</v>
      </c>
      <c r="FE497" s="9">
        <v>98.82</v>
      </c>
      <c r="FF497" s="9">
        <v>81.56</v>
      </c>
      <c r="FG497" s="9">
        <v>80.930000000000007</v>
      </c>
      <c r="FH497" s="9">
        <v>80.94</v>
      </c>
      <c r="FI497" s="9">
        <v>80.95</v>
      </c>
      <c r="FJ497" s="9">
        <v>80.97</v>
      </c>
      <c r="FK497" s="9">
        <v>86.76</v>
      </c>
      <c r="FL497" s="9">
        <v>91.55</v>
      </c>
      <c r="FM497" s="9">
        <v>94.06</v>
      </c>
      <c r="FO497" s="9">
        <v>80.751000000000005</v>
      </c>
      <c r="FP497" s="7">
        <v>77.73</v>
      </c>
      <c r="FQ497" s="9">
        <v>1.2444</v>
      </c>
      <c r="FR497" s="7">
        <f t="shared" si="64"/>
        <v>62.463837994214082</v>
      </c>
      <c r="FT497" s="7">
        <v>4.5199999999999996</v>
      </c>
      <c r="FU497" s="7">
        <v>4.13</v>
      </c>
      <c r="FV497" s="9">
        <v>80.936599999999999</v>
      </c>
      <c r="FX497" s="9">
        <v>77.42</v>
      </c>
      <c r="FY497" s="9">
        <v>77.5</v>
      </c>
      <c r="FZ497" s="9">
        <v>77.2</v>
      </c>
      <c r="GA497" s="9">
        <v>75.69</v>
      </c>
      <c r="GB497" s="9">
        <v>72.78</v>
      </c>
    </row>
    <row r="498" spans="1:184" x14ac:dyDescent="0.25">
      <c r="A498" s="6">
        <f t="shared" si="65"/>
        <v>45247</v>
      </c>
      <c r="B498" s="13">
        <f t="shared" si="59"/>
        <v>11</v>
      </c>
      <c r="C498" s="13">
        <f t="shared" si="60"/>
        <v>2023</v>
      </c>
      <c r="D498">
        <f t="shared" si="61"/>
        <v>202311</v>
      </c>
      <c r="E498">
        <f t="shared" si="62"/>
        <v>4</v>
      </c>
      <c r="F498">
        <f t="shared" si="63"/>
        <v>202304</v>
      </c>
      <c r="G498" t="s">
        <v>684</v>
      </c>
      <c r="H498" s="9">
        <v>5.25</v>
      </c>
      <c r="I498" s="9">
        <v>5.1881000000000004</v>
      </c>
      <c r="J498" s="10">
        <v>5.1930345999999998</v>
      </c>
      <c r="K498" s="10">
        <v>5.2019310000000001</v>
      </c>
      <c r="L498" s="10">
        <v>5.1995205999999996</v>
      </c>
      <c r="M498" s="10">
        <v>5.1776976000000001</v>
      </c>
      <c r="N498" s="10">
        <v>5.1350604999999998</v>
      </c>
      <c r="O498" s="10">
        <v>5.0750637000000003</v>
      </c>
      <c r="P498" s="10">
        <v>5.0032525999999997</v>
      </c>
      <c r="Q498" s="10">
        <v>4.9257454999999997</v>
      </c>
      <c r="R498" s="10">
        <v>4.8470130999999999</v>
      </c>
      <c r="S498" s="10">
        <v>4.7695248000000001</v>
      </c>
      <c r="T498" s="10">
        <v>4.6942706000000003</v>
      </c>
      <c r="U498" s="10">
        <v>4.6214515</v>
      </c>
      <c r="V498" s="10">
        <v>4.5501396999999999</v>
      </c>
      <c r="W498" s="10">
        <v>4.4803905999999998</v>
      </c>
      <c r="X498" s="10">
        <v>4.4126706999999996</v>
      </c>
      <c r="Y498" s="10">
        <v>4.3474443999999997</v>
      </c>
      <c r="Z498" s="10">
        <v>4.2851756999999999</v>
      </c>
      <c r="AA498" s="10">
        <v>4.2263313</v>
      </c>
      <c r="AB498" s="10">
        <v>4.1712837</v>
      </c>
      <c r="AC498" s="10">
        <v>4.1199804000000002</v>
      </c>
      <c r="AD498" s="10">
        <v>4.0722472999999999</v>
      </c>
      <c r="AE498" s="10">
        <v>4.0279086</v>
      </c>
      <c r="AF498" s="10">
        <v>3.9867887</v>
      </c>
      <c r="AG498" s="10">
        <v>3.9487133000000001</v>
      </c>
      <c r="AH498" s="10">
        <v>3.9135087</v>
      </c>
      <c r="AI498" s="10">
        <v>3.8810101000000001</v>
      </c>
      <c r="AJ498" s="10">
        <v>3.8510564</v>
      </c>
      <c r="AK498" s="10">
        <v>3.8234853000000002</v>
      </c>
      <c r="AL498" s="10">
        <v>3.7981345000000002</v>
      </c>
      <c r="AM498" s="10">
        <v>3.7748427000000002</v>
      </c>
      <c r="AN498" s="10">
        <v>3.7534478</v>
      </c>
      <c r="AO498" s="10">
        <v>3.7337874000000002</v>
      </c>
      <c r="AP498" s="10">
        <v>3.7157002000000001</v>
      </c>
      <c r="AQ498" s="10">
        <v>3.6990240999999999</v>
      </c>
      <c r="AR498" s="10">
        <v>3.6835968000000001</v>
      </c>
      <c r="AS498" s="10">
        <v>3.6692567999999999</v>
      </c>
      <c r="AT498" s="10">
        <v>3.6558614999999999</v>
      </c>
      <c r="AU498" s="10">
        <v>3.6433532999999998</v>
      </c>
      <c r="AV498" s="10">
        <v>3.6316991000000001</v>
      </c>
      <c r="AW498" s="10">
        <v>3.6208651000000001</v>
      </c>
      <c r="AX498" s="10">
        <v>3.6108175</v>
      </c>
      <c r="AY498" s="10">
        <v>3.6015229999999998</v>
      </c>
      <c r="AZ498" s="10">
        <v>3.5929479</v>
      </c>
      <c r="BA498" s="10">
        <v>3.5850583999999999</v>
      </c>
      <c r="BB498" s="10">
        <v>3.5778211</v>
      </c>
      <c r="BC498" s="10">
        <v>3.5712024000000002</v>
      </c>
      <c r="BD498" s="10">
        <v>3.5651684000000001</v>
      </c>
      <c r="BE498" s="10">
        <v>3.5596858999999998</v>
      </c>
      <c r="BF498" s="10">
        <v>3.5547243000000002</v>
      </c>
      <c r="BG498" s="10">
        <v>3.5502679000000001</v>
      </c>
      <c r="BH498" s="10">
        <v>3.5463049</v>
      </c>
      <c r="BI498" s="10">
        <v>3.5428234999999999</v>
      </c>
      <c r="BJ498" s="10">
        <v>3.5398119000000001</v>
      </c>
      <c r="BK498" s="10">
        <v>3.5372583</v>
      </c>
      <c r="BL498" s="10">
        <v>3.5351509000000001</v>
      </c>
      <c r="BM498" s="10">
        <v>3.5334780000000001</v>
      </c>
      <c r="BN498" s="10">
        <v>3.5322277</v>
      </c>
      <c r="BO498" s="10">
        <v>3.5313883000000001</v>
      </c>
      <c r="BP498" s="10">
        <v>3.530948</v>
      </c>
      <c r="BQ498" s="10">
        <v>3.5308948999999998</v>
      </c>
      <c r="BR498" s="10">
        <v>3.5381482000000002</v>
      </c>
      <c r="BS498" s="10">
        <v>3.5569823999999999</v>
      </c>
      <c r="BU498" s="9">
        <v>113.74</v>
      </c>
      <c r="BV498" s="9">
        <v>120.6</v>
      </c>
      <c r="BW498" s="9">
        <v>123.55</v>
      </c>
      <c r="BX498" s="9">
        <v>121.2</v>
      </c>
      <c r="BY498" s="9">
        <v>118.18</v>
      </c>
      <c r="BZ498" s="9">
        <v>115.72</v>
      </c>
      <c r="CA498" s="9">
        <v>114.12</v>
      </c>
      <c r="CB498" s="9">
        <v>113.71</v>
      </c>
      <c r="CC498" s="9">
        <v>114.33</v>
      </c>
      <c r="CD498" s="9">
        <v>117.7</v>
      </c>
      <c r="CE498" s="9">
        <v>119.72</v>
      </c>
      <c r="CF498" s="9">
        <v>128.72</v>
      </c>
      <c r="CG498" s="9">
        <v>136.72</v>
      </c>
      <c r="CH498" s="9">
        <v>139.74</v>
      </c>
      <c r="CI498" s="9">
        <v>136.84</v>
      </c>
      <c r="CJ498" s="9">
        <v>125.42</v>
      </c>
      <c r="CK498" s="9">
        <v>113.92</v>
      </c>
      <c r="CL498" s="9">
        <v>106.71</v>
      </c>
      <c r="CM498" s="9">
        <v>101.21</v>
      </c>
      <c r="CN498" s="9">
        <v>102.71</v>
      </c>
      <c r="CO498" s="9">
        <v>104.46</v>
      </c>
      <c r="CP498" s="9">
        <v>106</v>
      </c>
      <c r="CQ498" s="9">
        <v>110.7</v>
      </c>
      <c r="CR498" s="9">
        <v>113.17</v>
      </c>
      <c r="CS498" s="9">
        <v>115.1</v>
      </c>
      <c r="CT498" s="9">
        <v>120.09</v>
      </c>
      <c r="CU498" s="9">
        <v>121.54</v>
      </c>
      <c r="CV498" s="9">
        <v>114.52</v>
      </c>
      <c r="CW498" s="9">
        <v>98.82</v>
      </c>
      <c r="CX498" s="9">
        <v>92.63</v>
      </c>
      <c r="CY498" s="9">
        <v>87.23</v>
      </c>
      <c r="CZ498" s="9">
        <v>87.63</v>
      </c>
      <c r="DA498" s="9">
        <v>88.09</v>
      </c>
      <c r="DB498" s="9">
        <v>90.47</v>
      </c>
      <c r="DC498" s="9">
        <v>93.82</v>
      </c>
      <c r="DD498" s="9">
        <v>98.12</v>
      </c>
      <c r="DE498" s="9">
        <v>102.43</v>
      </c>
      <c r="DF498" s="9">
        <v>104.05</v>
      </c>
      <c r="DG498" s="9">
        <v>106.07</v>
      </c>
      <c r="DH498" s="9">
        <v>98.41</v>
      </c>
      <c r="DI498" s="9">
        <v>89.06</v>
      </c>
      <c r="DJ498" s="9">
        <v>80.06</v>
      </c>
      <c r="DK498" s="9">
        <v>76.06</v>
      </c>
      <c r="DL498" s="9">
        <v>70.31</v>
      </c>
      <c r="DM498" s="9">
        <v>70.790000000000006</v>
      </c>
      <c r="DN498" s="9">
        <v>74.989999999999995</v>
      </c>
      <c r="DO498" s="9">
        <v>78.989999999999995</v>
      </c>
      <c r="DP498" s="9">
        <v>82.79</v>
      </c>
      <c r="DR498" s="9">
        <v>96.2</v>
      </c>
      <c r="DS498" s="9">
        <v>111</v>
      </c>
      <c r="DT498" s="9">
        <v>115.97</v>
      </c>
      <c r="DU498" s="9">
        <v>103.94</v>
      </c>
      <c r="DV498" s="9">
        <v>102.5</v>
      </c>
      <c r="DW498" s="9">
        <v>99.76</v>
      </c>
      <c r="DX498" s="9">
        <v>99.65</v>
      </c>
      <c r="DY498" s="9">
        <v>97.94</v>
      </c>
      <c r="DZ498" s="9">
        <v>98.33</v>
      </c>
      <c r="EA498" s="9">
        <v>97.97</v>
      </c>
      <c r="EB498" s="9">
        <v>116.02</v>
      </c>
      <c r="EC498" s="9">
        <v>118.29</v>
      </c>
      <c r="ED498" s="9">
        <v>119.37</v>
      </c>
      <c r="EE498" s="9">
        <v>118.77</v>
      </c>
      <c r="EF498" s="9">
        <v>118.03</v>
      </c>
      <c r="EG498" s="9">
        <v>117.71</v>
      </c>
      <c r="EH498" s="9">
        <v>91.91</v>
      </c>
      <c r="EI498" s="9">
        <v>91.18</v>
      </c>
      <c r="EJ498" s="9">
        <v>91.16</v>
      </c>
      <c r="EK498" s="9">
        <v>91.27</v>
      </c>
      <c r="EL498" s="9">
        <v>92.65</v>
      </c>
      <c r="EM498" s="9">
        <v>93.49</v>
      </c>
      <c r="EN498" s="9">
        <v>103.47</v>
      </c>
      <c r="EO498" s="9">
        <v>105.98</v>
      </c>
      <c r="EP498" s="9">
        <v>107.84</v>
      </c>
      <c r="EQ498" s="9">
        <v>108.39</v>
      </c>
      <c r="ER498" s="9">
        <v>107.43</v>
      </c>
      <c r="ES498" s="9">
        <v>107.34</v>
      </c>
      <c r="ET498" s="9">
        <v>87.4</v>
      </c>
      <c r="EU498" s="9">
        <v>86.77</v>
      </c>
      <c r="EV498" s="9">
        <v>86.78</v>
      </c>
      <c r="EW498" s="9">
        <v>86.79</v>
      </c>
      <c r="EX498" s="9">
        <v>86.81</v>
      </c>
      <c r="EY498" s="9">
        <v>92.6</v>
      </c>
      <c r="EZ498" s="9">
        <v>96.44</v>
      </c>
      <c r="FA498" s="9">
        <v>98.95</v>
      </c>
      <c r="FB498" s="9">
        <v>100.81</v>
      </c>
      <c r="FC498" s="9">
        <v>101.36</v>
      </c>
      <c r="FD498" s="9">
        <v>100.4</v>
      </c>
      <c r="FE498" s="9">
        <v>100.31</v>
      </c>
      <c r="FF498" s="9">
        <v>80.959999999999994</v>
      </c>
      <c r="FG498" s="9">
        <v>80.33</v>
      </c>
      <c r="FH498" s="9">
        <v>80.34</v>
      </c>
      <c r="FI498" s="9">
        <v>80.349999999999994</v>
      </c>
      <c r="FJ498" s="9">
        <v>80.37</v>
      </c>
      <c r="FK498" s="9">
        <v>86.16</v>
      </c>
      <c r="FL498" s="9">
        <v>93.04</v>
      </c>
      <c r="FM498" s="9">
        <v>95.55</v>
      </c>
      <c r="FO498" s="9">
        <v>80.647000000000006</v>
      </c>
      <c r="FP498" s="7">
        <v>81.22</v>
      </c>
      <c r="FQ498" s="9">
        <v>1.2433000000000001</v>
      </c>
      <c r="FR498" s="7">
        <f t="shared" si="64"/>
        <v>65.326148154106008</v>
      </c>
      <c r="FT498" s="7">
        <v>4.5199999999999996</v>
      </c>
      <c r="FU498" s="7">
        <v>4.0999999999999996</v>
      </c>
      <c r="FV498" s="9">
        <v>80.8249</v>
      </c>
      <c r="FX498" s="9">
        <v>80.61</v>
      </c>
      <c r="FY498" s="9">
        <v>80.349999999999994</v>
      </c>
      <c r="FZ498" s="9">
        <v>79.86</v>
      </c>
      <c r="GA498" s="9">
        <v>78.099999999999994</v>
      </c>
      <c r="GB498" s="9">
        <v>74.86</v>
      </c>
    </row>
    <row r="499" spans="1:184" x14ac:dyDescent="0.25">
      <c r="A499" s="6">
        <f t="shared" si="65"/>
        <v>45250</v>
      </c>
      <c r="B499" s="13">
        <f t="shared" si="59"/>
        <v>11</v>
      </c>
      <c r="C499" s="13">
        <f t="shared" si="60"/>
        <v>2023</v>
      </c>
      <c r="D499">
        <f t="shared" si="61"/>
        <v>202311</v>
      </c>
      <c r="E499">
        <f t="shared" si="62"/>
        <v>4</v>
      </c>
      <c r="F499">
        <f t="shared" si="63"/>
        <v>202304</v>
      </c>
      <c r="G499" t="s">
        <v>685</v>
      </c>
      <c r="H499" s="9">
        <v>5.25</v>
      </c>
      <c r="I499" s="9">
        <v>5.1882000000000001</v>
      </c>
      <c r="J499" s="10">
        <v>5.1946189</v>
      </c>
      <c r="K499" s="10">
        <v>5.2038587999999999</v>
      </c>
      <c r="L499" s="10">
        <v>5.1998918999999999</v>
      </c>
      <c r="M499" s="10">
        <v>5.1752414</v>
      </c>
      <c r="N499" s="10">
        <v>5.1301480000000002</v>
      </c>
      <c r="O499" s="10">
        <v>5.0688336999999999</v>
      </c>
      <c r="P499" s="10">
        <v>4.9969653000000003</v>
      </c>
      <c r="Q499" s="10">
        <v>4.9207957999999996</v>
      </c>
      <c r="R499" s="10">
        <v>4.8449435999999997</v>
      </c>
      <c r="S499" s="10">
        <v>4.7717403000000003</v>
      </c>
      <c r="T499" s="10">
        <v>4.7020194999999996</v>
      </c>
      <c r="U499" s="10">
        <v>4.6355421000000003</v>
      </c>
      <c r="V499" s="10">
        <v>4.5707642000000002</v>
      </c>
      <c r="W499" s="10">
        <v>4.5074674000000003</v>
      </c>
      <c r="X499" s="10">
        <v>4.4459258000000004</v>
      </c>
      <c r="Y499" s="10">
        <v>4.3864112999999998</v>
      </c>
      <c r="Z499" s="10">
        <v>4.3291959000000002</v>
      </c>
      <c r="AA499" s="10">
        <v>4.2745536</v>
      </c>
      <c r="AB499" s="10">
        <v>4.2227060999999999</v>
      </c>
      <c r="AC499" s="10">
        <v>4.1736832000000001</v>
      </c>
      <c r="AD499" s="10">
        <v>4.1274706999999999</v>
      </c>
      <c r="AE499" s="10">
        <v>4.0840528999999997</v>
      </c>
      <c r="AF499" s="10">
        <v>4.0434140000000003</v>
      </c>
      <c r="AG499" s="10">
        <v>4.0055396999999999</v>
      </c>
      <c r="AH499" s="10">
        <v>3.9703925999999998</v>
      </c>
      <c r="AI499" s="10">
        <v>3.9378402000000001</v>
      </c>
      <c r="AJ499" s="10">
        <v>3.9077245999999999</v>
      </c>
      <c r="AK499" s="10">
        <v>3.8798868</v>
      </c>
      <c r="AL499" s="10">
        <v>3.854168</v>
      </c>
      <c r="AM499" s="10">
        <v>3.8304100999999999</v>
      </c>
      <c r="AN499" s="10">
        <v>3.8084543000000002</v>
      </c>
      <c r="AO499" s="10">
        <v>3.7881417000000002</v>
      </c>
      <c r="AP499" s="10">
        <v>3.7693143</v>
      </c>
      <c r="AQ499" s="10">
        <v>3.7518132</v>
      </c>
      <c r="AR499" s="10">
        <v>3.7354796000000001</v>
      </c>
      <c r="AS499" s="10">
        <v>3.7201553999999999</v>
      </c>
      <c r="AT499" s="10">
        <v>3.7057020999999999</v>
      </c>
      <c r="AU499" s="10">
        <v>3.6920712</v>
      </c>
      <c r="AV499" s="10">
        <v>3.6792392999999999</v>
      </c>
      <c r="AW499" s="10">
        <v>3.6671828</v>
      </c>
      <c r="AX499" s="10">
        <v>3.6558777999999998</v>
      </c>
      <c r="AY499" s="10">
        <v>3.6453011000000002</v>
      </c>
      <c r="AZ499" s="10">
        <v>3.6354288000000001</v>
      </c>
      <c r="BA499" s="10">
        <v>3.6262373999999999</v>
      </c>
      <c r="BB499" s="10">
        <v>3.6177033000000001</v>
      </c>
      <c r="BC499" s="10">
        <v>3.6098029999999999</v>
      </c>
      <c r="BD499" s="10">
        <v>3.6025125999999998</v>
      </c>
      <c r="BE499" s="10">
        <v>3.5958087999999999</v>
      </c>
      <c r="BF499" s="10">
        <v>3.5896699999999999</v>
      </c>
      <c r="BG499" s="10">
        <v>3.5840862000000002</v>
      </c>
      <c r="BH499" s="10">
        <v>3.5790513000000002</v>
      </c>
      <c r="BI499" s="10">
        <v>3.5745591000000001</v>
      </c>
      <c r="BJ499" s="10">
        <v>3.5706033000000001</v>
      </c>
      <c r="BK499" s="10">
        <v>3.5671781</v>
      </c>
      <c r="BL499" s="10">
        <v>3.5642771</v>
      </c>
      <c r="BM499" s="10">
        <v>3.5618941999999998</v>
      </c>
      <c r="BN499" s="10">
        <v>3.5600233000000001</v>
      </c>
      <c r="BO499" s="10">
        <v>3.5586582</v>
      </c>
      <c r="BP499" s="10">
        <v>3.5577926999999998</v>
      </c>
      <c r="BQ499" s="10">
        <v>3.5574207000000002</v>
      </c>
      <c r="BR499" s="10">
        <v>3.5648564999999999</v>
      </c>
      <c r="BS499" s="10">
        <v>3.5863499999999999</v>
      </c>
      <c r="BU499" s="9">
        <v>116.27</v>
      </c>
      <c r="BV499" s="9">
        <v>122</v>
      </c>
      <c r="BW499" s="9">
        <v>124.13</v>
      </c>
      <c r="BX499" s="9">
        <v>122.21</v>
      </c>
      <c r="BY499" s="9">
        <v>119.06</v>
      </c>
      <c r="BZ499" s="9">
        <v>116.68</v>
      </c>
      <c r="CA499" s="9">
        <v>115.08</v>
      </c>
      <c r="CB499" s="9">
        <v>114.79</v>
      </c>
      <c r="CC499" s="9">
        <v>115.49</v>
      </c>
      <c r="CD499" s="9">
        <v>118.87</v>
      </c>
      <c r="CE499" s="9">
        <v>120.93</v>
      </c>
      <c r="CF499" s="9">
        <v>129.94</v>
      </c>
      <c r="CG499" s="9">
        <v>138.01</v>
      </c>
      <c r="CH499" s="9">
        <v>140.99</v>
      </c>
      <c r="CI499" s="9">
        <v>138.03</v>
      </c>
      <c r="CJ499" s="9">
        <v>126.58</v>
      </c>
      <c r="CK499" s="9">
        <v>114.86</v>
      </c>
      <c r="CL499" s="9">
        <v>107.6</v>
      </c>
      <c r="CM499" s="9">
        <v>102.07</v>
      </c>
      <c r="CN499" s="9">
        <v>103.51</v>
      </c>
      <c r="CO499" s="9">
        <v>105.32</v>
      </c>
      <c r="CP499" s="9">
        <v>106.87</v>
      </c>
      <c r="CQ499" s="9">
        <v>111.77</v>
      </c>
      <c r="CR499" s="9">
        <v>114.23</v>
      </c>
      <c r="CS499" s="9">
        <v>116.25</v>
      </c>
      <c r="CT499" s="9">
        <v>121.25</v>
      </c>
      <c r="CU499" s="9">
        <v>122.7</v>
      </c>
      <c r="CV499" s="9">
        <v>115.57</v>
      </c>
      <c r="CW499" s="9">
        <v>99.34</v>
      </c>
      <c r="CX499" s="9">
        <v>93.19</v>
      </c>
      <c r="CY499" s="9">
        <v>87.79</v>
      </c>
      <c r="CZ499" s="9">
        <v>88.19</v>
      </c>
      <c r="DA499" s="9">
        <v>88.65</v>
      </c>
      <c r="DB499" s="9">
        <v>91.04</v>
      </c>
      <c r="DC499" s="9">
        <v>94.24</v>
      </c>
      <c r="DD499" s="9">
        <v>98.54</v>
      </c>
      <c r="DE499" s="9">
        <v>102.85</v>
      </c>
      <c r="DF499" s="9">
        <v>104.47</v>
      </c>
      <c r="DG499" s="9">
        <v>106.49</v>
      </c>
      <c r="DH499" s="9">
        <v>98.84</v>
      </c>
      <c r="DI499" s="9">
        <v>89.45</v>
      </c>
      <c r="DJ499" s="9">
        <v>80.45</v>
      </c>
      <c r="DK499" s="9">
        <v>76.45</v>
      </c>
      <c r="DL499" s="9">
        <v>70.7</v>
      </c>
      <c r="DM499" s="9">
        <v>71.16</v>
      </c>
      <c r="DN499" s="9">
        <v>75.36</v>
      </c>
      <c r="DO499" s="9">
        <v>79.36</v>
      </c>
      <c r="DP499" s="9">
        <v>83.16</v>
      </c>
      <c r="DR499" s="9">
        <v>99.35</v>
      </c>
      <c r="DS499" s="9">
        <v>111.27</v>
      </c>
      <c r="DT499" s="9">
        <v>116.66</v>
      </c>
      <c r="DU499" s="9">
        <v>104.63</v>
      </c>
      <c r="DV499" s="9">
        <v>103.92</v>
      </c>
      <c r="DW499" s="9">
        <v>101.18</v>
      </c>
      <c r="DX499" s="9">
        <v>101.07</v>
      </c>
      <c r="DY499" s="9">
        <v>99.4</v>
      </c>
      <c r="DZ499" s="9">
        <v>99.79</v>
      </c>
      <c r="EA499" s="9">
        <v>99.43</v>
      </c>
      <c r="EB499" s="9">
        <v>116.43</v>
      </c>
      <c r="EC499" s="9">
        <v>118.7</v>
      </c>
      <c r="ED499" s="9">
        <v>119.78</v>
      </c>
      <c r="EE499" s="9">
        <v>119.19</v>
      </c>
      <c r="EF499" s="9">
        <v>118.45</v>
      </c>
      <c r="EG499" s="9">
        <v>118.13</v>
      </c>
      <c r="EH499" s="9">
        <v>92.66</v>
      </c>
      <c r="EI499" s="9">
        <v>91.93</v>
      </c>
      <c r="EJ499" s="9">
        <v>91.91</v>
      </c>
      <c r="EK499" s="9">
        <v>92.02</v>
      </c>
      <c r="EL499" s="9">
        <v>93.4</v>
      </c>
      <c r="EM499" s="9">
        <v>94.24</v>
      </c>
      <c r="EN499" s="9">
        <v>103.81</v>
      </c>
      <c r="EO499" s="9">
        <v>106.32</v>
      </c>
      <c r="EP499" s="9">
        <v>108.18</v>
      </c>
      <c r="EQ499" s="9">
        <v>108.73</v>
      </c>
      <c r="ER499" s="9">
        <v>107.77</v>
      </c>
      <c r="ES499" s="9">
        <v>107.68</v>
      </c>
      <c r="ET499" s="9">
        <v>87.68</v>
      </c>
      <c r="EU499" s="9">
        <v>87.05</v>
      </c>
      <c r="EV499" s="9">
        <v>87.06</v>
      </c>
      <c r="EW499" s="9">
        <v>87.07</v>
      </c>
      <c r="EX499" s="9">
        <v>87.09</v>
      </c>
      <c r="EY499" s="9">
        <v>92.88</v>
      </c>
      <c r="EZ499" s="9">
        <v>96.88</v>
      </c>
      <c r="FA499" s="9">
        <v>99.39</v>
      </c>
      <c r="FB499" s="9">
        <v>101.25</v>
      </c>
      <c r="FC499" s="9">
        <v>101.8</v>
      </c>
      <c r="FD499" s="9">
        <v>100.84</v>
      </c>
      <c r="FE499" s="9">
        <v>100.75</v>
      </c>
      <c r="FF499" s="9">
        <v>81.36</v>
      </c>
      <c r="FG499" s="9">
        <v>80.73</v>
      </c>
      <c r="FH499" s="9">
        <v>80.739999999999995</v>
      </c>
      <c r="FI499" s="9">
        <v>80.75</v>
      </c>
      <c r="FJ499" s="9">
        <v>80.77</v>
      </c>
      <c r="FK499" s="9">
        <v>86.56</v>
      </c>
      <c r="FL499" s="9">
        <v>93.48</v>
      </c>
      <c r="FM499" s="9">
        <v>95.99</v>
      </c>
      <c r="FO499" s="9">
        <v>80.711699999999993</v>
      </c>
      <c r="FP499" s="7">
        <v>83.25</v>
      </c>
      <c r="FQ499" s="9">
        <v>1.2493000000000001</v>
      </c>
      <c r="FR499" s="7">
        <f t="shared" si="64"/>
        <v>66.637316897462568</v>
      </c>
      <c r="FT499" s="7">
        <v>4.53</v>
      </c>
      <c r="FU499" s="7">
        <v>4.13</v>
      </c>
      <c r="FV499" s="9">
        <v>80.889200000000002</v>
      </c>
      <c r="FX499" s="9">
        <v>82.32</v>
      </c>
      <c r="FY499" s="9">
        <v>82.2</v>
      </c>
      <c r="FZ499" s="9">
        <v>81.59</v>
      </c>
      <c r="GA499" s="9">
        <v>79.58</v>
      </c>
      <c r="GB499" s="9">
        <v>75.959999999999994</v>
      </c>
    </row>
    <row r="500" spans="1:184" x14ac:dyDescent="0.25">
      <c r="A500" s="6">
        <f t="shared" si="65"/>
        <v>45251</v>
      </c>
      <c r="B500" s="13">
        <f t="shared" si="59"/>
        <v>11</v>
      </c>
      <c r="C500" s="13">
        <f t="shared" si="60"/>
        <v>2023</v>
      </c>
      <c r="D500">
        <f t="shared" si="61"/>
        <v>202311</v>
      </c>
      <c r="E500">
        <f t="shared" si="62"/>
        <v>4</v>
      </c>
      <c r="F500">
        <f t="shared" si="63"/>
        <v>202304</v>
      </c>
      <c r="G500" t="s">
        <v>686</v>
      </c>
      <c r="H500" s="9">
        <v>5.25</v>
      </c>
      <c r="I500" s="9">
        <v>5.1885000000000003</v>
      </c>
      <c r="J500" s="10">
        <v>5.195837</v>
      </c>
      <c r="K500" s="10">
        <v>5.2092593999999997</v>
      </c>
      <c r="L500" s="10">
        <v>5.2126479999999997</v>
      </c>
      <c r="M500" s="10">
        <v>5.1960812000000001</v>
      </c>
      <c r="N500" s="10">
        <v>5.1579286</v>
      </c>
      <c r="O500" s="10">
        <v>5.1018848999999999</v>
      </c>
      <c r="P500" s="10">
        <v>5.0340942999999996</v>
      </c>
      <c r="Q500" s="10">
        <v>4.9609646999999999</v>
      </c>
      <c r="R500" s="10">
        <v>4.8861176000000004</v>
      </c>
      <c r="S500" s="10">
        <v>4.8111534000000002</v>
      </c>
      <c r="T500" s="10">
        <v>4.7367819000000004</v>
      </c>
      <c r="U500" s="10">
        <v>4.6635507</v>
      </c>
      <c r="V500" s="10">
        <v>4.5929431999999997</v>
      </c>
      <c r="W500" s="10">
        <v>4.5254519999999996</v>
      </c>
      <c r="X500" s="10">
        <v>4.4612018999999998</v>
      </c>
      <c r="Y500" s="10">
        <v>4.4003152999999999</v>
      </c>
      <c r="Z500" s="10">
        <v>4.3429146999999997</v>
      </c>
      <c r="AA500" s="10">
        <v>4.2891246000000001</v>
      </c>
      <c r="AB500" s="10">
        <v>4.2389983000000004</v>
      </c>
      <c r="AC500" s="10">
        <v>4.1923260999999998</v>
      </c>
      <c r="AD500" s="10">
        <v>4.1488373999999997</v>
      </c>
      <c r="AE500" s="10">
        <v>4.1082597999999999</v>
      </c>
      <c r="AF500" s="10">
        <v>4.0703209999999999</v>
      </c>
      <c r="AG500" s="10">
        <v>4.0347502000000004</v>
      </c>
      <c r="AH500" s="10">
        <v>4.0013006999999998</v>
      </c>
      <c r="AI500" s="10">
        <v>3.9698395</v>
      </c>
      <c r="AJ500" s="10">
        <v>3.9402658000000002</v>
      </c>
      <c r="AK500" s="10">
        <v>3.9124778999999998</v>
      </c>
      <c r="AL500" s="10">
        <v>3.8863739000000002</v>
      </c>
      <c r="AM500" s="10">
        <v>3.861853</v>
      </c>
      <c r="AN500" s="10">
        <v>3.8388135999999999</v>
      </c>
      <c r="AO500" s="10">
        <v>3.8171537</v>
      </c>
      <c r="AP500" s="10">
        <v>3.7967726000000002</v>
      </c>
      <c r="AQ500" s="10">
        <v>3.7775683999999998</v>
      </c>
      <c r="AR500" s="10">
        <v>3.7594395999999999</v>
      </c>
      <c r="AS500" s="10">
        <v>3.7422851000000001</v>
      </c>
      <c r="AT500" s="10">
        <v>3.7260133999999998</v>
      </c>
      <c r="AU500" s="10">
        <v>3.7105880999999998</v>
      </c>
      <c r="AV500" s="10">
        <v>3.6959914999999999</v>
      </c>
      <c r="AW500" s="10">
        <v>3.6822056999999999</v>
      </c>
      <c r="AX500" s="10">
        <v>3.6692125999999998</v>
      </c>
      <c r="AY500" s="10">
        <v>3.6569946</v>
      </c>
      <c r="AZ500" s="10">
        <v>3.6455337000000001</v>
      </c>
      <c r="BA500" s="10">
        <v>3.6348118999999999</v>
      </c>
      <c r="BB500" s="10">
        <v>3.6248114999999999</v>
      </c>
      <c r="BC500" s="10">
        <v>3.6155145000000002</v>
      </c>
      <c r="BD500" s="10">
        <v>3.606903</v>
      </c>
      <c r="BE500" s="10">
        <v>3.5989591999999999</v>
      </c>
      <c r="BF500" s="10">
        <v>3.591666</v>
      </c>
      <c r="BG500" s="10">
        <v>3.58501</v>
      </c>
      <c r="BH500" s="10">
        <v>3.5789791000000002</v>
      </c>
      <c r="BI500" s="10">
        <v>3.5735611</v>
      </c>
      <c r="BJ500" s="10">
        <v>3.5687437000000002</v>
      </c>
      <c r="BK500" s="10">
        <v>3.5645150000000001</v>
      </c>
      <c r="BL500" s="10">
        <v>3.5608626999999999</v>
      </c>
      <c r="BM500" s="10">
        <v>3.5577744999999998</v>
      </c>
      <c r="BN500" s="10">
        <v>3.5552385000000002</v>
      </c>
      <c r="BO500" s="10">
        <v>3.5532423</v>
      </c>
      <c r="BP500" s="10">
        <v>3.5517737999999999</v>
      </c>
      <c r="BQ500" s="10">
        <v>3.5508209000000002</v>
      </c>
      <c r="BR500" s="10">
        <v>3.5550761</v>
      </c>
      <c r="BS500" s="10">
        <v>3.5737681000000001</v>
      </c>
      <c r="BU500" s="9">
        <v>111.82</v>
      </c>
      <c r="BV500" s="9">
        <v>117.01</v>
      </c>
      <c r="BW500" s="9">
        <v>119.06</v>
      </c>
      <c r="BX500" s="9">
        <v>117.61</v>
      </c>
      <c r="BY500" s="9">
        <v>115.35</v>
      </c>
      <c r="BZ500" s="9">
        <v>113.21</v>
      </c>
      <c r="CA500" s="9">
        <v>111.74</v>
      </c>
      <c r="CB500" s="9">
        <v>111.31</v>
      </c>
      <c r="CC500" s="9">
        <v>112.08</v>
      </c>
      <c r="CD500" s="9">
        <v>115.58</v>
      </c>
      <c r="CE500" s="9">
        <v>117.67</v>
      </c>
      <c r="CF500" s="9">
        <v>126.76</v>
      </c>
      <c r="CG500" s="9">
        <v>134.83000000000001</v>
      </c>
      <c r="CH500" s="9">
        <v>137.81</v>
      </c>
      <c r="CI500" s="9">
        <v>134.85</v>
      </c>
      <c r="CJ500" s="9">
        <v>123.71</v>
      </c>
      <c r="CK500" s="9">
        <v>113.21</v>
      </c>
      <c r="CL500" s="9">
        <v>105.95</v>
      </c>
      <c r="CM500" s="9">
        <v>100.41</v>
      </c>
      <c r="CN500" s="9">
        <v>101.9</v>
      </c>
      <c r="CO500" s="9">
        <v>103.71</v>
      </c>
      <c r="CP500" s="9">
        <v>105.27</v>
      </c>
      <c r="CQ500" s="9">
        <v>109.35</v>
      </c>
      <c r="CR500" s="9">
        <v>111.79</v>
      </c>
      <c r="CS500" s="9">
        <v>113.79</v>
      </c>
      <c r="CT500" s="9">
        <v>118.76</v>
      </c>
      <c r="CU500" s="9">
        <v>120.18</v>
      </c>
      <c r="CV500" s="9">
        <v>113.02</v>
      </c>
      <c r="CW500" s="9">
        <v>98</v>
      </c>
      <c r="CX500" s="9">
        <v>92.1</v>
      </c>
      <c r="CY500" s="9">
        <v>86.71</v>
      </c>
      <c r="CZ500" s="9">
        <v>87.23</v>
      </c>
      <c r="DA500" s="9">
        <v>87.7</v>
      </c>
      <c r="DB500" s="9">
        <v>90.08</v>
      </c>
      <c r="DC500" s="9">
        <v>93.28</v>
      </c>
      <c r="DD500" s="9">
        <v>97.59</v>
      </c>
      <c r="DE500" s="9">
        <v>101.9</v>
      </c>
      <c r="DF500" s="9">
        <v>103.52</v>
      </c>
      <c r="DG500" s="9">
        <v>105.54</v>
      </c>
      <c r="DH500" s="9">
        <v>97.89</v>
      </c>
      <c r="DI500" s="9">
        <v>88.5</v>
      </c>
      <c r="DJ500" s="9">
        <v>79.5</v>
      </c>
      <c r="DK500" s="9">
        <v>75.5</v>
      </c>
      <c r="DL500" s="9">
        <v>69.75</v>
      </c>
      <c r="DM500" s="9">
        <v>70.22</v>
      </c>
      <c r="DN500" s="9">
        <v>74.42</v>
      </c>
      <c r="DO500" s="9">
        <v>78.42</v>
      </c>
      <c r="DP500" s="9">
        <v>82.22</v>
      </c>
      <c r="DR500" s="9">
        <v>96.25</v>
      </c>
      <c r="DS500" s="9">
        <v>106.83</v>
      </c>
      <c r="DT500" s="9">
        <v>111.49</v>
      </c>
      <c r="DU500" s="9">
        <v>102.19</v>
      </c>
      <c r="DV500" s="9">
        <v>100.76</v>
      </c>
      <c r="DW500" s="9">
        <v>98.27</v>
      </c>
      <c r="DX500" s="9">
        <v>98.16</v>
      </c>
      <c r="DY500" s="9">
        <v>97.11</v>
      </c>
      <c r="DZ500" s="9">
        <v>97.5</v>
      </c>
      <c r="EA500" s="9">
        <v>97.14</v>
      </c>
      <c r="EB500" s="9">
        <v>113.97</v>
      </c>
      <c r="EC500" s="9">
        <v>116.24</v>
      </c>
      <c r="ED500" s="9">
        <v>117.32</v>
      </c>
      <c r="EE500" s="9">
        <v>116.73</v>
      </c>
      <c r="EF500" s="9">
        <v>115.99</v>
      </c>
      <c r="EG500" s="9">
        <v>115.67</v>
      </c>
      <c r="EH500" s="9">
        <v>91.96</v>
      </c>
      <c r="EI500" s="9">
        <v>91.23</v>
      </c>
      <c r="EJ500" s="9">
        <v>91.21</v>
      </c>
      <c r="EK500" s="9">
        <v>91.32</v>
      </c>
      <c r="EL500" s="9">
        <v>92.7</v>
      </c>
      <c r="EM500" s="9">
        <v>93.54</v>
      </c>
      <c r="EN500" s="9">
        <v>102.38</v>
      </c>
      <c r="EO500" s="9">
        <v>104.89</v>
      </c>
      <c r="EP500" s="9">
        <v>106.75</v>
      </c>
      <c r="EQ500" s="9">
        <v>107.3</v>
      </c>
      <c r="ER500" s="9">
        <v>106.34</v>
      </c>
      <c r="ES500" s="9">
        <v>106.25</v>
      </c>
      <c r="ET500" s="9">
        <v>87.29</v>
      </c>
      <c r="EU500" s="9">
        <v>86.66</v>
      </c>
      <c r="EV500" s="9">
        <v>86.67</v>
      </c>
      <c r="EW500" s="9">
        <v>86.68</v>
      </c>
      <c r="EX500" s="9">
        <v>86.7</v>
      </c>
      <c r="EY500" s="9">
        <v>92.49</v>
      </c>
      <c r="EZ500" s="9">
        <v>96.14</v>
      </c>
      <c r="FA500" s="9">
        <v>98.65</v>
      </c>
      <c r="FB500" s="9">
        <v>100.51</v>
      </c>
      <c r="FC500" s="9">
        <v>101.06</v>
      </c>
      <c r="FD500" s="9">
        <v>100.1</v>
      </c>
      <c r="FE500" s="9">
        <v>100.01</v>
      </c>
      <c r="FF500" s="9">
        <v>81.11</v>
      </c>
      <c r="FG500" s="9">
        <v>80.48</v>
      </c>
      <c r="FH500" s="9">
        <v>80.489999999999995</v>
      </c>
      <c r="FI500" s="9">
        <v>80.5</v>
      </c>
      <c r="FJ500" s="9">
        <v>80.52</v>
      </c>
      <c r="FK500" s="9">
        <v>86.31</v>
      </c>
      <c r="FL500" s="9">
        <v>92.74</v>
      </c>
      <c r="FM500" s="9">
        <v>95.25</v>
      </c>
      <c r="FO500" s="9">
        <v>80.947800000000001</v>
      </c>
      <c r="FP500" s="7">
        <v>82.42</v>
      </c>
      <c r="FQ500" s="9">
        <v>1.2533000000000001</v>
      </c>
      <c r="FR500" s="7">
        <f t="shared" si="64"/>
        <v>65.762387297534502</v>
      </c>
      <c r="FT500" s="7">
        <v>4.58</v>
      </c>
      <c r="FU500" s="7">
        <v>4.1399999999999997</v>
      </c>
      <c r="FV500" s="9">
        <v>81.121899999999997</v>
      </c>
      <c r="FX500" s="9">
        <v>82.45</v>
      </c>
      <c r="FY500" s="9">
        <v>82.33</v>
      </c>
      <c r="FZ500" s="9">
        <v>81.69</v>
      </c>
      <c r="GA500" s="9">
        <v>79.64</v>
      </c>
      <c r="GB500" s="9">
        <v>75.88</v>
      </c>
    </row>
    <row r="501" spans="1:184" x14ac:dyDescent="0.25">
      <c r="A501" s="6">
        <f t="shared" si="65"/>
        <v>45252</v>
      </c>
      <c r="B501" s="13">
        <f t="shared" si="59"/>
        <v>11</v>
      </c>
      <c r="C501" s="13">
        <f t="shared" si="60"/>
        <v>2023</v>
      </c>
      <c r="D501">
        <f t="shared" si="61"/>
        <v>202311</v>
      </c>
      <c r="E501">
        <f t="shared" si="62"/>
        <v>4</v>
      </c>
      <c r="F501">
        <f t="shared" si="63"/>
        <v>202304</v>
      </c>
      <c r="G501" t="s">
        <v>687</v>
      </c>
      <c r="H501" s="9">
        <v>5.25</v>
      </c>
      <c r="I501" s="9">
        <v>5.1887999999999996</v>
      </c>
      <c r="J501" s="10">
        <v>5.1970774999999998</v>
      </c>
      <c r="K501" s="10">
        <v>5.2145869999999999</v>
      </c>
      <c r="L501" s="10">
        <v>5.2221786999999997</v>
      </c>
      <c r="M501" s="10">
        <v>5.2116698000000001</v>
      </c>
      <c r="N501" s="10">
        <v>5.1816294999999997</v>
      </c>
      <c r="O501" s="10">
        <v>5.1348973999999998</v>
      </c>
      <c r="P501" s="10">
        <v>5.0767388000000002</v>
      </c>
      <c r="Q501" s="10">
        <v>5.0128225999999998</v>
      </c>
      <c r="R501" s="10">
        <v>4.9474352000000001</v>
      </c>
      <c r="S501" s="10">
        <v>4.8828649000000004</v>
      </c>
      <c r="T501" s="10">
        <v>4.8198496999999998</v>
      </c>
      <c r="U501" s="10">
        <v>4.7581251</v>
      </c>
      <c r="V501" s="10">
        <v>4.6958494000000002</v>
      </c>
      <c r="W501" s="10">
        <v>4.6329753</v>
      </c>
      <c r="X501" s="10">
        <v>4.5700998000000004</v>
      </c>
      <c r="Y501" s="10">
        <v>4.5078174999999998</v>
      </c>
      <c r="Z501" s="10">
        <v>4.4467232000000001</v>
      </c>
      <c r="AA501" s="10">
        <v>4.3874138</v>
      </c>
      <c r="AB501" s="10">
        <v>4.3304068999999998</v>
      </c>
      <c r="AC501" s="10">
        <v>4.2759267000000003</v>
      </c>
      <c r="AD501" s="10">
        <v>4.2241290999999999</v>
      </c>
      <c r="AE501" s="10">
        <v>4.1751683999999996</v>
      </c>
      <c r="AF501" s="10">
        <v>4.1291988000000002</v>
      </c>
      <c r="AG501" s="10">
        <v>4.0863763000000004</v>
      </c>
      <c r="AH501" s="10">
        <v>4.0468121000000004</v>
      </c>
      <c r="AI501" s="10">
        <v>4.0103863000000004</v>
      </c>
      <c r="AJ501" s="10">
        <v>3.9769025</v>
      </c>
      <c r="AK501" s="10">
        <v>3.9461632</v>
      </c>
      <c r="AL501" s="10">
        <v>3.9179708</v>
      </c>
      <c r="AM501" s="10">
        <v>3.8921288999999999</v>
      </c>
      <c r="AN501" s="10">
        <v>3.8684398</v>
      </c>
      <c r="AO501" s="10">
        <v>3.8467061</v>
      </c>
      <c r="AP501" s="10">
        <v>3.8267312000000002</v>
      </c>
      <c r="AQ501" s="10">
        <v>3.8083176000000001</v>
      </c>
      <c r="AR501" s="10">
        <v>3.7912678999999998</v>
      </c>
      <c r="AS501" s="10">
        <v>3.7753852999999999</v>
      </c>
      <c r="AT501" s="10">
        <v>3.7604936000000002</v>
      </c>
      <c r="AU501" s="10">
        <v>3.7465202</v>
      </c>
      <c r="AV501" s="10">
        <v>3.7334241000000001</v>
      </c>
      <c r="AW501" s="10">
        <v>3.7211642</v>
      </c>
      <c r="AX501" s="10">
        <v>3.7096992000000002</v>
      </c>
      <c r="AY501" s="10">
        <v>3.6989882000000001</v>
      </c>
      <c r="AZ501" s="10">
        <v>3.68899</v>
      </c>
      <c r="BA501" s="10">
        <v>3.6796633999999999</v>
      </c>
      <c r="BB501" s="10">
        <v>3.6709676</v>
      </c>
      <c r="BC501" s="10">
        <v>3.6628612</v>
      </c>
      <c r="BD501" s="10">
        <v>3.655303</v>
      </c>
      <c r="BE501" s="10">
        <v>3.6482522999999998</v>
      </c>
      <c r="BF501" s="10">
        <v>3.6416734000000002</v>
      </c>
      <c r="BG501" s="10">
        <v>3.6355564999999999</v>
      </c>
      <c r="BH501" s="10">
        <v>3.6298987</v>
      </c>
      <c r="BI501" s="10">
        <v>3.6246971000000001</v>
      </c>
      <c r="BJ501" s="10">
        <v>3.6199487000000001</v>
      </c>
      <c r="BK501" s="10">
        <v>3.6156507000000002</v>
      </c>
      <c r="BL501" s="10">
        <v>3.6118001</v>
      </c>
      <c r="BM501" s="10">
        <v>3.6083940999999999</v>
      </c>
      <c r="BN501" s="10">
        <v>3.6054297000000002</v>
      </c>
      <c r="BO501" s="10">
        <v>3.6029040000000001</v>
      </c>
      <c r="BP501" s="10">
        <v>3.6008141999999999</v>
      </c>
      <c r="BQ501" s="10">
        <v>3.5991572000000001</v>
      </c>
      <c r="BR501" s="10">
        <v>3.5978688999999999</v>
      </c>
      <c r="BS501" s="10">
        <v>3.6097462</v>
      </c>
      <c r="BU501" s="9">
        <v>113.05</v>
      </c>
      <c r="BV501" s="9">
        <v>117.74</v>
      </c>
      <c r="BW501" s="9">
        <v>119.57</v>
      </c>
      <c r="BX501" s="9">
        <v>117.9</v>
      </c>
      <c r="BY501" s="9">
        <v>115.67</v>
      </c>
      <c r="BZ501" s="9">
        <v>113.68</v>
      </c>
      <c r="CA501" s="9">
        <v>112.24</v>
      </c>
      <c r="CB501" s="9">
        <v>111.41</v>
      </c>
      <c r="CC501" s="9">
        <v>112.1</v>
      </c>
      <c r="CD501" s="9">
        <v>115.48</v>
      </c>
      <c r="CE501" s="9">
        <v>117.48</v>
      </c>
      <c r="CF501" s="9">
        <v>126.36</v>
      </c>
      <c r="CG501" s="9">
        <v>134.38</v>
      </c>
      <c r="CH501" s="9">
        <v>137.28</v>
      </c>
      <c r="CI501" s="9">
        <v>134.24</v>
      </c>
      <c r="CJ501" s="9">
        <v>124.77</v>
      </c>
      <c r="CK501" s="9">
        <v>114.2</v>
      </c>
      <c r="CL501" s="9">
        <v>106.88</v>
      </c>
      <c r="CM501" s="9">
        <v>101.26</v>
      </c>
      <c r="CN501" s="9">
        <v>102.68</v>
      </c>
      <c r="CO501" s="9">
        <v>104.42</v>
      </c>
      <c r="CP501" s="9">
        <v>106.09</v>
      </c>
      <c r="CQ501" s="9">
        <v>110.11</v>
      </c>
      <c r="CR501" s="9">
        <v>112.56</v>
      </c>
      <c r="CS501" s="9">
        <v>114.56</v>
      </c>
      <c r="CT501" s="9">
        <v>119.53</v>
      </c>
      <c r="CU501" s="9">
        <v>120.95</v>
      </c>
      <c r="CV501" s="9">
        <v>113.79</v>
      </c>
      <c r="CW501" s="9">
        <v>98.77</v>
      </c>
      <c r="CX501" s="9">
        <v>92.87</v>
      </c>
      <c r="CY501" s="9">
        <v>87.48</v>
      </c>
      <c r="CZ501" s="9">
        <v>88</v>
      </c>
      <c r="DA501" s="9">
        <v>88.47</v>
      </c>
      <c r="DB501" s="9">
        <v>90.85</v>
      </c>
      <c r="DC501" s="9">
        <v>94.05</v>
      </c>
      <c r="DD501" s="9">
        <v>98.36</v>
      </c>
      <c r="DE501" s="9">
        <v>102.67</v>
      </c>
      <c r="DF501" s="9">
        <v>104.29</v>
      </c>
      <c r="DG501" s="9">
        <v>106.31</v>
      </c>
      <c r="DH501" s="9">
        <v>98.66</v>
      </c>
      <c r="DI501" s="9">
        <v>89.27</v>
      </c>
      <c r="DJ501" s="9">
        <v>80.27</v>
      </c>
      <c r="DK501" s="9">
        <v>76.27</v>
      </c>
      <c r="DL501" s="9">
        <v>70.52</v>
      </c>
      <c r="DM501" s="9">
        <v>70.989999999999995</v>
      </c>
      <c r="DN501" s="9">
        <v>75.19</v>
      </c>
      <c r="DO501" s="9">
        <v>79.19</v>
      </c>
      <c r="DP501" s="9">
        <v>82.99</v>
      </c>
      <c r="DR501" s="9">
        <v>98.49</v>
      </c>
      <c r="DS501" s="9">
        <v>108.68</v>
      </c>
      <c r="DT501" s="9">
        <v>112.44</v>
      </c>
      <c r="DU501" s="9">
        <v>103.27</v>
      </c>
      <c r="DV501" s="9">
        <v>102.42</v>
      </c>
      <c r="DW501" s="9">
        <v>100.05</v>
      </c>
      <c r="DX501" s="9">
        <v>99.94</v>
      </c>
      <c r="DY501" s="9">
        <v>98.39</v>
      </c>
      <c r="DZ501" s="9">
        <v>98.78</v>
      </c>
      <c r="EA501" s="9">
        <v>98.42</v>
      </c>
      <c r="EB501" s="9">
        <v>114.53</v>
      </c>
      <c r="EC501" s="9">
        <v>116.8</v>
      </c>
      <c r="ED501" s="9">
        <v>117.88</v>
      </c>
      <c r="EE501" s="9">
        <v>117.29</v>
      </c>
      <c r="EF501" s="9">
        <v>116.55</v>
      </c>
      <c r="EG501" s="9">
        <v>116.23</v>
      </c>
      <c r="EH501" s="9">
        <v>93.13</v>
      </c>
      <c r="EI501" s="9">
        <v>92.4</v>
      </c>
      <c r="EJ501" s="9">
        <v>92.38</v>
      </c>
      <c r="EK501" s="9">
        <v>92.49</v>
      </c>
      <c r="EL501" s="9">
        <v>93.87</v>
      </c>
      <c r="EM501" s="9">
        <v>94.71</v>
      </c>
      <c r="EN501" s="9">
        <v>102.85</v>
      </c>
      <c r="EO501" s="9">
        <v>105.36</v>
      </c>
      <c r="EP501" s="9">
        <v>107.22</v>
      </c>
      <c r="EQ501" s="9">
        <v>107.77</v>
      </c>
      <c r="ER501" s="9">
        <v>106.81</v>
      </c>
      <c r="ES501" s="9">
        <v>106.72</v>
      </c>
      <c r="ET501" s="9">
        <v>86.95</v>
      </c>
      <c r="EU501" s="9">
        <v>86.32</v>
      </c>
      <c r="EV501" s="9">
        <v>86.33</v>
      </c>
      <c r="EW501" s="9">
        <v>86.34</v>
      </c>
      <c r="EX501" s="9">
        <v>86.36</v>
      </c>
      <c r="EY501" s="9">
        <v>92.15</v>
      </c>
      <c r="EZ501" s="9">
        <v>96.45</v>
      </c>
      <c r="FA501" s="9">
        <v>98.96</v>
      </c>
      <c r="FB501" s="9">
        <v>100.82</v>
      </c>
      <c r="FC501" s="9">
        <v>101.37</v>
      </c>
      <c r="FD501" s="9">
        <v>100.41</v>
      </c>
      <c r="FE501" s="9">
        <v>100.32</v>
      </c>
      <c r="FF501" s="9">
        <v>80.86</v>
      </c>
      <c r="FG501" s="9">
        <v>80.23</v>
      </c>
      <c r="FH501" s="9">
        <v>80.239999999999995</v>
      </c>
      <c r="FI501" s="9">
        <v>80.25</v>
      </c>
      <c r="FJ501" s="9">
        <v>80.27</v>
      </c>
      <c r="FK501" s="9">
        <v>86.06</v>
      </c>
      <c r="FL501" s="9">
        <v>93.05</v>
      </c>
      <c r="FM501" s="9">
        <v>95.56</v>
      </c>
      <c r="FO501" s="9">
        <v>80.776700000000005</v>
      </c>
      <c r="FP501" s="7">
        <v>81.760000000000005</v>
      </c>
      <c r="FQ501" s="9">
        <v>1.246</v>
      </c>
      <c r="FR501" s="7">
        <f t="shared" si="64"/>
        <v>65.617977528089895</v>
      </c>
      <c r="FT501" s="7">
        <v>4.6100000000000003</v>
      </c>
      <c r="FU501" s="7">
        <v>4.17</v>
      </c>
      <c r="FV501" s="9">
        <v>80.938400000000001</v>
      </c>
      <c r="FX501" s="9">
        <v>81.96</v>
      </c>
      <c r="FY501" s="9">
        <v>81.7</v>
      </c>
      <c r="FZ501" s="9">
        <v>81.040000000000006</v>
      </c>
      <c r="GA501" s="9">
        <v>79.010000000000005</v>
      </c>
      <c r="GB501" s="9">
        <v>75.319999999999993</v>
      </c>
    </row>
    <row r="502" spans="1:184" x14ac:dyDescent="0.25">
      <c r="A502" s="6">
        <f t="shared" si="65"/>
        <v>45253</v>
      </c>
      <c r="B502" s="13">
        <f t="shared" si="59"/>
        <v>11</v>
      </c>
      <c r="C502" s="13">
        <f t="shared" si="60"/>
        <v>2023</v>
      </c>
      <c r="D502">
        <f t="shared" si="61"/>
        <v>202311</v>
      </c>
      <c r="E502">
        <f t="shared" si="62"/>
        <v>4</v>
      </c>
      <c r="F502">
        <f t="shared" si="63"/>
        <v>202304</v>
      </c>
      <c r="G502" t="s">
        <v>688</v>
      </c>
      <c r="H502" s="9">
        <v>5.25</v>
      </c>
      <c r="I502" s="9">
        <v>5.1882999999999999</v>
      </c>
      <c r="J502" s="10">
        <v>5.1967938</v>
      </c>
      <c r="K502" s="10">
        <v>5.2198392</v>
      </c>
      <c r="L502" s="10">
        <v>5.2371436999999998</v>
      </c>
      <c r="M502" s="10">
        <v>5.2385381999999998</v>
      </c>
      <c r="N502" s="10">
        <v>5.2198390000000003</v>
      </c>
      <c r="O502" s="10">
        <v>5.1829102000000002</v>
      </c>
      <c r="P502" s="10">
        <v>5.1321861999999996</v>
      </c>
      <c r="Q502" s="10">
        <v>5.0734091000000001</v>
      </c>
      <c r="R502" s="10">
        <v>5.0113763999999996</v>
      </c>
      <c r="S502" s="10">
        <v>4.9488596999999999</v>
      </c>
      <c r="T502" s="10">
        <v>4.8869429000000002</v>
      </c>
      <c r="U502" s="10">
        <v>4.8256671000000004</v>
      </c>
      <c r="V502" s="10">
        <v>4.7635642999999996</v>
      </c>
      <c r="W502" s="10">
        <v>4.7007433000000001</v>
      </c>
      <c r="X502" s="10">
        <v>4.6380024000000004</v>
      </c>
      <c r="Y502" s="10">
        <v>4.5761380999999997</v>
      </c>
      <c r="Z502" s="10">
        <v>4.5159471</v>
      </c>
      <c r="AA502" s="10">
        <v>4.4582281000000004</v>
      </c>
      <c r="AB502" s="10">
        <v>4.4036232000000002</v>
      </c>
      <c r="AC502" s="10">
        <v>4.3521858</v>
      </c>
      <c r="AD502" s="10">
        <v>4.3038315000000003</v>
      </c>
      <c r="AE502" s="10">
        <v>4.2584736000000003</v>
      </c>
      <c r="AF502" s="10">
        <v>4.2160257999999997</v>
      </c>
      <c r="AG502" s="10">
        <v>4.1764032000000002</v>
      </c>
      <c r="AH502" s="10">
        <v>4.1395099999999996</v>
      </c>
      <c r="AI502" s="10">
        <v>4.1052040999999999</v>
      </c>
      <c r="AJ502" s="10">
        <v>4.0733309999999996</v>
      </c>
      <c r="AK502" s="10">
        <v>4.0437344</v>
      </c>
      <c r="AL502" s="10">
        <v>4.0162585999999996</v>
      </c>
      <c r="AM502" s="10">
        <v>3.9907485</v>
      </c>
      <c r="AN502" s="10">
        <v>3.9670481999999998</v>
      </c>
      <c r="AO502" s="10">
        <v>3.9450018999999998</v>
      </c>
      <c r="AP502" s="10">
        <v>3.9244545</v>
      </c>
      <c r="AQ502" s="10">
        <v>3.9052501999999998</v>
      </c>
      <c r="AR502" s="10">
        <v>3.8872330000000002</v>
      </c>
      <c r="AS502" s="10">
        <v>3.8702478999999999</v>
      </c>
      <c r="AT502" s="10">
        <v>3.8541587000000002</v>
      </c>
      <c r="AU502" s="10">
        <v>3.8389161000000001</v>
      </c>
      <c r="AV502" s="10">
        <v>3.8244954</v>
      </c>
      <c r="AW502" s="10">
        <v>3.8108713000000001</v>
      </c>
      <c r="AX502" s="10">
        <v>3.7980182999999998</v>
      </c>
      <c r="AY502" s="10">
        <v>3.7859118999999999</v>
      </c>
      <c r="AZ502" s="10">
        <v>3.7745266000000002</v>
      </c>
      <c r="BA502" s="10">
        <v>3.7638370999999999</v>
      </c>
      <c r="BB502" s="10">
        <v>3.7538187000000001</v>
      </c>
      <c r="BC502" s="10">
        <v>3.7444459999999999</v>
      </c>
      <c r="BD502" s="10">
        <v>3.7356938999999998</v>
      </c>
      <c r="BE502" s="10">
        <v>3.7275372999999998</v>
      </c>
      <c r="BF502" s="10">
        <v>3.7199529999999998</v>
      </c>
      <c r="BG502" s="10">
        <v>3.7129264000000002</v>
      </c>
      <c r="BH502" s="10">
        <v>3.7064452999999999</v>
      </c>
      <c r="BI502" s="10">
        <v>3.7004974000000002</v>
      </c>
      <c r="BJ502" s="10">
        <v>3.6950704000000001</v>
      </c>
      <c r="BK502" s="10">
        <v>3.6901522</v>
      </c>
      <c r="BL502" s="10">
        <v>3.6857304000000002</v>
      </c>
      <c r="BM502" s="10">
        <v>3.6817929</v>
      </c>
      <c r="BN502" s="10">
        <v>3.6783275</v>
      </c>
      <c r="BO502" s="10">
        <v>3.6753217999999999</v>
      </c>
      <c r="BP502" s="10">
        <v>3.6727636000000001</v>
      </c>
      <c r="BQ502" s="10">
        <v>3.6706406999999999</v>
      </c>
      <c r="BR502" s="10">
        <v>3.6664560000000002</v>
      </c>
      <c r="BS502" s="10">
        <v>3.6754522999999999</v>
      </c>
      <c r="BU502" s="9">
        <v>119.87</v>
      </c>
      <c r="BV502" s="9">
        <v>123.67</v>
      </c>
      <c r="BW502" s="9">
        <v>125.09</v>
      </c>
      <c r="BX502" s="9">
        <v>123.17</v>
      </c>
      <c r="BY502" s="9">
        <v>120.54</v>
      </c>
      <c r="BZ502" s="9">
        <v>118.79</v>
      </c>
      <c r="CA502" s="9">
        <v>115.55</v>
      </c>
      <c r="CB502" s="9">
        <v>115.59</v>
      </c>
      <c r="CC502" s="9">
        <v>116.21</v>
      </c>
      <c r="CD502" s="9">
        <v>119.55</v>
      </c>
      <c r="CE502" s="9">
        <v>121.06</v>
      </c>
      <c r="CF502" s="9">
        <v>129.85</v>
      </c>
      <c r="CG502" s="9">
        <v>137.78</v>
      </c>
      <c r="CH502" s="9">
        <v>140.25</v>
      </c>
      <c r="CI502" s="9">
        <v>136.91</v>
      </c>
      <c r="CJ502" s="9">
        <v>127.07</v>
      </c>
      <c r="CK502" s="9">
        <v>116.13</v>
      </c>
      <c r="CL502" s="9">
        <v>107.8</v>
      </c>
      <c r="CM502" s="9">
        <v>102.02</v>
      </c>
      <c r="CN502" s="9">
        <v>103</v>
      </c>
      <c r="CO502" s="9">
        <v>104.83</v>
      </c>
      <c r="CP502" s="9">
        <v>106.49</v>
      </c>
      <c r="CQ502" s="9">
        <v>111.22</v>
      </c>
      <c r="CR502" s="9">
        <v>114.21</v>
      </c>
      <c r="CS502" s="9">
        <v>115.97</v>
      </c>
      <c r="CT502" s="9">
        <v>120.76</v>
      </c>
      <c r="CU502" s="9">
        <v>122.24</v>
      </c>
      <c r="CV502" s="9">
        <v>115.08</v>
      </c>
      <c r="CW502" s="9">
        <v>99.67</v>
      </c>
      <c r="CX502" s="9">
        <v>93.77</v>
      </c>
      <c r="CY502" s="9">
        <v>88.37</v>
      </c>
      <c r="CZ502" s="9">
        <v>88.89</v>
      </c>
      <c r="DA502" s="9">
        <v>89.38</v>
      </c>
      <c r="DB502" s="9">
        <v>91.76</v>
      </c>
      <c r="DC502" s="9">
        <v>95.01</v>
      </c>
      <c r="DD502" s="9">
        <v>99.32</v>
      </c>
      <c r="DE502" s="9">
        <v>103.64</v>
      </c>
      <c r="DF502" s="9">
        <v>102.62</v>
      </c>
      <c r="DG502" s="9">
        <v>104.64</v>
      </c>
      <c r="DH502" s="9">
        <v>96.99</v>
      </c>
      <c r="DI502" s="9">
        <v>87.51</v>
      </c>
      <c r="DJ502" s="9">
        <v>78.510000000000005</v>
      </c>
      <c r="DK502" s="9">
        <v>74.510000000000005</v>
      </c>
      <c r="DL502" s="9">
        <v>68.760000000000005</v>
      </c>
      <c r="DM502" s="9">
        <v>69.23</v>
      </c>
      <c r="DN502" s="9">
        <v>73.430000000000007</v>
      </c>
      <c r="DO502" s="9">
        <v>77.12</v>
      </c>
      <c r="DP502" s="9">
        <v>80.92</v>
      </c>
      <c r="DR502" s="9">
        <v>103.35</v>
      </c>
      <c r="DS502" s="9">
        <v>112.04</v>
      </c>
      <c r="DT502" s="9">
        <v>116.39</v>
      </c>
      <c r="DU502" s="9">
        <v>107.4</v>
      </c>
      <c r="DV502" s="9">
        <v>105.04</v>
      </c>
      <c r="DW502" s="9">
        <v>102.82</v>
      </c>
      <c r="DX502" s="9">
        <v>102.71</v>
      </c>
      <c r="DY502" s="9">
        <v>101.33</v>
      </c>
      <c r="DZ502" s="9">
        <v>101.72</v>
      </c>
      <c r="EA502" s="9">
        <v>101.36</v>
      </c>
      <c r="EB502" s="9">
        <v>116.84</v>
      </c>
      <c r="EC502" s="9">
        <v>119.11</v>
      </c>
      <c r="ED502" s="9">
        <v>120.19</v>
      </c>
      <c r="EE502" s="9">
        <v>119.6</v>
      </c>
      <c r="EF502" s="9">
        <v>118.86</v>
      </c>
      <c r="EG502" s="9">
        <v>118.54</v>
      </c>
      <c r="EH502" s="9">
        <v>94.07</v>
      </c>
      <c r="EI502" s="9">
        <v>93.34</v>
      </c>
      <c r="EJ502" s="9">
        <v>93.32</v>
      </c>
      <c r="EK502" s="9">
        <v>93.43</v>
      </c>
      <c r="EL502" s="9">
        <v>94.81</v>
      </c>
      <c r="EM502" s="9">
        <v>95.65</v>
      </c>
      <c r="EN502" s="9">
        <v>103</v>
      </c>
      <c r="EO502" s="9">
        <v>105.51</v>
      </c>
      <c r="EP502" s="9">
        <v>107.37</v>
      </c>
      <c r="EQ502" s="9">
        <v>107.92</v>
      </c>
      <c r="ER502" s="9">
        <v>106.96</v>
      </c>
      <c r="ES502" s="9">
        <v>106.87</v>
      </c>
      <c r="ET502" s="9">
        <v>87.54</v>
      </c>
      <c r="EU502" s="9">
        <v>86.91</v>
      </c>
      <c r="EV502" s="9">
        <v>86.92</v>
      </c>
      <c r="EW502" s="9">
        <v>86.93</v>
      </c>
      <c r="EX502" s="9">
        <v>86.95</v>
      </c>
      <c r="EY502" s="9">
        <v>92.74</v>
      </c>
      <c r="EZ502" s="9">
        <v>97.57</v>
      </c>
      <c r="FA502" s="9">
        <v>100.08</v>
      </c>
      <c r="FB502" s="9">
        <v>101.94</v>
      </c>
      <c r="FC502" s="9">
        <v>102.49</v>
      </c>
      <c r="FD502" s="9">
        <v>101.53</v>
      </c>
      <c r="FE502" s="9">
        <v>101.44</v>
      </c>
      <c r="FF502" s="9">
        <v>81.45</v>
      </c>
      <c r="FG502" s="9">
        <v>80.819999999999993</v>
      </c>
      <c r="FH502" s="9">
        <v>80.83</v>
      </c>
      <c r="FI502" s="9">
        <v>80.84</v>
      </c>
      <c r="FJ502" s="9">
        <v>80.86</v>
      </c>
      <c r="FK502" s="9">
        <v>86.65</v>
      </c>
      <c r="FL502" s="9">
        <v>94.17</v>
      </c>
      <c r="FM502" s="9">
        <v>96.68</v>
      </c>
      <c r="FO502" s="9">
        <v>81.087999999999994</v>
      </c>
      <c r="FP502" s="7">
        <v>80.849999999999994</v>
      </c>
      <c r="FQ502" s="9">
        <v>1.2531000000000001</v>
      </c>
      <c r="FR502" s="7">
        <f t="shared" si="64"/>
        <v>64.519990423749093</v>
      </c>
      <c r="FT502" s="7">
        <v>4.7</v>
      </c>
      <c r="FU502" s="7">
        <v>4.25</v>
      </c>
      <c r="FV502" s="9">
        <v>81.25</v>
      </c>
      <c r="FX502" s="9">
        <v>81.42</v>
      </c>
      <c r="FY502" s="9">
        <v>81.05</v>
      </c>
      <c r="FZ502" s="9">
        <v>80.37</v>
      </c>
      <c r="GA502" s="9">
        <v>78.41</v>
      </c>
      <c r="GB502" s="9">
        <v>74.91</v>
      </c>
    </row>
    <row r="503" spans="1:184" x14ac:dyDescent="0.25">
      <c r="A503" s="6">
        <f t="shared" si="65"/>
        <v>45254</v>
      </c>
      <c r="B503" s="13">
        <f t="shared" si="59"/>
        <v>11</v>
      </c>
      <c r="C503" s="13">
        <f t="shared" si="60"/>
        <v>2023</v>
      </c>
      <c r="D503">
        <f t="shared" si="61"/>
        <v>202311</v>
      </c>
      <c r="E503">
        <f t="shared" si="62"/>
        <v>4</v>
      </c>
      <c r="F503">
        <f t="shared" si="63"/>
        <v>202304</v>
      </c>
      <c r="G503" t="s">
        <v>689</v>
      </c>
      <c r="H503" s="9">
        <v>5.25</v>
      </c>
      <c r="I503" s="9">
        <v>5.1889000000000003</v>
      </c>
      <c r="J503" s="10">
        <v>5.1975072999999998</v>
      </c>
      <c r="K503" s="10">
        <v>5.223058</v>
      </c>
      <c r="L503" s="10">
        <v>5.2427755999999999</v>
      </c>
      <c r="M503" s="10">
        <v>5.2461712</v>
      </c>
      <c r="N503" s="10">
        <v>5.2295043999999997</v>
      </c>
      <c r="O503" s="10">
        <v>5.1948116000000004</v>
      </c>
      <c r="P503" s="10">
        <v>5.1467951000000003</v>
      </c>
      <c r="Q503" s="10">
        <v>5.0910824000000003</v>
      </c>
      <c r="R503" s="10">
        <v>5.0322655999999997</v>
      </c>
      <c r="S503" s="10">
        <v>4.9730638999999996</v>
      </c>
      <c r="T503" s="10">
        <v>4.9144893999999999</v>
      </c>
      <c r="U503" s="10">
        <v>4.8564534000000004</v>
      </c>
      <c r="V503" s="10">
        <v>4.7972291</v>
      </c>
      <c r="W503" s="10">
        <v>4.7368370999999998</v>
      </c>
      <c r="X503" s="10">
        <v>4.6759963000000004</v>
      </c>
      <c r="Y503" s="10">
        <v>4.6154232000000004</v>
      </c>
      <c r="Z503" s="10">
        <v>4.5558347000000001</v>
      </c>
      <c r="AA503" s="10">
        <v>4.4979494000000004</v>
      </c>
      <c r="AB503" s="10">
        <v>4.4424028</v>
      </c>
      <c r="AC503" s="10">
        <v>4.3894137000000004</v>
      </c>
      <c r="AD503" s="10">
        <v>4.3390696999999996</v>
      </c>
      <c r="AE503" s="10">
        <v>4.2914564999999998</v>
      </c>
      <c r="AF503" s="10">
        <v>4.2466597999999998</v>
      </c>
      <c r="AG503" s="10">
        <v>4.2047670000000004</v>
      </c>
      <c r="AH503" s="10">
        <v>4.1658257000000001</v>
      </c>
      <c r="AI503" s="10">
        <v>4.1297155999999999</v>
      </c>
      <c r="AJ503" s="10">
        <v>4.0962709999999998</v>
      </c>
      <c r="AK503" s="10">
        <v>4.0653249999999996</v>
      </c>
      <c r="AL503" s="10">
        <v>4.0367109000000001</v>
      </c>
      <c r="AM503" s="10">
        <v>4.0102630000000001</v>
      </c>
      <c r="AN503" s="10">
        <v>3.9858144000000002</v>
      </c>
      <c r="AO503" s="10">
        <v>3.9631984</v>
      </c>
      <c r="AP503" s="10">
        <v>3.9422492</v>
      </c>
      <c r="AQ503" s="10">
        <v>3.9228000999999999</v>
      </c>
      <c r="AR503" s="10">
        <v>3.9046843</v>
      </c>
      <c r="AS503" s="10">
        <v>3.8877359</v>
      </c>
      <c r="AT503" s="10">
        <v>3.8718070999999998</v>
      </c>
      <c r="AU503" s="10">
        <v>3.8568327</v>
      </c>
      <c r="AV503" s="10">
        <v>3.8427712000000001</v>
      </c>
      <c r="AW503" s="10">
        <v>3.8295804000000002</v>
      </c>
      <c r="AX503" s="10">
        <v>3.8172183</v>
      </c>
      <c r="AY503" s="10">
        <v>3.8056429999999999</v>
      </c>
      <c r="AZ503" s="10">
        <v>3.7948124999999999</v>
      </c>
      <c r="BA503" s="10">
        <v>3.7846847000000001</v>
      </c>
      <c r="BB503" s="10">
        <v>3.7752178999999999</v>
      </c>
      <c r="BC503" s="10">
        <v>3.7663700000000002</v>
      </c>
      <c r="BD503" s="10">
        <v>3.7580988</v>
      </c>
      <c r="BE503" s="10">
        <v>3.7503625999999999</v>
      </c>
      <c r="BF503" s="10">
        <v>3.7431245</v>
      </c>
      <c r="BG503" s="10">
        <v>3.73637</v>
      </c>
      <c r="BH503" s="10">
        <v>3.7300913000000002</v>
      </c>
      <c r="BI503" s="10">
        <v>3.7242801999999999</v>
      </c>
      <c r="BJ503" s="10">
        <v>3.7189285000000001</v>
      </c>
      <c r="BK503" s="10">
        <v>3.7140282999999998</v>
      </c>
      <c r="BL503" s="10">
        <v>3.7095715</v>
      </c>
      <c r="BM503" s="10">
        <v>3.7055500000000001</v>
      </c>
      <c r="BN503" s="10">
        <v>3.7019557000000001</v>
      </c>
      <c r="BO503" s="10">
        <v>3.6987804999999998</v>
      </c>
      <c r="BP503" s="10">
        <v>3.6960164</v>
      </c>
      <c r="BQ503" s="10">
        <v>3.6936553000000001</v>
      </c>
      <c r="BR503" s="10">
        <v>3.6875711999999998</v>
      </c>
      <c r="BS503" s="10">
        <v>3.6944007999999999</v>
      </c>
      <c r="BU503" s="9">
        <v>119.79</v>
      </c>
      <c r="BV503" s="9">
        <v>122.91</v>
      </c>
      <c r="BW503" s="9">
        <v>124.39</v>
      </c>
      <c r="BX503" s="9">
        <v>122.19</v>
      </c>
      <c r="BY503" s="9">
        <v>119.51</v>
      </c>
      <c r="BZ503" s="9">
        <v>116.96</v>
      </c>
      <c r="CA503" s="9">
        <v>114.83</v>
      </c>
      <c r="CB503" s="9">
        <v>114.51</v>
      </c>
      <c r="CC503" s="9">
        <v>115.27</v>
      </c>
      <c r="CD503" s="9">
        <v>118.56</v>
      </c>
      <c r="CE503" s="9">
        <v>120.16</v>
      </c>
      <c r="CF503" s="9">
        <v>128.9</v>
      </c>
      <c r="CG503" s="9">
        <v>136.79</v>
      </c>
      <c r="CH503" s="9">
        <v>139.21</v>
      </c>
      <c r="CI503" s="9">
        <v>135.99</v>
      </c>
      <c r="CJ503" s="9">
        <v>126.29</v>
      </c>
      <c r="CK503" s="9">
        <v>115.5</v>
      </c>
      <c r="CL503" s="9">
        <v>107.35</v>
      </c>
      <c r="CM503" s="9">
        <v>101.49</v>
      </c>
      <c r="CN503" s="9">
        <v>102.36</v>
      </c>
      <c r="CO503" s="9">
        <v>104.19</v>
      </c>
      <c r="CP503" s="9">
        <v>105.85</v>
      </c>
      <c r="CQ503" s="9">
        <v>110.68</v>
      </c>
      <c r="CR503" s="9">
        <v>113.67</v>
      </c>
      <c r="CS503" s="9">
        <v>115.41</v>
      </c>
      <c r="CT503" s="9">
        <v>120.4</v>
      </c>
      <c r="CU503" s="9">
        <v>121.88</v>
      </c>
      <c r="CV503" s="9">
        <v>114.72</v>
      </c>
      <c r="CW503" s="9">
        <v>98.87</v>
      </c>
      <c r="CX503" s="9">
        <v>92.97</v>
      </c>
      <c r="CY503" s="9">
        <v>87.57</v>
      </c>
      <c r="CZ503" s="9">
        <v>88.09</v>
      </c>
      <c r="DA503" s="9">
        <v>88.58</v>
      </c>
      <c r="DB503" s="9">
        <v>90.95</v>
      </c>
      <c r="DC503" s="9">
        <v>94.37</v>
      </c>
      <c r="DD503" s="9">
        <v>98.67</v>
      </c>
      <c r="DE503" s="9">
        <v>102.99</v>
      </c>
      <c r="DF503" s="9">
        <v>102.06</v>
      </c>
      <c r="DG503" s="9">
        <v>104.08</v>
      </c>
      <c r="DH503" s="9">
        <v>96.43</v>
      </c>
      <c r="DI503" s="9">
        <v>86.95</v>
      </c>
      <c r="DJ503" s="9">
        <v>77.95</v>
      </c>
      <c r="DK503" s="9">
        <v>73.95</v>
      </c>
      <c r="DL503" s="9">
        <v>68.2</v>
      </c>
      <c r="DM503" s="9">
        <v>68.67</v>
      </c>
      <c r="DN503" s="9">
        <v>72.86</v>
      </c>
      <c r="DO503" s="9">
        <v>76.77</v>
      </c>
      <c r="DP503" s="9">
        <v>80.569999999999993</v>
      </c>
      <c r="DR503" s="9">
        <v>103.11</v>
      </c>
      <c r="DS503" s="9">
        <v>111.98</v>
      </c>
      <c r="DT503" s="9">
        <v>116.16</v>
      </c>
      <c r="DU503" s="9">
        <v>107.62</v>
      </c>
      <c r="DV503" s="9">
        <v>104.58</v>
      </c>
      <c r="DW503" s="9">
        <v>102.36</v>
      </c>
      <c r="DX503" s="9">
        <v>102.25</v>
      </c>
      <c r="DY503" s="9">
        <v>100.09</v>
      </c>
      <c r="DZ503" s="9">
        <v>100.48</v>
      </c>
      <c r="EA503" s="9">
        <v>100.12</v>
      </c>
      <c r="EB503" s="9">
        <v>116.94</v>
      </c>
      <c r="EC503" s="9">
        <v>119.21</v>
      </c>
      <c r="ED503" s="9">
        <v>120.29</v>
      </c>
      <c r="EE503" s="9">
        <v>119.69</v>
      </c>
      <c r="EF503" s="9">
        <v>118.95</v>
      </c>
      <c r="EG503" s="9">
        <v>118.63</v>
      </c>
      <c r="EH503" s="9">
        <v>93.49</v>
      </c>
      <c r="EI503" s="9">
        <v>92.76</v>
      </c>
      <c r="EJ503" s="9">
        <v>92.74</v>
      </c>
      <c r="EK503" s="9">
        <v>92.85</v>
      </c>
      <c r="EL503" s="9">
        <v>94.23</v>
      </c>
      <c r="EM503" s="9">
        <v>95.07</v>
      </c>
      <c r="EN503" s="9">
        <v>101.81</v>
      </c>
      <c r="EO503" s="9">
        <v>104.32</v>
      </c>
      <c r="EP503" s="9">
        <v>106.18</v>
      </c>
      <c r="EQ503" s="9">
        <v>106.73</v>
      </c>
      <c r="ER503" s="9">
        <v>105.77</v>
      </c>
      <c r="ES503" s="9">
        <v>105.68</v>
      </c>
      <c r="ET503" s="9">
        <v>86.75</v>
      </c>
      <c r="EU503" s="9">
        <v>86.12</v>
      </c>
      <c r="EV503" s="9">
        <v>86.13</v>
      </c>
      <c r="EW503" s="9">
        <v>86.14</v>
      </c>
      <c r="EX503" s="9">
        <v>86.16</v>
      </c>
      <c r="EY503" s="9">
        <v>91.95</v>
      </c>
      <c r="EZ503" s="9">
        <v>97.09</v>
      </c>
      <c r="FA503" s="9">
        <v>99.6</v>
      </c>
      <c r="FB503" s="9">
        <v>101.46</v>
      </c>
      <c r="FC503" s="9">
        <v>102.01</v>
      </c>
      <c r="FD503" s="9">
        <v>101.05</v>
      </c>
      <c r="FE503" s="9">
        <v>100.96</v>
      </c>
      <c r="FF503" s="9">
        <v>79.56</v>
      </c>
      <c r="FG503" s="9">
        <v>78.930000000000007</v>
      </c>
      <c r="FH503" s="9">
        <v>78.94</v>
      </c>
      <c r="FI503" s="9">
        <v>78.95</v>
      </c>
      <c r="FJ503" s="9">
        <v>78.97</v>
      </c>
      <c r="FK503" s="9">
        <v>84.76</v>
      </c>
      <c r="FL503" s="9">
        <v>93.69</v>
      </c>
      <c r="FM503" s="9">
        <v>96.2</v>
      </c>
      <c r="FO503" s="9">
        <v>81.484700000000004</v>
      </c>
      <c r="FP503" s="7">
        <v>79.819999999999993</v>
      </c>
      <c r="FQ503" s="9">
        <v>1.2607999999999999</v>
      </c>
      <c r="FR503" s="7">
        <f t="shared" si="64"/>
        <v>63.309010152284266</v>
      </c>
      <c r="FT503" s="7">
        <v>4.7</v>
      </c>
      <c r="FU503" s="7">
        <v>4.28</v>
      </c>
      <c r="FV503" s="9">
        <v>81.641300000000001</v>
      </c>
      <c r="FX503" s="9">
        <v>80.58</v>
      </c>
      <c r="FY503" s="9">
        <v>80.31</v>
      </c>
      <c r="FZ503" s="9">
        <v>79.77</v>
      </c>
      <c r="GA503" s="9">
        <v>77.94</v>
      </c>
      <c r="GB503" s="9">
        <v>74.45</v>
      </c>
    </row>
    <row r="504" spans="1:184" x14ac:dyDescent="0.25">
      <c r="A504" s="6">
        <f t="shared" si="65"/>
        <v>45257</v>
      </c>
      <c r="B504" s="13">
        <f t="shared" si="59"/>
        <v>11</v>
      </c>
      <c r="C504" s="13">
        <f t="shared" si="60"/>
        <v>2023</v>
      </c>
      <c r="D504">
        <f t="shared" si="61"/>
        <v>202311</v>
      </c>
      <c r="E504">
        <f t="shared" si="62"/>
        <v>4</v>
      </c>
      <c r="F504">
        <f t="shared" si="63"/>
        <v>202304</v>
      </c>
      <c r="G504" t="s">
        <v>690</v>
      </c>
      <c r="H504" s="9">
        <v>5.25</v>
      </c>
      <c r="I504" s="9">
        <v>5.1879999999999997</v>
      </c>
      <c r="J504" s="10">
        <v>5.1944986000000002</v>
      </c>
      <c r="K504" s="10">
        <v>5.2133364999999996</v>
      </c>
      <c r="L504" s="10">
        <v>5.2254415999999999</v>
      </c>
      <c r="M504" s="10">
        <v>5.2200464000000002</v>
      </c>
      <c r="N504" s="10">
        <v>5.1946298000000004</v>
      </c>
      <c r="O504" s="10">
        <v>5.1515181999999999</v>
      </c>
      <c r="P504" s="10">
        <v>5.0949168</v>
      </c>
      <c r="Q504" s="10">
        <v>5.0299281000000002</v>
      </c>
      <c r="R504" s="10">
        <v>4.9612031999999999</v>
      </c>
      <c r="S504" s="10">
        <v>4.8919921999999998</v>
      </c>
      <c r="T504" s="10">
        <v>4.8238979999999998</v>
      </c>
      <c r="U504" s="10">
        <v>4.7574465999999997</v>
      </c>
      <c r="V504" s="10">
        <v>4.6919965000000001</v>
      </c>
      <c r="W504" s="10">
        <v>4.6276412999999996</v>
      </c>
      <c r="X504" s="10">
        <v>4.5647817999999996</v>
      </c>
      <c r="Y504" s="10">
        <v>4.5038169999999997</v>
      </c>
      <c r="Z504" s="10">
        <v>4.4451457000000003</v>
      </c>
      <c r="AA504" s="10">
        <v>4.3891688000000002</v>
      </c>
      <c r="AB504" s="10">
        <v>4.3362027999999997</v>
      </c>
      <c r="AC504" s="10">
        <v>4.2862505999999998</v>
      </c>
      <c r="AD504" s="10">
        <v>4.2392421000000002</v>
      </c>
      <c r="AE504" s="10">
        <v>4.1951055000000004</v>
      </c>
      <c r="AF504" s="10">
        <v>4.1537692000000002</v>
      </c>
      <c r="AG504" s="10">
        <v>4.1151628000000002</v>
      </c>
      <c r="AH504" s="10">
        <v>4.0792020000000004</v>
      </c>
      <c r="AI504" s="10">
        <v>4.0457454000000004</v>
      </c>
      <c r="AJ504" s="10">
        <v>4.0146373999999998</v>
      </c>
      <c r="AK504" s="10">
        <v>3.9857212</v>
      </c>
      <c r="AL504" s="10">
        <v>3.9588399999999999</v>
      </c>
      <c r="AM504" s="10">
        <v>3.9338378999999999</v>
      </c>
      <c r="AN504" s="10">
        <v>3.9105582000000001</v>
      </c>
      <c r="AO504" s="10">
        <v>3.8888441999999999</v>
      </c>
      <c r="AP504" s="10">
        <v>3.8685399999999999</v>
      </c>
      <c r="AQ504" s="10">
        <v>3.8494888</v>
      </c>
      <c r="AR504" s="10">
        <v>3.8315339000000002</v>
      </c>
      <c r="AS504" s="10">
        <v>3.8145193000000002</v>
      </c>
      <c r="AT504" s="10">
        <v>3.7983096000000001</v>
      </c>
      <c r="AU504" s="10">
        <v>3.7828626999999999</v>
      </c>
      <c r="AV504" s="10">
        <v>3.7681629000000001</v>
      </c>
      <c r="AW504" s="10">
        <v>3.7541940999999999</v>
      </c>
      <c r="AX504" s="10">
        <v>3.7409401</v>
      </c>
      <c r="AY504" s="10">
        <v>3.7283851000000001</v>
      </c>
      <c r="AZ504" s="10">
        <v>3.7165129000000001</v>
      </c>
      <c r="BA504" s="10">
        <v>3.7053074000000001</v>
      </c>
      <c r="BB504" s="10">
        <v>3.6947527999999998</v>
      </c>
      <c r="BC504" s="10">
        <v>3.6848329999999998</v>
      </c>
      <c r="BD504" s="10">
        <v>3.6755317999999999</v>
      </c>
      <c r="BE504" s="10">
        <v>3.6668333</v>
      </c>
      <c r="BF504" s="10">
        <v>3.6587227000000002</v>
      </c>
      <c r="BG504" s="10">
        <v>3.6511916000000002</v>
      </c>
      <c r="BH504" s="10">
        <v>3.6442337999999999</v>
      </c>
      <c r="BI504" s="10">
        <v>3.6378433000000001</v>
      </c>
      <c r="BJ504" s="10">
        <v>3.6320136000000001</v>
      </c>
      <c r="BK504" s="10">
        <v>3.6267388999999999</v>
      </c>
      <c r="BL504" s="10">
        <v>3.6220127999999998</v>
      </c>
      <c r="BM504" s="10">
        <v>3.6178292000000001</v>
      </c>
      <c r="BN504" s="10">
        <v>3.6141819000000002</v>
      </c>
      <c r="BO504" s="10">
        <v>3.6110647999999999</v>
      </c>
      <c r="BP504" s="10">
        <v>3.6084716000000001</v>
      </c>
      <c r="BQ504" s="10">
        <v>3.6063963000000001</v>
      </c>
      <c r="BR504" s="10">
        <v>3.6041884</v>
      </c>
      <c r="BS504" s="10">
        <v>3.6173223000000001</v>
      </c>
      <c r="BU504" s="9">
        <v>112.21</v>
      </c>
      <c r="BV504" s="9">
        <v>116.03</v>
      </c>
      <c r="BW504" s="9">
        <v>117.46</v>
      </c>
      <c r="BX504" s="9">
        <v>115.52</v>
      </c>
      <c r="BY504" s="9">
        <v>113.77</v>
      </c>
      <c r="BZ504" s="9">
        <v>111.7</v>
      </c>
      <c r="CA504" s="9">
        <v>109.78</v>
      </c>
      <c r="CB504" s="9">
        <v>109.01</v>
      </c>
      <c r="CC504" s="9">
        <v>109.74</v>
      </c>
      <c r="CD504" s="9">
        <v>113.02</v>
      </c>
      <c r="CE504" s="9">
        <v>114.69</v>
      </c>
      <c r="CF504" s="9">
        <v>123.43</v>
      </c>
      <c r="CG504" s="9">
        <v>131.32</v>
      </c>
      <c r="CH504" s="9">
        <v>134.12</v>
      </c>
      <c r="CI504" s="9">
        <v>130.9</v>
      </c>
      <c r="CJ504" s="9">
        <v>121.9</v>
      </c>
      <c r="CK504" s="9">
        <v>112.5</v>
      </c>
      <c r="CL504" s="9">
        <v>104.9</v>
      </c>
      <c r="CM504" s="9">
        <v>99.04</v>
      </c>
      <c r="CN504" s="9">
        <v>99.91</v>
      </c>
      <c r="CO504" s="9">
        <v>101.74</v>
      </c>
      <c r="CP504" s="9">
        <v>103.4</v>
      </c>
      <c r="CQ504" s="9">
        <v>108.23</v>
      </c>
      <c r="CR504" s="9">
        <v>111.22</v>
      </c>
      <c r="CS504" s="9">
        <v>112.96</v>
      </c>
      <c r="CT504" s="9">
        <v>117.95</v>
      </c>
      <c r="CU504" s="9">
        <v>119.43</v>
      </c>
      <c r="CV504" s="9">
        <v>112.27</v>
      </c>
      <c r="CW504" s="9">
        <v>96.42</v>
      </c>
      <c r="CX504" s="9">
        <v>90.52</v>
      </c>
      <c r="CY504" s="9">
        <v>85.12</v>
      </c>
      <c r="CZ504" s="9">
        <v>85.64</v>
      </c>
      <c r="DA504" s="9">
        <v>86.13</v>
      </c>
      <c r="DB504" s="9">
        <v>88.5</v>
      </c>
      <c r="DC504" s="9">
        <v>91.92</v>
      </c>
      <c r="DD504" s="9">
        <v>96.22</v>
      </c>
      <c r="DE504" s="9">
        <v>100.54</v>
      </c>
      <c r="DF504" s="9">
        <v>99.61</v>
      </c>
      <c r="DG504" s="9">
        <v>101.63</v>
      </c>
      <c r="DH504" s="9">
        <v>93.98</v>
      </c>
      <c r="DI504" s="9">
        <v>85.78</v>
      </c>
      <c r="DJ504" s="9">
        <v>77.88</v>
      </c>
      <c r="DK504" s="9">
        <v>73.88</v>
      </c>
      <c r="DL504" s="9">
        <v>68.13</v>
      </c>
      <c r="DM504" s="9">
        <v>68.599999999999994</v>
      </c>
      <c r="DN504" s="9">
        <v>72.790000000000006</v>
      </c>
      <c r="DO504" s="9">
        <v>76.7</v>
      </c>
      <c r="DP504" s="9">
        <v>80.5</v>
      </c>
      <c r="DR504" s="9">
        <v>97.89</v>
      </c>
      <c r="DS504" s="9">
        <v>106.34</v>
      </c>
      <c r="DT504" s="9">
        <v>110.52</v>
      </c>
      <c r="DU504" s="9">
        <v>101.98</v>
      </c>
      <c r="DV504" s="9">
        <v>100.26</v>
      </c>
      <c r="DW504" s="9">
        <v>98.04</v>
      </c>
      <c r="DX504" s="9">
        <v>97.93</v>
      </c>
      <c r="DY504" s="9">
        <v>96.43</v>
      </c>
      <c r="DZ504" s="9">
        <v>96.82</v>
      </c>
      <c r="EA504" s="9">
        <v>96.46</v>
      </c>
      <c r="EB504" s="9">
        <v>112.52</v>
      </c>
      <c r="EC504" s="9">
        <v>114.79</v>
      </c>
      <c r="ED504" s="9">
        <v>115.87</v>
      </c>
      <c r="EE504" s="9">
        <v>115.19</v>
      </c>
      <c r="EF504" s="9">
        <v>114.45</v>
      </c>
      <c r="EG504" s="9">
        <v>114.13</v>
      </c>
      <c r="EH504" s="9">
        <v>90.79</v>
      </c>
      <c r="EI504" s="9">
        <v>90.06</v>
      </c>
      <c r="EJ504" s="9">
        <v>90.04</v>
      </c>
      <c r="EK504" s="9">
        <v>90.15</v>
      </c>
      <c r="EL504" s="9">
        <v>91.53</v>
      </c>
      <c r="EM504" s="9">
        <v>92.37</v>
      </c>
      <c r="EN504" s="9">
        <v>99.88</v>
      </c>
      <c r="EO504" s="9">
        <v>102.39</v>
      </c>
      <c r="EP504" s="9">
        <v>104.25</v>
      </c>
      <c r="EQ504" s="9">
        <v>104.8</v>
      </c>
      <c r="ER504" s="9">
        <v>103.84</v>
      </c>
      <c r="ES504" s="9">
        <v>103.75</v>
      </c>
      <c r="ET504" s="9">
        <v>84.46</v>
      </c>
      <c r="EU504" s="9">
        <v>83.83</v>
      </c>
      <c r="EV504" s="9">
        <v>83.84</v>
      </c>
      <c r="EW504" s="9">
        <v>83.85</v>
      </c>
      <c r="EX504" s="9">
        <v>83.87</v>
      </c>
      <c r="EY504" s="9">
        <v>89.66</v>
      </c>
      <c r="EZ504" s="9">
        <v>94.94</v>
      </c>
      <c r="FA504" s="9">
        <v>97.45</v>
      </c>
      <c r="FB504" s="9">
        <v>99.31</v>
      </c>
      <c r="FC504" s="9">
        <v>99.86</v>
      </c>
      <c r="FD504" s="9">
        <v>98.9</v>
      </c>
      <c r="FE504" s="9">
        <v>98.81</v>
      </c>
      <c r="FF504" s="9">
        <v>79.06</v>
      </c>
      <c r="FG504" s="9">
        <v>78.430000000000007</v>
      </c>
      <c r="FH504" s="9">
        <v>78.44</v>
      </c>
      <c r="FI504" s="9">
        <v>78.45</v>
      </c>
      <c r="FJ504" s="9">
        <v>78.47</v>
      </c>
      <c r="FK504" s="9">
        <v>84.26</v>
      </c>
      <c r="FL504" s="9">
        <v>92.69</v>
      </c>
      <c r="FM504" s="9">
        <v>95.2</v>
      </c>
      <c r="FO504" s="9">
        <v>81.431799999999996</v>
      </c>
      <c r="FP504" s="7">
        <v>79.489999999999995</v>
      </c>
      <c r="FQ504" s="9">
        <v>1.2606999999999999</v>
      </c>
      <c r="FR504" s="7">
        <f t="shared" si="64"/>
        <v>63.052272546997699</v>
      </c>
      <c r="FT504" s="7">
        <v>4.63</v>
      </c>
      <c r="FU504" s="7">
        <v>4.21</v>
      </c>
      <c r="FV504" s="9">
        <v>81.595299999999995</v>
      </c>
      <c r="FX504" s="9">
        <v>79.98</v>
      </c>
      <c r="FY504" s="9">
        <v>79.73</v>
      </c>
      <c r="FZ504" s="9">
        <v>79.22</v>
      </c>
      <c r="GA504" s="9">
        <v>77.5</v>
      </c>
      <c r="GB504" s="9">
        <v>74.08</v>
      </c>
    </row>
    <row r="505" spans="1:184" x14ac:dyDescent="0.25">
      <c r="A505" s="6">
        <f t="shared" si="65"/>
        <v>45258</v>
      </c>
      <c r="B505" s="13">
        <f t="shared" si="59"/>
        <v>11</v>
      </c>
      <c r="C505" s="13">
        <f t="shared" si="60"/>
        <v>2023</v>
      </c>
      <c r="D505">
        <f t="shared" si="61"/>
        <v>202311</v>
      </c>
      <c r="E505">
        <f t="shared" si="62"/>
        <v>4</v>
      </c>
      <c r="F505">
        <f t="shared" si="63"/>
        <v>202304</v>
      </c>
      <c r="G505" t="s">
        <v>691</v>
      </c>
      <c r="H505" s="9">
        <v>5.25</v>
      </c>
      <c r="I505" s="9">
        <v>5.1879</v>
      </c>
      <c r="J505" s="10">
        <v>5.1942937999999996</v>
      </c>
      <c r="K505" s="10">
        <v>5.2085955000000004</v>
      </c>
      <c r="L505" s="10">
        <v>5.215554</v>
      </c>
      <c r="M505" s="10">
        <v>5.2046343999999998</v>
      </c>
      <c r="N505" s="10">
        <v>5.1733595000000001</v>
      </c>
      <c r="O505" s="10">
        <v>5.1242638999999999</v>
      </c>
      <c r="P505" s="10">
        <v>5.0616300000000001</v>
      </c>
      <c r="Q505" s="10">
        <v>4.9907832000000001</v>
      </c>
      <c r="R505" s="10">
        <v>4.9164060999999997</v>
      </c>
      <c r="S505" s="10">
        <v>4.841691</v>
      </c>
      <c r="T505" s="10">
        <v>4.7681965000000002</v>
      </c>
      <c r="U505" s="10">
        <v>4.6965782000000003</v>
      </c>
      <c r="V505" s="10">
        <v>4.6264371000000004</v>
      </c>
      <c r="W505" s="10">
        <v>4.5579777000000004</v>
      </c>
      <c r="X505" s="10">
        <v>4.4916575999999999</v>
      </c>
      <c r="Y505" s="10">
        <v>4.4279323000000002</v>
      </c>
      <c r="Z505" s="10">
        <v>4.3672572000000001</v>
      </c>
      <c r="AA505" s="10">
        <v>4.3100899000000004</v>
      </c>
      <c r="AB505" s="10">
        <v>4.2567668000000003</v>
      </c>
      <c r="AC505" s="10">
        <v>4.2071711000000001</v>
      </c>
      <c r="AD505" s="10">
        <v>4.1610798000000004</v>
      </c>
      <c r="AE505" s="10">
        <v>4.1182680999999999</v>
      </c>
      <c r="AF505" s="10">
        <v>4.0785115000000003</v>
      </c>
      <c r="AG505" s="10">
        <v>4.0415866999999999</v>
      </c>
      <c r="AH505" s="10">
        <v>4.0072805000000002</v>
      </c>
      <c r="AI505" s="10">
        <v>3.9754293999999999</v>
      </c>
      <c r="AJ505" s="10">
        <v>3.9458848999999998</v>
      </c>
      <c r="AK505" s="10">
        <v>3.9184975</v>
      </c>
      <c r="AL505" s="10">
        <v>3.8931174999999998</v>
      </c>
      <c r="AM505" s="10">
        <v>3.8695963</v>
      </c>
      <c r="AN505" s="10">
        <v>3.8477844000000001</v>
      </c>
      <c r="AO505" s="10">
        <v>3.8275321999999998</v>
      </c>
      <c r="AP505" s="10">
        <v>3.808691</v>
      </c>
      <c r="AQ505" s="10">
        <v>3.7911112</v>
      </c>
      <c r="AR505" s="10">
        <v>3.7746434999999998</v>
      </c>
      <c r="AS505" s="10">
        <v>3.7591389999999998</v>
      </c>
      <c r="AT505" s="10">
        <v>3.7444641000000001</v>
      </c>
      <c r="AU505" s="10">
        <v>3.7305712</v>
      </c>
      <c r="AV505" s="10">
        <v>3.7174418</v>
      </c>
      <c r="AW505" s="10">
        <v>3.705057</v>
      </c>
      <c r="AX505" s="10">
        <v>3.6933980000000002</v>
      </c>
      <c r="AY505" s="10">
        <v>3.6824461999999998</v>
      </c>
      <c r="AZ505" s="10">
        <v>3.6721827</v>
      </c>
      <c r="BA505" s="10">
        <v>3.6625888</v>
      </c>
      <c r="BB505" s="10">
        <v>3.6536458000000001</v>
      </c>
      <c r="BC505" s="10">
        <v>3.6453350000000002</v>
      </c>
      <c r="BD505" s="10">
        <v>3.6376374999999999</v>
      </c>
      <c r="BE505" s="10">
        <v>3.6305347000000001</v>
      </c>
      <c r="BF505" s="10">
        <v>3.624009</v>
      </c>
      <c r="BG505" s="10">
        <v>3.6180493</v>
      </c>
      <c r="BH505" s="10">
        <v>3.6126463000000002</v>
      </c>
      <c r="BI505" s="10">
        <v>3.6077908000000001</v>
      </c>
      <c r="BJ505" s="10">
        <v>3.6034733999999999</v>
      </c>
      <c r="BK505" s="10">
        <v>3.5996847999999999</v>
      </c>
      <c r="BL505" s="10">
        <v>3.5964159000000002</v>
      </c>
      <c r="BM505" s="10">
        <v>3.5936572</v>
      </c>
      <c r="BN505" s="10">
        <v>3.5913995999999999</v>
      </c>
      <c r="BO505" s="10">
        <v>3.5896336999999998</v>
      </c>
      <c r="BP505" s="10">
        <v>3.5883501999999998</v>
      </c>
      <c r="BQ505" s="10">
        <v>3.5875398999999999</v>
      </c>
      <c r="BR505" s="10">
        <v>3.5919433999999999</v>
      </c>
      <c r="BS505" s="10">
        <v>3.6101101999999998</v>
      </c>
      <c r="BU505" s="9">
        <v>108.68</v>
      </c>
      <c r="BV505" s="9">
        <v>111.95</v>
      </c>
      <c r="BW505" s="9">
        <v>113.62</v>
      </c>
      <c r="BX505" s="9">
        <v>111.85</v>
      </c>
      <c r="BY505" s="9">
        <v>110.17</v>
      </c>
      <c r="BZ505" s="9">
        <v>108.66</v>
      </c>
      <c r="CA505" s="9">
        <v>106.72</v>
      </c>
      <c r="CB505" s="9">
        <v>105.94</v>
      </c>
      <c r="CC505" s="9">
        <v>106.67</v>
      </c>
      <c r="CD505" s="9">
        <v>109.93</v>
      </c>
      <c r="CE505" s="9">
        <v>111.83</v>
      </c>
      <c r="CF505" s="9">
        <v>120.56</v>
      </c>
      <c r="CG505" s="9">
        <v>128.43</v>
      </c>
      <c r="CH505" s="9">
        <v>131.19</v>
      </c>
      <c r="CI505" s="9">
        <v>127.91</v>
      </c>
      <c r="CJ505" s="9">
        <v>119.43</v>
      </c>
      <c r="CK505" s="9">
        <v>110.62</v>
      </c>
      <c r="CL505" s="9">
        <v>103.42</v>
      </c>
      <c r="CM505" s="9">
        <v>97.56</v>
      </c>
      <c r="CN505" s="9">
        <v>98.43</v>
      </c>
      <c r="CO505" s="9">
        <v>100.26</v>
      </c>
      <c r="CP505" s="9">
        <v>101.92</v>
      </c>
      <c r="CQ505" s="9">
        <v>106.92</v>
      </c>
      <c r="CR505" s="9">
        <v>110.12</v>
      </c>
      <c r="CS505" s="9">
        <v>111.86</v>
      </c>
      <c r="CT505" s="9">
        <v>116.85</v>
      </c>
      <c r="CU505" s="9">
        <v>118.33</v>
      </c>
      <c r="CV505" s="9">
        <v>111.17</v>
      </c>
      <c r="CW505" s="9">
        <v>96.37</v>
      </c>
      <c r="CX505" s="9">
        <v>90.87</v>
      </c>
      <c r="CY505" s="9">
        <v>85.47</v>
      </c>
      <c r="CZ505" s="9">
        <v>85.99</v>
      </c>
      <c r="DA505" s="9">
        <v>86.48</v>
      </c>
      <c r="DB505" s="9">
        <v>88.85</v>
      </c>
      <c r="DC505" s="9">
        <v>92.55</v>
      </c>
      <c r="DD505" s="9">
        <v>96.85</v>
      </c>
      <c r="DE505" s="9">
        <v>101.17</v>
      </c>
      <c r="DF505" s="9">
        <v>100.24</v>
      </c>
      <c r="DG505" s="9">
        <v>101.24</v>
      </c>
      <c r="DH505" s="9">
        <v>94.59</v>
      </c>
      <c r="DI505" s="9">
        <v>86.31</v>
      </c>
      <c r="DJ505" s="9">
        <v>78.41</v>
      </c>
      <c r="DK505" s="9">
        <v>74.41</v>
      </c>
      <c r="DL505" s="9">
        <v>68.66</v>
      </c>
      <c r="DM505" s="9">
        <v>69.13</v>
      </c>
      <c r="DN505" s="9">
        <v>73.319999999999993</v>
      </c>
      <c r="DO505" s="9">
        <v>77.12</v>
      </c>
      <c r="DP505" s="9">
        <v>80.92</v>
      </c>
      <c r="DR505" s="9">
        <v>95.89</v>
      </c>
      <c r="DS505" s="9">
        <v>103.57</v>
      </c>
      <c r="DT505" s="9">
        <v>107.71</v>
      </c>
      <c r="DU505" s="9">
        <v>99.17</v>
      </c>
      <c r="DV505" s="9">
        <v>98.13</v>
      </c>
      <c r="DW505" s="9">
        <v>95.91</v>
      </c>
      <c r="DX505" s="9">
        <v>95.8</v>
      </c>
      <c r="DY505" s="9">
        <v>94.77</v>
      </c>
      <c r="DZ505" s="9">
        <v>95.16</v>
      </c>
      <c r="EA505" s="9">
        <v>94.8</v>
      </c>
      <c r="EB505" s="9">
        <v>109.98</v>
      </c>
      <c r="EC505" s="9">
        <v>112.25</v>
      </c>
      <c r="ED505" s="9">
        <v>113.33</v>
      </c>
      <c r="EE505" s="9">
        <v>112.72</v>
      </c>
      <c r="EF505" s="9">
        <v>111.98</v>
      </c>
      <c r="EG505" s="9">
        <v>111.66</v>
      </c>
      <c r="EH505" s="9">
        <v>90.1</v>
      </c>
      <c r="EI505" s="9">
        <v>89.37</v>
      </c>
      <c r="EJ505" s="9">
        <v>89.35</v>
      </c>
      <c r="EK505" s="9">
        <v>89.46</v>
      </c>
      <c r="EL505" s="9">
        <v>90.84</v>
      </c>
      <c r="EM505" s="9">
        <v>91.68</v>
      </c>
      <c r="EN505" s="9">
        <v>100.22</v>
      </c>
      <c r="EO505" s="9">
        <v>102.73</v>
      </c>
      <c r="EP505" s="9">
        <v>104.59</v>
      </c>
      <c r="EQ505" s="9">
        <v>105.14</v>
      </c>
      <c r="ER505" s="9">
        <v>104.18</v>
      </c>
      <c r="ES505" s="9">
        <v>104.09</v>
      </c>
      <c r="ET505" s="9">
        <v>87.56</v>
      </c>
      <c r="EU505" s="9">
        <v>86.93</v>
      </c>
      <c r="EV505" s="9">
        <v>86.94</v>
      </c>
      <c r="EW505" s="9">
        <v>86.95</v>
      </c>
      <c r="EX505" s="9">
        <v>86.97</v>
      </c>
      <c r="EY505" s="9">
        <v>92.76</v>
      </c>
      <c r="EZ505" s="9">
        <v>93.51</v>
      </c>
      <c r="FA505" s="9">
        <v>96.02</v>
      </c>
      <c r="FB505" s="9">
        <v>97.88</v>
      </c>
      <c r="FC505" s="9">
        <v>98.43</v>
      </c>
      <c r="FD505" s="9">
        <v>97.47</v>
      </c>
      <c r="FE505" s="9">
        <v>97.38</v>
      </c>
      <c r="FF505" s="9">
        <v>78.56</v>
      </c>
      <c r="FG505" s="9">
        <v>77.930000000000007</v>
      </c>
      <c r="FH505" s="9">
        <v>77.94</v>
      </c>
      <c r="FI505" s="9">
        <v>77.95</v>
      </c>
      <c r="FJ505" s="9">
        <v>77.97</v>
      </c>
      <c r="FK505" s="9">
        <v>83.76</v>
      </c>
      <c r="FL505" s="9">
        <v>91.26</v>
      </c>
      <c r="FM505" s="9">
        <v>93.77</v>
      </c>
      <c r="FO505" s="9">
        <v>81.679100000000005</v>
      </c>
      <c r="FP505" s="7">
        <v>81.66</v>
      </c>
      <c r="FQ505" s="9">
        <v>1.2683</v>
      </c>
      <c r="FR505" s="7">
        <f t="shared" si="64"/>
        <v>64.385397776551287</v>
      </c>
      <c r="FT505" s="7">
        <v>4.62</v>
      </c>
      <c r="FU505" s="7">
        <v>4.18</v>
      </c>
      <c r="FV505" s="9">
        <v>81.851100000000002</v>
      </c>
      <c r="FX505" s="9">
        <v>81.680000000000007</v>
      </c>
      <c r="FY505" s="9">
        <v>81.23</v>
      </c>
      <c r="FZ505" s="9">
        <v>80.540000000000006</v>
      </c>
      <c r="GA505" s="9">
        <v>78.56</v>
      </c>
      <c r="GB505" s="9">
        <v>74.88</v>
      </c>
    </row>
    <row r="506" spans="1:184" x14ac:dyDescent="0.25">
      <c r="A506" s="6">
        <f t="shared" si="65"/>
        <v>45259</v>
      </c>
      <c r="B506" s="13">
        <f t="shared" si="59"/>
        <v>11</v>
      </c>
      <c r="C506" s="13">
        <f t="shared" si="60"/>
        <v>2023</v>
      </c>
      <c r="D506">
        <f t="shared" si="61"/>
        <v>202311</v>
      </c>
      <c r="E506">
        <f t="shared" si="62"/>
        <v>4</v>
      </c>
      <c r="F506">
        <f t="shared" si="63"/>
        <v>202304</v>
      </c>
      <c r="G506" t="s">
        <v>692</v>
      </c>
      <c r="H506" s="9">
        <v>5.25</v>
      </c>
      <c r="I506" s="9">
        <v>5.1879</v>
      </c>
      <c r="J506" s="10">
        <v>5.1917616999999998</v>
      </c>
      <c r="K506" s="10">
        <v>5.2053912000000002</v>
      </c>
      <c r="L506" s="10">
        <v>5.2097299000000001</v>
      </c>
      <c r="M506" s="10">
        <v>5.1947865000000002</v>
      </c>
      <c r="N506" s="10">
        <v>5.1572372</v>
      </c>
      <c r="O506" s="10">
        <v>5.0999696999999999</v>
      </c>
      <c r="P506" s="10">
        <v>5.0279065000000003</v>
      </c>
      <c r="Q506" s="10">
        <v>4.9473684999999996</v>
      </c>
      <c r="R506" s="10">
        <v>4.8639606000000004</v>
      </c>
      <c r="S506" s="10">
        <v>4.7812535</v>
      </c>
      <c r="T506" s="10">
        <v>4.7009024999999998</v>
      </c>
      <c r="U506" s="10">
        <v>4.6234111000000002</v>
      </c>
      <c r="V506" s="10">
        <v>4.5479234000000002</v>
      </c>
      <c r="W506" s="10">
        <v>4.4744517999999998</v>
      </c>
      <c r="X506" s="10">
        <v>4.4033604999999998</v>
      </c>
      <c r="Y506" s="10">
        <v>4.3350114</v>
      </c>
      <c r="Z506" s="10">
        <v>4.2697664</v>
      </c>
      <c r="AA506" s="10">
        <v>4.2079896000000003</v>
      </c>
      <c r="AB506" s="10">
        <v>4.1499600000000001</v>
      </c>
      <c r="AC506" s="10">
        <v>4.0956408</v>
      </c>
      <c r="AD506" s="10">
        <v>4.0449219999999997</v>
      </c>
      <c r="AE506" s="10">
        <v>3.9976916</v>
      </c>
      <c r="AF506" s="10">
        <v>3.9538378999999999</v>
      </c>
      <c r="AG506" s="10">
        <v>3.9132506</v>
      </c>
      <c r="AH506" s="10">
        <v>3.8758089</v>
      </c>
      <c r="AI506" s="10">
        <v>3.8413447999999999</v>
      </c>
      <c r="AJ506" s="10">
        <v>3.8096754000000002</v>
      </c>
      <c r="AK506" s="10">
        <v>3.7806164</v>
      </c>
      <c r="AL506" s="10">
        <v>3.7539837999999999</v>
      </c>
      <c r="AM506" s="10">
        <v>3.7295946</v>
      </c>
      <c r="AN506" s="10">
        <v>3.7072645999999998</v>
      </c>
      <c r="AO506" s="10">
        <v>3.6868099000000001</v>
      </c>
      <c r="AP506" s="10">
        <v>3.6680472000000002</v>
      </c>
      <c r="AQ506" s="10">
        <v>3.6507925999999999</v>
      </c>
      <c r="AR506" s="10">
        <v>3.6348620999999999</v>
      </c>
      <c r="AS506" s="10">
        <v>3.6200722999999999</v>
      </c>
      <c r="AT506" s="10">
        <v>3.6062599</v>
      </c>
      <c r="AU506" s="10">
        <v>3.5933617</v>
      </c>
      <c r="AV506" s="10">
        <v>3.5813451999999999</v>
      </c>
      <c r="AW506" s="10">
        <v>3.5701776000000001</v>
      </c>
      <c r="AX506" s="10">
        <v>3.5598263000000001</v>
      </c>
      <c r="AY506" s="10">
        <v>3.5502587000000001</v>
      </c>
      <c r="AZ506" s="10">
        <v>3.5414422000000001</v>
      </c>
      <c r="BA506" s="10">
        <v>3.533344</v>
      </c>
      <c r="BB506" s="10">
        <v>3.5259315999999998</v>
      </c>
      <c r="BC506" s="10">
        <v>3.5191723000000001</v>
      </c>
      <c r="BD506" s="10">
        <v>3.5130333999999999</v>
      </c>
      <c r="BE506" s="10">
        <v>3.5074822999999999</v>
      </c>
      <c r="BF506" s="10">
        <v>3.5024896999999999</v>
      </c>
      <c r="BG506" s="10">
        <v>3.4980408000000001</v>
      </c>
      <c r="BH506" s="10">
        <v>3.4941249000000001</v>
      </c>
      <c r="BI506" s="10">
        <v>3.4907311000000001</v>
      </c>
      <c r="BJ506" s="10">
        <v>3.4878488999999999</v>
      </c>
      <c r="BK506" s="10">
        <v>3.4854674000000001</v>
      </c>
      <c r="BL506" s="10">
        <v>3.4835758999999999</v>
      </c>
      <c r="BM506" s="10">
        <v>3.4821635999999998</v>
      </c>
      <c r="BN506" s="10">
        <v>3.4812199000000001</v>
      </c>
      <c r="BO506" s="10">
        <v>3.4807339000000002</v>
      </c>
      <c r="BP506" s="10">
        <v>3.4806949999999999</v>
      </c>
      <c r="BQ506" s="10">
        <v>3.4810922999999998</v>
      </c>
      <c r="BR506" s="10">
        <v>3.4919175</v>
      </c>
      <c r="BS506" s="10">
        <v>3.5150087000000001</v>
      </c>
      <c r="BU506" s="9">
        <v>102.34</v>
      </c>
      <c r="BV506" s="9">
        <v>105.66</v>
      </c>
      <c r="BW506" s="9">
        <v>107.51</v>
      </c>
      <c r="BX506" s="9">
        <v>106.09</v>
      </c>
      <c r="BY506" s="9">
        <v>104.34</v>
      </c>
      <c r="BZ506" s="9">
        <v>103.06</v>
      </c>
      <c r="CA506" s="9">
        <v>101.15</v>
      </c>
      <c r="CB506" s="9">
        <v>100.51</v>
      </c>
      <c r="CC506" s="9">
        <v>101.24</v>
      </c>
      <c r="CD506" s="9">
        <v>104.5</v>
      </c>
      <c r="CE506" s="9">
        <v>106.38</v>
      </c>
      <c r="CF506" s="9">
        <v>115.11</v>
      </c>
      <c r="CG506" s="9">
        <v>122.98</v>
      </c>
      <c r="CH506" s="9">
        <v>125.74</v>
      </c>
      <c r="CI506" s="9">
        <v>122.46</v>
      </c>
      <c r="CJ506" s="9">
        <v>114.74</v>
      </c>
      <c r="CK506" s="9">
        <v>106.69</v>
      </c>
      <c r="CL506" s="9">
        <v>99.69</v>
      </c>
      <c r="CM506" s="9">
        <v>93.83</v>
      </c>
      <c r="CN506" s="9">
        <v>94.7</v>
      </c>
      <c r="CO506" s="9">
        <v>96.53</v>
      </c>
      <c r="CP506" s="9">
        <v>98.19</v>
      </c>
      <c r="CQ506" s="9">
        <v>102.89</v>
      </c>
      <c r="CR506" s="9">
        <v>105.89</v>
      </c>
      <c r="CS506" s="9">
        <v>107.63</v>
      </c>
      <c r="CT506" s="9">
        <v>112.62</v>
      </c>
      <c r="CU506" s="9">
        <v>114.1</v>
      </c>
      <c r="CV506" s="9">
        <v>106.94</v>
      </c>
      <c r="CW506" s="9">
        <v>93.64</v>
      </c>
      <c r="CX506" s="9">
        <v>88.14</v>
      </c>
      <c r="CY506" s="9">
        <v>82.74</v>
      </c>
      <c r="CZ506" s="9">
        <v>83.26</v>
      </c>
      <c r="DA506" s="9">
        <v>83.75</v>
      </c>
      <c r="DB506" s="9">
        <v>86.15</v>
      </c>
      <c r="DC506" s="9">
        <v>90.35</v>
      </c>
      <c r="DD506" s="9">
        <v>94.65</v>
      </c>
      <c r="DE506" s="9">
        <v>98.97</v>
      </c>
      <c r="DF506" s="9">
        <v>98.04</v>
      </c>
      <c r="DG506" s="9">
        <v>99.04</v>
      </c>
      <c r="DH506" s="9">
        <v>92.39</v>
      </c>
      <c r="DI506" s="9">
        <v>83.89</v>
      </c>
      <c r="DJ506" s="9">
        <v>75.989999999999995</v>
      </c>
      <c r="DK506" s="9">
        <v>71.989999999999995</v>
      </c>
      <c r="DL506" s="9">
        <v>66.239999999999995</v>
      </c>
      <c r="DM506" s="9">
        <v>66.709999999999994</v>
      </c>
      <c r="DN506" s="9">
        <v>70.900000000000006</v>
      </c>
      <c r="DO506" s="9">
        <v>75.099999999999994</v>
      </c>
      <c r="DP506" s="9">
        <v>78.900000000000006</v>
      </c>
      <c r="DR506" s="9">
        <v>91.66</v>
      </c>
      <c r="DS506" s="9">
        <v>98.76</v>
      </c>
      <c r="DT506" s="9">
        <v>102.88</v>
      </c>
      <c r="DU506" s="9">
        <v>94.34</v>
      </c>
      <c r="DV506" s="9">
        <v>93.13</v>
      </c>
      <c r="DW506" s="9">
        <v>90.91</v>
      </c>
      <c r="DX506" s="9">
        <v>90.8</v>
      </c>
      <c r="DY506" s="9">
        <v>89.94</v>
      </c>
      <c r="DZ506" s="9">
        <v>90.33</v>
      </c>
      <c r="EA506" s="9">
        <v>89.97</v>
      </c>
      <c r="EB506" s="9">
        <v>105.98</v>
      </c>
      <c r="EC506" s="9">
        <v>108.25</v>
      </c>
      <c r="ED506" s="9">
        <v>109.33</v>
      </c>
      <c r="EE506" s="9">
        <v>108.58</v>
      </c>
      <c r="EF506" s="9">
        <v>107.84</v>
      </c>
      <c r="EG506" s="9">
        <v>107.52</v>
      </c>
      <c r="EH506" s="9">
        <v>87</v>
      </c>
      <c r="EI506" s="9">
        <v>86.27</v>
      </c>
      <c r="EJ506" s="9">
        <v>86.25</v>
      </c>
      <c r="EK506" s="9">
        <v>86.36</v>
      </c>
      <c r="EL506" s="9">
        <v>87.74</v>
      </c>
      <c r="EM506" s="9">
        <v>88.58</v>
      </c>
      <c r="EN506" s="9">
        <v>98.24</v>
      </c>
      <c r="EO506" s="9">
        <v>100.75</v>
      </c>
      <c r="EP506" s="9">
        <v>102.61</v>
      </c>
      <c r="EQ506" s="9">
        <v>103.16</v>
      </c>
      <c r="ER506" s="9">
        <v>102.2</v>
      </c>
      <c r="ES506" s="9">
        <v>102.11</v>
      </c>
      <c r="ET506" s="9">
        <v>82.63</v>
      </c>
      <c r="EU506" s="9">
        <v>82</v>
      </c>
      <c r="EV506" s="9">
        <v>82.01</v>
      </c>
      <c r="EW506" s="9">
        <v>82.02</v>
      </c>
      <c r="EX506" s="9">
        <v>82.04</v>
      </c>
      <c r="EY506" s="9">
        <v>87.83</v>
      </c>
      <c r="EZ506" s="9">
        <v>91.05</v>
      </c>
      <c r="FA506" s="9">
        <v>93.56</v>
      </c>
      <c r="FB506" s="9">
        <v>95.42</v>
      </c>
      <c r="FC506" s="9">
        <v>95.97</v>
      </c>
      <c r="FD506" s="9">
        <v>95.01</v>
      </c>
      <c r="FE506" s="9">
        <v>94.92</v>
      </c>
      <c r="FF506" s="9">
        <v>76.209999999999994</v>
      </c>
      <c r="FG506" s="9">
        <v>75.58</v>
      </c>
      <c r="FH506" s="9">
        <v>75.59</v>
      </c>
      <c r="FI506" s="9">
        <v>75.599999999999994</v>
      </c>
      <c r="FJ506" s="9">
        <v>75.62</v>
      </c>
      <c r="FK506" s="9">
        <v>81.41</v>
      </c>
      <c r="FL506" s="9">
        <v>88.8</v>
      </c>
      <c r="FM506" s="9">
        <v>91.31</v>
      </c>
      <c r="FO506" s="9">
        <v>81.742400000000004</v>
      </c>
      <c r="FP506" s="7">
        <v>82.98</v>
      </c>
      <c r="FQ506" s="9">
        <v>1.2697000000000001</v>
      </c>
      <c r="FR506" s="7">
        <f t="shared" si="64"/>
        <v>65.354020634795617</v>
      </c>
      <c r="FT506" s="7">
        <v>4.54</v>
      </c>
      <c r="FU506" s="7">
        <v>4.09</v>
      </c>
      <c r="FV506" s="9">
        <v>81.916399999999996</v>
      </c>
      <c r="FX506" s="9">
        <v>83.1</v>
      </c>
      <c r="FY506" s="9">
        <v>82.58</v>
      </c>
      <c r="FZ506" s="9">
        <v>81.739999999999995</v>
      </c>
      <c r="GA506" s="9">
        <v>79.680000000000007</v>
      </c>
      <c r="GB506" s="9">
        <v>75.77</v>
      </c>
    </row>
    <row r="507" spans="1:184" x14ac:dyDescent="0.25">
      <c r="A507" s="6">
        <f t="shared" si="65"/>
        <v>45260</v>
      </c>
      <c r="B507" s="13">
        <f t="shared" si="59"/>
        <v>11</v>
      </c>
      <c r="C507" s="13">
        <f t="shared" si="60"/>
        <v>2023</v>
      </c>
      <c r="D507">
        <f t="shared" si="61"/>
        <v>202311</v>
      </c>
      <c r="E507">
        <f t="shared" si="62"/>
        <v>4</v>
      </c>
      <c r="F507">
        <f t="shared" si="63"/>
        <v>202304</v>
      </c>
      <c r="G507" t="s">
        <v>693</v>
      </c>
      <c r="H507" s="9">
        <v>5.25</v>
      </c>
      <c r="I507" s="9">
        <v>5.1881000000000004</v>
      </c>
      <c r="J507" s="10">
        <v>5.1901247000000001</v>
      </c>
      <c r="K507" s="10">
        <v>5.2037119000000001</v>
      </c>
      <c r="L507" s="10">
        <v>5.2073442999999999</v>
      </c>
      <c r="M507" s="10">
        <v>5.1936958000000004</v>
      </c>
      <c r="N507" s="10">
        <v>5.1607814999999997</v>
      </c>
      <c r="O507" s="10">
        <v>5.1111746</v>
      </c>
      <c r="P507" s="10">
        <v>5.0492754</v>
      </c>
      <c r="Q507" s="10">
        <v>4.9805558999999997</v>
      </c>
      <c r="R507" s="10">
        <v>4.9098695000000001</v>
      </c>
      <c r="S507" s="10">
        <v>4.8401082000000004</v>
      </c>
      <c r="T507" s="10">
        <v>4.7720221</v>
      </c>
      <c r="U507" s="10">
        <v>4.7052079999999998</v>
      </c>
      <c r="V507" s="10">
        <v>4.6375839000000001</v>
      </c>
      <c r="W507" s="10">
        <v>4.5690999000000003</v>
      </c>
      <c r="X507" s="10">
        <v>4.5005965000000003</v>
      </c>
      <c r="Y507" s="10">
        <v>4.4329124000000002</v>
      </c>
      <c r="Z507" s="10">
        <v>4.3668863</v>
      </c>
      <c r="AA507" s="10">
        <v>4.3033593999999997</v>
      </c>
      <c r="AB507" s="10">
        <v>4.2430751999999998</v>
      </c>
      <c r="AC507" s="10">
        <v>4.1862903999999999</v>
      </c>
      <c r="AD507" s="10">
        <v>4.133108</v>
      </c>
      <c r="AE507" s="10">
        <v>4.0836288999999999</v>
      </c>
      <c r="AF507" s="10">
        <v>4.0379541999999997</v>
      </c>
      <c r="AG507" s="10">
        <v>3.9961864999999999</v>
      </c>
      <c r="AH507" s="10">
        <v>3.9583773999999998</v>
      </c>
      <c r="AI507" s="10">
        <v>3.9243378999999998</v>
      </c>
      <c r="AJ507" s="10">
        <v>3.8938066999999998</v>
      </c>
      <c r="AK507" s="10">
        <v>3.8665213</v>
      </c>
      <c r="AL507" s="10">
        <v>3.8422193999999998</v>
      </c>
      <c r="AM507" s="10">
        <v>3.8206395999999998</v>
      </c>
      <c r="AN507" s="10">
        <v>3.8015194000000001</v>
      </c>
      <c r="AO507" s="10">
        <v>3.7845966</v>
      </c>
      <c r="AP507" s="10">
        <v>3.7696095999999999</v>
      </c>
      <c r="AQ507" s="10">
        <v>3.7562961000000001</v>
      </c>
      <c r="AR507" s="10">
        <v>3.7443938999999999</v>
      </c>
      <c r="AS507" s="10">
        <v>3.7336412000000001</v>
      </c>
      <c r="AT507" s="10">
        <v>3.7238083999999998</v>
      </c>
      <c r="AU507" s="10">
        <v>3.7148089999999998</v>
      </c>
      <c r="AV507" s="10">
        <v>3.7065966000000001</v>
      </c>
      <c r="AW507" s="10">
        <v>3.6991242999999998</v>
      </c>
      <c r="AX507" s="10">
        <v>3.6923452999999999</v>
      </c>
      <c r="AY507" s="10">
        <v>3.6862130999999998</v>
      </c>
      <c r="AZ507" s="10">
        <v>3.6806809</v>
      </c>
      <c r="BA507" s="10">
        <v>3.6757019</v>
      </c>
      <c r="BB507" s="10">
        <v>3.6712294999999999</v>
      </c>
      <c r="BC507" s="10">
        <v>3.6672169000000001</v>
      </c>
      <c r="BD507" s="10">
        <v>3.6636175</v>
      </c>
      <c r="BE507" s="10">
        <v>3.6603845000000002</v>
      </c>
      <c r="BF507" s="10">
        <v>3.6574784</v>
      </c>
      <c r="BG507" s="10">
        <v>3.6548921000000001</v>
      </c>
      <c r="BH507" s="10">
        <v>3.6526271000000001</v>
      </c>
      <c r="BI507" s="10">
        <v>3.6506851</v>
      </c>
      <c r="BJ507" s="10">
        <v>3.6490675000000001</v>
      </c>
      <c r="BK507" s="10">
        <v>3.6477761000000002</v>
      </c>
      <c r="BL507" s="10">
        <v>3.6468124</v>
      </c>
      <c r="BM507" s="10">
        <v>3.6461779999999999</v>
      </c>
      <c r="BN507" s="10">
        <v>3.6458745000000001</v>
      </c>
      <c r="BO507" s="10">
        <v>3.6459036</v>
      </c>
      <c r="BP507" s="10">
        <v>3.6462667999999998</v>
      </c>
      <c r="BQ507" s="10">
        <v>3.6469657</v>
      </c>
      <c r="BR507" s="10">
        <v>3.6580029999999999</v>
      </c>
      <c r="BS507" s="10">
        <v>3.6797137000000002</v>
      </c>
      <c r="BU507" s="9">
        <v>107.13</v>
      </c>
      <c r="BV507" s="9">
        <v>108.98</v>
      </c>
      <c r="BW507" s="9">
        <v>107.58</v>
      </c>
      <c r="BX507" s="9">
        <v>105.64</v>
      </c>
      <c r="BY507" s="9">
        <v>104.36</v>
      </c>
      <c r="BZ507" s="9">
        <v>102.45</v>
      </c>
      <c r="CA507" s="9">
        <v>102.45</v>
      </c>
      <c r="CB507" s="9">
        <v>102.95</v>
      </c>
      <c r="CC507" s="9">
        <v>105.95</v>
      </c>
      <c r="CD507" s="9">
        <v>107.46</v>
      </c>
      <c r="CE507" s="9">
        <v>116.39</v>
      </c>
      <c r="CF507" s="9">
        <v>124.46</v>
      </c>
      <c r="CG507" s="9">
        <v>127.22</v>
      </c>
      <c r="CH507" s="9">
        <v>123.94</v>
      </c>
      <c r="CI507" s="9">
        <v>116.14</v>
      </c>
      <c r="CJ507" s="9">
        <v>107.84</v>
      </c>
      <c r="CK507" s="9">
        <v>100.84</v>
      </c>
      <c r="CL507" s="9">
        <v>94.98</v>
      </c>
      <c r="CM507" s="9">
        <v>95.85</v>
      </c>
      <c r="CN507" s="9">
        <v>97.68</v>
      </c>
      <c r="CO507" s="9">
        <v>99.34</v>
      </c>
      <c r="CP507" s="9">
        <v>103.24</v>
      </c>
      <c r="CQ507" s="9">
        <v>106.04</v>
      </c>
      <c r="CR507" s="9">
        <v>107.78</v>
      </c>
      <c r="CS507" s="9">
        <v>112.77</v>
      </c>
      <c r="CT507" s="9">
        <v>114.25</v>
      </c>
      <c r="CU507" s="9">
        <v>107.09</v>
      </c>
      <c r="CV507" s="9">
        <v>93.88</v>
      </c>
      <c r="CW507" s="9">
        <v>88.38</v>
      </c>
      <c r="CX507" s="9">
        <v>82.98</v>
      </c>
      <c r="CY507" s="9">
        <v>83.5</v>
      </c>
      <c r="CZ507" s="9">
        <v>83.99</v>
      </c>
      <c r="DA507" s="9">
        <v>86.39</v>
      </c>
      <c r="DB507" s="9">
        <v>90.64</v>
      </c>
      <c r="DC507" s="9">
        <v>94.94</v>
      </c>
      <c r="DD507" s="9">
        <v>99.26</v>
      </c>
      <c r="DE507" s="9">
        <v>98.33</v>
      </c>
      <c r="DF507" s="9">
        <v>99.33</v>
      </c>
      <c r="DG507" s="9">
        <v>92.68</v>
      </c>
      <c r="DH507" s="9">
        <v>84.18</v>
      </c>
      <c r="DI507" s="9">
        <v>76.48</v>
      </c>
      <c r="DJ507" s="9">
        <v>72.48</v>
      </c>
      <c r="DK507" s="9">
        <v>66.73</v>
      </c>
      <c r="DL507" s="9">
        <v>67.2</v>
      </c>
      <c r="DM507" s="9">
        <v>71.39</v>
      </c>
      <c r="DN507" s="9">
        <v>75.58</v>
      </c>
      <c r="DO507" s="9">
        <v>79.38</v>
      </c>
      <c r="DP507" s="9">
        <v>83.51</v>
      </c>
      <c r="DR507" s="9">
        <v>100.22</v>
      </c>
      <c r="DS507" s="9">
        <v>102.61</v>
      </c>
      <c r="DT507" s="9">
        <v>95.78</v>
      </c>
      <c r="DU507" s="9">
        <v>93.71</v>
      </c>
      <c r="DV507" s="9">
        <v>91.65</v>
      </c>
      <c r="DW507" s="9">
        <v>91.54</v>
      </c>
      <c r="DX507" s="9">
        <v>90.9</v>
      </c>
      <c r="DY507" s="9">
        <v>91.29</v>
      </c>
      <c r="DZ507" s="9">
        <v>90.93</v>
      </c>
      <c r="EA507" s="9">
        <v>106.69</v>
      </c>
      <c r="EB507" s="9">
        <v>108.96</v>
      </c>
      <c r="EC507" s="9">
        <v>110.04</v>
      </c>
      <c r="ED507" s="9">
        <v>108.93</v>
      </c>
      <c r="EE507" s="9">
        <v>108.19</v>
      </c>
      <c r="EF507" s="9">
        <v>107.87</v>
      </c>
      <c r="EG507" s="9">
        <v>88.55</v>
      </c>
      <c r="EH507" s="9">
        <v>87.82</v>
      </c>
      <c r="EI507" s="9">
        <v>87.8</v>
      </c>
      <c r="EJ507" s="9">
        <v>87.91</v>
      </c>
      <c r="EK507" s="9">
        <v>89.29</v>
      </c>
      <c r="EL507" s="9">
        <v>90.13</v>
      </c>
      <c r="EM507" s="9">
        <v>98.1</v>
      </c>
      <c r="EN507" s="9">
        <v>100.61</v>
      </c>
      <c r="EO507" s="9">
        <v>102.47</v>
      </c>
      <c r="EP507" s="9">
        <v>103.02</v>
      </c>
      <c r="EQ507" s="9">
        <v>102.06</v>
      </c>
      <c r="ER507" s="9">
        <v>101.97</v>
      </c>
      <c r="ES507" s="9">
        <v>83.87</v>
      </c>
      <c r="ET507" s="9">
        <v>83.24</v>
      </c>
      <c r="EU507" s="9">
        <v>83.25</v>
      </c>
      <c r="EV507" s="9">
        <v>83.26</v>
      </c>
      <c r="EW507" s="9">
        <v>83.28</v>
      </c>
      <c r="EX507" s="9">
        <v>89.07</v>
      </c>
      <c r="EY507" s="9">
        <v>91.36</v>
      </c>
      <c r="EZ507" s="9">
        <v>93.87</v>
      </c>
      <c r="FA507" s="9">
        <v>95.73</v>
      </c>
      <c r="FB507" s="9">
        <v>96.28</v>
      </c>
      <c r="FC507" s="9">
        <v>95.32</v>
      </c>
      <c r="FD507" s="9">
        <v>95.23</v>
      </c>
      <c r="FE507" s="9">
        <v>77.459999999999994</v>
      </c>
      <c r="FF507" s="9">
        <v>76.83</v>
      </c>
      <c r="FG507" s="9">
        <v>76.84</v>
      </c>
      <c r="FH507" s="9">
        <v>76.849999999999994</v>
      </c>
      <c r="FI507" s="9">
        <v>76.87</v>
      </c>
      <c r="FJ507" s="9">
        <v>82.66</v>
      </c>
      <c r="FK507" s="9">
        <v>89.11</v>
      </c>
      <c r="FL507" s="9">
        <v>91.62</v>
      </c>
      <c r="FM507" s="9">
        <v>93.48</v>
      </c>
      <c r="FO507" s="9">
        <v>81.753500000000003</v>
      </c>
      <c r="FP507" s="7">
        <v>81.72</v>
      </c>
      <c r="FQ507" s="9">
        <v>1.2656000000000001</v>
      </c>
      <c r="FR507" s="7">
        <f t="shared" si="64"/>
        <v>64.570164348925402</v>
      </c>
      <c r="FT507" s="7">
        <v>4.63</v>
      </c>
      <c r="FU507" s="7">
        <v>4.22</v>
      </c>
      <c r="FV507" s="9">
        <v>81.909800000000004</v>
      </c>
      <c r="FX507" s="9">
        <v>82.83</v>
      </c>
      <c r="FY507" s="9">
        <v>80.58</v>
      </c>
      <c r="FZ507" s="9">
        <v>79.709999999999994</v>
      </c>
      <c r="GA507" s="9">
        <v>77.8</v>
      </c>
      <c r="GB507" s="9">
        <v>74.290000000000006</v>
      </c>
    </row>
    <row r="508" spans="1:184" x14ac:dyDescent="0.25">
      <c r="A508" s="6">
        <f t="shared" si="65"/>
        <v>45261</v>
      </c>
      <c r="B508" s="13">
        <f t="shared" si="59"/>
        <v>12</v>
      </c>
      <c r="C508" s="13">
        <f t="shared" si="60"/>
        <v>2023</v>
      </c>
      <c r="D508">
        <f t="shared" si="61"/>
        <v>202312</v>
      </c>
      <c r="E508">
        <f t="shared" si="62"/>
        <v>4</v>
      </c>
      <c r="F508">
        <f t="shared" si="63"/>
        <v>202304</v>
      </c>
      <c r="G508" t="s">
        <v>694</v>
      </c>
      <c r="H508" s="9">
        <v>5.25</v>
      </c>
      <c r="I508" s="9">
        <v>5.1886000000000001</v>
      </c>
      <c r="J508" s="10">
        <v>5.1928939999999999</v>
      </c>
      <c r="K508" s="10">
        <v>5.1996418999999996</v>
      </c>
      <c r="L508" s="10">
        <v>5.1947429999999999</v>
      </c>
      <c r="M508" s="10">
        <v>5.1692977000000004</v>
      </c>
      <c r="N508" s="10">
        <v>5.1226345000000002</v>
      </c>
      <c r="O508" s="10">
        <v>5.0587030999999998</v>
      </c>
      <c r="P508" s="10">
        <v>4.9828786000000003</v>
      </c>
      <c r="Q508" s="10">
        <v>4.9002558000000001</v>
      </c>
      <c r="R508" s="10">
        <v>4.8155051000000002</v>
      </c>
      <c r="S508" s="10">
        <v>4.7316241000000003</v>
      </c>
      <c r="T508" s="10">
        <v>4.6500645</v>
      </c>
      <c r="U508" s="10">
        <v>4.5714784999999996</v>
      </c>
      <c r="V508" s="10">
        <v>4.49573</v>
      </c>
      <c r="W508" s="10">
        <v>4.4229127000000004</v>
      </c>
      <c r="X508" s="10">
        <v>4.3532643999999996</v>
      </c>
      <c r="Y508" s="10">
        <v>4.2870200000000001</v>
      </c>
      <c r="Z508" s="10">
        <v>4.2244146999999996</v>
      </c>
      <c r="AA508" s="10">
        <v>4.165686</v>
      </c>
      <c r="AB508" s="10">
        <v>4.1110129000000004</v>
      </c>
      <c r="AC508" s="10">
        <v>4.0603157000000003</v>
      </c>
      <c r="AD508" s="10">
        <v>4.0134410000000003</v>
      </c>
      <c r="AE508" s="10">
        <v>3.9702335</v>
      </c>
      <c r="AF508" s="10">
        <v>3.9305384000000001</v>
      </c>
      <c r="AG508" s="10">
        <v>3.8942019999999999</v>
      </c>
      <c r="AH508" s="10">
        <v>3.8610627000000002</v>
      </c>
      <c r="AI508" s="10">
        <v>3.8309297999999998</v>
      </c>
      <c r="AJ508" s="10">
        <v>3.8036056</v>
      </c>
      <c r="AK508" s="10">
        <v>3.7788911999999999</v>
      </c>
      <c r="AL508" s="10">
        <v>3.7565881000000001</v>
      </c>
      <c r="AM508" s="10">
        <v>3.7364983000000001</v>
      </c>
      <c r="AN508" s="10">
        <v>3.7184232000000002</v>
      </c>
      <c r="AO508" s="10">
        <v>3.7021641000000001</v>
      </c>
      <c r="AP508" s="10">
        <v>3.6875228999999998</v>
      </c>
      <c r="AQ508" s="10">
        <v>3.6743011999999999</v>
      </c>
      <c r="AR508" s="10">
        <v>3.6623001999999998</v>
      </c>
      <c r="AS508" s="10">
        <v>3.651322</v>
      </c>
      <c r="AT508" s="10">
        <v>3.6411921</v>
      </c>
      <c r="AU508" s="10">
        <v>3.6318429999999999</v>
      </c>
      <c r="AV508" s="10">
        <v>3.623237</v>
      </c>
      <c r="AW508" s="10">
        <v>3.6153362000000002</v>
      </c>
      <c r="AX508" s="10">
        <v>3.6081026</v>
      </c>
      <c r="AY508" s="10">
        <v>3.6014984000000001</v>
      </c>
      <c r="AZ508" s="10">
        <v>3.5954855999999999</v>
      </c>
      <c r="BA508" s="10">
        <v>3.5900262000000001</v>
      </c>
      <c r="BB508" s="10">
        <v>3.5850825999999998</v>
      </c>
      <c r="BC508" s="10">
        <v>3.5806165999999999</v>
      </c>
      <c r="BD508" s="10">
        <v>3.5765905</v>
      </c>
      <c r="BE508" s="10">
        <v>3.5729663</v>
      </c>
      <c r="BF508" s="10">
        <v>3.5697117</v>
      </c>
      <c r="BG508" s="10">
        <v>3.5668191999999999</v>
      </c>
      <c r="BH508" s="10">
        <v>3.5642879999999999</v>
      </c>
      <c r="BI508" s="10">
        <v>3.5621173000000002</v>
      </c>
      <c r="BJ508" s="10">
        <v>3.5603064999999998</v>
      </c>
      <c r="BK508" s="10">
        <v>3.5588546999999999</v>
      </c>
      <c r="BL508" s="10">
        <v>3.5577613000000001</v>
      </c>
      <c r="BM508" s="10">
        <v>3.5570254000000001</v>
      </c>
      <c r="BN508" s="10">
        <v>3.5566464</v>
      </c>
      <c r="BO508" s="10">
        <v>3.5566233999999999</v>
      </c>
      <c r="BP508" s="10">
        <v>3.5569557999999999</v>
      </c>
      <c r="BQ508" s="10">
        <v>3.5576428</v>
      </c>
      <c r="BR508" s="10">
        <v>3.5689888000000001</v>
      </c>
      <c r="BS508" s="10">
        <v>3.5918022999999999</v>
      </c>
      <c r="BU508" s="9">
        <v>109.65</v>
      </c>
      <c r="BV508" s="9">
        <v>111.65</v>
      </c>
      <c r="BW508" s="9">
        <v>110.73</v>
      </c>
      <c r="BX508" s="9">
        <v>108.54</v>
      </c>
      <c r="BY508" s="9">
        <v>107.14</v>
      </c>
      <c r="BZ508" s="9">
        <v>105.74</v>
      </c>
      <c r="CA508" s="9">
        <v>105.95</v>
      </c>
      <c r="CB508" s="9">
        <v>105.72</v>
      </c>
      <c r="CC508" s="9">
        <v>108.2</v>
      </c>
      <c r="CD508" s="9">
        <v>109.79</v>
      </c>
      <c r="CE508" s="9">
        <v>118.72</v>
      </c>
      <c r="CF508" s="9">
        <v>126.79</v>
      </c>
      <c r="CG508" s="9">
        <v>129.55000000000001</v>
      </c>
      <c r="CH508" s="9">
        <v>126.27</v>
      </c>
      <c r="CI508" s="9">
        <v>118.47</v>
      </c>
      <c r="CJ508" s="9">
        <v>109.69</v>
      </c>
      <c r="CK508" s="9">
        <v>102.66</v>
      </c>
      <c r="CL508" s="9">
        <v>96.78</v>
      </c>
      <c r="CM508" s="9">
        <v>97.63</v>
      </c>
      <c r="CN508" s="9">
        <v>99.45</v>
      </c>
      <c r="CO508" s="9">
        <v>101.11</v>
      </c>
      <c r="CP508" s="9">
        <v>104.8</v>
      </c>
      <c r="CQ508" s="9">
        <v>107.6</v>
      </c>
      <c r="CR508" s="9">
        <v>109.34</v>
      </c>
      <c r="CS508" s="9">
        <v>114.33</v>
      </c>
      <c r="CT508" s="9">
        <v>115.81</v>
      </c>
      <c r="CU508" s="9">
        <v>108.65</v>
      </c>
      <c r="CV508" s="9">
        <v>95.44</v>
      </c>
      <c r="CW508" s="9">
        <v>89.94</v>
      </c>
      <c r="CX508" s="9">
        <v>84.54</v>
      </c>
      <c r="CY508" s="9">
        <v>85.06</v>
      </c>
      <c r="CZ508" s="9">
        <v>85.55</v>
      </c>
      <c r="DA508" s="9">
        <v>87.95</v>
      </c>
      <c r="DB508" s="9">
        <v>91.75</v>
      </c>
      <c r="DC508" s="9">
        <v>96.05</v>
      </c>
      <c r="DD508" s="9">
        <v>100.37</v>
      </c>
      <c r="DE508" s="9">
        <v>99.44</v>
      </c>
      <c r="DF508" s="9">
        <v>100.44</v>
      </c>
      <c r="DG508" s="9">
        <v>93.79</v>
      </c>
      <c r="DH508" s="9">
        <v>84.89</v>
      </c>
      <c r="DI508" s="9">
        <v>77.19</v>
      </c>
      <c r="DJ508" s="9">
        <v>73.19</v>
      </c>
      <c r="DK508" s="9">
        <v>67.44</v>
      </c>
      <c r="DL508" s="9">
        <v>67.91</v>
      </c>
      <c r="DM508" s="9">
        <v>72.099999999999994</v>
      </c>
      <c r="DN508" s="9">
        <v>76.099999999999994</v>
      </c>
      <c r="DO508" s="9">
        <v>79.900000000000006</v>
      </c>
      <c r="DP508" s="9">
        <v>84.03</v>
      </c>
      <c r="DR508" s="9">
        <v>101.5</v>
      </c>
      <c r="DS508" s="9">
        <v>103.13</v>
      </c>
      <c r="DT508" s="9">
        <v>99.34</v>
      </c>
      <c r="DU508" s="9">
        <v>95.72</v>
      </c>
      <c r="DV508" s="9">
        <v>93.25</v>
      </c>
      <c r="DW508" s="9">
        <v>92.89</v>
      </c>
      <c r="DX508" s="9">
        <v>92.35</v>
      </c>
      <c r="DY508" s="9">
        <v>92.74</v>
      </c>
      <c r="DZ508" s="9">
        <v>92.38</v>
      </c>
      <c r="EA508" s="9">
        <v>107.84</v>
      </c>
      <c r="EB508" s="9">
        <v>110.11</v>
      </c>
      <c r="EC508" s="9">
        <v>111.19</v>
      </c>
      <c r="ED508" s="9">
        <v>110.18</v>
      </c>
      <c r="EE508" s="9">
        <v>109.44</v>
      </c>
      <c r="EF508" s="9">
        <v>109.12</v>
      </c>
      <c r="EG508" s="9">
        <v>88.23</v>
      </c>
      <c r="EH508" s="9">
        <v>87.5</v>
      </c>
      <c r="EI508" s="9">
        <v>87.48</v>
      </c>
      <c r="EJ508" s="9">
        <v>87.59</v>
      </c>
      <c r="EK508" s="9">
        <v>88.97</v>
      </c>
      <c r="EL508" s="9">
        <v>89.81</v>
      </c>
      <c r="EM508" s="9">
        <v>97.78</v>
      </c>
      <c r="EN508" s="9">
        <v>100.29</v>
      </c>
      <c r="EO508" s="9">
        <v>102.15</v>
      </c>
      <c r="EP508" s="9">
        <v>102.7</v>
      </c>
      <c r="EQ508" s="9">
        <v>101.74</v>
      </c>
      <c r="ER508" s="9">
        <v>101.65</v>
      </c>
      <c r="ES508" s="9">
        <v>83.62</v>
      </c>
      <c r="ET508" s="9">
        <v>82.99</v>
      </c>
      <c r="EU508" s="9">
        <v>83</v>
      </c>
      <c r="EV508" s="9">
        <v>83.01</v>
      </c>
      <c r="EW508" s="9">
        <v>83.03</v>
      </c>
      <c r="EX508" s="9">
        <v>88.82</v>
      </c>
      <c r="EY508" s="9">
        <v>91.31</v>
      </c>
      <c r="EZ508" s="9">
        <v>93.82</v>
      </c>
      <c r="FA508" s="9">
        <v>95.68</v>
      </c>
      <c r="FB508" s="9">
        <v>96.23</v>
      </c>
      <c r="FC508" s="9">
        <v>95.27</v>
      </c>
      <c r="FD508" s="9">
        <v>95.18</v>
      </c>
      <c r="FE508" s="9">
        <v>77.010000000000005</v>
      </c>
      <c r="FF508" s="9">
        <v>76.38</v>
      </c>
      <c r="FG508" s="9">
        <v>76.39</v>
      </c>
      <c r="FH508" s="9">
        <v>76.400000000000006</v>
      </c>
      <c r="FI508" s="9">
        <v>76.42</v>
      </c>
      <c r="FJ508" s="9">
        <v>82.21</v>
      </c>
      <c r="FK508" s="9">
        <v>89.06</v>
      </c>
      <c r="FL508" s="9">
        <v>91.57</v>
      </c>
      <c r="FM508" s="9">
        <v>93.43</v>
      </c>
      <c r="FO508" s="9">
        <v>81.854100000000003</v>
      </c>
      <c r="FP508" s="7">
        <v>78.72</v>
      </c>
      <c r="FQ508" s="9">
        <v>1.2635000000000001</v>
      </c>
      <c r="FR508" s="7">
        <f t="shared" si="64"/>
        <v>62.303126236644239</v>
      </c>
      <c r="FT508" s="7">
        <v>4.51</v>
      </c>
      <c r="FU508" s="7">
        <v>4.1399999999999997</v>
      </c>
      <c r="FV508" s="9">
        <v>82.021100000000004</v>
      </c>
      <c r="FX508" s="9">
        <v>78.88</v>
      </c>
      <c r="FY508" s="9">
        <v>78.61</v>
      </c>
      <c r="FZ508" s="9">
        <v>78.040000000000006</v>
      </c>
      <c r="GA508" s="9">
        <v>76.28</v>
      </c>
      <c r="GB508" s="9">
        <v>73.12</v>
      </c>
    </row>
    <row r="509" spans="1:184" x14ac:dyDescent="0.25">
      <c r="A509" s="6">
        <f t="shared" si="65"/>
        <v>45264</v>
      </c>
      <c r="B509" s="13">
        <f t="shared" si="59"/>
        <v>12</v>
      </c>
      <c r="C509" s="13">
        <f t="shared" si="60"/>
        <v>2023</v>
      </c>
      <c r="D509">
        <f t="shared" si="61"/>
        <v>202312</v>
      </c>
      <c r="E509">
        <f t="shared" si="62"/>
        <v>4</v>
      </c>
      <c r="F509">
        <f t="shared" si="63"/>
        <v>202304</v>
      </c>
      <c r="G509" t="s">
        <v>695</v>
      </c>
      <c r="H509" s="9">
        <v>5.25</v>
      </c>
      <c r="I509" s="9">
        <v>5.1878000000000002</v>
      </c>
      <c r="J509" s="10">
        <v>5.1933178</v>
      </c>
      <c r="K509" s="10">
        <v>5.2007684999999997</v>
      </c>
      <c r="L509" s="10">
        <v>5.1976247999999998</v>
      </c>
      <c r="M509" s="10">
        <v>5.1756146999999997</v>
      </c>
      <c r="N509" s="10">
        <v>5.1333421000000001</v>
      </c>
      <c r="O509" s="10">
        <v>5.0742818999999999</v>
      </c>
      <c r="P509" s="10">
        <v>5.0043053000000004</v>
      </c>
      <c r="Q509" s="10">
        <v>4.9294757000000002</v>
      </c>
      <c r="R509" s="10">
        <v>4.8545831000000002</v>
      </c>
      <c r="S509" s="10">
        <v>4.7823615999999998</v>
      </c>
      <c r="T509" s="10">
        <v>4.7137457999999999</v>
      </c>
      <c r="U509" s="10">
        <v>4.6486014000000004</v>
      </c>
      <c r="V509" s="10">
        <v>4.5854900000000001</v>
      </c>
      <c r="W509" s="10">
        <v>4.5241182999999996</v>
      </c>
      <c r="X509" s="10">
        <v>4.4646356999999997</v>
      </c>
      <c r="Y509" s="10">
        <v>4.4071892000000004</v>
      </c>
      <c r="Z509" s="10">
        <v>4.3519259999999997</v>
      </c>
      <c r="AA509" s="10">
        <v>4.2989952999999996</v>
      </c>
      <c r="AB509" s="10">
        <v>4.2485219000000001</v>
      </c>
      <c r="AC509" s="10">
        <v>4.2005366000000004</v>
      </c>
      <c r="AD509" s="10">
        <v>4.1550475000000002</v>
      </c>
      <c r="AE509" s="10">
        <v>4.1120606999999998</v>
      </c>
      <c r="AF509" s="10">
        <v>4.0715827000000004</v>
      </c>
      <c r="AG509" s="10">
        <v>4.0336210000000001</v>
      </c>
      <c r="AH509" s="10">
        <v>3.9981623000000002</v>
      </c>
      <c r="AI509" s="10">
        <v>3.9651052999999998</v>
      </c>
      <c r="AJ509" s="10">
        <v>3.9343257999999999</v>
      </c>
      <c r="AK509" s="10">
        <v>3.9056985000000002</v>
      </c>
      <c r="AL509" s="10">
        <v>3.8790981000000002</v>
      </c>
      <c r="AM509" s="10">
        <v>3.8544002000000002</v>
      </c>
      <c r="AN509" s="10">
        <v>3.8314796000000002</v>
      </c>
      <c r="AO509" s="10">
        <v>3.8102109</v>
      </c>
      <c r="AP509" s="10">
        <v>3.7904697999999999</v>
      </c>
      <c r="AQ509" s="10">
        <v>3.7721309999999999</v>
      </c>
      <c r="AR509" s="10">
        <v>3.7550693000000002</v>
      </c>
      <c r="AS509" s="10">
        <v>3.7391600999999999</v>
      </c>
      <c r="AT509" s="10">
        <v>3.7242924999999998</v>
      </c>
      <c r="AU509" s="10">
        <v>3.7104180000000002</v>
      </c>
      <c r="AV509" s="10">
        <v>3.6975058000000001</v>
      </c>
      <c r="AW509" s="10">
        <v>3.6855248</v>
      </c>
      <c r="AX509" s="10">
        <v>3.6744436999999999</v>
      </c>
      <c r="AY509" s="10">
        <v>3.6642318999999999</v>
      </c>
      <c r="AZ509" s="10">
        <v>3.6548581000000002</v>
      </c>
      <c r="BA509" s="10">
        <v>3.6462913000000001</v>
      </c>
      <c r="BB509" s="10">
        <v>3.6385003999999999</v>
      </c>
      <c r="BC509" s="10">
        <v>3.6314544999999998</v>
      </c>
      <c r="BD509" s="10">
        <v>3.6251224</v>
      </c>
      <c r="BE509" s="10">
        <v>3.6194731999999998</v>
      </c>
      <c r="BF509" s="10">
        <v>3.6144777000000001</v>
      </c>
      <c r="BG509" s="10">
        <v>3.6101168000000001</v>
      </c>
      <c r="BH509" s="10">
        <v>3.6063749999999999</v>
      </c>
      <c r="BI509" s="10">
        <v>3.6032367000000001</v>
      </c>
      <c r="BJ509" s="10">
        <v>3.6006863</v>
      </c>
      <c r="BK509" s="10">
        <v>3.5987081999999999</v>
      </c>
      <c r="BL509" s="10">
        <v>3.5972868</v>
      </c>
      <c r="BM509" s="10">
        <v>3.5964065000000001</v>
      </c>
      <c r="BN509" s="10">
        <v>3.5960516999999999</v>
      </c>
      <c r="BO509" s="10">
        <v>3.5962068</v>
      </c>
      <c r="BP509" s="10">
        <v>3.5968562999999998</v>
      </c>
      <c r="BQ509" s="10">
        <v>3.5979844000000001</v>
      </c>
      <c r="BR509" s="10">
        <v>3.6138482000000001</v>
      </c>
      <c r="BS509" s="10">
        <v>3.6424946999999999</v>
      </c>
      <c r="BU509" s="9">
        <v>100.76</v>
      </c>
      <c r="BV509" s="9">
        <v>102.84</v>
      </c>
      <c r="BW509" s="9">
        <v>102.18</v>
      </c>
      <c r="BX509" s="9">
        <v>100.92</v>
      </c>
      <c r="BY509" s="9">
        <v>99.74</v>
      </c>
      <c r="BZ509" s="9">
        <v>98.16</v>
      </c>
      <c r="CA509" s="9">
        <v>100.29</v>
      </c>
      <c r="CB509" s="9">
        <v>99.34</v>
      </c>
      <c r="CC509" s="9">
        <v>97.34</v>
      </c>
      <c r="CD509" s="9">
        <v>102.26</v>
      </c>
      <c r="CE509" s="9">
        <v>113.45</v>
      </c>
      <c r="CF509" s="9">
        <v>121.86</v>
      </c>
      <c r="CG509" s="9">
        <v>122.24</v>
      </c>
      <c r="CH509" s="9">
        <v>119.04</v>
      </c>
      <c r="CI509" s="9">
        <v>111.54</v>
      </c>
      <c r="CJ509" s="9">
        <v>105.3</v>
      </c>
      <c r="CK509" s="9">
        <v>99.37</v>
      </c>
      <c r="CL509" s="9">
        <v>93.52</v>
      </c>
      <c r="CM509" s="9">
        <v>94.38</v>
      </c>
      <c r="CN509" s="9">
        <v>96.19</v>
      </c>
      <c r="CO509" s="9">
        <v>97.86</v>
      </c>
      <c r="CP509" s="9">
        <v>101.78</v>
      </c>
      <c r="CQ509" s="9">
        <v>104.75</v>
      </c>
      <c r="CR509" s="9">
        <v>106.68</v>
      </c>
      <c r="CS509" s="9">
        <v>111.9</v>
      </c>
      <c r="CT509" s="9">
        <v>113.38</v>
      </c>
      <c r="CU509" s="9">
        <v>106.22</v>
      </c>
      <c r="CV509" s="9">
        <v>93.48</v>
      </c>
      <c r="CW509" s="9">
        <v>87.98</v>
      </c>
      <c r="CX509" s="9">
        <v>82.58</v>
      </c>
      <c r="CY509" s="9">
        <v>83.32</v>
      </c>
      <c r="CZ509" s="9">
        <v>83.81</v>
      </c>
      <c r="DA509" s="9">
        <v>86.21</v>
      </c>
      <c r="DB509" s="9">
        <v>90.3</v>
      </c>
      <c r="DC509" s="9">
        <v>94.6</v>
      </c>
      <c r="DD509" s="9">
        <v>98.91</v>
      </c>
      <c r="DE509" s="9">
        <v>98.23</v>
      </c>
      <c r="DF509" s="9">
        <v>99.22</v>
      </c>
      <c r="DG509" s="9">
        <v>92.57</v>
      </c>
      <c r="DH509" s="9">
        <v>83.97</v>
      </c>
      <c r="DI509" s="9">
        <v>76.27</v>
      </c>
      <c r="DJ509" s="9">
        <v>72.27</v>
      </c>
      <c r="DK509" s="9">
        <v>66.52</v>
      </c>
      <c r="DL509" s="9">
        <v>66.989999999999995</v>
      </c>
      <c r="DM509" s="9">
        <v>71.180000000000007</v>
      </c>
      <c r="DN509" s="9">
        <v>75.180000000000007</v>
      </c>
      <c r="DO509" s="9">
        <v>78.98</v>
      </c>
      <c r="DP509" s="9">
        <v>83.11</v>
      </c>
      <c r="DR509" s="9">
        <v>94.07</v>
      </c>
      <c r="DS509" s="9">
        <v>97.45</v>
      </c>
      <c r="DT509" s="9">
        <v>92.25</v>
      </c>
      <c r="DU509" s="9">
        <v>89.2</v>
      </c>
      <c r="DV509" s="9">
        <v>87.43</v>
      </c>
      <c r="DW509" s="9">
        <v>86.8</v>
      </c>
      <c r="DX509" s="9">
        <v>88.04</v>
      </c>
      <c r="DY509" s="9">
        <v>88.43</v>
      </c>
      <c r="DZ509" s="9">
        <v>88.07</v>
      </c>
      <c r="EA509" s="9">
        <v>102.14</v>
      </c>
      <c r="EB509" s="9">
        <v>104.41</v>
      </c>
      <c r="EC509" s="9">
        <v>105.49</v>
      </c>
      <c r="ED509" s="9">
        <v>104.39</v>
      </c>
      <c r="EE509" s="9">
        <v>103.65</v>
      </c>
      <c r="EF509" s="9">
        <v>103.33</v>
      </c>
      <c r="EG509" s="9">
        <v>86.1</v>
      </c>
      <c r="EH509" s="9">
        <v>85.37</v>
      </c>
      <c r="EI509" s="9">
        <v>85.35</v>
      </c>
      <c r="EJ509" s="9">
        <v>85.46</v>
      </c>
      <c r="EK509" s="9">
        <v>86.84</v>
      </c>
      <c r="EL509" s="9">
        <v>87.68</v>
      </c>
      <c r="EM509" s="9">
        <v>95.38</v>
      </c>
      <c r="EN509" s="9">
        <v>97.89</v>
      </c>
      <c r="EO509" s="9">
        <v>99.75</v>
      </c>
      <c r="EP509" s="9">
        <v>100.3</v>
      </c>
      <c r="EQ509" s="9">
        <v>99.34</v>
      </c>
      <c r="ER509" s="9">
        <v>99.25</v>
      </c>
      <c r="ES509" s="9">
        <v>81.569999999999993</v>
      </c>
      <c r="ET509" s="9">
        <v>80.94</v>
      </c>
      <c r="EU509" s="9">
        <v>80.95</v>
      </c>
      <c r="EV509" s="9">
        <v>80.959999999999994</v>
      </c>
      <c r="EW509" s="9">
        <v>80.98</v>
      </c>
      <c r="EX509" s="9">
        <v>86.77</v>
      </c>
      <c r="EY509" s="9">
        <v>88.92</v>
      </c>
      <c r="EZ509" s="9">
        <v>91.43</v>
      </c>
      <c r="FA509" s="9">
        <v>93.29</v>
      </c>
      <c r="FB509" s="9">
        <v>93.84</v>
      </c>
      <c r="FC509" s="9">
        <v>92.88</v>
      </c>
      <c r="FD509" s="9">
        <v>92.79</v>
      </c>
      <c r="FE509" s="9">
        <v>75.41</v>
      </c>
      <c r="FF509" s="9">
        <v>74.78</v>
      </c>
      <c r="FG509" s="9">
        <v>74.790000000000006</v>
      </c>
      <c r="FH509" s="9">
        <v>74.8</v>
      </c>
      <c r="FI509" s="9">
        <v>74.819999999999993</v>
      </c>
      <c r="FJ509" s="9">
        <v>80.61</v>
      </c>
      <c r="FK509" s="9">
        <v>86.67</v>
      </c>
      <c r="FL509" s="9">
        <v>89.18</v>
      </c>
      <c r="FM509" s="9">
        <v>91.04</v>
      </c>
      <c r="FO509" s="9">
        <v>81.8339</v>
      </c>
      <c r="FP509" s="7">
        <v>78.16</v>
      </c>
      <c r="FQ509" s="9">
        <v>1.2612000000000001</v>
      </c>
      <c r="FR509" s="7">
        <f t="shared" si="64"/>
        <v>61.972724389470336</v>
      </c>
      <c r="FT509" s="7">
        <v>4.59</v>
      </c>
      <c r="FU509" s="7">
        <v>4.1900000000000004</v>
      </c>
      <c r="FV509" s="9">
        <v>81.992900000000006</v>
      </c>
      <c r="FX509" s="9">
        <v>78.03</v>
      </c>
      <c r="FY509" s="9">
        <v>78.05</v>
      </c>
      <c r="FZ509" s="9">
        <v>77.8</v>
      </c>
      <c r="GA509" s="9">
        <v>76.34</v>
      </c>
      <c r="GB509" s="9">
        <v>73.31</v>
      </c>
    </row>
    <row r="510" spans="1:184" x14ac:dyDescent="0.25">
      <c r="A510" s="6">
        <f t="shared" si="65"/>
        <v>45265</v>
      </c>
      <c r="B510" s="13">
        <f t="shared" si="59"/>
        <v>12</v>
      </c>
      <c r="C510" s="13">
        <f t="shared" si="60"/>
        <v>2023</v>
      </c>
      <c r="D510">
        <f t="shared" si="61"/>
        <v>202312</v>
      </c>
      <c r="E510">
        <f t="shared" si="62"/>
        <v>4</v>
      </c>
      <c r="F510">
        <f t="shared" si="63"/>
        <v>202304</v>
      </c>
      <c r="G510" t="s">
        <v>696</v>
      </c>
      <c r="H510" s="9">
        <v>5.25</v>
      </c>
      <c r="I510" s="9">
        <v>5.1875</v>
      </c>
      <c r="J510" s="10">
        <v>5.1908031000000001</v>
      </c>
      <c r="K510" s="10">
        <v>5.1960961000000001</v>
      </c>
      <c r="L510" s="10">
        <v>5.1867295000000002</v>
      </c>
      <c r="M510" s="10">
        <v>5.1534018000000001</v>
      </c>
      <c r="N510" s="10">
        <v>5.0957336</v>
      </c>
      <c r="O510" s="10">
        <v>5.0195628000000001</v>
      </c>
      <c r="P510" s="10">
        <v>4.9325836000000001</v>
      </c>
      <c r="Q510" s="10">
        <v>4.8425396000000003</v>
      </c>
      <c r="R510" s="10">
        <v>4.7551690000000004</v>
      </c>
      <c r="S510" s="10">
        <v>4.6734080000000002</v>
      </c>
      <c r="T510" s="10">
        <v>4.5976714999999997</v>
      </c>
      <c r="U510" s="10">
        <v>4.5273738000000003</v>
      </c>
      <c r="V510" s="10">
        <v>4.4602022999999997</v>
      </c>
      <c r="W510" s="10">
        <v>4.3955324999999998</v>
      </c>
      <c r="X510" s="10">
        <v>4.3333893999999997</v>
      </c>
      <c r="Y510" s="10">
        <v>4.2737954</v>
      </c>
      <c r="Z510" s="10">
        <v>4.2167732000000004</v>
      </c>
      <c r="AA510" s="10">
        <v>4.1623475000000001</v>
      </c>
      <c r="AB510" s="10">
        <v>4.1105356000000004</v>
      </c>
      <c r="AC510" s="10">
        <v>4.0613317000000002</v>
      </c>
      <c r="AD510" s="10">
        <v>4.0147259000000002</v>
      </c>
      <c r="AE510" s="10">
        <v>3.9707064999999999</v>
      </c>
      <c r="AF510" s="10">
        <v>3.9292617999999999</v>
      </c>
      <c r="AG510" s="10">
        <v>3.8903816999999998</v>
      </c>
      <c r="AH510" s="10">
        <v>3.8540374000000002</v>
      </c>
      <c r="AI510" s="10">
        <v>3.8201239</v>
      </c>
      <c r="AJ510" s="10">
        <v>3.7885165000000001</v>
      </c>
      <c r="AK510" s="10">
        <v>3.7590892</v>
      </c>
      <c r="AL510" s="10">
        <v>3.7317162000000001</v>
      </c>
      <c r="AM510" s="10">
        <v>3.7062726000000001</v>
      </c>
      <c r="AN510" s="10">
        <v>3.6826324000000001</v>
      </c>
      <c r="AO510" s="10">
        <v>3.6606698999999998</v>
      </c>
      <c r="AP510" s="10">
        <v>3.6402600999999999</v>
      </c>
      <c r="AQ510" s="10">
        <v>3.6212772000000002</v>
      </c>
      <c r="AR510" s="10">
        <v>3.6035952999999998</v>
      </c>
      <c r="AS510" s="10">
        <v>3.5870894999999998</v>
      </c>
      <c r="AT510" s="10">
        <v>3.5716451</v>
      </c>
      <c r="AU510" s="10">
        <v>3.5572083999999999</v>
      </c>
      <c r="AV510" s="10">
        <v>3.5437466</v>
      </c>
      <c r="AW510" s="10">
        <v>3.5312261</v>
      </c>
      <c r="AX510" s="10">
        <v>3.5196136999999998</v>
      </c>
      <c r="AY510" s="10">
        <v>3.5088762999999998</v>
      </c>
      <c r="AZ510" s="10">
        <v>3.4989805</v>
      </c>
      <c r="BA510" s="10">
        <v>3.4898931000000002</v>
      </c>
      <c r="BB510" s="10">
        <v>3.4815809</v>
      </c>
      <c r="BC510" s="10">
        <v>3.4740106000000002</v>
      </c>
      <c r="BD510" s="10">
        <v>3.467149</v>
      </c>
      <c r="BE510" s="10">
        <v>3.4609627999999999</v>
      </c>
      <c r="BF510" s="10">
        <v>3.4554212</v>
      </c>
      <c r="BG510" s="10">
        <v>3.4505045999999999</v>
      </c>
      <c r="BH510" s="10">
        <v>3.4461971</v>
      </c>
      <c r="BI510" s="10">
        <v>3.4424825999999999</v>
      </c>
      <c r="BJ510" s="10">
        <v>3.4393449999999999</v>
      </c>
      <c r="BK510" s="10">
        <v>3.4367684999999999</v>
      </c>
      <c r="BL510" s="10">
        <v>3.4347370000000002</v>
      </c>
      <c r="BM510" s="10">
        <v>3.4332345000000002</v>
      </c>
      <c r="BN510" s="10">
        <v>3.4322449000000002</v>
      </c>
      <c r="BO510" s="10">
        <v>3.4317522999999999</v>
      </c>
      <c r="BP510" s="10">
        <v>3.4317407000000002</v>
      </c>
      <c r="BQ510" s="10">
        <v>3.432194</v>
      </c>
      <c r="BR510" s="10">
        <v>3.4438217999999998</v>
      </c>
      <c r="BS510" s="10">
        <v>3.4684045999999999</v>
      </c>
      <c r="BU510" s="9">
        <v>95.38</v>
      </c>
      <c r="BV510" s="9">
        <v>97.91</v>
      </c>
      <c r="BW510" s="9">
        <v>97.13</v>
      </c>
      <c r="BX510" s="9">
        <v>95.8</v>
      </c>
      <c r="BY510" s="9">
        <v>94.3</v>
      </c>
      <c r="BZ510" s="9">
        <v>92.7</v>
      </c>
      <c r="CA510" s="9">
        <v>93.2</v>
      </c>
      <c r="CB510" s="9">
        <v>93.52</v>
      </c>
      <c r="CC510" s="9">
        <v>94.54</v>
      </c>
      <c r="CD510" s="9">
        <v>97.56</v>
      </c>
      <c r="CE510" s="9">
        <v>108.98</v>
      </c>
      <c r="CF510" s="9">
        <v>117.39</v>
      </c>
      <c r="CG510" s="9">
        <v>117.77</v>
      </c>
      <c r="CH510" s="9">
        <v>114.57</v>
      </c>
      <c r="CI510" s="9">
        <v>107.07</v>
      </c>
      <c r="CJ510" s="9">
        <v>100.84</v>
      </c>
      <c r="CK510" s="9">
        <v>94.92</v>
      </c>
      <c r="CL510" s="9">
        <v>89.08</v>
      </c>
      <c r="CM510" s="9">
        <v>89.94</v>
      </c>
      <c r="CN510" s="9">
        <v>92.38</v>
      </c>
      <c r="CO510" s="9">
        <v>94.43</v>
      </c>
      <c r="CP510" s="9">
        <v>98.35</v>
      </c>
      <c r="CQ510" s="9">
        <v>101.33</v>
      </c>
      <c r="CR510" s="9">
        <v>103.26</v>
      </c>
      <c r="CS510" s="9">
        <v>108.48</v>
      </c>
      <c r="CT510" s="9">
        <v>109.96</v>
      </c>
      <c r="CU510" s="9">
        <v>103.12</v>
      </c>
      <c r="CV510" s="9">
        <v>91.54</v>
      </c>
      <c r="CW510" s="9">
        <v>86.04</v>
      </c>
      <c r="CX510" s="9">
        <v>81.28</v>
      </c>
      <c r="CY510" s="9">
        <v>82.02</v>
      </c>
      <c r="CZ510" s="9">
        <v>82.51</v>
      </c>
      <c r="DA510" s="9">
        <v>85.13</v>
      </c>
      <c r="DB510" s="9">
        <v>89.41</v>
      </c>
      <c r="DC510" s="9">
        <v>94.11</v>
      </c>
      <c r="DD510" s="9">
        <v>98.42</v>
      </c>
      <c r="DE510" s="9">
        <v>97.74</v>
      </c>
      <c r="DF510" s="9">
        <v>98.73</v>
      </c>
      <c r="DG510" s="9">
        <v>92.08</v>
      </c>
      <c r="DH510" s="9">
        <v>83.48</v>
      </c>
      <c r="DI510" s="9">
        <v>75.78</v>
      </c>
      <c r="DJ510" s="9">
        <v>71.78</v>
      </c>
      <c r="DK510" s="9">
        <v>66.03</v>
      </c>
      <c r="DL510" s="9">
        <v>66.5</v>
      </c>
      <c r="DM510" s="9">
        <v>70.69</v>
      </c>
      <c r="DN510" s="9">
        <v>74.69</v>
      </c>
      <c r="DO510" s="9">
        <v>78.489999999999995</v>
      </c>
      <c r="DP510" s="9">
        <v>82.62</v>
      </c>
      <c r="DR510" s="9">
        <v>89.59</v>
      </c>
      <c r="DS510" s="9">
        <v>92.88</v>
      </c>
      <c r="DT510" s="9">
        <v>87.74</v>
      </c>
      <c r="DU510" s="9">
        <v>84.41</v>
      </c>
      <c r="DV510" s="9">
        <v>82.74</v>
      </c>
      <c r="DW510" s="9">
        <v>82.11</v>
      </c>
      <c r="DX510" s="9">
        <v>82.61</v>
      </c>
      <c r="DY510" s="9">
        <v>83</v>
      </c>
      <c r="DZ510" s="9">
        <v>82.64</v>
      </c>
      <c r="EA510" s="9">
        <v>98.55</v>
      </c>
      <c r="EB510" s="9">
        <v>100.82</v>
      </c>
      <c r="EC510" s="9">
        <v>101.9</v>
      </c>
      <c r="ED510" s="9">
        <v>100.68</v>
      </c>
      <c r="EE510" s="9">
        <v>99.94</v>
      </c>
      <c r="EF510" s="9">
        <v>99.62</v>
      </c>
      <c r="EG510" s="9">
        <v>83.14</v>
      </c>
      <c r="EH510" s="9">
        <v>82.41</v>
      </c>
      <c r="EI510" s="9">
        <v>82.39</v>
      </c>
      <c r="EJ510" s="9">
        <v>82.5</v>
      </c>
      <c r="EK510" s="9">
        <v>83.88</v>
      </c>
      <c r="EL510" s="9">
        <v>84.72</v>
      </c>
      <c r="EM510" s="9">
        <v>91.86</v>
      </c>
      <c r="EN510" s="9">
        <v>94.37</v>
      </c>
      <c r="EO510" s="9">
        <v>96.23</v>
      </c>
      <c r="EP510" s="9">
        <v>96.78</v>
      </c>
      <c r="EQ510" s="9">
        <v>95.82</v>
      </c>
      <c r="ER510" s="9">
        <v>95.73</v>
      </c>
      <c r="ES510" s="9">
        <v>79.5</v>
      </c>
      <c r="ET510" s="9">
        <v>78.87</v>
      </c>
      <c r="EU510" s="9">
        <v>78.88</v>
      </c>
      <c r="EV510" s="9">
        <v>78.89</v>
      </c>
      <c r="EW510" s="9">
        <v>78.91</v>
      </c>
      <c r="EX510" s="9">
        <v>84.7</v>
      </c>
      <c r="EY510" s="9">
        <v>87.14</v>
      </c>
      <c r="EZ510" s="9">
        <v>89.65</v>
      </c>
      <c r="FA510" s="9">
        <v>91.51</v>
      </c>
      <c r="FB510" s="9">
        <v>92.06</v>
      </c>
      <c r="FC510" s="9">
        <v>91.1</v>
      </c>
      <c r="FD510" s="9">
        <v>91.01</v>
      </c>
      <c r="FE510" s="9">
        <v>73.010000000000005</v>
      </c>
      <c r="FF510" s="9">
        <v>72.38</v>
      </c>
      <c r="FG510" s="9">
        <v>72.39</v>
      </c>
      <c r="FH510" s="9">
        <v>72.400000000000006</v>
      </c>
      <c r="FI510" s="9">
        <v>72.42</v>
      </c>
      <c r="FJ510" s="9">
        <v>78.209999999999994</v>
      </c>
      <c r="FK510" s="9">
        <v>85.39</v>
      </c>
      <c r="FL510" s="9">
        <v>87.9</v>
      </c>
      <c r="FM510" s="9">
        <v>89.76</v>
      </c>
      <c r="FO510" s="9">
        <v>81.904799999999994</v>
      </c>
      <c r="FP510" s="7">
        <v>77.27</v>
      </c>
      <c r="FQ510" s="9">
        <v>1.2613000000000001</v>
      </c>
      <c r="FR510" s="7">
        <f t="shared" si="64"/>
        <v>61.262189804170291</v>
      </c>
      <c r="FT510" s="7">
        <v>4.49</v>
      </c>
      <c r="FU510" s="7">
        <v>4.03</v>
      </c>
      <c r="FV510" s="9">
        <v>82.053899999999999</v>
      </c>
      <c r="FX510" s="9">
        <v>77.2</v>
      </c>
      <c r="FY510" s="9">
        <v>77.08</v>
      </c>
      <c r="FZ510" s="9">
        <v>76.75</v>
      </c>
      <c r="GA510" s="9">
        <v>75.39</v>
      </c>
      <c r="GB510" s="9">
        <v>72.59</v>
      </c>
    </row>
    <row r="511" spans="1:184" x14ac:dyDescent="0.25">
      <c r="A511" s="6">
        <f t="shared" si="65"/>
        <v>45266</v>
      </c>
      <c r="B511" s="13">
        <f t="shared" si="59"/>
        <v>12</v>
      </c>
      <c r="C511" s="13">
        <f t="shared" si="60"/>
        <v>2023</v>
      </c>
      <c r="D511">
        <f t="shared" si="61"/>
        <v>202312</v>
      </c>
      <c r="E511">
        <f t="shared" si="62"/>
        <v>4</v>
      </c>
      <c r="F511">
        <f t="shared" si="63"/>
        <v>202304</v>
      </c>
      <c r="G511" t="s">
        <v>697</v>
      </c>
      <c r="H511" s="9">
        <v>5.25</v>
      </c>
      <c r="I511" s="9">
        <v>5.1874000000000002</v>
      </c>
      <c r="J511" s="10">
        <v>5.1892693999999997</v>
      </c>
      <c r="K511" s="10">
        <v>5.1937274000000002</v>
      </c>
      <c r="L511" s="10">
        <v>5.1829473999999998</v>
      </c>
      <c r="M511" s="10">
        <v>5.1486270000000003</v>
      </c>
      <c r="N511" s="10">
        <v>5.0900831000000002</v>
      </c>
      <c r="O511" s="10">
        <v>5.0134182000000003</v>
      </c>
      <c r="P511" s="10">
        <v>4.9259548000000004</v>
      </c>
      <c r="Q511" s="10">
        <v>4.8350749000000004</v>
      </c>
      <c r="R511" s="10">
        <v>4.7461615000000004</v>
      </c>
      <c r="S511" s="10">
        <v>4.6618029999999999</v>
      </c>
      <c r="T511" s="10">
        <v>4.5823285</v>
      </c>
      <c r="U511" s="10">
        <v>4.5070661999999997</v>
      </c>
      <c r="V511" s="10">
        <v>4.4337061999999996</v>
      </c>
      <c r="W511" s="10">
        <v>4.3619409999999998</v>
      </c>
      <c r="X511" s="10">
        <v>4.2921958</v>
      </c>
      <c r="Y511" s="10">
        <v>4.2248929000000004</v>
      </c>
      <c r="Z511" s="10">
        <v>4.1604551000000001</v>
      </c>
      <c r="AA511" s="10">
        <v>4.0993072000000002</v>
      </c>
      <c r="AB511" s="10">
        <v>4.0417895000000001</v>
      </c>
      <c r="AC511" s="10">
        <v>3.9878958999999998</v>
      </c>
      <c r="AD511" s="10">
        <v>3.9375312999999998</v>
      </c>
      <c r="AE511" s="10">
        <v>3.8905986000000001</v>
      </c>
      <c r="AF511" s="10">
        <v>3.8470008999999998</v>
      </c>
      <c r="AG511" s="10">
        <v>3.8066428999999999</v>
      </c>
      <c r="AH511" s="10">
        <v>3.7694168000000001</v>
      </c>
      <c r="AI511" s="10">
        <v>3.7351568999999998</v>
      </c>
      <c r="AJ511" s="10">
        <v>3.7036793000000001</v>
      </c>
      <c r="AK511" s="10">
        <v>3.6747985000000001</v>
      </c>
      <c r="AL511" s="10">
        <v>3.6483295999999998</v>
      </c>
      <c r="AM511" s="10">
        <v>3.6240882000000001</v>
      </c>
      <c r="AN511" s="10">
        <v>3.6018892</v>
      </c>
      <c r="AO511" s="10">
        <v>3.5815475999999999</v>
      </c>
      <c r="AP511" s="10">
        <v>3.5628788999999998</v>
      </c>
      <c r="AQ511" s="10">
        <v>3.5456981000000001</v>
      </c>
      <c r="AR511" s="10">
        <v>3.5298200999999998</v>
      </c>
      <c r="AS511" s="10">
        <v>3.5150605000000001</v>
      </c>
      <c r="AT511" s="10">
        <v>3.5012546000000002</v>
      </c>
      <c r="AU511" s="10">
        <v>3.4883362</v>
      </c>
      <c r="AV511" s="10">
        <v>3.47627</v>
      </c>
      <c r="AW511" s="10">
        <v>3.4650200999999998</v>
      </c>
      <c r="AX511" s="10">
        <v>3.4545504999999999</v>
      </c>
      <c r="AY511" s="10">
        <v>3.4448257999999998</v>
      </c>
      <c r="AZ511" s="10">
        <v>3.43581</v>
      </c>
      <c r="BA511" s="10">
        <v>3.4274673</v>
      </c>
      <c r="BB511" s="10">
        <v>3.4197622000000001</v>
      </c>
      <c r="BC511" s="10">
        <v>3.4126587000000002</v>
      </c>
      <c r="BD511" s="10">
        <v>3.4061210000000002</v>
      </c>
      <c r="BE511" s="10">
        <v>3.4001136000000001</v>
      </c>
      <c r="BF511" s="10">
        <v>3.3946044999999998</v>
      </c>
      <c r="BG511" s="10">
        <v>3.3895802000000002</v>
      </c>
      <c r="BH511" s="10">
        <v>3.3850319</v>
      </c>
      <c r="BI511" s="10">
        <v>3.380951</v>
      </c>
      <c r="BJ511" s="10">
        <v>3.3773285</v>
      </c>
      <c r="BK511" s="10">
        <v>3.3741558999999999</v>
      </c>
      <c r="BL511" s="10">
        <v>3.3714244</v>
      </c>
      <c r="BM511" s="10">
        <v>3.3691252999999999</v>
      </c>
      <c r="BN511" s="10">
        <v>3.3672498000000002</v>
      </c>
      <c r="BO511" s="10">
        <v>3.3657892999999999</v>
      </c>
      <c r="BP511" s="10">
        <v>3.3647349000000002</v>
      </c>
      <c r="BQ511" s="10">
        <v>3.3640780000000001</v>
      </c>
      <c r="BR511" s="10">
        <v>3.3680004000000001</v>
      </c>
      <c r="BS511" s="10">
        <v>3.3840705999999998</v>
      </c>
      <c r="BU511" s="9">
        <v>98.25</v>
      </c>
      <c r="BV511" s="9">
        <v>100.45</v>
      </c>
      <c r="BW511" s="9">
        <v>99.93</v>
      </c>
      <c r="BX511" s="9">
        <v>98.5</v>
      </c>
      <c r="BY511" s="9">
        <v>96.89</v>
      </c>
      <c r="BZ511" s="9">
        <v>95.54</v>
      </c>
      <c r="CA511" s="9">
        <v>95.79</v>
      </c>
      <c r="CB511" s="9">
        <v>96.04</v>
      </c>
      <c r="CC511" s="9">
        <v>97.58</v>
      </c>
      <c r="CD511" s="9">
        <v>99.98</v>
      </c>
      <c r="CE511" s="9">
        <v>111.78</v>
      </c>
      <c r="CF511" s="9">
        <v>119.78</v>
      </c>
      <c r="CG511" s="9">
        <v>120.84</v>
      </c>
      <c r="CH511" s="9">
        <v>117.92</v>
      </c>
      <c r="CI511" s="9">
        <v>110.42</v>
      </c>
      <c r="CJ511" s="9">
        <v>101.17</v>
      </c>
      <c r="CK511" s="9">
        <v>95.74</v>
      </c>
      <c r="CL511" s="9">
        <v>91.48</v>
      </c>
      <c r="CM511" s="9">
        <v>92.34</v>
      </c>
      <c r="CN511" s="9">
        <v>94.78</v>
      </c>
      <c r="CO511" s="9">
        <v>96.76</v>
      </c>
      <c r="CP511" s="9">
        <v>100.14</v>
      </c>
      <c r="CQ511" s="9">
        <v>103.06</v>
      </c>
      <c r="CR511" s="9">
        <v>104.88</v>
      </c>
      <c r="CS511" s="9">
        <v>109.8</v>
      </c>
      <c r="CT511" s="9">
        <v>111.28</v>
      </c>
      <c r="CU511" s="9">
        <v>104.44</v>
      </c>
      <c r="CV511" s="9">
        <v>92.31</v>
      </c>
      <c r="CW511" s="9">
        <v>86.81</v>
      </c>
      <c r="CX511" s="9">
        <v>82.05</v>
      </c>
      <c r="CY511" s="9">
        <v>82.79</v>
      </c>
      <c r="CZ511" s="9">
        <v>83.28</v>
      </c>
      <c r="DA511" s="9">
        <v>85.9</v>
      </c>
      <c r="DB511" s="9">
        <v>90</v>
      </c>
      <c r="DC511" s="9">
        <v>94.7</v>
      </c>
      <c r="DD511" s="9">
        <v>99.01</v>
      </c>
      <c r="DE511" s="9">
        <v>99.1</v>
      </c>
      <c r="DF511" s="9">
        <v>100.09</v>
      </c>
      <c r="DG511" s="9">
        <v>93.44</v>
      </c>
      <c r="DH511" s="9">
        <v>84.84</v>
      </c>
      <c r="DI511" s="9">
        <v>77.14</v>
      </c>
      <c r="DJ511" s="9">
        <v>73.14</v>
      </c>
      <c r="DK511" s="9">
        <v>67.39</v>
      </c>
      <c r="DL511" s="9">
        <v>67.86</v>
      </c>
      <c r="DM511" s="9">
        <v>72.05</v>
      </c>
      <c r="DN511" s="9">
        <v>76.05</v>
      </c>
      <c r="DO511" s="9">
        <v>79.849999999999994</v>
      </c>
      <c r="DP511" s="9">
        <v>83.98</v>
      </c>
      <c r="DR511" s="9">
        <v>91</v>
      </c>
      <c r="DS511" s="9">
        <v>93.77</v>
      </c>
      <c r="DT511" s="9">
        <v>90.48</v>
      </c>
      <c r="DU511" s="9">
        <v>85.54</v>
      </c>
      <c r="DV511" s="9">
        <v>84.16</v>
      </c>
      <c r="DW511" s="9">
        <v>83.43</v>
      </c>
      <c r="DX511" s="9">
        <v>84.77</v>
      </c>
      <c r="DY511" s="9">
        <v>85.16</v>
      </c>
      <c r="DZ511" s="9">
        <v>84.8</v>
      </c>
      <c r="EA511" s="9">
        <v>99.46</v>
      </c>
      <c r="EB511" s="9">
        <v>101.73</v>
      </c>
      <c r="EC511" s="9">
        <v>102.81</v>
      </c>
      <c r="ED511" s="9">
        <v>101.66</v>
      </c>
      <c r="EE511" s="9">
        <v>100.92</v>
      </c>
      <c r="EF511" s="9">
        <v>100.6</v>
      </c>
      <c r="EG511" s="9">
        <v>83</v>
      </c>
      <c r="EH511" s="9">
        <v>82.27</v>
      </c>
      <c r="EI511" s="9">
        <v>82.25</v>
      </c>
      <c r="EJ511" s="9">
        <v>82.36</v>
      </c>
      <c r="EK511" s="9">
        <v>83.74</v>
      </c>
      <c r="EL511" s="9">
        <v>84.58</v>
      </c>
      <c r="EM511" s="9">
        <v>92.15</v>
      </c>
      <c r="EN511" s="9">
        <v>94.66</v>
      </c>
      <c r="EO511" s="9">
        <v>96.52</v>
      </c>
      <c r="EP511" s="9">
        <v>97.07</v>
      </c>
      <c r="EQ511" s="9">
        <v>96.11</v>
      </c>
      <c r="ER511" s="9">
        <v>96.02</v>
      </c>
      <c r="ES511" s="9">
        <v>78.88</v>
      </c>
      <c r="ET511" s="9">
        <v>78.25</v>
      </c>
      <c r="EU511" s="9">
        <v>78.260000000000005</v>
      </c>
      <c r="EV511" s="9">
        <v>78.27</v>
      </c>
      <c r="EW511" s="9">
        <v>78.290000000000006</v>
      </c>
      <c r="EX511" s="9">
        <v>84.08</v>
      </c>
      <c r="EY511" s="9">
        <v>87.27</v>
      </c>
      <c r="EZ511" s="9">
        <v>89.78</v>
      </c>
      <c r="FA511" s="9">
        <v>91.64</v>
      </c>
      <c r="FB511" s="9">
        <v>92.19</v>
      </c>
      <c r="FC511" s="9">
        <v>91.23</v>
      </c>
      <c r="FD511" s="9">
        <v>91.14</v>
      </c>
      <c r="FE511" s="9">
        <v>72.41</v>
      </c>
      <c r="FF511" s="9">
        <v>71.78</v>
      </c>
      <c r="FG511" s="9">
        <v>71.790000000000006</v>
      </c>
      <c r="FH511" s="9">
        <v>71.8</v>
      </c>
      <c r="FI511" s="9">
        <v>71.819999999999993</v>
      </c>
      <c r="FJ511" s="9">
        <v>77.61</v>
      </c>
      <c r="FK511" s="9">
        <v>85.52</v>
      </c>
      <c r="FL511" s="9">
        <v>88.03</v>
      </c>
      <c r="FM511" s="9">
        <v>89.89</v>
      </c>
      <c r="FO511" s="9">
        <v>81.825699999999998</v>
      </c>
      <c r="FP511" s="7">
        <v>74.33</v>
      </c>
      <c r="FQ511" s="9">
        <v>1.2593000000000001</v>
      </c>
      <c r="FR511" s="7">
        <f t="shared" si="64"/>
        <v>59.024855078218053</v>
      </c>
      <c r="FT511" s="7">
        <v>4.47</v>
      </c>
      <c r="FU511" s="7">
        <v>3.95</v>
      </c>
      <c r="FV511" s="9">
        <v>81.983599999999996</v>
      </c>
      <c r="FX511" s="9">
        <v>74.3</v>
      </c>
      <c r="FY511" s="9">
        <v>74.489999999999995</v>
      </c>
      <c r="FZ511" s="9">
        <v>74.459999999999994</v>
      </c>
      <c r="GA511" s="9">
        <v>73.459999999999994</v>
      </c>
      <c r="GB511" s="9">
        <v>71.209999999999994</v>
      </c>
    </row>
    <row r="512" spans="1:184" x14ac:dyDescent="0.25">
      <c r="A512" s="6">
        <f t="shared" si="65"/>
        <v>45267</v>
      </c>
      <c r="B512" s="13">
        <f t="shared" si="59"/>
        <v>12</v>
      </c>
      <c r="C512" s="13">
        <f t="shared" si="60"/>
        <v>2023</v>
      </c>
      <c r="D512">
        <f t="shared" si="61"/>
        <v>202312</v>
      </c>
      <c r="E512">
        <f t="shared" si="62"/>
        <v>4</v>
      </c>
      <c r="F512">
        <f t="shared" si="63"/>
        <v>202304</v>
      </c>
      <c r="G512" t="s">
        <v>701</v>
      </c>
      <c r="H512" s="9">
        <v>5.25</v>
      </c>
      <c r="I512" s="9">
        <v>5.1875</v>
      </c>
      <c r="J512" s="10">
        <v>5.1906863999999997</v>
      </c>
      <c r="K512" s="10">
        <v>5.1967954000000001</v>
      </c>
      <c r="L512" s="10">
        <v>5.1870627999999996</v>
      </c>
      <c r="M512" s="10">
        <v>5.1535443000000001</v>
      </c>
      <c r="N512" s="10">
        <v>5.0962132000000002</v>
      </c>
      <c r="O512" s="10">
        <v>5.0206897000000001</v>
      </c>
      <c r="P512" s="10">
        <v>4.9343425999999999</v>
      </c>
      <c r="Q512" s="10">
        <v>4.8442039000000001</v>
      </c>
      <c r="R512" s="10">
        <v>4.7553435000000004</v>
      </c>
      <c r="S512" s="10">
        <v>4.6703562999999999</v>
      </c>
      <c r="T512" s="10">
        <v>4.5895731</v>
      </c>
      <c r="U512" s="10">
        <v>4.5123917999999996</v>
      </c>
      <c r="V512" s="10">
        <v>4.4364666000000001</v>
      </c>
      <c r="W512" s="10">
        <v>4.3615177000000003</v>
      </c>
      <c r="X512" s="10">
        <v>4.2881834999999997</v>
      </c>
      <c r="Y512" s="10">
        <v>4.2171000000000003</v>
      </c>
      <c r="Z512" s="10">
        <v>4.1489037</v>
      </c>
      <c r="AA512" s="10">
        <v>4.0842334999999999</v>
      </c>
      <c r="AB512" s="10">
        <v>4.0236346000000003</v>
      </c>
      <c r="AC512" s="10">
        <v>3.9671877000000002</v>
      </c>
      <c r="AD512" s="10">
        <v>3.9148263999999999</v>
      </c>
      <c r="AE512" s="10">
        <v>3.8664825</v>
      </c>
      <c r="AF512" s="10">
        <v>3.8220879000000001</v>
      </c>
      <c r="AG512" s="10">
        <v>3.7815759</v>
      </c>
      <c r="AH512" s="10">
        <v>3.7448524000000001</v>
      </c>
      <c r="AI512" s="10">
        <v>3.7116965999999998</v>
      </c>
      <c r="AJ512" s="10">
        <v>3.6818504000000001</v>
      </c>
      <c r="AK512" s="10">
        <v>3.6550544</v>
      </c>
      <c r="AL512" s="10">
        <v>3.6310494000000002</v>
      </c>
      <c r="AM512" s="10">
        <v>3.6095769999999998</v>
      </c>
      <c r="AN512" s="10">
        <v>3.5903778000000002</v>
      </c>
      <c r="AO512" s="10">
        <v>3.5731928000000002</v>
      </c>
      <c r="AP512" s="10">
        <v>3.5577633999999998</v>
      </c>
      <c r="AQ512" s="10">
        <v>3.5438304</v>
      </c>
      <c r="AR512" s="10">
        <v>3.5311347999999998</v>
      </c>
      <c r="AS512" s="10">
        <v>3.5194177999999998</v>
      </c>
      <c r="AT512" s="10">
        <v>3.5084542000000001</v>
      </c>
      <c r="AU512" s="10">
        <v>3.4981688000000002</v>
      </c>
      <c r="AV512" s="10">
        <v>3.4885280000000001</v>
      </c>
      <c r="AW512" s="10">
        <v>3.4794977</v>
      </c>
      <c r="AX512" s="10">
        <v>3.4710440999999999</v>
      </c>
      <c r="AY512" s="10">
        <v>3.4631333999999998</v>
      </c>
      <c r="AZ512" s="10">
        <v>3.4557318000000001</v>
      </c>
      <c r="BA512" s="10">
        <v>3.4488051999999998</v>
      </c>
      <c r="BB512" s="10">
        <v>3.44232</v>
      </c>
      <c r="BC512" s="10">
        <v>3.4362423</v>
      </c>
      <c r="BD512" s="10">
        <v>3.4305381000000001</v>
      </c>
      <c r="BE512" s="10">
        <v>3.4251737000000002</v>
      </c>
      <c r="BF512" s="10">
        <v>3.4201210999999998</v>
      </c>
      <c r="BG512" s="10">
        <v>3.4153785999999999</v>
      </c>
      <c r="BH512" s="10">
        <v>3.4109516000000002</v>
      </c>
      <c r="BI512" s="10">
        <v>3.4068458000000001</v>
      </c>
      <c r="BJ512" s="10">
        <v>3.4030664000000002</v>
      </c>
      <c r="BK512" s="10">
        <v>3.3996189999999999</v>
      </c>
      <c r="BL512" s="10">
        <v>3.3965090999999998</v>
      </c>
      <c r="BM512" s="10">
        <v>3.3937422000000002</v>
      </c>
      <c r="BN512" s="10">
        <v>3.3913237000000001</v>
      </c>
      <c r="BO512" s="10">
        <v>3.3892592000000001</v>
      </c>
      <c r="BP512" s="10">
        <v>3.3875540000000002</v>
      </c>
      <c r="BQ512" s="10">
        <v>3.3862136999999999</v>
      </c>
      <c r="BR512" s="10">
        <v>3.3857775999999999</v>
      </c>
      <c r="BS512" s="10">
        <v>3.3976259</v>
      </c>
      <c r="BU512" s="9">
        <v>99.94</v>
      </c>
      <c r="BV512" s="9">
        <v>101.84</v>
      </c>
      <c r="BW512" s="9">
        <v>101.44</v>
      </c>
      <c r="BX512" s="9">
        <v>99.84</v>
      </c>
      <c r="BY512" s="9">
        <v>98.17</v>
      </c>
      <c r="BZ512" s="9">
        <v>96.89</v>
      </c>
      <c r="CA512" s="9">
        <v>96.98</v>
      </c>
      <c r="CB512" s="9">
        <v>97.68</v>
      </c>
      <c r="CC512" s="9">
        <v>98.95</v>
      </c>
      <c r="CD512" s="9">
        <v>100.84</v>
      </c>
      <c r="CE512" s="9">
        <v>112.44</v>
      </c>
      <c r="CF512" s="9">
        <v>120.58</v>
      </c>
      <c r="CG512" s="9">
        <v>121.92</v>
      </c>
      <c r="CH512" s="9">
        <v>119.17</v>
      </c>
      <c r="CI512" s="9">
        <v>111.67</v>
      </c>
      <c r="CJ512" s="9">
        <v>101.43</v>
      </c>
      <c r="CK512" s="9">
        <v>95.95</v>
      </c>
      <c r="CL512" s="9">
        <v>91.66</v>
      </c>
      <c r="CM512" s="9">
        <v>92.11</v>
      </c>
      <c r="CN512" s="9">
        <v>94.38</v>
      </c>
      <c r="CO512" s="9">
        <v>96.4</v>
      </c>
      <c r="CP512" s="9">
        <v>99.83</v>
      </c>
      <c r="CQ512" s="9">
        <v>102.73</v>
      </c>
      <c r="CR512" s="9">
        <v>104.64</v>
      </c>
      <c r="CS512" s="9">
        <v>109.66</v>
      </c>
      <c r="CT512" s="9">
        <v>111.14</v>
      </c>
      <c r="CU512" s="9">
        <v>104.3</v>
      </c>
      <c r="CV512" s="9">
        <v>90.36</v>
      </c>
      <c r="CW512" s="9">
        <v>87.06</v>
      </c>
      <c r="CX512" s="9">
        <v>84.66</v>
      </c>
      <c r="CY512" s="9">
        <v>83.58</v>
      </c>
      <c r="CZ512" s="9">
        <v>83.75</v>
      </c>
      <c r="DA512" s="9">
        <v>86.37</v>
      </c>
      <c r="DB512" s="9">
        <v>90.47</v>
      </c>
      <c r="DC512" s="9">
        <v>95.17</v>
      </c>
      <c r="DD512" s="9">
        <v>99.48</v>
      </c>
      <c r="DE512" s="9">
        <v>99.57</v>
      </c>
      <c r="DF512" s="9">
        <v>100.56</v>
      </c>
      <c r="DG512" s="9">
        <v>93.91</v>
      </c>
      <c r="DH512" s="9">
        <v>85.31</v>
      </c>
      <c r="DI512" s="9">
        <v>77.61</v>
      </c>
      <c r="DJ512" s="9">
        <v>73.61</v>
      </c>
      <c r="DK512" s="9">
        <v>67.86</v>
      </c>
      <c r="DL512" s="9">
        <v>68.33</v>
      </c>
      <c r="DM512" s="9">
        <v>72.52</v>
      </c>
      <c r="DN512" s="9">
        <v>76.52</v>
      </c>
      <c r="DO512" s="9">
        <v>80.319999999999993</v>
      </c>
      <c r="DP512" s="9">
        <v>84.45</v>
      </c>
      <c r="DR512" s="9">
        <v>91.96</v>
      </c>
      <c r="DS512" s="9">
        <v>94.73</v>
      </c>
      <c r="DT512" s="9">
        <v>91.44</v>
      </c>
      <c r="DU512" s="9">
        <v>86.29</v>
      </c>
      <c r="DV512" s="9">
        <v>84.91</v>
      </c>
      <c r="DW512" s="9">
        <v>84.18</v>
      </c>
      <c r="DX512" s="9">
        <v>85.24</v>
      </c>
      <c r="DY512" s="9">
        <v>85.63</v>
      </c>
      <c r="DZ512" s="9">
        <v>85.27</v>
      </c>
      <c r="EA512" s="9">
        <v>100.16</v>
      </c>
      <c r="EB512" s="9">
        <v>102.43</v>
      </c>
      <c r="EC512" s="9">
        <v>103.51</v>
      </c>
      <c r="ED512" s="9">
        <v>102.55</v>
      </c>
      <c r="EE512" s="9">
        <v>101.81</v>
      </c>
      <c r="EF512" s="9">
        <v>101.49</v>
      </c>
      <c r="EG512" s="9">
        <v>82.61</v>
      </c>
      <c r="EH512" s="9">
        <v>81.88</v>
      </c>
      <c r="EI512" s="9">
        <v>81.86</v>
      </c>
      <c r="EJ512" s="9">
        <v>81.97</v>
      </c>
      <c r="EK512" s="9">
        <v>83.35</v>
      </c>
      <c r="EL512" s="9">
        <v>84.19</v>
      </c>
      <c r="EM512" s="9">
        <v>92.02</v>
      </c>
      <c r="EN512" s="9">
        <v>94.53</v>
      </c>
      <c r="EO512" s="9">
        <v>96.39</v>
      </c>
      <c r="EP512" s="9">
        <v>96.94</v>
      </c>
      <c r="EQ512" s="9">
        <v>95.98</v>
      </c>
      <c r="ER512" s="9">
        <v>95.89</v>
      </c>
      <c r="ES512" s="9">
        <v>79.52</v>
      </c>
      <c r="ET512" s="9">
        <v>78.89</v>
      </c>
      <c r="EU512" s="9">
        <v>78.900000000000006</v>
      </c>
      <c r="EV512" s="9">
        <v>78.91</v>
      </c>
      <c r="EW512" s="9">
        <v>78.930000000000007</v>
      </c>
      <c r="EX512" s="9">
        <v>84.72</v>
      </c>
      <c r="EY512" s="9">
        <v>87.77</v>
      </c>
      <c r="EZ512" s="9">
        <v>90.28</v>
      </c>
      <c r="FA512" s="9">
        <v>92.14</v>
      </c>
      <c r="FB512" s="9">
        <v>92.69</v>
      </c>
      <c r="FC512" s="9">
        <v>91.73</v>
      </c>
      <c r="FD512" s="9">
        <v>91.64</v>
      </c>
      <c r="FE512" s="9">
        <v>73.05</v>
      </c>
      <c r="FF512" s="9">
        <v>72.42</v>
      </c>
      <c r="FG512" s="9">
        <v>72.430000000000007</v>
      </c>
      <c r="FH512" s="9">
        <v>72.44</v>
      </c>
      <c r="FI512" s="9">
        <v>72.459999999999994</v>
      </c>
      <c r="FJ512" s="9">
        <v>78.25</v>
      </c>
      <c r="FK512" s="9">
        <v>86.02</v>
      </c>
      <c r="FL512" s="9">
        <v>88.53</v>
      </c>
      <c r="FM512" s="9">
        <v>90.39</v>
      </c>
      <c r="FO512" s="9">
        <v>81.671499999999995</v>
      </c>
      <c r="FP512" s="7">
        <v>74.209999999999994</v>
      </c>
      <c r="FQ512" s="9">
        <v>1.2574000000000001</v>
      </c>
      <c r="FR512" s="7">
        <f t="shared" si="64"/>
        <v>59.018609829807531</v>
      </c>
      <c r="FT512" s="7">
        <v>4.5</v>
      </c>
      <c r="FU512" s="7">
        <v>3.97</v>
      </c>
      <c r="FV512" s="9">
        <v>81.826899999999995</v>
      </c>
      <c r="FX512" s="9">
        <v>74.05</v>
      </c>
      <c r="FY512" s="9">
        <v>74.33</v>
      </c>
      <c r="FZ512" s="9">
        <v>74.36</v>
      </c>
      <c r="GA512" s="9">
        <v>73.36</v>
      </c>
      <c r="GB512" s="9">
        <v>71.2</v>
      </c>
    </row>
    <row r="513" spans="1:184" x14ac:dyDescent="0.25">
      <c r="A513" s="6">
        <f t="shared" si="65"/>
        <v>45268</v>
      </c>
      <c r="B513" s="13">
        <f t="shared" si="59"/>
        <v>12</v>
      </c>
      <c r="C513" s="13">
        <f t="shared" si="60"/>
        <v>2023</v>
      </c>
      <c r="D513">
        <f t="shared" si="61"/>
        <v>202312</v>
      </c>
      <c r="E513">
        <f t="shared" si="62"/>
        <v>4</v>
      </c>
      <c r="F513">
        <f t="shared" si="63"/>
        <v>202304</v>
      </c>
      <c r="G513" t="s">
        <v>702</v>
      </c>
      <c r="H513" s="9">
        <v>5.25</v>
      </c>
      <c r="I513" s="9">
        <v>5.1871999999999998</v>
      </c>
      <c r="J513" s="10">
        <v>5.1920355000000002</v>
      </c>
      <c r="K513" s="10">
        <v>5.20059</v>
      </c>
      <c r="L513" s="10">
        <v>5.1954973000000004</v>
      </c>
      <c r="M513" s="10">
        <v>5.1677084999999998</v>
      </c>
      <c r="N513" s="10">
        <v>5.1163707</v>
      </c>
      <c r="O513" s="10">
        <v>5.0458246000000004</v>
      </c>
      <c r="P513" s="10">
        <v>4.9629114999999997</v>
      </c>
      <c r="Q513" s="10">
        <v>4.8737088999999996</v>
      </c>
      <c r="R513" s="10">
        <v>4.7831923999999999</v>
      </c>
      <c r="S513" s="10">
        <v>4.6945183999999998</v>
      </c>
      <c r="T513" s="10">
        <v>4.6092652000000003</v>
      </c>
      <c r="U513" s="10">
        <v>4.5281437999999996</v>
      </c>
      <c r="V513" s="10">
        <v>4.4511488999999997</v>
      </c>
      <c r="W513" s="10">
        <v>4.3782375</v>
      </c>
      <c r="X513" s="10">
        <v>4.3094146999999996</v>
      </c>
      <c r="Y513" s="10">
        <v>4.2446827999999996</v>
      </c>
      <c r="Z513" s="10">
        <v>4.1840443</v>
      </c>
      <c r="AA513" s="10">
        <v>4.1275038999999998</v>
      </c>
      <c r="AB513" s="10">
        <v>4.0750279999999997</v>
      </c>
      <c r="AC513" s="10">
        <v>4.0264158999999999</v>
      </c>
      <c r="AD513" s="10">
        <v>3.9814204000000002</v>
      </c>
      <c r="AE513" s="10">
        <v>3.9397923000000001</v>
      </c>
      <c r="AF513" s="10">
        <v>3.9012826</v>
      </c>
      <c r="AG513" s="10">
        <v>3.8656437000000001</v>
      </c>
      <c r="AH513" s="10">
        <v>3.8326406999999998</v>
      </c>
      <c r="AI513" s="10">
        <v>3.8021010999999998</v>
      </c>
      <c r="AJ513" s="10">
        <v>3.7738708999999999</v>
      </c>
      <c r="AK513" s="10">
        <v>3.7477946000000002</v>
      </c>
      <c r="AL513" s="10">
        <v>3.7237171</v>
      </c>
      <c r="AM513" s="10">
        <v>3.7014841000000001</v>
      </c>
      <c r="AN513" s="10">
        <v>3.6809402000000002</v>
      </c>
      <c r="AO513" s="10">
        <v>3.6619304000000001</v>
      </c>
      <c r="AP513" s="10">
        <v>3.6443002999999998</v>
      </c>
      <c r="AQ513" s="10">
        <v>3.6278945999999999</v>
      </c>
      <c r="AR513" s="10">
        <v>3.6125582000000001</v>
      </c>
      <c r="AS513" s="10">
        <v>3.5981367</v>
      </c>
      <c r="AT513" s="10">
        <v>3.5844947</v>
      </c>
      <c r="AU513" s="10">
        <v>3.5715848000000001</v>
      </c>
      <c r="AV513" s="10">
        <v>3.5593840000000001</v>
      </c>
      <c r="AW513" s="10">
        <v>3.5478689999999999</v>
      </c>
      <c r="AX513" s="10">
        <v>3.5370164000000002</v>
      </c>
      <c r="AY513" s="10">
        <v>3.5268033999999999</v>
      </c>
      <c r="AZ513" s="10">
        <v>3.5172064999999999</v>
      </c>
      <c r="BA513" s="10">
        <v>3.5082024999999999</v>
      </c>
      <c r="BB513" s="10">
        <v>3.4997685000000001</v>
      </c>
      <c r="BC513" s="10">
        <v>3.4918809999999998</v>
      </c>
      <c r="BD513" s="10">
        <v>3.4845169</v>
      </c>
      <c r="BE513" s="10">
        <v>3.4776530999999999</v>
      </c>
      <c r="BF513" s="10">
        <v>3.4712692000000001</v>
      </c>
      <c r="BG513" s="10">
        <v>3.4653583999999999</v>
      </c>
      <c r="BH513" s="10">
        <v>3.4599174000000001</v>
      </c>
      <c r="BI513" s="10">
        <v>3.4549428</v>
      </c>
      <c r="BJ513" s="10">
        <v>3.4504313999999998</v>
      </c>
      <c r="BK513" s="10">
        <v>3.4463797999999999</v>
      </c>
      <c r="BL513" s="10">
        <v>3.4427848999999999</v>
      </c>
      <c r="BM513" s="10">
        <v>3.4396431000000001</v>
      </c>
      <c r="BN513" s="10">
        <v>3.4369513</v>
      </c>
      <c r="BO513" s="10">
        <v>3.4347061999999999</v>
      </c>
      <c r="BP513" s="10">
        <v>3.4329044</v>
      </c>
      <c r="BQ513" s="10">
        <v>3.4315427000000001</v>
      </c>
      <c r="BR513" s="10">
        <v>3.4322225</v>
      </c>
      <c r="BS513" s="10">
        <v>3.4466462</v>
      </c>
      <c r="BU513" s="9">
        <v>97.1</v>
      </c>
      <c r="BV513" s="9">
        <v>98.3</v>
      </c>
      <c r="BW513" s="9">
        <v>98.01</v>
      </c>
      <c r="BX513" s="9">
        <v>97.45</v>
      </c>
      <c r="BY513" s="9">
        <v>95.79</v>
      </c>
      <c r="BZ513" s="9">
        <v>94.52</v>
      </c>
      <c r="CA513" s="9">
        <v>94.16</v>
      </c>
      <c r="CB513" s="9">
        <v>95.1</v>
      </c>
      <c r="CC513" s="9">
        <v>97.26</v>
      </c>
      <c r="CD513" s="9">
        <v>99.19</v>
      </c>
      <c r="CE513" s="9">
        <v>109.65</v>
      </c>
      <c r="CF513" s="9">
        <v>117.83</v>
      </c>
      <c r="CG513" s="9">
        <v>119.22</v>
      </c>
      <c r="CH513" s="9">
        <v>116.64</v>
      </c>
      <c r="CI513" s="9">
        <v>109.14</v>
      </c>
      <c r="CJ513" s="9">
        <v>99.8</v>
      </c>
      <c r="CK513" s="9">
        <v>94.48</v>
      </c>
      <c r="CL513" s="9">
        <v>90.48</v>
      </c>
      <c r="CM513" s="9">
        <v>90.93</v>
      </c>
      <c r="CN513" s="9">
        <v>93.2</v>
      </c>
      <c r="CO513" s="9">
        <v>95.22</v>
      </c>
      <c r="CP513" s="9">
        <v>98.65</v>
      </c>
      <c r="CQ513" s="9">
        <v>101.55</v>
      </c>
      <c r="CR513" s="9">
        <v>103.46</v>
      </c>
      <c r="CS513" s="9">
        <v>108.48</v>
      </c>
      <c r="CT513" s="9">
        <v>109.96</v>
      </c>
      <c r="CU513" s="9">
        <v>103.12</v>
      </c>
      <c r="CV513" s="9">
        <v>89.18</v>
      </c>
      <c r="CW513" s="9">
        <v>85.88</v>
      </c>
      <c r="CX513" s="9">
        <v>83.48</v>
      </c>
      <c r="CY513" s="9">
        <v>82.4</v>
      </c>
      <c r="CZ513" s="9">
        <v>82.57</v>
      </c>
      <c r="DA513" s="9">
        <v>85.19</v>
      </c>
      <c r="DB513" s="9">
        <v>89.29</v>
      </c>
      <c r="DC513" s="9">
        <v>93.99</v>
      </c>
      <c r="DD513" s="9">
        <v>98.3</v>
      </c>
      <c r="DE513" s="9">
        <v>98.39</v>
      </c>
      <c r="DF513" s="9">
        <v>99.38</v>
      </c>
      <c r="DG513" s="9">
        <v>92.73</v>
      </c>
      <c r="DH513" s="9">
        <v>84.13</v>
      </c>
      <c r="DI513" s="9">
        <v>76.430000000000007</v>
      </c>
      <c r="DJ513" s="9">
        <v>72.430000000000007</v>
      </c>
      <c r="DK513" s="9">
        <v>66.680000000000007</v>
      </c>
      <c r="DL513" s="9">
        <v>67.150000000000006</v>
      </c>
      <c r="DM513" s="9">
        <v>71.34</v>
      </c>
      <c r="DN513" s="9">
        <v>75.34</v>
      </c>
      <c r="DO513" s="9">
        <v>79.14</v>
      </c>
      <c r="DP513" s="9">
        <v>83.27</v>
      </c>
      <c r="DR513" s="9">
        <v>90.65</v>
      </c>
      <c r="DS513" s="9">
        <v>92.79</v>
      </c>
      <c r="DT513" s="9">
        <v>88.93</v>
      </c>
      <c r="DU513" s="9">
        <v>84.78</v>
      </c>
      <c r="DV513" s="9">
        <v>83.52</v>
      </c>
      <c r="DW513" s="9">
        <v>82.72</v>
      </c>
      <c r="DX513" s="9">
        <v>83.79</v>
      </c>
      <c r="DY513" s="9">
        <v>84.18</v>
      </c>
      <c r="DZ513" s="9">
        <v>83.82</v>
      </c>
      <c r="EA513" s="9">
        <v>98.72</v>
      </c>
      <c r="EB513" s="9">
        <v>100.99</v>
      </c>
      <c r="EC513" s="9">
        <v>102.07</v>
      </c>
      <c r="ED513" s="9">
        <v>100.71</v>
      </c>
      <c r="EE513" s="9">
        <v>99.97</v>
      </c>
      <c r="EF513" s="9">
        <v>99.65</v>
      </c>
      <c r="EG513" s="9">
        <v>81.62</v>
      </c>
      <c r="EH513" s="9">
        <v>80.89</v>
      </c>
      <c r="EI513" s="9">
        <v>80.87</v>
      </c>
      <c r="EJ513" s="9">
        <v>80.98</v>
      </c>
      <c r="EK513" s="9">
        <v>82.36</v>
      </c>
      <c r="EL513" s="9">
        <v>83.2</v>
      </c>
      <c r="EM513" s="9">
        <v>91.23</v>
      </c>
      <c r="EN513" s="9">
        <v>93.74</v>
      </c>
      <c r="EO513" s="9">
        <v>95.6</v>
      </c>
      <c r="EP513" s="9">
        <v>96.15</v>
      </c>
      <c r="EQ513" s="9">
        <v>95.19</v>
      </c>
      <c r="ER513" s="9">
        <v>95.1</v>
      </c>
      <c r="ES513" s="9">
        <v>79.069999999999993</v>
      </c>
      <c r="ET513" s="9">
        <v>78.44</v>
      </c>
      <c r="EU513" s="9">
        <v>78.45</v>
      </c>
      <c r="EV513" s="9">
        <v>78.459999999999994</v>
      </c>
      <c r="EW513" s="9">
        <v>78.48</v>
      </c>
      <c r="EX513" s="9">
        <v>84.27</v>
      </c>
      <c r="EY513" s="9">
        <v>87.2</v>
      </c>
      <c r="EZ513" s="9">
        <v>89.71</v>
      </c>
      <c r="FA513" s="9">
        <v>91.57</v>
      </c>
      <c r="FB513" s="9">
        <v>92.12</v>
      </c>
      <c r="FC513" s="9">
        <v>91.16</v>
      </c>
      <c r="FD513" s="9">
        <v>91.07</v>
      </c>
      <c r="FE513" s="9">
        <v>72.41</v>
      </c>
      <c r="FF513" s="9">
        <v>71.78</v>
      </c>
      <c r="FG513" s="9">
        <v>71.790000000000006</v>
      </c>
      <c r="FH513" s="9">
        <v>71.8</v>
      </c>
      <c r="FI513" s="9">
        <v>71.819999999999993</v>
      </c>
      <c r="FJ513" s="9">
        <v>77.61</v>
      </c>
      <c r="FK513" s="9">
        <v>85.45</v>
      </c>
      <c r="FL513" s="9">
        <v>87.96</v>
      </c>
      <c r="FM513" s="9">
        <v>89.82</v>
      </c>
      <c r="FO513" s="9">
        <v>81.6023</v>
      </c>
      <c r="FP513" s="7">
        <v>75.94</v>
      </c>
      <c r="FQ513" s="9">
        <v>1.2546999999999999</v>
      </c>
      <c r="FR513" s="7">
        <f t="shared" si="64"/>
        <v>60.524428150155416</v>
      </c>
      <c r="FT513" s="7">
        <v>4.57</v>
      </c>
      <c r="FU513" s="7">
        <v>4.0199999999999996</v>
      </c>
      <c r="FV513" s="9">
        <v>81.757199999999997</v>
      </c>
      <c r="FX513" s="9">
        <v>75.84</v>
      </c>
      <c r="FY513" s="9">
        <v>76.03</v>
      </c>
      <c r="FZ513" s="9">
        <v>75.87</v>
      </c>
      <c r="GA513" s="9">
        <v>74.61</v>
      </c>
      <c r="GB513" s="9">
        <v>72.17</v>
      </c>
    </row>
    <row r="514" spans="1:184" x14ac:dyDescent="0.25">
      <c r="A514" s="6">
        <f t="shared" si="65"/>
        <v>45271</v>
      </c>
      <c r="B514" s="13">
        <f t="shared" si="59"/>
        <v>12</v>
      </c>
      <c r="C514" s="13">
        <f t="shared" si="60"/>
        <v>2023</v>
      </c>
      <c r="D514">
        <f t="shared" si="61"/>
        <v>202312</v>
      </c>
      <c r="E514">
        <f t="shared" si="62"/>
        <v>4</v>
      </c>
      <c r="F514">
        <f t="shared" si="63"/>
        <v>202304</v>
      </c>
      <c r="G514" t="s">
        <v>703</v>
      </c>
      <c r="H514" s="9">
        <v>5.25</v>
      </c>
      <c r="I514" s="9">
        <v>5.1875999999999998</v>
      </c>
      <c r="J514" s="10">
        <v>5.1939007999999998</v>
      </c>
      <c r="K514" s="10">
        <v>5.2056513999999998</v>
      </c>
      <c r="L514" s="10">
        <v>5.2051901000000003</v>
      </c>
      <c r="M514" s="10">
        <v>5.1830271000000003</v>
      </c>
      <c r="N514" s="10">
        <v>5.1369705999999997</v>
      </c>
      <c r="O514" s="10">
        <v>5.0708846999999997</v>
      </c>
      <c r="P514" s="10">
        <v>4.9912957999999996</v>
      </c>
      <c r="Q514" s="10">
        <v>4.9057019999999998</v>
      </c>
      <c r="R514" s="10">
        <v>4.8200374000000004</v>
      </c>
      <c r="S514" s="10">
        <v>4.7378042999999996</v>
      </c>
      <c r="T514" s="10">
        <v>4.6603808999999998</v>
      </c>
      <c r="U514" s="10">
        <v>4.5877283999999996</v>
      </c>
      <c r="V514" s="10">
        <v>4.5181082000000004</v>
      </c>
      <c r="W514" s="10">
        <v>4.4510886999999997</v>
      </c>
      <c r="X514" s="10">
        <v>4.3867574999999999</v>
      </c>
      <c r="Y514" s="10">
        <v>4.3251999000000003</v>
      </c>
      <c r="Z514" s="10">
        <v>4.2665015999999998</v>
      </c>
      <c r="AA514" s="10">
        <v>4.21075</v>
      </c>
      <c r="AB514" s="10">
        <v>4.1580095999999998</v>
      </c>
      <c r="AC514" s="10">
        <v>4.1082558999999996</v>
      </c>
      <c r="AD514" s="10">
        <v>4.0614432000000003</v>
      </c>
      <c r="AE514" s="10">
        <v>4.0175238999999996</v>
      </c>
      <c r="AF514" s="10">
        <v>3.9764504999999999</v>
      </c>
      <c r="AG514" s="10">
        <v>3.938177</v>
      </c>
      <c r="AH514" s="10">
        <v>3.9026391999999999</v>
      </c>
      <c r="AI514" s="10">
        <v>3.8697004000000002</v>
      </c>
      <c r="AJ514" s="10">
        <v>3.8392046</v>
      </c>
      <c r="AK514" s="10">
        <v>3.8109947000000002</v>
      </c>
      <c r="AL514" s="10">
        <v>3.7849138999999998</v>
      </c>
      <c r="AM514" s="10">
        <v>3.7608060999999999</v>
      </c>
      <c r="AN514" s="10">
        <v>3.7385142</v>
      </c>
      <c r="AO514" s="10">
        <v>3.7178814999999998</v>
      </c>
      <c r="AP514" s="10">
        <v>3.6987516999999999</v>
      </c>
      <c r="AQ514" s="10">
        <v>3.680968</v>
      </c>
      <c r="AR514" s="10">
        <v>3.6643734000000001</v>
      </c>
      <c r="AS514" s="10">
        <v>3.6488117999999998</v>
      </c>
      <c r="AT514" s="10">
        <v>3.6341458000000002</v>
      </c>
      <c r="AU514" s="10">
        <v>3.6203249</v>
      </c>
      <c r="AV514" s="10">
        <v>3.6073227999999999</v>
      </c>
      <c r="AW514" s="10">
        <v>3.5951127</v>
      </c>
      <c r="AX514" s="10">
        <v>3.5836679999999999</v>
      </c>
      <c r="AY514" s="10">
        <v>3.5729622000000001</v>
      </c>
      <c r="AZ514" s="10">
        <v>3.5629688000000002</v>
      </c>
      <c r="BA514" s="10">
        <v>3.5536609000000001</v>
      </c>
      <c r="BB514" s="10">
        <v>3.5450122999999998</v>
      </c>
      <c r="BC514" s="10">
        <v>3.5369961999999999</v>
      </c>
      <c r="BD514" s="10">
        <v>3.5295860000000001</v>
      </c>
      <c r="BE514" s="10">
        <v>3.5227552000000002</v>
      </c>
      <c r="BF514" s="10">
        <v>3.5164797000000001</v>
      </c>
      <c r="BG514" s="10">
        <v>3.5107487000000002</v>
      </c>
      <c r="BH514" s="10">
        <v>3.5055559000000001</v>
      </c>
      <c r="BI514" s="10">
        <v>3.5008949999999999</v>
      </c>
      <c r="BJ514" s="10">
        <v>3.4967598</v>
      </c>
      <c r="BK514" s="10">
        <v>3.4931439000000002</v>
      </c>
      <c r="BL514" s="10">
        <v>3.4900410000000002</v>
      </c>
      <c r="BM514" s="10">
        <v>3.4874448999999998</v>
      </c>
      <c r="BN514" s="10">
        <v>3.4853493000000002</v>
      </c>
      <c r="BO514" s="10">
        <v>3.4837479</v>
      </c>
      <c r="BP514" s="10">
        <v>3.4826343999999998</v>
      </c>
      <c r="BQ514" s="10">
        <v>3.4820023999999998</v>
      </c>
      <c r="BR514" s="10">
        <v>3.4876838999999999</v>
      </c>
      <c r="BS514" s="10">
        <v>3.5073484000000001</v>
      </c>
      <c r="BU514" s="9">
        <v>90.18</v>
      </c>
      <c r="BV514" s="9">
        <v>91.42</v>
      </c>
      <c r="BW514" s="9">
        <v>91.32</v>
      </c>
      <c r="BX514" s="9">
        <v>90.9</v>
      </c>
      <c r="BY514" s="9">
        <v>90.85</v>
      </c>
      <c r="BZ514" s="9">
        <v>88.32</v>
      </c>
      <c r="CA514" s="9">
        <v>88.66</v>
      </c>
      <c r="CB514" s="9">
        <v>89.6</v>
      </c>
      <c r="CC514" s="9">
        <v>91.79</v>
      </c>
      <c r="CD514" s="9">
        <v>93.74</v>
      </c>
      <c r="CE514" s="9">
        <v>104.01</v>
      </c>
      <c r="CF514" s="9">
        <v>112.4</v>
      </c>
      <c r="CG514" s="9">
        <v>114.23</v>
      </c>
      <c r="CH514" s="9">
        <v>111.65</v>
      </c>
      <c r="CI514" s="9">
        <v>104.34</v>
      </c>
      <c r="CJ514" s="9">
        <v>95.82</v>
      </c>
      <c r="CK514" s="9">
        <v>90.82</v>
      </c>
      <c r="CL514" s="9">
        <v>86.85</v>
      </c>
      <c r="CM514" s="9">
        <v>87.43</v>
      </c>
      <c r="CN514" s="9">
        <v>89.81</v>
      </c>
      <c r="CO514" s="9">
        <v>91.96</v>
      </c>
      <c r="CP514" s="9">
        <v>95.32</v>
      </c>
      <c r="CQ514" s="9">
        <v>98.23</v>
      </c>
      <c r="CR514" s="9">
        <v>100.13</v>
      </c>
      <c r="CS514" s="9">
        <v>105.39</v>
      </c>
      <c r="CT514" s="9">
        <v>106.87</v>
      </c>
      <c r="CU514" s="9">
        <v>100.57</v>
      </c>
      <c r="CV514" s="9">
        <v>87.57</v>
      </c>
      <c r="CW514" s="9">
        <v>84.33</v>
      </c>
      <c r="CX514" s="9">
        <v>81.93</v>
      </c>
      <c r="CY514" s="9">
        <v>80.73</v>
      </c>
      <c r="CZ514" s="9">
        <v>80.900000000000006</v>
      </c>
      <c r="DA514" s="9">
        <v>83.54</v>
      </c>
      <c r="DB514" s="9">
        <v>87.79</v>
      </c>
      <c r="DC514" s="9">
        <v>92.49</v>
      </c>
      <c r="DD514" s="9">
        <v>96.82</v>
      </c>
      <c r="DE514" s="9">
        <v>96.45</v>
      </c>
      <c r="DF514" s="9">
        <v>97.44</v>
      </c>
      <c r="DG514" s="9">
        <v>90.77</v>
      </c>
      <c r="DH514" s="9">
        <v>82.36</v>
      </c>
      <c r="DI514" s="9">
        <v>76.39</v>
      </c>
      <c r="DJ514" s="9">
        <v>72.39</v>
      </c>
      <c r="DK514" s="9">
        <v>64.91</v>
      </c>
      <c r="DL514" s="9">
        <v>65.38</v>
      </c>
      <c r="DM514" s="9">
        <v>69.569999999999993</v>
      </c>
      <c r="DN514" s="9">
        <v>74.069999999999993</v>
      </c>
      <c r="DO514" s="9">
        <v>77.87</v>
      </c>
      <c r="DP514" s="9">
        <v>81.99</v>
      </c>
      <c r="DR514" s="9">
        <v>84.12</v>
      </c>
      <c r="DS514" s="9">
        <v>86.93</v>
      </c>
      <c r="DT514" s="9">
        <v>83.43</v>
      </c>
      <c r="DU514" s="9">
        <v>80.09</v>
      </c>
      <c r="DV514" s="9">
        <v>79.290000000000006</v>
      </c>
      <c r="DW514" s="9">
        <v>78.34</v>
      </c>
      <c r="DX514" s="9">
        <v>79.680000000000007</v>
      </c>
      <c r="DY514" s="9">
        <v>80.069999999999993</v>
      </c>
      <c r="DZ514" s="9">
        <v>79.709999999999994</v>
      </c>
      <c r="EA514" s="9">
        <v>94.94</v>
      </c>
      <c r="EB514" s="9">
        <v>97.21</v>
      </c>
      <c r="EC514" s="9">
        <v>98.29</v>
      </c>
      <c r="ED514" s="9">
        <v>97.14</v>
      </c>
      <c r="EE514" s="9">
        <v>96.4</v>
      </c>
      <c r="EF514" s="9">
        <v>96.08</v>
      </c>
      <c r="EG514" s="9">
        <v>77.22</v>
      </c>
      <c r="EH514" s="9">
        <v>76.489999999999995</v>
      </c>
      <c r="EI514" s="9">
        <v>76.47</v>
      </c>
      <c r="EJ514" s="9">
        <v>76.58</v>
      </c>
      <c r="EK514" s="9">
        <v>77.959999999999994</v>
      </c>
      <c r="EL514" s="9">
        <v>78.8</v>
      </c>
      <c r="EM514" s="9">
        <v>88.86</v>
      </c>
      <c r="EN514" s="9">
        <v>91.37</v>
      </c>
      <c r="EO514" s="9">
        <v>93.23</v>
      </c>
      <c r="EP514" s="9">
        <v>93.78</v>
      </c>
      <c r="EQ514" s="9">
        <v>92.82</v>
      </c>
      <c r="ER514" s="9">
        <v>92.73</v>
      </c>
      <c r="ES514" s="9">
        <v>77.88</v>
      </c>
      <c r="ET514" s="9">
        <v>77.25</v>
      </c>
      <c r="EU514" s="9">
        <v>77.260000000000005</v>
      </c>
      <c r="EV514" s="9">
        <v>77.27</v>
      </c>
      <c r="EW514" s="9">
        <v>77.290000000000006</v>
      </c>
      <c r="EX514" s="9">
        <v>83.08</v>
      </c>
      <c r="EY514" s="9">
        <v>86.41</v>
      </c>
      <c r="EZ514" s="9">
        <v>88.92</v>
      </c>
      <c r="FA514" s="9">
        <v>90.78</v>
      </c>
      <c r="FB514" s="9">
        <v>91.33</v>
      </c>
      <c r="FC514" s="9">
        <v>90.37</v>
      </c>
      <c r="FD514" s="9">
        <v>90.28</v>
      </c>
      <c r="FE514" s="9">
        <v>71.22</v>
      </c>
      <c r="FF514" s="9">
        <v>70.59</v>
      </c>
      <c r="FG514" s="9">
        <v>70.599999999999994</v>
      </c>
      <c r="FH514" s="9">
        <v>70.61</v>
      </c>
      <c r="FI514" s="9">
        <v>70.63</v>
      </c>
      <c r="FJ514" s="9">
        <v>76.42</v>
      </c>
      <c r="FK514" s="9">
        <v>84.66</v>
      </c>
      <c r="FL514" s="9">
        <v>87.17</v>
      </c>
      <c r="FM514" s="9">
        <v>89.03</v>
      </c>
      <c r="FO514" s="9">
        <v>81.795100000000005</v>
      </c>
      <c r="FP514" s="7">
        <v>75.75</v>
      </c>
      <c r="FQ514" s="9">
        <v>1.2551000000000001</v>
      </c>
      <c r="FR514" s="7">
        <f t="shared" si="64"/>
        <v>60.35375667277507</v>
      </c>
      <c r="FT514" s="7">
        <v>4.5999999999999996</v>
      </c>
      <c r="FU514" s="7">
        <v>4.08</v>
      </c>
      <c r="FV514" s="9">
        <v>81.939099999999996</v>
      </c>
      <c r="FX514" s="9">
        <v>76.03</v>
      </c>
      <c r="FY514" s="9">
        <v>76.349999999999994</v>
      </c>
      <c r="FZ514" s="9">
        <v>76.33</v>
      </c>
      <c r="GA514" s="9">
        <v>75.2</v>
      </c>
      <c r="GB514" s="9">
        <v>72.66</v>
      </c>
    </row>
    <row r="515" spans="1:184" x14ac:dyDescent="0.25">
      <c r="A515" s="6">
        <f t="shared" si="65"/>
        <v>45272</v>
      </c>
      <c r="B515" s="13">
        <f t="shared" si="59"/>
        <v>12</v>
      </c>
      <c r="C515" s="13">
        <f t="shared" si="60"/>
        <v>2023</v>
      </c>
      <c r="D515">
        <f t="shared" si="61"/>
        <v>202312</v>
      </c>
      <c r="E515">
        <f t="shared" si="62"/>
        <v>4</v>
      </c>
      <c r="F515">
        <f t="shared" si="63"/>
        <v>202304</v>
      </c>
      <c r="G515" t="s">
        <v>704</v>
      </c>
      <c r="H515" s="9">
        <v>5.25</v>
      </c>
      <c r="I515" s="9">
        <v>5.1878000000000002</v>
      </c>
      <c r="J515" s="10">
        <v>5.1902195999999998</v>
      </c>
      <c r="K515" s="10">
        <v>5.1962238000000003</v>
      </c>
      <c r="L515" s="10">
        <v>5.1871973999999996</v>
      </c>
      <c r="M515" s="10">
        <v>5.1536076</v>
      </c>
      <c r="N515" s="10">
        <v>5.0937950000000001</v>
      </c>
      <c r="O515" s="10">
        <v>5.0124652000000003</v>
      </c>
      <c r="P515" s="10">
        <v>4.9170375000000002</v>
      </c>
      <c r="Q515" s="10">
        <v>4.8158171999999997</v>
      </c>
      <c r="R515" s="10">
        <v>4.7151747000000004</v>
      </c>
      <c r="S515" s="10">
        <v>4.6189420999999999</v>
      </c>
      <c r="T515" s="10">
        <v>4.5286165</v>
      </c>
      <c r="U515" s="10">
        <v>4.4446076000000003</v>
      </c>
      <c r="V515" s="10">
        <v>4.3658944999999996</v>
      </c>
      <c r="W515" s="10">
        <v>4.2920501</v>
      </c>
      <c r="X515" s="10">
        <v>4.2229412000000002</v>
      </c>
      <c r="Y515" s="10">
        <v>4.1584317000000004</v>
      </c>
      <c r="Z515" s="10">
        <v>4.0983858</v>
      </c>
      <c r="AA515" s="10">
        <v>4.0426700000000002</v>
      </c>
      <c r="AB515" s="10">
        <v>3.9911297999999999</v>
      </c>
      <c r="AC515" s="10">
        <v>3.9435332000000001</v>
      </c>
      <c r="AD515" s="10">
        <v>3.899629</v>
      </c>
      <c r="AE515" s="10">
        <v>3.8591646000000002</v>
      </c>
      <c r="AF515" s="10">
        <v>3.8218876000000002</v>
      </c>
      <c r="AG515" s="10">
        <v>3.7875467</v>
      </c>
      <c r="AH515" s="10">
        <v>3.755903</v>
      </c>
      <c r="AI515" s="10">
        <v>3.7267779999999999</v>
      </c>
      <c r="AJ515" s="10">
        <v>3.7000112000000001</v>
      </c>
      <c r="AK515" s="10">
        <v>3.6754406999999998</v>
      </c>
      <c r="AL515" s="10">
        <v>3.6529048</v>
      </c>
      <c r="AM515" s="10">
        <v>3.6322426999999999</v>
      </c>
      <c r="AN515" s="10">
        <v>3.6132927000000001</v>
      </c>
      <c r="AO515" s="10">
        <v>3.5958931000000001</v>
      </c>
      <c r="AP515" s="10">
        <v>3.5798830000000001</v>
      </c>
      <c r="AQ515" s="10">
        <v>3.5651006999999999</v>
      </c>
      <c r="AR515" s="10">
        <v>3.5513846</v>
      </c>
      <c r="AS515" s="10">
        <v>3.5385738</v>
      </c>
      <c r="AT515" s="10">
        <v>3.5265236</v>
      </c>
      <c r="AU515" s="10">
        <v>3.5151819</v>
      </c>
      <c r="AV515" s="10">
        <v>3.5045278</v>
      </c>
      <c r="AW515" s="10">
        <v>3.4945400000000002</v>
      </c>
      <c r="AX515" s="10">
        <v>3.4851972</v>
      </c>
      <c r="AY515" s="10">
        <v>3.4764784999999998</v>
      </c>
      <c r="AZ515" s="10">
        <v>3.4683625999999999</v>
      </c>
      <c r="BA515" s="10">
        <v>3.4608284</v>
      </c>
      <c r="BB515" s="10">
        <v>3.4538546999999999</v>
      </c>
      <c r="BC515" s="10">
        <v>3.4474203999999999</v>
      </c>
      <c r="BD515" s="10">
        <v>3.4415043000000001</v>
      </c>
      <c r="BE515" s="10">
        <v>3.4360852</v>
      </c>
      <c r="BF515" s="10">
        <v>3.4311443000000001</v>
      </c>
      <c r="BG515" s="10">
        <v>3.4266728999999998</v>
      </c>
      <c r="BH515" s="10">
        <v>3.4226659000000001</v>
      </c>
      <c r="BI515" s="10">
        <v>3.4191178999999998</v>
      </c>
      <c r="BJ515" s="10">
        <v>3.4160237000000002</v>
      </c>
      <c r="BK515" s="10">
        <v>3.4133781000000001</v>
      </c>
      <c r="BL515" s="10">
        <v>3.4111756999999998</v>
      </c>
      <c r="BM515" s="10">
        <v>3.4094112999999999</v>
      </c>
      <c r="BN515" s="10">
        <v>3.4080796000000002</v>
      </c>
      <c r="BO515" s="10">
        <v>3.4071755000000001</v>
      </c>
      <c r="BP515" s="10">
        <v>3.4066934999999998</v>
      </c>
      <c r="BQ515" s="10">
        <v>3.4066283999999998</v>
      </c>
      <c r="BR515" s="10">
        <v>3.4144785</v>
      </c>
      <c r="BS515" s="10">
        <v>3.4346599000000002</v>
      </c>
      <c r="BU515" s="9">
        <v>86.7</v>
      </c>
      <c r="BV515" s="9">
        <v>88.01</v>
      </c>
      <c r="BW515" s="9">
        <v>87.98</v>
      </c>
      <c r="BX515" s="9">
        <v>87.75</v>
      </c>
      <c r="BY515" s="9">
        <v>86.95</v>
      </c>
      <c r="BZ515" s="9">
        <v>85.47</v>
      </c>
      <c r="CA515" s="9">
        <v>85.18</v>
      </c>
      <c r="CB515" s="9">
        <v>86.15</v>
      </c>
      <c r="CC515" s="9">
        <v>88.19</v>
      </c>
      <c r="CD515" s="9">
        <v>90.55</v>
      </c>
      <c r="CE515" s="9">
        <v>100.98</v>
      </c>
      <c r="CF515" s="9">
        <v>110.02</v>
      </c>
      <c r="CG515" s="9">
        <v>111.19</v>
      </c>
      <c r="CH515" s="9">
        <v>108.61</v>
      </c>
      <c r="CI515" s="9">
        <v>101.3</v>
      </c>
      <c r="CJ515" s="9">
        <v>93.5</v>
      </c>
      <c r="CK515" s="9">
        <v>88.73</v>
      </c>
      <c r="CL515" s="9">
        <v>84.91</v>
      </c>
      <c r="CM515" s="9">
        <v>85.25</v>
      </c>
      <c r="CN515" s="9">
        <v>87.69</v>
      </c>
      <c r="CO515" s="9">
        <v>89.86</v>
      </c>
      <c r="CP515" s="9">
        <v>93.36</v>
      </c>
      <c r="CQ515" s="9">
        <v>96.29</v>
      </c>
      <c r="CR515" s="9">
        <v>98.19</v>
      </c>
      <c r="CS515" s="9">
        <v>104.02</v>
      </c>
      <c r="CT515" s="9">
        <v>105.52</v>
      </c>
      <c r="CU515" s="9">
        <v>98.83</v>
      </c>
      <c r="CV515" s="9">
        <v>85.13</v>
      </c>
      <c r="CW515" s="9">
        <v>81.89</v>
      </c>
      <c r="CX515" s="9">
        <v>79.48</v>
      </c>
      <c r="CY515" s="9">
        <v>78.260000000000005</v>
      </c>
      <c r="CZ515" s="9">
        <v>78.42</v>
      </c>
      <c r="DA515" s="9">
        <v>81.05</v>
      </c>
      <c r="DB515" s="9">
        <v>85.42</v>
      </c>
      <c r="DC515" s="9">
        <v>90.13</v>
      </c>
      <c r="DD515" s="9">
        <v>94.48</v>
      </c>
      <c r="DE515" s="9">
        <v>94.32</v>
      </c>
      <c r="DF515" s="9">
        <v>95.34</v>
      </c>
      <c r="DG515" s="9">
        <v>88.69</v>
      </c>
      <c r="DH515" s="9">
        <v>81.14</v>
      </c>
      <c r="DI515" s="9">
        <v>75.849999999999994</v>
      </c>
      <c r="DJ515" s="9">
        <v>71.89</v>
      </c>
      <c r="DK515" s="9">
        <v>63.8</v>
      </c>
      <c r="DL515" s="9">
        <v>64.31</v>
      </c>
      <c r="DM515" s="9">
        <v>68.569999999999993</v>
      </c>
      <c r="DN515" s="9">
        <v>75.349999999999994</v>
      </c>
      <c r="DO515" s="9">
        <v>79.150000000000006</v>
      </c>
      <c r="DP515" s="9">
        <v>83.26</v>
      </c>
      <c r="DR515" s="9">
        <v>81.61</v>
      </c>
      <c r="DS515" s="9">
        <v>84.86</v>
      </c>
      <c r="DT515" s="9">
        <v>81</v>
      </c>
      <c r="DU515" s="9">
        <v>78.930000000000007</v>
      </c>
      <c r="DV515" s="9">
        <v>77.8</v>
      </c>
      <c r="DW515" s="9">
        <v>76.81</v>
      </c>
      <c r="DX515" s="9">
        <v>78.08</v>
      </c>
      <c r="DY515" s="9">
        <v>78.47</v>
      </c>
      <c r="DZ515" s="9">
        <v>78.11</v>
      </c>
      <c r="EA515" s="9">
        <v>92.75</v>
      </c>
      <c r="EB515" s="9">
        <v>95.02</v>
      </c>
      <c r="EC515" s="9">
        <v>96.1</v>
      </c>
      <c r="ED515" s="9">
        <v>95.31</v>
      </c>
      <c r="EE515" s="9">
        <v>94.57</v>
      </c>
      <c r="EF515" s="9">
        <v>94.25</v>
      </c>
      <c r="EG515" s="9">
        <v>76.06</v>
      </c>
      <c r="EH515" s="9">
        <v>75.33</v>
      </c>
      <c r="EI515" s="9">
        <v>75.31</v>
      </c>
      <c r="EJ515" s="9">
        <v>75.42</v>
      </c>
      <c r="EK515" s="9">
        <v>76.8</v>
      </c>
      <c r="EL515" s="9">
        <v>77.64</v>
      </c>
      <c r="EM515" s="9">
        <v>86.97</v>
      </c>
      <c r="EN515" s="9">
        <v>89.48</v>
      </c>
      <c r="EO515" s="9">
        <v>91.34</v>
      </c>
      <c r="EP515" s="9">
        <v>91.89</v>
      </c>
      <c r="EQ515" s="9">
        <v>90.93</v>
      </c>
      <c r="ER515" s="9">
        <v>90.84</v>
      </c>
      <c r="ES515" s="9">
        <v>77.040000000000006</v>
      </c>
      <c r="ET515" s="9">
        <v>76.41</v>
      </c>
      <c r="EU515" s="9">
        <v>76.42</v>
      </c>
      <c r="EV515" s="9">
        <v>76.430000000000007</v>
      </c>
      <c r="EW515" s="9">
        <v>76.45</v>
      </c>
      <c r="EX515" s="9">
        <v>82.24</v>
      </c>
      <c r="EY515" s="9">
        <v>84.82</v>
      </c>
      <c r="EZ515" s="9">
        <v>87.33</v>
      </c>
      <c r="FA515" s="9">
        <v>89.19</v>
      </c>
      <c r="FB515" s="9">
        <v>89.74</v>
      </c>
      <c r="FC515" s="9">
        <v>88.78</v>
      </c>
      <c r="FD515" s="9">
        <v>88.69</v>
      </c>
      <c r="FE515" s="9">
        <v>70.61</v>
      </c>
      <c r="FF515" s="9">
        <v>69.98</v>
      </c>
      <c r="FG515" s="9">
        <v>69.989999999999995</v>
      </c>
      <c r="FH515" s="9">
        <v>70</v>
      </c>
      <c r="FI515" s="9">
        <v>70.02</v>
      </c>
      <c r="FJ515" s="9">
        <v>75.81</v>
      </c>
      <c r="FK515" s="9">
        <v>83.07</v>
      </c>
      <c r="FL515" s="9">
        <v>85.58</v>
      </c>
      <c r="FM515" s="9">
        <v>87.44</v>
      </c>
      <c r="FO515" s="9">
        <v>81.706900000000005</v>
      </c>
      <c r="FP515" s="7">
        <v>74.11</v>
      </c>
      <c r="FQ515" s="9">
        <v>1.2561</v>
      </c>
      <c r="FR515" s="7">
        <f t="shared" si="64"/>
        <v>59.000079611495899</v>
      </c>
      <c r="FT515" s="7">
        <v>4.51</v>
      </c>
      <c r="FU515" s="7">
        <v>3.99</v>
      </c>
      <c r="FV515" s="9">
        <v>81.849999999999994</v>
      </c>
      <c r="FX515" s="9">
        <v>73.239999999999995</v>
      </c>
      <c r="FY515" s="9">
        <v>73.7</v>
      </c>
      <c r="FZ515" s="9">
        <v>73.959999999999994</v>
      </c>
      <c r="GA515" s="9">
        <v>73.11</v>
      </c>
      <c r="GB515" s="9">
        <v>71.040000000000006</v>
      </c>
    </row>
    <row r="516" spans="1:184" x14ac:dyDescent="0.25">
      <c r="A516" s="6">
        <f t="shared" si="65"/>
        <v>45273</v>
      </c>
      <c r="B516" s="13">
        <f t="shared" si="59"/>
        <v>12</v>
      </c>
      <c r="C516" s="13">
        <f t="shared" si="60"/>
        <v>2023</v>
      </c>
      <c r="D516">
        <f t="shared" si="61"/>
        <v>202312</v>
      </c>
      <c r="E516">
        <f t="shared" si="62"/>
        <v>4</v>
      </c>
      <c r="F516">
        <f t="shared" si="63"/>
        <v>202304</v>
      </c>
      <c r="G516" t="s">
        <v>705</v>
      </c>
      <c r="H516" s="9">
        <v>5.25</v>
      </c>
      <c r="I516" s="9">
        <v>5.1874000000000002</v>
      </c>
      <c r="J516" s="10">
        <v>5.1910892999999998</v>
      </c>
      <c r="K516" s="10">
        <v>5.1901085</v>
      </c>
      <c r="L516" s="10">
        <v>5.1667310999999998</v>
      </c>
      <c r="M516" s="10">
        <v>5.1135482999999997</v>
      </c>
      <c r="N516" s="10">
        <v>5.0327131999999999</v>
      </c>
      <c r="O516" s="10">
        <v>4.9321631000000004</v>
      </c>
      <c r="P516" s="10">
        <v>4.8211347</v>
      </c>
      <c r="Q516" s="10">
        <v>4.7080128999999999</v>
      </c>
      <c r="R516" s="10">
        <v>4.5985645000000002</v>
      </c>
      <c r="S516" s="10">
        <v>4.4957238000000004</v>
      </c>
      <c r="T516" s="10">
        <v>4.4003065000000001</v>
      </c>
      <c r="U516" s="10">
        <v>4.3120943</v>
      </c>
      <c r="V516" s="10">
        <v>4.2294501999999996</v>
      </c>
      <c r="W516" s="10">
        <v>4.1517781999999999</v>
      </c>
      <c r="X516" s="10">
        <v>4.0789077999999996</v>
      </c>
      <c r="Y516" s="10">
        <v>4.0106655</v>
      </c>
      <c r="Z516" s="10">
        <v>3.9468781000000002</v>
      </c>
      <c r="AA516" s="10">
        <v>3.8873747999999999</v>
      </c>
      <c r="AB516" s="10">
        <v>3.831979</v>
      </c>
      <c r="AC516" s="10">
        <v>3.7805000999999998</v>
      </c>
      <c r="AD516" s="10">
        <v>3.7327458999999998</v>
      </c>
      <c r="AE516" s="10">
        <v>3.6885219999999999</v>
      </c>
      <c r="AF516" s="10">
        <v>3.6476343999999998</v>
      </c>
      <c r="AG516" s="10">
        <v>3.6098903999999998</v>
      </c>
      <c r="AH516" s="10">
        <v>3.5750996000000002</v>
      </c>
      <c r="AI516" s="10">
        <v>3.5430902</v>
      </c>
      <c r="AJ516" s="10">
        <v>3.5136981</v>
      </c>
      <c r="AK516" s="10">
        <v>3.4867580999999999</v>
      </c>
      <c r="AL516" s="10">
        <v>3.4621050000000002</v>
      </c>
      <c r="AM516" s="10">
        <v>3.4395744000000001</v>
      </c>
      <c r="AN516" s="10">
        <v>3.4190011999999999</v>
      </c>
      <c r="AO516" s="10">
        <v>3.4002202000000001</v>
      </c>
      <c r="AP516" s="10">
        <v>3.3830670999999999</v>
      </c>
      <c r="AQ516" s="10">
        <v>3.3673766999999999</v>
      </c>
      <c r="AR516" s="10">
        <v>3.3529838999999999</v>
      </c>
      <c r="AS516" s="10">
        <v>3.3397242</v>
      </c>
      <c r="AT516" s="10">
        <v>3.3274493999999999</v>
      </c>
      <c r="AU516" s="10">
        <v>3.3160942000000002</v>
      </c>
      <c r="AV516" s="10">
        <v>3.3056187000000001</v>
      </c>
      <c r="AW516" s="10">
        <v>3.2959825</v>
      </c>
      <c r="AX516" s="10">
        <v>3.2871456000000001</v>
      </c>
      <c r="AY516" s="10">
        <v>3.2790678999999998</v>
      </c>
      <c r="AZ516" s="10">
        <v>3.2717092000000001</v>
      </c>
      <c r="BA516" s="10">
        <v>3.2650293000000001</v>
      </c>
      <c r="BB516" s="10">
        <v>3.2589882999999999</v>
      </c>
      <c r="BC516" s="10">
        <v>3.2535457999999999</v>
      </c>
      <c r="BD516" s="10">
        <v>3.2486617999999998</v>
      </c>
      <c r="BE516" s="10">
        <v>3.2442962</v>
      </c>
      <c r="BF516" s="10">
        <v>3.2404134</v>
      </c>
      <c r="BG516" s="10">
        <v>3.2369976999999999</v>
      </c>
      <c r="BH516" s="10">
        <v>3.2340390000000001</v>
      </c>
      <c r="BI516" s="10">
        <v>3.2315271999999999</v>
      </c>
      <c r="BJ516" s="10">
        <v>3.2294523000000002</v>
      </c>
      <c r="BK516" s="10">
        <v>3.2278041000000002</v>
      </c>
      <c r="BL516" s="10">
        <v>3.2265725000000001</v>
      </c>
      <c r="BM516" s="10">
        <v>3.2257475000000002</v>
      </c>
      <c r="BN516" s="10">
        <v>3.2253189</v>
      </c>
      <c r="BO516" s="10">
        <v>3.2252765999999999</v>
      </c>
      <c r="BP516" s="10">
        <v>3.2256105000000002</v>
      </c>
      <c r="BQ516" s="10">
        <v>3.2263104999999999</v>
      </c>
      <c r="BR516" s="10">
        <v>3.2377047999999999</v>
      </c>
      <c r="BS516" s="10">
        <v>3.2601711999999998</v>
      </c>
      <c r="BU516" s="9">
        <v>89.65</v>
      </c>
      <c r="BV516" s="9">
        <v>90.89</v>
      </c>
      <c r="BW516" s="9">
        <v>91.03</v>
      </c>
      <c r="BX516" s="9">
        <v>90.42</v>
      </c>
      <c r="BY516" s="9">
        <v>89.24</v>
      </c>
      <c r="BZ516" s="9">
        <v>88.03</v>
      </c>
      <c r="CA516" s="9">
        <v>87.76</v>
      </c>
      <c r="CB516" s="9">
        <v>88.73</v>
      </c>
      <c r="CC516" s="9">
        <v>90.76</v>
      </c>
      <c r="CD516" s="9">
        <v>93.12</v>
      </c>
      <c r="CE516" s="9">
        <v>103.55</v>
      </c>
      <c r="CF516" s="9">
        <v>112.59</v>
      </c>
      <c r="CG516" s="9">
        <v>114.2</v>
      </c>
      <c r="CH516" s="9">
        <v>111.6</v>
      </c>
      <c r="CI516" s="9">
        <v>104.28</v>
      </c>
      <c r="CJ516" s="9">
        <v>95.87</v>
      </c>
      <c r="CK516" s="9">
        <v>91.09</v>
      </c>
      <c r="CL516" s="9">
        <v>87.27</v>
      </c>
      <c r="CM516" s="9">
        <v>87.6</v>
      </c>
      <c r="CN516" s="9">
        <v>90.04</v>
      </c>
      <c r="CO516" s="9">
        <v>92.21</v>
      </c>
      <c r="CP516" s="9">
        <v>94.2</v>
      </c>
      <c r="CQ516" s="9">
        <v>97.13</v>
      </c>
      <c r="CR516" s="9">
        <v>99.03</v>
      </c>
      <c r="CS516" s="9">
        <v>104.85</v>
      </c>
      <c r="CT516" s="9">
        <v>106.35</v>
      </c>
      <c r="CU516" s="9">
        <v>99.66</v>
      </c>
      <c r="CV516" s="9">
        <v>85.86</v>
      </c>
      <c r="CW516" s="9">
        <v>82.62</v>
      </c>
      <c r="CX516" s="9">
        <v>80.2</v>
      </c>
      <c r="CY516" s="9">
        <v>78.98</v>
      </c>
      <c r="CZ516" s="9">
        <v>79.14</v>
      </c>
      <c r="DA516" s="9">
        <v>81.77</v>
      </c>
      <c r="DB516" s="9">
        <v>86.14</v>
      </c>
      <c r="DC516" s="9">
        <v>90.55</v>
      </c>
      <c r="DD516" s="9">
        <v>94.9</v>
      </c>
      <c r="DE516" s="9">
        <v>94.74</v>
      </c>
      <c r="DF516" s="9">
        <v>95.76</v>
      </c>
      <c r="DG516" s="9">
        <v>89.11</v>
      </c>
      <c r="DH516" s="9">
        <v>81.56</v>
      </c>
      <c r="DI516" s="9">
        <v>76.27</v>
      </c>
      <c r="DJ516" s="9">
        <v>72.31</v>
      </c>
      <c r="DK516" s="9">
        <v>64.22</v>
      </c>
      <c r="DL516" s="9">
        <v>64.73</v>
      </c>
      <c r="DM516" s="9">
        <v>68.989999999999995</v>
      </c>
      <c r="DN516" s="9">
        <v>75.77</v>
      </c>
      <c r="DO516" s="9">
        <v>79.569999999999993</v>
      </c>
      <c r="DP516" s="9">
        <v>83.68</v>
      </c>
      <c r="DR516" s="9">
        <v>82.87</v>
      </c>
      <c r="DS516" s="9">
        <v>86.12</v>
      </c>
      <c r="DT516" s="9">
        <v>82.22</v>
      </c>
      <c r="DU516" s="9">
        <v>79.73</v>
      </c>
      <c r="DV516" s="9">
        <v>78.540000000000006</v>
      </c>
      <c r="DW516" s="9">
        <v>77.430000000000007</v>
      </c>
      <c r="DX516" s="9">
        <v>79.47</v>
      </c>
      <c r="DY516" s="9">
        <v>79.86</v>
      </c>
      <c r="DZ516" s="9">
        <v>79.5</v>
      </c>
      <c r="EA516" s="9">
        <v>93.52</v>
      </c>
      <c r="EB516" s="9">
        <v>95.8</v>
      </c>
      <c r="EC516" s="9">
        <v>96.87</v>
      </c>
      <c r="ED516" s="9">
        <v>96.41</v>
      </c>
      <c r="EE516" s="9">
        <v>95.67</v>
      </c>
      <c r="EF516" s="9">
        <v>95.36</v>
      </c>
      <c r="EG516" s="9">
        <v>77.099999999999994</v>
      </c>
      <c r="EH516" s="9">
        <v>75.36</v>
      </c>
      <c r="EI516" s="9">
        <v>75.27</v>
      </c>
      <c r="EJ516" s="9">
        <v>75.44</v>
      </c>
      <c r="EK516" s="9">
        <v>76.66</v>
      </c>
      <c r="EL516" s="9">
        <v>78.13</v>
      </c>
      <c r="EM516" s="9">
        <v>87.61</v>
      </c>
      <c r="EN516" s="9">
        <v>90.26</v>
      </c>
      <c r="EO516" s="9">
        <v>91.73</v>
      </c>
      <c r="EP516" s="9">
        <v>92.1</v>
      </c>
      <c r="EQ516" s="9">
        <v>91.25</v>
      </c>
      <c r="ER516" s="9">
        <v>90.4</v>
      </c>
      <c r="ES516" s="9">
        <v>77.650000000000006</v>
      </c>
      <c r="ET516" s="9">
        <v>76.319999999999993</v>
      </c>
      <c r="EU516" s="9">
        <v>76.260000000000005</v>
      </c>
      <c r="EV516" s="9">
        <v>76.33</v>
      </c>
      <c r="EW516" s="9">
        <v>76.53</v>
      </c>
      <c r="EX516" s="9">
        <v>81.22</v>
      </c>
      <c r="EY516" s="9">
        <v>85.69</v>
      </c>
      <c r="EZ516" s="9">
        <v>88.14</v>
      </c>
      <c r="FA516" s="9">
        <v>89.48</v>
      </c>
      <c r="FB516" s="9">
        <v>89.85</v>
      </c>
      <c r="FC516" s="9">
        <v>88.99</v>
      </c>
      <c r="FD516" s="9">
        <v>87.58</v>
      </c>
      <c r="FE516" s="9">
        <v>71.81</v>
      </c>
      <c r="FF516" s="9">
        <v>69.69</v>
      </c>
      <c r="FG516" s="9">
        <v>69.55</v>
      </c>
      <c r="FH516" s="9">
        <v>69.680000000000007</v>
      </c>
      <c r="FI516" s="9">
        <v>70.010000000000005</v>
      </c>
      <c r="FJ516" s="9">
        <v>74.73</v>
      </c>
      <c r="FK516" s="9">
        <v>84.45</v>
      </c>
      <c r="FL516" s="9">
        <v>87.8</v>
      </c>
      <c r="FM516" s="9">
        <v>88.2</v>
      </c>
      <c r="FO516" s="9">
        <v>81.405299999999997</v>
      </c>
      <c r="FP516" s="7">
        <v>74.14</v>
      </c>
      <c r="FQ516" s="9">
        <v>1.2525999999999999</v>
      </c>
      <c r="FR516" s="7">
        <f t="shared" si="64"/>
        <v>59.188887114801219</v>
      </c>
      <c r="FT516" s="7">
        <v>4.3600000000000003</v>
      </c>
      <c r="FU516" s="7">
        <v>3.83</v>
      </c>
      <c r="FV516" s="9">
        <v>81.545599999999993</v>
      </c>
      <c r="FX516" s="9">
        <v>74.260000000000005</v>
      </c>
      <c r="FY516" s="9">
        <v>74.709999999999994</v>
      </c>
      <c r="FZ516" s="9">
        <v>75</v>
      </c>
      <c r="GA516" s="9">
        <v>74.14</v>
      </c>
      <c r="GB516" s="9">
        <v>71.92</v>
      </c>
    </row>
    <row r="517" spans="1:184" x14ac:dyDescent="0.25">
      <c r="A517" s="6">
        <f t="shared" si="65"/>
        <v>45274</v>
      </c>
      <c r="B517" s="13">
        <f t="shared" si="59"/>
        <v>12</v>
      </c>
      <c r="C517" s="13">
        <f t="shared" si="60"/>
        <v>2023</v>
      </c>
      <c r="D517">
        <f t="shared" si="61"/>
        <v>202312</v>
      </c>
      <c r="E517">
        <f t="shared" si="62"/>
        <v>4</v>
      </c>
      <c r="F517">
        <f t="shared" si="63"/>
        <v>202304</v>
      </c>
      <c r="G517" t="s">
        <v>706</v>
      </c>
      <c r="H517" s="9">
        <v>5.25</v>
      </c>
      <c r="I517" s="9">
        <v>5.1859000000000002</v>
      </c>
      <c r="J517" s="10">
        <v>5.1903271000000002</v>
      </c>
      <c r="K517" s="10">
        <v>5.1872553999999997</v>
      </c>
      <c r="L517" s="10">
        <v>5.1624004000000001</v>
      </c>
      <c r="M517" s="10">
        <v>5.1049733000000002</v>
      </c>
      <c r="N517" s="10">
        <v>5.0164046000000004</v>
      </c>
      <c r="O517" s="10">
        <v>4.9065553</v>
      </c>
      <c r="P517" s="10">
        <v>4.7865824999999997</v>
      </c>
      <c r="Q517" s="10">
        <v>4.6654606999999997</v>
      </c>
      <c r="R517" s="10">
        <v>4.5487479000000004</v>
      </c>
      <c r="S517" s="10">
        <v>4.4391952999999997</v>
      </c>
      <c r="T517" s="10">
        <v>4.3371781</v>
      </c>
      <c r="U517" s="10">
        <v>4.2421042</v>
      </c>
      <c r="V517" s="10">
        <v>4.1517112000000003</v>
      </c>
      <c r="W517" s="10">
        <v>4.0655092000000002</v>
      </c>
      <c r="X517" s="10">
        <v>3.9838144999999998</v>
      </c>
      <c r="Y517" s="10">
        <v>3.9069406</v>
      </c>
      <c r="Z517" s="10">
        <v>3.8352013</v>
      </c>
      <c r="AA517" s="10">
        <v>3.7689130999999998</v>
      </c>
      <c r="AB517" s="10">
        <v>3.7083034000000001</v>
      </c>
      <c r="AC517" s="10">
        <v>3.6531574</v>
      </c>
      <c r="AD517" s="10">
        <v>3.6031209999999998</v>
      </c>
      <c r="AE517" s="10">
        <v>3.5578381000000001</v>
      </c>
      <c r="AF517" s="10">
        <v>3.5169527</v>
      </c>
      <c r="AG517" s="10">
        <v>3.4801103000000002</v>
      </c>
      <c r="AH517" s="10">
        <v>3.4469694999999998</v>
      </c>
      <c r="AI517" s="10">
        <v>3.4172606999999999</v>
      </c>
      <c r="AJ517" s="10">
        <v>3.3907370999999999</v>
      </c>
      <c r="AK517" s="10">
        <v>3.3671508000000001</v>
      </c>
      <c r="AL517" s="10">
        <v>3.3462538999999998</v>
      </c>
      <c r="AM517" s="10">
        <v>3.3277996000000001</v>
      </c>
      <c r="AN517" s="10">
        <v>3.3115399000000001</v>
      </c>
      <c r="AO517" s="10">
        <v>3.2972271000000002</v>
      </c>
      <c r="AP517" s="10">
        <v>3.2846142</v>
      </c>
      <c r="AQ517" s="10">
        <v>3.2734532999999999</v>
      </c>
      <c r="AR517" s="10">
        <v>3.2634968999999998</v>
      </c>
      <c r="AS517" s="10">
        <v>3.2544976000000001</v>
      </c>
      <c r="AT517" s="10">
        <v>3.2462411000000002</v>
      </c>
      <c r="AU517" s="10">
        <v>3.2386599</v>
      </c>
      <c r="AV517" s="10">
        <v>3.2317277</v>
      </c>
      <c r="AW517" s="10">
        <v>3.2254174999999998</v>
      </c>
      <c r="AX517" s="10">
        <v>3.2197026000000002</v>
      </c>
      <c r="AY517" s="10">
        <v>3.2145565</v>
      </c>
      <c r="AZ517" s="10">
        <v>3.2099522</v>
      </c>
      <c r="BA517" s="10">
        <v>3.2058631000000002</v>
      </c>
      <c r="BB517" s="10">
        <v>3.2022626000000001</v>
      </c>
      <c r="BC517" s="10">
        <v>3.1991239</v>
      </c>
      <c r="BD517" s="10">
        <v>3.1964201999999999</v>
      </c>
      <c r="BE517" s="10">
        <v>3.1941248</v>
      </c>
      <c r="BF517" s="10">
        <v>3.1922145999999998</v>
      </c>
      <c r="BG517" s="10">
        <v>3.1906816999999998</v>
      </c>
      <c r="BH517" s="10">
        <v>3.1895221999999999</v>
      </c>
      <c r="BI517" s="10">
        <v>3.1887327000000001</v>
      </c>
      <c r="BJ517" s="10">
        <v>3.1883094000000001</v>
      </c>
      <c r="BK517" s="10">
        <v>3.1882486000000001</v>
      </c>
      <c r="BL517" s="10">
        <v>3.1885466999999998</v>
      </c>
      <c r="BM517" s="10">
        <v>3.1892</v>
      </c>
      <c r="BN517" s="10">
        <v>3.1902048999999999</v>
      </c>
      <c r="BO517" s="10">
        <v>3.1915577000000002</v>
      </c>
      <c r="BP517" s="10">
        <v>3.1932546999999998</v>
      </c>
      <c r="BQ517" s="10">
        <v>3.1952923000000002</v>
      </c>
      <c r="BR517" s="10">
        <v>3.2143244000000002</v>
      </c>
      <c r="BS517" s="10">
        <v>3.2438356000000002</v>
      </c>
      <c r="BU517" s="9">
        <v>86.8</v>
      </c>
      <c r="BV517" s="9">
        <v>88.01</v>
      </c>
      <c r="BW517" s="9">
        <v>88.36</v>
      </c>
      <c r="BX517" s="9">
        <v>88.07</v>
      </c>
      <c r="BY517" s="9">
        <v>87.6</v>
      </c>
      <c r="BZ517" s="9">
        <v>86.07</v>
      </c>
      <c r="CA517" s="9">
        <v>86.22</v>
      </c>
      <c r="CB517" s="9">
        <v>87.09</v>
      </c>
      <c r="CC517" s="9">
        <v>88.32</v>
      </c>
      <c r="CD517" s="9">
        <v>91.12</v>
      </c>
      <c r="CE517" s="9">
        <v>102.55</v>
      </c>
      <c r="CF517" s="9">
        <v>111.59</v>
      </c>
      <c r="CG517" s="9">
        <v>113.2</v>
      </c>
      <c r="CH517" s="9">
        <v>110.6</v>
      </c>
      <c r="CI517" s="9">
        <v>103.28</v>
      </c>
      <c r="CJ517" s="9">
        <v>94.71</v>
      </c>
      <c r="CK517" s="9">
        <v>89.97</v>
      </c>
      <c r="CL517" s="9">
        <v>86.19</v>
      </c>
      <c r="CM517" s="9">
        <v>86.55</v>
      </c>
      <c r="CN517" s="9">
        <v>89.01</v>
      </c>
      <c r="CO517" s="9">
        <v>91.2</v>
      </c>
      <c r="CP517" s="9">
        <v>93.21</v>
      </c>
      <c r="CQ517" s="9">
        <v>96.16</v>
      </c>
      <c r="CR517" s="9">
        <v>98.08</v>
      </c>
      <c r="CS517" s="9">
        <v>103.91</v>
      </c>
      <c r="CT517" s="9">
        <v>105.43</v>
      </c>
      <c r="CU517" s="9">
        <v>98.76</v>
      </c>
      <c r="CV517" s="9">
        <v>84.99</v>
      </c>
      <c r="CW517" s="9">
        <v>81.78</v>
      </c>
      <c r="CX517" s="9">
        <v>79.39</v>
      </c>
      <c r="CY517" s="9">
        <v>78.22</v>
      </c>
      <c r="CZ517" s="9">
        <v>78.44</v>
      </c>
      <c r="DA517" s="9">
        <v>81.150000000000006</v>
      </c>
      <c r="DB517" s="9">
        <v>85.43</v>
      </c>
      <c r="DC517" s="9">
        <v>89.44</v>
      </c>
      <c r="DD517" s="9">
        <v>93.49</v>
      </c>
      <c r="DE517" s="9">
        <v>93.33</v>
      </c>
      <c r="DF517" s="9">
        <v>94.35</v>
      </c>
      <c r="DG517" s="9">
        <v>87.7</v>
      </c>
      <c r="DH517" s="9">
        <v>80.650000000000006</v>
      </c>
      <c r="DI517" s="9">
        <v>75.36</v>
      </c>
      <c r="DJ517" s="9">
        <v>71.400000000000006</v>
      </c>
      <c r="DK517" s="9">
        <v>63.31</v>
      </c>
      <c r="DL517" s="9">
        <v>63.82</v>
      </c>
      <c r="DM517" s="9">
        <v>68.08</v>
      </c>
      <c r="DN517" s="9">
        <v>74.86</v>
      </c>
      <c r="DO517" s="9">
        <v>78.66</v>
      </c>
      <c r="DP517" s="9">
        <v>82.77</v>
      </c>
      <c r="DR517" s="9">
        <v>82.05</v>
      </c>
      <c r="DS517" s="9">
        <v>84.85</v>
      </c>
      <c r="DT517" s="9">
        <v>82.2</v>
      </c>
      <c r="DU517" s="9">
        <v>80</v>
      </c>
      <c r="DV517" s="9">
        <v>77.7</v>
      </c>
      <c r="DW517" s="9">
        <v>74.8</v>
      </c>
      <c r="DX517" s="9">
        <v>78.099999999999994</v>
      </c>
      <c r="DY517" s="9">
        <v>78.5</v>
      </c>
      <c r="DZ517" s="9">
        <v>78.099999999999994</v>
      </c>
      <c r="EA517" s="9">
        <v>93.25</v>
      </c>
      <c r="EB517" s="9">
        <v>95.55</v>
      </c>
      <c r="EC517" s="9">
        <v>96.6</v>
      </c>
      <c r="ED517" s="9">
        <v>95.1</v>
      </c>
      <c r="EE517" s="9">
        <v>94.35</v>
      </c>
      <c r="EF517" s="9">
        <v>94.05</v>
      </c>
      <c r="EG517" s="9">
        <v>78.849999999999994</v>
      </c>
      <c r="EH517" s="9">
        <v>74.05</v>
      </c>
      <c r="EI517" s="9">
        <v>73.75</v>
      </c>
      <c r="EJ517" s="9">
        <v>74.099999999999994</v>
      </c>
      <c r="EK517" s="9">
        <v>74.849999999999994</v>
      </c>
      <c r="EL517" s="9">
        <v>78.3</v>
      </c>
      <c r="EM517" s="9">
        <v>88.15</v>
      </c>
      <c r="EN517" s="9">
        <v>91.25</v>
      </c>
      <c r="EO517" s="9">
        <v>91.6</v>
      </c>
      <c r="EP517" s="9">
        <v>91.45</v>
      </c>
      <c r="EQ517" s="9">
        <v>90.85</v>
      </c>
      <c r="ER517" s="9">
        <v>87.6</v>
      </c>
      <c r="ES517" s="9">
        <v>78.650000000000006</v>
      </c>
      <c r="ET517" s="9">
        <v>75.8</v>
      </c>
      <c r="EU517" s="9">
        <v>75.599999999999994</v>
      </c>
      <c r="EV517" s="9">
        <v>75.849999999999994</v>
      </c>
      <c r="EW517" s="9">
        <v>76.349999999999994</v>
      </c>
      <c r="EX517" s="9">
        <v>78.650000000000006</v>
      </c>
      <c r="EY517" s="9">
        <v>85.25</v>
      </c>
      <c r="EZ517" s="9">
        <v>87.35</v>
      </c>
      <c r="FA517" s="9">
        <v>87.65</v>
      </c>
      <c r="FB517" s="9">
        <v>87.65</v>
      </c>
      <c r="FC517" s="9">
        <v>87.05</v>
      </c>
      <c r="FD517" s="9">
        <v>83.35</v>
      </c>
      <c r="FE517" s="9">
        <v>72.8</v>
      </c>
      <c r="FF517" s="9">
        <v>69.45</v>
      </c>
      <c r="FG517" s="9">
        <v>69.2</v>
      </c>
      <c r="FH517" s="9">
        <v>69.349999999999994</v>
      </c>
      <c r="FI517" s="9">
        <v>70.05</v>
      </c>
      <c r="FJ517" s="9">
        <v>73.7</v>
      </c>
      <c r="FK517" s="9">
        <v>84.25</v>
      </c>
      <c r="FL517" s="9">
        <v>87.65</v>
      </c>
      <c r="FM517" s="9">
        <v>88.05</v>
      </c>
      <c r="FO517" s="9">
        <v>81.894000000000005</v>
      </c>
      <c r="FP517" s="7">
        <v>77.05</v>
      </c>
      <c r="FQ517" s="9">
        <v>1.276</v>
      </c>
      <c r="FR517" s="7">
        <f t="shared" si="64"/>
        <v>60.384012539184951</v>
      </c>
      <c r="FT517" s="7">
        <v>4.34</v>
      </c>
      <c r="FU517" s="7">
        <v>3.79</v>
      </c>
      <c r="FV517" s="9">
        <v>82.059399999999997</v>
      </c>
      <c r="FX517" s="9">
        <v>76.61</v>
      </c>
      <c r="FY517" s="9">
        <v>77.010000000000005</v>
      </c>
      <c r="FZ517" s="9">
        <v>77.09</v>
      </c>
      <c r="GA517" s="9">
        <v>75.930000000000007</v>
      </c>
      <c r="GB517" s="9">
        <v>73.36</v>
      </c>
    </row>
    <row r="518" spans="1:184" x14ac:dyDescent="0.25">
      <c r="A518" s="6">
        <f t="shared" si="65"/>
        <v>45275</v>
      </c>
      <c r="B518" s="13">
        <f t="shared" si="59"/>
        <v>12</v>
      </c>
      <c r="C518" s="13">
        <f t="shared" si="60"/>
        <v>2023</v>
      </c>
      <c r="D518">
        <f t="shared" si="61"/>
        <v>202312</v>
      </c>
      <c r="E518">
        <f t="shared" si="62"/>
        <v>4</v>
      </c>
      <c r="F518">
        <f t="shared" si="63"/>
        <v>202304</v>
      </c>
      <c r="G518" t="s">
        <v>707</v>
      </c>
      <c r="H518" s="9">
        <v>5.25</v>
      </c>
      <c r="I518" s="9">
        <v>5.1858000000000004</v>
      </c>
      <c r="J518" s="10">
        <v>5.1909263000000001</v>
      </c>
      <c r="K518" s="10">
        <v>5.1946159999999999</v>
      </c>
      <c r="L518" s="10">
        <v>5.1763608999999997</v>
      </c>
      <c r="M518" s="10">
        <v>5.124587</v>
      </c>
      <c r="N518" s="10">
        <v>5.0396796999999998</v>
      </c>
      <c r="O518" s="10">
        <v>4.9287530000000004</v>
      </c>
      <c r="P518" s="10">
        <v>4.8021662999999997</v>
      </c>
      <c r="Q518" s="10">
        <v>4.6687516999999996</v>
      </c>
      <c r="R518" s="10">
        <v>4.5350171000000001</v>
      </c>
      <c r="S518" s="10">
        <v>4.4052651000000003</v>
      </c>
      <c r="T518" s="10">
        <v>4.2821404000000003</v>
      </c>
      <c r="U518" s="10">
        <v>4.1672197000000004</v>
      </c>
      <c r="V518" s="10">
        <v>4.0617555000000003</v>
      </c>
      <c r="W518" s="10">
        <v>3.9656837</v>
      </c>
      <c r="X518" s="10">
        <v>3.8785291000000002</v>
      </c>
      <c r="Y518" s="10">
        <v>3.7998132</v>
      </c>
      <c r="Z518" s="10">
        <v>3.7290576</v>
      </c>
      <c r="AA518" s="10">
        <v>3.6657864999999998</v>
      </c>
      <c r="AB518" s="10">
        <v>3.6094833999999998</v>
      </c>
      <c r="AC518" s="10">
        <v>3.5594549</v>
      </c>
      <c r="AD518" s="10">
        <v>3.514958</v>
      </c>
      <c r="AE518" s="10">
        <v>3.4752481</v>
      </c>
      <c r="AF518" s="10">
        <v>3.4395804000000001</v>
      </c>
      <c r="AG518" s="10">
        <v>3.4072117999999998</v>
      </c>
      <c r="AH518" s="10">
        <v>3.3774869999999999</v>
      </c>
      <c r="AI518" s="10">
        <v>3.3501458</v>
      </c>
      <c r="AJ518" s="10">
        <v>3.3250375000000001</v>
      </c>
      <c r="AK518" s="10">
        <v>3.3020108000000001</v>
      </c>
      <c r="AL518" s="10">
        <v>3.2809143000000001</v>
      </c>
      <c r="AM518" s="10">
        <v>3.2615973999999999</v>
      </c>
      <c r="AN518" s="10">
        <v>3.2439087</v>
      </c>
      <c r="AO518" s="10">
        <v>3.2276967999999999</v>
      </c>
      <c r="AP518" s="10">
        <v>3.2128109999999999</v>
      </c>
      <c r="AQ518" s="10">
        <v>3.1991000000000001</v>
      </c>
      <c r="AR518" s="10">
        <v>3.1864124999999999</v>
      </c>
      <c r="AS518" s="10">
        <v>3.1745977999999999</v>
      </c>
      <c r="AT518" s="10">
        <v>3.1635249999999999</v>
      </c>
      <c r="AU518" s="10">
        <v>3.1531539999999998</v>
      </c>
      <c r="AV518" s="10">
        <v>3.1434703000000002</v>
      </c>
      <c r="AW518" s="10">
        <v>3.1344587000000002</v>
      </c>
      <c r="AX518" s="10">
        <v>3.1261041999999999</v>
      </c>
      <c r="AY518" s="10">
        <v>3.1183922000000002</v>
      </c>
      <c r="AZ518" s="10">
        <v>3.1113073999999998</v>
      </c>
      <c r="BA518" s="10">
        <v>3.1048350999999998</v>
      </c>
      <c r="BB518" s="10">
        <v>3.0989602999999999</v>
      </c>
      <c r="BC518" s="10">
        <v>3.0936680000000001</v>
      </c>
      <c r="BD518" s="10">
        <v>3.0889433999999998</v>
      </c>
      <c r="BE518" s="10">
        <v>3.0847715</v>
      </c>
      <c r="BF518" s="10">
        <v>3.0811377000000002</v>
      </c>
      <c r="BG518" s="10">
        <v>3.0780287999999998</v>
      </c>
      <c r="BH518" s="10">
        <v>3.0754320000000002</v>
      </c>
      <c r="BI518" s="10">
        <v>3.0733345000000001</v>
      </c>
      <c r="BJ518" s="10">
        <v>3.0717235000000001</v>
      </c>
      <c r="BK518" s="10">
        <v>3.0705862000000002</v>
      </c>
      <c r="BL518" s="10">
        <v>3.0699098</v>
      </c>
      <c r="BM518" s="10">
        <v>3.0696815000000002</v>
      </c>
      <c r="BN518" s="10">
        <v>3.0698884999999998</v>
      </c>
      <c r="BO518" s="10">
        <v>3.0705179</v>
      </c>
      <c r="BP518" s="10">
        <v>3.0715571000000002</v>
      </c>
      <c r="BQ518" s="10">
        <v>3.0729931000000001</v>
      </c>
      <c r="BR518" s="10">
        <v>3.0892957000000001</v>
      </c>
      <c r="BS518" s="10">
        <v>3.1170843000000001</v>
      </c>
      <c r="BU518" s="9">
        <v>82.55</v>
      </c>
      <c r="BV518" s="9">
        <v>83.64</v>
      </c>
      <c r="BW518" s="9">
        <v>84</v>
      </c>
      <c r="BX518" s="9">
        <v>83.85</v>
      </c>
      <c r="BY518" s="9">
        <v>83.31</v>
      </c>
      <c r="BZ518" s="9">
        <v>82.31</v>
      </c>
      <c r="CA518" s="9">
        <v>82.46</v>
      </c>
      <c r="CB518" s="9">
        <v>83.23</v>
      </c>
      <c r="CC518" s="9">
        <v>84.26</v>
      </c>
      <c r="CD518" s="9">
        <v>87.76</v>
      </c>
      <c r="CE518" s="9">
        <v>99.19</v>
      </c>
      <c r="CF518" s="9">
        <v>108.22</v>
      </c>
      <c r="CG518" s="9">
        <v>109.8</v>
      </c>
      <c r="CH518" s="9">
        <v>107.2</v>
      </c>
      <c r="CI518" s="9">
        <v>100.18</v>
      </c>
      <c r="CJ518" s="9">
        <v>92.71</v>
      </c>
      <c r="CK518" s="9">
        <v>87.97</v>
      </c>
      <c r="CL518" s="9">
        <v>84.19</v>
      </c>
      <c r="CM518" s="9">
        <v>84.25</v>
      </c>
      <c r="CN518" s="9">
        <v>86.71</v>
      </c>
      <c r="CO518" s="9">
        <v>88.9</v>
      </c>
      <c r="CP518" s="9">
        <v>91.31</v>
      </c>
      <c r="CQ518" s="9">
        <v>93.36</v>
      </c>
      <c r="CR518" s="9">
        <v>95.28</v>
      </c>
      <c r="CS518" s="9">
        <v>101.11</v>
      </c>
      <c r="CT518" s="9">
        <v>102.63</v>
      </c>
      <c r="CU518" s="9">
        <v>95.96</v>
      </c>
      <c r="CV518" s="9">
        <v>83.19</v>
      </c>
      <c r="CW518" s="9">
        <v>79.98</v>
      </c>
      <c r="CX518" s="9">
        <v>77.59</v>
      </c>
      <c r="CY518" s="9">
        <v>76.42</v>
      </c>
      <c r="CZ518" s="9">
        <v>76.64</v>
      </c>
      <c r="DA518" s="9">
        <v>79.349999999999994</v>
      </c>
      <c r="DB518" s="9">
        <v>83.63</v>
      </c>
      <c r="DC518" s="9">
        <v>87.64</v>
      </c>
      <c r="DD518" s="9">
        <v>91.69</v>
      </c>
      <c r="DE518" s="9">
        <v>91.53</v>
      </c>
      <c r="DF518" s="9">
        <v>92.55</v>
      </c>
      <c r="DG518" s="9">
        <v>86.4</v>
      </c>
      <c r="DH518" s="9">
        <v>79.849999999999994</v>
      </c>
      <c r="DI518" s="9">
        <v>74.56</v>
      </c>
      <c r="DJ518" s="9">
        <v>70.599999999999994</v>
      </c>
      <c r="DK518" s="9">
        <v>62.51</v>
      </c>
      <c r="DL518" s="9">
        <v>63.02</v>
      </c>
      <c r="DM518" s="9">
        <v>67.28</v>
      </c>
      <c r="DN518" s="9">
        <v>74.06</v>
      </c>
      <c r="DO518" s="9">
        <v>77.86</v>
      </c>
      <c r="DP518" s="9">
        <v>81.97</v>
      </c>
      <c r="DR518" s="9">
        <v>79.66</v>
      </c>
      <c r="DS518" s="9">
        <v>82.05</v>
      </c>
      <c r="DT518" s="9">
        <v>79.37</v>
      </c>
      <c r="DU518" s="9">
        <v>76.52</v>
      </c>
      <c r="DV518" s="9">
        <v>75.2</v>
      </c>
      <c r="DW518" s="9">
        <v>72.349999999999994</v>
      </c>
      <c r="DX518" s="9">
        <v>75.77</v>
      </c>
      <c r="DY518" s="9">
        <v>76.17</v>
      </c>
      <c r="DZ518" s="9">
        <v>75.77</v>
      </c>
      <c r="EA518" s="9">
        <v>91.2</v>
      </c>
      <c r="EB518" s="9">
        <v>93.5</v>
      </c>
      <c r="EC518" s="9">
        <v>94.55</v>
      </c>
      <c r="ED518" s="9">
        <v>93.64</v>
      </c>
      <c r="EE518" s="9">
        <v>92.89</v>
      </c>
      <c r="EF518" s="9">
        <v>92.59</v>
      </c>
      <c r="EG518" s="9">
        <v>78.8</v>
      </c>
      <c r="EH518" s="9">
        <v>74</v>
      </c>
      <c r="EI518" s="9">
        <v>73.7</v>
      </c>
      <c r="EJ518" s="9">
        <v>74.05</v>
      </c>
      <c r="EK518" s="9">
        <v>74.8</v>
      </c>
      <c r="EL518" s="9">
        <v>78.25</v>
      </c>
      <c r="EM518" s="9">
        <v>88.09</v>
      </c>
      <c r="EN518" s="9">
        <v>91.19</v>
      </c>
      <c r="EO518" s="9">
        <v>91.54</v>
      </c>
      <c r="EP518" s="9">
        <v>91.39</v>
      </c>
      <c r="EQ518" s="9">
        <v>90.79</v>
      </c>
      <c r="ER518" s="9">
        <v>87.54</v>
      </c>
      <c r="ES518" s="9">
        <v>77.760000000000005</v>
      </c>
      <c r="ET518" s="9">
        <v>74.91</v>
      </c>
      <c r="EU518" s="9">
        <v>74.709999999999994</v>
      </c>
      <c r="EV518" s="9">
        <v>74.959999999999994</v>
      </c>
      <c r="EW518" s="9">
        <v>75.459999999999994</v>
      </c>
      <c r="EX518" s="9">
        <v>77.760000000000005</v>
      </c>
      <c r="EY518" s="9">
        <v>84.99</v>
      </c>
      <c r="EZ518" s="9">
        <v>87.09</v>
      </c>
      <c r="FA518" s="9">
        <v>87.39</v>
      </c>
      <c r="FB518" s="9">
        <v>87.39</v>
      </c>
      <c r="FC518" s="9">
        <v>86.79</v>
      </c>
      <c r="FD518" s="9">
        <v>83.09</v>
      </c>
      <c r="FE518" s="9">
        <v>71.91</v>
      </c>
      <c r="FF518" s="9">
        <v>68.56</v>
      </c>
      <c r="FG518" s="9">
        <v>68.31</v>
      </c>
      <c r="FH518" s="9">
        <v>68.459999999999994</v>
      </c>
      <c r="FI518" s="9">
        <v>69.16</v>
      </c>
      <c r="FJ518" s="9">
        <v>72.81</v>
      </c>
      <c r="FK518" s="9">
        <v>83.99</v>
      </c>
      <c r="FL518" s="9">
        <v>87.39</v>
      </c>
      <c r="FM518" s="9">
        <v>87.79</v>
      </c>
      <c r="FO518" s="9">
        <v>81.809899999999999</v>
      </c>
      <c r="FP518" s="7">
        <v>76.84</v>
      </c>
      <c r="FQ518" s="9">
        <v>1.2699</v>
      </c>
      <c r="FR518" s="7">
        <f t="shared" si="64"/>
        <v>60.508701472556893</v>
      </c>
      <c r="FT518" s="7">
        <v>4.29</v>
      </c>
      <c r="FU518" s="7">
        <v>3.7</v>
      </c>
      <c r="FV518" s="9">
        <v>81.966700000000003</v>
      </c>
      <c r="FX518" s="9">
        <v>76.55</v>
      </c>
      <c r="FY518" s="9">
        <v>76.92</v>
      </c>
      <c r="FZ518" s="9">
        <v>76.989999999999995</v>
      </c>
      <c r="GA518" s="9">
        <v>75.790000000000006</v>
      </c>
      <c r="GB518" s="9">
        <v>73.239999999999995</v>
      </c>
    </row>
    <row r="519" spans="1:184" x14ac:dyDescent="0.25">
      <c r="A519" s="6">
        <f t="shared" si="65"/>
        <v>45278</v>
      </c>
      <c r="B519" s="13">
        <f t="shared" si="59"/>
        <v>12</v>
      </c>
      <c r="C519" s="13">
        <f t="shared" si="60"/>
        <v>2023</v>
      </c>
      <c r="D519">
        <f t="shared" si="61"/>
        <v>202312</v>
      </c>
      <c r="E519">
        <f t="shared" si="62"/>
        <v>4</v>
      </c>
      <c r="F519">
        <f t="shared" si="63"/>
        <v>202304</v>
      </c>
      <c r="G519" t="s">
        <v>708</v>
      </c>
      <c r="H519" s="9">
        <v>5.25</v>
      </c>
      <c r="I519" s="9">
        <v>5.1864999999999997</v>
      </c>
      <c r="J519" s="10">
        <v>5.1952965000000004</v>
      </c>
      <c r="K519" s="10">
        <v>5.1920314999999997</v>
      </c>
      <c r="L519" s="10">
        <v>5.1620590999999996</v>
      </c>
      <c r="M519" s="10">
        <v>5.0963047000000001</v>
      </c>
      <c r="N519" s="10">
        <v>5.0000083000000002</v>
      </c>
      <c r="O519" s="10">
        <v>4.8836357000000001</v>
      </c>
      <c r="P519" s="10">
        <v>4.7577106000000002</v>
      </c>
      <c r="Q519" s="10">
        <v>4.6309171999999998</v>
      </c>
      <c r="R519" s="10">
        <v>4.5084871</v>
      </c>
      <c r="S519" s="10">
        <v>4.3929016000000001</v>
      </c>
      <c r="T519" s="10">
        <v>4.2849731999999996</v>
      </c>
      <c r="U519" s="10">
        <v>4.1843611000000003</v>
      </c>
      <c r="V519" s="10">
        <v>4.0894063000000003</v>
      </c>
      <c r="W519" s="10">
        <v>3.9997120000000002</v>
      </c>
      <c r="X519" s="10">
        <v>3.9153568999999999</v>
      </c>
      <c r="Y519" s="10">
        <v>3.8364167</v>
      </c>
      <c r="Z519" s="10">
        <v>3.7629671999999998</v>
      </c>
      <c r="AA519" s="10">
        <v>3.6950869000000002</v>
      </c>
      <c r="AB519" s="10">
        <v>3.6327880000000001</v>
      </c>
      <c r="AC519" s="10">
        <v>3.5758152000000001</v>
      </c>
      <c r="AD519" s="10">
        <v>3.5238451999999998</v>
      </c>
      <c r="AE519" s="10">
        <v>3.4765522</v>
      </c>
      <c r="AF519" s="10">
        <v>3.4336110999999998</v>
      </c>
      <c r="AG519" s="10">
        <v>3.3946979000000002</v>
      </c>
      <c r="AH519" s="10">
        <v>3.3594995000000001</v>
      </c>
      <c r="AI519" s="10">
        <v>3.3277570000000001</v>
      </c>
      <c r="AJ519" s="10">
        <v>3.2992271999999998</v>
      </c>
      <c r="AK519" s="10">
        <v>3.273666</v>
      </c>
      <c r="AL519" s="10">
        <v>3.2508292000000001</v>
      </c>
      <c r="AM519" s="10">
        <v>3.2304738</v>
      </c>
      <c r="AN519" s="10">
        <v>3.2123555000000001</v>
      </c>
      <c r="AO519" s="10">
        <v>3.1962304000000001</v>
      </c>
      <c r="AP519" s="10">
        <v>3.1818550999999999</v>
      </c>
      <c r="AQ519" s="10">
        <v>3.1689856000000001</v>
      </c>
      <c r="AR519" s="10">
        <v>3.157378</v>
      </c>
      <c r="AS519" s="10">
        <v>3.1467887000000001</v>
      </c>
      <c r="AT519" s="10">
        <v>3.1370060999999998</v>
      </c>
      <c r="AU519" s="10">
        <v>3.1279607999999999</v>
      </c>
      <c r="AV519" s="10">
        <v>3.1196233000000002</v>
      </c>
      <c r="AW519" s="10">
        <v>3.1119634</v>
      </c>
      <c r="AX519" s="10">
        <v>3.1049513000000002</v>
      </c>
      <c r="AY519" s="10">
        <v>3.0985572000000001</v>
      </c>
      <c r="AZ519" s="10">
        <v>3.0927511000000001</v>
      </c>
      <c r="BA519" s="10">
        <v>3.0875031000000002</v>
      </c>
      <c r="BB519" s="10">
        <v>3.0827833999999998</v>
      </c>
      <c r="BC519" s="10">
        <v>3.0785619999999998</v>
      </c>
      <c r="BD519" s="10">
        <v>3.0748091</v>
      </c>
      <c r="BE519" s="10">
        <v>3.0714947000000001</v>
      </c>
      <c r="BF519" s="10">
        <v>3.0685924999999998</v>
      </c>
      <c r="BG519" s="10">
        <v>3.0660949</v>
      </c>
      <c r="BH519" s="10">
        <v>3.0640005000000001</v>
      </c>
      <c r="BI519" s="10">
        <v>3.0623079999999998</v>
      </c>
      <c r="BJ519" s="10">
        <v>3.0610162000000001</v>
      </c>
      <c r="BK519" s="10">
        <v>3.0601237999999999</v>
      </c>
      <c r="BL519" s="10">
        <v>3.0596293999999999</v>
      </c>
      <c r="BM519" s="10">
        <v>3.0595317999999998</v>
      </c>
      <c r="BN519" s="10">
        <v>3.0598296</v>
      </c>
      <c r="BO519" s="10">
        <v>3.0605216</v>
      </c>
      <c r="BP519" s="10">
        <v>3.0616064000000001</v>
      </c>
      <c r="BQ519" s="10">
        <v>3.0630828000000001</v>
      </c>
      <c r="BR519" s="10">
        <v>3.0797595000000002</v>
      </c>
      <c r="BS519" s="10">
        <v>3.1081718999999999</v>
      </c>
      <c r="BU519" s="9">
        <v>88.74</v>
      </c>
      <c r="BV519" s="9">
        <v>89.57</v>
      </c>
      <c r="BW519" s="9">
        <v>89.81</v>
      </c>
      <c r="BX519" s="9">
        <v>89.12</v>
      </c>
      <c r="BY519" s="9">
        <v>88.31</v>
      </c>
      <c r="BZ519" s="9">
        <v>87.78</v>
      </c>
      <c r="CA519" s="9">
        <v>87.76</v>
      </c>
      <c r="CB519" s="9">
        <v>88.18</v>
      </c>
      <c r="CC519" s="9">
        <v>89.27</v>
      </c>
      <c r="CD519" s="9">
        <v>92.66</v>
      </c>
      <c r="CE519" s="9">
        <v>103.78</v>
      </c>
      <c r="CF519" s="9">
        <v>112.55</v>
      </c>
      <c r="CG519" s="9">
        <v>114.75</v>
      </c>
      <c r="CH519" s="9">
        <v>111.71</v>
      </c>
      <c r="CI519" s="9">
        <v>104.56</v>
      </c>
      <c r="CJ519" s="9">
        <v>96.28</v>
      </c>
      <c r="CK519" s="9">
        <v>91.24</v>
      </c>
      <c r="CL519" s="9">
        <v>87.46</v>
      </c>
      <c r="CM519" s="9">
        <v>87.52</v>
      </c>
      <c r="CN519" s="9">
        <v>89.98</v>
      </c>
      <c r="CO519" s="9">
        <v>92.17</v>
      </c>
      <c r="CP519" s="9">
        <v>94.58</v>
      </c>
      <c r="CQ519" s="9">
        <v>96.63</v>
      </c>
      <c r="CR519" s="9">
        <v>98.55</v>
      </c>
      <c r="CS519" s="9">
        <v>102.58</v>
      </c>
      <c r="CT519" s="9">
        <v>104.1</v>
      </c>
      <c r="CU519" s="9">
        <v>97.43</v>
      </c>
      <c r="CV519" s="9">
        <v>84.66</v>
      </c>
      <c r="CW519" s="9">
        <v>81.45</v>
      </c>
      <c r="CX519" s="9">
        <v>79.06</v>
      </c>
      <c r="CY519" s="9">
        <v>77.89</v>
      </c>
      <c r="CZ519" s="9">
        <v>78.11</v>
      </c>
      <c r="DA519" s="9">
        <v>80.819999999999993</v>
      </c>
      <c r="DB519" s="9">
        <v>85.1</v>
      </c>
      <c r="DC519" s="9">
        <v>89.11</v>
      </c>
      <c r="DD519" s="9">
        <v>93.16</v>
      </c>
      <c r="DE519" s="9">
        <v>93</v>
      </c>
      <c r="DF519" s="9">
        <v>94.02</v>
      </c>
      <c r="DG519" s="9">
        <v>87.87</v>
      </c>
      <c r="DH519" s="9">
        <v>81.319999999999993</v>
      </c>
      <c r="DI519" s="9">
        <v>76.03</v>
      </c>
      <c r="DJ519" s="9">
        <v>72.069999999999993</v>
      </c>
      <c r="DK519" s="9">
        <v>63.98</v>
      </c>
      <c r="DL519" s="9">
        <v>64.489999999999995</v>
      </c>
      <c r="DM519" s="9">
        <v>68.75</v>
      </c>
      <c r="DN519" s="9">
        <v>75.53</v>
      </c>
      <c r="DO519" s="9">
        <v>79.33</v>
      </c>
      <c r="DP519" s="9">
        <v>83.44</v>
      </c>
      <c r="DR519" s="9">
        <v>84.55</v>
      </c>
      <c r="DS519" s="9">
        <v>86.35</v>
      </c>
      <c r="DT519" s="9">
        <v>84</v>
      </c>
      <c r="DU519" s="9">
        <v>80.95</v>
      </c>
      <c r="DV519" s="9">
        <v>79.150000000000006</v>
      </c>
      <c r="DW519" s="9">
        <v>77.45</v>
      </c>
      <c r="DX519" s="9">
        <v>79.95</v>
      </c>
      <c r="DY519" s="9">
        <v>80.349999999999994</v>
      </c>
      <c r="DZ519" s="9">
        <v>79.95</v>
      </c>
      <c r="EA519" s="9">
        <v>93.2</v>
      </c>
      <c r="EB519" s="9">
        <v>96.15</v>
      </c>
      <c r="EC519" s="9">
        <v>97.2</v>
      </c>
      <c r="ED519" s="9">
        <v>98.75</v>
      </c>
      <c r="EE519" s="9">
        <v>98</v>
      </c>
      <c r="EF519" s="9">
        <v>97.7</v>
      </c>
      <c r="EG519" s="9">
        <v>81.400000000000006</v>
      </c>
      <c r="EH519" s="9">
        <v>76.349999999999994</v>
      </c>
      <c r="EI519" s="9">
        <v>76</v>
      </c>
      <c r="EJ519" s="9">
        <v>76.400000000000006</v>
      </c>
      <c r="EK519" s="9">
        <v>77.150000000000006</v>
      </c>
      <c r="EL519" s="9">
        <v>80.650000000000006</v>
      </c>
      <c r="EM519" s="9">
        <v>90.25</v>
      </c>
      <c r="EN519" s="9">
        <v>93.35</v>
      </c>
      <c r="EO519" s="9">
        <v>93.65</v>
      </c>
      <c r="EP519" s="9">
        <v>93.55</v>
      </c>
      <c r="EQ519" s="9">
        <v>92.9</v>
      </c>
      <c r="ER519" s="9">
        <v>89.4</v>
      </c>
      <c r="ES519" s="9">
        <v>79.849999999999994</v>
      </c>
      <c r="ET519" s="9">
        <v>76.849999999999994</v>
      </c>
      <c r="EU519" s="9">
        <v>76.650000000000006</v>
      </c>
      <c r="EV519" s="9">
        <v>76.900000000000006</v>
      </c>
      <c r="EW519" s="9">
        <v>77.45</v>
      </c>
      <c r="EX519" s="9">
        <v>79.900000000000006</v>
      </c>
      <c r="EY519" s="9">
        <v>86.6</v>
      </c>
      <c r="EZ519" s="9">
        <v>88.8</v>
      </c>
      <c r="FA519" s="9">
        <v>89.1</v>
      </c>
      <c r="FB519" s="9">
        <v>89.1</v>
      </c>
      <c r="FC519" s="9">
        <v>88.45</v>
      </c>
      <c r="FD519" s="9">
        <v>84.4</v>
      </c>
      <c r="FE519" s="9">
        <v>73.099999999999994</v>
      </c>
      <c r="FF519" s="9">
        <v>69.55</v>
      </c>
      <c r="FG519" s="9">
        <v>69.3</v>
      </c>
      <c r="FH519" s="9">
        <v>69.45</v>
      </c>
      <c r="FI519" s="9">
        <v>70.150000000000006</v>
      </c>
      <c r="FJ519" s="9">
        <v>74.099999999999994</v>
      </c>
      <c r="FK519" s="9">
        <v>85.05</v>
      </c>
      <c r="FL519" s="9">
        <v>88.55</v>
      </c>
      <c r="FM519" s="9">
        <v>88.95</v>
      </c>
      <c r="FO519" s="9">
        <v>81.540400000000005</v>
      </c>
      <c r="FP519" s="7">
        <v>78.89</v>
      </c>
      <c r="FQ519" s="9">
        <v>1.2645</v>
      </c>
      <c r="FR519" s="7">
        <f t="shared" si="64"/>
        <v>62.388295769078688</v>
      </c>
      <c r="FT519" s="7">
        <v>4.33</v>
      </c>
      <c r="FU519" s="7">
        <v>3.71</v>
      </c>
      <c r="FV519" s="9">
        <v>81.683000000000007</v>
      </c>
      <c r="FX519" s="9">
        <v>77.95</v>
      </c>
      <c r="FY519" s="9">
        <v>78.209999999999994</v>
      </c>
      <c r="FZ519" s="9">
        <v>78.19</v>
      </c>
      <c r="GA519" s="9">
        <v>76.739999999999995</v>
      </c>
      <c r="GB519" s="9">
        <v>73.84</v>
      </c>
    </row>
    <row r="520" spans="1:184" x14ac:dyDescent="0.25">
      <c r="A520" s="6">
        <f t="shared" si="65"/>
        <v>45279</v>
      </c>
      <c r="B520" s="13">
        <f t="shared" si="59"/>
        <v>12</v>
      </c>
      <c r="C520" s="13">
        <f t="shared" si="60"/>
        <v>2023</v>
      </c>
      <c r="D520">
        <f t="shared" si="61"/>
        <v>202312</v>
      </c>
      <c r="E520">
        <f t="shared" si="62"/>
        <v>4</v>
      </c>
      <c r="F520">
        <f t="shared" si="63"/>
        <v>202304</v>
      </c>
      <c r="G520" t="s">
        <v>709</v>
      </c>
      <c r="H520" s="9">
        <v>5.25</v>
      </c>
      <c r="I520" s="9">
        <v>5.1863000000000001</v>
      </c>
      <c r="J520" s="10">
        <v>5.1930316999999997</v>
      </c>
      <c r="K520" s="10">
        <v>5.1988970999999999</v>
      </c>
      <c r="L520" s="10">
        <v>5.1793825</v>
      </c>
      <c r="M520" s="10">
        <v>5.1245535999999996</v>
      </c>
      <c r="N520" s="10">
        <v>5.0354904999999999</v>
      </c>
      <c r="O520" s="10">
        <v>4.9194076999999998</v>
      </c>
      <c r="P520" s="10">
        <v>4.7855121</v>
      </c>
      <c r="Q520" s="10">
        <v>4.6434591999999997</v>
      </c>
      <c r="R520" s="10">
        <v>4.5004974000000004</v>
      </c>
      <c r="S520" s="10">
        <v>4.3617651999999998</v>
      </c>
      <c r="T520" s="10">
        <v>4.2304871000000004</v>
      </c>
      <c r="U520" s="10">
        <v>4.1088529999999999</v>
      </c>
      <c r="V520" s="10">
        <v>3.9984997</v>
      </c>
      <c r="W520" s="10">
        <v>3.8991144000000002</v>
      </c>
      <c r="X520" s="10">
        <v>3.8098424999999998</v>
      </c>
      <c r="Y520" s="10">
        <v>3.7298257000000001</v>
      </c>
      <c r="Z520" s="10">
        <v>3.6582062</v>
      </c>
      <c r="AA520" s="10">
        <v>3.5941285000000001</v>
      </c>
      <c r="AB520" s="10">
        <v>3.5367609999999998</v>
      </c>
      <c r="AC520" s="10">
        <v>3.4853824000000002</v>
      </c>
      <c r="AD520" s="10">
        <v>3.4393020000000001</v>
      </c>
      <c r="AE520" s="10">
        <v>3.3978275</v>
      </c>
      <c r="AF520" s="10">
        <v>3.3602664999999998</v>
      </c>
      <c r="AG520" s="10">
        <v>3.3259281999999999</v>
      </c>
      <c r="AH520" s="10">
        <v>3.2942051000000001</v>
      </c>
      <c r="AI520" s="10">
        <v>3.2648646000000001</v>
      </c>
      <c r="AJ520" s="10">
        <v>3.2377785000000001</v>
      </c>
      <c r="AK520" s="10">
        <v>3.2128173000000002</v>
      </c>
      <c r="AL520" s="10">
        <v>3.1898520000000001</v>
      </c>
      <c r="AM520" s="10">
        <v>3.1687542</v>
      </c>
      <c r="AN520" s="10">
        <v>3.1493945000000001</v>
      </c>
      <c r="AO520" s="10">
        <v>3.1316438</v>
      </c>
      <c r="AP520" s="10">
        <v>3.1153737000000001</v>
      </c>
      <c r="AQ520" s="10">
        <v>3.1004548999999999</v>
      </c>
      <c r="AR520" s="10">
        <v>3.0867583999999999</v>
      </c>
      <c r="AS520" s="10">
        <v>3.0741554</v>
      </c>
      <c r="AT520" s="10">
        <v>3.0625293999999998</v>
      </c>
      <c r="AU520" s="10">
        <v>3.0518299</v>
      </c>
      <c r="AV520" s="10">
        <v>3.0420294000000001</v>
      </c>
      <c r="AW520" s="10">
        <v>3.0331000000000001</v>
      </c>
      <c r="AX520" s="10">
        <v>3.0250138</v>
      </c>
      <c r="AY520" s="10">
        <v>3.0177431000000001</v>
      </c>
      <c r="AZ520" s="10">
        <v>3.01126</v>
      </c>
      <c r="BA520" s="10">
        <v>3.0055366999999999</v>
      </c>
      <c r="BB520" s="10">
        <v>3.0005454</v>
      </c>
      <c r="BC520" s="10">
        <v>2.9962582000000002</v>
      </c>
      <c r="BD520" s="10">
        <v>2.9926474000000001</v>
      </c>
      <c r="BE520" s="10">
        <v>2.9896851</v>
      </c>
      <c r="BF520" s="10">
        <v>2.9873446000000001</v>
      </c>
      <c r="BG520" s="10">
        <v>2.9856041000000002</v>
      </c>
      <c r="BH520" s="10">
        <v>2.9844436000000001</v>
      </c>
      <c r="BI520" s="10">
        <v>2.9838428000000001</v>
      </c>
      <c r="BJ520" s="10">
        <v>2.9837815999999999</v>
      </c>
      <c r="BK520" s="10">
        <v>2.9842398999999999</v>
      </c>
      <c r="BL520" s="10">
        <v>2.9851975999999998</v>
      </c>
      <c r="BM520" s="10">
        <v>2.9866343999999998</v>
      </c>
      <c r="BN520" s="10">
        <v>2.9885302999999999</v>
      </c>
      <c r="BO520" s="10">
        <v>2.9908649999999999</v>
      </c>
      <c r="BP520" s="10">
        <v>2.9936186</v>
      </c>
      <c r="BQ520" s="10">
        <v>2.9967706999999999</v>
      </c>
      <c r="BR520" s="10">
        <v>3.0230972</v>
      </c>
      <c r="BS520" s="10">
        <v>3.0597460999999999</v>
      </c>
      <c r="BU520" s="9">
        <v>80.55</v>
      </c>
      <c r="BV520" s="9">
        <v>82.16</v>
      </c>
      <c r="BW520" s="9">
        <v>82.16</v>
      </c>
      <c r="BX520" s="9">
        <v>82</v>
      </c>
      <c r="BY520" s="9">
        <v>81.66</v>
      </c>
      <c r="BZ520" s="9">
        <v>81.349999999999994</v>
      </c>
      <c r="CA520" s="9">
        <v>81.63</v>
      </c>
      <c r="CB520" s="9">
        <v>82.05</v>
      </c>
      <c r="CC520" s="9">
        <v>83.14</v>
      </c>
      <c r="CD520" s="9">
        <v>86.06</v>
      </c>
      <c r="CE520" s="9">
        <v>97.18</v>
      </c>
      <c r="CF520" s="9">
        <v>105.95</v>
      </c>
      <c r="CG520" s="9">
        <v>108.15</v>
      </c>
      <c r="CH520" s="9">
        <v>105.11</v>
      </c>
      <c r="CI520" s="9">
        <v>98.32</v>
      </c>
      <c r="CJ520" s="9">
        <v>90.65</v>
      </c>
      <c r="CK520" s="9">
        <v>85.61</v>
      </c>
      <c r="CL520" s="9">
        <v>81.83</v>
      </c>
      <c r="CM520" s="9">
        <v>81.97</v>
      </c>
      <c r="CN520" s="9">
        <v>84.43</v>
      </c>
      <c r="CO520" s="9">
        <v>87.1</v>
      </c>
      <c r="CP520" s="9">
        <v>90.18</v>
      </c>
      <c r="CQ520" s="9">
        <v>92.42</v>
      </c>
      <c r="CR520" s="9">
        <v>94.73</v>
      </c>
      <c r="CS520" s="9">
        <v>98.76</v>
      </c>
      <c r="CT520" s="9">
        <v>100.28</v>
      </c>
      <c r="CU520" s="9">
        <v>94.04</v>
      </c>
      <c r="CV520" s="9">
        <v>81.96</v>
      </c>
      <c r="CW520" s="9">
        <v>78.73</v>
      </c>
      <c r="CX520" s="9">
        <v>76.319999999999993</v>
      </c>
      <c r="CY520" s="9">
        <v>75.13</v>
      </c>
      <c r="CZ520" s="9">
        <v>75.33</v>
      </c>
      <c r="DA520" s="9">
        <v>77.849999999999994</v>
      </c>
      <c r="DB520" s="9">
        <v>81.91</v>
      </c>
      <c r="DC520" s="9">
        <v>85.91</v>
      </c>
      <c r="DD520" s="9">
        <v>89.95</v>
      </c>
      <c r="DE520" s="9">
        <v>90.38</v>
      </c>
      <c r="DF520" s="9">
        <v>91.39</v>
      </c>
      <c r="DG520" s="9">
        <v>85.39</v>
      </c>
      <c r="DH520" s="9">
        <v>79.150000000000006</v>
      </c>
      <c r="DI520" s="9">
        <v>74</v>
      </c>
      <c r="DJ520" s="9">
        <v>70.040000000000006</v>
      </c>
      <c r="DK520" s="9">
        <v>61.95</v>
      </c>
      <c r="DL520" s="9">
        <v>62.46</v>
      </c>
      <c r="DM520" s="9">
        <v>66.72</v>
      </c>
      <c r="DN520" s="9">
        <v>73.5</v>
      </c>
      <c r="DO520" s="9">
        <v>77.3</v>
      </c>
      <c r="DP520" s="9">
        <v>81.41</v>
      </c>
      <c r="DR520" s="9">
        <v>80.2</v>
      </c>
      <c r="DS520" s="9">
        <v>82.15</v>
      </c>
      <c r="DT520" s="9">
        <v>79.599999999999994</v>
      </c>
      <c r="DU520" s="9">
        <v>76.849999999999994</v>
      </c>
      <c r="DV520" s="9">
        <v>75.150000000000006</v>
      </c>
      <c r="DW520" s="9">
        <v>73.849999999999994</v>
      </c>
      <c r="DX520" s="9">
        <v>76.2</v>
      </c>
      <c r="DY520" s="9">
        <v>76.599999999999994</v>
      </c>
      <c r="DZ520" s="9">
        <v>76.2</v>
      </c>
      <c r="EA520" s="9">
        <v>90.3</v>
      </c>
      <c r="EB520" s="9">
        <v>93.25</v>
      </c>
      <c r="EC520" s="9">
        <v>94.3</v>
      </c>
      <c r="ED520" s="9">
        <v>96.55</v>
      </c>
      <c r="EE520" s="9">
        <v>95.8</v>
      </c>
      <c r="EF520" s="9">
        <v>95.5</v>
      </c>
      <c r="EG520" s="9">
        <v>77.849999999999994</v>
      </c>
      <c r="EH520" s="9">
        <v>72.349999999999994</v>
      </c>
      <c r="EI520" s="9">
        <v>72</v>
      </c>
      <c r="EJ520" s="9">
        <v>72.400000000000006</v>
      </c>
      <c r="EK520" s="9">
        <v>73.2</v>
      </c>
      <c r="EL520" s="9">
        <v>77.150000000000006</v>
      </c>
      <c r="EM520" s="9">
        <v>88.05</v>
      </c>
      <c r="EN520" s="9">
        <v>91.5</v>
      </c>
      <c r="EO520" s="9">
        <v>91.85</v>
      </c>
      <c r="EP520" s="9">
        <v>91.7</v>
      </c>
      <c r="EQ520" s="9">
        <v>91.05</v>
      </c>
      <c r="ER520" s="9">
        <v>87.3</v>
      </c>
      <c r="ES520" s="9">
        <v>77.150000000000006</v>
      </c>
      <c r="ET520" s="9">
        <v>73.95</v>
      </c>
      <c r="EU520" s="9">
        <v>73.75</v>
      </c>
      <c r="EV520" s="9">
        <v>74</v>
      </c>
      <c r="EW520" s="9">
        <v>74.55</v>
      </c>
      <c r="EX520" s="9">
        <v>77.099999999999994</v>
      </c>
      <c r="EY520" s="9">
        <v>84.1</v>
      </c>
      <c r="EZ520" s="9">
        <v>86.4</v>
      </c>
      <c r="FA520" s="9">
        <v>86.65</v>
      </c>
      <c r="FB520" s="9">
        <v>86.65</v>
      </c>
      <c r="FC520" s="9">
        <v>86.05</v>
      </c>
      <c r="FD520" s="9">
        <v>82.5</v>
      </c>
      <c r="FE520" s="9">
        <v>72.7</v>
      </c>
      <c r="FF520" s="9">
        <v>69.599999999999994</v>
      </c>
      <c r="FG520" s="9">
        <v>69.3</v>
      </c>
      <c r="FH520" s="9">
        <v>69.45</v>
      </c>
      <c r="FI520" s="9">
        <v>70.150000000000006</v>
      </c>
      <c r="FJ520" s="9">
        <v>74.05</v>
      </c>
      <c r="FK520" s="9">
        <v>85</v>
      </c>
      <c r="FL520" s="9">
        <v>88.45</v>
      </c>
      <c r="FM520" s="9">
        <v>88.9</v>
      </c>
      <c r="FO520" s="9">
        <v>81.805099999999996</v>
      </c>
      <c r="FP520" s="7">
        <v>79.819999999999993</v>
      </c>
      <c r="FQ520" s="9">
        <v>1.2739</v>
      </c>
      <c r="FR520" s="7">
        <f t="shared" si="64"/>
        <v>62.657979433236513</v>
      </c>
      <c r="FT520" s="7">
        <v>4.3099999999999996</v>
      </c>
      <c r="FU520" s="7">
        <v>3.68</v>
      </c>
      <c r="FV520" s="9">
        <v>81.961600000000004</v>
      </c>
      <c r="FX520" s="9">
        <v>79.23</v>
      </c>
      <c r="FY520" s="9">
        <v>79.41</v>
      </c>
      <c r="FZ520" s="9">
        <v>79.27</v>
      </c>
      <c r="GA520" s="9">
        <v>77.650000000000006</v>
      </c>
      <c r="GB520" s="9">
        <v>74.459999999999994</v>
      </c>
    </row>
    <row r="521" spans="1:184" x14ac:dyDescent="0.25">
      <c r="A521" s="6">
        <f t="shared" si="65"/>
        <v>45280</v>
      </c>
      <c r="B521" s="13">
        <f t="shared" si="59"/>
        <v>12</v>
      </c>
      <c r="C521" s="13">
        <f t="shared" si="60"/>
        <v>2023</v>
      </c>
      <c r="D521">
        <f t="shared" si="61"/>
        <v>202312</v>
      </c>
      <c r="E521">
        <f t="shared" si="62"/>
        <v>4</v>
      </c>
      <c r="F521">
        <f t="shared" si="63"/>
        <v>202304</v>
      </c>
      <c r="G521" t="s">
        <v>710</v>
      </c>
      <c r="H521" s="9">
        <v>5.25</v>
      </c>
      <c r="I521" s="9">
        <v>5.1863999999999999</v>
      </c>
      <c r="J521" s="10">
        <v>5.1903601999999998</v>
      </c>
      <c r="K521" s="10">
        <v>5.1762921999999998</v>
      </c>
      <c r="L521" s="10">
        <v>5.1287039999999999</v>
      </c>
      <c r="M521" s="10">
        <v>5.0380022999999996</v>
      </c>
      <c r="N521" s="10">
        <v>4.9093055000000003</v>
      </c>
      <c r="O521" s="10">
        <v>4.7554125000000003</v>
      </c>
      <c r="P521" s="10">
        <v>4.5911429000000004</v>
      </c>
      <c r="Q521" s="10">
        <v>4.4296062000000003</v>
      </c>
      <c r="R521" s="10">
        <v>4.2787176999999996</v>
      </c>
      <c r="S521" s="10">
        <v>4.1416816000000001</v>
      </c>
      <c r="T521" s="10">
        <v>4.0186801000000001</v>
      </c>
      <c r="U521" s="10">
        <v>3.9085143000000002</v>
      </c>
      <c r="V521" s="10">
        <v>3.8076943999999999</v>
      </c>
      <c r="W521" s="10">
        <v>3.7149103000000001</v>
      </c>
      <c r="X521" s="10">
        <v>3.6296911999999999</v>
      </c>
      <c r="Y521" s="10">
        <v>3.5515626999999999</v>
      </c>
      <c r="Z521" s="10">
        <v>3.4800509000000002</v>
      </c>
      <c r="AA521" s="10">
        <v>3.4146842999999998</v>
      </c>
      <c r="AB521" s="10">
        <v>3.3550076999999998</v>
      </c>
      <c r="AC521" s="10">
        <v>3.3006462000000001</v>
      </c>
      <c r="AD521" s="10">
        <v>3.2512474999999998</v>
      </c>
      <c r="AE521" s="10">
        <v>3.2064574000000001</v>
      </c>
      <c r="AF521" s="10">
        <v>3.1659218999999998</v>
      </c>
      <c r="AG521" s="10">
        <v>3.1292886000000002</v>
      </c>
      <c r="AH521" s="10">
        <v>3.0962196</v>
      </c>
      <c r="AI521" s="10">
        <v>3.0664658999999999</v>
      </c>
      <c r="AJ521" s="10">
        <v>3.0398087</v>
      </c>
      <c r="AK521" s="10">
        <v>3.0160282999999999</v>
      </c>
      <c r="AL521" s="10">
        <v>2.9949051</v>
      </c>
      <c r="AM521" s="10">
        <v>2.9762203999999999</v>
      </c>
      <c r="AN521" s="10">
        <v>2.9597544</v>
      </c>
      <c r="AO521" s="10">
        <v>2.9452878</v>
      </c>
      <c r="AP521" s="10">
        <v>2.9326015000000001</v>
      </c>
      <c r="AQ521" s="10">
        <v>2.9214760000000002</v>
      </c>
      <c r="AR521" s="10">
        <v>2.9116919000000001</v>
      </c>
      <c r="AS521" s="10">
        <v>2.9030300000000002</v>
      </c>
      <c r="AT521" s="10">
        <v>2.8952952999999999</v>
      </c>
      <c r="AU521" s="10">
        <v>2.8884115000000001</v>
      </c>
      <c r="AV521" s="10">
        <v>2.8823389000000001</v>
      </c>
      <c r="AW521" s="10">
        <v>2.8770373999999999</v>
      </c>
      <c r="AX521" s="10">
        <v>2.8724669999999999</v>
      </c>
      <c r="AY521" s="10">
        <v>2.8685879000000001</v>
      </c>
      <c r="AZ521" s="10">
        <v>2.8653599999999999</v>
      </c>
      <c r="BA521" s="10">
        <v>2.8627433</v>
      </c>
      <c r="BB521" s="10">
        <v>2.8606980000000002</v>
      </c>
      <c r="BC521" s="10">
        <v>2.8591839999999999</v>
      </c>
      <c r="BD521" s="10">
        <v>2.8581612999999999</v>
      </c>
      <c r="BE521" s="10">
        <v>2.8575900999999999</v>
      </c>
      <c r="BF521" s="10">
        <v>2.8574351999999998</v>
      </c>
      <c r="BG521" s="10">
        <v>2.8576826</v>
      </c>
      <c r="BH521" s="10">
        <v>2.8583243</v>
      </c>
      <c r="BI521" s="10">
        <v>2.8593521000000002</v>
      </c>
      <c r="BJ521" s="10">
        <v>2.8607580000000001</v>
      </c>
      <c r="BK521" s="10">
        <v>2.8625340000000001</v>
      </c>
      <c r="BL521" s="10">
        <v>2.8646718</v>
      </c>
      <c r="BM521" s="10">
        <v>2.8671636</v>
      </c>
      <c r="BN521" s="10">
        <v>2.8700009999999998</v>
      </c>
      <c r="BO521" s="10">
        <v>2.8731762000000001</v>
      </c>
      <c r="BP521" s="10">
        <v>2.876681</v>
      </c>
      <c r="BQ521" s="10">
        <v>2.8805073000000001</v>
      </c>
      <c r="BR521" s="10">
        <v>2.9097464999999998</v>
      </c>
      <c r="BS521" s="10">
        <v>2.9484119999999998</v>
      </c>
      <c r="BU521" s="9">
        <v>83.4</v>
      </c>
      <c r="BV521" s="9">
        <v>84.59</v>
      </c>
      <c r="BW521" s="9">
        <v>84.42</v>
      </c>
      <c r="BX521" s="9">
        <v>84.34</v>
      </c>
      <c r="BY521" s="9">
        <v>83.76</v>
      </c>
      <c r="BZ521" s="9">
        <v>83.59</v>
      </c>
      <c r="CA521" s="9">
        <v>84.06</v>
      </c>
      <c r="CB521" s="9">
        <v>84.42</v>
      </c>
      <c r="CC521" s="9">
        <v>84.97</v>
      </c>
      <c r="CD521" s="9">
        <v>88.42</v>
      </c>
      <c r="CE521" s="9">
        <v>99.59</v>
      </c>
      <c r="CF521" s="9">
        <v>108.29</v>
      </c>
      <c r="CG521" s="9">
        <v>110.22</v>
      </c>
      <c r="CH521" s="9">
        <v>107.23</v>
      </c>
      <c r="CI521" s="9">
        <v>100.49</v>
      </c>
      <c r="CJ521" s="9">
        <v>92.6</v>
      </c>
      <c r="CK521" s="9">
        <v>87.36</v>
      </c>
      <c r="CL521" s="9">
        <v>83.33</v>
      </c>
      <c r="CM521" s="9">
        <v>83.24</v>
      </c>
      <c r="CN521" s="9">
        <v>85.4</v>
      </c>
      <c r="CO521" s="9">
        <v>87.89</v>
      </c>
      <c r="CP521" s="9">
        <v>90.67</v>
      </c>
      <c r="CQ521" s="9">
        <v>92.84</v>
      </c>
      <c r="CR521" s="9">
        <v>95.15</v>
      </c>
      <c r="CS521" s="9">
        <v>99.13</v>
      </c>
      <c r="CT521" s="9">
        <v>100.65</v>
      </c>
      <c r="CU521" s="9">
        <v>94.41</v>
      </c>
      <c r="CV521" s="9">
        <v>82.33</v>
      </c>
      <c r="CW521" s="9">
        <v>79.099999999999994</v>
      </c>
      <c r="CX521" s="9">
        <v>76.680000000000007</v>
      </c>
      <c r="CY521" s="9">
        <v>75.489999999999995</v>
      </c>
      <c r="CZ521" s="9">
        <v>75.69</v>
      </c>
      <c r="DA521" s="9">
        <v>78.2</v>
      </c>
      <c r="DB521" s="9">
        <v>82.26</v>
      </c>
      <c r="DC521" s="9">
        <v>86.26</v>
      </c>
      <c r="DD521" s="9">
        <v>90.3</v>
      </c>
      <c r="DE521" s="9">
        <v>90.73</v>
      </c>
      <c r="DF521" s="9">
        <v>91.72</v>
      </c>
      <c r="DG521" s="9">
        <v>85.72</v>
      </c>
      <c r="DH521" s="9">
        <v>79.37</v>
      </c>
      <c r="DI521" s="9">
        <v>74.02</v>
      </c>
      <c r="DJ521" s="9">
        <v>69.97</v>
      </c>
      <c r="DK521" s="9">
        <v>61.7</v>
      </c>
      <c r="DL521" s="9">
        <v>62.01</v>
      </c>
      <c r="DM521" s="9">
        <v>65.510000000000005</v>
      </c>
      <c r="DN521" s="9">
        <v>72.010000000000005</v>
      </c>
      <c r="DO521" s="9">
        <v>75.540000000000006</v>
      </c>
      <c r="DP521" s="9">
        <v>79.459999999999994</v>
      </c>
      <c r="DR521" s="9">
        <v>83.1</v>
      </c>
      <c r="DS521" s="9">
        <v>84.65</v>
      </c>
      <c r="DT521" s="9">
        <v>81.8</v>
      </c>
      <c r="DU521" s="9">
        <v>79.349999999999994</v>
      </c>
      <c r="DV521" s="9">
        <v>77.900000000000006</v>
      </c>
      <c r="DW521" s="9">
        <v>76.7</v>
      </c>
      <c r="DX521" s="9">
        <v>78.900000000000006</v>
      </c>
      <c r="DY521" s="9">
        <v>79.3</v>
      </c>
      <c r="DZ521" s="9">
        <v>78.900000000000006</v>
      </c>
      <c r="EA521" s="9">
        <v>91.55</v>
      </c>
      <c r="EB521" s="9">
        <v>94.5</v>
      </c>
      <c r="EC521" s="9">
        <v>95.55</v>
      </c>
      <c r="ED521" s="9">
        <v>97.9</v>
      </c>
      <c r="EE521" s="9">
        <v>97.15</v>
      </c>
      <c r="EF521" s="9">
        <v>96.85</v>
      </c>
      <c r="EG521" s="9">
        <v>79.650000000000006</v>
      </c>
      <c r="EH521" s="9">
        <v>74.3</v>
      </c>
      <c r="EI521" s="9">
        <v>73.95</v>
      </c>
      <c r="EJ521" s="9">
        <v>74.3</v>
      </c>
      <c r="EK521" s="9">
        <v>75.099999999999994</v>
      </c>
      <c r="EL521" s="9">
        <v>78.95</v>
      </c>
      <c r="EM521" s="9">
        <v>89.6</v>
      </c>
      <c r="EN521" s="9">
        <v>93</v>
      </c>
      <c r="EO521" s="9">
        <v>93.35</v>
      </c>
      <c r="EP521" s="9">
        <v>93.2</v>
      </c>
      <c r="EQ521" s="9">
        <v>92.5</v>
      </c>
      <c r="ER521" s="9">
        <v>88.9</v>
      </c>
      <c r="ES521" s="9">
        <v>79.099999999999994</v>
      </c>
      <c r="ET521" s="9">
        <v>76.05</v>
      </c>
      <c r="EU521" s="9">
        <v>75.849999999999994</v>
      </c>
      <c r="EV521" s="9">
        <v>76.099999999999994</v>
      </c>
      <c r="EW521" s="9">
        <v>76.599999999999994</v>
      </c>
      <c r="EX521" s="9">
        <v>79</v>
      </c>
      <c r="EY521" s="9">
        <v>85.55</v>
      </c>
      <c r="EZ521" s="9">
        <v>87.65</v>
      </c>
      <c r="FA521" s="9">
        <v>87.95</v>
      </c>
      <c r="FB521" s="9">
        <v>87.9</v>
      </c>
      <c r="FC521" s="9">
        <v>87.35</v>
      </c>
      <c r="FD521" s="9">
        <v>84</v>
      </c>
      <c r="FE521" s="9">
        <v>74.849999999999994</v>
      </c>
      <c r="FF521" s="9">
        <v>71.95</v>
      </c>
      <c r="FG521" s="9">
        <v>71.7</v>
      </c>
      <c r="FH521" s="9">
        <v>71.8</v>
      </c>
      <c r="FI521" s="9">
        <v>72.5</v>
      </c>
      <c r="FJ521" s="9">
        <v>76.400000000000006</v>
      </c>
      <c r="FK521" s="9">
        <v>87.3</v>
      </c>
      <c r="FL521" s="9">
        <v>90.8</v>
      </c>
      <c r="FM521" s="9">
        <v>91.2</v>
      </c>
      <c r="FO521" s="9">
        <v>81.422200000000004</v>
      </c>
      <c r="FP521" s="7">
        <v>81.099999999999994</v>
      </c>
      <c r="FQ521" s="9">
        <v>1.2667999999999999</v>
      </c>
      <c r="FR521" s="7">
        <f t="shared" si="64"/>
        <v>64.019576886643506</v>
      </c>
      <c r="FT521" s="7">
        <v>4.09</v>
      </c>
      <c r="FU521" s="7">
        <v>3.52</v>
      </c>
      <c r="FV521" s="9">
        <v>81.581800000000001</v>
      </c>
      <c r="FX521" s="9">
        <v>79.7</v>
      </c>
      <c r="FY521" s="9">
        <v>79.59</v>
      </c>
      <c r="FZ521" s="9">
        <v>79.260000000000005</v>
      </c>
      <c r="GA521" s="9">
        <v>77.489999999999995</v>
      </c>
      <c r="GB521" s="9">
        <v>74.22</v>
      </c>
    </row>
    <row r="522" spans="1:184" x14ac:dyDescent="0.25">
      <c r="A522" s="6">
        <f t="shared" si="65"/>
        <v>45281</v>
      </c>
      <c r="B522" s="13">
        <f t="shared" ref="B522:B585" si="66">MONTH(A522)</f>
        <v>12</v>
      </c>
      <c r="C522" s="13">
        <f t="shared" ref="C522:C585" si="67">YEAR(A522)</f>
        <v>2023</v>
      </c>
      <c r="D522">
        <f t="shared" ref="D522:D585" si="68">C522*100+B522</f>
        <v>202312</v>
      </c>
      <c r="E522">
        <f t="shared" ref="E522:E585" si="69">IF(B522&lt;4,1,IF(B522&lt;7,2,IF(B522&lt;10,3,4)))</f>
        <v>4</v>
      </c>
      <c r="F522">
        <f t="shared" ref="F522:F585" si="70">C522*100+E522</f>
        <v>202304</v>
      </c>
      <c r="G522" t="s">
        <v>711</v>
      </c>
      <c r="H522" s="9">
        <v>5.25</v>
      </c>
      <c r="I522" s="9">
        <v>5.1860999999999997</v>
      </c>
      <c r="J522" s="10">
        <v>5.1964383999999999</v>
      </c>
      <c r="K522" s="10">
        <v>5.1850889999999996</v>
      </c>
      <c r="L522" s="10">
        <v>5.1390270999999998</v>
      </c>
      <c r="M522" s="10">
        <v>5.0507612000000002</v>
      </c>
      <c r="N522" s="10">
        <v>4.9254686999999997</v>
      </c>
      <c r="O522" s="10">
        <v>4.7738750000000003</v>
      </c>
      <c r="P522" s="10">
        <v>4.6100035999999998</v>
      </c>
      <c r="Q522" s="10">
        <v>4.4470102999999996</v>
      </c>
      <c r="R522" s="10">
        <v>4.2926446</v>
      </c>
      <c r="S522" s="10">
        <v>4.1503237999999998</v>
      </c>
      <c r="T522" s="10">
        <v>4.0201729999999998</v>
      </c>
      <c r="U522" s="10">
        <v>3.9011111000000001</v>
      </c>
      <c r="V522" s="10">
        <v>3.7898985999999999</v>
      </c>
      <c r="W522" s="10">
        <v>3.6856876000000001</v>
      </c>
      <c r="X522" s="10">
        <v>3.5887107999999999</v>
      </c>
      <c r="Y522" s="10">
        <v>3.4991978000000001</v>
      </c>
      <c r="Z522" s="10">
        <v>3.4173784999999999</v>
      </c>
      <c r="AA522" s="10">
        <v>3.3434857999999998</v>
      </c>
      <c r="AB522" s="10">
        <v>3.2776396999999999</v>
      </c>
      <c r="AC522" s="10">
        <v>3.2193976000000002</v>
      </c>
      <c r="AD522" s="10">
        <v>3.1681390999999999</v>
      </c>
      <c r="AE522" s="10">
        <v>3.1232416999999999</v>
      </c>
      <c r="AF522" s="10">
        <v>3.0840831</v>
      </c>
      <c r="AG522" s="10">
        <v>3.0500425</v>
      </c>
      <c r="AH522" s="10">
        <v>3.0205353000000001</v>
      </c>
      <c r="AI522" s="10">
        <v>2.9951606000000002</v>
      </c>
      <c r="AJ522" s="10">
        <v>2.9735744</v>
      </c>
      <c r="AK522" s="10">
        <v>2.9554318999999998</v>
      </c>
      <c r="AL522" s="10">
        <v>2.9403880999999998</v>
      </c>
      <c r="AM522" s="10">
        <v>2.9280989000000002</v>
      </c>
      <c r="AN522" s="10">
        <v>2.9182195000000002</v>
      </c>
      <c r="AO522" s="10">
        <v>2.9104051000000002</v>
      </c>
      <c r="AP522" s="10">
        <v>2.9043114000000001</v>
      </c>
      <c r="AQ522" s="10">
        <v>2.8995936000000002</v>
      </c>
      <c r="AR522" s="10">
        <v>2.8959069999999998</v>
      </c>
      <c r="AS522" s="10">
        <v>2.8929071999999998</v>
      </c>
      <c r="AT522" s="10">
        <v>2.8902999999999999</v>
      </c>
      <c r="AU522" s="10">
        <v>2.8880142000000002</v>
      </c>
      <c r="AV522" s="10">
        <v>2.8860402000000001</v>
      </c>
      <c r="AW522" s="10">
        <v>2.8843684999999999</v>
      </c>
      <c r="AX522" s="10">
        <v>2.8829894</v>
      </c>
      <c r="AY522" s="10">
        <v>2.8818933000000002</v>
      </c>
      <c r="AZ522" s="10">
        <v>2.8810706000000001</v>
      </c>
      <c r="BA522" s="10">
        <v>2.8805116000000002</v>
      </c>
      <c r="BB522" s="10">
        <v>2.8802069000000001</v>
      </c>
      <c r="BC522" s="10">
        <v>2.8801465999999998</v>
      </c>
      <c r="BD522" s="10">
        <v>2.8803212999999999</v>
      </c>
      <c r="BE522" s="10">
        <v>2.8807214000000001</v>
      </c>
      <c r="BF522" s="10">
        <v>2.8813398000000001</v>
      </c>
      <c r="BG522" s="10">
        <v>2.8821816999999998</v>
      </c>
      <c r="BH522" s="10">
        <v>2.8832553999999999</v>
      </c>
      <c r="BI522" s="10">
        <v>2.8845691000000002</v>
      </c>
      <c r="BJ522" s="10">
        <v>2.8861311999999999</v>
      </c>
      <c r="BK522" s="10">
        <v>2.8879500999999999</v>
      </c>
      <c r="BL522" s="10">
        <v>2.890034</v>
      </c>
      <c r="BM522" s="10">
        <v>2.8923912000000001</v>
      </c>
      <c r="BN522" s="10">
        <v>2.8950301999999999</v>
      </c>
      <c r="BO522" s="10">
        <v>2.8979591</v>
      </c>
      <c r="BP522" s="10">
        <v>2.9011863999999998</v>
      </c>
      <c r="BQ522" s="10">
        <v>2.9047201999999999</v>
      </c>
      <c r="BR522" s="10">
        <v>2.9323215</v>
      </c>
      <c r="BS522" s="10">
        <v>2.9699466999999999</v>
      </c>
      <c r="BU522" s="9">
        <v>85.55</v>
      </c>
      <c r="BV522" s="9">
        <v>86.56</v>
      </c>
      <c r="BW522" s="9">
        <v>86.04</v>
      </c>
      <c r="BX522" s="9">
        <v>85.5</v>
      </c>
      <c r="BY522" s="9">
        <v>85</v>
      </c>
      <c r="BZ522" s="9">
        <v>84.74</v>
      </c>
      <c r="CA522" s="9">
        <v>84.75</v>
      </c>
      <c r="CB522" s="9">
        <v>85.11</v>
      </c>
      <c r="CC522" s="9">
        <v>85.76</v>
      </c>
      <c r="CD522" s="9">
        <v>88.96</v>
      </c>
      <c r="CE522" s="9">
        <v>99.7</v>
      </c>
      <c r="CF522" s="9">
        <v>108.26</v>
      </c>
      <c r="CG522" s="9">
        <v>110.49</v>
      </c>
      <c r="CH522" s="9">
        <v>107.5</v>
      </c>
      <c r="CI522" s="9">
        <v>100.95</v>
      </c>
      <c r="CJ522" s="9">
        <v>93.23</v>
      </c>
      <c r="CK522" s="9">
        <v>88.21</v>
      </c>
      <c r="CL522" s="9">
        <v>84.33</v>
      </c>
      <c r="CM522" s="9">
        <v>84.24</v>
      </c>
      <c r="CN522" s="9">
        <v>86.4</v>
      </c>
      <c r="CO522" s="9">
        <v>88.89</v>
      </c>
      <c r="CP522" s="9">
        <v>91.66</v>
      </c>
      <c r="CQ522" s="9">
        <v>93.83</v>
      </c>
      <c r="CR522" s="9">
        <v>96.13</v>
      </c>
      <c r="CS522" s="9">
        <v>99.97</v>
      </c>
      <c r="CT522" s="9">
        <v>101.39</v>
      </c>
      <c r="CU522" s="9">
        <v>95.04</v>
      </c>
      <c r="CV522" s="9">
        <v>82.94</v>
      </c>
      <c r="CW522" s="9">
        <v>79.7</v>
      </c>
      <c r="CX522" s="9">
        <v>77.28</v>
      </c>
      <c r="CY522" s="9">
        <v>76.09</v>
      </c>
      <c r="CZ522" s="9">
        <v>76.290000000000006</v>
      </c>
      <c r="DA522" s="9">
        <v>78.8</v>
      </c>
      <c r="DB522" s="9">
        <v>82.86</v>
      </c>
      <c r="DC522" s="9">
        <v>86.86</v>
      </c>
      <c r="DD522" s="9">
        <v>90.9</v>
      </c>
      <c r="DE522" s="9">
        <v>91.33</v>
      </c>
      <c r="DF522" s="9">
        <v>92.32</v>
      </c>
      <c r="DG522" s="9">
        <v>86.32</v>
      </c>
      <c r="DH522" s="9">
        <v>79.97</v>
      </c>
      <c r="DI522" s="9">
        <v>74.62</v>
      </c>
      <c r="DJ522" s="9">
        <v>70.569999999999993</v>
      </c>
      <c r="DK522" s="9">
        <v>62.3</v>
      </c>
      <c r="DL522" s="9">
        <v>62.61</v>
      </c>
      <c r="DM522" s="9">
        <v>65.900000000000006</v>
      </c>
      <c r="DN522" s="9">
        <v>72.36</v>
      </c>
      <c r="DO522" s="9">
        <v>75.89</v>
      </c>
      <c r="DP522" s="9">
        <v>79.81</v>
      </c>
      <c r="DR522" s="9">
        <v>85.45</v>
      </c>
      <c r="DS522" s="9">
        <v>87.5</v>
      </c>
      <c r="DT522" s="9">
        <v>83.35</v>
      </c>
      <c r="DU522" s="9">
        <v>81.5</v>
      </c>
      <c r="DV522" s="9">
        <v>79.3</v>
      </c>
      <c r="DW522" s="9">
        <v>77.25</v>
      </c>
      <c r="DX522" s="9">
        <v>79.95</v>
      </c>
      <c r="DY522" s="9">
        <v>80.349999999999994</v>
      </c>
      <c r="DZ522" s="9">
        <v>79.95</v>
      </c>
      <c r="EA522" s="9">
        <v>93.05</v>
      </c>
      <c r="EB522" s="9">
        <v>96</v>
      </c>
      <c r="EC522" s="9">
        <v>97.05</v>
      </c>
      <c r="ED522" s="9">
        <v>99.4</v>
      </c>
      <c r="EE522" s="9">
        <v>98.65</v>
      </c>
      <c r="EF522" s="9">
        <v>98.35</v>
      </c>
      <c r="EG522" s="9">
        <v>81.25</v>
      </c>
      <c r="EH522" s="9">
        <v>75.900000000000006</v>
      </c>
      <c r="EI522" s="9">
        <v>75.55</v>
      </c>
      <c r="EJ522" s="9">
        <v>75.95</v>
      </c>
      <c r="EK522" s="9">
        <v>76.7</v>
      </c>
      <c r="EL522" s="9">
        <v>80.25</v>
      </c>
      <c r="EM522" s="9">
        <v>90.25</v>
      </c>
      <c r="EN522" s="9">
        <v>93.45</v>
      </c>
      <c r="EO522" s="9">
        <v>93.8</v>
      </c>
      <c r="EP522" s="9">
        <v>93.65</v>
      </c>
      <c r="EQ522" s="9">
        <v>93</v>
      </c>
      <c r="ER522" s="9">
        <v>89.65</v>
      </c>
      <c r="ES522" s="9">
        <v>80.3</v>
      </c>
      <c r="ET522" s="9">
        <v>77.349999999999994</v>
      </c>
      <c r="EU522" s="9">
        <v>77.150000000000006</v>
      </c>
      <c r="EV522" s="9">
        <v>77.45</v>
      </c>
      <c r="EW522" s="9">
        <v>77.900000000000006</v>
      </c>
      <c r="EX522" s="9">
        <v>79.95</v>
      </c>
      <c r="EY522" s="9">
        <v>85.75</v>
      </c>
      <c r="EZ522" s="9">
        <v>87.6</v>
      </c>
      <c r="FA522" s="9">
        <v>87.85</v>
      </c>
      <c r="FB522" s="9">
        <v>87.85</v>
      </c>
      <c r="FC522" s="9">
        <v>87.35</v>
      </c>
      <c r="FD522" s="9">
        <v>84.4</v>
      </c>
      <c r="FE522" s="9">
        <v>76</v>
      </c>
      <c r="FF522" s="9">
        <v>73.3</v>
      </c>
      <c r="FG522" s="9">
        <v>73.099999999999994</v>
      </c>
      <c r="FH522" s="9">
        <v>73.2</v>
      </c>
      <c r="FI522" s="9">
        <v>73.849999999999994</v>
      </c>
      <c r="FJ522" s="9">
        <v>77.599999999999994</v>
      </c>
      <c r="FK522" s="9">
        <v>88.55</v>
      </c>
      <c r="FL522" s="9">
        <v>92.05</v>
      </c>
      <c r="FM522" s="9">
        <v>92.5</v>
      </c>
      <c r="FO522" s="9">
        <v>81.246799999999993</v>
      </c>
      <c r="FP522" s="7">
        <v>80.73</v>
      </c>
      <c r="FQ522" s="9">
        <v>1.2656000000000001</v>
      </c>
      <c r="FR522" s="7">
        <f t="shared" ref="FR522:FR585" si="71">FP522/FQ522</f>
        <v>63.787926675094816</v>
      </c>
      <c r="FT522" s="7">
        <v>4.07</v>
      </c>
      <c r="FU522" s="7">
        <v>3.54</v>
      </c>
      <c r="FV522" s="9">
        <v>81.403099999999995</v>
      </c>
      <c r="FX522" s="9">
        <v>79.39</v>
      </c>
      <c r="FY522" s="9">
        <v>79</v>
      </c>
      <c r="FZ522" s="9">
        <v>78.62</v>
      </c>
      <c r="GA522" s="9">
        <v>76.89</v>
      </c>
      <c r="GB522" s="9">
        <v>73.66</v>
      </c>
    </row>
    <row r="523" spans="1:184" x14ac:dyDescent="0.25">
      <c r="A523" s="6">
        <f t="shared" si="65"/>
        <v>45282</v>
      </c>
      <c r="B523" s="13">
        <f t="shared" si="66"/>
        <v>12</v>
      </c>
      <c r="C523" s="13">
        <f t="shared" si="67"/>
        <v>2023</v>
      </c>
      <c r="D523">
        <f t="shared" si="68"/>
        <v>202312</v>
      </c>
      <c r="E523">
        <f t="shared" si="69"/>
        <v>4</v>
      </c>
      <c r="F523">
        <f t="shared" si="70"/>
        <v>202304</v>
      </c>
      <c r="G523" t="s">
        <v>712</v>
      </c>
      <c r="H523" s="9">
        <v>5.25</v>
      </c>
      <c r="I523" s="9">
        <v>5.1867000000000001</v>
      </c>
      <c r="J523" s="10">
        <v>5.1868270000000001</v>
      </c>
      <c r="K523" s="10">
        <v>5.1776799000000002</v>
      </c>
      <c r="L523" s="10">
        <v>5.1344070999999998</v>
      </c>
      <c r="M523" s="10">
        <v>5.0440946000000002</v>
      </c>
      <c r="N523" s="10">
        <v>4.9117914999999996</v>
      </c>
      <c r="O523" s="10">
        <v>4.7507482999999997</v>
      </c>
      <c r="P523" s="10">
        <v>4.5772614000000003</v>
      </c>
      <c r="Q523" s="10">
        <v>4.4049275999999997</v>
      </c>
      <c r="R523" s="10">
        <v>4.2417813999999998</v>
      </c>
      <c r="S523" s="10">
        <v>4.0913297000000002</v>
      </c>
      <c r="T523" s="10">
        <v>3.9543841999999998</v>
      </c>
      <c r="U523" s="10">
        <v>3.8305880000000001</v>
      </c>
      <c r="V523" s="10">
        <v>3.7183419999999998</v>
      </c>
      <c r="W523" s="10">
        <v>3.6166852</v>
      </c>
      <c r="X523" s="10">
        <v>3.5249752000000001</v>
      </c>
      <c r="Y523" s="10">
        <v>3.4425658000000001</v>
      </c>
      <c r="Z523" s="10">
        <v>3.3688113</v>
      </c>
      <c r="AA523" s="10">
        <v>3.3030686</v>
      </c>
      <c r="AB523" s="10">
        <v>3.2446923999999999</v>
      </c>
      <c r="AC523" s="10">
        <v>3.1930394</v>
      </c>
      <c r="AD523" s="10">
        <v>3.1474690000000001</v>
      </c>
      <c r="AE523" s="10">
        <v>3.1073385</v>
      </c>
      <c r="AF523" s="10">
        <v>3.0720052999999998</v>
      </c>
      <c r="AG523" s="10">
        <v>3.0408284000000001</v>
      </c>
      <c r="AH523" s="10">
        <v>3.0132224999999999</v>
      </c>
      <c r="AI523" s="10">
        <v>2.9888556999999998</v>
      </c>
      <c r="AJ523" s="10">
        <v>2.9674667000000001</v>
      </c>
      <c r="AK523" s="10">
        <v>2.9487930000000002</v>
      </c>
      <c r="AL523" s="10">
        <v>2.9325727000000001</v>
      </c>
      <c r="AM523" s="10">
        <v>2.9185441000000001</v>
      </c>
      <c r="AN523" s="10">
        <v>2.9064451999999998</v>
      </c>
      <c r="AO523" s="10">
        <v>2.8960138999999998</v>
      </c>
      <c r="AP523" s="10">
        <v>2.8869883999999999</v>
      </c>
      <c r="AQ523" s="10">
        <v>2.8791066999999999</v>
      </c>
      <c r="AR523" s="10">
        <v>2.8721066999999998</v>
      </c>
      <c r="AS523" s="10">
        <v>2.8657268</v>
      </c>
      <c r="AT523" s="10">
        <v>2.8597451</v>
      </c>
      <c r="AU523" s="10">
        <v>2.8541178</v>
      </c>
      <c r="AV523" s="10">
        <v>2.8488502000000002</v>
      </c>
      <c r="AW523" s="10">
        <v>2.8439475999999999</v>
      </c>
      <c r="AX523" s="10">
        <v>2.8394149999999998</v>
      </c>
      <c r="AY523" s="10">
        <v>2.8352577999999999</v>
      </c>
      <c r="AZ523" s="10">
        <v>2.8314813000000001</v>
      </c>
      <c r="BA523" s="10">
        <v>2.8280905999999999</v>
      </c>
      <c r="BB523" s="10">
        <v>2.825091</v>
      </c>
      <c r="BC523" s="10">
        <v>2.8224876999999999</v>
      </c>
      <c r="BD523" s="10">
        <v>2.8202859999999998</v>
      </c>
      <c r="BE523" s="10">
        <v>2.8184912</v>
      </c>
      <c r="BF523" s="10">
        <v>2.8171086000000001</v>
      </c>
      <c r="BG523" s="10">
        <v>2.8161447000000002</v>
      </c>
      <c r="BH523" s="10">
        <v>2.8156062999999998</v>
      </c>
      <c r="BI523" s="10">
        <v>2.8155001</v>
      </c>
      <c r="BJ523" s="10">
        <v>2.8158327000000001</v>
      </c>
      <c r="BK523" s="10">
        <v>2.816611</v>
      </c>
      <c r="BL523" s="10">
        <v>2.8178415999999999</v>
      </c>
      <c r="BM523" s="10">
        <v>2.8195312000000001</v>
      </c>
      <c r="BN523" s="10">
        <v>2.8216866</v>
      </c>
      <c r="BO523" s="10">
        <v>2.8243144999999998</v>
      </c>
      <c r="BP523" s="10">
        <v>2.8274216000000001</v>
      </c>
      <c r="BQ523" s="10">
        <v>2.8310146</v>
      </c>
      <c r="BR523" s="10">
        <v>2.8622648000000002</v>
      </c>
      <c r="BS523" s="10">
        <v>2.9072496000000001</v>
      </c>
      <c r="BU523" s="9">
        <v>85.32</v>
      </c>
      <c r="BV523" s="9">
        <v>86.44</v>
      </c>
      <c r="BW523" s="9">
        <v>85.93</v>
      </c>
      <c r="BX523" s="9">
        <v>85.71</v>
      </c>
      <c r="BY523" s="9">
        <v>85.45</v>
      </c>
      <c r="BZ523" s="9">
        <v>85.06</v>
      </c>
      <c r="CA523" s="9">
        <v>84.15</v>
      </c>
      <c r="CB523" s="9">
        <v>85.46</v>
      </c>
      <c r="CC523" s="9">
        <v>86.08</v>
      </c>
      <c r="CD523" s="9">
        <v>89.03</v>
      </c>
      <c r="CE523" s="9">
        <v>99.27</v>
      </c>
      <c r="CF523" s="9">
        <v>107.94</v>
      </c>
      <c r="CG523" s="9">
        <v>110.21</v>
      </c>
      <c r="CH523" s="9">
        <v>107.28</v>
      </c>
      <c r="CI523" s="9">
        <v>100.46</v>
      </c>
      <c r="CJ523" s="9">
        <v>93.13</v>
      </c>
      <c r="CK523" s="9">
        <v>88.11</v>
      </c>
      <c r="CL523" s="9">
        <v>84.21</v>
      </c>
      <c r="CM523" s="9">
        <v>84.32</v>
      </c>
      <c r="CN523" s="9">
        <v>86.48</v>
      </c>
      <c r="CO523" s="9">
        <v>88.98</v>
      </c>
      <c r="CP523" s="9">
        <v>91.57</v>
      </c>
      <c r="CQ523" s="9">
        <v>93.8</v>
      </c>
      <c r="CR523" s="9">
        <v>96.39</v>
      </c>
      <c r="CS523" s="9">
        <v>99.88</v>
      </c>
      <c r="CT523" s="9">
        <v>101.3</v>
      </c>
      <c r="CU523" s="9">
        <v>94.96</v>
      </c>
      <c r="CV523" s="9">
        <v>82.99</v>
      </c>
      <c r="CW523" s="9">
        <v>79.739999999999995</v>
      </c>
      <c r="CX523" s="9">
        <v>77.319999999999993</v>
      </c>
      <c r="CY523" s="9">
        <v>76.13</v>
      </c>
      <c r="CZ523" s="9">
        <v>76.33</v>
      </c>
      <c r="DA523" s="9">
        <v>78.84</v>
      </c>
      <c r="DB523" s="9">
        <v>83.31</v>
      </c>
      <c r="DC523" s="9">
        <v>87.31</v>
      </c>
      <c r="DD523" s="9">
        <v>91.35</v>
      </c>
      <c r="DE523" s="9">
        <v>91.78</v>
      </c>
      <c r="DF523" s="9">
        <v>92.77</v>
      </c>
      <c r="DG523" s="9">
        <v>86.79</v>
      </c>
      <c r="DH523" s="9">
        <v>80.209999999999994</v>
      </c>
      <c r="DI523" s="9">
        <v>74.86</v>
      </c>
      <c r="DJ523" s="9">
        <v>70.81</v>
      </c>
      <c r="DK523" s="9">
        <v>62.52</v>
      </c>
      <c r="DL523" s="9">
        <v>62.83</v>
      </c>
      <c r="DM523" s="9">
        <v>66.12</v>
      </c>
      <c r="DN523" s="9">
        <v>72.64</v>
      </c>
      <c r="DO523" s="9">
        <v>76.17</v>
      </c>
      <c r="DP523" s="9">
        <v>80.11</v>
      </c>
      <c r="DR523" s="9">
        <v>84.9</v>
      </c>
      <c r="DS523" s="9">
        <v>86.85</v>
      </c>
      <c r="DT523" s="9">
        <v>82.95</v>
      </c>
      <c r="DU523" s="9">
        <v>80.55</v>
      </c>
      <c r="DV523" s="9">
        <v>78.2</v>
      </c>
      <c r="DW523" s="9">
        <v>76.75</v>
      </c>
      <c r="DX523" s="9">
        <v>79.45</v>
      </c>
      <c r="DY523" s="9">
        <v>79.849999999999994</v>
      </c>
      <c r="DZ523" s="9">
        <v>79.45</v>
      </c>
      <c r="EA523" s="9">
        <v>91.85</v>
      </c>
      <c r="EB523" s="9">
        <v>94.8</v>
      </c>
      <c r="EC523" s="9">
        <v>95.85</v>
      </c>
      <c r="ED523" s="9">
        <v>98.05</v>
      </c>
      <c r="EE523" s="9">
        <v>97.3</v>
      </c>
      <c r="EF523" s="9">
        <v>97</v>
      </c>
      <c r="EG523" s="9">
        <v>80.900000000000006</v>
      </c>
      <c r="EH523" s="9">
        <v>75.849999999999994</v>
      </c>
      <c r="EI523" s="9">
        <v>75.55</v>
      </c>
      <c r="EJ523" s="9">
        <v>75.900000000000006</v>
      </c>
      <c r="EK523" s="9">
        <v>76.650000000000006</v>
      </c>
      <c r="EL523" s="9">
        <v>80.099999999999994</v>
      </c>
      <c r="EM523" s="9">
        <v>89.6</v>
      </c>
      <c r="EN523" s="9">
        <v>92.6</v>
      </c>
      <c r="EO523" s="9">
        <v>92.9</v>
      </c>
      <c r="EP523" s="9">
        <v>92.8</v>
      </c>
      <c r="EQ523" s="9">
        <v>92.2</v>
      </c>
      <c r="ER523" s="9">
        <v>88.85</v>
      </c>
      <c r="ES523" s="9">
        <v>79.900000000000006</v>
      </c>
      <c r="ET523" s="9">
        <v>77.05</v>
      </c>
      <c r="EU523" s="9">
        <v>76.900000000000006</v>
      </c>
      <c r="EV523" s="9">
        <v>77.150000000000006</v>
      </c>
      <c r="EW523" s="9">
        <v>77.599999999999994</v>
      </c>
      <c r="EX523" s="9">
        <v>79.5</v>
      </c>
      <c r="EY523" s="9">
        <v>84.65</v>
      </c>
      <c r="EZ523" s="9">
        <v>86.3</v>
      </c>
      <c r="FA523" s="9">
        <v>86.55</v>
      </c>
      <c r="FB523" s="9">
        <v>86.5</v>
      </c>
      <c r="FC523" s="9">
        <v>86.05</v>
      </c>
      <c r="FD523" s="9">
        <v>83.25</v>
      </c>
      <c r="FE523" s="9">
        <v>75.55</v>
      </c>
      <c r="FF523" s="9">
        <v>73.099999999999994</v>
      </c>
      <c r="FG523" s="9">
        <v>72.849999999999994</v>
      </c>
      <c r="FH523" s="9">
        <v>72.95</v>
      </c>
      <c r="FI523" s="9">
        <v>73.599999999999994</v>
      </c>
      <c r="FJ523" s="9">
        <v>77.5</v>
      </c>
      <c r="FK523" s="9">
        <v>88.35</v>
      </c>
      <c r="FL523" s="9">
        <v>91.8</v>
      </c>
      <c r="FM523" s="9">
        <v>92.25</v>
      </c>
      <c r="FO523" s="9">
        <v>81.551400000000001</v>
      </c>
      <c r="FP523" s="7">
        <v>80.23</v>
      </c>
      <c r="FQ523" s="9">
        <v>1.2716000000000001</v>
      </c>
      <c r="FR523" s="7">
        <f t="shared" si="71"/>
        <v>63.093740169864738</v>
      </c>
      <c r="FT523" s="7">
        <v>4.03</v>
      </c>
      <c r="FU523" s="7">
        <v>3.51</v>
      </c>
      <c r="FV523" s="9">
        <v>81.712000000000003</v>
      </c>
      <c r="FX523" s="9">
        <v>79.069999999999993</v>
      </c>
      <c r="FY523" s="9">
        <v>78.64</v>
      </c>
      <c r="FZ523" s="9">
        <v>78.12</v>
      </c>
      <c r="GA523" s="9">
        <v>76.209999999999994</v>
      </c>
      <c r="GB523" s="9">
        <v>72.97</v>
      </c>
    </row>
    <row r="524" spans="1:184" x14ac:dyDescent="0.25">
      <c r="A524" s="6">
        <f t="shared" si="65"/>
        <v>45285</v>
      </c>
      <c r="B524" s="13">
        <f t="shared" si="66"/>
        <v>12</v>
      </c>
      <c r="C524" s="13">
        <f t="shared" si="67"/>
        <v>2023</v>
      </c>
      <c r="D524">
        <f t="shared" si="68"/>
        <v>202312</v>
      </c>
      <c r="E524">
        <f t="shared" si="69"/>
        <v>4</v>
      </c>
      <c r="F524">
        <f t="shared" si="70"/>
        <v>202304</v>
      </c>
      <c r="G524" t="s">
        <v>713</v>
      </c>
      <c r="H524" s="9">
        <v>5.25</v>
      </c>
      <c r="I524" s="9" t="e">
        <v>#N/A</v>
      </c>
      <c r="J524" s="10" t="e">
        <v>#N/A</v>
      </c>
      <c r="K524" s="10" t="e">
        <v>#N/A</v>
      </c>
      <c r="L524" s="10" t="e">
        <v>#N/A</v>
      </c>
      <c r="M524" s="10" t="e">
        <v>#N/A</v>
      </c>
      <c r="N524" s="10" t="e">
        <v>#N/A</v>
      </c>
      <c r="O524" s="10" t="e">
        <v>#N/A</v>
      </c>
      <c r="P524" s="10" t="e">
        <v>#N/A</v>
      </c>
      <c r="Q524" s="10" t="e">
        <v>#N/A</v>
      </c>
      <c r="R524" s="10" t="e">
        <v>#N/A</v>
      </c>
      <c r="S524" s="10" t="e">
        <v>#N/A</v>
      </c>
      <c r="T524" s="10" t="e">
        <v>#N/A</v>
      </c>
      <c r="U524" s="10" t="e">
        <v>#N/A</v>
      </c>
      <c r="V524" s="10" t="e">
        <v>#N/A</v>
      </c>
      <c r="W524" s="10" t="e">
        <v>#N/A</v>
      </c>
      <c r="X524" s="10" t="e">
        <v>#N/A</v>
      </c>
      <c r="Y524" s="10" t="e">
        <v>#N/A</v>
      </c>
      <c r="Z524" s="10" t="e">
        <v>#N/A</v>
      </c>
      <c r="AA524" s="10" t="e">
        <v>#N/A</v>
      </c>
      <c r="AB524" s="10" t="e">
        <v>#N/A</v>
      </c>
      <c r="AC524" s="10" t="e">
        <v>#N/A</v>
      </c>
      <c r="AD524" s="10" t="e">
        <v>#N/A</v>
      </c>
      <c r="AE524" s="10" t="e">
        <v>#N/A</v>
      </c>
      <c r="AF524" s="10" t="e">
        <v>#N/A</v>
      </c>
      <c r="AG524" s="10" t="e">
        <v>#N/A</v>
      </c>
      <c r="AH524" s="10" t="e">
        <v>#N/A</v>
      </c>
      <c r="AI524" s="10" t="e">
        <v>#N/A</v>
      </c>
      <c r="AJ524" s="10" t="e">
        <v>#N/A</v>
      </c>
      <c r="AK524" s="10" t="e">
        <v>#N/A</v>
      </c>
      <c r="AL524" s="10" t="e">
        <v>#N/A</v>
      </c>
      <c r="AM524" s="10" t="e">
        <v>#N/A</v>
      </c>
      <c r="AN524" s="10" t="e">
        <v>#N/A</v>
      </c>
      <c r="AO524" s="10" t="e">
        <v>#N/A</v>
      </c>
      <c r="AP524" s="10" t="e">
        <v>#N/A</v>
      </c>
      <c r="AQ524" s="10" t="e">
        <v>#N/A</v>
      </c>
      <c r="AR524" s="10" t="e">
        <v>#N/A</v>
      </c>
      <c r="AS524" s="10" t="e">
        <v>#N/A</v>
      </c>
      <c r="AT524" s="10" t="e">
        <v>#N/A</v>
      </c>
      <c r="AU524" s="10" t="e">
        <v>#N/A</v>
      </c>
      <c r="AV524" s="10" t="e">
        <v>#N/A</v>
      </c>
      <c r="AW524" s="10" t="e">
        <v>#N/A</v>
      </c>
      <c r="AX524" s="10" t="e">
        <v>#N/A</v>
      </c>
      <c r="AY524" s="10" t="e">
        <v>#N/A</v>
      </c>
      <c r="AZ524" s="10" t="e">
        <v>#N/A</v>
      </c>
      <c r="BA524" s="10" t="e">
        <v>#N/A</v>
      </c>
      <c r="BB524" s="10" t="e">
        <v>#N/A</v>
      </c>
      <c r="BC524" s="10" t="e">
        <v>#N/A</v>
      </c>
      <c r="BD524" s="10" t="e">
        <v>#N/A</v>
      </c>
      <c r="BE524" s="10" t="e">
        <v>#N/A</v>
      </c>
      <c r="BF524" s="10" t="e">
        <v>#N/A</v>
      </c>
      <c r="BG524" s="10" t="e">
        <v>#N/A</v>
      </c>
      <c r="BH524" s="10" t="e">
        <v>#N/A</v>
      </c>
      <c r="BI524" s="10" t="e">
        <v>#N/A</v>
      </c>
      <c r="BJ524" s="10" t="e">
        <v>#N/A</v>
      </c>
      <c r="BK524" s="10" t="e">
        <v>#N/A</v>
      </c>
      <c r="BL524" s="10" t="e">
        <v>#N/A</v>
      </c>
      <c r="BM524" s="10" t="e">
        <v>#N/A</v>
      </c>
      <c r="BN524" s="10" t="e">
        <v>#N/A</v>
      </c>
      <c r="BO524" s="10" t="e">
        <v>#N/A</v>
      </c>
      <c r="BP524" s="10" t="e">
        <v>#N/A</v>
      </c>
      <c r="BQ524" s="10" t="e">
        <v>#N/A</v>
      </c>
      <c r="BR524" s="10" t="e">
        <v>#N/A</v>
      </c>
      <c r="BS524" s="10" t="e">
        <v>#N/A</v>
      </c>
      <c r="BU524" s="9" t="e">
        <v>#N/A</v>
      </c>
      <c r="BV524" s="9" t="e">
        <v>#N/A</v>
      </c>
      <c r="BW524" s="9" t="e">
        <v>#N/A</v>
      </c>
      <c r="BX524" s="9" t="e">
        <v>#N/A</v>
      </c>
      <c r="BY524" s="9" t="e">
        <v>#N/A</v>
      </c>
      <c r="BZ524" s="9" t="e">
        <v>#N/A</v>
      </c>
      <c r="CA524" s="9" t="e">
        <v>#N/A</v>
      </c>
      <c r="CB524" s="9" t="e">
        <v>#N/A</v>
      </c>
      <c r="CC524" s="9" t="e">
        <v>#N/A</v>
      </c>
      <c r="CD524" s="9" t="e">
        <v>#N/A</v>
      </c>
      <c r="CE524" s="9" t="e">
        <v>#N/A</v>
      </c>
      <c r="CF524" s="9" t="e">
        <v>#N/A</v>
      </c>
      <c r="CG524" s="9" t="e">
        <v>#N/A</v>
      </c>
      <c r="CH524" s="9" t="e">
        <v>#N/A</v>
      </c>
      <c r="CI524" s="9" t="e">
        <v>#N/A</v>
      </c>
      <c r="CJ524" s="9" t="e">
        <v>#N/A</v>
      </c>
      <c r="CK524" s="9" t="e">
        <v>#N/A</v>
      </c>
      <c r="CL524" s="9" t="e">
        <v>#N/A</v>
      </c>
      <c r="CM524" s="9" t="e">
        <v>#N/A</v>
      </c>
      <c r="CN524" s="9" t="e">
        <v>#N/A</v>
      </c>
      <c r="CO524" s="9" t="e">
        <v>#N/A</v>
      </c>
      <c r="CP524" s="9" t="e">
        <v>#N/A</v>
      </c>
      <c r="CQ524" s="9" t="e">
        <v>#N/A</v>
      </c>
      <c r="CR524" s="9" t="e">
        <v>#N/A</v>
      </c>
      <c r="CS524" s="9" t="e">
        <v>#N/A</v>
      </c>
      <c r="CT524" s="9" t="e">
        <v>#N/A</v>
      </c>
      <c r="CU524" s="9" t="e">
        <v>#N/A</v>
      </c>
      <c r="CV524" s="9" t="e">
        <v>#N/A</v>
      </c>
      <c r="CW524" s="9" t="e">
        <v>#N/A</v>
      </c>
      <c r="CX524" s="9" t="e">
        <v>#N/A</v>
      </c>
      <c r="CY524" s="9" t="e">
        <v>#N/A</v>
      </c>
      <c r="CZ524" s="9" t="e">
        <v>#N/A</v>
      </c>
      <c r="DA524" s="9" t="e">
        <v>#N/A</v>
      </c>
      <c r="DB524" s="9" t="e">
        <v>#N/A</v>
      </c>
      <c r="DC524" s="9" t="e">
        <v>#N/A</v>
      </c>
      <c r="DD524" s="9" t="e">
        <v>#N/A</v>
      </c>
      <c r="DE524" s="9" t="e">
        <v>#N/A</v>
      </c>
      <c r="DF524" s="9" t="e">
        <v>#N/A</v>
      </c>
      <c r="DG524" s="9" t="e">
        <v>#N/A</v>
      </c>
      <c r="DH524" s="9" t="e">
        <v>#N/A</v>
      </c>
      <c r="DI524" s="9" t="e">
        <v>#N/A</v>
      </c>
      <c r="DJ524" s="9" t="e">
        <v>#N/A</v>
      </c>
      <c r="DK524" s="9" t="e">
        <v>#N/A</v>
      </c>
      <c r="DL524" s="9" t="e">
        <v>#N/A</v>
      </c>
      <c r="DM524" s="9" t="e">
        <v>#N/A</v>
      </c>
      <c r="DN524" s="9" t="e">
        <v>#N/A</v>
      </c>
      <c r="DO524" s="9" t="e">
        <v>#N/A</v>
      </c>
      <c r="DP524" s="9" t="e">
        <v>#N/A</v>
      </c>
      <c r="DR524" s="9" t="e">
        <v>#N/A</v>
      </c>
      <c r="DS524" s="9" t="e">
        <v>#N/A</v>
      </c>
      <c r="DT524" s="9" t="e">
        <v>#N/A</v>
      </c>
      <c r="DU524" s="9" t="e">
        <v>#N/A</v>
      </c>
      <c r="DV524" s="9" t="e">
        <v>#N/A</v>
      </c>
      <c r="DW524" s="9" t="e">
        <v>#N/A</v>
      </c>
      <c r="DX524" s="9" t="e">
        <v>#N/A</v>
      </c>
      <c r="DY524" s="9" t="e">
        <v>#N/A</v>
      </c>
      <c r="DZ524" s="9" t="e">
        <v>#N/A</v>
      </c>
      <c r="EA524" s="9" t="e">
        <v>#N/A</v>
      </c>
      <c r="EB524" s="9" t="e">
        <v>#N/A</v>
      </c>
      <c r="EC524" s="9" t="e">
        <v>#N/A</v>
      </c>
      <c r="ED524" s="9" t="e">
        <v>#N/A</v>
      </c>
      <c r="EE524" s="9" t="e">
        <v>#N/A</v>
      </c>
      <c r="EF524" s="9" t="e">
        <v>#N/A</v>
      </c>
      <c r="EG524" s="9" t="e">
        <v>#N/A</v>
      </c>
      <c r="EH524" s="9" t="e">
        <v>#N/A</v>
      </c>
      <c r="EI524" s="9" t="e">
        <v>#N/A</v>
      </c>
      <c r="EJ524" s="9" t="e">
        <v>#N/A</v>
      </c>
      <c r="EK524" s="9" t="e">
        <v>#N/A</v>
      </c>
      <c r="EL524" s="9" t="e">
        <v>#N/A</v>
      </c>
      <c r="EM524" s="9" t="e">
        <v>#N/A</v>
      </c>
      <c r="EN524" s="9" t="e">
        <v>#N/A</v>
      </c>
      <c r="EO524" s="9" t="e">
        <v>#N/A</v>
      </c>
      <c r="EP524" s="9" t="e">
        <v>#N/A</v>
      </c>
      <c r="EQ524" s="9" t="e">
        <v>#N/A</v>
      </c>
      <c r="ER524" s="9" t="e">
        <v>#N/A</v>
      </c>
      <c r="ES524" s="9" t="e">
        <v>#N/A</v>
      </c>
      <c r="ET524" s="9" t="e">
        <v>#N/A</v>
      </c>
      <c r="EU524" s="9" t="e">
        <v>#N/A</v>
      </c>
      <c r="EV524" s="9" t="e">
        <v>#N/A</v>
      </c>
      <c r="EW524" s="9" t="e">
        <v>#N/A</v>
      </c>
      <c r="EX524" s="9" t="e">
        <v>#N/A</v>
      </c>
      <c r="EY524" s="9" t="e">
        <v>#N/A</v>
      </c>
      <c r="EZ524" s="9" t="e">
        <v>#N/A</v>
      </c>
      <c r="FA524" s="9" t="e">
        <v>#N/A</v>
      </c>
      <c r="FB524" s="9" t="e">
        <v>#N/A</v>
      </c>
      <c r="FC524" s="9" t="e">
        <v>#N/A</v>
      </c>
      <c r="FD524" s="9" t="e">
        <v>#N/A</v>
      </c>
      <c r="FE524" s="9" t="e">
        <v>#N/A</v>
      </c>
      <c r="FF524" s="9" t="e">
        <v>#N/A</v>
      </c>
      <c r="FG524" s="9" t="e">
        <v>#N/A</v>
      </c>
      <c r="FH524" s="9" t="e">
        <v>#N/A</v>
      </c>
      <c r="FI524" s="9" t="e">
        <v>#N/A</v>
      </c>
      <c r="FJ524" s="9" t="e">
        <v>#N/A</v>
      </c>
      <c r="FK524" s="9" t="e">
        <v>#N/A</v>
      </c>
      <c r="FL524" s="9" t="e">
        <v>#N/A</v>
      </c>
      <c r="FM524" s="9" t="e">
        <v>#N/A</v>
      </c>
      <c r="FO524" s="9" t="e">
        <v>#N/A</v>
      </c>
      <c r="FP524" s="7" t="e">
        <v>#N/A</v>
      </c>
      <c r="FQ524" s="9" t="e">
        <v>#N/A</v>
      </c>
      <c r="FR524" s="7" t="e">
        <f t="shared" si="71"/>
        <v>#N/A</v>
      </c>
      <c r="FT524" s="7" t="e">
        <v>#N/A</v>
      </c>
      <c r="FU524" s="7">
        <v>3.5</v>
      </c>
      <c r="FV524" s="9" t="e">
        <v>#N/A</v>
      </c>
      <c r="FX524" s="9" t="e">
        <v>#N/A</v>
      </c>
      <c r="FY524" s="9" t="e">
        <v>#N/A</v>
      </c>
      <c r="FZ524" s="9" t="e">
        <v>#N/A</v>
      </c>
      <c r="GA524" s="9" t="e">
        <v>#N/A</v>
      </c>
      <c r="GB524" s="9" t="e">
        <v>#N/A</v>
      </c>
    </row>
    <row r="525" spans="1:184" x14ac:dyDescent="0.25">
      <c r="A525" s="6">
        <f t="shared" si="65"/>
        <v>45286</v>
      </c>
      <c r="B525" s="13">
        <f t="shared" si="66"/>
        <v>12</v>
      </c>
      <c r="C525" s="13">
        <f t="shared" si="67"/>
        <v>2023</v>
      </c>
      <c r="D525">
        <f t="shared" si="68"/>
        <v>202312</v>
      </c>
      <c r="E525">
        <f t="shared" si="69"/>
        <v>4</v>
      </c>
      <c r="F525">
        <f t="shared" si="70"/>
        <v>202304</v>
      </c>
      <c r="G525" t="s">
        <v>714</v>
      </c>
      <c r="H525" s="9">
        <v>5.25</v>
      </c>
      <c r="I525" s="9" t="e">
        <v>#N/A</v>
      </c>
      <c r="J525" s="10" t="e">
        <v>#N/A</v>
      </c>
      <c r="K525" s="10" t="e">
        <v>#N/A</v>
      </c>
      <c r="L525" s="10" t="e">
        <v>#N/A</v>
      </c>
      <c r="M525" s="10" t="e">
        <v>#N/A</v>
      </c>
      <c r="N525" s="10" t="e">
        <v>#N/A</v>
      </c>
      <c r="O525" s="10" t="e">
        <v>#N/A</v>
      </c>
      <c r="P525" s="10" t="e">
        <v>#N/A</v>
      </c>
      <c r="Q525" s="10" t="e">
        <v>#N/A</v>
      </c>
      <c r="R525" s="10" t="e">
        <v>#N/A</v>
      </c>
      <c r="S525" s="10" t="e">
        <v>#N/A</v>
      </c>
      <c r="T525" s="10" t="e">
        <v>#N/A</v>
      </c>
      <c r="U525" s="10" t="e">
        <v>#N/A</v>
      </c>
      <c r="V525" s="10" t="e">
        <v>#N/A</v>
      </c>
      <c r="W525" s="10" t="e">
        <v>#N/A</v>
      </c>
      <c r="X525" s="10" t="e">
        <v>#N/A</v>
      </c>
      <c r="Y525" s="10" t="e">
        <v>#N/A</v>
      </c>
      <c r="Z525" s="10" t="e">
        <v>#N/A</v>
      </c>
      <c r="AA525" s="10" t="e">
        <v>#N/A</v>
      </c>
      <c r="AB525" s="10" t="e">
        <v>#N/A</v>
      </c>
      <c r="AC525" s="10" t="e">
        <v>#N/A</v>
      </c>
      <c r="AD525" s="10" t="e">
        <v>#N/A</v>
      </c>
      <c r="AE525" s="10" t="e">
        <v>#N/A</v>
      </c>
      <c r="AF525" s="10" t="e">
        <v>#N/A</v>
      </c>
      <c r="AG525" s="10" t="e">
        <v>#N/A</v>
      </c>
      <c r="AH525" s="10" t="e">
        <v>#N/A</v>
      </c>
      <c r="AI525" s="10" t="e">
        <v>#N/A</v>
      </c>
      <c r="AJ525" s="10" t="e">
        <v>#N/A</v>
      </c>
      <c r="AK525" s="10" t="e">
        <v>#N/A</v>
      </c>
      <c r="AL525" s="10" t="e">
        <v>#N/A</v>
      </c>
      <c r="AM525" s="10" t="e">
        <v>#N/A</v>
      </c>
      <c r="AN525" s="10" t="e">
        <v>#N/A</v>
      </c>
      <c r="AO525" s="10" t="e">
        <v>#N/A</v>
      </c>
      <c r="AP525" s="10" t="e">
        <v>#N/A</v>
      </c>
      <c r="AQ525" s="10" t="e">
        <v>#N/A</v>
      </c>
      <c r="AR525" s="10" t="e">
        <v>#N/A</v>
      </c>
      <c r="AS525" s="10" t="e">
        <v>#N/A</v>
      </c>
      <c r="AT525" s="10" t="e">
        <v>#N/A</v>
      </c>
      <c r="AU525" s="10" t="e">
        <v>#N/A</v>
      </c>
      <c r="AV525" s="10" t="e">
        <v>#N/A</v>
      </c>
      <c r="AW525" s="10" t="e">
        <v>#N/A</v>
      </c>
      <c r="AX525" s="10" t="e">
        <v>#N/A</v>
      </c>
      <c r="AY525" s="10" t="e">
        <v>#N/A</v>
      </c>
      <c r="AZ525" s="10" t="e">
        <v>#N/A</v>
      </c>
      <c r="BA525" s="10" t="e">
        <v>#N/A</v>
      </c>
      <c r="BB525" s="10" t="e">
        <v>#N/A</v>
      </c>
      <c r="BC525" s="10" t="e">
        <v>#N/A</v>
      </c>
      <c r="BD525" s="10" t="e">
        <v>#N/A</v>
      </c>
      <c r="BE525" s="10" t="e">
        <v>#N/A</v>
      </c>
      <c r="BF525" s="10" t="e">
        <v>#N/A</v>
      </c>
      <c r="BG525" s="10" t="e">
        <v>#N/A</v>
      </c>
      <c r="BH525" s="10" t="e">
        <v>#N/A</v>
      </c>
      <c r="BI525" s="10" t="e">
        <v>#N/A</v>
      </c>
      <c r="BJ525" s="10" t="e">
        <v>#N/A</v>
      </c>
      <c r="BK525" s="10" t="e">
        <v>#N/A</v>
      </c>
      <c r="BL525" s="10" t="e">
        <v>#N/A</v>
      </c>
      <c r="BM525" s="10" t="e">
        <v>#N/A</v>
      </c>
      <c r="BN525" s="10" t="e">
        <v>#N/A</v>
      </c>
      <c r="BO525" s="10" t="e">
        <v>#N/A</v>
      </c>
      <c r="BP525" s="10" t="e">
        <v>#N/A</v>
      </c>
      <c r="BQ525" s="10" t="e">
        <v>#N/A</v>
      </c>
      <c r="BR525" s="10" t="e">
        <v>#N/A</v>
      </c>
      <c r="BS525" s="10" t="e">
        <v>#N/A</v>
      </c>
      <c r="BU525" s="9">
        <v>85.32</v>
      </c>
      <c r="BV525" s="9">
        <v>86.44</v>
      </c>
      <c r="BW525" s="9">
        <v>85.93</v>
      </c>
      <c r="BX525" s="9">
        <v>85.71</v>
      </c>
      <c r="BY525" s="9">
        <v>85.45</v>
      </c>
      <c r="BZ525" s="9">
        <v>85.06</v>
      </c>
      <c r="CA525" s="9">
        <v>84.15</v>
      </c>
      <c r="CB525" s="9">
        <v>85.46</v>
      </c>
      <c r="CC525" s="9">
        <v>86.08</v>
      </c>
      <c r="CD525" s="9">
        <v>89.03</v>
      </c>
      <c r="CE525" s="9">
        <v>99.27</v>
      </c>
      <c r="CF525" s="9">
        <v>107.94</v>
      </c>
      <c r="CG525" s="9">
        <v>110.21</v>
      </c>
      <c r="CH525" s="9">
        <v>107.28</v>
      </c>
      <c r="CI525" s="9">
        <v>100.46</v>
      </c>
      <c r="CJ525" s="9">
        <v>93.13</v>
      </c>
      <c r="CK525" s="9">
        <v>88.11</v>
      </c>
      <c r="CL525" s="9">
        <v>84.21</v>
      </c>
      <c r="CM525" s="9">
        <v>84.32</v>
      </c>
      <c r="CN525" s="9">
        <v>86.48</v>
      </c>
      <c r="CO525" s="9">
        <v>88.98</v>
      </c>
      <c r="CP525" s="9">
        <v>91.57</v>
      </c>
      <c r="CQ525" s="9">
        <v>93.8</v>
      </c>
      <c r="CR525" s="9">
        <v>96.39</v>
      </c>
      <c r="CS525" s="9">
        <v>99.88</v>
      </c>
      <c r="CT525" s="9">
        <v>101.3</v>
      </c>
      <c r="CU525" s="9">
        <v>94.96</v>
      </c>
      <c r="CV525" s="9">
        <v>82.99</v>
      </c>
      <c r="CW525" s="9">
        <v>79.739999999999995</v>
      </c>
      <c r="CX525" s="9">
        <v>77.319999999999993</v>
      </c>
      <c r="CY525" s="9">
        <v>76.13</v>
      </c>
      <c r="CZ525" s="9">
        <v>76.33</v>
      </c>
      <c r="DA525" s="9">
        <v>78.84</v>
      </c>
      <c r="DB525" s="9">
        <v>83.31</v>
      </c>
      <c r="DC525" s="9">
        <v>87.31</v>
      </c>
      <c r="DD525" s="9">
        <v>91.35</v>
      </c>
      <c r="DE525" s="9">
        <v>91.78</v>
      </c>
      <c r="DF525" s="9">
        <v>92.77</v>
      </c>
      <c r="DG525" s="9">
        <v>86.79</v>
      </c>
      <c r="DH525" s="9">
        <v>80.209999999999994</v>
      </c>
      <c r="DI525" s="9">
        <v>74.86</v>
      </c>
      <c r="DJ525" s="9">
        <v>70.81</v>
      </c>
      <c r="DK525" s="9">
        <v>62.52</v>
      </c>
      <c r="DL525" s="9">
        <v>62.83</v>
      </c>
      <c r="DM525" s="9">
        <v>66.12</v>
      </c>
      <c r="DN525" s="9">
        <v>72.64</v>
      </c>
      <c r="DO525" s="9">
        <v>76.17</v>
      </c>
      <c r="DP525" s="9">
        <v>80.11</v>
      </c>
      <c r="DR525" s="9">
        <v>84.9</v>
      </c>
      <c r="DS525" s="9">
        <v>86.85</v>
      </c>
      <c r="DT525" s="9">
        <v>82.95</v>
      </c>
      <c r="DU525" s="9">
        <v>80.55</v>
      </c>
      <c r="DV525" s="9">
        <v>78.2</v>
      </c>
      <c r="DW525" s="9">
        <v>76.75</v>
      </c>
      <c r="DX525" s="9">
        <v>79.45</v>
      </c>
      <c r="DY525" s="9">
        <v>79.849999999999994</v>
      </c>
      <c r="DZ525" s="9">
        <v>79.45</v>
      </c>
      <c r="EA525" s="9">
        <v>91.85</v>
      </c>
      <c r="EB525" s="9">
        <v>94.8</v>
      </c>
      <c r="EC525" s="9">
        <v>95.85</v>
      </c>
      <c r="ED525" s="9">
        <v>98.05</v>
      </c>
      <c r="EE525" s="9">
        <v>97.3</v>
      </c>
      <c r="EF525" s="9">
        <v>97</v>
      </c>
      <c r="EG525" s="9">
        <v>80.900000000000006</v>
      </c>
      <c r="EH525" s="9">
        <v>75.849999999999994</v>
      </c>
      <c r="EI525" s="9">
        <v>75.55</v>
      </c>
      <c r="EJ525" s="9">
        <v>75.900000000000006</v>
      </c>
      <c r="EK525" s="9">
        <v>76.650000000000006</v>
      </c>
      <c r="EL525" s="9">
        <v>80.099999999999994</v>
      </c>
      <c r="EM525" s="9">
        <v>89.6</v>
      </c>
      <c r="EN525" s="9">
        <v>92.6</v>
      </c>
      <c r="EO525" s="9">
        <v>92.9</v>
      </c>
      <c r="EP525" s="9">
        <v>92.8</v>
      </c>
      <c r="EQ525" s="9">
        <v>92.2</v>
      </c>
      <c r="ER525" s="9">
        <v>88.85</v>
      </c>
      <c r="ES525" s="9">
        <v>79.900000000000006</v>
      </c>
      <c r="ET525" s="9">
        <v>77.05</v>
      </c>
      <c r="EU525" s="9">
        <v>76.900000000000006</v>
      </c>
      <c r="EV525" s="9">
        <v>77.150000000000006</v>
      </c>
      <c r="EW525" s="9">
        <v>77.599999999999994</v>
      </c>
      <c r="EX525" s="9">
        <v>79.5</v>
      </c>
      <c r="EY525" s="9">
        <v>84.65</v>
      </c>
      <c r="EZ525" s="9">
        <v>86.3</v>
      </c>
      <c r="FA525" s="9">
        <v>86.55</v>
      </c>
      <c r="FB525" s="9">
        <v>86.5</v>
      </c>
      <c r="FC525" s="9">
        <v>86.05</v>
      </c>
      <c r="FD525" s="9">
        <v>83.25</v>
      </c>
      <c r="FE525" s="9">
        <v>75.55</v>
      </c>
      <c r="FF525" s="9">
        <v>73.099999999999994</v>
      </c>
      <c r="FG525" s="9">
        <v>72.849999999999994</v>
      </c>
      <c r="FH525" s="9">
        <v>72.95</v>
      </c>
      <c r="FI525" s="9">
        <v>73.599999999999994</v>
      </c>
      <c r="FJ525" s="9">
        <v>77.5</v>
      </c>
      <c r="FK525" s="9">
        <v>88.35</v>
      </c>
      <c r="FL525" s="9">
        <v>91.8</v>
      </c>
      <c r="FM525" s="9">
        <v>92.25</v>
      </c>
      <c r="FO525" s="9" t="e">
        <v>#N/A</v>
      </c>
      <c r="FP525" s="7" t="e">
        <v>#N/A</v>
      </c>
      <c r="FQ525" s="9" t="e">
        <v>#N/A</v>
      </c>
      <c r="FR525" s="7" t="e">
        <f t="shared" si="71"/>
        <v>#N/A</v>
      </c>
      <c r="FT525" s="7" t="e">
        <v>#N/A</v>
      </c>
      <c r="FU525" s="7" t="e">
        <v>#N/A</v>
      </c>
      <c r="FV525" s="9" t="e">
        <v>#N/A</v>
      </c>
      <c r="FX525" s="9">
        <v>81.069999999999993</v>
      </c>
      <c r="FY525" s="9">
        <v>80.66</v>
      </c>
      <c r="FZ525" s="9">
        <v>79.95</v>
      </c>
      <c r="GA525" s="9">
        <v>77.67</v>
      </c>
      <c r="GB525" s="9">
        <v>73.92</v>
      </c>
    </row>
    <row r="526" spans="1:184" x14ac:dyDescent="0.25">
      <c r="A526" s="6">
        <f t="shared" si="65"/>
        <v>45287</v>
      </c>
      <c r="B526" s="13">
        <f t="shared" si="66"/>
        <v>12</v>
      </c>
      <c r="C526" s="13">
        <f t="shared" si="67"/>
        <v>2023</v>
      </c>
      <c r="D526">
        <f t="shared" si="68"/>
        <v>202312</v>
      </c>
      <c r="E526">
        <f t="shared" si="69"/>
        <v>4</v>
      </c>
      <c r="F526">
        <f t="shared" si="70"/>
        <v>202304</v>
      </c>
      <c r="G526" t="s">
        <v>715</v>
      </c>
      <c r="H526" s="9">
        <v>5.25</v>
      </c>
      <c r="I526" s="9">
        <v>5.1863000000000001</v>
      </c>
      <c r="J526" s="10">
        <v>5.1909615000000002</v>
      </c>
      <c r="K526" s="10">
        <v>5.1735559000000002</v>
      </c>
      <c r="L526" s="10">
        <v>5.1219989999999997</v>
      </c>
      <c r="M526" s="10">
        <v>5.0228539999999997</v>
      </c>
      <c r="N526" s="10">
        <v>4.8803131999999998</v>
      </c>
      <c r="O526" s="10">
        <v>4.7103463999999997</v>
      </c>
      <c r="P526" s="10">
        <v>4.5295012000000003</v>
      </c>
      <c r="Q526" s="10">
        <v>4.3525520000000002</v>
      </c>
      <c r="R526" s="10">
        <v>4.1882704000000004</v>
      </c>
      <c r="S526" s="10">
        <v>4.0398230000000002</v>
      </c>
      <c r="T526" s="10">
        <v>3.9073338</v>
      </c>
      <c r="U526" s="10">
        <v>3.7896519999999998</v>
      </c>
      <c r="V526" s="10">
        <v>3.6832962</v>
      </c>
      <c r="W526" s="10">
        <v>3.5867190999999998</v>
      </c>
      <c r="X526" s="10">
        <v>3.4991444999999999</v>
      </c>
      <c r="Y526" s="10">
        <v>3.4197931000000001</v>
      </c>
      <c r="Z526" s="10">
        <v>3.3478854999999998</v>
      </c>
      <c r="AA526" s="10">
        <v>3.2826453999999998</v>
      </c>
      <c r="AB526" s="10">
        <v>3.2233478999999998</v>
      </c>
      <c r="AC526" s="10">
        <v>3.1694979000000001</v>
      </c>
      <c r="AD526" s="10">
        <v>3.1206624999999999</v>
      </c>
      <c r="AE526" s="10">
        <v>3.0764067000000002</v>
      </c>
      <c r="AF526" s="10">
        <v>3.0362958</v>
      </c>
      <c r="AG526" s="10">
        <v>2.9998963999999999</v>
      </c>
      <c r="AH526" s="10">
        <v>2.9668041000000001</v>
      </c>
      <c r="AI526" s="10">
        <v>2.9367776999999999</v>
      </c>
      <c r="AJ526" s="10">
        <v>2.9096320000000002</v>
      </c>
      <c r="AK526" s="10">
        <v>2.8851806999999998</v>
      </c>
      <c r="AL526" s="10">
        <v>2.8632374999999999</v>
      </c>
      <c r="AM526" s="10">
        <v>2.8436168999999998</v>
      </c>
      <c r="AN526" s="10">
        <v>2.8261327000000001</v>
      </c>
      <c r="AO526" s="10">
        <v>2.8105988000000002</v>
      </c>
      <c r="AP526" s="10">
        <v>2.7968294999999999</v>
      </c>
      <c r="AQ526" s="10">
        <v>2.7846388000000002</v>
      </c>
      <c r="AR526" s="10">
        <v>2.7738404000000001</v>
      </c>
      <c r="AS526" s="10">
        <v>2.7642487</v>
      </c>
      <c r="AT526" s="10">
        <v>2.7556956000000001</v>
      </c>
      <c r="AU526" s="10">
        <v>2.7481106999999998</v>
      </c>
      <c r="AV526" s="10">
        <v>2.7414564000000001</v>
      </c>
      <c r="AW526" s="10">
        <v>2.7356948999999999</v>
      </c>
      <c r="AX526" s="10">
        <v>2.7307885000000001</v>
      </c>
      <c r="AY526" s="10">
        <v>2.7266995000000001</v>
      </c>
      <c r="AZ526" s="10">
        <v>2.7233903000000002</v>
      </c>
      <c r="BA526" s="10">
        <v>2.7208228999999999</v>
      </c>
      <c r="BB526" s="10">
        <v>2.7189599000000002</v>
      </c>
      <c r="BC526" s="10">
        <v>2.7177633999999999</v>
      </c>
      <c r="BD526" s="10">
        <v>2.7171957999999998</v>
      </c>
      <c r="BE526" s="10">
        <v>2.7172193</v>
      </c>
      <c r="BF526" s="10">
        <v>2.7177986999999999</v>
      </c>
      <c r="BG526" s="10">
        <v>2.7189111000000001</v>
      </c>
      <c r="BH526" s="10">
        <v>2.7205382</v>
      </c>
      <c r="BI526" s="10">
        <v>2.7226615999999999</v>
      </c>
      <c r="BJ526" s="10">
        <v>2.7252629000000002</v>
      </c>
      <c r="BK526" s="10">
        <v>2.7283235000000001</v>
      </c>
      <c r="BL526" s="10">
        <v>2.7318251</v>
      </c>
      <c r="BM526" s="10">
        <v>2.7357493000000002</v>
      </c>
      <c r="BN526" s="10">
        <v>2.7400775999999998</v>
      </c>
      <c r="BO526" s="10">
        <v>2.7447914999999998</v>
      </c>
      <c r="BP526" s="10">
        <v>2.7498729000000002</v>
      </c>
      <c r="BQ526" s="10">
        <v>2.7553030000000001</v>
      </c>
      <c r="BR526" s="10">
        <v>2.7943916999999998</v>
      </c>
      <c r="BS526" s="10">
        <v>2.8427077999999999</v>
      </c>
      <c r="BU526" s="9">
        <v>90.03</v>
      </c>
      <c r="BV526" s="9">
        <v>90.81</v>
      </c>
      <c r="BW526" s="9">
        <v>90.01</v>
      </c>
      <c r="BX526" s="9">
        <v>89.54</v>
      </c>
      <c r="BY526" s="9">
        <v>89.11</v>
      </c>
      <c r="BZ526" s="9">
        <v>88.84</v>
      </c>
      <c r="CA526" s="9">
        <v>87.72</v>
      </c>
      <c r="CB526" s="9">
        <v>88.88</v>
      </c>
      <c r="CC526" s="9">
        <v>89.74</v>
      </c>
      <c r="CD526" s="9">
        <v>92.18</v>
      </c>
      <c r="CE526" s="9">
        <v>101.83</v>
      </c>
      <c r="CF526" s="9">
        <v>110.49</v>
      </c>
      <c r="CG526" s="9">
        <v>112.62</v>
      </c>
      <c r="CH526" s="9">
        <v>109.65</v>
      </c>
      <c r="CI526" s="9">
        <v>102.8</v>
      </c>
      <c r="CJ526" s="9">
        <v>95.08</v>
      </c>
      <c r="CK526" s="9">
        <v>89.96</v>
      </c>
      <c r="CL526" s="9">
        <v>85.83</v>
      </c>
      <c r="CM526" s="9">
        <v>85.77</v>
      </c>
      <c r="CN526" s="9">
        <v>87.93</v>
      </c>
      <c r="CO526" s="9">
        <v>90.45</v>
      </c>
      <c r="CP526" s="9">
        <v>92.97</v>
      </c>
      <c r="CQ526" s="9">
        <v>95.21</v>
      </c>
      <c r="CR526" s="9">
        <v>97.8</v>
      </c>
      <c r="CS526" s="9">
        <v>101.45</v>
      </c>
      <c r="CT526" s="9">
        <v>103.23</v>
      </c>
      <c r="CU526" s="9">
        <v>96.38</v>
      </c>
      <c r="CV526" s="9">
        <v>83.66</v>
      </c>
      <c r="CW526" s="9">
        <v>80.400000000000006</v>
      </c>
      <c r="CX526" s="9">
        <v>77.98</v>
      </c>
      <c r="CY526" s="9">
        <v>76.790000000000006</v>
      </c>
      <c r="CZ526" s="9">
        <v>76.989999999999995</v>
      </c>
      <c r="DA526" s="9">
        <v>79.5</v>
      </c>
      <c r="DB526" s="9">
        <v>83.66</v>
      </c>
      <c r="DC526" s="9">
        <v>87.66</v>
      </c>
      <c r="DD526" s="9">
        <v>91.69</v>
      </c>
      <c r="DE526" s="9">
        <v>92.01</v>
      </c>
      <c r="DF526" s="9">
        <v>93</v>
      </c>
      <c r="DG526" s="9">
        <v>87.02</v>
      </c>
      <c r="DH526" s="9">
        <v>80.44</v>
      </c>
      <c r="DI526" s="9">
        <v>75.09</v>
      </c>
      <c r="DJ526" s="9">
        <v>71.040000000000006</v>
      </c>
      <c r="DK526" s="9">
        <v>62.75</v>
      </c>
      <c r="DL526" s="9">
        <v>63.06</v>
      </c>
      <c r="DM526" s="9">
        <v>66.33</v>
      </c>
      <c r="DN526" s="9">
        <v>72.849999999999994</v>
      </c>
      <c r="DO526" s="9">
        <v>76.38</v>
      </c>
      <c r="DP526" s="9">
        <v>80.319999999999993</v>
      </c>
      <c r="DR526" s="9">
        <v>90.7</v>
      </c>
      <c r="DS526" s="9">
        <v>91.6</v>
      </c>
      <c r="DT526" s="9">
        <v>85.85</v>
      </c>
      <c r="DU526" s="9">
        <v>82.2</v>
      </c>
      <c r="DV526" s="9">
        <v>81.95</v>
      </c>
      <c r="DW526" s="9">
        <v>81.8</v>
      </c>
      <c r="DX526" s="9">
        <v>82.2</v>
      </c>
      <c r="DY526" s="9">
        <v>82.6</v>
      </c>
      <c r="DZ526" s="9">
        <v>82.2</v>
      </c>
      <c r="EA526" s="9">
        <v>94.1</v>
      </c>
      <c r="EB526" s="9">
        <v>98.1</v>
      </c>
      <c r="EC526" s="9">
        <v>99.75</v>
      </c>
      <c r="ED526" s="9">
        <v>102.9</v>
      </c>
      <c r="EE526" s="9">
        <v>103.2</v>
      </c>
      <c r="EF526" s="9">
        <v>98.05</v>
      </c>
      <c r="EG526" s="9">
        <v>83.3</v>
      </c>
      <c r="EH526" s="9">
        <v>78.7</v>
      </c>
      <c r="EI526" s="9">
        <v>78.400000000000006</v>
      </c>
      <c r="EJ526" s="9">
        <v>78.7</v>
      </c>
      <c r="EK526" s="9">
        <v>79.45</v>
      </c>
      <c r="EL526" s="9">
        <v>83.15</v>
      </c>
      <c r="EM526" s="9">
        <v>93.25</v>
      </c>
      <c r="EN526" s="9">
        <v>96.5</v>
      </c>
      <c r="EO526" s="9">
        <v>96.85</v>
      </c>
      <c r="EP526" s="9">
        <v>96.7</v>
      </c>
      <c r="EQ526" s="9">
        <v>96.05</v>
      </c>
      <c r="ER526" s="9">
        <v>92.2</v>
      </c>
      <c r="ES526" s="9">
        <v>81.75</v>
      </c>
      <c r="ET526" s="9">
        <v>78.5</v>
      </c>
      <c r="EU526" s="9">
        <v>78.3</v>
      </c>
      <c r="EV526" s="9">
        <v>78.599999999999994</v>
      </c>
      <c r="EW526" s="9">
        <v>79.099999999999994</v>
      </c>
      <c r="EX526" s="9">
        <v>81.150000000000006</v>
      </c>
      <c r="EY526" s="9">
        <v>86.7</v>
      </c>
      <c r="EZ526" s="9">
        <v>88.55</v>
      </c>
      <c r="FA526" s="9">
        <v>88.8</v>
      </c>
      <c r="FB526" s="9">
        <v>88.75</v>
      </c>
      <c r="FC526" s="9">
        <v>88.25</v>
      </c>
      <c r="FD526" s="9">
        <v>85.45</v>
      </c>
      <c r="FE526" s="9">
        <v>77.75</v>
      </c>
      <c r="FF526" s="9">
        <v>75.3</v>
      </c>
      <c r="FG526" s="9">
        <v>75.05</v>
      </c>
      <c r="FH526" s="9">
        <v>75.099999999999994</v>
      </c>
      <c r="FI526" s="9">
        <v>75.8</v>
      </c>
      <c r="FJ526" s="9">
        <v>79.650000000000006</v>
      </c>
      <c r="FK526" s="9">
        <v>90.55</v>
      </c>
      <c r="FL526" s="9">
        <v>94</v>
      </c>
      <c r="FM526" s="9">
        <v>94.45</v>
      </c>
      <c r="FO526" s="9">
        <v>81.614599999999996</v>
      </c>
      <c r="FP526" s="7">
        <v>80.97</v>
      </c>
      <c r="FQ526" s="9">
        <v>1.2788999999999999</v>
      </c>
      <c r="FR526" s="7">
        <f t="shared" si="71"/>
        <v>63.312221440300263</v>
      </c>
      <c r="FT526" s="7">
        <v>3.98</v>
      </c>
      <c r="FU526" s="7">
        <v>3.45</v>
      </c>
      <c r="FV526" s="9">
        <v>81.781800000000004</v>
      </c>
      <c r="FX526" s="9">
        <v>79.650000000000006</v>
      </c>
      <c r="FY526" s="9">
        <v>79.41</v>
      </c>
      <c r="FZ526" s="9">
        <v>78.87</v>
      </c>
      <c r="GA526" s="9">
        <v>76.900000000000006</v>
      </c>
      <c r="GB526" s="9">
        <v>73.47</v>
      </c>
    </row>
    <row r="527" spans="1:184" x14ac:dyDescent="0.25">
      <c r="A527" s="6">
        <f t="shared" ref="A527:A590" si="72">+A522+7</f>
        <v>45288</v>
      </c>
      <c r="B527" s="13">
        <f t="shared" si="66"/>
        <v>12</v>
      </c>
      <c r="C527" s="13">
        <f t="shared" si="67"/>
        <v>2023</v>
      </c>
      <c r="D527">
        <f t="shared" si="68"/>
        <v>202312</v>
      </c>
      <c r="E527">
        <f t="shared" si="69"/>
        <v>4</v>
      </c>
      <c r="F527">
        <f t="shared" si="70"/>
        <v>202304</v>
      </c>
      <c r="G527" t="s">
        <v>716</v>
      </c>
      <c r="H527" s="9">
        <v>5.25</v>
      </c>
      <c r="I527" s="9">
        <v>5.1867000000000001</v>
      </c>
      <c r="J527" s="10">
        <v>5.1895677999999998</v>
      </c>
      <c r="K527" s="10">
        <v>5.1726131999999998</v>
      </c>
      <c r="L527" s="10">
        <v>5.1224169000000002</v>
      </c>
      <c r="M527" s="10">
        <v>5.0221714000000004</v>
      </c>
      <c r="N527" s="10">
        <v>4.8756446000000002</v>
      </c>
      <c r="O527" s="10">
        <v>4.6992779000000002</v>
      </c>
      <c r="P527" s="10">
        <v>4.5117504000000004</v>
      </c>
      <c r="Q527" s="10">
        <v>4.3292444000000003</v>
      </c>
      <c r="R527" s="10">
        <v>4.1609976</v>
      </c>
      <c r="S527" s="10">
        <v>4.0105288000000003</v>
      </c>
      <c r="T527" s="10">
        <v>3.8774288000000001</v>
      </c>
      <c r="U527" s="10">
        <v>3.7600844000000002</v>
      </c>
      <c r="V527" s="10">
        <v>3.6546970999999999</v>
      </c>
      <c r="W527" s="10">
        <v>3.5595077000000002</v>
      </c>
      <c r="X527" s="10">
        <v>3.4737190999999998</v>
      </c>
      <c r="Y527" s="10">
        <v>3.396531</v>
      </c>
      <c r="Z527" s="10">
        <v>3.3271438999999998</v>
      </c>
      <c r="AA527" s="10">
        <v>3.2647605999999998</v>
      </c>
      <c r="AB527" s="10">
        <v>3.2086242999999999</v>
      </c>
      <c r="AC527" s="10">
        <v>3.1581996999999999</v>
      </c>
      <c r="AD527" s="10">
        <v>3.1130236999999998</v>
      </c>
      <c r="AE527" s="10">
        <v>3.0726315999999998</v>
      </c>
      <c r="AF527" s="10">
        <v>3.0365584999999999</v>
      </c>
      <c r="AG527" s="10">
        <v>3.0043413000000001</v>
      </c>
      <c r="AH527" s="10">
        <v>2.9755486000000002</v>
      </c>
      <c r="AI527" s="10">
        <v>2.9499127000000001</v>
      </c>
      <c r="AJ527" s="10">
        <v>2.9272163</v>
      </c>
      <c r="AK527" s="10">
        <v>2.9072414000000002</v>
      </c>
      <c r="AL527" s="10">
        <v>2.8897697999999998</v>
      </c>
      <c r="AM527" s="10">
        <v>2.8745842000000001</v>
      </c>
      <c r="AN527" s="10">
        <v>2.8614665000000001</v>
      </c>
      <c r="AO527" s="10">
        <v>2.8501987999999998</v>
      </c>
      <c r="AP527" s="10">
        <v>2.8405635</v>
      </c>
      <c r="AQ527" s="10">
        <v>2.8323426</v>
      </c>
      <c r="AR527" s="10">
        <v>2.8253181999999999</v>
      </c>
      <c r="AS527" s="10">
        <v>2.8192727</v>
      </c>
      <c r="AT527" s="10">
        <v>2.8140135000000002</v>
      </c>
      <c r="AU527" s="10">
        <v>2.8094722999999999</v>
      </c>
      <c r="AV527" s="10">
        <v>2.8056185</v>
      </c>
      <c r="AW527" s="10">
        <v>2.8024214000000001</v>
      </c>
      <c r="AX527" s="10">
        <v>2.7998504</v>
      </c>
      <c r="AY527" s="10">
        <v>2.7978748000000002</v>
      </c>
      <c r="AZ527" s="10">
        <v>2.7964641000000001</v>
      </c>
      <c r="BA527" s="10">
        <v>2.7955874999999999</v>
      </c>
      <c r="BB527" s="10">
        <v>2.7952145000000002</v>
      </c>
      <c r="BC527" s="10">
        <v>2.7953144000000001</v>
      </c>
      <c r="BD527" s="10">
        <v>2.7958565000000002</v>
      </c>
      <c r="BE527" s="10">
        <v>2.7968103000000002</v>
      </c>
      <c r="BF527" s="10">
        <v>2.7981482999999998</v>
      </c>
      <c r="BG527" s="10">
        <v>2.7998596</v>
      </c>
      <c r="BH527" s="10">
        <v>2.8019379</v>
      </c>
      <c r="BI527" s="10">
        <v>2.8043768999999998</v>
      </c>
      <c r="BJ527" s="10">
        <v>2.8071704999999998</v>
      </c>
      <c r="BK527" s="10">
        <v>2.8103123999999999</v>
      </c>
      <c r="BL527" s="10">
        <v>2.8137965</v>
      </c>
      <c r="BM527" s="10">
        <v>2.8176166999999999</v>
      </c>
      <c r="BN527" s="10">
        <v>2.8217664999999998</v>
      </c>
      <c r="BO527" s="10">
        <v>2.8262399</v>
      </c>
      <c r="BP527" s="10">
        <v>2.8310306999999999</v>
      </c>
      <c r="BQ527" s="10">
        <v>2.8361326</v>
      </c>
      <c r="BR527" s="10">
        <v>2.872865</v>
      </c>
      <c r="BS527" s="10">
        <v>2.9188304999999999</v>
      </c>
      <c r="BU527" s="9">
        <v>83.56</v>
      </c>
      <c r="BV527" s="9">
        <v>84.65</v>
      </c>
      <c r="BW527" s="9">
        <v>84.43</v>
      </c>
      <c r="BX527" s="9">
        <v>83.96</v>
      </c>
      <c r="BY527" s="9">
        <v>83.84</v>
      </c>
      <c r="BZ527" s="9">
        <v>83.74</v>
      </c>
      <c r="CA527" s="9">
        <v>83.85</v>
      </c>
      <c r="CB527" s="9">
        <v>84.08</v>
      </c>
      <c r="CC527" s="9">
        <v>85.02</v>
      </c>
      <c r="CD527" s="9">
        <v>88.49</v>
      </c>
      <c r="CE527" s="9">
        <v>98.27</v>
      </c>
      <c r="CF527" s="9">
        <v>106.95</v>
      </c>
      <c r="CG527" s="9">
        <v>109.14</v>
      </c>
      <c r="CH527" s="9">
        <v>106.17</v>
      </c>
      <c r="CI527" s="9">
        <v>99.15</v>
      </c>
      <c r="CJ527" s="9">
        <v>91.78</v>
      </c>
      <c r="CK527" s="9">
        <v>86.84</v>
      </c>
      <c r="CL527" s="9">
        <v>82.72</v>
      </c>
      <c r="CM527" s="9">
        <v>82.53</v>
      </c>
      <c r="CN527" s="9">
        <v>84.69</v>
      </c>
      <c r="CO527" s="9">
        <v>87.13</v>
      </c>
      <c r="CP527" s="9">
        <v>89.64</v>
      </c>
      <c r="CQ527" s="9">
        <v>91.88</v>
      </c>
      <c r="CR527" s="9">
        <v>94.47</v>
      </c>
      <c r="CS527" s="9">
        <v>98.12</v>
      </c>
      <c r="CT527" s="9">
        <v>99.9</v>
      </c>
      <c r="CU527" s="9">
        <v>93.05</v>
      </c>
      <c r="CV527" s="9">
        <v>80.05</v>
      </c>
      <c r="CW527" s="9">
        <v>76.81</v>
      </c>
      <c r="CX527" s="9">
        <v>74.39</v>
      </c>
      <c r="CY527" s="9">
        <v>73.2</v>
      </c>
      <c r="CZ527" s="9">
        <v>73.41</v>
      </c>
      <c r="DA527" s="9">
        <v>75.92</v>
      </c>
      <c r="DB527" s="9">
        <v>80.28</v>
      </c>
      <c r="DC527" s="9">
        <v>84.26</v>
      </c>
      <c r="DD527" s="9">
        <v>88.29</v>
      </c>
      <c r="DE527" s="9">
        <v>88.58</v>
      </c>
      <c r="DF527" s="9">
        <v>89.57</v>
      </c>
      <c r="DG527" s="9">
        <v>83.6</v>
      </c>
      <c r="DH527" s="9">
        <v>77.41</v>
      </c>
      <c r="DI527" s="9">
        <v>72.069999999999993</v>
      </c>
      <c r="DJ527" s="9">
        <v>68.02</v>
      </c>
      <c r="DK527" s="9">
        <v>59.75</v>
      </c>
      <c r="DL527" s="9">
        <v>60.06</v>
      </c>
      <c r="DM527" s="9">
        <v>63.33</v>
      </c>
      <c r="DN527" s="9">
        <v>70.39</v>
      </c>
      <c r="DO527" s="9">
        <v>73.930000000000007</v>
      </c>
      <c r="DP527" s="9">
        <v>77.87</v>
      </c>
      <c r="DR527" s="9">
        <v>86.9</v>
      </c>
      <c r="DS527" s="9">
        <v>87.6</v>
      </c>
      <c r="DT527" s="9">
        <v>84</v>
      </c>
      <c r="DU527" s="9">
        <v>80.900000000000006</v>
      </c>
      <c r="DV527" s="9">
        <v>79.55</v>
      </c>
      <c r="DW527" s="9">
        <v>78.2</v>
      </c>
      <c r="DX527" s="9">
        <v>79.55</v>
      </c>
      <c r="DY527" s="9">
        <v>79.95</v>
      </c>
      <c r="DZ527" s="9">
        <v>79.55</v>
      </c>
      <c r="EA527" s="9">
        <v>92.6</v>
      </c>
      <c r="EB527" s="9">
        <v>96.6</v>
      </c>
      <c r="EC527" s="9">
        <v>98.25</v>
      </c>
      <c r="ED527" s="9">
        <v>99.5</v>
      </c>
      <c r="EE527" s="9">
        <v>99.8</v>
      </c>
      <c r="EF527" s="9">
        <v>94.65</v>
      </c>
      <c r="EG527" s="9">
        <v>81.2</v>
      </c>
      <c r="EH527" s="9">
        <v>76.95</v>
      </c>
      <c r="EI527" s="9">
        <v>76.650000000000006</v>
      </c>
      <c r="EJ527" s="9">
        <v>76.95</v>
      </c>
      <c r="EK527" s="9">
        <v>77.650000000000006</v>
      </c>
      <c r="EL527" s="9">
        <v>81.3</v>
      </c>
      <c r="EM527" s="9">
        <v>91.65</v>
      </c>
      <c r="EN527" s="9">
        <v>95</v>
      </c>
      <c r="EO527" s="9">
        <v>95.35</v>
      </c>
      <c r="EP527" s="9">
        <v>95.25</v>
      </c>
      <c r="EQ527" s="9">
        <v>94.5</v>
      </c>
      <c r="ER527" s="9">
        <v>90.5</v>
      </c>
      <c r="ES527" s="9">
        <v>79.2</v>
      </c>
      <c r="ET527" s="9">
        <v>75.650000000000006</v>
      </c>
      <c r="EU527" s="9">
        <v>75.400000000000006</v>
      </c>
      <c r="EV527" s="9">
        <v>75.7</v>
      </c>
      <c r="EW527" s="9">
        <v>76.25</v>
      </c>
      <c r="EX527" s="9">
        <v>78.8</v>
      </c>
      <c r="EY527" s="9">
        <v>85.9</v>
      </c>
      <c r="EZ527" s="9">
        <v>88.2</v>
      </c>
      <c r="FA527" s="9">
        <v>88.45</v>
      </c>
      <c r="FB527" s="9">
        <v>88.35</v>
      </c>
      <c r="FC527" s="9">
        <v>87.85</v>
      </c>
      <c r="FD527" s="9">
        <v>85.15</v>
      </c>
      <c r="FE527" s="9">
        <v>77.349999999999994</v>
      </c>
      <c r="FF527" s="9">
        <v>74.849999999999994</v>
      </c>
      <c r="FG527" s="9">
        <v>74.650000000000006</v>
      </c>
      <c r="FH527" s="9">
        <v>74.7</v>
      </c>
      <c r="FI527" s="9">
        <v>75.349999999999994</v>
      </c>
      <c r="FJ527" s="9">
        <v>79.099999999999994</v>
      </c>
      <c r="FK527" s="9">
        <v>90.05</v>
      </c>
      <c r="FL527" s="9">
        <v>93.55</v>
      </c>
      <c r="FM527" s="9">
        <v>94</v>
      </c>
      <c r="FO527" s="9">
        <v>81.386099999999999</v>
      </c>
      <c r="FP527" s="7">
        <v>79.040000000000006</v>
      </c>
      <c r="FQ527" s="9">
        <v>1.2769999999999999</v>
      </c>
      <c r="FR527" s="7">
        <f t="shared" si="71"/>
        <v>61.895066562255295</v>
      </c>
      <c r="FT527" s="7">
        <v>4</v>
      </c>
      <c r="FU527" s="7">
        <v>3.5</v>
      </c>
      <c r="FV527" s="9">
        <v>81.560100000000006</v>
      </c>
      <c r="FX527" s="9">
        <v>78.39</v>
      </c>
      <c r="FY527" s="9">
        <v>77.040000000000006</v>
      </c>
      <c r="FZ527" s="9">
        <v>76.64</v>
      </c>
      <c r="GA527" s="9">
        <v>74.930000000000007</v>
      </c>
      <c r="GB527" s="9">
        <v>72.010000000000005</v>
      </c>
    </row>
    <row r="528" spans="1:184" x14ac:dyDescent="0.25">
      <c r="A528" s="6">
        <f t="shared" si="72"/>
        <v>45289</v>
      </c>
      <c r="B528" s="13">
        <f t="shared" si="66"/>
        <v>12</v>
      </c>
      <c r="C528" s="13">
        <f t="shared" si="67"/>
        <v>2023</v>
      </c>
      <c r="D528">
        <f t="shared" si="68"/>
        <v>202312</v>
      </c>
      <c r="E528">
        <f t="shared" si="69"/>
        <v>4</v>
      </c>
      <c r="F528">
        <f t="shared" si="70"/>
        <v>202304</v>
      </c>
      <c r="G528" t="s">
        <v>717</v>
      </c>
      <c r="H528" s="9">
        <v>5.25</v>
      </c>
      <c r="I528" s="9">
        <v>5.1868999999999996</v>
      </c>
      <c r="J528" s="10">
        <v>5.1895508000000001</v>
      </c>
      <c r="K528" s="10">
        <v>5.1750026</v>
      </c>
      <c r="L528" s="10">
        <v>5.1291067000000004</v>
      </c>
      <c r="M528" s="10">
        <v>5.0351691000000001</v>
      </c>
      <c r="N528" s="10">
        <v>4.8947086999999998</v>
      </c>
      <c r="O528" s="10">
        <v>4.7205715000000001</v>
      </c>
      <c r="P528" s="10">
        <v>4.5311807999999996</v>
      </c>
      <c r="Q528" s="10">
        <v>4.3435053999999997</v>
      </c>
      <c r="R528" s="10">
        <v>4.1679997000000002</v>
      </c>
      <c r="S528" s="10">
        <v>4.0092528999999999</v>
      </c>
      <c r="T528" s="10">
        <v>3.8681587999999998</v>
      </c>
      <c r="U528" s="10">
        <v>3.7439483</v>
      </c>
      <c r="V528" s="10">
        <v>3.6339157000000002</v>
      </c>
      <c r="W528" s="10">
        <v>3.5364749</v>
      </c>
      <c r="X528" s="10">
        <v>3.4505761000000001</v>
      </c>
      <c r="Y528" s="10">
        <v>3.3751660999999999</v>
      </c>
      <c r="Z528" s="10">
        <v>3.3091922</v>
      </c>
      <c r="AA528" s="10">
        <v>3.2516039999999999</v>
      </c>
      <c r="AB528" s="10">
        <v>3.2013905999999999</v>
      </c>
      <c r="AC528" s="10">
        <v>3.1577358000000002</v>
      </c>
      <c r="AD528" s="10">
        <v>3.1198814000000001</v>
      </c>
      <c r="AE528" s="10">
        <v>3.0870677</v>
      </c>
      <c r="AF528" s="10">
        <v>3.0585347999999999</v>
      </c>
      <c r="AG528" s="10">
        <v>3.0335242999999998</v>
      </c>
      <c r="AH528" s="10">
        <v>3.0113595000000002</v>
      </c>
      <c r="AI528" s="10">
        <v>2.9917305000000001</v>
      </c>
      <c r="AJ528" s="10">
        <v>2.9744291</v>
      </c>
      <c r="AK528" s="10">
        <v>2.9592466000000002</v>
      </c>
      <c r="AL528" s="10">
        <v>2.9459740999999999</v>
      </c>
      <c r="AM528" s="10">
        <v>2.9344033</v>
      </c>
      <c r="AN528" s="10">
        <v>2.9243256</v>
      </c>
      <c r="AO528" s="10">
        <v>2.9155323000000002</v>
      </c>
      <c r="AP528" s="10">
        <v>2.9078149</v>
      </c>
      <c r="AQ528" s="10">
        <v>2.9009648000000001</v>
      </c>
      <c r="AR528" s="10">
        <v>2.8947731999999999</v>
      </c>
      <c r="AS528" s="10">
        <v>2.8890318000000001</v>
      </c>
      <c r="AT528" s="10">
        <v>2.8835670000000002</v>
      </c>
      <c r="AU528" s="10">
        <v>2.8783607999999998</v>
      </c>
      <c r="AV528" s="10">
        <v>2.8734381</v>
      </c>
      <c r="AW528" s="10">
        <v>2.8688235</v>
      </c>
      <c r="AX528" s="10">
        <v>2.8645418999999999</v>
      </c>
      <c r="AY528" s="10">
        <v>2.8606180999999999</v>
      </c>
      <c r="AZ528" s="10">
        <v>2.8570768000000002</v>
      </c>
      <c r="BA528" s="10">
        <v>2.8539428999999998</v>
      </c>
      <c r="BB528" s="10">
        <v>2.8512412</v>
      </c>
      <c r="BC528" s="10">
        <v>2.8489963999999999</v>
      </c>
      <c r="BD528" s="10">
        <v>2.8472333000000001</v>
      </c>
      <c r="BE528" s="10">
        <v>2.8459767999999999</v>
      </c>
      <c r="BF528" s="10">
        <v>2.8452476</v>
      </c>
      <c r="BG528" s="10">
        <v>2.8450486000000001</v>
      </c>
      <c r="BH528" s="10">
        <v>2.8453778000000001</v>
      </c>
      <c r="BI528" s="10">
        <v>2.8462331000000001</v>
      </c>
      <c r="BJ528" s="10">
        <v>2.8476126000000002</v>
      </c>
      <c r="BK528" s="10">
        <v>2.8495143000000001</v>
      </c>
      <c r="BL528" s="10">
        <v>2.8519361000000001</v>
      </c>
      <c r="BM528" s="10">
        <v>2.854876</v>
      </c>
      <c r="BN528" s="10">
        <v>2.8583319999999999</v>
      </c>
      <c r="BO528" s="10">
        <v>2.8623021999999998</v>
      </c>
      <c r="BP528" s="10">
        <v>2.8667843999999998</v>
      </c>
      <c r="BQ528" s="10">
        <v>2.8717766999999998</v>
      </c>
      <c r="BR528" s="10">
        <v>2.9116018000000001</v>
      </c>
      <c r="BS528" s="10">
        <v>2.9648184</v>
      </c>
      <c r="BU528" s="9">
        <v>80.709999999999994</v>
      </c>
      <c r="BV528" s="9">
        <v>80.81</v>
      </c>
      <c r="BW528" s="9">
        <v>81.010000000000005</v>
      </c>
      <c r="BX528" s="9">
        <v>80.75</v>
      </c>
      <c r="BY528" s="9">
        <v>80.650000000000006</v>
      </c>
      <c r="BZ528" s="9">
        <v>80.91</v>
      </c>
      <c r="CA528" s="9">
        <v>80.849999999999994</v>
      </c>
      <c r="CB528" s="9">
        <v>81.84</v>
      </c>
      <c r="CC528" s="9">
        <v>85.35</v>
      </c>
      <c r="CD528" s="9">
        <v>95.16</v>
      </c>
      <c r="CE528" s="9">
        <v>104.01</v>
      </c>
      <c r="CF528" s="9">
        <v>106.41</v>
      </c>
      <c r="CG528" s="9">
        <v>103.63</v>
      </c>
      <c r="CH528" s="9">
        <v>96.54</v>
      </c>
      <c r="CI528" s="9">
        <v>89.8</v>
      </c>
      <c r="CJ528" s="9">
        <v>85.22</v>
      </c>
      <c r="CK528" s="9">
        <v>80.760000000000005</v>
      </c>
      <c r="CL528" s="9">
        <v>81.53</v>
      </c>
      <c r="CM528" s="9">
        <v>83.66</v>
      </c>
      <c r="CN528" s="9">
        <v>86.08</v>
      </c>
      <c r="CO528" s="9">
        <v>88.69</v>
      </c>
      <c r="CP528" s="9">
        <v>90.91</v>
      </c>
      <c r="CQ528" s="9">
        <v>93.47</v>
      </c>
      <c r="CR528" s="9">
        <v>96.95</v>
      </c>
      <c r="CS528" s="9">
        <v>98.69</v>
      </c>
      <c r="CT528" s="9">
        <v>91.75</v>
      </c>
      <c r="CU528" s="9">
        <v>79.06</v>
      </c>
      <c r="CV528" s="9">
        <v>75.819999999999993</v>
      </c>
      <c r="CW528" s="9">
        <v>73.400000000000006</v>
      </c>
      <c r="CX528" s="9">
        <v>72.19</v>
      </c>
      <c r="CY528" s="9">
        <v>72.41</v>
      </c>
      <c r="CZ528" s="9">
        <v>74.92</v>
      </c>
      <c r="DA528" s="9">
        <v>78.98</v>
      </c>
      <c r="DB528" s="9">
        <v>83</v>
      </c>
      <c r="DC528" s="9">
        <v>87.07</v>
      </c>
      <c r="DD528" s="9">
        <v>87.15</v>
      </c>
      <c r="DE528" s="9">
        <v>88.18</v>
      </c>
      <c r="DF528" s="9">
        <v>82.25</v>
      </c>
      <c r="DG528" s="9">
        <v>76.44</v>
      </c>
      <c r="DH528" s="9">
        <v>71.13</v>
      </c>
      <c r="DI528" s="9">
        <v>67.13</v>
      </c>
      <c r="DJ528" s="9">
        <v>58.9</v>
      </c>
      <c r="DK528" s="9">
        <v>59.27</v>
      </c>
      <c r="DL528" s="9">
        <v>62.59</v>
      </c>
      <c r="DM528" s="9">
        <v>69.400000000000006</v>
      </c>
      <c r="DN528" s="9">
        <v>73.010000000000005</v>
      </c>
      <c r="DO528" s="9">
        <v>77.010000000000005</v>
      </c>
      <c r="DP528" s="9">
        <v>81.239999999999995</v>
      </c>
      <c r="DR528" s="9">
        <v>86.2</v>
      </c>
      <c r="DS528" s="9">
        <v>80.95</v>
      </c>
      <c r="DT528" s="9">
        <v>77.849999999999994</v>
      </c>
      <c r="DU528" s="9">
        <v>77.8</v>
      </c>
      <c r="DV528" s="9">
        <v>77.5</v>
      </c>
      <c r="DW528" s="9">
        <v>78.2</v>
      </c>
      <c r="DX528" s="9">
        <v>78.599999999999994</v>
      </c>
      <c r="DY528" s="9">
        <v>78.2</v>
      </c>
      <c r="DZ528" s="9">
        <v>91.05</v>
      </c>
      <c r="EA528" s="9">
        <v>95.25</v>
      </c>
      <c r="EB528" s="9">
        <v>96.55</v>
      </c>
      <c r="EC528" s="9">
        <v>98.75</v>
      </c>
      <c r="ED528" s="9">
        <v>98.8</v>
      </c>
      <c r="EE528" s="9">
        <v>93.9</v>
      </c>
      <c r="EF528" s="9">
        <v>80.150000000000006</v>
      </c>
      <c r="EG528" s="9">
        <v>75.8</v>
      </c>
      <c r="EH528" s="9">
        <v>75.5</v>
      </c>
      <c r="EI528" s="9">
        <v>75.75</v>
      </c>
      <c r="EJ528" s="9">
        <v>76.5</v>
      </c>
      <c r="EK528" s="9">
        <v>80.45</v>
      </c>
      <c r="EL528" s="9">
        <v>91.25</v>
      </c>
      <c r="EM528" s="9">
        <v>94.75</v>
      </c>
      <c r="EN528" s="9">
        <v>95.1</v>
      </c>
      <c r="EO528" s="9">
        <v>95</v>
      </c>
      <c r="EP528" s="9">
        <v>94.25</v>
      </c>
      <c r="EQ528" s="9">
        <v>89.95</v>
      </c>
      <c r="ER528" s="9">
        <v>78.25</v>
      </c>
      <c r="ES528" s="9">
        <v>74.55</v>
      </c>
      <c r="ET528" s="9">
        <v>74.3</v>
      </c>
      <c r="EU528" s="9">
        <v>74.599999999999994</v>
      </c>
      <c r="EV528" s="9">
        <v>75.2</v>
      </c>
      <c r="EW528" s="9">
        <v>77.8</v>
      </c>
      <c r="EX528" s="9">
        <v>84.9</v>
      </c>
      <c r="EY528" s="9">
        <v>87.2</v>
      </c>
      <c r="EZ528" s="9">
        <v>87.45</v>
      </c>
      <c r="FA528" s="9">
        <v>87.35</v>
      </c>
      <c r="FB528" s="9">
        <v>86.85</v>
      </c>
      <c r="FC528" s="9">
        <v>84.05</v>
      </c>
      <c r="FD528" s="9">
        <v>76.3</v>
      </c>
      <c r="FE528" s="9">
        <v>73.8</v>
      </c>
      <c r="FF528" s="9">
        <v>73.599999999999994</v>
      </c>
      <c r="FG528" s="9">
        <v>73.650000000000006</v>
      </c>
      <c r="FH528" s="9">
        <v>74.3</v>
      </c>
      <c r="FI528" s="9">
        <v>78.2</v>
      </c>
      <c r="FJ528" s="9">
        <v>89.05</v>
      </c>
      <c r="FK528" s="9">
        <v>92.55</v>
      </c>
      <c r="FL528" s="9">
        <v>92.95</v>
      </c>
      <c r="FM528" s="9">
        <v>92.95</v>
      </c>
      <c r="FO528" s="9">
        <v>81.503900000000002</v>
      </c>
      <c r="FP528" s="7">
        <v>77.69</v>
      </c>
      <c r="FQ528" s="9">
        <v>1.2746999999999999</v>
      </c>
      <c r="FR528" s="7">
        <f t="shared" si="71"/>
        <v>60.947673962500978</v>
      </c>
      <c r="FT528" s="7">
        <v>3.98</v>
      </c>
      <c r="FU528" s="7">
        <v>3.54</v>
      </c>
      <c r="FV528" s="9">
        <v>81.687299999999993</v>
      </c>
      <c r="FX528" s="9">
        <v>77.040000000000006</v>
      </c>
      <c r="FY528" s="9">
        <v>76.790000000000006</v>
      </c>
      <c r="FZ528" s="9">
        <v>76.17</v>
      </c>
      <c r="GA528" s="9">
        <v>74.39</v>
      </c>
      <c r="GB528" s="9">
        <v>71.59</v>
      </c>
    </row>
    <row r="529" spans="1:184" x14ac:dyDescent="0.25">
      <c r="A529" s="6">
        <f t="shared" si="72"/>
        <v>45292</v>
      </c>
      <c r="B529" s="13">
        <f t="shared" si="66"/>
        <v>1</v>
      </c>
      <c r="C529" s="13">
        <f t="shared" si="67"/>
        <v>2024</v>
      </c>
      <c r="D529">
        <f t="shared" si="68"/>
        <v>202401</v>
      </c>
      <c r="E529">
        <f t="shared" si="69"/>
        <v>1</v>
      </c>
      <c r="F529">
        <f t="shared" si="70"/>
        <v>202401</v>
      </c>
      <c r="G529" t="s">
        <v>718</v>
      </c>
      <c r="H529" s="9">
        <v>5.25</v>
      </c>
      <c r="I529" s="9" t="e">
        <v>#N/A</v>
      </c>
      <c r="J529" s="10" t="e">
        <v>#N/A</v>
      </c>
      <c r="K529" s="10" t="e">
        <v>#N/A</v>
      </c>
      <c r="L529" s="10" t="e">
        <v>#N/A</v>
      </c>
      <c r="M529" s="10" t="e">
        <v>#N/A</v>
      </c>
      <c r="N529" s="10" t="e">
        <v>#N/A</v>
      </c>
      <c r="O529" s="10" t="e">
        <v>#N/A</v>
      </c>
      <c r="P529" s="10" t="e">
        <v>#N/A</v>
      </c>
      <c r="Q529" s="10" t="e">
        <v>#N/A</v>
      </c>
      <c r="R529" s="10" t="e">
        <v>#N/A</v>
      </c>
      <c r="S529" s="10" t="e">
        <v>#N/A</v>
      </c>
      <c r="T529" s="10" t="e">
        <v>#N/A</v>
      </c>
      <c r="U529" s="10" t="e">
        <v>#N/A</v>
      </c>
      <c r="V529" s="10" t="e">
        <v>#N/A</v>
      </c>
      <c r="W529" s="10" t="e">
        <v>#N/A</v>
      </c>
      <c r="X529" s="10" t="e">
        <v>#N/A</v>
      </c>
      <c r="Y529" s="10" t="e">
        <v>#N/A</v>
      </c>
      <c r="Z529" s="10" t="e">
        <v>#N/A</v>
      </c>
      <c r="AA529" s="10" t="e">
        <v>#N/A</v>
      </c>
      <c r="AB529" s="10" t="e">
        <v>#N/A</v>
      </c>
      <c r="AC529" s="10" t="e">
        <v>#N/A</v>
      </c>
      <c r="AD529" s="10" t="e">
        <v>#N/A</v>
      </c>
      <c r="AE529" s="10" t="e">
        <v>#N/A</v>
      </c>
      <c r="AF529" s="10" t="e">
        <v>#N/A</v>
      </c>
      <c r="AG529" s="10" t="e">
        <v>#N/A</v>
      </c>
      <c r="AH529" s="10" t="e">
        <v>#N/A</v>
      </c>
      <c r="AI529" s="10" t="e">
        <v>#N/A</v>
      </c>
      <c r="AJ529" s="10" t="e">
        <v>#N/A</v>
      </c>
      <c r="AK529" s="10" t="e">
        <v>#N/A</v>
      </c>
      <c r="AL529" s="10" t="e">
        <v>#N/A</v>
      </c>
      <c r="AM529" s="10" t="e">
        <v>#N/A</v>
      </c>
      <c r="AN529" s="10" t="e">
        <v>#N/A</v>
      </c>
      <c r="AO529" s="10" t="e">
        <v>#N/A</v>
      </c>
      <c r="AP529" s="10" t="e">
        <v>#N/A</v>
      </c>
      <c r="AQ529" s="10" t="e">
        <v>#N/A</v>
      </c>
      <c r="AR529" s="10" t="e">
        <v>#N/A</v>
      </c>
      <c r="AS529" s="10" t="e">
        <v>#N/A</v>
      </c>
      <c r="AT529" s="10" t="e">
        <v>#N/A</v>
      </c>
      <c r="AU529" s="10" t="e">
        <v>#N/A</v>
      </c>
      <c r="AV529" s="10" t="e">
        <v>#N/A</v>
      </c>
      <c r="AW529" s="10" t="e">
        <v>#N/A</v>
      </c>
      <c r="AX529" s="10" t="e">
        <v>#N/A</v>
      </c>
      <c r="AY529" s="10" t="e">
        <v>#N/A</v>
      </c>
      <c r="AZ529" s="10" t="e">
        <v>#N/A</v>
      </c>
      <c r="BA529" s="10" t="e">
        <v>#N/A</v>
      </c>
      <c r="BB529" s="10" t="e">
        <v>#N/A</v>
      </c>
      <c r="BC529" s="10" t="e">
        <v>#N/A</v>
      </c>
      <c r="BD529" s="10" t="e">
        <v>#N/A</v>
      </c>
      <c r="BE529" s="10" t="e">
        <v>#N/A</v>
      </c>
      <c r="BF529" s="10" t="e">
        <v>#N/A</v>
      </c>
      <c r="BG529" s="10" t="e">
        <v>#N/A</v>
      </c>
      <c r="BH529" s="10" t="e">
        <v>#N/A</v>
      </c>
      <c r="BI529" s="10" t="e">
        <v>#N/A</v>
      </c>
      <c r="BJ529" s="10" t="e">
        <v>#N/A</v>
      </c>
      <c r="BK529" s="10" t="e">
        <v>#N/A</v>
      </c>
      <c r="BL529" s="10" t="e">
        <v>#N/A</v>
      </c>
      <c r="BM529" s="10" t="e">
        <v>#N/A</v>
      </c>
      <c r="BN529" s="10" t="e">
        <v>#N/A</v>
      </c>
      <c r="BO529" s="10" t="e">
        <v>#N/A</v>
      </c>
      <c r="BP529" s="10" t="e">
        <v>#N/A</v>
      </c>
      <c r="BQ529" s="10" t="e">
        <v>#N/A</v>
      </c>
      <c r="BR529" s="10" t="e">
        <v>#N/A</v>
      </c>
      <c r="BS529" s="10" t="e">
        <v>#N/A</v>
      </c>
      <c r="BU529" s="9" t="e">
        <v>#N/A</v>
      </c>
      <c r="BV529" s="9" t="e">
        <v>#N/A</v>
      </c>
      <c r="BW529" s="9" t="e">
        <v>#N/A</v>
      </c>
      <c r="BX529" s="9" t="e">
        <v>#N/A</v>
      </c>
      <c r="BY529" s="9" t="e">
        <v>#N/A</v>
      </c>
      <c r="BZ529" s="9" t="e">
        <v>#N/A</v>
      </c>
      <c r="CA529" s="9" t="e">
        <v>#N/A</v>
      </c>
      <c r="CB529" s="9" t="e">
        <v>#N/A</v>
      </c>
      <c r="CC529" s="9" t="e">
        <v>#N/A</v>
      </c>
      <c r="CD529" s="9" t="e">
        <v>#N/A</v>
      </c>
      <c r="CE529" s="9" t="e">
        <v>#N/A</v>
      </c>
      <c r="CF529" s="9" t="e">
        <v>#N/A</v>
      </c>
      <c r="CG529" s="9" t="e">
        <v>#N/A</v>
      </c>
      <c r="CH529" s="9" t="e">
        <v>#N/A</v>
      </c>
      <c r="CI529" s="9" t="e">
        <v>#N/A</v>
      </c>
      <c r="CJ529" s="9" t="e">
        <v>#N/A</v>
      </c>
      <c r="CK529" s="9" t="e">
        <v>#N/A</v>
      </c>
      <c r="CL529" s="9" t="e">
        <v>#N/A</v>
      </c>
      <c r="CM529" s="9" t="e">
        <v>#N/A</v>
      </c>
      <c r="CN529" s="9" t="e">
        <v>#N/A</v>
      </c>
      <c r="CO529" s="9" t="e">
        <v>#N/A</v>
      </c>
      <c r="CP529" s="9" t="e">
        <v>#N/A</v>
      </c>
      <c r="CQ529" s="9" t="e">
        <v>#N/A</v>
      </c>
      <c r="CR529" s="9" t="e">
        <v>#N/A</v>
      </c>
      <c r="CS529" s="9" t="e">
        <v>#N/A</v>
      </c>
      <c r="CT529" s="9" t="e">
        <v>#N/A</v>
      </c>
      <c r="CU529" s="9" t="e">
        <v>#N/A</v>
      </c>
      <c r="CV529" s="9" t="e">
        <v>#N/A</v>
      </c>
      <c r="CW529" s="9" t="e">
        <v>#N/A</v>
      </c>
      <c r="CX529" s="9" t="e">
        <v>#N/A</v>
      </c>
      <c r="CY529" s="9" t="e">
        <v>#N/A</v>
      </c>
      <c r="CZ529" s="9" t="e">
        <v>#N/A</v>
      </c>
      <c r="DA529" s="9" t="e">
        <v>#N/A</v>
      </c>
      <c r="DB529" s="9" t="e">
        <v>#N/A</v>
      </c>
      <c r="DC529" s="9" t="e">
        <v>#N/A</v>
      </c>
      <c r="DD529" s="9" t="e">
        <v>#N/A</v>
      </c>
      <c r="DE529" s="9" t="e">
        <v>#N/A</v>
      </c>
      <c r="DF529" s="9" t="e">
        <v>#N/A</v>
      </c>
      <c r="DG529" s="9" t="e">
        <v>#N/A</v>
      </c>
      <c r="DH529" s="9" t="e">
        <v>#N/A</v>
      </c>
      <c r="DI529" s="9" t="e">
        <v>#N/A</v>
      </c>
      <c r="DJ529" s="9" t="e">
        <v>#N/A</v>
      </c>
      <c r="DK529" s="9" t="e">
        <v>#N/A</v>
      </c>
      <c r="DL529" s="9" t="e">
        <v>#N/A</v>
      </c>
      <c r="DM529" s="9" t="e">
        <v>#N/A</v>
      </c>
      <c r="DN529" s="9" t="e">
        <v>#N/A</v>
      </c>
      <c r="DO529" s="9" t="e">
        <v>#N/A</v>
      </c>
      <c r="DP529" s="9" t="e">
        <v>#N/A</v>
      </c>
      <c r="DR529" s="9" t="e">
        <v>#N/A</v>
      </c>
      <c r="DS529" s="9" t="e">
        <v>#N/A</v>
      </c>
      <c r="DT529" s="9" t="e">
        <v>#N/A</v>
      </c>
      <c r="DU529" s="9" t="e">
        <v>#N/A</v>
      </c>
      <c r="DV529" s="9" t="e">
        <v>#N/A</v>
      </c>
      <c r="DW529" s="9" t="e">
        <v>#N/A</v>
      </c>
      <c r="DX529" s="9" t="e">
        <v>#N/A</v>
      </c>
      <c r="DY529" s="9" t="e">
        <v>#N/A</v>
      </c>
      <c r="DZ529" s="9" t="e">
        <v>#N/A</v>
      </c>
      <c r="EA529" s="9" t="e">
        <v>#N/A</v>
      </c>
      <c r="EB529" s="9" t="e">
        <v>#N/A</v>
      </c>
      <c r="EC529" s="9" t="e">
        <v>#N/A</v>
      </c>
      <c r="ED529" s="9" t="e">
        <v>#N/A</v>
      </c>
      <c r="EE529" s="9" t="e">
        <v>#N/A</v>
      </c>
      <c r="EF529" s="9" t="e">
        <v>#N/A</v>
      </c>
      <c r="EG529" s="9" t="e">
        <v>#N/A</v>
      </c>
      <c r="EH529" s="9" t="e">
        <v>#N/A</v>
      </c>
      <c r="EI529" s="9" t="e">
        <v>#N/A</v>
      </c>
      <c r="EJ529" s="9" t="e">
        <v>#N/A</v>
      </c>
      <c r="EK529" s="9" t="e">
        <v>#N/A</v>
      </c>
      <c r="EL529" s="9" t="e">
        <v>#N/A</v>
      </c>
      <c r="EM529" s="9" t="e">
        <v>#N/A</v>
      </c>
      <c r="EN529" s="9" t="e">
        <v>#N/A</v>
      </c>
      <c r="EO529" s="9" t="e">
        <v>#N/A</v>
      </c>
      <c r="EP529" s="9" t="e">
        <v>#N/A</v>
      </c>
      <c r="EQ529" s="9" t="e">
        <v>#N/A</v>
      </c>
      <c r="ER529" s="9" t="e">
        <v>#N/A</v>
      </c>
      <c r="ES529" s="9" t="e">
        <v>#N/A</v>
      </c>
      <c r="ET529" s="9" t="e">
        <v>#N/A</v>
      </c>
      <c r="EU529" s="9" t="e">
        <v>#N/A</v>
      </c>
      <c r="EV529" s="9" t="e">
        <v>#N/A</v>
      </c>
      <c r="EW529" s="9" t="e">
        <v>#N/A</v>
      </c>
      <c r="EX529" s="9" t="e">
        <v>#N/A</v>
      </c>
      <c r="EY529" s="9" t="e">
        <v>#N/A</v>
      </c>
      <c r="EZ529" s="9" t="e">
        <v>#N/A</v>
      </c>
      <c r="FA529" s="9" t="e">
        <v>#N/A</v>
      </c>
      <c r="FB529" s="9" t="e">
        <v>#N/A</v>
      </c>
      <c r="FC529" s="9" t="e">
        <v>#N/A</v>
      </c>
      <c r="FD529" s="9" t="e">
        <v>#N/A</v>
      </c>
      <c r="FE529" s="9" t="e">
        <v>#N/A</v>
      </c>
      <c r="FF529" s="9" t="e">
        <v>#N/A</v>
      </c>
      <c r="FG529" s="9" t="e">
        <v>#N/A</v>
      </c>
      <c r="FH529" s="9" t="e">
        <v>#N/A</v>
      </c>
      <c r="FI529" s="9" t="e">
        <v>#N/A</v>
      </c>
      <c r="FJ529" s="9" t="e">
        <v>#N/A</v>
      </c>
      <c r="FK529" s="9" t="e">
        <v>#N/A</v>
      </c>
      <c r="FL529" s="9" t="e">
        <v>#N/A</v>
      </c>
      <c r="FM529" s="9" t="e">
        <v>#N/A</v>
      </c>
      <c r="FO529" s="9" t="e">
        <v>#N/A</v>
      </c>
      <c r="FP529" s="7" t="e">
        <v>#N/A</v>
      </c>
      <c r="FQ529" s="9" t="e">
        <v>#N/A</v>
      </c>
      <c r="FR529" s="7" t="e">
        <f t="shared" si="71"/>
        <v>#N/A</v>
      </c>
      <c r="FT529" s="7" t="e">
        <v>#N/A</v>
      </c>
      <c r="FU529" s="7" t="e">
        <v>#N/A</v>
      </c>
      <c r="FV529" s="9" t="e">
        <v>#N/A</v>
      </c>
      <c r="FX529" s="9" t="e">
        <v>#N/A</v>
      </c>
      <c r="FY529" s="9" t="e">
        <v>#N/A</v>
      </c>
      <c r="FZ529" s="9" t="e">
        <v>#N/A</v>
      </c>
      <c r="GA529" s="9" t="e">
        <v>#N/A</v>
      </c>
      <c r="GB529" s="9" t="e">
        <v>#N/A</v>
      </c>
    </row>
    <row r="530" spans="1:184" x14ac:dyDescent="0.25">
      <c r="A530" s="6">
        <f t="shared" si="72"/>
        <v>45293</v>
      </c>
      <c r="B530" s="13">
        <f t="shared" si="66"/>
        <v>1</v>
      </c>
      <c r="C530" s="13">
        <f t="shared" si="67"/>
        <v>2024</v>
      </c>
      <c r="D530">
        <f t="shared" si="68"/>
        <v>202401</v>
      </c>
      <c r="E530">
        <f t="shared" si="69"/>
        <v>1</v>
      </c>
      <c r="F530">
        <f t="shared" si="70"/>
        <v>202401</v>
      </c>
      <c r="G530" t="s">
        <v>719</v>
      </c>
      <c r="H530" s="9">
        <v>5.25</v>
      </c>
      <c r="I530" s="9">
        <v>5.1863000000000001</v>
      </c>
      <c r="J530" s="10">
        <v>5.1869458000000002</v>
      </c>
      <c r="K530" s="10">
        <v>5.1737152000000002</v>
      </c>
      <c r="L530" s="10">
        <v>5.1274641000000001</v>
      </c>
      <c r="M530" s="10">
        <v>5.0330693000000002</v>
      </c>
      <c r="N530" s="10">
        <v>4.8948083999999996</v>
      </c>
      <c r="O530" s="10">
        <v>4.7267552000000004</v>
      </c>
      <c r="P530" s="10">
        <v>4.5455904</v>
      </c>
      <c r="Q530" s="10">
        <v>4.3673209000000002</v>
      </c>
      <c r="R530" s="10">
        <v>4.2024467000000003</v>
      </c>
      <c r="S530" s="10">
        <v>4.0550731000000004</v>
      </c>
      <c r="T530" s="10">
        <v>3.9257072000000002</v>
      </c>
      <c r="U530" s="10">
        <v>3.8133507</v>
      </c>
      <c r="V530" s="10">
        <v>3.7135649000000002</v>
      </c>
      <c r="W530" s="10">
        <v>3.6243989000000001</v>
      </c>
      <c r="X530" s="10">
        <v>3.5449014999999999</v>
      </c>
      <c r="Y530" s="10">
        <v>3.4741183000000002</v>
      </c>
      <c r="Z530" s="10">
        <v>3.4110950999999998</v>
      </c>
      <c r="AA530" s="10">
        <v>3.3548802000000002</v>
      </c>
      <c r="AB530" s="10">
        <v>3.3045933000000001</v>
      </c>
      <c r="AC530" s="10">
        <v>3.2596362000000001</v>
      </c>
      <c r="AD530" s="10">
        <v>3.2194791</v>
      </c>
      <c r="AE530" s="10">
        <v>3.1835906</v>
      </c>
      <c r="AF530" s="10">
        <v>3.1514395999999998</v>
      </c>
      <c r="AG530" s="10">
        <v>3.1224959999999999</v>
      </c>
      <c r="AH530" s="10">
        <v>3.0962854000000002</v>
      </c>
      <c r="AI530" s="10">
        <v>3.0725845000000001</v>
      </c>
      <c r="AJ530" s="10">
        <v>3.0512400999999998</v>
      </c>
      <c r="AK530" s="10">
        <v>3.0320982000000001</v>
      </c>
      <c r="AL530" s="10">
        <v>3.0150047999999998</v>
      </c>
      <c r="AM530" s="10">
        <v>2.9998064000000002</v>
      </c>
      <c r="AN530" s="10">
        <v>2.9863491</v>
      </c>
      <c r="AO530" s="10">
        <v>2.9744790000000001</v>
      </c>
      <c r="AP530" s="10">
        <v>2.9640426</v>
      </c>
      <c r="AQ530" s="10">
        <v>2.9548858999999998</v>
      </c>
      <c r="AR530" s="10">
        <v>2.9468551000000001</v>
      </c>
      <c r="AS530" s="10">
        <v>2.9397964999999999</v>
      </c>
      <c r="AT530" s="10">
        <v>2.9335732999999999</v>
      </c>
      <c r="AU530" s="10">
        <v>2.9281397</v>
      </c>
      <c r="AV530" s="10">
        <v>2.9234808999999999</v>
      </c>
      <c r="AW530" s="10">
        <v>2.9195818</v>
      </c>
      <c r="AX530" s="10">
        <v>2.9164273000000001</v>
      </c>
      <c r="AY530" s="10">
        <v>2.9140025999999999</v>
      </c>
      <c r="AZ530" s="10">
        <v>2.9122925</v>
      </c>
      <c r="BA530" s="10">
        <v>2.9112821000000002</v>
      </c>
      <c r="BB530" s="10">
        <v>2.9109563999999999</v>
      </c>
      <c r="BC530" s="10">
        <v>2.9113003000000002</v>
      </c>
      <c r="BD530" s="10">
        <v>2.912299</v>
      </c>
      <c r="BE530" s="10">
        <v>2.9139373000000002</v>
      </c>
      <c r="BF530" s="10">
        <v>2.9161996000000001</v>
      </c>
      <c r="BG530" s="10">
        <v>2.9190670000000001</v>
      </c>
      <c r="BH530" s="10">
        <v>2.9225194999999999</v>
      </c>
      <c r="BI530" s="10">
        <v>2.9265371</v>
      </c>
      <c r="BJ530" s="10">
        <v>2.9310996999999999</v>
      </c>
      <c r="BK530" s="10">
        <v>2.9361872</v>
      </c>
      <c r="BL530" s="10">
        <v>2.9417797000000001</v>
      </c>
      <c r="BM530" s="10">
        <v>2.9478570999999998</v>
      </c>
      <c r="BN530" s="10">
        <v>2.9543993999999998</v>
      </c>
      <c r="BO530" s="10">
        <v>2.9613863999999999</v>
      </c>
      <c r="BP530" s="10">
        <v>2.9687983999999998</v>
      </c>
      <c r="BQ530" s="10">
        <v>2.9766149999999998</v>
      </c>
      <c r="BR530" s="10">
        <v>3.0309689999999998</v>
      </c>
      <c r="BS530" s="10">
        <v>3.0953135999999999</v>
      </c>
      <c r="BU530" s="9">
        <v>76.27</v>
      </c>
      <c r="BV530" s="9">
        <v>76.19</v>
      </c>
      <c r="BW530" s="9">
        <v>76.2</v>
      </c>
      <c r="BX530" s="9">
        <v>76.180000000000007</v>
      </c>
      <c r="BY530" s="9">
        <v>76.260000000000005</v>
      </c>
      <c r="BZ530" s="9">
        <v>76.02</v>
      </c>
      <c r="CA530" s="9">
        <v>76.27</v>
      </c>
      <c r="CB530" s="9">
        <v>77.37</v>
      </c>
      <c r="CC530" s="9">
        <v>80.650000000000006</v>
      </c>
      <c r="CD530" s="9">
        <v>90.49</v>
      </c>
      <c r="CE530" s="9">
        <v>99.33</v>
      </c>
      <c r="CF530" s="9">
        <v>101.94</v>
      </c>
      <c r="CG530" s="9">
        <v>99.16</v>
      </c>
      <c r="CH530" s="9">
        <v>92.08</v>
      </c>
      <c r="CI530" s="9">
        <v>85.74</v>
      </c>
      <c r="CJ530" s="9">
        <v>81.62</v>
      </c>
      <c r="CK530" s="9">
        <v>77.98</v>
      </c>
      <c r="CL530" s="9">
        <v>77.84</v>
      </c>
      <c r="CM530" s="9">
        <v>79.97</v>
      </c>
      <c r="CN530" s="9">
        <v>82.39</v>
      </c>
      <c r="CO530" s="9">
        <v>85</v>
      </c>
      <c r="CP530" s="9">
        <v>87.22</v>
      </c>
      <c r="CQ530" s="9">
        <v>89.78</v>
      </c>
      <c r="CR530" s="9">
        <v>93.26</v>
      </c>
      <c r="CS530" s="9">
        <v>95</v>
      </c>
      <c r="CT530" s="9">
        <v>88.16</v>
      </c>
      <c r="CU530" s="9">
        <v>76.58</v>
      </c>
      <c r="CV530" s="9">
        <v>73.34</v>
      </c>
      <c r="CW530" s="9">
        <v>70.92</v>
      </c>
      <c r="CX530" s="9">
        <v>69.709999999999994</v>
      </c>
      <c r="CY530" s="9">
        <v>69.930000000000007</v>
      </c>
      <c r="CZ530" s="9">
        <v>72.44</v>
      </c>
      <c r="DA530" s="9">
        <v>76.5</v>
      </c>
      <c r="DB530" s="9">
        <v>80.52</v>
      </c>
      <c r="DC530" s="9">
        <v>84.59</v>
      </c>
      <c r="DD530" s="9">
        <v>84.67</v>
      </c>
      <c r="DE530" s="9">
        <v>85.7</v>
      </c>
      <c r="DF530" s="9">
        <v>79.77</v>
      </c>
      <c r="DG530" s="9">
        <v>73.959999999999994</v>
      </c>
      <c r="DH530" s="9">
        <v>68.650000000000006</v>
      </c>
      <c r="DI530" s="9">
        <v>64.650000000000006</v>
      </c>
      <c r="DJ530" s="9">
        <v>56.42</v>
      </c>
      <c r="DK530" s="9">
        <v>56.79</v>
      </c>
      <c r="DL530" s="9">
        <v>60.11</v>
      </c>
      <c r="DM530" s="9">
        <v>66.92</v>
      </c>
      <c r="DN530" s="9">
        <v>70.53</v>
      </c>
      <c r="DO530" s="9">
        <v>74.55</v>
      </c>
      <c r="DP530" s="9">
        <v>79.11</v>
      </c>
      <c r="DR530" s="9">
        <v>80.7</v>
      </c>
      <c r="DS530" s="9">
        <v>76.8</v>
      </c>
      <c r="DT530" s="9">
        <v>73.8</v>
      </c>
      <c r="DU530" s="9">
        <v>72.349999999999994</v>
      </c>
      <c r="DV530" s="9">
        <v>72.25</v>
      </c>
      <c r="DW530" s="9">
        <v>72.599999999999994</v>
      </c>
      <c r="DX530" s="9">
        <v>73</v>
      </c>
      <c r="DY530" s="9">
        <v>72.599999999999994</v>
      </c>
      <c r="DZ530" s="9">
        <v>86.05</v>
      </c>
      <c r="EA530" s="9">
        <v>90.25</v>
      </c>
      <c r="EB530" s="9">
        <v>91.55</v>
      </c>
      <c r="EC530" s="9">
        <v>93.45</v>
      </c>
      <c r="ED530" s="9">
        <v>93.5</v>
      </c>
      <c r="EE530" s="9">
        <v>88.6</v>
      </c>
      <c r="EF530" s="9">
        <v>78.3</v>
      </c>
      <c r="EG530" s="9">
        <v>74.95</v>
      </c>
      <c r="EH530" s="9">
        <v>73.8</v>
      </c>
      <c r="EI530" s="9">
        <v>71.75</v>
      </c>
      <c r="EJ530" s="9">
        <v>71.650000000000006</v>
      </c>
      <c r="EK530" s="9">
        <v>76.05</v>
      </c>
      <c r="EL530" s="9">
        <v>88.5</v>
      </c>
      <c r="EM530" s="9">
        <v>92.5</v>
      </c>
      <c r="EN530" s="9">
        <v>92.9</v>
      </c>
      <c r="EO530" s="9">
        <v>92.75</v>
      </c>
      <c r="EP530" s="9">
        <v>91.95</v>
      </c>
      <c r="EQ530" s="9">
        <v>87.35</v>
      </c>
      <c r="ER530" s="9">
        <v>74.8</v>
      </c>
      <c r="ES530" s="9">
        <v>70.849999999999994</v>
      </c>
      <c r="ET530" s="9">
        <v>70.599999999999994</v>
      </c>
      <c r="EU530" s="9">
        <v>70.900000000000006</v>
      </c>
      <c r="EV530" s="9">
        <v>71.5</v>
      </c>
      <c r="EW530" s="9">
        <v>74.55</v>
      </c>
      <c r="EX530" s="9">
        <v>82.9</v>
      </c>
      <c r="EY530" s="9">
        <v>85.6</v>
      </c>
      <c r="EZ530" s="9">
        <v>85.85</v>
      </c>
      <c r="FA530" s="9">
        <v>85.75</v>
      </c>
      <c r="FB530" s="9">
        <v>85.2</v>
      </c>
      <c r="FC530" s="9">
        <v>82.35</v>
      </c>
      <c r="FD530" s="9">
        <v>74.599999999999994</v>
      </c>
      <c r="FE530" s="9">
        <v>72.150000000000006</v>
      </c>
      <c r="FF530" s="9">
        <v>71.900000000000006</v>
      </c>
      <c r="FG530" s="9">
        <v>72</v>
      </c>
      <c r="FH530" s="9">
        <v>72.650000000000006</v>
      </c>
      <c r="FI530" s="9">
        <v>76.400000000000006</v>
      </c>
      <c r="FJ530" s="9">
        <v>86.85</v>
      </c>
      <c r="FK530" s="9">
        <v>90.25</v>
      </c>
      <c r="FL530" s="9">
        <v>90.65</v>
      </c>
      <c r="FM530" s="9">
        <v>90.65</v>
      </c>
      <c r="FO530" s="9">
        <v>81.242400000000004</v>
      </c>
      <c r="FP530" s="7">
        <v>76.239999999999995</v>
      </c>
      <c r="FQ530" s="9">
        <v>1.2625</v>
      </c>
      <c r="FR530" s="7">
        <f t="shared" si="71"/>
        <v>60.388118811881185</v>
      </c>
      <c r="FT530" s="7">
        <v>4.0599999999999996</v>
      </c>
      <c r="FU530" s="7">
        <v>3.65</v>
      </c>
      <c r="FV530" s="9">
        <v>81.417900000000003</v>
      </c>
      <c r="FX530" s="9">
        <v>75.89</v>
      </c>
      <c r="FY530" s="9">
        <v>75.819999999999993</v>
      </c>
      <c r="FZ530" s="9">
        <v>75.34</v>
      </c>
      <c r="GA530" s="9">
        <v>73.72</v>
      </c>
      <c r="GB530" s="9">
        <v>71.239999999999995</v>
      </c>
    </row>
    <row r="531" spans="1:184" x14ac:dyDescent="0.25">
      <c r="A531" s="6">
        <f t="shared" si="72"/>
        <v>45294</v>
      </c>
      <c r="B531" s="13">
        <f t="shared" si="66"/>
        <v>1</v>
      </c>
      <c r="C531" s="13">
        <f t="shared" si="67"/>
        <v>2024</v>
      </c>
      <c r="D531">
        <f t="shared" si="68"/>
        <v>202401</v>
      </c>
      <c r="E531">
        <f t="shared" si="69"/>
        <v>1</v>
      </c>
      <c r="F531">
        <f t="shared" si="70"/>
        <v>202401</v>
      </c>
      <c r="G531" t="s">
        <v>720</v>
      </c>
      <c r="H531" s="9">
        <v>5.25</v>
      </c>
      <c r="I531" s="9">
        <v>5.1863000000000001</v>
      </c>
      <c r="J531" s="10">
        <v>5.1879346000000002</v>
      </c>
      <c r="K531" s="10">
        <v>5.1698623000000001</v>
      </c>
      <c r="L531" s="10">
        <v>5.1217679</v>
      </c>
      <c r="M531" s="10">
        <v>5.0292523999999998</v>
      </c>
      <c r="N531" s="10">
        <v>4.8955915000000001</v>
      </c>
      <c r="O531" s="10">
        <v>4.7327474</v>
      </c>
      <c r="P531" s="10">
        <v>4.5561572999999997</v>
      </c>
      <c r="Q531" s="10">
        <v>4.3801250999999999</v>
      </c>
      <c r="R531" s="10">
        <v>4.2145865999999996</v>
      </c>
      <c r="S531" s="10">
        <v>4.0638513999999999</v>
      </c>
      <c r="T531" s="10">
        <v>3.9292761</v>
      </c>
      <c r="U531" s="10">
        <v>3.8103908999999998</v>
      </c>
      <c r="V531" s="10">
        <v>3.7037410999999998</v>
      </c>
      <c r="W531" s="10">
        <v>3.6077142000000002</v>
      </c>
      <c r="X531" s="10">
        <v>3.5214569999999998</v>
      </c>
      <c r="Y531" s="10">
        <v>3.4441131</v>
      </c>
      <c r="Z531" s="10">
        <v>3.3748263000000001</v>
      </c>
      <c r="AA531" s="10">
        <v>3.3127428999999999</v>
      </c>
      <c r="AB531" s="10">
        <v>3.2570771000000001</v>
      </c>
      <c r="AC531" s="10">
        <v>3.2073119000000001</v>
      </c>
      <c r="AD531" s="10">
        <v>3.1629961</v>
      </c>
      <c r="AE531" s="10">
        <v>3.1236763999999999</v>
      </c>
      <c r="AF531" s="10">
        <v>3.0889000000000002</v>
      </c>
      <c r="AG531" s="10">
        <v>3.0582151</v>
      </c>
      <c r="AH531" s="10">
        <v>3.0311935000000001</v>
      </c>
      <c r="AI531" s="10">
        <v>3.0075392999999999</v>
      </c>
      <c r="AJ531" s="10">
        <v>2.9870022000000001</v>
      </c>
      <c r="AK531" s="10">
        <v>2.9693309999999999</v>
      </c>
      <c r="AL531" s="10">
        <v>2.9542744999999999</v>
      </c>
      <c r="AM531" s="10">
        <v>2.9415821000000002</v>
      </c>
      <c r="AN531" s="10">
        <v>2.9310025999999998</v>
      </c>
      <c r="AO531" s="10">
        <v>2.9222850999999999</v>
      </c>
      <c r="AP531" s="10">
        <v>2.9151788000000001</v>
      </c>
      <c r="AQ531" s="10">
        <v>2.9094326000000001</v>
      </c>
      <c r="AR531" s="10">
        <v>2.9047955000000001</v>
      </c>
      <c r="AS531" s="10">
        <v>2.9010166000000002</v>
      </c>
      <c r="AT531" s="10">
        <v>2.8978771000000001</v>
      </c>
      <c r="AU531" s="10">
        <v>2.8953139999999999</v>
      </c>
      <c r="AV531" s="10">
        <v>2.8933122</v>
      </c>
      <c r="AW531" s="10">
        <v>2.8918564</v>
      </c>
      <c r="AX531" s="10">
        <v>2.8909313999999999</v>
      </c>
      <c r="AY531" s="10">
        <v>2.8905219</v>
      </c>
      <c r="AZ531" s="10">
        <v>2.8906127000000001</v>
      </c>
      <c r="BA531" s="10">
        <v>2.8911885000000002</v>
      </c>
      <c r="BB531" s="10">
        <v>2.8922341</v>
      </c>
      <c r="BC531" s="10">
        <v>2.8937341999999999</v>
      </c>
      <c r="BD531" s="10">
        <v>2.8956737000000001</v>
      </c>
      <c r="BE531" s="10">
        <v>2.8980372000000001</v>
      </c>
      <c r="BF531" s="10">
        <v>2.9008110999999999</v>
      </c>
      <c r="BG531" s="10">
        <v>2.9039899</v>
      </c>
      <c r="BH531" s="10">
        <v>2.9075703000000002</v>
      </c>
      <c r="BI531" s="10">
        <v>2.9115490999999998</v>
      </c>
      <c r="BJ531" s="10">
        <v>2.9159234000000001</v>
      </c>
      <c r="BK531" s="10">
        <v>2.9206896000000002</v>
      </c>
      <c r="BL531" s="10">
        <v>2.9258448000000001</v>
      </c>
      <c r="BM531" s="10">
        <v>2.9313858000000002</v>
      </c>
      <c r="BN531" s="10">
        <v>2.9373092999999999</v>
      </c>
      <c r="BO531" s="10">
        <v>2.9436122</v>
      </c>
      <c r="BP531" s="10">
        <v>2.9502913999999998</v>
      </c>
      <c r="BQ531" s="10">
        <v>2.9573434999999999</v>
      </c>
      <c r="BR531" s="10">
        <v>3.0068421000000001</v>
      </c>
      <c r="BS531" s="10">
        <v>3.0660859999999999</v>
      </c>
      <c r="BU531" s="9">
        <v>81.489999999999995</v>
      </c>
      <c r="BV531" s="9">
        <v>80.97</v>
      </c>
      <c r="BW531" s="9">
        <v>80.650000000000006</v>
      </c>
      <c r="BX531" s="9">
        <v>80.569999999999993</v>
      </c>
      <c r="BY531" s="9">
        <v>80.63</v>
      </c>
      <c r="BZ531" s="9">
        <v>79.959999999999994</v>
      </c>
      <c r="CA531" s="9">
        <v>80.11</v>
      </c>
      <c r="CB531" s="9">
        <v>81.11</v>
      </c>
      <c r="CC531" s="9">
        <v>83.58</v>
      </c>
      <c r="CD531" s="9">
        <v>93.26</v>
      </c>
      <c r="CE531" s="9">
        <v>102</v>
      </c>
      <c r="CF531" s="9">
        <v>104.61</v>
      </c>
      <c r="CG531" s="9">
        <v>101.7</v>
      </c>
      <c r="CH531" s="9">
        <v>94.26</v>
      </c>
      <c r="CI531" s="9">
        <v>87.62</v>
      </c>
      <c r="CJ531" s="9">
        <v>83.03</v>
      </c>
      <c r="CK531" s="9">
        <v>79.430000000000007</v>
      </c>
      <c r="CL531" s="9">
        <v>79.239999999999995</v>
      </c>
      <c r="CM531" s="9">
        <v>81.400000000000006</v>
      </c>
      <c r="CN531" s="9">
        <v>83.85</v>
      </c>
      <c r="CO531" s="9">
        <v>86.49</v>
      </c>
      <c r="CP531" s="9">
        <v>88.88</v>
      </c>
      <c r="CQ531" s="9">
        <v>91.46</v>
      </c>
      <c r="CR531" s="9">
        <v>94.98</v>
      </c>
      <c r="CS531" s="9">
        <v>96.75</v>
      </c>
      <c r="CT531" s="9">
        <v>89.96</v>
      </c>
      <c r="CU531" s="9">
        <v>78.44</v>
      </c>
      <c r="CV531" s="9">
        <v>75.2</v>
      </c>
      <c r="CW531" s="9">
        <v>72.78</v>
      </c>
      <c r="CX531" s="9">
        <v>71.569999999999993</v>
      </c>
      <c r="CY531" s="9">
        <v>71.790000000000006</v>
      </c>
      <c r="CZ531" s="9">
        <v>74.3</v>
      </c>
      <c r="DA531" s="9">
        <v>78.36</v>
      </c>
      <c r="DB531" s="9">
        <v>82.38</v>
      </c>
      <c r="DC531" s="9">
        <v>86.45</v>
      </c>
      <c r="DD531" s="9">
        <v>86.53</v>
      </c>
      <c r="DE531" s="9">
        <v>87.56</v>
      </c>
      <c r="DF531" s="9">
        <v>81.63</v>
      </c>
      <c r="DG531" s="9">
        <v>75.819999999999993</v>
      </c>
      <c r="DH531" s="9">
        <v>70.510000000000005</v>
      </c>
      <c r="DI531" s="9">
        <v>66.510000000000005</v>
      </c>
      <c r="DJ531" s="9">
        <v>58.28</v>
      </c>
      <c r="DK531" s="9">
        <v>58.65</v>
      </c>
      <c r="DL531" s="9">
        <v>61.97</v>
      </c>
      <c r="DM531" s="9">
        <v>68.78</v>
      </c>
      <c r="DN531" s="9">
        <v>72.39</v>
      </c>
      <c r="DO531" s="9">
        <v>76.41</v>
      </c>
      <c r="DP531" s="9">
        <v>80.97</v>
      </c>
      <c r="DR531" s="9">
        <v>85.05</v>
      </c>
      <c r="DS531" s="9">
        <v>80.150000000000006</v>
      </c>
      <c r="DT531" s="9">
        <v>78.45</v>
      </c>
      <c r="DU531" s="9">
        <v>76.900000000000006</v>
      </c>
      <c r="DV531" s="9">
        <v>77.099999999999994</v>
      </c>
      <c r="DW531" s="9">
        <v>77.5</v>
      </c>
      <c r="DX531" s="9">
        <v>77.900000000000006</v>
      </c>
      <c r="DY531" s="9">
        <v>77.5</v>
      </c>
      <c r="DZ531" s="9">
        <v>89.55</v>
      </c>
      <c r="EA531" s="9">
        <v>93.75</v>
      </c>
      <c r="EB531" s="9">
        <v>95.05</v>
      </c>
      <c r="EC531" s="9">
        <v>96.95</v>
      </c>
      <c r="ED531" s="9">
        <v>97</v>
      </c>
      <c r="EE531" s="9">
        <v>92.1</v>
      </c>
      <c r="EF531" s="9">
        <v>78.400000000000006</v>
      </c>
      <c r="EG531" s="9">
        <v>74.099999999999994</v>
      </c>
      <c r="EH531" s="9">
        <v>73.849999999999994</v>
      </c>
      <c r="EI531" s="9">
        <v>74.25</v>
      </c>
      <c r="EJ531" s="9">
        <v>75.05</v>
      </c>
      <c r="EK531" s="9">
        <v>79</v>
      </c>
      <c r="EL531" s="9">
        <v>89.8</v>
      </c>
      <c r="EM531" s="9">
        <v>93.25</v>
      </c>
      <c r="EN531" s="9">
        <v>93.6</v>
      </c>
      <c r="EO531" s="9">
        <v>93.5</v>
      </c>
      <c r="EP531" s="9">
        <v>92.75</v>
      </c>
      <c r="EQ531" s="9">
        <v>88.55</v>
      </c>
      <c r="ER531" s="9">
        <v>77.05</v>
      </c>
      <c r="ES531" s="9">
        <v>73.400000000000006</v>
      </c>
      <c r="ET531" s="9">
        <v>73.2</v>
      </c>
      <c r="EU531" s="9">
        <v>73.45</v>
      </c>
      <c r="EV531" s="9">
        <v>74.05</v>
      </c>
      <c r="EW531" s="9">
        <v>76.7</v>
      </c>
      <c r="EX531" s="9">
        <v>83.95</v>
      </c>
      <c r="EY531" s="9">
        <v>86.25</v>
      </c>
      <c r="EZ531" s="9">
        <v>86.55</v>
      </c>
      <c r="FA531" s="9">
        <v>86.5</v>
      </c>
      <c r="FB531" s="9">
        <v>85.9</v>
      </c>
      <c r="FC531" s="9">
        <v>82.6</v>
      </c>
      <c r="FD531" s="9">
        <v>73.5</v>
      </c>
      <c r="FE531" s="9">
        <v>70.650000000000006</v>
      </c>
      <c r="FF531" s="9">
        <v>70.400000000000006</v>
      </c>
      <c r="FG531" s="9">
        <v>70.5</v>
      </c>
      <c r="FH531" s="9">
        <v>71.150000000000006</v>
      </c>
      <c r="FI531" s="9">
        <v>74.900000000000006</v>
      </c>
      <c r="FJ531" s="9">
        <v>85.4</v>
      </c>
      <c r="FK531" s="9">
        <v>88.75</v>
      </c>
      <c r="FL531" s="9">
        <v>89.2</v>
      </c>
      <c r="FM531" s="9">
        <v>89.2</v>
      </c>
      <c r="FO531" s="9">
        <v>81.498800000000003</v>
      </c>
      <c r="FP531" s="7">
        <v>77.180000000000007</v>
      </c>
      <c r="FQ531" s="9">
        <v>1.2627999999999999</v>
      </c>
      <c r="FR531" s="7">
        <f t="shared" si="71"/>
        <v>61.118150142540394</v>
      </c>
      <c r="FT531" s="7">
        <v>4.07</v>
      </c>
      <c r="FU531" s="7">
        <v>3.61</v>
      </c>
      <c r="FV531" s="9">
        <v>81.665300000000002</v>
      </c>
      <c r="FX531" s="9">
        <v>78.25</v>
      </c>
      <c r="FY531" s="9">
        <v>78.040000000000006</v>
      </c>
      <c r="FZ531" s="9">
        <v>77.44</v>
      </c>
      <c r="GA531" s="9">
        <v>75.63</v>
      </c>
      <c r="GB531" s="9">
        <v>72.72</v>
      </c>
    </row>
    <row r="532" spans="1:184" x14ac:dyDescent="0.25">
      <c r="A532" s="6">
        <f t="shared" si="72"/>
        <v>45295</v>
      </c>
      <c r="B532" s="13">
        <f t="shared" si="66"/>
        <v>1</v>
      </c>
      <c r="C532" s="13">
        <f t="shared" si="67"/>
        <v>2024</v>
      </c>
      <c r="D532">
        <f t="shared" si="68"/>
        <v>202401</v>
      </c>
      <c r="E532">
        <f t="shared" si="69"/>
        <v>1</v>
      </c>
      <c r="F532">
        <f t="shared" si="70"/>
        <v>202401</v>
      </c>
      <c r="G532" t="s">
        <v>721</v>
      </c>
      <c r="H532" s="9">
        <v>5.25</v>
      </c>
      <c r="I532" s="9">
        <v>5.1870000000000003</v>
      </c>
      <c r="J532" s="10">
        <v>5.1847630999999996</v>
      </c>
      <c r="K532" s="10">
        <v>5.1706678000000004</v>
      </c>
      <c r="L532" s="10">
        <v>5.1289198999999996</v>
      </c>
      <c r="M532" s="10">
        <v>5.0490297999999996</v>
      </c>
      <c r="N532" s="10">
        <v>4.9325416000000004</v>
      </c>
      <c r="O532" s="10">
        <v>4.7903403999999998</v>
      </c>
      <c r="P532" s="10">
        <v>4.6344699</v>
      </c>
      <c r="Q532" s="10">
        <v>4.4767792000000002</v>
      </c>
      <c r="R532" s="10">
        <v>4.3259129999999999</v>
      </c>
      <c r="S532" s="10">
        <v>4.1861157999999996</v>
      </c>
      <c r="T532" s="10">
        <v>4.0594066</v>
      </c>
      <c r="U532" s="10">
        <v>3.9458215999999999</v>
      </c>
      <c r="V532" s="10">
        <v>3.8430555000000002</v>
      </c>
      <c r="W532" s="10">
        <v>3.7499595999999999</v>
      </c>
      <c r="X532" s="10">
        <v>3.6659828999999999</v>
      </c>
      <c r="Y532" s="10">
        <v>3.5905711999999999</v>
      </c>
      <c r="Z532" s="10">
        <v>3.5231710999999999</v>
      </c>
      <c r="AA532" s="10">
        <v>3.4632312000000001</v>
      </c>
      <c r="AB532" s="10">
        <v>3.4101861000000002</v>
      </c>
      <c r="AC532" s="10">
        <v>3.3634252999999998</v>
      </c>
      <c r="AD532" s="10">
        <v>3.3223291000000001</v>
      </c>
      <c r="AE532" s="10">
        <v>3.2862764000000002</v>
      </c>
      <c r="AF532" s="10">
        <v>3.2546461</v>
      </c>
      <c r="AG532" s="10">
        <v>3.2268181999999999</v>
      </c>
      <c r="AH532" s="10">
        <v>3.2022270000000002</v>
      </c>
      <c r="AI532" s="10">
        <v>3.1805764000000001</v>
      </c>
      <c r="AJ532" s="10">
        <v>3.1616533000000002</v>
      </c>
      <c r="AK532" s="10">
        <v>3.1452434</v>
      </c>
      <c r="AL532" s="10">
        <v>3.1311331</v>
      </c>
      <c r="AM532" s="10">
        <v>3.1191087999999998</v>
      </c>
      <c r="AN532" s="10">
        <v>3.1089566</v>
      </c>
      <c r="AO532" s="10">
        <v>3.1004627</v>
      </c>
      <c r="AP532" s="10">
        <v>3.0934135</v>
      </c>
      <c r="AQ532" s="10">
        <v>3.0875952</v>
      </c>
      <c r="AR532" s="10">
        <v>3.0827939999999998</v>
      </c>
      <c r="AS532" s="10">
        <v>3.0787962000000002</v>
      </c>
      <c r="AT532" s="10">
        <v>3.0754177999999999</v>
      </c>
      <c r="AU532" s="10">
        <v>3.0726057</v>
      </c>
      <c r="AV532" s="10">
        <v>3.0703431000000001</v>
      </c>
      <c r="AW532" s="10">
        <v>3.0686133</v>
      </c>
      <c r="AX532" s="10">
        <v>3.0673992999999999</v>
      </c>
      <c r="AY532" s="10">
        <v>3.0666845</v>
      </c>
      <c r="AZ532" s="10">
        <v>3.066452</v>
      </c>
      <c r="BA532" s="10">
        <v>3.0666848999999998</v>
      </c>
      <c r="BB532" s="10">
        <v>3.0673664999999999</v>
      </c>
      <c r="BC532" s="10">
        <v>3.0684798999999998</v>
      </c>
      <c r="BD532" s="10">
        <v>3.0700083</v>
      </c>
      <c r="BE532" s="10">
        <v>3.0719349999999999</v>
      </c>
      <c r="BF532" s="10">
        <v>3.0742444999999998</v>
      </c>
      <c r="BG532" s="10">
        <v>3.0769278999999998</v>
      </c>
      <c r="BH532" s="10">
        <v>3.0799780999999999</v>
      </c>
      <c r="BI532" s="10">
        <v>3.0833879999999998</v>
      </c>
      <c r="BJ532" s="10">
        <v>3.0871504999999999</v>
      </c>
      <c r="BK532" s="10">
        <v>3.0912582999999998</v>
      </c>
      <c r="BL532" s="10">
        <v>3.0957043</v>
      </c>
      <c r="BM532" s="10">
        <v>3.1004814000000001</v>
      </c>
      <c r="BN532" s="10">
        <v>3.1055825000000001</v>
      </c>
      <c r="BO532" s="10">
        <v>3.1110004</v>
      </c>
      <c r="BP532" s="10">
        <v>3.1167281</v>
      </c>
      <c r="BQ532" s="10">
        <v>3.1227581999999998</v>
      </c>
      <c r="BR532" s="10">
        <v>3.1648269999999998</v>
      </c>
      <c r="BS532" s="10">
        <v>3.2155847999999998</v>
      </c>
      <c r="BU532" s="9">
        <v>83.86</v>
      </c>
      <c r="BV532" s="9">
        <v>83.35</v>
      </c>
      <c r="BW532" s="9">
        <v>82.75</v>
      </c>
      <c r="BX532" s="9">
        <v>82.26</v>
      </c>
      <c r="BY532" s="9">
        <v>82.06</v>
      </c>
      <c r="BZ532" s="9">
        <v>81.72</v>
      </c>
      <c r="CA532" s="9">
        <v>82.2</v>
      </c>
      <c r="CB532" s="9">
        <v>83.75</v>
      </c>
      <c r="CC532" s="9">
        <v>85.75</v>
      </c>
      <c r="CD532" s="9">
        <v>94.95</v>
      </c>
      <c r="CE532" s="9">
        <v>104</v>
      </c>
      <c r="CF532" s="9">
        <v>106.66</v>
      </c>
      <c r="CG532" s="9">
        <v>103.75</v>
      </c>
      <c r="CH532" s="9">
        <v>96.31</v>
      </c>
      <c r="CI532" s="9">
        <v>89.84</v>
      </c>
      <c r="CJ532" s="9">
        <v>85.29</v>
      </c>
      <c r="CK532" s="9">
        <v>81.72</v>
      </c>
      <c r="CL532" s="9">
        <v>81.55</v>
      </c>
      <c r="CM532" s="9">
        <v>83.73</v>
      </c>
      <c r="CN532" s="9">
        <v>86.2</v>
      </c>
      <c r="CO532" s="9">
        <v>88.8</v>
      </c>
      <c r="CP532" s="9">
        <v>91.12</v>
      </c>
      <c r="CQ532" s="9">
        <v>93.66</v>
      </c>
      <c r="CR532" s="9">
        <v>97.11</v>
      </c>
      <c r="CS532" s="9">
        <v>98.81</v>
      </c>
      <c r="CT532" s="9">
        <v>91.89</v>
      </c>
      <c r="CU532" s="9">
        <v>80.27</v>
      </c>
      <c r="CV532" s="9">
        <v>76.94</v>
      </c>
      <c r="CW532" s="9">
        <v>74.45</v>
      </c>
      <c r="CX532" s="9">
        <v>73.239999999999995</v>
      </c>
      <c r="CY532" s="9">
        <v>73.459999999999994</v>
      </c>
      <c r="CZ532" s="9">
        <v>75.97</v>
      </c>
      <c r="DA532" s="9">
        <v>80.03</v>
      </c>
      <c r="DB532" s="9">
        <v>84.05</v>
      </c>
      <c r="DC532" s="9">
        <v>88.12</v>
      </c>
      <c r="DD532" s="9">
        <v>88.2</v>
      </c>
      <c r="DE532" s="9">
        <v>89.23</v>
      </c>
      <c r="DF532" s="9">
        <v>83.3</v>
      </c>
      <c r="DG532" s="9">
        <v>77.489999999999995</v>
      </c>
      <c r="DH532" s="9">
        <v>72.180000000000007</v>
      </c>
      <c r="DI532" s="9">
        <v>68.180000000000007</v>
      </c>
      <c r="DJ532" s="9">
        <v>59.95</v>
      </c>
      <c r="DK532" s="9">
        <v>60.32</v>
      </c>
      <c r="DL532" s="9">
        <v>63.64</v>
      </c>
      <c r="DM532" s="9">
        <v>70.45</v>
      </c>
      <c r="DN532" s="9">
        <v>74.06</v>
      </c>
      <c r="DO532" s="9">
        <v>78.08</v>
      </c>
      <c r="DP532" s="9">
        <v>82.64</v>
      </c>
      <c r="DR532" s="9">
        <v>86.85</v>
      </c>
      <c r="DS532" s="9">
        <v>81</v>
      </c>
      <c r="DT532" s="9">
        <v>78.400000000000006</v>
      </c>
      <c r="DU532" s="9">
        <v>76.650000000000006</v>
      </c>
      <c r="DV532" s="9">
        <v>76.5</v>
      </c>
      <c r="DW532" s="9">
        <v>77.400000000000006</v>
      </c>
      <c r="DX532" s="9">
        <v>77.8</v>
      </c>
      <c r="DY532" s="9">
        <v>77.400000000000006</v>
      </c>
      <c r="DZ532" s="9">
        <v>89.7</v>
      </c>
      <c r="EA532" s="9">
        <v>93.9</v>
      </c>
      <c r="EB532" s="9">
        <v>95.2</v>
      </c>
      <c r="EC532" s="9">
        <v>96.85</v>
      </c>
      <c r="ED532" s="9">
        <v>96.9</v>
      </c>
      <c r="EE532" s="9">
        <v>92</v>
      </c>
      <c r="EF532" s="9">
        <v>78.400000000000006</v>
      </c>
      <c r="EG532" s="9">
        <v>74.150000000000006</v>
      </c>
      <c r="EH532" s="9">
        <v>73.95</v>
      </c>
      <c r="EI532" s="9">
        <v>74.55</v>
      </c>
      <c r="EJ532" s="9">
        <v>75.400000000000006</v>
      </c>
      <c r="EK532" s="9">
        <v>79.2</v>
      </c>
      <c r="EL532" s="9">
        <v>89.75</v>
      </c>
      <c r="EM532" s="9">
        <v>93.1</v>
      </c>
      <c r="EN532" s="9">
        <v>93.45</v>
      </c>
      <c r="EO532" s="9">
        <v>93.35</v>
      </c>
      <c r="EP532" s="9">
        <v>92.6</v>
      </c>
      <c r="EQ532" s="9">
        <v>88.45</v>
      </c>
      <c r="ER532" s="9">
        <v>77</v>
      </c>
      <c r="ES532" s="9">
        <v>73.45</v>
      </c>
      <c r="ET532" s="9">
        <v>73.2</v>
      </c>
      <c r="EU532" s="9">
        <v>73.45</v>
      </c>
      <c r="EV532" s="9">
        <v>74.05</v>
      </c>
      <c r="EW532" s="9">
        <v>77</v>
      </c>
      <c r="EX532" s="9">
        <v>85.2</v>
      </c>
      <c r="EY532" s="9">
        <v>87.8</v>
      </c>
      <c r="EZ532" s="9">
        <v>88.15</v>
      </c>
      <c r="FA532" s="9">
        <v>88.1</v>
      </c>
      <c r="FB532" s="9">
        <v>87.45</v>
      </c>
      <c r="FC532" s="9">
        <v>83.45</v>
      </c>
      <c r="FD532" s="9">
        <v>72.5</v>
      </c>
      <c r="FE532" s="9">
        <v>69.05</v>
      </c>
      <c r="FF532" s="9">
        <v>68.8</v>
      </c>
      <c r="FG532" s="9">
        <v>68.95</v>
      </c>
      <c r="FH532" s="9">
        <v>69.650000000000006</v>
      </c>
      <c r="FI532" s="9">
        <v>73.400000000000006</v>
      </c>
      <c r="FJ532" s="9">
        <v>83.95</v>
      </c>
      <c r="FK532" s="9">
        <v>87.3</v>
      </c>
      <c r="FL532" s="9">
        <v>87.75</v>
      </c>
      <c r="FM532" s="9">
        <v>87.75</v>
      </c>
      <c r="FO532" s="9">
        <v>81.7744</v>
      </c>
      <c r="FP532" s="7">
        <v>75.790000000000006</v>
      </c>
      <c r="FQ532" s="9">
        <v>1.2699</v>
      </c>
      <c r="FR532" s="7">
        <f t="shared" si="71"/>
        <v>59.681864713756994</v>
      </c>
      <c r="FT532" s="7">
        <v>4.22</v>
      </c>
      <c r="FU532" s="7">
        <v>3.74</v>
      </c>
      <c r="FV532" s="9">
        <v>81.942700000000002</v>
      </c>
      <c r="FX532" s="9">
        <v>77.59</v>
      </c>
      <c r="FY532" s="9">
        <v>77.260000000000005</v>
      </c>
      <c r="FZ532" s="9">
        <v>76.599999999999994</v>
      </c>
      <c r="GA532" s="9">
        <v>74.790000000000006</v>
      </c>
      <c r="GB532" s="9">
        <v>72</v>
      </c>
    </row>
    <row r="533" spans="1:184" x14ac:dyDescent="0.25">
      <c r="A533" s="6">
        <f t="shared" si="72"/>
        <v>45296</v>
      </c>
      <c r="B533" s="13">
        <f t="shared" si="66"/>
        <v>1</v>
      </c>
      <c r="C533" s="13">
        <f t="shared" si="67"/>
        <v>2024</v>
      </c>
      <c r="D533">
        <f t="shared" si="68"/>
        <v>202401</v>
      </c>
      <c r="E533">
        <f t="shared" si="69"/>
        <v>1</v>
      </c>
      <c r="F533">
        <f t="shared" si="70"/>
        <v>202401</v>
      </c>
      <c r="G533" t="s">
        <v>722</v>
      </c>
      <c r="H533" s="9">
        <v>5.25</v>
      </c>
      <c r="I533" s="9">
        <v>5.1868999999999996</v>
      </c>
      <c r="J533" s="10">
        <v>5.1873271000000001</v>
      </c>
      <c r="K533" s="10">
        <v>5.1720791999999998</v>
      </c>
      <c r="L533" s="10">
        <v>5.1334346999999996</v>
      </c>
      <c r="M533" s="10">
        <v>5.0598045000000003</v>
      </c>
      <c r="N533" s="10">
        <v>4.9517376000000004</v>
      </c>
      <c r="O533" s="10">
        <v>4.8187670000000002</v>
      </c>
      <c r="P533" s="10">
        <v>4.6723584999999996</v>
      </c>
      <c r="Q533" s="10">
        <v>4.5243145</v>
      </c>
      <c r="R533" s="10">
        <v>4.3831626999999997</v>
      </c>
      <c r="S533" s="10">
        <v>4.2534108000000002</v>
      </c>
      <c r="T533" s="10">
        <v>4.1364166999999998</v>
      </c>
      <c r="U533" s="10">
        <v>4.0318582999999997</v>
      </c>
      <c r="V533" s="10">
        <v>3.9368302000000002</v>
      </c>
      <c r="W533" s="10">
        <v>3.8500800000000002</v>
      </c>
      <c r="X533" s="10">
        <v>3.7711019000000001</v>
      </c>
      <c r="Y533" s="10">
        <v>3.6993871</v>
      </c>
      <c r="Z533" s="10">
        <v>3.6344272000000002</v>
      </c>
      <c r="AA533" s="10">
        <v>3.5757159000000001</v>
      </c>
      <c r="AB533" s="10">
        <v>3.5227607999999999</v>
      </c>
      <c r="AC533" s="10">
        <v>3.4751452</v>
      </c>
      <c r="AD533" s="10">
        <v>3.4324758000000002</v>
      </c>
      <c r="AE533" s="10">
        <v>3.3943576000000002</v>
      </c>
      <c r="AF533" s="10">
        <v>3.3603955999999999</v>
      </c>
      <c r="AG533" s="10">
        <v>3.3301962999999999</v>
      </c>
      <c r="AH533" s="10">
        <v>3.3033904999999999</v>
      </c>
      <c r="AI533" s="10">
        <v>3.2797228</v>
      </c>
      <c r="AJ533" s="10">
        <v>3.2589695999999999</v>
      </c>
      <c r="AK533" s="10">
        <v>3.2409067999999999</v>
      </c>
      <c r="AL533" s="10">
        <v>3.2253104000000001</v>
      </c>
      <c r="AM533" s="10">
        <v>3.2119566000000002</v>
      </c>
      <c r="AN533" s="10">
        <v>3.2006214000000002</v>
      </c>
      <c r="AO533" s="10">
        <v>3.1910807999999999</v>
      </c>
      <c r="AP533" s="10">
        <v>3.1831111000000001</v>
      </c>
      <c r="AQ533" s="10">
        <v>3.1764880999999998</v>
      </c>
      <c r="AR533" s="10">
        <v>3.1709879000000001</v>
      </c>
      <c r="AS533" s="10">
        <v>3.1663868000000002</v>
      </c>
      <c r="AT533" s="10">
        <v>3.1624897999999999</v>
      </c>
      <c r="AU533" s="10">
        <v>3.1592315000000002</v>
      </c>
      <c r="AV533" s="10">
        <v>3.1565820000000002</v>
      </c>
      <c r="AW533" s="10">
        <v>3.1545114000000001</v>
      </c>
      <c r="AX533" s="10">
        <v>3.1529896000000002</v>
      </c>
      <c r="AY533" s="10">
        <v>3.1519868999999998</v>
      </c>
      <c r="AZ533" s="10">
        <v>3.1514731999999999</v>
      </c>
      <c r="BA533" s="10">
        <v>3.1514186</v>
      </c>
      <c r="BB533" s="10">
        <v>3.1517933</v>
      </c>
      <c r="BC533" s="10">
        <v>3.1525672</v>
      </c>
      <c r="BD533" s="10">
        <v>3.1537104999999999</v>
      </c>
      <c r="BE533" s="10">
        <v>3.1551931999999998</v>
      </c>
      <c r="BF533" s="10">
        <v>3.1569896000000002</v>
      </c>
      <c r="BG533" s="10">
        <v>3.1590924</v>
      </c>
      <c r="BH533" s="10">
        <v>3.1614995000000001</v>
      </c>
      <c r="BI533" s="10">
        <v>3.1642087000000001</v>
      </c>
      <c r="BJ533" s="10">
        <v>3.1672178999999998</v>
      </c>
      <c r="BK533" s="10">
        <v>3.170525</v>
      </c>
      <c r="BL533" s="10">
        <v>3.1741275999999998</v>
      </c>
      <c r="BM533" s="10">
        <v>3.1780238999999999</v>
      </c>
      <c r="BN533" s="10">
        <v>3.1822113999999999</v>
      </c>
      <c r="BO533" s="10">
        <v>3.1866881999999999</v>
      </c>
      <c r="BP533" s="10">
        <v>3.191452</v>
      </c>
      <c r="BQ533" s="10">
        <v>3.1965007000000001</v>
      </c>
      <c r="BR533" s="10">
        <v>3.2325005999999998</v>
      </c>
      <c r="BS533" s="10">
        <v>3.2772655999999998</v>
      </c>
      <c r="BU533" s="9">
        <v>87.02</v>
      </c>
      <c r="BV533" s="9">
        <v>86.39</v>
      </c>
      <c r="BW533" s="9">
        <v>85.67</v>
      </c>
      <c r="BX533" s="9">
        <v>85.17</v>
      </c>
      <c r="BY533" s="9">
        <v>84.65</v>
      </c>
      <c r="BZ533" s="9">
        <v>84.88</v>
      </c>
      <c r="CA533" s="9">
        <v>85.28</v>
      </c>
      <c r="CB533" s="9">
        <v>86.43</v>
      </c>
      <c r="CC533" s="9">
        <v>87.7</v>
      </c>
      <c r="CD533" s="9">
        <v>96.46</v>
      </c>
      <c r="CE533" s="9">
        <v>105.42</v>
      </c>
      <c r="CF533" s="9">
        <v>108.08</v>
      </c>
      <c r="CG533" s="9">
        <v>105.17</v>
      </c>
      <c r="CH533" s="9">
        <v>98.17</v>
      </c>
      <c r="CI533" s="9">
        <v>91.7</v>
      </c>
      <c r="CJ533" s="9">
        <v>87.15</v>
      </c>
      <c r="CK533" s="9">
        <v>83.58</v>
      </c>
      <c r="CL533" s="9">
        <v>82.96</v>
      </c>
      <c r="CM533" s="9">
        <v>85.14</v>
      </c>
      <c r="CN533" s="9">
        <v>87.61</v>
      </c>
      <c r="CO533" s="9">
        <v>90.21</v>
      </c>
      <c r="CP533" s="9">
        <v>92.53</v>
      </c>
      <c r="CQ533" s="9">
        <v>95.07</v>
      </c>
      <c r="CR533" s="9">
        <v>98.52</v>
      </c>
      <c r="CS533" s="9">
        <v>100.22</v>
      </c>
      <c r="CT533" s="9">
        <v>93.3</v>
      </c>
      <c r="CU533" s="9">
        <v>81.680000000000007</v>
      </c>
      <c r="CV533" s="9">
        <v>78.349999999999994</v>
      </c>
      <c r="CW533" s="9">
        <v>75.86</v>
      </c>
      <c r="CX533" s="9">
        <v>74.650000000000006</v>
      </c>
      <c r="CY533" s="9">
        <v>74.87</v>
      </c>
      <c r="CZ533" s="9">
        <v>77.38</v>
      </c>
      <c r="DA533" s="9">
        <v>81.44</v>
      </c>
      <c r="DB533" s="9">
        <v>85.46</v>
      </c>
      <c r="DC533" s="9">
        <v>89.53</v>
      </c>
      <c r="DD533" s="9">
        <v>89.61</v>
      </c>
      <c r="DE533" s="9">
        <v>90.64</v>
      </c>
      <c r="DF533" s="9">
        <v>84.71</v>
      </c>
      <c r="DG533" s="9">
        <v>78.900000000000006</v>
      </c>
      <c r="DH533" s="9">
        <v>73.59</v>
      </c>
      <c r="DI533" s="9">
        <v>69.59</v>
      </c>
      <c r="DJ533" s="9">
        <v>61.36</v>
      </c>
      <c r="DK533" s="9">
        <v>61.73</v>
      </c>
      <c r="DL533" s="9">
        <v>65.05</v>
      </c>
      <c r="DM533" s="9">
        <v>71.86</v>
      </c>
      <c r="DN533" s="9">
        <v>75.47</v>
      </c>
      <c r="DO533" s="9">
        <v>79.489999999999995</v>
      </c>
      <c r="DP533" s="9">
        <v>84.05</v>
      </c>
      <c r="DR533" s="9">
        <v>89.2</v>
      </c>
      <c r="DS533" s="9">
        <v>82.45</v>
      </c>
      <c r="DT533" s="9">
        <v>79.849999999999994</v>
      </c>
      <c r="DU533" s="9">
        <v>79.2</v>
      </c>
      <c r="DV533" s="9">
        <v>78.8</v>
      </c>
      <c r="DW533" s="9">
        <v>79.400000000000006</v>
      </c>
      <c r="DX533" s="9">
        <v>79.8</v>
      </c>
      <c r="DY533" s="9">
        <v>79.400000000000006</v>
      </c>
      <c r="DZ533" s="9">
        <v>91.45</v>
      </c>
      <c r="EA533" s="9">
        <v>95.65</v>
      </c>
      <c r="EB533" s="9">
        <v>96.95</v>
      </c>
      <c r="EC533" s="9">
        <v>98.6</v>
      </c>
      <c r="ED533" s="9">
        <v>98.65</v>
      </c>
      <c r="EE533" s="9">
        <v>93.75</v>
      </c>
      <c r="EF533" s="9">
        <v>80.400000000000006</v>
      </c>
      <c r="EG533" s="9">
        <v>76.150000000000006</v>
      </c>
      <c r="EH533" s="9">
        <v>75.8</v>
      </c>
      <c r="EI533" s="9">
        <v>75.849999999999994</v>
      </c>
      <c r="EJ533" s="9">
        <v>76.55</v>
      </c>
      <c r="EK533" s="9">
        <v>80.3</v>
      </c>
      <c r="EL533" s="9">
        <v>90.8</v>
      </c>
      <c r="EM533" s="9">
        <v>94.15</v>
      </c>
      <c r="EN533" s="9">
        <v>94.5</v>
      </c>
      <c r="EO533" s="9">
        <v>94.4</v>
      </c>
      <c r="EP533" s="9">
        <v>93.7</v>
      </c>
      <c r="EQ533" s="9">
        <v>89.65</v>
      </c>
      <c r="ER533" s="9">
        <v>78.599999999999994</v>
      </c>
      <c r="ES533" s="9">
        <v>75.099999999999994</v>
      </c>
      <c r="ET533" s="9">
        <v>74.849999999999994</v>
      </c>
      <c r="EU533" s="9">
        <v>75.099999999999994</v>
      </c>
      <c r="EV533" s="9">
        <v>75.75</v>
      </c>
      <c r="EW533" s="9">
        <v>78.7</v>
      </c>
      <c r="EX533" s="9">
        <v>86.95</v>
      </c>
      <c r="EY533" s="9">
        <v>89.6</v>
      </c>
      <c r="EZ533" s="9">
        <v>89.95</v>
      </c>
      <c r="FA533" s="9">
        <v>89.9</v>
      </c>
      <c r="FB533" s="9">
        <v>89.2</v>
      </c>
      <c r="FC533" s="9">
        <v>85.05</v>
      </c>
      <c r="FD533" s="9">
        <v>73.55</v>
      </c>
      <c r="FE533" s="9">
        <v>69.900000000000006</v>
      </c>
      <c r="FF533" s="9">
        <v>69.650000000000006</v>
      </c>
      <c r="FG533" s="9">
        <v>69.849999999999994</v>
      </c>
      <c r="FH533" s="9">
        <v>70.55</v>
      </c>
      <c r="FI533" s="9">
        <v>74.3</v>
      </c>
      <c r="FJ533" s="9">
        <v>84.85</v>
      </c>
      <c r="FK533" s="9">
        <v>88.25</v>
      </c>
      <c r="FL533" s="9">
        <v>88.65</v>
      </c>
      <c r="FM533" s="9">
        <v>88.65</v>
      </c>
      <c r="FO533" s="9">
        <v>81.957099999999997</v>
      </c>
      <c r="FP533" s="7">
        <v>78.31</v>
      </c>
      <c r="FQ533" s="9">
        <v>1.2751999999999999</v>
      </c>
      <c r="FR533" s="7">
        <f t="shared" si="71"/>
        <v>61.409974905897123</v>
      </c>
      <c r="FT533" s="7">
        <v>4.24</v>
      </c>
      <c r="FU533" s="7">
        <v>3.81</v>
      </c>
      <c r="FV533" s="9">
        <v>82.131500000000003</v>
      </c>
      <c r="FX533" s="9">
        <v>78.760000000000005</v>
      </c>
      <c r="FY533" s="9">
        <v>78.349999999999994</v>
      </c>
      <c r="FZ533" s="9">
        <v>77.55</v>
      </c>
      <c r="GA533" s="9">
        <v>75.59</v>
      </c>
      <c r="GB533" s="9">
        <v>72.540000000000006</v>
      </c>
    </row>
    <row r="534" spans="1:184" x14ac:dyDescent="0.25">
      <c r="A534" s="6">
        <f t="shared" si="72"/>
        <v>45299</v>
      </c>
      <c r="B534" s="13">
        <f t="shared" si="66"/>
        <v>1</v>
      </c>
      <c r="C534" s="13">
        <f t="shared" si="67"/>
        <v>2024</v>
      </c>
      <c r="D534">
        <f t="shared" si="68"/>
        <v>202401</v>
      </c>
      <c r="E534">
        <f t="shared" si="69"/>
        <v>1</v>
      </c>
      <c r="F534">
        <f t="shared" si="70"/>
        <v>202401</v>
      </c>
      <c r="G534" t="s">
        <v>723</v>
      </c>
      <c r="H534" s="9">
        <v>5.25</v>
      </c>
      <c r="I534" s="9">
        <v>5.1868999999999996</v>
      </c>
      <c r="J534" s="10">
        <v>5.1875371000000001</v>
      </c>
      <c r="K534" s="10">
        <v>5.1723518000000004</v>
      </c>
      <c r="L534" s="10">
        <v>5.1318123</v>
      </c>
      <c r="M534" s="10">
        <v>5.0538828000000002</v>
      </c>
      <c r="N534" s="10">
        <v>4.9407069999999997</v>
      </c>
      <c r="O534" s="10">
        <v>4.8022983000000004</v>
      </c>
      <c r="P534" s="10">
        <v>4.6506226000000002</v>
      </c>
      <c r="Q534" s="10">
        <v>4.4975445000000001</v>
      </c>
      <c r="R534" s="10">
        <v>4.3519113999999997</v>
      </c>
      <c r="S534" s="10">
        <v>4.2180825000000004</v>
      </c>
      <c r="T534" s="10">
        <v>4.0980800999999998</v>
      </c>
      <c r="U534" s="10">
        <v>3.9915984999999998</v>
      </c>
      <c r="V534" s="10">
        <v>3.8957126999999998</v>
      </c>
      <c r="W534" s="10">
        <v>3.8090535999999999</v>
      </c>
      <c r="X534" s="10">
        <v>3.7309025</v>
      </c>
      <c r="Y534" s="10">
        <v>3.6605376000000001</v>
      </c>
      <c r="Z534" s="10">
        <v>3.5972374999999999</v>
      </c>
      <c r="AA534" s="10">
        <v>3.5402832000000002</v>
      </c>
      <c r="AB534" s="10">
        <v>3.4890080000000001</v>
      </c>
      <c r="AC534" s="10">
        <v>3.4429542</v>
      </c>
      <c r="AD534" s="10">
        <v>3.4017156000000002</v>
      </c>
      <c r="AE534" s="10">
        <v>3.3648842000000001</v>
      </c>
      <c r="AF534" s="10">
        <v>3.3320520999999999</v>
      </c>
      <c r="AG534" s="10">
        <v>3.3028127999999999</v>
      </c>
      <c r="AH534" s="10">
        <v>3.2767879</v>
      </c>
      <c r="AI534" s="10">
        <v>3.2537294999999999</v>
      </c>
      <c r="AJ534" s="10">
        <v>3.2334263999999999</v>
      </c>
      <c r="AK534" s="10">
        <v>3.2156666</v>
      </c>
      <c r="AL534" s="10">
        <v>3.2002381999999998</v>
      </c>
      <c r="AM534" s="10">
        <v>3.1869299</v>
      </c>
      <c r="AN534" s="10">
        <v>3.1755298000000001</v>
      </c>
      <c r="AO534" s="10">
        <v>3.1658259000000002</v>
      </c>
      <c r="AP534" s="10">
        <v>3.1576069000000002</v>
      </c>
      <c r="AQ534" s="10">
        <v>3.1506609000000001</v>
      </c>
      <c r="AR534" s="10">
        <v>3.1447761000000001</v>
      </c>
      <c r="AS534" s="10">
        <v>3.1397409000000001</v>
      </c>
      <c r="AT534" s="10">
        <v>3.1353719999999998</v>
      </c>
      <c r="AU534" s="10">
        <v>3.1316117999999999</v>
      </c>
      <c r="AV534" s="10">
        <v>3.1284377999999999</v>
      </c>
      <c r="AW534" s="10">
        <v>3.1258268999999999</v>
      </c>
      <c r="AX534" s="10">
        <v>3.1237564999999998</v>
      </c>
      <c r="AY534" s="10">
        <v>3.1222037999999999</v>
      </c>
      <c r="AZ534" s="10">
        <v>3.1211457999999999</v>
      </c>
      <c r="BA534" s="10">
        <v>3.1205599999999998</v>
      </c>
      <c r="BB534" s="10">
        <v>3.1204234</v>
      </c>
      <c r="BC534" s="10">
        <v>3.1207132999999998</v>
      </c>
      <c r="BD534" s="10">
        <v>3.1214067999999999</v>
      </c>
      <c r="BE534" s="10">
        <v>3.1224812000000002</v>
      </c>
      <c r="BF534" s="10">
        <v>3.1239165</v>
      </c>
      <c r="BG534" s="10">
        <v>3.1257071999999999</v>
      </c>
      <c r="BH534" s="10">
        <v>3.1278529000000002</v>
      </c>
      <c r="BI534" s="10">
        <v>3.1303531000000002</v>
      </c>
      <c r="BJ534" s="10">
        <v>3.1332076</v>
      </c>
      <c r="BK534" s="10">
        <v>3.1364157000000001</v>
      </c>
      <c r="BL534" s="10">
        <v>3.139977</v>
      </c>
      <c r="BM534" s="10">
        <v>3.1438912999999999</v>
      </c>
      <c r="BN534" s="10">
        <v>3.1481579000000002</v>
      </c>
      <c r="BO534" s="10">
        <v>3.1527764999999999</v>
      </c>
      <c r="BP534" s="10">
        <v>3.1577465999999998</v>
      </c>
      <c r="BQ534" s="10">
        <v>3.1630677999999999</v>
      </c>
      <c r="BR534" s="10">
        <v>3.2019753999999998</v>
      </c>
      <c r="BS534" s="10">
        <v>3.2511538999999998</v>
      </c>
      <c r="BU534" s="9">
        <v>78.760000000000005</v>
      </c>
      <c r="BV534" s="9">
        <v>78.430000000000007</v>
      </c>
      <c r="BW534" s="9">
        <v>78.09</v>
      </c>
      <c r="BX534" s="9">
        <v>78.37</v>
      </c>
      <c r="BY534" s="9">
        <v>77.989999999999995</v>
      </c>
      <c r="BZ534" s="9">
        <v>77.66</v>
      </c>
      <c r="CA534" s="9">
        <v>78.209999999999994</v>
      </c>
      <c r="CB534" s="9">
        <v>79.709999999999994</v>
      </c>
      <c r="CC534" s="9">
        <v>81.510000000000005</v>
      </c>
      <c r="CD534" s="9">
        <v>89.8</v>
      </c>
      <c r="CE534" s="9">
        <v>99.41</v>
      </c>
      <c r="CF534" s="9">
        <v>102.14</v>
      </c>
      <c r="CG534" s="9">
        <v>99.64</v>
      </c>
      <c r="CH534" s="9">
        <v>93.2</v>
      </c>
      <c r="CI534" s="9">
        <v>87.09</v>
      </c>
      <c r="CJ534" s="9">
        <v>82.6</v>
      </c>
      <c r="CK534" s="9">
        <v>79.11</v>
      </c>
      <c r="CL534" s="9">
        <v>78.31</v>
      </c>
      <c r="CM534" s="9">
        <v>80.5</v>
      </c>
      <c r="CN534" s="9">
        <v>82.96</v>
      </c>
      <c r="CO534" s="9">
        <v>85.82</v>
      </c>
      <c r="CP534" s="9">
        <v>88.25</v>
      </c>
      <c r="CQ534" s="9">
        <v>90.79</v>
      </c>
      <c r="CR534" s="9">
        <v>94.04</v>
      </c>
      <c r="CS534" s="9">
        <v>95.75</v>
      </c>
      <c r="CT534" s="9">
        <v>88.81</v>
      </c>
      <c r="CU534" s="9">
        <v>78.010000000000005</v>
      </c>
      <c r="CV534" s="9">
        <v>74.709999999999994</v>
      </c>
      <c r="CW534" s="9">
        <v>72.22</v>
      </c>
      <c r="CX534" s="9">
        <v>71.55</v>
      </c>
      <c r="CY534" s="9">
        <v>71.77</v>
      </c>
      <c r="CZ534" s="9">
        <v>74.3</v>
      </c>
      <c r="DA534" s="9">
        <v>78.8</v>
      </c>
      <c r="DB534" s="9">
        <v>82.83</v>
      </c>
      <c r="DC534" s="9">
        <v>86.88</v>
      </c>
      <c r="DD534" s="9">
        <v>86.38</v>
      </c>
      <c r="DE534" s="9">
        <v>87.4</v>
      </c>
      <c r="DF534" s="9">
        <v>81.47</v>
      </c>
      <c r="DG534" s="9">
        <v>76.22</v>
      </c>
      <c r="DH534" s="9">
        <v>70.91</v>
      </c>
      <c r="DI534" s="9">
        <v>66.900000000000006</v>
      </c>
      <c r="DJ534" s="9">
        <v>58.67</v>
      </c>
      <c r="DK534" s="9">
        <v>59.04</v>
      </c>
      <c r="DL534" s="9">
        <v>62.36</v>
      </c>
      <c r="DM534" s="9">
        <v>69.19</v>
      </c>
      <c r="DN534" s="9">
        <v>72.8</v>
      </c>
      <c r="DO534" s="9">
        <v>76.83</v>
      </c>
      <c r="DP534" s="9">
        <v>81.8</v>
      </c>
      <c r="DR534" s="9">
        <v>81.05</v>
      </c>
      <c r="DS534" s="9">
        <v>75.900000000000006</v>
      </c>
      <c r="DT534" s="9">
        <v>74.099999999999994</v>
      </c>
      <c r="DU534" s="9">
        <v>73.05</v>
      </c>
      <c r="DV534" s="9">
        <v>73.349999999999994</v>
      </c>
      <c r="DW534" s="9">
        <v>73.849999999999994</v>
      </c>
      <c r="DX534" s="9">
        <v>74.25</v>
      </c>
      <c r="DY534" s="9">
        <v>73.849999999999994</v>
      </c>
      <c r="DZ534" s="9">
        <v>85.65</v>
      </c>
      <c r="EA534" s="9">
        <v>89.85</v>
      </c>
      <c r="EB534" s="9">
        <v>91.15</v>
      </c>
      <c r="EC534" s="9">
        <v>92.7</v>
      </c>
      <c r="ED534" s="9">
        <v>92.75</v>
      </c>
      <c r="EE534" s="9">
        <v>87.85</v>
      </c>
      <c r="EF534" s="9">
        <v>76.3</v>
      </c>
      <c r="EG534" s="9">
        <v>72.599999999999994</v>
      </c>
      <c r="EH534" s="9">
        <v>72.2</v>
      </c>
      <c r="EI534" s="9">
        <v>72.05</v>
      </c>
      <c r="EJ534" s="9">
        <v>72.650000000000006</v>
      </c>
      <c r="EK534" s="9">
        <v>76.55</v>
      </c>
      <c r="EL534" s="9">
        <v>87.35</v>
      </c>
      <c r="EM534" s="9">
        <v>90.85</v>
      </c>
      <c r="EN534" s="9">
        <v>91.2</v>
      </c>
      <c r="EO534" s="9">
        <v>91.1</v>
      </c>
      <c r="EP534" s="9">
        <v>90.35</v>
      </c>
      <c r="EQ534" s="9">
        <v>86.1</v>
      </c>
      <c r="ER534" s="9">
        <v>74.5</v>
      </c>
      <c r="ES534" s="9">
        <v>70.849999999999994</v>
      </c>
      <c r="ET534" s="9">
        <v>70.599999999999994</v>
      </c>
      <c r="EU534" s="9">
        <v>70.849999999999994</v>
      </c>
      <c r="EV534" s="9">
        <v>71.45</v>
      </c>
      <c r="EW534" s="9">
        <v>74.599999999999994</v>
      </c>
      <c r="EX534" s="9">
        <v>83.35</v>
      </c>
      <c r="EY534" s="9">
        <v>86.1</v>
      </c>
      <c r="EZ534" s="9">
        <v>86.45</v>
      </c>
      <c r="FA534" s="9">
        <v>86.4</v>
      </c>
      <c r="FB534" s="9">
        <v>85.75</v>
      </c>
      <c r="FC534" s="9">
        <v>81.55</v>
      </c>
      <c r="FD534" s="9">
        <v>70.099999999999994</v>
      </c>
      <c r="FE534" s="9">
        <v>66.5</v>
      </c>
      <c r="FF534" s="9">
        <v>66.2</v>
      </c>
      <c r="FG534" s="9">
        <v>66.400000000000006</v>
      </c>
      <c r="FH534" s="9">
        <v>67.099999999999994</v>
      </c>
      <c r="FI534" s="9">
        <v>70.849999999999994</v>
      </c>
      <c r="FJ534" s="9">
        <v>81.400000000000006</v>
      </c>
      <c r="FK534" s="9">
        <v>84.8</v>
      </c>
      <c r="FL534" s="9">
        <v>85.2</v>
      </c>
      <c r="FM534" s="9">
        <v>85.2</v>
      </c>
      <c r="FO534" s="9">
        <v>82.009100000000004</v>
      </c>
      <c r="FP534" s="7">
        <v>75.47</v>
      </c>
      <c r="FQ534" s="9">
        <v>1.2749999999999999</v>
      </c>
      <c r="FR534" s="7">
        <f t="shared" si="71"/>
        <v>59.192156862745101</v>
      </c>
      <c r="FT534" s="7">
        <v>4.1900000000000004</v>
      </c>
      <c r="FU534" s="7">
        <v>3.77</v>
      </c>
      <c r="FV534" s="9">
        <v>82.180800000000005</v>
      </c>
      <c r="FX534" s="9">
        <v>76.12</v>
      </c>
      <c r="FY534" s="9">
        <v>75.75</v>
      </c>
      <c r="FZ534" s="9">
        <v>75.12</v>
      </c>
      <c r="GA534" s="9">
        <v>73.53</v>
      </c>
      <c r="GB534" s="9">
        <v>71.09</v>
      </c>
    </row>
    <row r="535" spans="1:184" x14ac:dyDescent="0.25">
      <c r="A535" s="6">
        <f t="shared" si="72"/>
        <v>45300</v>
      </c>
      <c r="B535" s="13">
        <f t="shared" si="66"/>
        <v>1</v>
      </c>
      <c r="C535" s="13">
        <f t="shared" si="67"/>
        <v>2024</v>
      </c>
      <c r="D535">
        <f t="shared" si="68"/>
        <v>202401</v>
      </c>
      <c r="E535">
        <f t="shared" si="69"/>
        <v>1</v>
      </c>
      <c r="F535">
        <f t="shared" si="70"/>
        <v>202401</v>
      </c>
      <c r="G535" t="s">
        <v>724</v>
      </c>
      <c r="H535" s="9">
        <v>5.25</v>
      </c>
      <c r="I535" s="9">
        <v>5.1867000000000001</v>
      </c>
      <c r="J535" s="10">
        <v>5.1852612000000002</v>
      </c>
      <c r="K535" s="10">
        <v>5.1702462999999996</v>
      </c>
      <c r="L535" s="10">
        <v>5.1298316000000002</v>
      </c>
      <c r="M535" s="10">
        <v>5.0519414999999999</v>
      </c>
      <c r="N535" s="10">
        <v>4.9396490999999996</v>
      </c>
      <c r="O535" s="10">
        <v>4.8037638999999999</v>
      </c>
      <c r="P535" s="10">
        <v>4.6561959999999996</v>
      </c>
      <c r="Q535" s="10">
        <v>4.5079649000000002</v>
      </c>
      <c r="R535" s="10">
        <v>4.3668256999999997</v>
      </c>
      <c r="S535" s="10">
        <v>4.2366576</v>
      </c>
      <c r="T535" s="10">
        <v>4.1187677000000003</v>
      </c>
      <c r="U535" s="10">
        <v>4.0132621999999998</v>
      </c>
      <c r="V535" s="10">
        <v>3.9177742000000002</v>
      </c>
      <c r="W535" s="10">
        <v>3.8311198000000002</v>
      </c>
      <c r="X535" s="10">
        <v>3.7526541999999998</v>
      </c>
      <c r="Y535" s="10">
        <v>3.6817291000000001</v>
      </c>
      <c r="Z535" s="10">
        <v>3.6176968999999999</v>
      </c>
      <c r="AA535" s="10">
        <v>3.5599118000000001</v>
      </c>
      <c r="AB535" s="10">
        <v>3.5077647000000001</v>
      </c>
      <c r="AC535" s="10">
        <v>3.4607923</v>
      </c>
      <c r="AD535" s="10">
        <v>3.4185682000000002</v>
      </c>
      <c r="AE535" s="10">
        <v>3.3806642</v>
      </c>
      <c r="AF535" s="10">
        <v>3.3466521999999999</v>
      </c>
      <c r="AG535" s="10">
        <v>3.3161052999999998</v>
      </c>
      <c r="AH535" s="10">
        <v>3.2886324999999998</v>
      </c>
      <c r="AI535" s="10">
        <v>3.2640061</v>
      </c>
      <c r="AJ535" s="10">
        <v>3.2420445999999998</v>
      </c>
      <c r="AK535" s="10">
        <v>3.2225655</v>
      </c>
      <c r="AL535" s="10">
        <v>3.2053862</v>
      </c>
      <c r="AM535" s="10">
        <v>3.1903250000000001</v>
      </c>
      <c r="AN535" s="10">
        <v>3.1771994000000001</v>
      </c>
      <c r="AO535" s="10">
        <v>3.1658271999999998</v>
      </c>
      <c r="AP535" s="10">
        <v>3.1560261999999999</v>
      </c>
      <c r="AQ535" s="10">
        <v>3.1476142</v>
      </c>
      <c r="AR535" s="10">
        <v>3.1404089000000002</v>
      </c>
      <c r="AS535" s="10">
        <v>3.1342281999999999</v>
      </c>
      <c r="AT535" s="10">
        <v>3.1289080999999999</v>
      </c>
      <c r="AU535" s="10">
        <v>3.1243834000000001</v>
      </c>
      <c r="AV535" s="10">
        <v>3.1206223999999998</v>
      </c>
      <c r="AW535" s="10">
        <v>3.1175928000000002</v>
      </c>
      <c r="AX535" s="10">
        <v>3.1152628</v>
      </c>
      <c r="AY535" s="10">
        <v>3.1136004000000002</v>
      </c>
      <c r="AZ535" s="10">
        <v>3.1125734999999999</v>
      </c>
      <c r="BA535" s="10">
        <v>3.1121503000000001</v>
      </c>
      <c r="BB535" s="10">
        <v>3.1122987000000002</v>
      </c>
      <c r="BC535" s="10">
        <v>3.1129867999999998</v>
      </c>
      <c r="BD535" s="10">
        <v>3.1141825000000001</v>
      </c>
      <c r="BE535" s="10">
        <v>3.1158538999999998</v>
      </c>
      <c r="BF535" s="10">
        <v>3.117972</v>
      </c>
      <c r="BG535" s="10">
        <v>3.1205215000000002</v>
      </c>
      <c r="BH535" s="10">
        <v>3.1234918</v>
      </c>
      <c r="BI535" s="10">
        <v>3.1268718999999998</v>
      </c>
      <c r="BJ535" s="10">
        <v>3.1306511000000001</v>
      </c>
      <c r="BK535" s="10">
        <v>3.1348186</v>
      </c>
      <c r="BL535" s="10">
        <v>3.1393635</v>
      </c>
      <c r="BM535" s="10">
        <v>3.1442751000000002</v>
      </c>
      <c r="BN535" s="10">
        <v>3.1495424000000001</v>
      </c>
      <c r="BO535" s="10">
        <v>3.1551547000000002</v>
      </c>
      <c r="BP535" s="10">
        <v>3.1611012999999999</v>
      </c>
      <c r="BQ535" s="10">
        <v>3.1673711999999998</v>
      </c>
      <c r="BR535" s="10">
        <v>3.2111431000000001</v>
      </c>
      <c r="BS535" s="10">
        <v>3.2636286999999999</v>
      </c>
      <c r="BU535" s="9">
        <v>76.45</v>
      </c>
      <c r="BV535" s="9">
        <v>75.89</v>
      </c>
      <c r="BW535" s="9">
        <v>75.42</v>
      </c>
      <c r="BX535" s="9">
        <v>75.67</v>
      </c>
      <c r="BY535" s="9">
        <v>75.569999999999993</v>
      </c>
      <c r="BZ535" s="9">
        <v>75.489999999999995</v>
      </c>
      <c r="CA535" s="9">
        <v>76.38</v>
      </c>
      <c r="CB535" s="9">
        <v>77.430000000000007</v>
      </c>
      <c r="CC535" s="9">
        <v>79.23</v>
      </c>
      <c r="CD535" s="9">
        <v>87.89</v>
      </c>
      <c r="CE535" s="9">
        <v>97.46</v>
      </c>
      <c r="CF535" s="9">
        <v>100.09</v>
      </c>
      <c r="CG535" s="9">
        <v>97.8</v>
      </c>
      <c r="CH535" s="9">
        <v>91.43</v>
      </c>
      <c r="CI535" s="9">
        <v>84.93</v>
      </c>
      <c r="CJ535" s="9">
        <v>81.78</v>
      </c>
      <c r="CK535" s="9">
        <v>78.290000000000006</v>
      </c>
      <c r="CL535" s="9">
        <v>77.489999999999995</v>
      </c>
      <c r="CM535" s="9">
        <v>79.680000000000007</v>
      </c>
      <c r="CN535" s="9">
        <v>82.14</v>
      </c>
      <c r="CO535" s="9">
        <v>84.72</v>
      </c>
      <c r="CP535" s="9">
        <v>87.19</v>
      </c>
      <c r="CQ535" s="9">
        <v>89.73</v>
      </c>
      <c r="CR535" s="9">
        <v>92.99</v>
      </c>
      <c r="CS535" s="9">
        <v>94.7</v>
      </c>
      <c r="CT535" s="9">
        <v>87.76</v>
      </c>
      <c r="CU535" s="9">
        <v>76.819999999999993</v>
      </c>
      <c r="CV535" s="9">
        <v>74.31</v>
      </c>
      <c r="CW535" s="9">
        <v>71.819999999999993</v>
      </c>
      <c r="CX535" s="9">
        <v>71.150000000000006</v>
      </c>
      <c r="CY535" s="9">
        <v>71.37</v>
      </c>
      <c r="CZ535" s="9">
        <v>73.900000000000006</v>
      </c>
      <c r="DA535" s="9">
        <v>78.489999999999995</v>
      </c>
      <c r="DB535" s="9">
        <v>82.52</v>
      </c>
      <c r="DC535" s="9">
        <v>86.57</v>
      </c>
      <c r="DD535" s="9">
        <v>86.05</v>
      </c>
      <c r="DE535" s="9">
        <v>87.07</v>
      </c>
      <c r="DF535" s="9">
        <v>81.14</v>
      </c>
      <c r="DG535" s="9">
        <v>76.02</v>
      </c>
      <c r="DH535" s="9">
        <v>70.709999999999994</v>
      </c>
      <c r="DI535" s="9">
        <v>66.7</v>
      </c>
      <c r="DJ535" s="9">
        <v>58.47</v>
      </c>
      <c r="DK535" s="9">
        <v>58.84</v>
      </c>
      <c r="DL535" s="9">
        <v>62.16</v>
      </c>
      <c r="DM535" s="9">
        <v>68.989999999999995</v>
      </c>
      <c r="DN535" s="9">
        <v>72.599999999999994</v>
      </c>
      <c r="DO535" s="9">
        <v>76.63</v>
      </c>
      <c r="DP535" s="9">
        <v>81.599999999999994</v>
      </c>
      <c r="DR535" s="9">
        <v>78.650000000000006</v>
      </c>
      <c r="DS535" s="9">
        <v>73.45</v>
      </c>
      <c r="DT535" s="9">
        <v>71.900000000000006</v>
      </c>
      <c r="DU535" s="9">
        <v>71.150000000000006</v>
      </c>
      <c r="DV535" s="9">
        <v>71.5</v>
      </c>
      <c r="DW535" s="9">
        <v>72.349999999999994</v>
      </c>
      <c r="DX535" s="9">
        <v>72.75</v>
      </c>
      <c r="DY535" s="9">
        <v>72.349999999999994</v>
      </c>
      <c r="DZ535" s="9">
        <v>84</v>
      </c>
      <c r="EA535" s="9">
        <v>88.2</v>
      </c>
      <c r="EB535" s="9">
        <v>89.5</v>
      </c>
      <c r="EC535" s="9">
        <v>91.4</v>
      </c>
      <c r="ED535" s="9">
        <v>91.45</v>
      </c>
      <c r="EE535" s="9">
        <v>86.55</v>
      </c>
      <c r="EF535" s="9">
        <v>75.25</v>
      </c>
      <c r="EG535" s="9">
        <v>71.650000000000006</v>
      </c>
      <c r="EH535" s="9">
        <v>71.2</v>
      </c>
      <c r="EI535" s="9">
        <v>70.8</v>
      </c>
      <c r="EJ535" s="9">
        <v>71.3</v>
      </c>
      <c r="EK535" s="9">
        <v>75.2</v>
      </c>
      <c r="EL535" s="9">
        <v>86</v>
      </c>
      <c r="EM535" s="9">
        <v>89.45</v>
      </c>
      <c r="EN535" s="9">
        <v>89.85</v>
      </c>
      <c r="EO535" s="9">
        <v>89.7</v>
      </c>
      <c r="EP535" s="9">
        <v>89</v>
      </c>
      <c r="EQ535" s="9">
        <v>84.95</v>
      </c>
      <c r="ER535" s="9">
        <v>73.8</v>
      </c>
      <c r="ES535" s="9">
        <v>70.3</v>
      </c>
      <c r="ET535" s="9">
        <v>70.05</v>
      </c>
      <c r="EU535" s="9">
        <v>70.3</v>
      </c>
      <c r="EV535" s="9">
        <v>70.900000000000006</v>
      </c>
      <c r="EW535" s="9">
        <v>73.849999999999994</v>
      </c>
      <c r="EX535" s="9">
        <v>82.1</v>
      </c>
      <c r="EY535" s="9">
        <v>84.75</v>
      </c>
      <c r="EZ535" s="9">
        <v>85.05</v>
      </c>
      <c r="FA535" s="9">
        <v>85.05</v>
      </c>
      <c r="FB535" s="9">
        <v>84.35</v>
      </c>
      <c r="FC535" s="9">
        <v>80.3</v>
      </c>
      <c r="FD535" s="9">
        <v>69.099999999999994</v>
      </c>
      <c r="FE535" s="9">
        <v>65.55</v>
      </c>
      <c r="FF535" s="9">
        <v>65.25</v>
      </c>
      <c r="FG535" s="9">
        <v>65.45</v>
      </c>
      <c r="FH535" s="9">
        <v>66.150000000000006</v>
      </c>
      <c r="FI535" s="9">
        <v>69.900000000000006</v>
      </c>
      <c r="FJ535" s="9">
        <v>80.45</v>
      </c>
      <c r="FK535" s="9">
        <v>83.85</v>
      </c>
      <c r="FL535" s="9">
        <v>84.25</v>
      </c>
      <c r="FM535" s="9">
        <v>84.25</v>
      </c>
      <c r="FO535" s="9">
        <v>81.975800000000007</v>
      </c>
      <c r="FP535" s="7">
        <v>77.97</v>
      </c>
      <c r="FQ535" s="9">
        <v>1.2704</v>
      </c>
      <c r="FR535" s="7">
        <f t="shared" si="71"/>
        <v>61.374370277078086</v>
      </c>
      <c r="FT535" s="7">
        <v>4.21</v>
      </c>
      <c r="FU535" s="7">
        <v>3.79</v>
      </c>
      <c r="FV535" s="9">
        <v>82.150800000000004</v>
      </c>
      <c r="FX535" s="9">
        <v>77.59</v>
      </c>
      <c r="FY535" s="9">
        <v>77.03</v>
      </c>
      <c r="FZ535" s="9">
        <v>76.23</v>
      </c>
      <c r="GA535" s="9">
        <v>74.38</v>
      </c>
      <c r="GB535" s="9">
        <v>71.64</v>
      </c>
    </row>
    <row r="536" spans="1:184" x14ac:dyDescent="0.25">
      <c r="A536" s="6">
        <f t="shared" si="72"/>
        <v>45301</v>
      </c>
      <c r="B536" s="13">
        <f t="shared" si="66"/>
        <v>1</v>
      </c>
      <c r="C536" s="13">
        <f t="shared" si="67"/>
        <v>2024</v>
      </c>
      <c r="D536">
        <f t="shared" si="68"/>
        <v>202401</v>
      </c>
      <c r="E536">
        <f t="shared" si="69"/>
        <v>1</v>
      </c>
      <c r="F536">
        <f t="shared" si="70"/>
        <v>202401</v>
      </c>
      <c r="G536" t="s">
        <v>725</v>
      </c>
      <c r="H536" s="9">
        <v>5.25</v>
      </c>
      <c r="I536" s="9">
        <v>5.1871999999999998</v>
      </c>
      <c r="J536" s="10">
        <v>5.1850911999999996</v>
      </c>
      <c r="K536" s="10">
        <v>5.1708219</v>
      </c>
      <c r="L536" s="10">
        <v>5.1309503000000003</v>
      </c>
      <c r="M536" s="10">
        <v>5.0544507999999997</v>
      </c>
      <c r="N536" s="10">
        <v>4.9451799000000003</v>
      </c>
      <c r="O536" s="10">
        <v>4.8134886000000003</v>
      </c>
      <c r="P536" s="10">
        <v>4.6711023999999997</v>
      </c>
      <c r="Q536" s="10">
        <v>4.5282673999999998</v>
      </c>
      <c r="R536" s="10">
        <v>4.3923388000000001</v>
      </c>
      <c r="S536" s="10">
        <v>4.2669033000000001</v>
      </c>
      <c r="T536" s="10">
        <v>4.1533587000000001</v>
      </c>
      <c r="U536" s="10">
        <v>4.0516975999999998</v>
      </c>
      <c r="V536" s="10">
        <v>3.9600377</v>
      </c>
      <c r="W536" s="10">
        <v>3.8771955</v>
      </c>
      <c r="X536" s="10">
        <v>3.8023256000000001</v>
      </c>
      <c r="Y536" s="10">
        <v>3.7345796</v>
      </c>
      <c r="Z536" s="10">
        <v>3.6731094999999998</v>
      </c>
      <c r="AA536" s="10">
        <v>3.6170692999999998</v>
      </c>
      <c r="AB536" s="10">
        <v>3.5657097000000002</v>
      </c>
      <c r="AC536" s="10">
        <v>3.5186568</v>
      </c>
      <c r="AD536" s="10">
        <v>3.4756281000000002</v>
      </c>
      <c r="AE536" s="10">
        <v>3.4363391999999999</v>
      </c>
      <c r="AF536" s="10">
        <v>3.4005057999999999</v>
      </c>
      <c r="AG536" s="10">
        <v>3.367845</v>
      </c>
      <c r="AH536" s="10">
        <v>3.3380884000000002</v>
      </c>
      <c r="AI536" s="10">
        <v>3.3110529999999998</v>
      </c>
      <c r="AJ536" s="10">
        <v>3.2865853999999999</v>
      </c>
      <c r="AK536" s="10">
        <v>3.2645311000000001</v>
      </c>
      <c r="AL536" s="10">
        <v>3.2447357999999999</v>
      </c>
      <c r="AM536" s="10">
        <v>3.2270458999999998</v>
      </c>
      <c r="AN536" s="10">
        <v>3.2113071</v>
      </c>
      <c r="AO536" s="10">
        <v>3.1973650999999998</v>
      </c>
      <c r="AP536" s="10">
        <v>3.1850660999999998</v>
      </c>
      <c r="AQ536" s="10">
        <v>3.1742558999999999</v>
      </c>
      <c r="AR536" s="10">
        <v>3.1647802999999999</v>
      </c>
      <c r="AS536" s="10">
        <v>3.1564854000000002</v>
      </c>
      <c r="AT536" s="10">
        <v>3.1492323</v>
      </c>
      <c r="AU536" s="10">
        <v>3.1429566000000002</v>
      </c>
      <c r="AV536" s="10">
        <v>3.1376165999999999</v>
      </c>
      <c r="AW536" s="10">
        <v>3.1331706000000001</v>
      </c>
      <c r="AX536" s="10">
        <v>3.1295768000000002</v>
      </c>
      <c r="AY536" s="10">
        <v>3.1267934999999998</v>
      </c>
      <c r="AZ536" s="10">
        <v>3.1247790000000002</v>
      </c>
      <c r="BA536" s="10">
        <v>3.1234915999999999</v>
      </c>
      <c r="BB536" s="10">
        <v>3.1228894999999999</v>
      </c>
      <c r="BC536" s="10">
        <v>3.1229309999999999</v>
      </c>
      <c r="BD536" s="10">
        <v>3.1235745000000001</v>
      </c>
      <c r="BE536" s="10">
        <v>3.1247780999999999</v>
      </c>
      <c r="BF536" s="10">
        <v>3.1265040000000002</v>
      </c>
      <c r="BG536" s="10">
        <v>3.1287318000000002</v>
      </c>
      <c r="BH536" s="10">
        <v>3.1314456000000002</v>
      </c>
      <c r="BI536" s="10">
        <v>3.1346295999999998</v>
      </c>
      <c r="BJ536" s="10">
        <v>3.1382682000000002</v>
      </c>
      <c r="BK536" s="10">
        <v>3.1423454</v>
      </c>
      <c r="BL536" s="10">
        <v>3.1468455</v>
      </c>
      <c r="BM536" s="10">
        <v>3.1517528000000001</v>
      </c>
      <c r="BN536" s="10">
        <v>3.1570515000000001</v>
      </c>
      <c r="BO536" s="10">
        <v>3.1627257000000002</v>
      </c>
      <c r="BP536" s="10">
        <v>3.1687596999999998</v>
      </c>
      <c r="BQ536" s="10">
        <v>3.1751377000000001</v>
      </c>
      <c r="BR536" s="10">
        <v>3.2197924000000002</v>
      </c>
      <c r="BS536" s="10">
        <v>3.2731349000000001</v>
      </c>
      <c r="BU536" s="9">
        <v>77.13</v>
      </c>
      <c r="BV536" s="9">
        <v>76.55</v>
      </c>
      <c r="BW536" s="9">
        <v>76.05</v>
      </c>
      <c r="BX536" s="9">
        <v>76.23</v>
      </c>
      <c r="BY536" s="9">
        <v>76.260000000000005</v>
      </c>
      <c r="BZ536" s="9">
        <v>76.16</v>
      </c>
      <c r="CA536" s="9">
        <v>77</v>
      </c>
      <c r="CB536" s="9">
        <v>78.11</v>
      </c>
      <c r="CC536" s="9">
        <v>79.849999999999994</v>
      </c>
      <c r="CD536" s="9">
        <v>88.5</v>
      </c>
      <c r="CE536" s="9">
        <v>97.95</v>
      </c>
      <c r="CF536" s="9">
        <v>100.53</v>
      </c>
      <c r="CG536" s="9">
        <v>98.18</v>
      </c>
      <c r="CH536" s="9">
        <v>92.42</v>
      </c>
      <c r="CI536" s="9">
        <v>85.83</v>
      </c>
      <c r="CJ536" s="9">
        <v>82.64</v>
      </c>
      <c r="CK536" s="9">
        <v>79.150000000000006</v>
      </c>
      <c r="CL536" s="9">
        <v>78.41</v>
      </c>
      <c r="CM536" s="9">
        <v>80.47</v>
      </c>
      <c r="CN536" s="9">
        <v>82.66</v>
      </c>
      <c r="CO536" s="9">
        <v>85.59</v>
      </c>
      <c r="CP536" s="9">
        <v>88.03</v>
      </c>
      <c r="CQ536" s="9">
        <v>90.54</v>
      </c>
      <c r="CR536" s="9">
        <v>93.87</v>
      </c>
      <c r="CS536" s="9">
        <v>95.57</v>
      </c>
      <c r="CT536" s="9">
        <v>88.63</v>
      </c>
      <c r="CU536" s="9">
        <v>77.63</v>
      </c>
      <c r="CV536" s="9">
        <v>75.040000000000006</v>
      </c>
      <c r="CW536" s="9">
        <v>72.55</v>
      </c>
      <c r="CX536" s="9">
        <v>71.86</v>
      </c>
      <c r="CY536" s="9">
        <v>72.06</v>
      </c>
      <c r="CZ536" s="9">
        <v>74.59</v>
      </c>
      <c r="DA536" s="9">
        <v>79.5</v>
      </c>
      <c r="DB536" s="9">
        <v>83.53</v>
      </c>
      <c r="DC536" s="9">
        <v>87.58</v>
      </c>
      <c r="DD536" s="9">
        <v>87.27</v>
      </c>
      <c r="DE536" s="9">
        <v>88.29</v>
      </c>
      <c r="DF536" s="9">
        <v>82.34</v>
      </c>
      <c r="DG536" s="9">
        <v>77.08</v>
      </c>
      <c r="DH536" s="9">
        <v>71.77</v>
      </c>
      <c r="DI536" s="9">
        <v>67.75</v>
      </c>
      <c r="DJ536" s="9">
        <v>59.52</v>
      </c>
      <c r="DK536" s="9">
        <v>59.89</v>
      </c>
      <c r="DL536" s="9">
        <v>63.21</v>
      </c>
      <c r="DM536" s="9">
        <v>70.12</v>
      </c>
      <c r="DN536" s="9">
        <v>73.73</v>
      </c>
      <c r="DO536" s="9">
        <v>77.760000000000005</v>
      </c>
      <c r="DP536" s="9">
        <v>82.94</v>
      </c>
      <c r="DR536" s="9">
        <v>77.8</v>
      </c>
      <c r="DS536" s="9">
        <v>72.849999999999994</v>
      </c>
      <c r="DT536" s="9">
        <v>71.5</v>
      </c>
      <c r="DU536" s="9">
        <v>70.5</v>
      </c>
      <c r="DV536" s="9">
        <v>70.55</v>
      </c>
      <c r="DW536" s="9">
        <v>71.3</v>
      </c>
      <c r="DX536" s="9">
        <v>71.7</v>
      </c>
      <c r="DY536" s="9">
        <v>71.3</v>
      </c>
      <c r="DZ536" s="9">
        <v>83.45</v>
      </c>
      <c r="EA536" s="9">
        <v>87.65</v>
      </c>
      <c r="EB536" s="9">
        <v>88.95</v>
      </c>
      <c r="EC536" s="9">
        <v>91</v>
      </c>
      <c r="ED536" s="9">
        <v>91.05</v>
      </c>
      <c r="EE536" s="9">
        <v>86.15</v>
      </c>
      <c r="EF536" s="9">
        <v>74.55</v>
      </c>
      <c r="EG536" s="9">
        <v>70.849999999999994</v>
      </c>
      <c r="EH536" s="9">
        <v>70.45</v>
      </c>
      <c r="EI536" s="9">
        <v>70.3</v>
      </c>
      <c r="EJ536" s="9">
        <v>70.900000000000006</v>
      </c>
      <c r="EK536" s="9">
        <v>74.599999999999994</v>
      </c>
      <c r="EL536" s="9">
        <v>84.85</v>
      </c>
      <c r="EM536" s="9">
        <v>88.15</v>
      </c>
      <c r="EN536" s="9">
        <v>88.5</v>
      </c>
      <c r="EO536" s="9">
        <v>88.35</v>
      </c>
      <c r="EP536" s="9">
        <v>87.7</v>
      </c>
      <c r="EQ536" s="9">
        <v>83.8</v>
      </c>
      <c r="ER536" s="9">
        <v>73.05</v>
      </c>
      <c r="ES536" s="9">
        <v>69.7</v>
      </c>
      <c r="ET536" s="9">
        <v>69.45</v>
      </c>
      <c r="EU536" s="9">
        <v>69.7</v>
      </c>
      <c r="EV536" s="9">
        <v>70.3</v>
      </c>
      <c r="EW536" s="9">
        <v>73.3</v>
      </c>
      <c r="EX536" s="9">
        <v>81.599999999999994</v>
      </c>
      <c r="EY536" s="9">
        <v>84.3</v>
      </c>
      <c r="EZ536" s="9">
        <v>84.6</v>
      </c>
      <c r="FA536" s="9">
        <v>84.55</v>
      </c>
      <c r="FB536" s="9">
        <v>83.9</v>
      </c>
      <c r="FC536" s="9">
        <v>79.8</v>
      </c>
      <c r="FD536" s="9">
        <v>68.599999999999994</v>
      </c>
      <c r="FE536" s="9">
        <v>65.05</v>
      </c>
      <c r="FF536" s="9">
        <v>64.75</v>
      </c>
      <c r="FG536" s="9">
        <v>64.95</v>
      </c>
      <c r="FH536" s="9">
        <v>65.650000000000006</v>
      </c>
      <c r="FI536" s="9">
        <v>69.400000000000006</v>
      </c>
      <c r="FJ536" s="9">
        <v>79.95</v>
      </c>
      <c r="FK536" s="9">
        <v>83.35</v>
      </c>
      <c r="FL536" s="9">
        <v>83.75</v>
      </c>
      <c r="FM536" s="9">
        <v>83.75</v>
      </c>
      <c r="FO536" s="9">
        <v>82.016900000000007</v>
      </c>
      <c r="FP536" s="7">
        <v>78.459999999999994</v>
      </c>
      <c r="FQ536" s="9">
        <v>1.2736000000000001</v>
      </c>
      <c r="FR536" s="7">
        <f t="shared" si="71"/>
        <v>61.60489949748743</v>
      </c>
      <c r="FT536" s="7">
        <v>4.22</v>
      </c>
      <c r="FU536" s="7">
        <v>3.82</v>
      </c>
      <c r="FV536" s="9">
        <v>82.191100000000006</v>
      </c>
      <c r="FX536" s="9">
        <v>76.8</v>
      </c>
      <c r="FY536" s="9">
        <v>76.23</v>
      </c>
      <c r="FZ536" s="9">
        <v>75.510000000000005</v>
      </c>
      <c r="GA536" s="9">
        <v>73.760000000000005</v>
      </c>
      <c r="GB536" s="9">
        <v>71.22</v>
      </c>
    </row>
    <row r="537" spans="1:184" x14ac:dyDescent="0.25">
      <c r="A537" s="6">
        <f t="shared" si="72"/>
        <v>45302</v>
      </c>
      <c r="B537" s="13">
        <f t="shared" si="66"/>
        <v>1</v>
      </c>
      <c r="C537" s="13">
        <f t="shared" si="67"/>
        <v>2024</v>
      </c>
      <c r="D537">
        <f t="shared" si="68"/>
        <v>202401</v>
      </c>
      <c r="E537">
        <f t="shared" si="69"/>
        <v>1</v>
      </c>
      <c r="F537">
        <f t="shared" si="70"/>
        <v>202401</v>
      </c>
      <c r="G537" t="s">
        <v>726</v>
      </c>
      <c r="H537" s="9">
        <v>5.25</v>
      </c>
      <c r="I537" s="9">
        <v>5.1875999999999998</v>
      </c>
      <c r="J537" s="10">
        <v>5.1883039000000002</v>
      </c>
      <c r="K537" s="10">
        <v>5.1673171</v>
      </c>
      <c r="L537" s="10">
        <v>5.1189593999999996</v>
      </c>
      <c r="M537" s="10">
        <v>5.0346507999999996</v>
      </c>
      <c r="N537" s="10">
        <v>4.9187015000000001</v>
      </c>
      <c r="O537" s="10">
        <v>4.7829969999999999</v>
      </c>
      <c r="P537" s="10">
        <v>4.6394120000000001</v>
      </c>
      <c r="Q537" s="10">
        <v>4.4977175000000003</v>
      </c>
      <c r="R537" s="10">
        <v>4.3643033999999998</v>
      </c>
      <c r="S537" s="10">
        <v>4.2417531999999998</v>
      </c>
      <c r="T537" s="10">
        <v>4.1308655999999999</v>
      </c>
      <c r="U537" s="10">
        <v>4.0309255999999998</v>
      </c>
      <c r="V537" s="10">
        <v>3.9389314999999998</v>
      </c>
      <c r="W537" s="10">
        <v>3.8538378999999998</v>
      </c>
      <c r="X537" s="10">
        <v>3.7754856999999999</v>
      </c>
      <c r="Y537" s="10">
        <v>3.7037130999999999</v>
      </c>
      <c r="Z537" s="10">
        <v>3.6383589000000001</v>
      </c>
      <c r="AA537" s="10">
        <v>3.5792639999999998</v>
      </c>
      <c r="AB537" s="10">
        <v>3.5262153000000001</v>
      </c>
      <c r="AC537" s="10">
        <v>3.4788019999999999</v>
      </c>
      <c r="AD537" s="10">
        <v>3.4365684000000001</v>
      </c>
      <c r="AE537" s="10">
        <v>3.3990567999999999</v>
      </c>
      <c r="AF537" s="10">
        <v>3.3658098000000001</v>
      </c>
      <c r="AG537" s="10">
        <v>3.3363711</v>
      </c>
      <c r="AH537" s="10">
        <v>3.3103155000000002</v>
      </c>
      <c r="AI537" s="10">
        <v>3.2873739999999998</v>
      </c>
      <c r="AJ537" s="10">
        <v>3.2673260000000002</v>
      </c>
      <c r="AK537" s="10">
        <v>3.2499503000000001</v>
      </c>
      <c r="AL537" s="10">
        <v>3.2350254999999999</v>
      </c>
      <c r="AM537" s="10">
        <v>3.2223310000000001</v>
      </c>
      <c r="AN537" s="10">
        <v>3.2116454999999999</v>
      </c>
      <c r="AO537" s="10">
        <v>3.2027477000000002</v>
      </c>
      <c r="AP537" s="10">
        <v>3.195417</v>
      </c>
      <c r="AQ537" s="10">
        <v>3.189432</v>
      </c>
      <c r="AR537" s="10">
        <v>3.1845716999999998</v>
      </c>
      <c r="AS537" s="10">
        <v>3.180615</v>
      </c>
      <c r="AT537" s="10">
        <v>3.1773707</v>
      </c>
      <c r="AU537" s="10">
        <v>3.1747784000000001</v>
      </c>
      <c r="AV537" s="10">
        <v>3.1728144999999999</v>
      </c>
      <c r="AW537" s="10">
        <v>3.1714547999999998</v>
      </c>
      <c r="AX537" s="10">
        <v>3.1706755000000002</v>
      </c>
      <c r="AY537" s="10">
        <v>3.1704526</v>
      </c>
      <c r="AZ537" s="10">
        <v>3.1707622</v>
      </c>
      <c r="BA537" s="10">
        <v>3.1715805000000001</v>
      </c>
      <c r="BB537" s="10">
        <v>3.1728833999999999</v>
      </c>
      <c r="BC537" s="10">
        <v>3.1746470000000002</v>
      </c>
      <c r="BD537" s="10">
        <v>3.1768474000000002</v>
      </c>
      <c r="BE537" s="10">
        <v>3.1794606999999999</v>
      </c>
      <c r="BF537" s="10">
        <v>3.1824648999999998</v>
      </c>
      <c r="BG537" s="10">
        <v>3.1858464</v>
      </c>
      <c r="BH537" s="10">
        <v>3.1895940999999999</v>
      </c>
      <c r="BI537" s="10">
        <v>3.1936968000000001</v>
      </c>
      <c r="BJ537" s="10">
        <v>3.1981434000000002</v>
      </c>
      <c r="BK537" s="10">
        <v>3.2029226999999998</v>
      </c>
      <c r="BL537" s="10">
        <v>3.2080234000000001</v>
      </c>
      <c r="BM537" s="10">
        <v>3.2134345</v>
      </c>
      <c r="BN537" s="10">
        <v>3.2191448</v>
      </c>
      <c r="BO537" s="10">
        <v>3.2251430000000001</v>
      </c>
      <c r="BP537" s="10">
        <v>3.2314181999999998</v>
      </c>
      <c r="BQ537" s="10">
        <v>3.2379589000000002</v>
      </c>
      <c r="BR537" s="10">
        <v>3.2822065</v>
      </c>
      <c r="BS537" s="10">
        <v>3.3335096000000002</v>
      </c>
      <c r="BU537" s="9">
        <v>76.73</v>
      </c>
      <c r="BV537" s="9">
        <v>76.02</v>
      </c>
      <c r="BW537" s="9">
        <v>75.64</v>
      </c>
      <c r="BX537" s="9">
        <v>75.83</v>
      </c>
      <c r="BY537" s="9">
        <v>76.14</v>
      </c>
      <c r="BZ537" s="9">
        <v>76.09</v>
      </c>
      <c r="CA537" s="9">
        <v>76.680000000000007</v>
      </c>
      <c r="CB537" s="9">
        <v>77.45</v>
      </c>
      <c r="CC537" s="9">
        <v>79.25</v>
      </c>
      <c r="CD537" s="9">
        <v>88.43</v>
      </c>
      <c r="CE537" s="9">
        <v>97.43</v>
      </c>
      <c r="CF537" s="9">
        <v>100.01</v>
      </c>
      <c r="CG537" s="9">
        <v>97.93</v>
      </c>
      <c r="CH537" s="9">
        <v>92.68</v>
      </c>
      <c r="CI537" s="9">
        <v>85.98</v>
      </c>
      <c r="CJ537" s="9">
        <v>82.27</v>
      </c>
      <c r="CK537" s="9">
        <v>78.790000000000006</v>
      </c>
      <c r="CL537" s="9">
        <v>78.05</v>
      </c>
      <c r="CM537" s="9">
        <v>80.12</v>
      </c>
      <c r="CN537" s="9">
        <v>82.31</v>
      </c>
      <c r="CO537" s="9">
        <v>85.23</v>
      </c>
      <c r="CP537" s="9">
        <v>87.67</v>
      </c>
      <c r="CQ537" s="9">
        <v>90.18</v>
      </c>
      <c r="CR537" s="9">
        <v>93.51</v>
      </c>
      <c r="CS537" s="9">
        <v>95.21</v>
      </c>
      <c r="CT537" s="9">
        <v>88.27</v>
      </c>
      <c r="CU537" s="9">
        <v>77.31</v>
      </c>
      <c r="CV537" s="9">
        <v>74.72</v>
      </c>
      <c r="CW537" s="9">
        <v>72.23</v>
      </c>
      <c r="CX537" s="9">
        <v>71.55</v>
      </c>
      <c r="CY537" s="9">
        <v>71.75</v>
      </c>
      <c r="CZ537" s="9">
        <v>74.28</v>
      </c>
      <c r="DA537" s="9">
        <v>78.849999999999994</v>
      </c>
      <c r="DB537" s="9">
        <v>82.88</v>
      </c>
      <c r="DC537" s="9">
        <v>86.93</v>
      </c>
      <c r="DD537" s="9">
        <v>86.44</v>
      </c>
      <c r="DE537" s="9">
        <v>87.46</v>
      </c>
      <c r="DF537" s="9">
        <v>81.510000000000005</v>
      </c>
      <c r="DG537" s="9">
        <v>76.260000000000005</v>
      </c>
      <c r="DH537" s="9">
        <v>70.95</v>
      </c>
      <c r="DI537" s="9">
        <v>66.930000000000007</v>
      </c>
      <c r="DJ537" s="9">
        <v>58.68</v>
      </c>
      <c r="DK537" s="9">
        <v>59.05</v>
      </c>
      <c r="DL537" s="9">
        <v>62.39</v>
      </c>
      <c r="DM537" s="9">
        <v>69.28</v>
      </c>
      <c r="DN537" s="9">
        <v>72.89</v>
      </c>
      <c r="DO537" s="9">
        <v>76.92</v>
      </c>
      <c r="DP537" s="9">
        <v>82.1</v>
      </c>
      <c r="DR537" s="9">
        <v>76</v>
      </c>
      <c r="DS537" s="9">
        <v>71.150000000000006</v>
      </c>
      <c r="DT537" s="9">
        <v>70.099999999999994</v>
      </c>
      <c r="DU537" s="9">
        <v>69.400000000000006</v>
      </c>
      <c r="DV537" s="9">
        <v>69.5</v>
      </c>
      <c r="DW537" s="9">
        <v>70.45</v>
      </c>
      <c r="DX537" s="9">
        <v>70.849999999999994</v>
      </c>
      <c r="DY537" s="9">
        <v>70.45</v>
      </c>
      <c r="DZ537" s="9">
        <v>82.4</v>
      </c>
      <c r="EA537" s="9">
        <v>86.6</v>
      </c>
      <c r="EB537" s="9">
        <v>87.9</v>
      </c>
      <c r="EC537" s="9">
        <v>90.05</v>
      </c>
      <c r="ED537" s="9">
        <v>90.1</v>
      </c>
      <c r="EE537" s="9">
        <v>85.2</v>
      </c>
      <c r="EF537" s="9">
        <v>73.05</v>
      </c>
      <c r="EG537" s="9">
        <v>69.25</v>
      </c>
      <c r="EH537" s="9">
        <v>68.75</v>
      </c>
      <c r="EI537" s="9">
        <v>68.45</v>
      </c>
      <c r="EJ537" s="9">
        <v>68.95</v>
      </c>
      <c r="EK537" s="9">
        <v>72.95</v>
      </c>
      <c r="EL537" s="9">
        <v>84</v>
      </c>
      <c r="EM537" s="9">
        <v>87.5</v>
      </c>
      <c r="EN537" s="9">
        <v>87.85</v>
      </c>
      <c r="EO537" s="9">
        <v>87.7</v>
      </c>
      <c r="EP537" s="9">
        <v>87</v>
      </c>
      <c r="EQ537" s="9">
        <v>83.15</v>
      </c>
      <c r="ER537" s="9">
        <v>72.650000000000006</v>
      </c>
      <c r="ES537" s="9">
        <v>69.349999999999994</v>
      </c>
      <c r="ET537" s="9">
        <v>69.099999999999994</v>
      </c>
      <c r="EU537" s="9">
        <v>69.349999999999994</v>
      </c>
      <c r="EV537" s="9">
        <v>69.900000000000006</v>
      </c>
      <c r="EW537" s="9">
        <v>72.849999999999994</v>
      </c>
      <c r="EX537" s="9">
        <v>80.95</v>
      </c>
      <c r="EY537" s="9">
        <v>83.55</v>
      </c>
      <c r="EZ537" s="9">
        <v>83.9</v>
      </c>
      <c r="FA537" s="9">
        <v>83.85</v>
      </c>
      <c r="FB537" s="9">
        <v>83.2</v>
      </c>
      <c r="FC537" s="9">
        <v>79.349999999999994</v>
      </c>
      <c r="FD537" s="9">
        <v>68.7</v>
      </c>
      <c r="FE537" s="9">
        <v>65.349999999999994</v>
      </c>
      <c r="FF537" s="9">
        <v>65.05</v>
      </c>
      <c r="FG537" s="9">
        <v>65.25</v>
      </c>
      <c r="FH537" s="9">
        <v>65.900000000000006</v>
      </c>
      <c r="FI537" s="9">
        <v>69.7</v>
      </c>
      <c r="FJ537" s="9">
        <v>80.2</v>
      </c>
      <c r="FK537" s="9">
        <v>83.6</v>
      </c>
      <c r="FL537" s="9">
        <v>84</v>
      </c>
      <c r="FM537" s="9">
        <v>84</v>
      </c>
      <c r="FO537" s="9">
        <v>81.978099999999998</v>
      </c>
      <c r="FP537" s="7">
        <v>80.209999999999994</v>
      </c>
      <c r="FQ537" s="9">
        <v>1.2714000000000001</v>
      </c>
      <c r="FR537" s="7">
        <f t="shared" si="71"/>
        <v>63.087934560327191</v>
      </c>
      <c r="FT537" s="7">
        <v>4.25</v>
      </c>
      <c r="FU537" s="7">
        <v>3.85</v>
      </c>
      <c r="FV537" s="9">
        <v>82.156300000000002</v>
      </c>
      <c r="FX537" s="9">
        <v>77.41</v>
      </c>
      <c r="FY537" s="9">
        <v>76.92</v>
      </c>
      <c r="FZ537" s="9">
        <v>76.23</v>
      </c>
      <c r="GA537" s="9">
        <v>74.42</v>
      </c>
      <c r="GB537" s="9">
        <v>71.739999999999995</v>
      </c>
    </row>
    <row r="538" spans="1:184" x14ac:dyDescent="0.25">
      <c r="A538" s="6">
        <f t="shared" si="72"/>
        <v>45303</v>
      </c>
      <c r="B538" s="13">
        <f t="shared" si="66"/>
        <v>1</v>
      </c>
      <c r="C538" s="13">
        <f t="shared" si="67"/>
        <v>2024</v>
      </c>
      <c r="D538">
        <f t="shared" si="68"/>
        <v>202401</v>
      </c>
      <c r="E538">
        <f t="shared" si="69"/>
        <v>1</v>
      </c>
      <c r="F538">
        <f t="shared" si="70"/>
        <v>202401</v>
      </c>
      <c r="G538" t="s">
        <v>727</v>
      </c>
      <c r="H538" s="9">
        <v>5.25</v>
      </c>
      <c r="I538" s="9">
        <v>5.1883999999999997</v>
      </c>
      <c r="J538" s="10">
        <v>5.1887350000000003</v>
      </c>
      <c r="K538" s="10">
        <v>5.1604989000000003</v>
      </c>
      <c r="L538" s="10">
        <v>5.0990228999999996</v>
      </c>
      <c r="M538" s="10">
        <v>4.9954140000000002</v>
      </c>
      <c r="N538" s="10">
        <v>4.8574653000000003</v>
      </c>
      <c r="O538" s="10">
        <v>4.7009555000000001</v>
      </c>
      <c r="P538" s="10">
        <v>4.5407209000000002</v>
      </c>
      <c r="Q538" s="10">
        <v>4.3873024999999997</v>
      </c>
      <c r="R538" s="10">
        <v>4.2463179000000002</v>
      </c>
      <c r="S538" s="10">
        <v>4.1196491999999996</v>
      </c>
      <c r="T538" s="10">
        <v>4.0067671999999996</v>
      </c>
      <c r="U538" s="10">
        <v>3.9063379999999999</v>
      </c>
      <c r="V538" s="10">
        <v>3.8150971</v>
      </c>
      <c r="W538" s="10">
        <v>3.7317977999999998</v>
      </c>
      <c r="X538" s="10">
        <v>3.6560160000000002</v>
      </c>
      <c r="Y538" s="10">
        <v>3.5873251000000002</v>
      </c>
      <c r="Z538" s="10">
        <v>3.5252984999999999</v>
      </c>
      <c r="AA538" s="10">
        <v>3.4695121000000002</v>
      </c>
      <c r="AB538" s="10">
        <v>3.4195369000000002</v>
      </c>
      <c r="AC538" s="10">
        <v>3.374933</v>
      </c>
      <c r="AD538" s="10">
        <v>3.3352586</v>
      </c>
      <c r="AE538" s="10">
        <v>3.3000704000000001</v>
      </c>
      <c r="AF538" s="10">
        <v>3.2689254000000001</v>
      </c>
      <c r="AG538" s="10">
        <v>3.2413816</v>
      </c>
      <c r="AH538" s="10">
        <v>3.2170317000000002</v>
      </c>
      <c r="AI538" s="10">
        <v>3.1956270999999998</v>
      </c>
      <c r="AJ538" s="10">
        <v>3.1769634999999998</v>
      </c>
      <c r="AK538" s="10">
        <v>3.1608361</v>
      </c>
      <c r="AL538" s="10">
        <v>3.1470400000000001</v>
      </c>
      <c r="AM538" s="10">
        <v>3.1353707000000002</v>
      </c>
      <c r="AN538" s="10">
        <v>3.1256235999999999</v>
      </c>
      <c r="AO538" s="10">
        <v>3.1175937</v>
      </c>
      <c r="AP538" s="10">
        <v>3.1110766000000001</v>
      </c>
      <c r="AQ538" s="10">
        <v>3.1058674000000002</v>
      </c>
      <c r="AR538" s="10">
        <v>3.1017614999999998</v>
      </c>
      <c r="AS538" s="10">
        <v>3.0985542000000001</v>
      </c>
      <c r="AT538" s="10">
        <v>3.0960678000000001</v>
      </c>
      <c r="AU538" s="10">
        <v>3.0942432000000002</v>
      </c>
      <c r="AV538" s="10">
        <v>3.0930544000000002</v>
      </c>
      <c r="AW538" s="10">
        <v>3.0924751000000001</v>
      </c>
      <c r="AX538" s="10">
        <v>3.0924792999999999</v>
      </c>
      <c r="AY538" s="10">
        <v>3.0930407</v>
      </c>
      <c r="AZ538" s="10">
        <v>3.0941333000000002</v>
      </c>
      <c r="BA538" s="10">
        <v>3.0957309</v>
      </c>
      <c r="BB538" s="10">
        <v>3.0978072000000001</v>
      </c>
      <c r="BC538" s="10">
        <v>3.1003362999999999</v>
      </c>
      <c r="BD538" s="10">
        <v>3.1032918999999999</v>
      </c>
      <c r="BE538" s="10">
        <v>3.1066479</v>
      </c>
      <c r="BF538" s="10">
        <v>3.1103806999999999</v>
      </c>
      <c r="BG538" s="10">
        <v>3.1144783999999999</v>
      </c>
      <c r="BH538" s="10">
        <v>3.1189320999999999</v>
      </c>
      <c r="BI538" s="10">
        <v>3.1237330000000001</v>
      </c>
      <c r="BJ538" s="10">
        <v>3.1288724000000001</v>
      </c>
      <c r="BK538" s="10">
        <v>3.1343415000000001</v>
      </c>
      <c r="BL538" s="10">
        <v>3.1401313000000002</v>
      </c>
      <c r="BM538" s="10">
        <v>3.1462333</v>
      </c>
      <c r="BN538" s="10">
        <v>3.1526383999999998</v>
      </c>
      <c r="BO538" s="10">
        <v>3.1593379000000001</v>
      </c>
      <c r="BP538" s="10">
        <v>3.1663231999999999</v>
      </c>
      <c r="BQ538" s="10">
        <v>3.1735852000000002</v>
      </c>
      <c r="BR538" s="10">
        <v>3.2224387999999999</v>
      </c>
      <c r="BS538" s="10">
        <v>3.2788018999999999</v>
      </c>
      <c r="BU538" s="9">
        <v>79.92</v>
      </c>
      <c r="BV538" s="9">
        <v>78.66</v>
      </c>
      <c r="BW538" s="9">
        <v>77.91</v>
      </c>
      <c r="BX538" s="9">
        <v>78.069999999999993</v>
      </c>
      <c r="BY538" s="9">
        <v>78.27</v>
      </c>
      <c r="BZ538" s="9">
        <v>78.12</v>
      </c>
      <c r="CA538" s="9">
        <v>78.62</v>
      </c>
      <c r="CB538" s="9">
        <v>80.78</v>
      </c>
      <c r="CC538" s="9">
        <v>82.03</v>
      </c>
      <c r="CD538" s="9">
        <v>90.72</v>
      </c>
      <c r="CE538" s="9">
        <v>99.22</v>
      </c>
      <c r="CF538" s="9">
        <v>101.79</v>
      </c>
      <c r="CG538" s="9">
        <v>99.34</v>
      </c>
      <c r="CH538" s="9">
        <v>94.34</v>
      </c>
      <c r="CI538" s="9">
        <v>87.07</v>
      </c>
      <c r="CJ538" s="9">
        <v>83.35</v>
      </c>
      <c r="CK538" s="9">
        <v>79.87</v>
      </c>
      <c r="CL538" s="9">
        <v>79.13</v>
      </c>
      <c r="CM538" s="9">
        <v>81.2</v>
      </c>
      <c r="CN538" s="9">
        <v>83.39</v>
      </c>
      <c r="CO538" s="9">
        <v>86.41</v>
      </c>
      <c r="CP538" s="9">
        <v>88.85</v>
      </c>
      <c r="CQ538" s="9">
        <v>91.35</v>
      </c>
      <c r="CR538" s="9">
        <v>94.88</v>
      </c>
      <c r="CS538" s="9">
        <v>96.58</v>
      </c>
      <c r="CT538" s="9">
        <v>89.64</v>
      </c>
      <c r="CU538" s="9">
        <v>78.3</v>
      </c>
      <c r="CV538" s="9">
        <v>75.7</v>
      </c>
      <c r="CW538" s="9">
        <v>73.209999999999994</v>
      </c>
      <c r="CX538" s="9">
        <v>72.53</v>
      </c>
      <c r="CY538" s="9">
        <v>72.73</v>
      </c>
      <c r="CZ538" s="9">
        <v>75.260000000000005</v>
      </c>
      <c r="DA538" s="9">
        <v>79.81</v>
      </c>
      <c r="DB538" s="9">
        <v>83.84</v>
      </c>
      <c r="DC538" s="9">
        <v>87.89</v>
      </c>
      <c r="DD538" s="9">
        <v>88.42</v>
      </c>
      <c r="DE538" s="9">
        <v>87.4</v>
      </c>
      <c r="DF538" s="9">
        <v>82.47</v>
      </c>
      <c r="DG538" s="9">
        <v>76.61</v>
      </c>
      <c r="DH538" s="9">
        <v>71.28</v>
      </c>
      <c r="DI538" s="9">
        <v>67.260000000000005</v>
      </c>
      <c r="DJ538" s="9">
        <v>59.01</v>
      </c>
      <c r="DK538" s="9">
        <v>59.38</v>
      </c>
      <c r="DL538" s="9">
        <v>62.72</v>
      </c>
      <c r="DM538" s="9">
        <v>69.599999999999994</v>
      </c>
      <c r="DN538" s="9">
        <v>73.209999999999994</v>
      </c>
      <c r="DO538" s="9">
        <v>77.239999999999995</v>
      </c>
      <c r="DP538" s="9">
        <v>82.42</v>
      </c>
      <c r="DR538" s="9">
        <v>77.7</v>
      </c>
      <c r="DS538" s="9">
        <v>72.650000000000006</v>
      </c>
      <c r="DT538" s="9">
        <v>70.650000000000006</v>
      </c>
      <c r="DU538" s="9">
        <v>69.95</v>
      </c>
      <c r="DV538" s="9">
        <v>70.25</v>
      </c>
      <c r="DW538" s="9">
        <v>71.25</v>
      </c>
      <c r="DX538" s="9">
        <v>71.650000000000006</v>
      </c>
      <c r="DY538" s="9">
        <v>71.25</v>
      </c>
      <c r="DZ538" s="9">
        <v>83.35</v>
      </c>
      <c r="EA538" s="9">
        <v>87.55</v>
      </c>
      <c r="EB538" s="9">
        <v>88.85</v>
      </c>
      <c r="EC538" s="9">
        <v>90.95</v>
      </c>
      <c r="ED538" s="9">
        <v>91</v>
      </c>
      <c r="EE538" s="9">
        <v>86.1</v>
      </c>
      <c r="EF538" s="9">
        <v>73.8</v>
      </c>
      <c r="EG538" s="9">
        <v>69.900000000000006</v>
      </c>
      <c r="EH538" s="9">
        <v>69.349999999999994</v>
      </c>
      <c r="EI538" s="9">
        <v>68.900000000000006</v>
      </c>
      <c r="EJ538" s="9">
        <v>69.349999999999994</v>
      </c>
      <c r="EK538" s="9">
        <v>73.25</v>
      </c>
      <c r="EL538" s="9">
        <v>84.05</v>
      </c>
      <c r="EM538" s="9">
        <v>87.5</v>
      </c>
      <c r="EN538" s="9">
        <v>87.85</v>
      </c>
      <c r="EO538" s="9">
        <v>87.7</v>
      </c>
      <c r="EP538" s="9">
        <v>87.05</v>
      </c>
      <c r="EQ538" s="9">
        <v>83.45</v>
      </c>
      <c r="ER538" s="9">
        <v>73.7</v>
      </c>
      <c r="ES538" s="9">
        <v>70.599999999999994</v>
      </c>
      <c r="ET538" s="9">
        <v>70.400000000000006</v>
      </c>
      <c r="EU538" s="9">
        <v>70.599999999999994</v>
      </c>
      <c r="EV538" s="9">
        <v>71.150000000000006</v>
      </c>
      <c r="EW538" s="9">
        <v>73.95</v>
      </c>
      <c r="EX538" s="9">
        <v>81.55</v>
      </c>
      <c r="EY538" s="9">
        <v>84</v>
      </c>
      <c r="EZ538" s="9">
        <v>84.35</v>
      </c>
      <c r="FA538" s="9">
        <v>84.3</v>
      </c>
      <c r="FB538" s="9">
        <v>83.65</v>
      </c>
      <c r="FC538" s="9">
        <v>79.849999999999994</v>
      </c>
      <c r="FD538" s="9">
        <v>69.3</v>
      </c>
      <c r="FE538" s="9">
        <v>66</v>
      </c>
      <c r="FF538" s="9">
        <v>65.7</v>
      </c>
      <c r="FG538" s="9">
        <v>65.900000000000006</v>
      </c>
      <c r="FH538" s="9">
        <v>66.55</v>
      </c>
      <c r="FI538" s="9">
        <v>70.349999999999994</v>
      </c>
      <c r="FJ538" s="9">
        <v>80.849999999999994</v>
      </c>
      <c r="FK538" s="9">
        <v>84.25</v>
      </c>
      <c r="FL538" s="9">
        <v>84.65</v>
      </c>
      <c r="FM538" s="9">
        <v>84.65</v>
      </c>
      <c r="FO538" s="9">
        <v>82.160300000000007</v>
      </c>
      <c r="FP538" s="7">
        <v>79.89</v>
      </c>
      <c r="FQ538" s="9">
        <v>1.2761</v>
      </c>
      <c r="FR538" s="7">
        <f t="shared" si="71"/>
        <v>62.604811535146148</v>
      </c>
      <c r="FT538" s="7">
        <v>4.18</v>
      </c>
      <c r="FU538" s="7">
        <v>3.8</v>
      </c>
      <c r="FV538" s="9">
        <v>82.344700000000003</v>
      </c>
      <c r="FX538" s="9">
        <v>78.290000000000006</v>
      </c>
      <c r="FY538" s="9">
        <v>77.77</v>
      </c>
      <c r="FZ538" s="9">
        <v>77.040000000000006</v>
      </c>
      <c r="GA538" s="9">
        <v>75.209999999999994</v>
      </c>
      <c r="GB538" s="9">
        <v>72.569999999999993</v>
      </c>
    </row>
    <row r="539" spans="1:184" x14ac:dyDescent="0.25">
      <c r="A539" s="6">
        <f t="shared" si="72"/>
        <v>45306</v>
      </c>
      <c r="B539" s="13">
        <f t="shared" si="66"/>
        <v>1</v>
      </c>
      <c r="C539" s="13">
        <f t="shared" si="67"/>
        <v>2024</v>
      </c>
      <c r="D539">
        <f t="shared" si="68"/>
        <v>202401</v>
      </c>
      <c r="E539">
        <f t="shared" si="69"/>
        <v>1</v>
      </c>
      <c r="F539">
        <f t="shared" si="70"/>
        <v>202401</v>
      </c>
      <c r="G539" t="s">
        <v>728</v>
      </c>
      <c r="H539" s="9">
        <v>5.25</v>
      </c>
      <c r="I539" s="9">
        <v>5.1874000000000002</v>
      </c>
      <c r="J539" s="10">
        <v>5.1864986999999996</v>
      </c>
      <c r="K539" s="10">
        <v>5.1613939000000002</v>
      </c>
      <c r="L539" s="10">
        <v>5.1015344999999996</v>
      </c>
      <c r="M539" s="10">
        <v>4.9956199000000003</v>
      </c>
      <c r="N539" s="10">
        <v>4.8521907999999998</v>
      </c>
      <c r="O539" s="10">
        <v>4.6889729999999998</v>
      </c>
      <c r="P539" s="10">
        <v>4.5229898000000004</v>
      </c>
      <c r="Q539" s="10">
        <v>4.3655984999999999</v>
      </c>
      <c r="R539" s="10">
        <v>4.2226676999999997</v>
      </c>
      <c r="S539" s="10">
        <v>4.0950553999999997</v>
      </c>
      <c r="T539" s="10">
        <v>3.9821699000000002</v>
      </c>
      <c r="U539" s="10">
        <v>3.8821870000000001</v>
      </c>
      <c r="V539" s="10">
        <v>3.7914805999999999</v>
      </c>
      <c r="W539" s="10">
        <v>3.7087614000000002</v>
      </c>
      <c r="X539" s="10">
        <v>3.6335690999999999</v>
      </c>
      <c r="Y539" s="10">
        <v>3.5654406999999999</v>
      </c>
      <c r="Z539" s="10">
        <v>3.5039132999999998</v>
      </c>
      <c r="AA539" s="10">
        <v>3.4485261999999999</v>
      </c>
      <c r="AB539" s="10">
        <v>3.3988263000000001</v>
      </c>
      <c r="AC539" s="10">
        <v>3.3543965999999998</v>
      </c>
      <c r="AD539" s="10">
        <v>3.3148308000000002</v>
      </c>
      <c r="AE539" s="10">
        <v>3.2797206000000001</v>
      </c>
      <c r="AF539" s="10">
        <v>3.2486581999999999</v>
      </c>
      <c r="AG539" s="10">
        <v>3.2212367999999998</v>
      </c>
      <c r="AH539" s="10">
        <v>3.1970774999999998</v>
      </c>
      <c r="AI539" s="10">
        <v>3.1759309</v>
      </c>
      <c r="AJ539" s="10">
        <v>3.1575840999999998</v>
      </c>
      <c r="AK539" s="10">
        <v>3.1418233</v>
      </c>
      <c r="AL539" s="10">
        <v>3.1284345999999998</v>
      </c>
      <c r="AM539" s="10">
        <v>3.1172049999999998</v>
      </c>
      <c r="AN539" s="10">
        <v>3.1079205999999999</v>
      </c>
      <c r="AO539" s="10">
        <v>3.1003677999999999</v>
      </c>
      <c r="AP539" s="10">
        <v>3.0943333000000002</v>
      </c>
      <c r="AQ539" s="10">
        <v>3.0896034000000001</v>
      </c>
      <c r="AR539" s="10">
        <v>3.0859646000000001</v>
      </c>
      <c r="AS539" s="10">
        <v>3.0832033000000001</v>
      </c>
      <c r="AT539" s="10">
        <v>3.0811348000000001</v>
      </c>
      <c r="AU539" s="10">
        <v>3.0797021999999998</v>
      </c>
      <c r="AV539" s="10">
        <v>3.0788836000000002</v>
      </c>
      <c r="AW539" s="10">
        <v>3.0786570000000002</v>
      </c>
      <c r="AX539" s="10">
        <v>3.0790008000000002</v>
      </c>
      <c r="AY539" s="10">
        <v>3.0798928999999999</v>
      </c>
      <c r="AZ539" s="10">
        <v>3.0813115</v>
      </c>
      <c r="BA539" s="10">
        <v>3.0832348000000001</v>
      </c>
      <c r="BB539" s="10">
        <v>3.0856409</v>
      </c>
      <c r="BC539" s="10">
        <v>3.088508</v>
      </c>
      <c r="BD539" s="10">
        <v>3.0918142999999998</v>
      </c>
      <c r="BE539" s="10">
        <v>3.0955377999999998</v>
      </c>
      <c r="BF539" s="10">
        <v>3.0996584</v>
      </c>
      <c r="BG539" s="10">
        <v>3.1041661999999999</v>
      </c>
      <c r="BH539" s="10">
        <v>3.109054</v>
      </c>
      <c r="BI539" s="10">
        <v>3.1143149000000001</v>
      </c>
      <c r="BJ539" s="10">
        <v>3.1199422000000001</v>
      </c>
      <c r="BK539" s="10">
        <v>3.1259288000000001</v>
      </c>
      <c r="BL539" s="10">
        <v>3.1322676999999999</v>
      </c>
      <c r="BM539" s="10">
        <v>3.1389521999999999</v>
      </c>
      <c r="BN539" s="10">
        <v>3.1459752999999999</v>
      </c>
      <c r="BO539" s="10">
        <v>3.15333</v>
      </c>
      <c r="BP539" s="10">
        <v>3.1610095</v>
      </c>
      <c r="BQ539" s="10">
        <v>3.1690068</v>
      </c>
      <c r="BR539" s="10">
        <v>3.2230363</v>
      </c>
      <c r="BS539" s="10">
        <v>3.2852853999999998</v>
      </c>
      <c r="BU539" s="9">
        <v>74.12</v>
      </c>
      <c r="BV539" s="9">
        <v>73.23</v>
      </c>
      <c r="BW539" s="9">
        <v>72.81</v>
      </c>
      <c r="BX539" s="9">
        <v>73.150000000000006</v>
      </c>
      <c r="BY539" s="9">
        <v>73.459999999999994</v>
      </c>
      <c r="BZ539" s="9">
        <v>73.31</v>
      </c>
      <c r="CA539" s="9">
        <v>73.81</v>
      </c>
      <c r="CB539" s="9">
        <v>76.27</v>
      </c>
      <c r="CC539" s="9">
        <v>77.739999999999995</v>
      </c>
      <c r="CD539" s="9">
        <v>86.41</v>
      </c>
      <c r="CE539" s="9">
        <v>94.89</v>
      </c>
      <c r="CF539" s="9">
        <v>97.24</v>
      </c>
      <c r="CG539" s="9">
        <v>95.29</v>
      </c>
      <c r="CH539" s="9">
        <v>90.29</v>
      </c>
      <c r="CI539" s="9">
        <v>84.02</v>
      </c>
      <c r="CJ539" s="9">
        <v>80.3</v>
      </c>
      <c r="CK539" s="9">
        <v>76.819999999999993</v>
      </c>
      <c r="CL539" s="9">
        <v>76.38</v>
      </c>
      <c r="CM539" s="9">
        <v>78.45</v>
      </c>
      <c r="CN539" s="9">
        <v>80.64</v>
      </c>
      <c r="CO539" s="9">
        <v>83.81</v>
      </c>
      <c r="CP539" s="9">
        <v>86.25</v>
      </c>
      <c r="CQ539" s="9">
        <v>88.75</v>
      </c>
      <c r="CR539" s="9">
        <v>92.28</v>
      </c>
      <c r="CS539" s="9">
        <v>93.98</v>
      </c>
      <c r="CT539" s="9">
        <v>87.04</v>
      </c>
      <c r="CU539" s="9">
        <v>76.2</v>
      </c>
      <c r="CV539" s="9">
        <v>73.599999999999994</v>
      </c>
      <c r="CW539" s="9">
        <v>71.11</v>
      </c>
      <c r="CX539" s="9">
        <v>70.430000000000007</v>
      </c>
      <c r="CY539" s="9">
        <v>70.63</v>
      </c>
      <c r="CZ539" s="9">
        <v>73.16</v>
      </c>
      <c r="DA539" s="9">
        <v>77.709999999999994</v>
      </c>
      <c r="DB539" s="9">
        <v>81.739999999999995</v>
      </c>
      <c r="DC539" s="9">
        <v>85.79</v>
      </c>
      <c r="DD539" s="9">
        <v>86.32</v>
      </c>
      <c r="DE539" s="9">
        <v>85.3</v>
      </c>
      <c r="DF539" s="9">
        <v>80.37</v>
      </c>
      <c r="DG539" s="9">
        <v>74.81</v>
      </c>
      <c r="DH539" s="9">
        <v>69.78</v>
      </c>
      <c r="DI539" s="9">
        <v>65.760000000000005</v>
      </c>
      <c r="DJ539" s="9">
        <v>57.51</v>
      </c>
      <c r="DK539" s="9">
        <v>57.88</v>
      </c>
      <c r="DL539" s="9">
        <v>61.22</v>
      </c>
      <c r="DM539" s="9">
        <v>68.099999999999994</v>
      </c>
      <c r="DN539" s="9">
        <v>71.709999999999994</v>
      </c>
      <c r="DO539" s="9">
        <v>75.739999999999995</v>
      </c>
      <c r="DP539" s="9">
        <v>80.92</v>
      </c>
      <c r="DR539" s="9">
        <v>72.599999999999994</v>
      </c>
      <c r="DS539" s="9">
        <v>69.2</v>
      </c>
      <c r="DT539" s="9">
        <v>66.900000000000006</v>
      </c>
      <c r="DU539" s="9">
        <v>65.849999999999994</v>
      </c>
      <c r="DV539" s="9">
        <v>66.150000000000006</v>
      </c>
      <c r="DW539" s="9">
        <v>66.95</v>
      </c>
      <c r="DX539" s="9">
        <v>67.349999999999994</v>
      </c>
      <c r="DY539" s="9">
        <v>66.95</v>
      </c>
      <c r="DZ539" s="9">
        <v>79.95</v>
      </c>
      <c r="EA539" s="9">
        <v>84.15</v>
      </c>
      <c r="EB539" s="9">
        <v>85.45</v>
      </c>
      <c r="EC539" s="9">
        <v>87.55</v>
      </c>
      <c r="ED539" s="9">
        <v>87.6</v>
      </c>
      <c r="EE539" s="9">
        <v>82.7</v>
      </c>
      <c r="EF539" s="9">
        <v>71.7</v>
      </c>
      <c r="EG539" s="9">
        <v>68.2</v>
      </c>
      <c r="EH539" s="9">
        <v>67.7</v>
      </c>
      <c r="EI539" s="9">
        <v>67.2</v>
      </c>
      <c r="EJ539" s="9">
        <v>67.599999999999994</v>
      </c>
      <c r="EK539" s="9">
        <v>71.349999999999994</v>
      </c>
      <c r="EL539" s="9">
        <v>81.7</v>
      </c>
      <c r="EM539" s="9">
        <v>85</v>
      </c>
      <c r="EN539" s="9">
        <v>85.35</v>
      </c>
      <c r="EO539" s="9">
        <v>85.2</v>
      </c>
      <c r="EP539" s="9">
        <v>84.55</v>
      </c>
      <c r="EQ539" s="9">
        <v>80.900000000000006</v>
      </c>
      <c r="ER539" s="9">
        <v>70.849999999999994</v>
      </c>
      <c r="ES539" s="9">
        <v>67.7</v>
      </c>
      <c r="ET539" s="9">
        <v>67.5</v>
      </c>
      <c r="EU539" s="9">
        <v>67.7</v>
      </c>
      <c r="EV539" s="9">
        <v>68.25</v>
      </c>
      <c r="EW539" s="9">
        <v>71.349999999999994</v>
      </c>
      <c r="EX539" s="9">
        <v>79.900000000000006</v>
      </c>
      <c r="EY539" s="9">
        <v>82.65</v>
      </c>
      <c r="EZ539" s="9">
        <v>83</v>
      </c>
      <c r="FA539" s="9">
        <v>82.95</v>
      </c>
      <c r="FB539" s="9">
        <v>82.3</v>
      </c>
      <c r="FC539" s="9">
        <v>78.150000000000006</v>
      </c>
      <c r="FD539" s="9">
        <v>66.75</v>
      </c>
      <c r="FE539" s="9">
        <v>63.2</v>
      </c>
      <c r="FF539" s="9">
        <v>62.9</v>
      </c>
      <c r="FG539" s="9">
        <v>63.1</v>
      </c>
      <c r="FH539" s="9">
        <v>63.8</v>
      </c>
      <c r="FI539" s="9">
        <v>67.55</v>
      </c>
      <c r="FJ539" s="9">
        <v>78.099999999999994</v>
      </c>
      <c r="FK539" s="9">
        <v>81.5</v>
      </c>
      <c r="FL539" s="9">
        <v>81.900000000000006</v>
      </c>
      <c r="FM539" s="9">
        <v>81.900000000000006</v>
      </c>
      <c r="FO539" s="9">
        <v>82.097700000000003</v>
      </c>
      <c r="FP539" s="7">
        <v>79.760000000000005</v>
      </c>
      <c r="FQ539" s="9">
        <v>1.2730999999999999</v>
      </c>
      <c r="FR539" s="7">
        <f t="shared" si="71"/>
        <v>62.650223863011554</v>
      </c>
      <c r="FT539" s="7">
        <v>4.16</v>
      </c>
      <c r="FU539" s="7">
        <v>3.8</v>
      </c>
      <c r="FV539" s="9">
        <v>82.275300000000001</v>
      </c>
      <c r="FX539" s="9">
        <v>78.150000000000006</v>
      </c>
      <c r="FY539" s="9">
        <v>77.599999999999994</v>
      </c>
      <c r="FZ539" s="9">
        <v>76.86</v>
      </c>
      <c r="GA539" s="9">
        <v>75</v>
      </c>
      <c r="GB539" s="9">
        <v>72.34</v>
      </c>
    </row>
    <row r="540" spans="1:184" x14ac:dyDescent="0.25">
      <c r="A540" s="6">
        <f t="shared" si="72"/>
        <v>45307</v>
      </c>
      <c r="B540" s="13">
        <f t="shared" si="66"/>
        <v>1</v>
      </c>
      <c r="C540" s="13">
        <f t="shared" si="67"/>
        <v>2024</v>
      </c>
      <c r="D540">
        <f t="shared" si="68"/>
        <v>202401</v>
      </c>
      <c r="E540">
        <f t="shared" si="69"/>
        <v>1</v>
      </c>
      <c r="F540">
        <f t="shared" si="70"/>
        <v>202401</v>
      </c>
      <c r="G540" t="s">
        <v>729</v>
      </c>
      <c r="H540" s="9">
        <v>5.25</v>
      </c>
      <c r="I540" s="9">
        <v>5.1875999999999998</v>
      </c>
      <c r="J540" s="10">
        <v>5.1912832</v>
      </c>
      <c r="K540" s="10">
        <v>5.1664072000000001</v>
      </c>
      <c r="L540" s="10">
        <v>5.1080097000000002</v>
      </c>
      <c r="M540" s="10">
        <v>5.0063493000000001</v>
      </c>
      <c r="N540" s="10">
        <v>4.8679759999999996</v>
      </c>
      <c r="O540" s="10">
        <v>4.7086041999999999</v>
      </c>
      <c r="P540" s="10">
        <v>4.5445595000000001</v>
      </c>
      <c r="Q540" s="10">
        <v>4.3872499999999999</v>
      </c>
      <c r="R540" s="10">
        <v>4.2424888000000003</v>
      </c>
      <c r="S540" s="10">
        <v>4.1116752999999999</v>
      </c>
      <c r="T540" s="10">
        <v>3.9942375999999999</v>
      </c>
      <c r="U540" s="10">
        <v>3.8892679000000001</v>
      </c>
      <c r="V540" s="10">
        <v>3.7938850999999998</v>
      </c>
      <c r="W540" s="10">
        <v>3.7070630000000002</v>
      </c>
      <c r="X540" s="10">
        <v>3.6284901999999999</v>
      </c>
      <c r="Y540" s="10">
        <v>3.557852</v>
      </c>
      <c r="Z540" s="10">
        <v>3.4948342000000001</v>
      </c>
      <c r="AA540" s="10">
        <v>3.4391248000000001</v>
      </c>
      <c r="AB540" s="10">
        <v>3.3903463999999999</v>
      </c>
      <c r="AC540" s="10">
        <v>3.3478821000000001</v>
      </c>
      <c r="AD540" s="10">
        <v>3.3110591</v>
      </c>
      <c r="AE540" s="10">
        <v>3.2792031000000001</v>
      </c>
      <c r="AF540" s="10">
        <v>3.2516403</v>
      </c>
      <c r="AG540" s="10">
        <v>3.2276975000000001</v>
      </c>
      <c r="AH540" s="10">
        <v>3.2067727000000001</v>
      </c>
      <c r="AI540" s="10">
        <v>3.1885810000000001</v>
      </c>
      <c r="AJ540" s="10">
        <v>3.1729261000000002</v>
      </c>
      <c r="AK540" s="10">
        <v>3.1596107</v>
      </c>
      <c r="AL540" s="10">
        <v>3.1484378</v>
      </c>
      <c r="AM540" s="10">
        <v>3.1392107</v>
      </c>
      <c r="AN540" s="10">
        <v>3.1317324000000002</v>
      </c>
      <c r="AO540" s="10">
        <v>3.1258056999999999</v>
      </c>
      <c r="AP540" s="10">
        <v>3.1212339999999998</v>
      </c>
      <c r="AQ540" s="10">
        <v>3.1178202000000002</v>
      </c>
      <c r="AR540" s="10">
        <v>3.1153673999999998</v>
      </c>
      <c r="AS540" s="10">
        <v>3.1136786000000001</v>
      </c>
      <c r="AT540" s="10">
        <v>3.1125797999999998</v>
      </c>
      <c r="AU540" s="10">
        <v>3.1120196999999998</v>
      </c>
      <c r="AV540" s="10">
        <v>3.1119886999999999</v>
      </c>
      <c r="AW540" s="10">
        <v>3.1124767000000002</v>
      </c>
      <c r="AX540" s="10">
        <v>3.1134738999999998</v>
      </c>
      <c r="AY540" s="10">
        <v>3.1149705000000001</v>
      </c>
      <c r="AZ540" s="10">
        <v>3.1169565000000001</v>
      </c>
      <c r="BA540" s="10">
        <v>3.1194223000000001</v>
      </c>
      <c r="BB540" s="10">
        <v>3.1223578000000001</v>
      </c>
      <c r="BC540" s="10">
        <v>3.1257533</v>
      </c>
      <c r="BD540" s="10">
        <v>3.1295988000000001</v>
      </c>
      <c r="BE540" s="10">
        <v>3.1338846</v>
      </c>
      <c r="BF540" s="10">
        <v>3.1386004999999999</v>
      </c>
      <c r="BG540" s="10">
        <v>3.1437357000000001</v>
      </c>
      <c r="BH540" s="10">
        <v>3.1492789000000001</v>
      </c>
      <c r="BI540" s="10">
        <v>3.1552190000000002</v>
      </c>
      <c r="BJ540" s="10">
        <v>3.1615448000000002</v>
      </c>
      <c r="BK540" s="10">
        <v>3.1682450000000002</v>
      </c>
      <c r="BL540" s="10">
        <v>3.1753084</v>
      </c>
      <c r="BM540" s="10">
        <v>3.1827239999999999</v>
      </c>
      <c r="BN540" s="10">
        <v>3.1904802999999999</v>
      </c>
      <c r="BO540" s="10">
        <v>3.1985663</v>
      </c>
      <c r="BP540" s="10">
        <v>3.2069709</v>
      </c>
      <c r="BQ540" s="10">
        <v>3.2156826000000001</v>
      </c>
      <c r="BR540" s="10">
        <v>3.2737519000000002</v>
      </c>
      <c r="BS540" s="10">
        <v>3.3398984999999999</v>
      </c>
      <c r="BU540" s="9">
        <v>73.52</v>
      </c>
      <c r="BV540" s="9">
        <v>72.569999999999993</v>
      </c>
      <c r="BW540" s="9">
        <v>72.3</v>
      </c>
      <c r="BX540" s="9">
        <v>72.59</v>
      </c>
      <c r="BY540" s="9">
        <v>72.790000000000006</v>
      </c>
      <c r="BZ540" s="9">
        <v>72.56</v>
      </c>
      <c r="CA540" s="9">
        <v>73.040000000000006</v>
      </c>
      <c r="CB540" s="9">
        <v>75.42</v>
      </c>
      <c r="CC540" s="9">
        <v>77.12</v>
      </c>
      <c r="CD540" s="9">
        <v>86.32</v>
      </c>
      <c r="CE540" s="9">
        <v>94.22</v>
      </c>
      <c r="CF540" s="9">
        <v>96.56</v>
      </c>
      <c r="CG540" s="9">
        <v>94.61</v>
      </c>
      <c r="CH540" s="9">
        <v>89.61</v>
      </c>
      <c r="CI540" s="9">
        <v>83.94</v>
      </c>
      <c r="CJ540" s="9">
        <v>80.22</v>
      </c>
      <c r="CK540" s="9">
        <v>76.739999999999995</v>
      </c>
      <c r="CL540" s="9">
        <v>76.3</v>
      </c>
      <c r="CM540" s="9">
        <v>78.37</v>
      </c>
      <c r="CN540" s="9">
        <v>80.56</v>
      </c>
      <c r="CO540" s="9">
        <v>83.73</v>
      </c>
      <c r="CP540" s="9">
        <v>86.17</v>
      </c>
      <c r="CQ540" s="9">
        <v>88.67</v>
      </c>
      <c r="CR540" s="9">
        <v>92.2</v>
      </c>
      <c r="CS540" s="9">
        <v>93.9</v>
      </c>
      <c r="CT540" s="9">
        <v>86.96</v>
      </c>
      <c r="CU540" s="9">
        <v>76.12</v>
      </c>
      <c r="CV540" s="9">
        <v>73.52</v>
      </c>
      <c r="CW540" s="9">
        <v>71.03</v>
      </c>
      <c r="CX540" s="9">
        <v>70.349999999999994</v>
      </c>
      <c r="CY540" s="9">
        <v>70.55</v>
      </c>
      <c r="CZ540" s="9">
        <v>73.08</v>
      </c>
      <c r="DA540" s="9">
        <v>77.63</v>
      </c>
      <c r="DB540" s="9">
        <v>81.66</v>
      </c>
      <c r="DC540" s="9">
        <v>85.71</v>
      </c>
      <c r="DD540" s="9">
        <v>86.24</v>
      </c>
      <c r="DE540" s="9">
        <v>85.22</v>
      </c>
      <c r="DF540" s="9">
        <v>80.290000000000006</v>
      </c>
      <c r="DG540" s="9">
        <v>75.73</v>
      </c>
      <c r="DH540" s="9">
        <v>71.7</v>
      </c>
      <c r="DI540" s="9">
        <v>67.680000000000007</v>
      </c>
      <c r="DJ540" s="9">
        <v>59.43</v>
      </c>
      <c r="DK540" s="9">
        <v>59.8</v>
      </c>
      <c r="DL540" s="9">
        <v>63.14</v>
      </c>
      <c r="DM540" s="9">
        <v>70.02</v>
      </c>
      <c r="DN540" s="9">
        <v>73.63</v>
      </c>
      <c r="DO540" s="9">
        <v>77.66</v>
      </c>
      <c r="DP540" s="9">
        <v>82.84</v>
      </c>
      <c r="DR540" s="9">
        <v>71.45</v>
      </c>
      <c r="DS540" s="9">
        <v>67.400000000000006</v>
      </c>
      <c r="DT540" s="9">
        <v>65.8</v>
      </c>
      <c r="DU540" s="9">
        <v>63.7</v>
      </c>
      <c r="DV540" s="9">
        <v>63.75</v>
      </c>
      <c r="DW540" s="9">
        <v>65.599999999999994</v>
      </c>
      <c r="DX540" s="9">
        <v>66</v>
      </c>
      <c r="DY540" s="9">
        <v>65.599999999999994</v>
      </c>
      <c r="DZ540" s="9">
        <v>78.349999999999994</v>
      </c>
      <c r="EA540" s="9">
        <v>82.55</v>
      </c>
      <c r="EB540" s="9">
        <v>83.85</v>
      </c>
      <c r="EC540" s="9">
        <v>86.3</v>
      </c>
      <c r="ED540" s="9">
        <v>86.35</v>
      </c>
      <c r="EE540" s="9">
        <v>81.45</v>
      </c>
      <c r="EF540" s="9">
        <v>70.099999999999994</v>
      </c>
      <c r="EG540" s="9">
        <v>66.5</v>
      </c>
      <c r="EH540" s="9">
        <v>66.25</v>
      </c>
      <c r="EI540" s="9">
        <v>66.45</v>
      </c>
      <c r="EJ540" s="9">
        <v>67.099999999999994</v>
      </c>
      <c r="EK540" s="9">
        <v>70.7</v>
      </c>
      <c r="EL540" s="9">
        <v>80.7</v>
      </c>
      <c r="EM540" s="9">
        <v>83.9</v>
      </c>
      <c r="EN540" s="9">
        <v>84.2</v>
      </c>
      <c r="EO540" s="9">
        <v>84.1</v>
      </c>
      <c r="EP540" s="9">
        <v>83.45</v>
      </c>
      <c r="EQ540" s="9">
        <v>79.8</v>
      </c>
      <c r="ER540" s="9">
        <v>69.75</v>
      </c>
      <c r="ES540" s="9">
        <v>66.599999999999994</v>
      </c>
      <c r="ET540" s="9">
        <v>66.349999999999994</v>
      </c>
      <c r="EU540" s="9">
        <v>66.55</v>
      </c>
      <c r="EV540" s="9">
        <v>67.150000000000006</v>
      </c>
      <c r="EW540" s="9">
        <v>70.3</v>
      </c>
      <c r="EX540" s="9">
        <v>79.150000000000006</v>
      </c>
      <c r="EY540" s="9">
        <v>81.95</v>
      </c>
      <c r="EZ540" s="9">
        <v>82.3</v>
      </c>
      <c r="FA540" s="9">
        <v>82.25</v>
      </c>
      <c r="FB540" s="9">
        <v>81.55</v>
      </c>
      <c r="FC540" s="9">
        <v>77.45</v>
      </c>
      <c r="FD540" s="9">
        <v>66.05</v>
      </c>
      <c r="FE540" s="9">
        <v>62.45</v>
      </c>
      <c r="FF540" s="9">
        <v>62.2</v>
      </c>
      <c r="FG540" s="9">
        <v>62.35</v>
      </c>
      <c r="FH540" s="9">
        <v>63.05</v>
      </c>
      <c r="FI540" s="9">
        <v>66.849999999999994</v>
      </c>
      <c r="FJ540" s="9">
        <v>77.400000000000006</v>
      </c>
      <c r="FK540" s="9">
        <v>80.75</v>
      </c>
      <c r="FL540" s="9">
        <v>81.2</v>
      </c>
      <c r="FM540" s="9">
        <v>81.2</v>
      </c>
      <c r="FO540" s="9">
        <v>82.043300000000002</v>
      </c>
      <c r="FP540" s="7">
        <v>80.150000000000006</v>
      </c>
      <c r="FQ540" s="9">
        <v>1.2665</v>
      </c>
      <c r="FR540" s="7">
        <f t="shared" si="71"/>
        <v>63.28464271614687</v>
      </c>
      <c r="FT540" s="7">
        <v>4.1900000000000004</v>
      </c>
      <c r="FU540" s="7">
        <v>3.83</v>
      </c>
      <c r="FV540" s="9">
        <v>82.208399999999997</v>
      </c>
      <c r="FX540" s="9">
        <v>78.290000000000006</v>
      </c>
      <c r="FY540" s="9">
        <v>77.61</v>
      </c>
      <c r="FZ540" s="9">
        <v>76.790000000000006</v>
      </c>
      <c r="GA540" s="9">
        <v>74.86</v>
      </c>
      <c r="GB540" s="9">
        <v>72.150000000000006</v>
      </c>
    </row>
    <row r="541" spans="1:184" x14ac:dyDescent="0.25">
      <c r="A541" s="6">
        <f t="shared" si="72"/>
        <v>45308</v>
      </c>
      <c r="B541" s="13">
        <f t="shared" si="66"/>
        <v>1</v>
      </c>
      <c r="C541" s="13">
        <f t="shared" si="67"/>
        <v>2024</v>
      </c>
      <c r="D541">
        <f t="shared" si="68"/>
        <v>202401</v>
      </c>
      <c r="E541">
        <f t="shared" si="69"/>
        <v>1</v>
      </c>
      <c r="F541">
        <f t="shared" si="70"/>
        <v>202401</v>
      </c>
      <c r="G541" t="s">
        <v>730</v>
      </c>
      <c r="H541" s="9">
        <v>5.25</v>
      </c>
      <c r="I541" s="9">
        <v>5.1879999999999997</v>
      </c>
      <c r="J541" s="10">
        <v>5.1870647999999999</v>
      </c>
      <c r="K541" s="10">
        <v>5.1803457999999996</v>
      </c>
      <c r="L541" s="10">
        <v>5.1485105000000004</v>
      </c>
      <c r="M541" s="10">
        <v>5.0809502000000002</v>
      </c>
      <c r="N541" s="10">
        <v>4.9811300000000003</v>
      </c>
      <c r="O541" s="10">
        <v>4.8598482000000001</v>
      </c>
      <c r="P541" s="10">
        <v>4.7298052000000004</v>
      </c>
      <c r="Q541" s="10">
        <v>4.6007116999999997</v>
      </c>
      <c r="R541" s="10">
        <v>4.4787318999999997</v>
      </c>
      <c r="S541" s="10">
        <v>4.3664604000000002</v>
      </c>
      <c r="T541" s="10">
        <v>4.2645356999999997</v>
      </c>
      <c r="U541" s="10">
        <v>4.1724997000000004</v>
      </c>
      <c r="V541" s="10">
        <v>4.0877527000000002</v>
      </c>
      <c r="W541" s="10">
        <v>4.0093645000000002</v>
      </c>
      <c r="X541" s="10">
        <v>3.9370579000000001</v>
      </c>
      <c r="Y541" s="10">
        <v>3.8705528999999999</v>
      </c>
      <c r="Z541" s="10">
        <v>3.8095699000000001</v>
      </c>
      <c r="AA541" s="10">
        <v>3.7538311000000002</v>
      </c>
      <c r="AB541" s="10">
        <v>3.7030482999999998</v>
      </c>
      <c r="AC541" s="10">
        <v>3.6569007999999998</v>
      </c>
      <c r="AD541" s="10">
        <v>3.6150617999999999</v>
      </c>
      <c r="AE541" s="10">
        <v>3.5772029000000001</v>
      </c>
      <c r="AF541" s="10">
        <v>3.5429957000000001</v>
      </c>
      <c r="AG541" s="10">
        <v>3.5121131999999999</v>
      </c>
      <c r="AH541" s="10">
        <v>3.4842456999999998</v>
      </c>
      <c r="AI541" s="10">
        <v>3.4591839000000002</v>
      </c>
      <c r="AJ541" s="10">
        <v>3.4367527</v>
      </c>
      <c r="AK541" s="10">
        <v>3.4167765000000001</v>
      </c>
      <c r="AL541" s="10">
        <v>3.3990794000000002</v>
      </c>
      <c r="AM541" s="10">
        <v>3.3834865000000001</v>
      </c>
      <c r="AN541" s="10">
        <v>3.3698220999999999</v>
      </c>
      <c r="AO541" s="10">
        <v>3.3579105</v>
      </c>
      <c r="AP541" s="10">
        <v>3.3475765000000002</v>
      </c>
      <c r="AQ541" s="10">
        <v>3.3386445</v>
      </c>
      <c r="AR541" s="10">
        <v>3.3309389</v>
      </c>
      <c r="AS541" s="10">
        <v>3.3242843999999998</v>
      </c>
      <c r="AT541" s="10">
        <v>3.3185256000000001</v>
      </c>
      <c r="AU541" s="10">
        <v>3.3136055</v>
      </c>
      <c r="AV541" s="10">
        <v>3.3094972999999999</v>
      </c>
      <c r="AW541" s="10">
        <v>3.3061737</v>
      </c>
      <c r="AX541" s="10">
        <v>3.3036078999999998</v>
      </c>
      <c r="AY541" s="10">
        <v>3.3017729</v>
      </c>
      <c r="AZ541" s="10">
        <v>3.3006414999999998</v>
      </c>
      <c r="BA541" s="10">
        <v>3.3001868999999999</v>
      </c>
      <c r="BB541" s="10">
        <v>3.3003819000000001</v>
      </c>
      <c r="BC541" s="10">
        <v>3.3011997000000002</v>
      </c>
      <c r="BD541" s="10">
        <v>3.3026130999999999</v>
      </c>
      <c r="BE541" s="10">
        <v>3.3045952999999999</v>
      </c>
      <c r="BF541" s="10">
        <v>3.3071204999999999</v>
      </c>
      <c r="BG541" s="10">
        <v>3.3101696</v>
      </c>
      <c r="BH541" s="10">
        <v>3.3137253000000002</v>
      </c>
      <c r="BI541" s="10">
        <v>3.3177699999999999</v>
      </c>
      <c r="BJ541" s="10">
        <v>3.3222865000000001</v>
      </c>
      <c r="BK541" s="10">
        <v>3.3272571000000002</v>
      </c>
      <c r="BL541" s="10">
        <v>3.3326646000000002</v>
      </c>
      <c r="BM541" s="10">
        <v>3.3384915999999998</v>
      </c>
      <c r="BN541" s="10">
        <v>3.3447203999999999</v>
      </c>
      <c r="BO541" s="10">
        <v>3.3513339000000002</v>
      </c>
      <c r="BP541" s="10">
        <v>3.3583145000000001</v>
      </c>
      <c r="BQ541" s="10">
        <v>3.3656448000000001</v>
      </c>
      <c r="BR541" s="10">
        <v>3.4160227000000001</v>
      </c>
      <c r="BS541" s="10">
        <v>3.4747675</v>
      </c>
      <c r="BU541" s="9">
        <v>68.36</v>
      </c>
      <c r="BV541" s="9">
        <v>67.22</v>
      </c>
      <c r="BW541" s="9">
        <v>66.86</v>
      </c>
      <c r="BX541" s="9">
        <v>67.290000000000006</v>
      </c>
      <c r="BY541" s="9">
        <v>67.739999999999995</v>
      </c>
      <c r="BZ541" s="9">
        <v>67.739999999999995</v>
      </c>
      <c r="CA541" s="9">
        <v>68.319999999999993</v>
      </c>
      <c r="CB541" s="9">
        <v>70.7</v>
      </c>
      <c r="CC541" s="9">
        <v>72.260000000000005</v>
      </c>
      <c r="CD541" s="9">
        <v>82.06</v>
      </c>
      <c r="CE541" s="9">
        <v>89.96</v>
      </c>
      <c r="CF541" s="9">
        <v>91.96</v>
      </c>
      <c r="CG541" s="9">
        <v>90.49</v>
      </c>
      <c r="CH541" s="9">
        <v>85.49</v>
      </c>
      <c r="CI541" s="9">
        <v>80.349999999999994</v>
      </c>
      <c r="CJ541" s="9">
        <v>76.63</v>
      </c>
      <c r="CK541" s="9">
        <v>73.150000000000006</v>
      </c>
      <c r="CL541" s="9">
        <v>72.709999999999994</v>
      </c>
      <c r="CM541" s="9">
        <v>74.78</v>
      </c>
      <c r="CN541" s="9">
        <v>76.97</v>
      </c>
      <c r="CO541" s="9">
        <v>80.25</v>
      </c>
      <c r="CP541" s="9">
        <v>82.69</v>
      </c>
      <c r="CQ541" s="9">
        <v>85.19</v>
      </c>
      <c r="CR541" s="9">
        <v>88.72</v>
      </c>
      <c r="CS541" s="9">
        <v>90.42</v>
      </c>
      <c r="CT541" s="9">
        <v>83.48</v>
      </c>
      <c r="CU541" s="9">
        <v>73.64</v>
      </c>
      <c r="CV541" s="9">
        <v>71.040000000000006</v>
      </c>
      <c r="CW541" s="9">
        <v>68.55</v>
      </c>
      <c r="CX541" s="9">
        <v>67.87</v>
      </c>
      <c r="CY541" s="9">
        <v>68.069999999999993</v>
      </c>
      <c r="CZ541" s="9">
        <v>70.599999999999994</v>
      </c>
      <c r="DA541" s="9">
        <v>75.150000000000006</v>
      </c>
      <c r="DB541" s="9">
        <v>79.180000000000007</v>
      </c>
      <c r="DC541" s="9">
        <v>83.23</v>
      </c>
      <c r="DD541" s="9">
        <v>83.76</v>
      </c>
      <c r="DE541" s="9">
        <v>82.74</v>
      </c>
      <c r="DF541" s="9">
        <v>78.489999999999995</v>
      </c>
      <c r="DG541" s="9">
        <v>74.239999999999995</v>
      </c>
      <c r="DH541" s="9">
        <v>70.209999999999994</v>
      </c>
      <c r="DI541" s="9">
        <v>66.19</v>
      </c>
      <c r="DJ541" s="9">
        <v>57.94</v>
      </c>
      <c r="DK541" s="9">
        <v>58.31</v>
      </c>
      <c r="DL541" s="9">
        <v>61.65</v>
      </c>
      <c r="DM541" s="9">
        <v>68.53</v>
      </c>
      <c r="DN541" s="9">
        <v>72.14</v>
      </c>
      <c r="DO541" s="9">
        <v>76.17</v>
      </c>
      <c r="DP541" s="9">
        <v>81.349999999999994</v>
      </c>
      <c r="DR541" s="9">
        <v>67.7</v>
      </c>
      <c r="DS541" s="9">
        <v>62.7</v>
      </c>
      <c r="DT541" s="9">
        <v>61.6</v>
      </c>
      <c r="DU541" s="9">
        <v>60.55</v>
      </c>
      <c r="DV541" s="9">
        <v>60.7</v>
      </c>
      <c r="DW541" s="9">
        <v>61.9</v>
      </c>
      <c r="DX541" s="9">
        <v>62.3</v>
      </c>
      <c r="DY541" s="9">
        <v>61.9</v>
      </c>
      <c r="DZ541" s="9">
        <v>75.05</v>
      </c>
      <c r="EA541" s="9">
        <v>79.25</v>
      </c>
      <c r="EB541" s="9">
        <v>80.55</v>
      </c>
      <c r="EC541" s="9">
        <v>83.6</v>
      </c>
      <c r="ED541" s="9">
        <v>83.65</v>
      </c>
      <c r="EE541" s="9">
        <v>78.75</v>
      </c>
      <c r="EF541" s="9">
        <v>67.8</v>
      </c>
      <c r="EG541" s="9">
        <v>64.400000000000006</v>
      </c>
      <c r="EH541" s="9">
        <v>64.150000000000006</v>
      </c>
      <c r="EI541" s="9">
        <v>64.45</v>
      </c>
      <c r="EJ541" s="9">
        <v>65.150000000000006</v>
      </c>
      <c r="EK541" s="9">
        <v>68.8</v>
      </c>
      <c r="EL541" s="9">
        <v>78.849999999999994</v>
      </c>
      <c r="EM541" s="9">
        <v>82.1</v>
      </c>
      <c r="EN541" s="9">
        <v>82.4</v>
      </c>
      <c r="EO541" s="9">
        <v>82.25</v>
      </c>
      <c r="EP541" s="9">
        <v>81.650000000000006</v>
      </c>
      <c r="EQ541" s="9">
        <v>78.099999999999994</v>
      </c>
      <c r="ER541" s="9">
        <v>68.349999999999994</v>
      </c>
      <c r="ES541" s="9">
        <v>65.3</v>
      </c>
      <c r="ET541" s="9">
        <v>65.05</v>
      </c>
      <c r="EU541" s="9">
        <v>65.25</v>
      </c>
      <c r="EV541" s="9">
        <v>65.849999999999994</v>
      </c>
      <c r="EW541" s="9">
        <v>68.75</v>
      </c>
      <c r="EX541" s="9">
        <v>76.900000000000006</v>
      </c>
      <c r="EY541" s="9">
        <v>79.5</v>
      </c>
      <c r="EZ541" s="9">
        <v>79.75</v>
      </c>
      <c r="FA541" s="9">
        <v>79.650000000000006</v>
      </c>
      <c r="FB541" s="9">
        <v>79.099999999999994</v>
      </c>
      <c r="FC541" s="9">
        <v>76</v>
      </c>
      <c r="FD541" s="9">
        <v>67.5</v>
      </c>
      <c r="FE541" s="9">
        <v>64.849999999999994</v>
      </c>
      <c r="FF541" s="9">
        <v>64.599999999999994</v>
      </c>
      <c r="FG541" s="9">
        <v>64.7</v>
      </c>
      <c r="FH541" s="9">
        <v>65.3</v>
      </c>
      <c r="FI541" s="9">
        <v>69.05</v>
      </c>
      <c r="FJ541" s="9">
        <v>79.599999999999994</v>
      </c>
      <c r="FK541" s="9">
        <v>82.95</v>
      </c>
      <c r="FL541" s="9">
        <v>83.35</v>
      </c>
      <c r="FM541" s="9">
        <v>83.35</v>
      </c>
      <c r="FO541" s="9">
        <v>82.269199999999998</v>
      </c>
      <c r="FP541" s="7">
        <v>78.88</v>
      </c>
      <c r="FQ541" s="9">
        <v>1.2658</v>
      </c>
      <c r="FR541" s="7">
        <f t="shared" si="71"/>
        <v>62.316321693790485</v>
      </c>
      <c r="FT541" s="7">
        <v>4.38</v>
      </c>
      <c r="FU541" s="7">
        <v>3.98</v>
      </c>
      <c r="FV541" s="9">
        <v>82.421400000000006</v>
      </c>
      <c r="FX541" s="9">
        <v>77.88</v>
      </c>
      <c r="FY541" s="9">
        <v>77.260000000000005</v>
      </c>
      <c r="FZ541" s="9">
        <v>76.489999999999995</v>
      </c>
      <c r="GA541" s="9">
        <v>74.62</v>
      </c>
      <c r="GB541" s="9">
        <v>71.94</v>
      </c>
    </row>
    <row r="542" spans="1:184" x14ac:dyDescent="0.25">
      <c r="A542" s="6">
        <f t="shared" si="72"/>
        <v>45309</v>
      </c>
      <c r="B542" s="13">
        <f t="shared" si="66"/>
        <v>1</v>
      </c>
      <c r="C542" s="13">
        <f t="shared" si="67"/>
        <v>2024</v>
      </c>
      <c r="D542">
        <f t="shared" si="68"/>
        <v>202401</v>
      </c>
      <c r="E542">
        <f t="shared" si="69"/>
        <v>1</v>
      </c>
      <c r="F542">
        <f t="shared" si="70"/>
        <v>202401</v>
      </c>
      <c r="G542" t="s">
        <v>731</v>
      </c>
      <c r="H542" s="9">
        <v>5.25</v>
      </c>
      <c r="I542" s="9">
        <v>5.1882999999999999</v>
      </c>
      <c r="J542" s="10">
        <v>5.1869164000000003</v>
      </c>
      <c r="K542" s="10">
        <v>5.1776901000000004</v>
      </c>
      <c r="L542" s="10">
        <v>5.1408351999999997</v>
      </c>
      <c r="M542" s="10">
        <v>5.0663888999999998</v>
      </c>
      <c r="N542" s="10">
        <v>4.9579611999999997</v>
      </c>
      <c r="O542" s="10">
        <v>4.8290191</v>
      </c>
      <c r="P542" s="10">
        <v>4.6930677000000003</v>
      </c>
      <c r="Q542" s="10">
        <v>4.5596575000000001</v>
      </c>
      <c r="R542" s="10">
        <v>4.4343028999999996</v>
      </c>
      <c r="S542" s="10">
        <v>4.3189016999999996</v>
      </c>
      <c r="T542" s="10">
        <v>4.2137297</v>
      </c>
      <c r="U542" s="10">
        <v>4.1179306000000002</v>
      </c>
      <c r="V542" s="10">
        <v>4.0287191</v>
      </c>
      <c r="W542" s="10">
        <v>3.9452891999999999</v>
      </c>
      <c r="X542" s="10">
        <v>3.8677035000000002</v>
      </c>
      <c r="Y542" s="10">
        <v>3.7960221999999999</v>
      </c>
      <c r="Z542" s="10">
        <v>3.7303058</v>
      </c>
      <c r="AA542" s="10">
        <v>3.670617</v>
      </c>
      <c r="AB542" s="10">
        <v>3.6169267000000001</v>
      </c>
      <c r="AC542" s="10">
        <v>3.5688651999999998</v>
      </c>
      <c r="AD542" s="10">
        <v>3.5259830999999999</v>
      </c>
      <c r="AE542" s="10">
        <v>3.4878293999999999</v>
      </c>
      <c r="AF542" s="10">
        <v>3.4539534000000001</v>
      </c>
      <c r="AG542" s="10">
        <v>3.4239054000000002</v>
      </c>
      <c r="AH542" s="10">
        <v>3.3972655</v>
      </c>
      <c r="AI542" s="10">
        <v>3.3737640999999998</v>
      </c>
      <c r="AJ542" s="10">
        <v>3.3531784</v>
      </c>
      <c r="AK542" s="10">
        <v>3.3352845000000002</v>
      </c>
      <c r="AL542" s="10">
        <v>3.3198588999999998</v>
      </c>
      <c r="AM542" s="10">
        <v>3.3066783000000002</v>
      </c>
      <c r="AN542" s="10">
        <v>3.2955192000000002</v>
      </c>
      <c r="AO542" s="10">
        <v>3.2861579000000001</v>
      </c>
      <c r="AP542" s="10">
        <v>3.2783712999999999</v>
      </c>
      <c r="AQ542" s="10">
        <v>3.2719356999999998</v>
      </c>
      <c r="AR542" s="10">
        <v>3.2666274999999998</v>
      </c>
      <c r="AS542" s="10">
        <v>3.2622235000000002</v>
      </c>
      <c r="AT542" s="10">
        <v>3.2585313</v>
      </c>
      <c r="AU542" s="10">
        <v>3.2554962999999999</v>
      </c>
      <c r="AV542" s="10">
        <v>3.2531021999999998</v>
      </c>
      <c r="AW542" s="10">
        <v>3.2513323000000001</v>
      </c>
      <c r="AX542" s="10">
        <v>3.2501701000000001</v>
      </c>
      <c r="AY542" s="10">
        <v>3.2495992</v>
      </c>
      <c r="AZ542" s="10">
        <v>3.249603</v>
      </c>
      <c r="BA542" s="10">
        <v>3.250165</v>
      </c>
      <c r="BB542" s="10">
        <v>3.2512688000000001</v>
      </c>
      <c r="BC542" s="10">
        <v>3.2528977000000001</v>
      </c>
      <c r="BD542" s="10">
        <v>3.2550354000000001</v>
      </c>
      <c r="BE542" s="10">
        <v>3.2576651999999999</v>
      </c>
      <c r="BF542" s="10">
        <v>3.2607713</v>
      </c>
      <c r="BG542" s="10">
        <v>3.2643407999999998</v>
      </c>
      <c r="BH542" s="10">
        <v>3.2683613</v>
      </c>
      <c r="BI542" s="10">
        <v>3.2728207</v>
      </c>
      <c r="BJ542" s="10">
        <v>3.2777067999999998</v>
      </c>
      <c r="BK542" s="10">
        <v>3.2830073999999998</v>
      </c>
      <c r="BL542" s="10">
        <v>3.2887100999999999</v>
      </c>
      <c r="BM542" s="10">
        <v>3.2948029999999999</v>
      </c>
      <c r="BN542" s="10">
        <v>3.3012736999999999</v>
      </c>
      <c r="BO542" s="10">
        <v>3.3081098999999998</v>
      </c>
      <c r="BP542" s="10">
        <v>3.3152995999999999</v>
      </c>
      <c r="BQ542" s="10">
        <v>3.3228304</v>
      </c>
      <c r="BR542" s="10">
        <v>3.3743970000000001</v>
      </c>
      <c r="BS542" s="10">
        <v>3.4345602</v>
      </c>
      <c r="BU542" s="9">
        <v>68.42</v>
      </c>
      <c r="BV542" s="9">
        <v>67.28</v>
      </c>
      <c r="BW542" s="9">
        <v>67.36</v>
      </c>
      <c r="BX542" s="9">
        <v>67.81</v>
      </c>
      <c r="BY542" s="9">
        <v>68.31</v>
      </c>
      <c r="BZ542" s="9">
        <v>68.66</v>
      </c>
      <c r="CA542" s="9">
        <v>69.06</v>
      </c>
      <c r="CB542" s="9">
        <v>71.11</v>
      </c>
      <c r="CC542" s="9">
        <v>72.81</v>
      </c>
      <c r="CD542" s="9">
        <v>82.97</v>
      </c>
      <c r="CE542" s="9">
        <v>90.87</v>
      </c>
      <c r="CF542" s="9">
        <v>92.98</v>
      </c>
      <c r="CG542" s="9">
        <v>91.5</v>
      </c>
      <c r="CH542" s="9">
        <v>86.53</v>
      </c>
      <c r="CI542" s="9">
        <v>81.040000000000006</v>
      </c>
      <c r="CJ542" s="9">
        <v>77.2</v>
      </c>
      <c r="CK542" s="9">
        <v>73.72</v>
      </c>
      <c r="CL542" s="9">
        <v>73.569999999999993</v>
      </c>
      <c r="CM542" s="9">
        <v>75.66</v>
      </c>
      <c r="CN542" s="9">
        <v>77.849999999999994</v>
      </c>
      <c r="CO542" s="9">
        <v>81.260000000000005</v>
      </c>
      <c r="CP542" s="9">
        <v>83.8</v>
      </c>
      <c r="CQ542" s="9">
        <v>86.27</v>
      </c>
      <c r="CR542" s="9">
        <v>89.83</v>
      </c>
      <c r="CS542" s="9">
        <v>91.53</v>
      </c>
      <c r="CT542" s="9">
        <v>84.58</v>
      </c>
      <c r="CU542" s="9">
        <v>74.150000000000006</v>
      </c>
      <c r="CV542" s="9">
        <v>71.55</v>
      </c>
      <c r="CW542" s="9">
        <v>69.06</v>
      </c>
      <c r="CX542" s="9">
        <v>68.38</v>
      </c>
      <c r="CY542" s="9">
        <v>68.58</v>
      </c>
      <c r="CZ542" s="9">
        <v>70.930000000000007</v>
      </c>
      <c r="DA542" s="9">
        <v>75.48</v>
      </c>
      <c r="DB542" s="9">
        <v>79.510000000000005</v>
      </c>
      <c r="DC542" s="9">
        <v>83.56</v>
      </c>
      <c r="DD542" s="9">
        <v>84.09</v>
      </c>
      <c r="DE542" s="9">
        <v>83.08</v>
      </c>
      <c r="DF542" s="9">
        <v>78.83</v>
      </c>
      <c r="DG542" s="9">
        <v>74.58</v>
      </c>
      <c r="DH542" s="9">
        <v>70.55</v>
      </c>
      <c r="DI542" s="9">
        <v>66.53</v>
      </c>
      <c r="DJ542" s="9">
        <v>58.28</v>
      </c>
      <c r="DK542" s="9">
        <v>58.65</v>
      </c>
      <c r="DL542" s="9">
        <v>62</v>
      </c>
      <c r="DM542" s="9">
        <v>68.739999999999995</v>
      </c>
      <c r="DN542" s="9">
        <v>72.349999999999994</v>
      </c>
      <c r="DO542" s="9">
        <v>76.38</v>
      </c>
      <c r="DP542" s="9">
        <v>81.56</v>
      </c>
      <c r="DR542" s="9">
        <v>67.75</v>
      </c>
      <c r="DS542" s="9">
        <v>63.15</v>
      </c>
      <c r="DT542" s="9">
        <v>63.2</v>
      </c>
      <c r="DU542" s="9">
        <v>62.2</v>
      </c>
      <c r="DV542" s="9">
        <v>62.95</v>
      </c>
      <c r="DW542" s="9">
        <v>63.35</v>
      </c>
      <c r="DX542" s="9">
        <v>63.75</v>
      </c>
      <c r="DY542" s="9">
        <v>63.35</v>
      </c>
      <c r="DZ542" s="9">
        <v>76.45</v>
      </c>
      <c r="EA542" s="9">
        <v>80.650000000000006</v>
      </c>
      <c r="EB542" s="9">
        <v>81.95</v>
      </c>
      <c r="EC542" s="9">
        <v>84.75</v>
      </c>
      <c r="ED542" s="9">
        <v>84.8</v>
      </c>
      <c r="EE542" s="9">
        <v>79.900000000000006</v>
      </c>
      <c r="EF542" s="9">
        <v>69</v>
      </c>
      <c r="EG542" s="9">
        <v>65.599999999999994</v>
      </c>
      <c r="EH542" s="9">
        <v>65.2</v>
      </c>
      <c r="EI542" s="9">
        <v>65.150000000000006</v>
      </c>
      <c r="EJ542" s="9">
        <v>65.7</v>
      </c>
      <c r="EK542" s="9">
        <v>69.2</v>
      </c>
      <c r="EL542" s="9">
        <v>78.849999999999994</v>
      </c>
      <c r="EM542" s="9">
        <v>81.95</v>
      </c>
      <c r="EN542" s="9">
        <v>82.25</v>
      </c>
      <c r="EO542" s="9">
        <v>82.1</v>
      </c>
      <c r="EP542" s="9">
        <v>81.5</v>
      </c>
      <c r="EQ542" s="9">
        <v>78.150000000000006</v>
      </c>
      <c r="ER542" s="9">
        <v>68.95</v>
      </c>
      <c r="ES542" s="9">
        <v>66.05</v>
      </c>
      <c r="ET542" s="9">
        <v>65.849999999999994</v>
      </c>
      <c r="EU542" s="9">
        <v>66.05</v>
      </c>
      <c r="EV542" s="9">
        <v>66.599999999999994</v>
      </c>
      <c r="EW542" s="9">
        <v>69.25</v>
      </c>
      <c r="EX542" s="9">
        <v>76.650000000000006</v>
      </c>
      <c r="EY542" s="9">
        <v>79</v>
      </c>
      <c r="EZ542" s="9">
        <v>79.25</v>
      </c>
      <c r="FA542" s="9">
        <v>79.150000000000006</v>
      </c>
      <c r="FB542" s="9">
        <v>78.650000000000006</v>
      </c>
      <c r="FC542" s="9">
        <v>76.099999999999994</v>
      </c>
      <c r="FD542" s="9">
        <v>69.150000000000006</v>
      </c>
      <c r="FE542" s="9">
        <v>66.95</v>
      </c>
      <c r="FF542" s="9">
        <v>66.7</v>
      </c>
      <c r="FG542" s="9">
        <v>66.75</v>
      </c>
      <c r="FH542" s="9">
        <v>67.349999999999994</v>
      </c>
      <c r="FI542" s="9">
        <v>71.099999999999994</v>
      </c>
      <c r="FJ542" s="9">
        <v>81.599999999999994</v>
      </c>
      <c r="FK542" s="9">
        <v>84.95</v>
      </c>
      <c r="FL542" s="9">
        <v>85.35</v>
      </c>
      <c r="FM542" s="9">
        <v>85.35</v>
      </c>
      <c r="FO542" s="9">
        <v>82.318200000000004</v>
      </c>
      <c r="FP542" s="7">
        <v>81.040000000000006</v>
      </c>
      <c r="FQ542" s="9">
        <v>1.2672000000000001</v>
      </c>
      <c r="FR542" s="7">
        <f t="shared" si="71"/>
        <v>63.952020202020201</v>
      </c>
      <c r="FT542" s="7">
        <v>4.3099999999999996</v>
      </c>
      <c r="FU542" s="7">
        <v>3.94</v>
      </c>
      <c r="FV542" s="9">
        <v>82.471000000000004</v>
      </c>
      <c r="FX542" s="9">
        <v>79.099999999999994</v>
      </c>
      <c r="FY542" s="9">
        <v>78.39</v>
      </c>
      <c r="FZ542" s="9">
        <v>77.53</v>
      </c>
      <c r="GA542" s="9">
        <v>75.47</v>
      </c>
      <c r="GB542" s="9">
        <v>72.56</v>
      </c>
    </row>
    <row r="543" spans="1:184" x14ac:dyDescent="0.25">
      <c r="A543" s="6">
        <f t="shared" si="72"/>
        <v>45310</v>
      </c>
      <c r="B543" s="13">
        <f t="shared" si="66"/>
        <v>1</v>
      </c>
      <c r="C543" s="13">
        <f t="shared" si="67"/>
        <v>2024</v>
      </c>
      <c r="D543">
        <f t="shared" si="68"/>
        <v>202401</v>
      </c>
      <c r="E543">
        <f t="shared" si="69"/>
        <v>1</v>
      </c>
      <c r="F543">
        <f t="shared" si="70"/>
        <v>202401</v>
      </c>
      <c r="G543" t="s">
        <v>732</v>
      </c>
      <c r="H543" s="9">
        <v>5.25</v>
      </c>
      <c r="I543" s="9">
        <v>5.1875999999999998</v>
      </c>
      <c r="J543" s="10">
        <v>5.1887527999999996</v>
      </c>
      <c r="K543" s="10">
        <v>5.1780002999999999</v>
      </c>
      <c r="L543" s="10">
        <v>5.1399207999999996</v>
      </c>
      <c r="M543" s="10">
        <v>5.0660791999999999</v>
      </c>
      <c r="N543" s="10">
        <v>4.9607850999999998</v>
      </c>
      <c r="O543" s="10">
        <v>4.8358841999999997</v>
      </c>
      <c r="P543" s="10">
        <v>4.7040654999999996</v>
      </c>
      <c r="Q543" s="10">
        <v>4.5747957000000001</v>
      </c>
      <c r="R543" s="10">
        <v>4.4535067000000002</v>
      </c>
      <c r="S543" s="10">
        <v>4.3424420000000001</v>
      </c>
      <c r="T543" s="10">
        <v>4.2414709000000004</v>
      </c>
      <c r="U543" s="10">
        <v>4.1495841000000002</v>
      </c>
      <c r="V543" s="10">
        <v>4.0640079</v>
      </c>
      <c r="W543" s="10">
        <v>3.9839484000000001</v>
      </c>
      <c r="X543" s="10">
        <v>3.9094061999999998</v>
      </c>
      <c r="Y543" s="10">
        <v>3.8403786000000002</v>
      </c>
      <c r="Z543" s="10">
        <v>3.7768635000000002</v>
      </c>
      <c r="AA543" s="10">
        <v>3.718861</v>
      </c>
      <c r="AB543" s="10">
        <v>3.6663114999999999</v>
      </c>
      <c r="AC543" s="10">
        <v>3.6188894999999999</v>
      </c>
      <c r="AD543" s="10">
        <v>3.5761943</v>
      </c>
      <c r="AE543" s="10">
        <v>3.5378231000000002</v>
      </c>
      <c r="AF543" s="10">
        <v>3.5033734999999999</v>
      </c>
      <c r="AG543" s="10">
        <v>3.4724444000000001</v>
      </c>
      <c r="AH543" s="10">
        <v>3.4446637</v>
      </c>
      <c r="AI543" s="10">
        <v>3.4197932</v>
      </c>
      <c r="AJ543" s="10">
        <v>3.3976326000000001</v>
      </c>
      <c r="AK543" s="10">
        <v>3.3779807000000002</v>
      </c>
      <c r="AL543" s="10">
        <v>3.3606364000000002</v>
      </c>
      <c r="AM543" s="10">
        <v>3.3453992000000001</v>
      </c>
      <c r="AN543" s="10">
        <v>3.332068</v>
      </c>
      <c r="AO543" s="10">
        <v>3.3204416999999999</v>
      </c>
      <c r="AP543" s="10">
        <v>3.3103197</v>
      </c>
      <c r="AQ543" s="10">
        <v>3.3015010999999999</v>
      </c>
      <c r="AR543" s="10">
        <v>3.2937846999999998</v>
      </c>
      <c r="AS543" s="10">
        <v>3.2869698000000001</v>
      </c>
      <c r="AT543" s="10">
        <v>3.2808836000000001</v>
      </c>
      <c r="AU543" s="10">
        <v>3.2754764999999999</v>
      </c>
      <c r="AV543" s="10">
        <v>3.2707334000000001</v>
      </c>
      <c r="AW543" s="10">
        <v>3.2666390999999999</v>
      </c>
      <c r="AX543" s="10">
        <v>3.2631784000000001</v>
      </c>
      <c r="AY543" s="10">
        <v>3.2603360000000001</v>
      </c>
      <c r="AZ543" s="10">
        <v>3.2580966999999998</v>
      </c>
      <c r="BA543" s="10">
        <v>3.2564451999999999</v>
      </c>
      <c r="BB543" s="10">
        <v>3.2553664000000002</v>
      </c>
      <c r="BC543" s="10">
        <v>3.2548450999999998</v>
      </c>
      <c r="BD543" s="10">
        <v>3.2548659</v>
      </c>
      <c r="BE543" s="10">
        <v>3.2554135999999998</v>
      </c>
      <c r="BF543" s="10">
        <v>3.2564736000000001</v>
      </c>
      <c r="BG543" s="10">
        <v>3.2580330000000002</v>
      </c>
      <c r="BH543" s="10">
        <v>3.2600796000000001</v>
      </c>
      <c r="BI543" s="10">
        <v>3.2626013</v>
      </c>
      <c r="BJ543" s="10">
        <v>3.2655858000000002</v>
      </c>
      <c r="BK543" s="10">
        <v>3.269021</v>
      </c>
      <c r="BL543" s="10">
        <v>3.2728947000000002</v>
      </c>
      <c r="BM543" s="10">
        <v>3.2771946999999999</v>
      </c>
      <c r="BN543" s="10">
        <v>3.2819086999999998</v>
      </c>
      <c r="BO543" s="10">
        <v>3.2870246000000001</v>
      </c>
      <c r="BP543" s="10">
        <v>3.2925303000000001</v>
      </c>
      <c r="BQ543" s="10">
        <v>3.2984133999999998</v>
      </c>
      <c r="BR543" s="10">
        <v>3.3409002999999999</v>
      </c>
      <c r="BS543" s="10">
        <v>3.3935567</v>
      </c>
      <c r="BU543" s="9">
        <v>69.86</v>
      </c>
      <c r="BV543" s="9">
        <v>68.849999999999994</v>
      </c>
      <c r="BW543" s="9">
        <v>69.05</v>
      </c>
      <c r="BX543" s="9">
        <v>69.63</v>
      </c>
      <c r="BY543" s="9">
        <v>70.13</v>
      </c>
      <c r="BZ543" s="9">
        <v>70.41</v>
      </c>
      <c r="CA543" s="9">
        <v>70.790000000000006</v>
      </c>
      <c r="CB543" s="9">
        <v>72.78</v>
      </c>
      <c r="CC543" s="9">
        <v>74.63</v>
      </c>
      <c r="CD543" s="9">
        <v>84.73</v>
      </c>
      <c r="CE543" s="9">
        <v>92.63</v>
      </c>
      <c r="CF543" s="9">
        <v>94.74</v>
      </c>
      <c r="CG543" s="9">
        <v>93.26</v>
      </c>
      <c r="CH543" s="9">
        <v>88.29</v>
      </c>
      <c r="CI543" s="9">
        <v>82.2</v>
      </c>
      <c r="CJ543" s="9">
        <v>78.36</v>
      </c>
      <c r="CK543" s="9">
        <v>74.88</v>
      </c>
      <c r="CL543" s="9">
        <v>74.73</v>
      </c>
      <c r="CM543" s="9">
        <v>76.819999999999993</v>
      </c>
      <c r="CN543" s="9">
        <v>79.010000000000005</v>
      </c>
      <c r="CO543" s="9">
        <v>82.42</v>
      </c>
      <c r="CP543" s="9">
        <v>84.96</v>
      </c>
      <c r="CQ543" s="9">
        <v>87.43</v>
      </c>
      <c r="CR543" s="9">
        <v>90.99</v>
      </c>
      <c r="CS543" s="9">
        <v>92.69</v>
      </c>
      <c r="CT543" s="9">
        <v>85.74</v>
      </c>
      <c r="CU543" s="9">
        <v>75.010000000000005</v>
      </c>
      <c r="CV543" s="9">
        <v>72.41</v>
      </c>
      <c r="CW543" s="9">
        <v>69.92</v>
      </c>
      <c r="CX543" s="9">
        <v>69.239999999999995</v>
      </c>
      <c r="CY543" s="9">
        <v>69.44</v>
      </c>
      <c r="CZ543" s="9">
        <v>71.790000000000006</v>
      </c>
      <c r="DA543" s="9">
        <v>76.34</v>
      </c>
      <c r="DB543" s="9">
        <v>80.37</v>
      </c>
      <c r="DC543" s="9">
        <v>84.42</v>
      </c>
      <c r="DD543" s="9">
        <v>84.95</v>
      </c>
      <c r="DE543" s="9">
        <v>83.94</v>
      </c>
      <c r="DF543" s="9">
        <v>79.69</v>
      </c>
      <c r="DG543" s="9">
        <v>75.44</v>
      </c>
      <c r="DH543" s="9">
        <v>71.41</v>
      </c>
      <c r="DI543" s="9">
        <v>67.39</v>
      </c>
      <c r="DJ543" s="9">
        <v>59.14</v>
      </c>
      <c r="DK543" s="9">
        <v>59.51</v>
      </c>
      <c r="DL543" s="9">
        <v>62.86</v>
      </c>
      <c r="DM543" s="9">
        <v>69.599999999999994</v>
      </c>
      <c r="DN543" s="9">
        <v>73.209999999999994</v>
      </c>
      <c r="DO543" s="9">
        <v>77.239999999999995</v>
      </c>
      <c r="DP543" s="9">
        <v>82.42</v>
      </c>
      <c r="DR543" s="9">
        <v>69.45</v>
      </c>
      <c r="DS543" s="9">
        <v>64.5</v>
      </c>
      <c r="DT543" s="9">
        <v>64.349999999999994</v>
      </c>
      <c r="DU543" s="9">
        <v>63.4</v>
      </c>
      <c r="DV543" s="9">
        <v>63.85</v>
      </c>
      <c r="DW543" s="9">
        <v>65.099999999999994</v>
      </c>
      <c r="DX543" s="9">
        <v>65.5</v>
      </c>
      <c r="DY543" s="9">
        <v>65.099999999999994</v>
      </c>
      <c r="DZ543" s="9">
        <v>77.849999999999994</v>
      </c>
      <c r="EA543" s="9">
        <v>82.05</v>
      </c>
      <c r="EB543" s="9">
        <v>83.35</v>
      </c>
      <c r="EC543" s="9">
        <v>86.45</v>
      </c>
      <c r="ED543" s="9">
        <v>86.5</v>
      </c>
      <c r="EE543" s="9">
        <v>81.599999999999994</v>
      </c>
      <c r="EF543" s="9">
        <v>71.099999999999994</v>
      </c>
      <c r="EG543" s="9">
        <v>67.75</v>
      </c>
      <c r="EH543" s="9">
        <v>67.25</v>
      </c>
      <c r="EI543" s="9">
        <v>66.8</v>
      </c>
      <c r="EJ543" s="9">
        <v>67.2</v>
      </c>
      <c r="EK543" s="9">
        <v>70.650000000000006</v>
      </c>
      <c r="EL543" s="9">
        <v>80.349999999999994</v>
      </c>
      <c r="EM543" s="9">
        <v>83.45</v>
      </c>
      <c r="EN543" s="9">
        <v>83.75</v>
      </c>
      <c r="EO543" s="9">
        <v>83.6</v>
      </c>
      <c r="EP543" s="9">
        <v>83</v>
      </c>
      <c r="EQ543" s="9">
        <v>79.7</v>
      </c>
      <c r="ER543" s="9">
        <v>70.599999999999994</v>
      </c>
      <c r="ES543" s="9">
        <v>67.75</v>
      </c>
      <c r="ET543" s="9">
        <v>67.55</v>
      </c>
      <c r="EU543" s="9">
        <v>67.75</v>
      </c>
      <c r="EV543" s="9">
        <v>68.25</v>
      </c>
      <c r="EW543" s="9">
        <v>70.75</v>
      </c>
      <c r="EX543" s="9">
        <v>77.599999999999994</v>
      </c>
      <c r="EY543" s="9">
        <v>79.8</v>
      </c>
      <c r="EZ543" s="9">
        <v>80.05</v>
      </c>
      <c r="FA543" s="9">
        <v>79.95</v>
      </c>
      <c r="FB543" s="9">
        <v>79.5</v>
      </c>
      <c r="FC543" s="9">
        <v>77.2</v>
      </c>
      <c r="FD543" s="9">
        <v>70.900000000000006</v>
      </c>
      <c r="FE543" s="9">
        <v>68.849999999999994</v>
      </c>
      <c r="FF543" s="9">
        <v>68.650000000000006</v>
      </c>
      <c r="FG543" s="9">
        <v>68.7</v>
      </c>
      <c r="FH543" s="9">
        <v>69.3</v>
      </c>
      <c r="FI543" s="9">
        <v>73.05</v>
      </c>
      <c r="FJ543" s="9">
        <v>83.5</v>
      </c>
      <c r="FK543" s="9">
        <v>86.85</v>
      </c>
      <c r="FL543" s="9">
        <v>87.25</v>
      </c>
      <c r="FM543" s="9">
        <v>87.25</v>
      </c>
      <c r="FO543" s="9">
        <v>82.214500000000001</v>
      </c>
      <c r="FP543" s="7">
        <v>80.709999999999994</v>
      </c>
      <c r="FQ543" s="9">
        <v>1.268</v>
      </c>
      <c r="FR543" s="7">
        <f t="shared" si="71"/>
        <v>63.651419558359613</v>
      </c>
      <c r="FT543" s="7">
        <v>4.29</v>
      </c>
      <c r="FU543" s="7">
        <v>3.92</v>
      </c>
      <c r="FV543" s="9">
        <v>82.372200000000007</v>
      </c>
      <c r="FX543" s="9">
        <v>78.56</v>
      </c>
      <c r="FY543" s="9">
        <v>77.790000000000006</v>
      </c>
      <c r="FZ543" s="9">
        <v>76.92</v>
      </c>
      <c r="GA543" s="9">
        <v>74.84</v>
      </c>
      <c r="GB543" s="9">
        <v>72.040000000000006</v>
      </c>
    </row>
    <row r="544" spans="1:184" x14ac:dyDescent="0.25">
      <c r="A544" s="6">
        <f t="shared" si="72"/>
        <v>45313</v>
      </c>
      <c r="B544" s="13">
        <f t="shared" si="66"/>
        <v>1</v>
      </c>
      <c r="C544" s="13">
        <f t="shared" si="67"/>
        <v>2024</v>
      </c>
      <c r="D544">
        <f t="shared" si="68"/>
        <v>202401</v>
      </c>
      <c r="E544">
        <f t="shared" si="69"/>
        <v>1</v>
      </c>
      <c r="F544">
        <f t="shared" si="70"/>
        <v>202401</v>
      </c>
      <c r="G544" t="s">
        <v>733</v>
      </c>
      <c r="H544" s="9">
        <v>5.25</v>
      </c>
      <c r="I544" s="9">
        <v>5.1879</v>
      </c>
      <c r="J544" s="10">
        <v>5.1876758000000001</v>
      </c>
      <c r="K544" s="10">
        <v>5.1735163000000002</v>
      </c>
      <c r="L544" s="10">
        <v>5.1304359000000002</v>
      </c>
      <c r="M544" s="10">
        <v>5.0506997</v>
      </c>
      <c r="N544" s="10">
        <v>4.9406131999999996</v>
      </c>
      <c r="O544" s="10">
        <v>4.8124133000000002</v>
      </c>
      <c r="P544" s="10">
        <v>4.6785996000000001</v>
      </c>
      <c r="Q544" s="10">
        <v>4.5482889999999996</v>
      </c>
      <c r="R544" s="10">
        <v>4.4266204</v>
      </c>
      <c r="S544" s="10">
        <v>4.3151827999999997</v>
      </c>
      <c r="T544" s="10">
        <v>4.2142325999999999</v>
      </c>
      <c r="U544" s="10">
        <v>4.1228926000000001</v>
      </c>
      <c r="V544" s="10">
        <v>4.0394158999999998</v>
      </c>
      <c r="W544" s="10">
        <v>3.9630131</v>
      </c>
      <c r="X544" s="10">
        <v>3.8932351000000001</v>
      </c>
      <c r="Y544" s="10">
        <v>3.8296296999999999</v>
      </c>
      <c r="Z544" s="10">
        <v>3.7717453000000001</v>
      </c>
      <c r="AA544" s="10">
        <v>3.7191320999999999</v>
      </c>
      <c r="AB544" s="10">
        <v>3.6713504000000001</v>
      </c>
      <c r="AC544" s="10">
        <v>3.6280057999999999</v>
      </c>
      <c r="AD544" s="10">
        <v>3.5887163000000002</v>
      </c>
      <c r="AE544" s="10">
        <v>3.5530986000000002</v>
      </c>
      <c r="AF544" s="10">
        <v>3.5207690999999999</v>
      </c>
      <c r="AG544" s="10">
        <v>3.4913457999999999</v>
      </c>
      <c r="AH544" s="10">
        <v>3.4644813999999999</v>
      </c>
      <c r="AI544" s="10">
        <v>3.4399885000000001</v>
      </c>
      <c r="AJ544" s="10">
        <v>3.4177247999999998</v>
      </c>
      <c r="AK544" s="10">
        <v>3.3975468000000002</v>
      </c>
      <c r="AL544" s="10">
        <v>3.3793112999999999</v>
      </c>
      <c r="AM544" s="10">
        <v>3.3628757999999999</v>
      </c>
      <c r="AN544" s="10">
        <v>3.3480968999999998</v>
      </c>
      <c r="AO544" s="10">
        <v>3.3348315999999998</v>
      </c>
      <c r="AP544" s="10">
        <v>3.322937</v>
      </c>
      <c r="AQ544" s="10">
        <v>3.3122699999999998</v>
      </c>
      <c r="AR544" s="10">
        <v>3.3026875000000002</v>
      </c>
      <c r="AS544" s="10">
        <v>3.2940466000000002</v>
      </c>
      <c r="AT544" s="10">
        <v>3.2862231</v>
      </c>
      <c r="AU544" s="10">
        <v>3.2791755</v>
      </c>
      <c r="AV544" s="10">
        <v>3.2728858999999999</v>
      </c>
      <c r="AW544" s="10">
        <v>3.2673356999999998</v>
      </c>
      <c r="AX544" s="10">
        <v>3.2625066999999999</v>
      </c>
      <c r="AY544" s="10">
        <v>3.2583806000000002</v>
      </c>
      <c r="AZ544" s="10">
        <v>3.2549391000000001</v>
      </c>
      <c r="BA544" s="10">
        <v>3.2521639000000002</v>
      </c>
      <c r="BB544" s="10">
        <v>3.2500366000000001</v>
      </c>
      <c r="BC544" s="10">
        <v>3.2485390999999999</v>
      </c>
      <c r="BD544" s="10">
        <v>3.2476528999999998</v>
      </c>
      <c r="BE544" s="10">
        <v>3.2473597000000001</v>
      </c>
      <c r="BF544" s="10">
        <v>3.2476419999999999</v>
      </c>
      <c r="BG544" s="10">
        <v>3.2484853</v>
      </c>
      <c r="BH544" s="10">
        <v>3.2498762999999999</v>
      </c>
      <c r="BI544" s="10">
        <v>3.2518020000000001</v>
      </c>
      <c r="BJ544" s="10">
        <v>3.2542491</v>
      </c>
      <c r="BK544" s="10">
        <v>3.2572043000000002</v>
      </c>
      <c r="BL544" s="10">
        <v>3.2606544</v>
      </c>
      <c r="BM544" s="10">
        <v>3.2645862999999999</v>
      </c>
      <c r="BN544" s="10">
        <v>3.2689867000000001</v>
      </c>
      <c r="BO544" s="10">
        <v>3.2738421999999998</v>
      </c>
      <c r="BP544" s="10">
        <v>3.2791399000000001</v>
      </c>
      <c r="BQ544" s="10">
        <v>3.2848663999999999</v>
      </c>
      <c r="BR544" s="10">
        <v>3.3273443999999999</v>
      </c>
      <c r="BS544" s="10">
        <v>3.3810345000000002</v>
      </c>
      <c r="BU544" s="9">
        <v>66.91</v>
      </c>
      <c r="BV544" s="9">
        <v>65.72</v>
      </c>
      <c r="BW544" s="9">
        <v>66.45</v>
      </c>
      <c r="BX544" s="9">
        <v>67.209999999999994</v>
      </c>
      <c r="BY544" s="9">
        <v>67.489999999999995</v>
      </c>
      <c r="BZ544" s="9">
        <v>67.89</v>
      </c>
      <c r="CA544" s="9">
        <v>68.400000000000006</v>
      </c>
      <c r="CB544" s="9">
        <v>70.790000000000006</v>
      </c>
      <c r="CC544" s="9">
        <v>72.94</v>
      </c>
      <c r="CD544" s="9">
        <v>82.61</v>
      </c>
      <c r="CE544" s="9">
        <v>90.46</v>
      </c>
      <c r="CF544" s="9">
        <v>92.55</v>
      </c>
      <c r="CG544" s="9">
        <v>91.08</v>
      </c>
      <c r="CH544" s="9">
        <v>86.06</v>
      </c>
      <c r="CI544" s="9">
        <v>79.86</v>
      </c>
      <c r="CJ544" s="9">
        <v>76.23</v>
      </c>
      <c r="CK544" s="9">
        <v>72.89</v>
      </c>
      <c r="CL544" s="9">
        <v>72.760000000000005</v>
      </c>
      <c r="CM544" s="9">
        <v>74.89</v>
      </c>
      <c r="CN544" s="9">
        <v>77.12</v>
      </c>
      <c r="CO544" s="9">
        <v>80.489999999999995</v>
      </c>
      <c r="CP544" s="9">
        <v>83.23</v>
      </c>
      <c r="CQ544" s="9">
        <v>85.63</v>
      </c>
      <c r="CR544" s="9">
        <v>89.1</v>
      </c>
      <c r="CS544" s="9">
        <v>90.78</v>
      </c>
      <c r="CT544" s="9">
        <v>83.83</v>
      </c>
      <c r="CU544" s="9">
        <v>73.510000000000005</v>
      </c>
      <c r="CV544" s="9">
        <v>70.91</v>
      </c>
      <c r="CW544" s="9">
        <v>68.42</v>
      </c>
      <c r="CX544" s="9">
        <v>67.739999999999995</v>
      </c>
      <c r="CY544" s="9">
        <v>67.94</v>
      </c>
      <c r="CZ544" s="9">
        <v>70.290000000000006</v>
      </c>
      <c r="DA544" s="9">
        <v>74.42</v>
      </c>
      <c r="DB544" s="9">
        <v>78.45</v>
      </c>
      <c r="DC544" s="9">
        <v>82.52</v>
      </c>
      <c r="DD544" s="9">
        <v>83.18</v>
      </c>
      <c r="DE544" s="9">
        <v>82.17</v>
      </c>
      <c r="DF544" s="9">
        <v>77.92</v>
      </c>
      <c r="DG544" s="9">
        <v>73.680000000000007</v>
      </c>
      <c r="DH544" s="9">
        <v>70.040000000000006</v>
      </c>
      <c r="DI544" s="9">
        <v>66.02</v>
      </c>
      <c r="DJ544" s="9">
        <v>57.8</v>
      </c>
      <c r="DK544" s="9">
        <v>58.17</v>
      </c>
      <c r="DL544" s="9">
        <v>61.52</v>
      </c>
      <c r="DM544" s="9">
        <v>68.28</v>
      </c>
      <c r="DN544" s="9">
        <v>71.89</v>
      </c>
      <c r="DO544" s="9">
        <v>75.92</v>
      </c>
      <c r="DP544" s="9">
        <v>81.14</v>
      </c>
      <c r="DR544" s="9">
        <v>65.099999999999994</v>
      </c>
      <c r="DS544" s="9">
        <v>61.25</v>
      </c>
      <c r="DT544" s="9">
        <v>61.55</v>
      </c>
      <c r="DU544" s="9">
        <v>62.05</v>
      </c>
      <c r="DV544" s="9">
        <v>62.2</v>
      </c>
      <c r="DW544" s="9">
        <v>63.3</v>
      </c>
      <c r="DX544" s="9">
        <v>63.7</v>
      </c>
      <c r="DY544" s="9">
        <v>63.3</v>
      </c>
      <c r="DZ544" s="9">
        <v>76.650000000000006</v>
      </c>
      <c r="EA544" s="9">
        <v>80.849999999999994</v>
      </c>
      <c r="EB544" s="9">
        <v>82.15</v>
      </c>
      <c r="EC544" s="9">
        <v>84.95</v>
      </c>
      <c r="ED544" s="9">
        <v>85</v>
      </c>
      <c r="EE544" s="9">
        <v>80.099999999999994</v>
      </c>
      <c r="EF544" s="9">
        <v>68.7</v>
      </c>
      <c r="EG544" s="9">
        <v>65.099999999999994</v>
      </c>
      <c r="EH544" s="9">
        <v>64.8</v>
      </c>
      <c r="EI544" s="9">
        <v>65.05</v>
      </c>
      <c r="EJ544" s="9">
        <v>65.7</v>
      </c>
      <c r="EK544" s="9">
        <v>69.150000000000006</v>
      </c>
      <c r="EL544" s="9">
        <v>78.8</v>
      </c>
      <c r="EM544" s="9">
        <v>81.849999999999994</v>
      </c>
      <c r="EN544" s="9">
        <v>82.15</v>
      </c>
      <c r="EO544" s="9">
        <v>82.05</v>
      </c>
      <c r="EP544" s="9">
        <v>81.45</v>
      </c>
      <c r="EQ544" s="9">
        <v>78.150000000000006</v>
      </c>
      <c r="ER544" s="9">
        <v>69.2</v>
      </c>
      <c r="ES544" s="9">
        <v>66.400000000000006</v>
      </c>
      <c r="ET544" s="9">
        <v>66.2</v>
      </c>
      <c r="EU544" s="9">
        <v>66.400000000000006</v>
      </c>
      <c r="EV544" s="9">
        <v>66.900000000000006</v>
      </c>
      <c r="EW544" s="9">
        <v>69.55</v>
      </c>
      <c r="EX544" s="9">
        <v>76.849999999999994</v>
      </c>
      <c r="EY544" s="9">
        <v>79.150000000000006</v>
      </c>
      <c r="EZ544" s="9">
        <v>79.400000000000006</v>
      </c>
      <c r="FA544" s="9">
        <v>79.3</v>
      </c>
      <c r="FB544" s="9">
        <v>78.849999999999994</v>
      </c>
      <c r="FC544" s="9">
        <v>76.5</v>
      </c>
      <c r="FD544" s="9">
        <v>70.2</v>
      </c>
      <c r="FE544" s="9">
        <v>68.2</v>
      </c>
      <c r="FF544" s="9">
        <v>68</v>
      </c>
      <c r="FG544" s="9">
        <v>68</v>
      </c>
      <c r="FH544" s="9">
        <v>68.599999999999994</v>
      </c>
      <c r="FI544" s="9">
        <v>72.349999999999994</v>
      </c>
      <c r="FJ544" s="9">
        <v>82.8</v>
      </c>
      <c r="FK544" s="9">
        <v>86.15</v>
      </c>
      <c r="FL544" s="9">
        <v>86.6</v>
      </c>
      <c r="FM544" s="9">
        <v>86.6</v>
      </c>
      <c r="FO544" s="9">
        <v>82.47</v>
      </c>
      <c r="FP544" s="7">
        <v>81.7</v>
      </c>
      <c r="FQ544" s="9">
        <v>1.2721</v>
      </c>
      <c r="FR544" s="7">
        <f t="shared" si="71"/>
        <v>64.22451065167833</v>
      </c>
      <c r="FT544" s="7">
        <v>4.3099999999999996</v>
      </c>
      <c r="FU544" s="7">
        <v>3.91</v>
      </c>
      <c r="FV544" s="9">
        <v>82.614800000000002</v>
      </c>
      <c r="FX544" s="9">
        <v>80.06</v>
      </c>
      <c r="FY544" s="9">
        <v>79.319999999999993</v>
      </c>
      <c r="FZ544" s="9">
        <v>78.44</v>
      </c>
      <c r="GA544" s="9">
        <v>76.28</v>
      </c>
      <c r="GB544" s="9">
        <v>73.23</v>
      </c>
    </row>
    <row r="545" spans="1:184" x14ac:dyDescent="0.25">
      <c r="A545" s="6">
        <f t="shared" si="72"/>
        <v>45314</v>
      </c>
      <c r="B545" s="13">
        <f t="shared" si="66"/>
        <v>1</v>
      </c>
      <c r="C545" s="13">
        <f t="shared" si="67"/>
        <v>2024</v>
      </c>
      <c r="D545">
        <f t="shared" si="68"/>
        <v>202401</v>
      </c>
      <c r="E545">
        <f t="shared" si="69"/>
        <v>1</v>
      </c>
      <c r="F545">
        <f t="shared" si="70"/>
        <v>202401</v>
      </c>
      <c r="G545" t="s">
        <v>734</v>
      </c>
      <c r="H545" s="9">
        <v>5.25</v>
      </c>
      <c r="I545" s="9">
        <v>5.1872999999999996</v>
      </c>
      <c r="J545" s="10">
        <v>5.1859941000000003</v>
      </c>
      <c r="K545" s="10">
        <v>5.1749590000000003</v>
      </c>
      <c r="L545" s="10">
        <v>5.1400496000000002</v>
      </c>
      <c r="M545" s="10">
        <v>5.0725395999999998</v>
      </c>
      <c r="N545" s="10">
        <v>4.9760911999999999</v>
      </c>
      <c r="O545" s="10">
        <v>4.8604414</v>
      </c>
      <c r="P545" s="10">
        <v>4.7365585000000001</v>
      </c>
      <c r="Q545" s="10">
        <v>4.6134215999999997</v>
      </c>
      <c r="R545" s="10">
        <v>4.4966809999999997</v>
      </c>
      <c r="S545" s="10">
        <v>4.3890212000000002</v>
      </c>
      <c r="T545" s="10">
        <v>4.2910855999999997</v>
      </c>
      <c r="U545" s="10">
        <v>4.2025816999999996</v>
      </c>
      <c r="V545" s="10">
        <v>4.1210901</v>
      </c>
      <c r="W545" s="10">
        <v>4.0457403000000003</v>
      </c>
      <c r="X545" s="10">
        <v>3.9762845000000002</v>
      </c>
      <c r="Y545" s="10">
        <v>3.9124720000000002</v>
      </c>
      <c r="Z545" s="10">
        <v>3.8540524</v>
      </c>
      <c r="AA545" s="10">
        <v>3.8007773999999999</v>
      </c>
      <c r="AB545" s="10">
        <v>3.7523740000000001</v>
      </c>
      <c r="AC545" s="10">
        <v>3.7084834</v>
      </c>
      <c r="AD545" s="10">
        <v>3.6687280000000002</v>
      </c>
      <c r="AE545" s="10">
        <v>3.6327286999999999</v>
      </c>
      <c r="AF545" s="10">
        <v>3.6001064</v>
      </c>
      <c r="AG545" s="10">
        <v>3.5704832</v>
      </c>
      <c r="AH545" s="10">
        <v>3.5435145000000001</v>
      </c>
      <c r="AI545" s="10">
        <v>3.5190070000000002</v>
      </c>
      <c r="AJ545" s="10">
        <v>3.4968102999999999</v>
      </c>
      <c r="AK545" s="10">
        <v>3.4767730999999999</v>
      </c>
      <c r="AL545" s="10">
        <v>3.4587441000000001</v>
      </c>
      <c r="AM545" s="10">
        <v>3.4425726999999999</v>
      </c>
      <c r="AN545" s="10">
        <v>3.4281076000000001</v>
      </c>
      <c r="AO545" s="10">
        <v>3.4151975999999999</v>
      </c>
      <c r="AP545" s="10">
        <v>3.4036919999999999</v>
      </c>
      <c r="AQ545" s="10">
        <v>3.3934397000000001</v>
      </c>
      <c r="AR545" s="10">
        <v>3.3842894000000001</v>
      </c>
      <c r="AS545" s="10">
        <v>3.3760902000000002</v>
      </c>
      <c r="AT545" s="10">
        <v>3.3687071999999998</v>
      </c>
      <c r="AU545" s="10">
        <v>3.3620912000000001</v>
      </c>
      <c r="AV545" s="10">
        <v>3.3562224999999999</v>
      </c>
      <c r="AW545" s="10">
        <v>3.3510808999999999</v>
      </c>
      <c r="AX545" s="10">
        <v>3.3466464999999999</v>
      </c>
      <c r="AY545" s="10">
        <v>3.3428993999999999</v>
      </c>
      <c r="AZ545" s="10">
        <v>3.3398194999999999</v>
      </c>
      <c r="BA545" s="10">
        <v>3.3373868999999998</v>
      </c>
      <c r="BB545" s="10">
        <v>3.3355815</v>
      </c>
      <c r="BC545" s="10">
        <v>3.3343834999999999</v>
      </c>
      <c r="BD545" s="10">
        <v>3.3337726999999999</v>
      </c>
      <c r="BE545" s="10">
        <v>3.3337292999999999</v>
      </c>
      <c r="BF545" s="10">
        <v>3.3342339999999999</v>
      </c>
      <c r="BG545" s="10">
        <v>3.3352710999999999</v>
      </c>
      <c r="BH545" s="10">
        <v>3.3368259</v>
      </c>
      <c r="BI545" s="10">
        <v>3.3388838999999999</v>
      </c>
      <c r="BJ545" s="10">
        <v>3.3414304000000001</v>
      </c>
      <c r="BK545" s="10">
        <v>3.3444509</v>
      </c>
      <c r="BL545" s="10">
        <v>3.3479307</v>
      </c>
      <c r="BM545" s="10">
        <v>3.3518553</v>
      </c>
      <c r="BN545" s="10">
        <v>3.3562099000000001</v>
      </c>
      <c r="BO545" s="10">
        <v>3.3609800000000001</v>
      </c>
      <c r="BP545" s="10">
        <v>3.3661511000000002</v>
      </c>
      <c r="BQ545" s="10">
        <v>3.3717084000000002</v>
      </c>
      <c r="BR545" s="10">
        <v>3.4123271000000002</v>
      </c>
      <c r="BS545" s="10">
        <v>3.4630551999999999</v>
      </c>
      <c r="BU545" s="9">
        <v>66.75</v>
      </c>
      <c r="BV545" s="9">
        <v>65.430000000000007</v>
      </c>
      <c r="BW545" s="9">
        <v>66.39</v>
      </c>
      <c r="BX545" s="9">
        <v>67.37</v>
      </c>
      <c r="BY545" s="9">
        <v>68.14</v>
      </c>
      <c r="BZ545" s="9">
        <v>68.37</v>
      </c>
      <c r="CA545" s="9">
        <v>69.14</v>
      </c>
      <c r="CB545" s="9">
        <v>70.989999999999995</v>
      </c>
      <c r="CC545" s="9">
        <v>72.819999999999993</v>
      </c>
      <c r="CD545" s="9">
        <v>83.37</v>
      </c>
      <c r="CE545" s="9">
        <v>91.31</v>
      </c>
      <c r="CF545" s="9">
        <v>93.35</v>
      </c>
      <c r="CG545" s="9">
        <v>91.88</v>
      </c>
      <c r="CH545" s="9">
        <v>86.86</v>
      </c>
      <c r="CI545" s="9">
        <v>80.430000000000007</v>
      </c>
      <c r="CJ545" s="9">
        <v>76.78</v>
      </c>
      <c r="CK545" s="9">
        <v>73.42</v>
      </c>
      <c r="CL545" s="9">
        <v>73.27</v>
      </c>
      <c r="CM545" s="9">
        <v>74.900000000000006</v>
      </c>
      <c r="CN545" s="9">
        <v>77.11</v>
      </c>
      <c r="CO545" s="9">
        <v>80.540000000000006</v>
      </c>
      <c r="CP545" s="9">
        <v>83.28</v>
      </c>
      <c r="CQ545" s="9">
        <v>85.68</v>
      </c>
      <c r="CR545" s="9">
        <v>89.15</v>
      </c>
      <c r="CS545" s="9">
        <v>90.83</v>
      </c>
      <c r="CT545" s="9">
        <v>83.88</v>
      </c>
      <c r="CU545" s="9">
        <v>73.56</v>
      </c>
      <c r="CV545" s="9">
        <v>70.959999999999994</v>
      </c>
      <c r="CW545" s="9">
        <v>68.47</v>
      </c>
      <c r="CX545" s="9">
        <v>67.790000000000006</v>
      </c>
      <c r="CY545" s="9">
        <v>67.989999999999995</v>
      </c>
      <c r="CZ545" s="9">
        <v>70.34</v>
      </c>
      <c r="DA545" s="9">
        <v>74.47</v>
      </c>
      <c r="DB545" s="9">
        <v>78.45</v>
      </c>
      <c r="DC545" s="9">
        <v>81.93</v>
      </c>
      <c r="DD545" s="9">
        <v>82.59</v>
      </c>
      <c r="DE545" s="9">
        <v>81.58</v>
      </c>
      <c r="DF545" s="9">
        <v>78.16</v>
      </c>
      <c r="DG545" s="9">
        <v>74.34</v>
      </c>
      <c r="DH545" s="9">
        <v>70.7</v>
      </c>
      <c r="DI545" s="9">
        <v>66.680000000000007</v>
      </c>
      <c r="DJ545" s="9">
        <v>59.49</v>
      </c>
      <c r="DK545" s="9">
        <v>59.86</v>
      </c>
      <c r="DL545" s="9">
        <v>63.21</v>
      </c>
      <c r="DM545" s="9">
        <v>69.8</v>
      </c>
      <c r="DN545" s="9">
        <v>73.41</v>
      </c>
      <c r="DO545" s="9">
        <v>77.44</v>
      </c>
      <c r="DP545" s="9">
        <v>82.66</v>
      </c>
      <c r="DR545" s="9">
        <v>65</v>
      </c>
      <c r="DS545" s="9">
        <v>61.1</v>
      </c>
      <c r="DT545" s="9">
        <v>61.05</v>
      </c>
      <c r="DU545" s="9">
        <v>61.7</v>
      </c>
      <c r="DV545" s="9">
        <v>62.25</v>
      </c>
      <c r="DW545" s="9">
        <v>63.75</v>
      </c>
      <c r="DX545" s="9">
        <v>64.150000000000006</v>
      </c>
      <c r="DY545" s="9">
        <v>63.75</v>
      </c>
      <c r="DZ545" s="9">
        <v>75.5</v>
      </c>
      <c r="EA545" s="9">
        <v>79.7</v>
      </c>
      <c r="EB545" s="9">
        <v>81</v>
      </c>
      <c r="EC545" s="9">
        <v>84.85</v>
      </c>
      <c r="ED545" s="9">
        <v>84.9</v>
      </c>
      <c r="EE545" s="9">
        <v>80</v>
      </c>
      <c r="EF545" s="9">
        <v>68.650000000000006</v>
      </c>
      <c r="EG545" s="9">
        <v>65.099999999999994</v>
      </c>
      <c r="EH545" s="9">
        <v>64.849999999999994</v>
      </c>
      <c r="EI545" s="9">
        <v>65.05</v>
      </c>
      <c r="EJ545" s="9">
        <v>65.7</v>
      </c>
      <c r="EK545" s="9">
        <v>69</v>
      </c>
      <c r="EL545" s="9">
        <v>78.400000000000006</v>
      </c>
      <c r="EM545" s="9">
        <v>81.400000000000006</v>
      </c>
      <c r="EN545" s="9">
        <v>81.7</v>
      </c>
      <c r="EO545" s="9">
        <v>81.55</v>
      </c>
      <c r="EP545" s="9">
        <v>81</v>
      </c>
      <c r="EQ545" s="9">
        <v>77.900000000000006</v>
      </c>
      <c r="ER545" s="9">
        <v>69.2</v>
      </c>
      <c r="ES545" s="9">
        <v>66.45</v>
      </c>
      <c r="ET545" s="9">
        <v>66.25</v>
      </c>
      <c r="EU545" s="9">
        <v>66.400000000000006</v>
      </c>
      <c r="EV545" s="9">
        <v>66.95</v>
      </c>
      <c r="EW545" s="9">
        <v>69.650000000000006</v>
      </c>
      <c r="EX545" s="9">
        <v>77.3</v>
      </c>
      <c r="EY545" s="9">
        <v>79.75</v>
      </c>
      <c r="EZ545" s="9">
        <v>80</v>
      </c>
      <c r="FA545" s="9">
        <v>79.849999999999994</v>
      </c>
      <c r="FB545" s="9">
        <v>79.400000000000006</v>
      </c>
      <c r="FC545" s="9">
        <v>76.75</v>
      </c>
      <c r="FD545" s="9">
        <v>69.3</v>
      </c>
      <c r="FE545" s="9">
        <v>66.900000000000006</v>
      </c>
      <c r="FF545" s="9">
        <v>66.7</v>
      </c>
      <c r="FG545" s="9">
        <v>66.75</v>
      </c>
      <c r="FH545" s="9">
        <v>67.400000000000006</v>
      </c>
      <c r="FI545" s="9">
        <v>71</v>
      </c>
      <c r="FJ545" s="9">
        <v>81.55</v>
      </c>
      <c r="FK545" s="9">
        <v>84.9</v>
      </c>
      <c r="FL545" s="9">
        <v>85.35</v>
      </c>
      <c r="FM545" s="9">
        <v>85.3</v>
      </c>
      <c r="FO545" s="9">
        <v>82.313999999999993</v>
      </c>
      <c r="FP545" s="7">
        <v>82.04</v>
      </c>
      <c r="FQ545" s="9">
        <v>1.2665999999999999</v>
      </c>
      <c r="FR545" s="7">
        <f t="shared" si="71"/>
        <v>64.771830096320869</v>
      </c>
      <c r="FT545" s="7">
        <v>4.38</v>
      </c>
      <c r="FU545" s="7">
        <v>4</v>
      </c>
      <c r="FV545" s="9">
        <v>82.455100000000002</v>
      </c>
      <c r="FX545" s="9">
        <v>79.55</v>
      </c>
      <c r="FY545" s="9">
        <v>78.849999999999994</v>
      </c>
      <c r="FZ545" s="9">
        <v>78.040000000000006</v>
      </c>
      <c r="GA545" s="9">
        <v>75.959999999999994</v>
      </c>
      <c r="GB545" s="9">
        <v>73.03</v>
      </c>
    </row>
    <row r="546" spans="1:184" x14ac:dyDescent="0.25">
      <c r="A546" s="6">
        <f t="shared" si="72"/>
        <v>45315</v>
      </c>
      <c r="B546" s="13">
        <f t="shared" si="66"/>
        <v>1</v>
      </c>
      <c r="C546" s="13">
        <f t="shared" si="67"/>
        <v>2024</v>
      </c>
      <c r="D546">
        <f t="shared" si="68"/>
        <v>202401</v>
      </c>
      <c r="E546">
        <f t="shared" si="69"/>
        <v>1</v>
      </c>
      <c r="F546">
        <f t="shared" si="70"/>
        <v>202401</v>
      </c>
      <c r="G546" t="s">
        <v>735</v>
      </c>
      <c r="H546" s="9">
        <v>5.25</v>
      </c>
      <c r="I546" s="9">
        <v>5.1875</v>
      </c>
      <c r="J546" s="10">
        <v>5.1849090000000002</v>
      </c>
      <c r="K546" s="10">
        <v>5.1767840999999999</v>
      </c>
      <c r="L546" s="10">
        <v>5.1466114999999997</v>
      </c>
      <c r="M546" s="10">
        <v>5.0856415999999998</v>
      </c>
      <c r="N546" s="10">
        <v>4.9962078999999999</v>
      </c>
      <c r="O546" s="10">
        <v>4.8863583999999998</v>
      </c>
      <c r="P546" s="10">
        <v>4.7669034000000003</v>
      </c>
      <c r="Q546" s="10">
        <v>4.6468661999999998</v>
      </c>
      <c r="R546" s="10">
        <v>4.5323209000000002</v>
      </c>
      <c r="S546" s="10">
        <v>4.4261775999999999</v>
      </c>
      <c r="T546" s="10">
        <v>4.3293257000000001</v>
      </c>
      <c r="U546" s="10">
        <v>4.2413793999999996</v>
      </c>
      <c r="V546" s="10">
        <v>4.1600153999999998</v>
      </c>
      <c r="W546" s="10">
        <v>4.0844407</v>
      </c>
      <c r="X546" s="10">
        <v>4.0144536000000004</v>
      </c>
      <c r="Y546" s="10">
        <v>3.9498500999999999</v>
      </c>
      <c r="Z546" s="10">
        <v>3.8904258999999999</v>
      </c>
      <c r="AA546" s="10">
        <v>3.8359793999999998</v>
      </c>
      <c r="AB546" s="10">
        <v>3.7862836999999998</v>
      </c>
      <c r="AC546" s="10">
        <v>3.7410260000000002</v>
      </c>
      <c r="AD546" s="10">
        <v>3.6998742999999998</v>
      </c>
      <c r="AE546" s="10">
        <v>3.6624949999999998</v>
      </c>
      <c r="AF546" s="10">
        <v>3.6285549000000001</v>
      </c>
      <c r="AG546" s="10">
        <v>3.5977218</v>
      </c>
      <c r="AH546" s="10">
        <v>3.5696826000000001</v>
      </c>
      <c r="AI546" s="10">
        <v>3.5442338000000002</v>
      </c>
      <c r="AJ546" s="10">
        <v>3.5212096000000002</v>
      </c>
      <c r="AK546" s="10">
        <v>3.5004431999999999</v>
      </c>
      <c r="AL546" s="10">
        <v>3.4817681</v>
      </c>
      <c r="AM546" s="10">
        <v>3.4650181</v>
      </c>
      <c r="AN546" s="10">
        <v>3.4500266000000002</v>
      </c>
      <c r="AO546" s="10">
        <v>3.4366270999999999</v>
      </c>
      <c r="AP546" s="10">
        <v>3.4246533000000001</v>
      </c>
      <c r="AQ546" s="10">
        <v>3.4139387999999999</v>
      </c>
      <c r="AR546" s="10">
        <v>3.4043168000000001</v>
      </c>
      <c r="AS546" s="10">
        <v>3.3956214</v>
      </c>
      <c r="AT546" s="10">
        <v>3.3877060000000001</v>
      </c>
      <c r="AU546" s="10">
        <v>3.3805230000000002</v>
      </c>
      <c r="AV546" s="10">
        <v>3.3740549</v>
      </c>
      <c r="AW546" s="10">
        <v>3.3682839000000002</v>
      </c>
      <c r="AX546" s="10">
        <v>3.3631924</v>
      </c>
      <c r="AY546" s="10">
        <v>3.3587628999999999</v>
      </c>
      <c r="AZ546" s="10">
        <v>3.3549775999999998</v>
      </c>
      <c r="BA546" s="10">
        <v>3.3518189</v>
      </c>
      <c r="BB546" s="10">
        <v>3.3492692000000002</v>
      </c>
      <c r="BC546" s="10">
        <v>3.3473107999999998</v>
      </c>
      <c r="BD546" s="10">
        <v>3.3459260999999998</v>
      </c>
      <c r="BE546" s="10">
        <v>3.3450975000000001</v>
      </c>
      <c r="BF546" s="10">
        <v>3.344808</v>
      </c>
      <c r="BG546" s="10">
        <v>3.3450446</v>
      </c>
      <c r="BH546" s="10">
        <v>3.3457951000000001</v>
      </c>
      <c r="BI546" s="10">
        <v>3.3470471000000002</v>
      </c>
      <c r="BJ546" s="10">
        <v>3.3487885999999998</v>
      </c>
      <c r="BK546" s="10">
        <v>3.3510073</v>
      </c>
      <c r="BL546" s="10">
        <v>3.3536910999999998</v>
      </c>
      <c r="BM546" s="10">
        <v>3.3568278</v>
      </c>
      <c r="BN546" s="10">
        <v>3.3604050000000001</v>
      </c>
      <c r="BO546" s="10">
        <v>3.3644107000000001</v>
      </c>
      <c r="BP546" s="10">
        <v>3.3688327</v>
      </c>
      <c r="BQ546" s="10">
        <v>3.3736587999999998</v>
      </c>
      <c r="BR546" s="10">
        <v>3.4103029</v>
      </c>
      <c r="BS546" s="10">
        <v>3.4577190999999998</v>
      </c>
      <c r="BU546" s="9">
        <v>71.37</v>
      </c>
      <c r="BV546" s="9">
        <v>70.349999999999994</v>
      </c>
      <c r="BW546" s="9">
        <v>70.75</v>
      </c>
      <c r="BX546" s="9">
        <v>71.38</v>
      </c>
      <c r="BY546" s="9">
        <v>72.03</v>
      </c>
      <c r="BZ546" s="9">
        <v>72.209999999999994</v>
      </c>
      <c r="CA546" s="9">
        <v>72.650000000000006</v>
      </c>
      <c r="CB546" s="9">
        <v>74.599999999999994</v>
      </c>
      <c r="CC546" s="9">
        <v>76.239999999999995</v>
      </c>
      <c r="CD546" s="9">
        <v>86.52</v>
      </c>
      <c r="CE546" s="9">
        <v>94.45</v>
      </c>
      <c r="CF546" s="9">
        <v>96.36</v>
      </c>
      <c r="CG546" s="9">
        <v>94.89</v>
      </c>
      <c r="CH546" s="9">
        <v>89.97</v>
      </c>
      <c r="CI546" s="9">
        <v>83.59</v>
      </c>
      <c r="CJ546" s="9">
        <v>79.97</v>
      </c>
      <c r="CK546" s="9">
        <v>76.650000000000006</v>
      </c>
      <c r="CL546" s="9">
        <v>76.53</v>
      </c>
      <c r="CM546" s="9">
        <v>78.06</v>
      </c>
      <c r="CN546" s="9">
        <v>80.09</v>
      </c>
      <c r="CO546" s="9">
        <v>83.37</v>
      </c>
      <c r="CP546" s="9">
        <v>86.07</v>
      </c>
      <c r="CQ546" s="9">
        <v>88.49</v>
      </c>
      <c r="CR546" s="9">
        <v>91.88</v>
      </c>
      <c r="CS546" s="9">
        <v>93.49</v>
      </c>
      <c r="CT546" s="9">
        <v>86.35</v>
      </c>
      <c r="CU546" s="9">
        <v>75.67</v>
      </c>
      <c r="CV546" s="9">
        <v>72.53</v>
      </c>
      <c r="CW546" s="9">
        <v>70.03</v>
      </c>
      <c r="CX546" s="9">
        <v>69.239999999999995</v>
      </c>
      <c r="CY546" s="9">
        <v>69.38</v>
      </c>
      <c r="CZ546" s="9">
        <v>71.64</v>
      </c>
      <c r="DA546" s="9">
        <v>75.7</v>
      </c>
      <c r="DB546" s="9">
        <v>79.650000000000006</v>
      </c>
      <c r="DC546" s="9">
        <v>83.13</v>
      </c>
      <c r="DD546" s="9">
        <v>83.63</v>
      </c>
      <c r="DE546" s="9">
        <v>82.62</v>
      </c>
      <c r="DF546" s="9">
        <v>79.64</v>
      </c>
      <c r="DG546" s="9">
        <v>75.98</v>
      </c>
      <c r="DH546" s="9">
        <v>72.34</v>
      </c>
      <c r="DI546" s="9">
        <v>68.28</v>
      </c>
      <c r="DJ546" s="9">
        <v>61.03</v>
      </c>
      <c r="DK546" s="9">
        <v>61.29</v>
      </c>
      <c r="DL546" s="9">
        <v>64.44</v>
      </c>
      <c r="DM546" s="9">
        <v>70.94</v>
      </c>
      <c r="DN546" s="9">
        <v>74.55</v>
      </c>
      <c r="DO546" s="9">
        <v>78.569999999999993</v>
      </c>
      <c r="DP546" s="9">
        <v>84.04</v>
      </c>
      <c r="DR546" s="9">
        <v>68.8</v>
      </c>
      <c r="DS546" s="9">
        <v>64.5</v>
      </c>
      <c r="DT546" s="9">
        <v>63.7</v>
      </c>
      <c r="DU546" s="9">
        <v>64.150000000000006</v>
      </c>
      <c r="DV546" s="9">
        <v>64.650000000000006</v>
      </c>
      <c r="DW546" s="9">
        <v>66.150000000000006</v>
      </c>
      <c r="DX546" s="9">
        <v>66.55</v>
      </c>
      <c r="DY546" s="9">
        <v>66.150000000000006</v>
      </c>
      <c r="DZ546" s="9">
        <v>77.8</v>
      </c>
      <c r="EA546" s="9">
        <v>82</v>
      </c>
      <c r="EB546" s="9">
        <v>83.3</v>
      </c>
      <c r="EC546" s="9">
        <v>87.15</v>
      </c>
      <c r="ED546" s="9">
        <v>87.2</v>
      </c>
      <c r="EE546" s="9">
        <v>82.3</v>
      </c>
      <c r="EF546" s="9">
        <v>70.7</v>
      </c>
      <c r="EG546" s="9">
        <v>67.05</v>
      </c>
      <c r="EH546" s="9">
        <v>66.8</v>
      </c>
      <c r="EI546" s="9">
        <v>67.05</v>
      </c>
      <c r="EJ546" s="9">
        <v>67.650000000000006</v>
      </c>
      <c r="EK546" s="9">
        <v>70.95</v>
      </c>
      <c r="EL546" s="9">
        <v>79.95</v>
      </c>
      <c r="EM546" s="9">
        <v>82.8</v>
      </c>
      <c r="EN546" s="9">
        <v>83.15</v>
      </c>
      <c r="EO546" s="9">
        <v>83.05</v>
      </c>
      <c r="EP546" s="9">
        <v>82.4</v>
      </c>
      <c r="EQ546" s="9">
        <v>78.900000000000006</v>
      </c>
      <c r="ER546" s="9">
        <v>69.3</v>
      </c>
      <c r="ES546" s="9">
        <v>66.25</v>
      </c>
      <c r="ET546" s="9">
        <v>66.05</v>
      </c>
      <c r="EU546" s="9">
        <v>66.25</v>
      </c>
      <c r="EV546" s="9">
        <v>66.8</v>
      </c>
      <c r="EW546" s="9">
        <v>69.599999999999994</v>
      </c>
      <c r="EX546" s="9">
        <v>77.3</v>
      </c>
      <c r="EY546" s="9">
        <v>79.8</v>
      </c>
      <c r="EZ546" s="9">
        <v>80.05</v>
      </c>
      <c r="FA546" s="9">
        <v>79.95</v>
      </c>
      <c r="FB546" s="9">
        <v>79.45</v>
      </c>
      <c r="FC546" s="9">
        <v>76.75</v>
      </c>
      <c r="FD546" s="9">
        <v>69.3</v>
      </c>
      <c r="FE546" s="9">
        <v>66.95</v>
      </c>
      <c r="FF546" s="9">
        <v>66.7</v>
      </c>
      <c r="FG546" s="9">
        <v>66.75</v>
      </c>
      <c r="FH546" s="9">
        <v>67.400000000000006</v>
      </c>
      <c r="FI546" s="9">
        <v>71.150000000000006</v>
      </c>
      <c r="FJ546" s="9">
        <v>81.599999999999994</v>
      </c>
      <c r="FK546" s="9">
        <v>84.95</v>
      </c>
      <c r="FL546" s="9">
        <v>85.4</v>
      </c>
      <c r="FM546" s="9">
        <v>85.4</v>
      </c>
      <c r="FO546" s="9">
        <v>82.517799999999994</v>
      </c>
      <c r="FP546" s="7">
        <v>82.15</v>
      </c>
      <c r="FQ546" s="9">
        <v>1.2753000000000001</v>
      </c>
      <c r="FR546" s="7">
        <f t="shared" si="71"/>
        <v>64.416215792362578</v>
      </c>
      <c r="FT546" s="7">
        <v>4.38</v>
      </c>
      <c r="FU546" s="7">
        <v>4</v>
      </c>
      <c r="FV546" s="9">
        <v>82.660799999999995</v>
      </c>
      <c r="FX546" s="9">
        <v>80.040000000000006</v>
      </c>
      <c r="FY546" s="9">
        <v>79.38</v>
      </c>
      <c r="FZ546" s="9">
        <v>78.5</v>
      </c>
      <c r="GA546" s="9">
        <v>76.3</v>
      </c>
      <c r="GB546" s="9">
        <v>73.290000000000006</v>
      </c>
    </row>
    <row r="547" spans="1:184" x14ac:dyDescent="0.25">
      <c r="A547" s="6">
        <f t="shared" si="72"/>
        <v>45316</v>
      </c>
      <c r="B547" s="13">
        <f t="shared" si="66"/>
        <v>1</v>
      </c>
      <c r="C547" s="13">
        <f t="shared" si="67"/>
        <v>2024</v>
      </c>
      <c r="D547">
        <f t="shared" si="68"/>
        <v>202401</v>
      </c>
      <c r="E547">
        <f t="shared" si="69"/>
        <v>1</v>
      </c>
      <c r="F547">
        <f t="shared" si="70"/>
        <v>202401</v>
      </c>
      <c r="G547" t="s">
        <v>736</v>
      </c>
      <c r="H547" s="9">
        <v>5.25</v>
      </c>
      <c r="I547" s="9">
        <v>5.1882000000000001</v>
      </c>
      <c r="J547" s="10">
        <v>5.1848684</v>
      </c>
      <c r="K547" s="10">
        <v>5.1711606000000003</v>
      </c>
      <c r="L547" s="10">
        <v>5.1350126999999999</v>
      </c>
      <c r="M547" s="10">
        <v>5.0678324999999997</v>
      </c>
      <c r="N547" s="10">
        <v>4.9714397999999997</v>
      </c>
      <c r="O547" s="10">
        <v>4.8557014000000001</v>
      </c>
      <c r="P547" s="10">
        <v>4.7312193999999996</v>
      </c>
      <c r="Q547" s="10">
        <v>4.6063979000000002</v>
      </c>
      <c r="R547" s="10">
        <v>4.4865811000000004</v>
      </c>
      <c r="S547" s="10">
        <v>4.3743689999999997</v>
      </c>
      <c r="T547" s="10">
        <v>4.2709707999999997</v>
      </c>
      <c r="U547" s="10">
        <v>4.1762113999999997</v>
      </c>
      <c r="V547" s="10">
        <v>4.0885337000000002</v>
      </c>
      <c r="W547" s="10">
        <v>4.0073987999999998</v>
      </c>
      <c r="X547" s="10">
        <v>3.9327614999999998</v>
      </c>
      <c r="Y547" s="10">
        <v>3.8645738000000001</v>
      </c>
      <c r="Z547" s="10">
        <v>3.8027880000000001</v>
      </c>
      <c r="AA547" s="10">
        <v>3.7473586000000001</v>
      </c>
      <c r="AB547" s="10">
        <v>3.6981440000000001</v>
      </c>
      <c r="AC547" s="10">
        <v>3.6546449999999999</v>
      </c>
      <c r="AD547" s="10">
        <v>3.6162787000000001</v>
      </c>
      <c r="AE547" s="10">
        <v>3.5824606999999999</v>
      </c>
      <c r="AF547" s="10">
        <v>3.5526068</v>
      </c>
      <c r="AG547" s="10">
        <v>3.5261338000000002</v>
      </c>
      <c r="AH547" s="10">
        <v>3.5025116999999999</v>
      </c>
      <c r="AI547" s="10">
        <v>3.4814745999999999</v>
      </c>
      <c r="AJ547" s="10">
        <v>3.4628378</v>
      </c>
      <c r="AK547" s="10">
        <v>3.4464158</v>
      </c>
      <c r="AL547" s="10">
        <v>3.4320232000000002</v>
      </c>
      <c r="AM547" s="10">
        <v>3.4194751999999999</v>
      </c>
      <c r="AN547" s="10">
        <v>3.4085863000000001</v>
      </c>
      <c r="AO547" s="10">
        <v>3.3991712000000001</v>
      </c>
      <c r="AP547" s="10">
        <v>3.3910448999999998</v>
      </c>
      <c r="AQ547" s="10">
        <v>3.3840221000000001</v>
      </c>
      <c r="AR547" s="10">
        <v>3.3779175000000001</v>
      </c>
      <c r="AS547" s="10">
        <v>3.3725459999999998</v>
      </c>
      <c r="AT547" s="10">
        <v>3.3677491000000002</v>
      </c>
      <c r="AU547" s="10">
        <v>3.3634868999999998</v>
      </c>
      <c r="AV547" s="10">
        <v>3.3597524000000001</v>
      </c>
      <c r="AW547" s="10">
        <v>3.3565382000000001</v>
      </c>
      <c r="AX547" s="10">
        <v>3.3538372999999999</v>
      </c>
      <c r="AY547" s="10">
        <v>3.3516423</v>
      </c>
      <c r="AZ547" s="10">
        <v>3.3499462000000002</v>
      </c>
      <c r="BA547" s="10">
        <v>3.3487417000000002</v>
      </c>
      <c r="BB547" s="10">
        <v>3.3480216</v>
      </c>
      <c r="BC547" s="10">
        <v>3.3477787999999999</v>
      </c>
      <c r="BD547" s="10">
        <v>3.3480059999999998</v>
      </c>
      <c r="BE547" s="10">
        <v>3.3486961000000002</v>
      </c>
      <c r="BF547" s="10">
        <v>3.3498415000000001</v>
      </c>
      <c r="BG547" s="10">
        <v>3.3514322000000001</v>
      </c>
      <c r="BH547" s="10">
        <v>3.3534578000000002</v>
      </c>
      <c r="BI547" s="10">
        <v>3.3559079999999999</v>
      </c>
      <c r="BJ547" s="10">
        <v>3.3587723999999999</v>
      </c>
      <c r="BK547" s="10">
        <v>3.3620404000000002</v>
      </c>
      <c r="BL547" s="10">
        <v>3.3657018000000001</v>
      </c>
      <c r="BM547" s="10">
        <v>3.3697460000000001</v>
      </c>
      <c r="BN547" s="10">
        <v>3.3741628000000001</v>
      </c>
      <c r="BO547" s="10">
        <v>3.3789414999999998</v>
      </c>
      <c r="BP547" s="10">
        <v>3.3840720000000002</v>
      </c>
      <c r="BQ547" s="10">
        <v>3.3895436999999999</v>
      </c>
      <c r="BR547" s="10">
        <v>3.4289336000000001</v>
      </c>
      <c r="BS547" s="10">
        <v>3.4778424999999999</v>
      </c>
      <c r="BU547" s="9">
        <v>68.48</v>
      </c>
      <c r="BV547" s="9">
        <v>67.239999999999995</v>
      </c>
      <c r="BW547" s="9">
        <v>68.099999999999994</v>
      </c>
      <c r="BX547" s="9">
        <v>68.92</v>
      </c>
      <c r="BY547" s="9">
        <v>69.83</v>
      </c>
      <c r="BZ547" s="9">
        <v>70.03</v>
      </c>
      <c r="CA547" s="9">
        <v>70.34</v>
      </c>
      <c r="CB547" s="9">
        <v>72.23</v>
      </c>
      <c r="CC547" s="9">
        <v>74.06</v>
      </c>
      <c r="CD547" s="9">
        <v>84.46</v>
      </c>
      <c r="CE547" s="9">
        <v>92.31</v>
      </c>
      <c r="CF547" s="9">
        <v>94.05</v>
      </c>
      <c r="CG547" s="9">
        <v>92.59</v>
      </c>
      <c r="CH547" s="9">
        <v>87.93</v>
      </c>
      <c r="CI547" s="9">
        <v>82.49</v>
      </c>
      <c r="CJ547" s="9">
        <v>78.12</v>
      </c>
      <c r="CK547" s="9">
        <v>74.650000000000006</v>
      </c>
      <c r="CL547" s="9">
        <v>74.64</v>
      </c>
      <c r="CM547" s="9">
        <v>76.16</v>
      </c>
      <c r="CN547" s="9">
        <v>78.180000000000007</v>
      </c>
      <c r="CO547" s="9">
        <v>81.540000000000006</v>
      </c>
      <c r="CP547" s="9">
        <v>84.28</v>
      </c>
      <c r="CQ547" s="9">
        <v>86.89</v>
      </c>
      <c r="CR547" s="9">
        <v>90.39</v>
      </c>
      <c r="CS547" s="9">
        <v>92.08</v>
      </c>
      <c r="CT547" s="9">
        <v>85.27</v>
      </c>
      <c r="CU547" s="9">
        <v>74.819999999999993</v>
      </c>
      <c r="CV547" s="9">
        <v>71.75</v>
      </c>
      <c r="CW547" s="9">
        <v>69.12</v>
      </c>
      <c r="CX547" s="9">
        <v>68.349999999999994</v>
      </c>
      <c r="CY547" s="9">
        <v>68.510000000000005</v>
      </c>
      <c r="CZ547" s="9">
        <v>70.88</v>
      </c>
      <c r="DA547" s="9">
        <v>75</v>
      </c>
      <c r="DB547" s="9">
        <v>78.94</v>
      </c>
      <c r="DC547" s="9">
        <v>82.42</v>
      </c>
      <c r="DD547" s="9">
        <v>82.71</v>
      </c>
      <c r="DE547" s="9">
        <v>81.72</v>
      </c>
      <c r="DF547" s="9">
        <v>78.739999999999995</v>
      </c>
      <c r="DG547" s="9">
        <v>75.11</v>
      </c>
      <c r="DH547" s="9">
        <v>71.47</v>
      </c>
      <c r="DI547" s="9">
        <v>67.41</v>
      </c>
      <c r="DJ547" s="9">
        <v>60.17</v>
      </c>
      <c r="DK547" s="9">
        <v>60.42</v>
      </c>
      <c r="DL547" s="9">
        <v>63.56</v>
      </c>
      <c r="DM547" s="9">
        <v>70.19</v>
      </c>
      <c r="DN547" s="9">
        <v>73.790000000000006</v>
      </c>
      <c r="DO547" s="9">
        <v>77.81</v>
      </c>
      <c r="DP547" s="9">
        <v>82.54</v>
      </c>
      <c r="DR547" s="9">
        <v>65.8</v>
      </c>
      <c r="DS547" s="9">
        <v>62.45</v>
      </c>
      <c r="DT547" s="9">
        <v>62.75</v>
      </c>
      <c r="DU547" s="9">
        <v>62.6</v>
      </c>
      <c r="DV547" s="9">
        <v>63.25</v>
      </c>
      <c r="DW547" s="9">
        <v>64.8</v>
      </c>
      <c r="DX547" s="9">
        <v>65.2</v>
      </c>
      <c r="DY547" s="9">
        <v>64.8</v>
      </c>
      <c r="DZ547" s="9">
        <v>76.05</v>
      </c>
      <c r="EA547" s="9">
        <v>80.25</v>
      </c>
      <c r="EB547" s="9">
        <v>81.55</v>
      </c>
      <c r="EC547" s="9">
        <v>84.8</v>
      </c>
      <c r="ED547" s="9">
        <v>84.85</v>
      </c>
      <c r="EE547" s="9">
        <v>79.95</v>
      </c>
      <c r="EF547" s="9">
        <v>69.8</v>
      </c>
      <c r="EG547" s="9">
        <v>66.55</v>
      </c>
      <c r="EH547" s="9">
        <v>66.150000000000006</v>
      </c>
      <c r="EI547" s="9">
        <v>65.95</v>
      </c>
      <c r="EJ547" s="9">
        <v>66.400000000000006</v>
      </c>
      <c r="EK547" s="9">
        <v>69.7</v>
      </c>
      <c r="EL547" s="9">
        <v>78.900000000000006</v>
      </c>
      <c r="EM547" s="9">
        <v>81.849999999999994</v>
      </c>
      <c r="EN547" s="9">
        <v>82.15</v>
      </c>
      <c r="EO547" s="9">
        <v>82.05</v>
      </c>
      <c r="EP547" s="9">
        <v>81.45</v>
      </c>
      <c r="EQ547" s="9">
        <v>77.95</v>
      </c>
      <c r="ER547" s="9">
        <v>68.400000000000006</v>
      </c>
      <c r="ES547" s="9">
        <v>65.400000000000006</v>
      </c>
      <c r="ET547" s="9">
        <v>65.2</v>
      </c>
      <c r="EU547" s="9">
        <v>65.400000000000006</v>
      </c>
      <c r="EV547" s="9">
        <v>65.95</v>
      </c>
      <c r="EW547" s="9">
        <v>68.650000000000006</v>
      </c>
      <c r="EX547" s="9">
        <v>76.099999999999994</v>
      </c>
      <c r="EY547" s="9">
        <v>78.5</v>
      </c>
      <c r="EZ547" s="9">
        <v>78.75</v>
      </c>
      <c r="FA547" s="9">
        <v>78.650000000000006</v>
      </c>
      <c r="FB547" s="9">
        <v>78.150000000000006</v>
      </c>
      <c r="FC547" s="9">
        <v>75.400000000000006</v>
      </c>
      <c r="FD547" s="9">
        <v>67.900000000000006</v>
      </c>
      <c r="FE547" s="9">
        <v>65.55</v>
      </c>
      <c r="FF547" s="9">
        <v>65.3</v>
      </c>
      <c r="FG547" s="9">
        <v>65.400000000000006</v>
      </c>
      <c r="FH547" s="9">
        <v>66</v>
      </c>
      <c r="FI547" s="9">
        <v>69.75</v>
      </c>
      <c r="FJ547" s="9">
        <v>80.2</v>
      </c>
      <c r="FK547" s="9">
        <v>83.55</v>
      </c>
      <c r="FL547" s="9">
        <v>84</v>
      </c>
      <c r="FM547" s="9">
        <v>84</v>
      </c>
      <c r="FO547" s="9">
        <v>82.476500000000001</v>
      </c>
      <c r="FP547" s="7">
        <v>82.33</v>
      </c>
      <c r="FQ547" s="9">
        <v>1.27</v>
      </c>
      <c r="FR547" s="7">
        <f t="shared" si="71"/>
        <v>64.826771653543304</v>
      </c>
      <c r="FT547" s="7">
        <v>4.37</v>
      </c>
      <c r="FU547" s="7">
        <v>3.99</v>
      </c>
      <c r="FV547" s="9">
        <v>82.627899999999997</v>
      </c>
      <c r="FX547" s="9">
        <v>82.43</v>
      </c>
      <c r="FY547" s="9">
        <v>81.63</v>
      </c>
      <c r="FZ547" s="9">
        <v>80.45</v>
      </c>
      <c r="GA547" s="9">
        <v>77.819999999999993</v>
      </c>
      <c r="GB547" s="9">
        <v>74.31</v>
      </c>
    </row>
    <row r="548" spans="1:184" x14ac:dyDescent="0.25">
      <c r="A548" s="6">
        <f t="shared" si="72"/>
        <v>45317</v>
      </c>
      <c r="B548" s="13">
        <f t="shared" si="66"/>
        <v>1</v>
      </c>
      <c r="C548" s="13">
        <f t="shared" si="67"/>
        <v>2024</v>
      </c>
      <c r="D548">
        <f t="shared" si="68"/>
        <v>202401</v>
      </c>
      <c r="E548">
        <f t="shared" si="69"/>
        <v>1</v>
      </c>
      <c r="F548">
        <f t="shared" si="70"/>
        <v>202401</v>
      </c>
      <c r="G548" t="s">
        <v>737</v>
      </c>
      <c r="H548" s="9">
        <v>5.25</v>
      </c>
      <c r="I548" s="9">
        <v>5.1882000000000001</v>
      </c>
      <c r="J548" s="10">
        <v>5.1874973999999998</v>
      </c>
      <c r="K548" s="10">
        <v>5.1729279000000004</v>
      </c>
      <c r="L548" s="10">
        <v>5.1327997999999999</v>
      </c>
      <c r="M548" s="10">
        <v>5.0586389</v>
      </c>
      <c r="N548" s="10">
        <v>4.9538674</v>
      </c>
      <c r="O548" s="10">
        <v>4.8295180999999996</v>
      </c>
      <c r="P548" s="10">
        <v>4.6976255</v>
      </c>
      <c r="Q548" s="10">
        <v>4.5675298</v>
      </c>
      <c r="R548" s="10">
        <v>4.4446446000000002</v>
      </c>
      <c r="S548" s="10">
        <v>4.3316486999999997</v>
      </c>
      <c r="T548" s="10">
        <v>4.229031</v>
      </c>
      <c r="U548" s="10">
        <v>4.1361011000000003</v>
      </c>
      <c r="V548" s="10">
        <v>4.0503140000000002</v>
      </c>
      <c r="W548" s="10">
        <v>3.9708169</v>
      </c>
      <c r="X548" s="10">
        <v>3.8974764999999998</v>
      </c>
      <c r="Y548" s="10">
        <v>3.8301566</v>
      </c>
      <c r="Z548" s="10">
        <v>3.7687214999999998</v>
      </c>
      <c r="AA548" s="10">
        <v>3.7130375999999998</v>
      </c>
      <c r="AB548" s="10">
        <v>3.6629307999999998</v>
      </c>
      <c r="AC548" s="10">
        <v>3.6180496</v>
      </c>
      <c r="AD548" s="10">
        <v>3.5779926999999998</v>
      </c>
      <c r="AE548" s="10">
        <v>3.5423570999999998</v>
      </c>
      <c r="AF548" s="10">
        <v>3.5107401</v>
      </c>
      <c r="AG548" s="10">
        <v>3.4827398999999999</v>
      </c>
      <c r="AH548" s="10">
        <v>3.4579816000000001</v>
      </c>
      <c r="AI548" s="10">
        <v>3.4362127</v>
      </c>
      <c r="AJ548" s="10">
        <v>3.4172153999999999</v>
      </c>
      <c r="AK548" s="10">
        <v>3.4007711</v>
      </c>
      <c r="AL548" s="10">
        <v>3.3866611999999998</v>
      </c>
      <c r="AM548" s="10">
        <v>3.3746676999999998</v>
      </c>
      <c r="AN548" s="10">
        <v>3.3645722</v>
      </c>
      <c r="AO548" s="10">
        <v>3.3561559999999999</v>
      </c>
      <c r="AP548" s="10">
        <v>3.3492011000000002</v>
      </c>
      <c r="AQ548" s="10">
        <v>3.3434889999999999</v>
      </c>
      <c r="AR548" s="10">
        <v>3.3388013000000001</v>
      </c>
      <c r="AS548" s="10">
        <v>3.3349198000000002</v>
      </c>
      <c r="AT548" s="10">
        <v>3.3316558999999999</v>
      </c>
      <c r="AU548" s="10">
        <v>3.3289534000000001</v>
      </c>
      <c r="AV548" s="10">
        <v>3.3267924999999998</v>
      </c>
      <c r="AW548" s="10">
        <v>3.3251534</v>
      </c>
      <c r="AX548" s="10">
        <v>3.3240162</v>
      </c>
      <c r="AY548" s="10">
        <v>3.3233611999999999</v>
      </c>
      <c r="AZ548" s="10">
        <v>3.3231685999999998</v>
      </c>
      <c r="BA548" s="10">
        <v>3.3234184999999998</v>
      </c>
      <c r="BB548" s="10">
        <v>3.3240911</v>
      </c>
      <c r="BC548" s="10">
        <v>3.3251667</v>
      </c>
      <c r="BD548" s="10">
        <v>3.3266254000000002</v>
      </c>
      <c r="BE548" s="10">
        <v>3.3284473999999999</v>
      </c>
      <c r="BF548" s="10">
        <v>3.3306155</v>
      </c>
      <c r="BG548" s="10">
        <v>3.3331238000000001</v>
      </c>
      <c r="BH548" s="10">
        <v>3.3359694000000002</v>
      </c>
      <c r="BI548" s="10">
        <v>3.3391495</v>
      </c>
      <c r="BJ548" s="10">
        <v>3.3426615000000002</v>
      </c>
      <c r="BK548" s="10">
        <v>3.3465023999999999</v>
      </c>
      <c r="BL548" s="10">
        <v>3.3506695</v>
      </c>
      <c r="BM548" s="10">
        <v>3.3551601</v>
      </c>
      <c r="BN548" s="10">
        <v>3.3599711999999999</v>
      </c>
      <c r="BO548" s="10">
        <v>3.3651000999999998</v>
      </c>
      <c r="BP548" s="10">
        <v>3.3705441</v>
      </c>
      <c r="BQ548" s="10">
        <v>3.3763003</v>
      </c>
      <c r="BR548" s="10">
        <v>3.4170300999999998</v>
      </c>
      <c r="BS548" s="10">
        <v>3.4670204999999998</v>
      </c>
      <c r="BU548" s="9">
        <v>69.349999999999994</v>
      </c>
      <c r="BV548" s="9">
        <v>68.150000000000006</v>
      </c>
      <c r="BW548" s="9">
        <v>69</v>
      </c>
      <c r="BX548" s="9">
        <v>69.790000000000006</v>
      </c>
      <c r="BY548" s="9">
        <v>70.430000000000007</v>
      </c>
      <c r="BZ548" s="9">
        <v>70.63</v>
      </c>
      <c r="CA548" s="9">
        <v>71.19</v>
      </c>
      <c r="CB548" s="9">
        <v>72.91</v>
      </c>
      <c r="CC548" s="9">
        <v>74.44</v>
      </c>
      <c r="CD548" s="9">
        <v>85.39</v>
      </c>
      <c r="CE548" s="9">
        <v>92.99</v>
      </c>
      <c r="CF548" s="9">
        <v>93.23</v>
      </c>
      <c r="CG548" s="9">
        <v>92.32</v>
      </c>
      <c r="CH548" s="9">
        <v>88.21</v>
      </c>
      <c r="CI548" s="9">
        <v>82.62</v>
      </c>
      <c r="CJ548" s="9">
        <v>77.900000000000006</v>
      </c>
      <c r="CK548" s="9">
        <v>74.37</v>
      </c>
      <c r="CL548" s="9">
        <v>74.260000000000005</v>
      </c>
      <c r="CM548" s="9">
        <v>75.97</v>
      </c>
      <c r="CN548" s="9">
        <v>78.19</v>
      </c>
      <c r="CO548" s="9">
        <v>81.88</v>
      </c>
      <c r="CP548" s="9">
        <v>84.43</v>
      </c>
      <c r="CQ548" s="9">
        <v>87.14</v>
      </c>
      <c r="CR548" s="9">
        <v>90.72</v>
      </c>
      <c r="CS548" s="9">
        <v>92.56</v>
      </c>
      <c r="CT548" s="9">
        <v>85.74</v>
      </c>
      <c r="CU548" s="9">
        <v>74.92</v>
      </c>
      <c r="CV548" s="9">
        <v>71.84</v>
      </c>
      <c r="CW548" s="9">
        <v>69.209999999999994</v>
      </c>
      <c r="CX548" s="9">
        <v>68.44</v>
      </c>
      <c r="CY548" s="9">
        <v>68.599999999999994</v>
      </c>
      <c r="CZ548" s="9">
        <v>70.97</v>
      </c>
      <c r="DA548" s="9">
        <v>75.069999999999993</v>
      </c>
      <c r="DB548" s="9">
        <v>79.010000000000005</v>
      </c>
      <c r="DC548" s="9">
        <v>82.49</v>
      </c>
      <c r="DD548" s="9">
        <v>82.79</v>
      </c>
      <c r="DE548" s="9">
        <v>81.8</v>
      </c>
      <c r="DF548" s="9">
        <v>78.819999999999993</v>
      </c>
      <c r="DG548" s="9">
        <v>75.41</v>
      </c>
      <c r="DH548" s="9">
        <v>71.77</v>
      </c>
      <c r="DI548" s="9">
        <v>67.709999999999994</v>
      </c>
      <c r="DJ548" s="9">
        <v>60.46</v>
      </c>
      <c r="DK548" s="9">
        <v>60.71</v>
      </c>
      <c r="DL548" s="9">
        <v>63.85</v>
      </c>
      <c r="DM548" s="9">
        <v>70.48</v>
      </c>
      <c r="DN548" s="9">
        <v>74.069999999999993</v>
      </c>
      <c r="DO548" s="9">
        <v>78.09</v>
      </c>
      <c r="DP548" s="9">
        <v>83.41</v>
      </c>
      <c r="DR548" s="9">
        <v>66.25</v>
      </c>
      <c r="DS548" s="9">
        <v>62.45</v>
      </c>
      <c r="DT548" s="9">
        <v>63.2</v>
      </c>
      <c r="DU548" s="9">
        <v>62.95</v>
      </c>
      <c r="DV548" s="9">
        <v>63.25</v>
      </c>
      <c r="DW548" s="9">
        <v>64.75</v>
      </c>
      <c r="DX548" s="9">
        <v>65.150000000000006</v>
      </c>
      <c r="DY548" s="9">
        <v>64.75</v>
      </c>
      <c r="DZ548" s="9">
        <v>76.099999999999994</v>
      </c>
      <c r="EA548" s="9">
        <v>80.3</v>
      </c>
      <c r="EB548" s="9">
        <v>81.599999999999994</v>
      </c>
      <c r="EC548" s="9">
        <v>84.85</v>
      </c>
      <c r="ED548" s="9">
        <v>84.9</v>
      </c>
      <c r="EE548" s="9">
        <v>80</v>
      </c>
      <c r="EF548" s="9">
        <v>68.8</v>
      </c>
      <c r="EG548" s="9">
        <v>65.3</v>
      </c>
      <c r="EH548" s="9">
        <v>65.05</v>
      </c>
      <c r="EI548" s="9">
        <v>65.3</v>
      </c>
      <c r="EJ548" s="9">
        <v>65.95</v>
      </c>
      <c r="EK548" s="9">
        <v>69.400000000000006</v>
      </c>
      <c r="EL548" s="9">
        <v>78.849999999999994</v>
      </c>
      <c r="EM548" s="9">
        <v>81.849999999999994</v>
      </c>
      <c r="EN548" s="9">
        <v>82.2</v>
      </c>
      <c r="EO548" s="9">
        <v>82.1</v>
      </c>
      <c r="EP548" s="9">
        <v>81.45</v>
      </c>
      <c r="EQ548" s="9">
        <v>77.900000000000006</v>
      </c>
      <c r="ER548" s="9">
        <v>68.150000000000006</v>
      </c>
      <c r="ES548" s="9">
        <v>65.05</v>
      </c>
      <c r="ET548" s="9">
        <v>64.849999999999994</v>
      </c>
      <c r="EU548" s="9">
        <v>65.05</v>
      </c>
      <c r="EV548" s="9">
        <v>65.599999999999994</v>
      </c>
      <c r="EW548" s="9">
        <v>68.349999999999994</v>
      </c>
      <c r="EX548" s="9">
        <v>76</v>
      </c>
      <c r="EY548" s="9">
        <v>78.400000000000006</v>
      </c>
      <c r="EZ548" s="9">
        <v>78.7</v>
      </c>
      <c r="FA548" s="9">
        <v>78.599999999999994</v>
      </c>
      <c r="FB548" s="9">
        <v>78.05</v>
      </c>
      <c r="FC548" s="9">
        <v>75.2</v>
      </c>
      <c r="FD548" s="9">
        <v>67.349999999999994</v>
      </c>
      <c r="FE548" s="9">
        <v>64.849999999999994</v>
      </c>
      <c r="FF548" s="9">
        <v>64.650000000000006</v>
      </c>
      <c r="FG548" s="9">
        <v>64.7</v>
      </c>
      <c r="FH548" s="9">
        <v>65.349999999999994</v>
      </c>
      <c r="FI548" s="9">
        <v>69.099999999999994</v>
      </c>
      <c r="FJ548" s="9">
        <v>79.55</v>
      </c>
      <c r="FK548" s="9">
        <v>82.9</v>
      </c>
      <c r="FL548" s="9">
        <v>83.35</v>
      </c>
      <c r="FM548" s="9">
        <v>83.35</v>
      </c>
      <c r="FO548" s="9">
        <v>82.498500000000007</v>
      </c>
      <c r="FP548" s="7">
        <v>83.34</v>
      </c>
      <c r="FQ548" s="9">
        <v>1.2723</v>
      </c>
      <c r="FR548" s="7">
        <f t="shared" si="71"/>
        <v>65.503419004951667</v>
      </c>
      <c r="FT548" s="7">
        <v>4.34</v>
      </c>
      <c r="FU548" s="7">
        <v>3.97</v>
      </c>
      <c r="FV548" s="9">
        <v>82.648700000000005</v>
      </c>
      <c r="FX548" s="9">
        <v>83.55</v>
      </c>
      <c r="FY548" s="9">
        <v>82.52</v>
      </c>
      <c r="FZ548" s="9">
        <v>81.27</v>
      </c>
      <c r="GA548" s="9">
        <v>78.510000000000005</v>
      </c>
      <c r="GB548" s="9">
        <v>74.959999999999994</v>
      </c>
    </row>
    <row r="549" spans="1:184" x14ac:dyDescent="0.25">
      <c r="A549" s="6">
        <f t="shared" si="72"/>
        <v>45320</v>
      </c>
      <c r="B549" s="13">
        <f t="shared" si="66"/>
        <v>1</v>
      </c>
      <c r="C549" s="13">
        <f t="shared" si="67"/>
        <v>2024</v>
      </c>
      <c r="D549">
        <f t="shared" si="68"/>
        <v>202401</v>
      </c>
      <c r="E549">
        <f t="shared" si="69"/>
        <v>1</v>
      </c>
      <c r="F549">
        <f t="shared" si="70"/>
        <v>202401</v>
      </c>
      <c r="G549" t="s">
        <v>738</v>
      </c>
      <c r="H549" s="9">
        <v>5.25</v>
      </c>
      <c r="I549" s="9">
        <v>5.1879</v>
      </c>
      <c r="J549" s="10">
        <v>5.1864936999999998</v>
      </c>
      <c r="K549" s="10">
        <v>5.1663777</v>
      </c>
      <c r="L549" s="10">
        <v>5.1185650000000003</v>
      </c>
      <c r="M549" s="10">
        <v>5.0334146999999998</v>
      </c>
      <c r="N549" s="10">
        <v>4.9173387999999996</v>
      </c>
      <c r="O549" s="10">
        <v>4.7828564</v>
      </c>
      <c r="P549" s="10">
        <v>4.6430781999999997</v>
      </c>
      <c r="Q549" s="10">
        <v>4.5071275999999996</v>
      </c>
      <c r="R549" s="10">
        <v>4.3797940999999998</v>
      </c>
      <c r="S549" s="10">
        <v>4.2627777</v>
      </c>
      <c r="T549" s="10">
        <v>4.1567100000000003</v>
      </c>
      <c r="U549" s="10">
        <v>4.0609840999999998</v>
      </c>
      <c r="V549" s="10">
        <v>3.9735798999999998</v>
      </c>
      <c r="W549" s="10">
        <v>3.8936277000000001</v>
      </c>
      <c r="X549" s="10">
        <v>3.8207013000000001</v>
      </c>
      <c r="Y549" s="10">
        <v>3.7543714000000001</v>
      </c>
      <c r="Z549" s="10">
        <v>3.6942089999999999</v>
      </c>
      <c r="AA549" s="10">
        <v>3.6397875000000002</v>
      </c>
      <c r="AB549" s="10">
        <v>3.5906908999999998</v>
      </c>
      <c r="AC549" s="10">
        <v>3.546554</v>
      </c>
      <c r="AD549" s="10">
        <v>3.5070247999999999</v>
      </c>
      <c r="AE549" s="10">
        <v>3.4717498</v>
      </c>
      <c r="AF549" s="10">
        <v>3.4403758</v>
      </c>
      <c r="AG549" s="10">
        <v>3.4125505</v>
      </c>
      <c r="AH549" s="10">
        <v>3.3879402999999999</v>
      </c>
      <c r="AI549" s="10">
        <v>3.3662987000000002</v>
      </c>
      <c r="AJ549" s="10">
        <v>3.3474039000000002</v>
      </c>
      <c r="AK549" s="10">
        <v>3.3310331</v>
      </c>
      <c r="AL549" s="10">
        <v>3.316964</v>
      </c>
      <c r="AM549" s="10">
        <v>3.3049745000000001</v>
      </c>
      <c r="AN549" s="10">
        <v>3.2948420999999999</v>
      </c>
      <c r="AO549" s="10">
        <v>3.2863443999999999</v>
      </c>
      <c r="AP549" s="10">
        <v>3.2792593000000001</v>
      </c>
      <c r="AQ549" s="10">
        <v>3.2733642999999999</v>
      </c>
      <c r="AR549" s="10">
        <v>3.268437</v>
      </c>
      <c r="AS549" s="10">
        <v>3.2642552</v>
      </c>
      <c r="AT549" s="10">
        <v>3.2606278</v>
      </c>
      <c r="AU549" s="10">
        <v>3.2575020000000001</v>
      </c>
      <c r="AV549" s="10">
        <v>3.2548634000000001</v>
      </c>
      <c r="AW549" s="10">
        <v>3.2526972000000001</v>
      </c>
      <c r="AX549" s="10">
        <v>3.2509888999999998</v>
      </c>
      <c r="AY549" s="10">
        <v>3.2497237999999999</v>
      </c>
      <c r="AZ549" s="10">
        <v>3.2488872999999998</v>
      </c>
      <c r="BA549" s="10">
        <v>3.2484649000000001</v>
      </c>
      <c r="BB549" s="10">
        <v>3.2484419</v>
      </c>
      <c r="BC549" s="10">
        <v>3.2488036999999998</v>
      </c>
      <c r="BD549" s="10">
        <v>3.2495357999999999</v>
      </c>
      <c r="BE549" s="10">
        <v>3.2506235000000001</v>
      </c>
      <c r="BF549" s="10">
        <v>3.2520544</v>
      </c>
      <c r="BG549" s="10">
        <v>3.2538288</v>
      </c>
      <c r="BH549" s="10">
        <v>3.2559509000000002</v>
      </c>
      <c r="BI549" s="10">
        <v>3.2584247999999998</v>
      </c>
      <c r="BJ549" s="10">
        <v>3.2612549999999998</v>
      </c>
      <c r="BK549" s="10">
        <v>3.2644457</v>
      </c>
      <c r="BL549" s="10">
        <v>3.2680009999999999</v>
      </c>
      <c r="BM549" s="10">
        <v>3.2719252999999999</v>
      </c>
      <c r="BN549" s="10">
        <v>3.2762229</v>
      </c>
      <c r="BO549" s="10">
        <v>3.2808978999999998</v>
      </c>
      <c r="BP549" s="10">
        <v>3.2859547999999998</v>
      </c>
      <c r="BQ549" s="10">
        <v>3.2913975999999998</v>
      </c>
      <c r="BR549" s="10">
        <v>3.3317771999999999</v>
      </c>
      <c r="BS549" s="10">
        <v>3.3833080999999998</v>
      </c>
      <c r="BU549" s="9">
        <v>69.48</v>
      </c>
      <c r="BV549" s="9">
        <v>68.319999999999993</v>
      </c>
      <c r="BW549" s="9">
        <v>69.11</v>
      </c>
      <c r="BX549" s="9">
        <v>69.709999999999994</v>
      </c>
      <c r="BY549" s="9">
        <v>70.239999999999995</v>
      </c>
      <c r="BZ549" s="9">
        <v>70.61</v>
      </c>
      <c r="CA549" s="9">
        <v>71.2</v>
      </c>
      <c r="CB549" s="9">
        <v>72.92</v>
      </c>
      <c r="CC549" s="9">
        <v>74.349999999999994</v>
      </c>
      <c r="CD549" s="9">
        <v>85.2</v>
      </c>
      <c r="CE549" s="9">
        <v>92.7</v>
      </c>
      <c r="CF549" s="9">
        <v>93.34</v>
      </c>
      <c r="CG549" s="9">
        <v>92.43</v>
      </c>
      <c r="CH549" s="9">
        <v>88.32</v>
      </c>
      <c r="CI549" s="9">
        <v>82.6</v>
      </c>
      <c r="CJ549" s="9">
        <v>77.72</v>
      </c>
      <c r="CK549" s="9">
        <v>74.47</v>
      </c>
      <c r="CL549" s="9">
        <v>74.400000000000006</v>
      </c>
      <c r="CM549" s="9">
        <v>76.11</v>
      </c>
      <c r="CN549" s="9">
        <v>78.33</v>
      </c>
      <c r="CO549" s="9">
        <v>81.55</v>
      </c>
      <c r="CP549" s="9">
        <v>84.1</v>
      </c>
      <c r="CQ549" s="9">
        <v>86.81</v>
      </c>
      <c r="CR549" s="9">
        <v>90.39</v>
      </c>
      <c r="CS549" s="9">
        <v>92.23</v>
      </c>
      <c r="CT549" s="9">
        <v>85.41</v>
      </c>
      <c r="CU549" s="9">
        <v>74.819999999999993</v>
      </c>
      <c r="CV549" s="9">
        <v>71.739999999999995</v>
      </c>
      <c r="CW549" s="9">
        <v>69.11</v>
      </c>
      <c r="CX549" s="9">
        <v>68.34</v>
      </c>
      <c r="CY549" s="9">
        <v>68.5</v>
      </c>
      <c r="CZ549" s="9">
        <v>70.87</v>
      </c>
      <c r="DA549" s="9">
        <v>75.34</v>
      </c>
      <c r="DB549" s="9">
        <v>79.28</v>
      </c>
      <c r="DC549" s="9">
        <v>82.76</v>
      </c>
      <c r="DD549" s="9">
        <v>83.06</v>
      </c>
      <c r="DE549" s="9">
        <v>82.07</v>
      </c>
      <c r="DF549" s="9">
        <v>79.09</v>
      </c>
      <c r="DG549" s="9">
        <v>75.510000000000005</v>
      </c>
      <c r="DH549" s="9">
        <v>71.87</v>
      </c>
      <c r="DI549" s="9">
        <v>67.81</v>
      </c>
      <c r="DJ549" s="9">
        <v>60.56</v>
      </c>
      <c r="DK549" s="9">
        <v>60.81</v>
      </c>
      <c r="DL549" s="9">
        <v>63.95</v>
      </c>
      <c r="DM549" s="9">
        <v>70.459999999999994</v>
      </c>
      <c r="DN549" s="9">
        <v>74.05</v>
      </c>
      <c r="DO549" s="9">
        <v>78.069999999999993</v>
      </c>
      <c r="DP549" s="9">
        <v>83.39</v>
      </c>
      <c r="DR549" s="9">
        <v>65.55</v>
      </c>
      <c r="DS549" s="9">
        <v>62.85</v>
      </c>
      <c r="DT549" s="9">
        <v>62.6</v>
      </c>
      <c r="DU549" s="9">
        <v>62.35</v>
      </c>
      <c r="DV549" s="9">
        <v>62.85</v>
      </c>
      <c r="DW549" s="9">
        <v>64.25</v>
      </c>
      <c r="DX549" s="9">
        <v>64.650000000000006</v>
      </c>
      <c r="DY549" s="9">
        <v>64.25</v>
      </c>
      <c r="DZ549" s="9">
        <v>75.400000000000006</v>
      </c>
      <c r="EA549" s="9">
        <v>79.599999999999994</v>
      </c>
      <c r="EB549" s="9">
        <v>80.900000000000006</v>
      </c>
      <c r="EC549" s="9">
        <v>83.95</v>
      </c>
      <c r="ED549" s="9">
        <v>84</v>
      </c>
      <c r="EE549" s="9">
        <v>79.099999999999994</v>
      </c>
      <c r="EF549" s="9">
        <v>67.95</v>
      </c>
      <c r="EG549" s="9">
        <v>64.45</v>
      </c>
      <c r="EH549" s="9">
        <v>64.25</v>
      </c>
      <c r="EI549" s="9">
        <v>64.5</v>
      </c>
      <c r="EJ549" s="9">
        <v>65.2</v>
      </c>
      <c r="EK549" s="9">
        <v>68.650000000000006</v>
      </c>
      <c r="EL549" s="9">
        <v>78.25</v>
      </c>
      <c r="EM549" s="9">
        <v>81.3</v>
      </c>
      <c r="EN549" s="9">
        <v>81.599999999999994</v>
      </c>
      <c r="EO549" s="9">
        <v>81.45</v>
      </c>
      <c r="EP549" s="9">
        <v>80.849999999999994</v>
      </c>
      <c r="EQ549" s="9">
        <v>77.55</v>
      </c>
      <c r="ER549" s="9">
        <v>68.55</v>
      </c>
      <c r="ES549" s="9">
        <v>65.7</v>
      </c>
      <c r="ET549" s="9">
        <v>65.5</v>
      </c>
      <c r="EU549" s="9">
        <v>65.7</v>
      </c>
      <c r="EV549" s="9">
        <v>66.25</v>
      </c>
      <c r="EW549" s="9">
        <v>69</v>
      </c>
      <c r="EX549" s="9">
        <v>76.599999999999994</v>
      </c>
      <c r="EY549" s="9">
        <v>79</v>
      </c>
      <c r="EZ549" s="9">
        <v>79.25</v>
      </c>
      <c r="FA549" s="9">
        <v>79.150000000000006</v>
      </c>
      <c r="FB549" s="9">
        <v>78.650000000000006</v>
      </c>
      <c r="FC549" s="9">
        <v>75.900000000000006</v>
      </c>
      <c r="FD549" s="9">
        <v>68.3</v>
      </c>
      <c r="FE549" s="9">
        <v>65.900000000000006</v>
      </c>
      <c r="FF549" s="9">
        <v>65.650000000000006</v>
      </c>
      <c r="FG549" s="9">
        <v>65.7</v>
      </c>
      <c r="FH549" s="9">
        <v>66.349999999999994</v>
      </c>
      <c r="FI549" s="9">
        <v>70.099999999999994</v>
      </c>
      <c r="FJ549" s="9">
        <v>80.55</v>
      </c>
      <c r="FK549" s="9">
        <v>83.9</v>
      </c>
      <c r="FL549" s="9">
        <v>84.35</v>
      </c>
      <c r="FM549" s="9">
        <v>84.35</v>
      </c>
      <c r="FO549" s="9">
        <v>82.459100000000007</v>
      </c>
      <c r="FP549" s="7">
        <v>83.99</v>
      </c>
      <c r="FQ549" s="9">
        <v>1.2678</v>
      </c>
      <c r="FR549" s="7">
        <f t="shared" si="71"/>
        <v>66.248619656097176</v>
      </c>
      <c r="FT549" s="7">
        <v>4.2699999999999996</v>
      </c>
      <c r="FU549" s="7">
        <v>3.88</v>
      </c>
      <c r="FV549" s="9">
        <v>82.607299999999995</v>
      </c>
      <c r="FX549" s="9">
        <v>82.4</v>
      </c>
      <c r="FY549" s="9">
        <v>81.45</v>
      </c>
      <c r="FZ549" s="9">
        <v>80.25</v>
      </c>
      <c r="GA549" s="9">
        <v>77.56</v>
      </c>
      <c r="GB549" s="9">
        <v>74.11</v>
      </c>
    </row>
    <row r="550" spans="1:184" x14ac:dyDescent="0.25">
      <c r="A550" s="6">
        <f t="shared" si="72"/>
        <v>45321</v>
      </c>
      <c r="B550" s="13">
        <f t="shared" si="66"/>
        <v>1</v>
      </c>
      <c r="C550" s="13">
        <f t="shared" si="67"/>
        <v>2024</v>
      </c>
      <c r="D550">
        <f t="shared" si="68"/>
        <v>202401</v>
      </c>
      <c r="E550">
        <f t="shared" si="69"/>
        <v>1</v>
      </c>
      <c r="F550">
        <f t="shared" si="70"/>
        <v>202401</v>
      </c>
      <c r="G550" t="s">
        <v>739</v>
      </c>
      <c r="H550" s="9">
        <v>5.25</v>
      </c>
      <c r="I550" s="9">
        <v>5.1883999999999997</v>
      </c>
      <c r="J550" s="10">
        <v>5.1869579999999997</v>
      </c>
      <c r="K550" s="10">
        <v>5.1684799999999997</v>
      </c>
      <c r="L550" s="10">
        <v>5.1244585999999996</v>
      </c>
      <c r="M550" s="10">
        <v>5.0467744999999997</v>
      </c>
      <c r="N550" s="10">
        <v>4.9411632000000001</v>
      </c>
      <c r="O550" s="10">
        <v>4.8183483999999996</v>
      </c>
      <c r="P550" s="10">
        <v>4.6897798000000002</v>
      </c>
      <c r="Q550" s="10">
        <v>4.5638500999999998</v>
      </c>
      <c r="R550" s="10">
        <v>4.4450089999999998</v>
      </c>
      <c r="S550" s="10">
        <v>4.3352313999999996</v>
      </c>
      <c r="T550" s="10">
        <v>4.2351082</v>
      </c>
      <c r="U550" s="10">
        <v>4.1444714999999999</v>
      </c>
      <c r="V550" s="10">
        <v>4.0609405000000001</v>
      </c>
      <c r="W550" s="10">
        <v>3.9836651999999999</v>
      </c>
      <c r="X550" s="10">
        <v>3.9124211999999998</v>
      </c>
      <c r="Y550" s="10">
        <v>3.8469814000000002</v>
      </c>
      <c r="Z550" s="10">
        <v>3.7871190000000001</v>
      </c>
      <c r="AA550" s="10">
        <v>3.7326093</v>
      </c>
      <c r="AB550" s="10">
        <v>3.6831920999999999</v>
      </c>
      <c r="AC550" s="10">
        <v>3.6384810000000001</v>
      </c>
      <c r="AD550" s="10">
        <v>3.598061</v>
      </c>
      <c r="AE550" s="10">
        <v>3.5615152999999999</v>
      </c>
      <c r="AF550" s="10">
        <v>3.5284276000000001</v>
      </c>
      <c r="AG550" s="10">
        <v>3.4983825</v>
      </c>
      <c r="AH550" s="10">
        <v>3.4710035000000001</v>
      </c>
      <c r="AI550" s="10">
        <v>3.4460909000000002</v>
      </c>
      <c r="AJ550" s="10">
        <v>3.4234947999999998</v>
      </c>
      <c r="AK550" s="10">
        <v>3.4030642000000002</v>
      </c>
      <c r="AL550" s="10">
        <v>3.3846482</v>
      </c>
      <c r="AM550" s="10">
        <v>3.3680965999999999</v>
      </c>
      <c r="AN550" s="10">
        <v>3.3532586000000002</v>
      </c>
      <c r="AO550" s="10">
        <v>3.3399833999999999</v>
      </c>
      <c r="AP550" s="10">
        <v>3.3281206999999999</v>
      </c>
      <c r="AQ550" s="10">
        <v>3.3175195999999998</v>
      </c>
      <c r="AR550" s="10">
        <v>3.3080295</v>
      </c>
      <c r="AS550" s="10">
        <v>3.2994998999999998</v>
      </c>
      <c r="AT550" s="10">
        <v>3.2917964999999998</v>
      </c>
      <c r="AU550" s="10">
        <v>3.2848739</v>
      </c>
      <c r="AV550" s="10">
        <v>3.2787166999999999</v>
      </c>
      <c r="AW550" s="10">
        <v>3.2733089999999998</v>
      </c>
      <c r="AX550" s="10">
        <v>3.2686354</v>
      </c>
      <c r="AY550" s="10">
        <v>3.2646803000000002</v>
      </c>
      <c r="AZ550" s="10">
        <v>3.2614279000000002</v>
      </c>
      <c r="BA550" s="10">
        <v>3.2588628000000002</v>
      </c>
      <c r="BB550" s="10">
        <v>3.2569694</v>
      </c>
      <c r="BC550" s="10">
        <v>3.2557320000000001</v>
      </c>
      <c r="BD550" s="10">
        <v>3.2551350000000001</v>
      </c>
      <c r="BE550" s="10">
        <v>3.2551629000000002</v>
      </c>
      <c r="BF550" s="10">
        <v>3.2557996999999999</v>
      </c>
      <c r="BG550" s="10">
        <v>3.2570285000000001</v>
      </c>
      <c r="BH550" s="10">
        <v>3.258832</v>
      </c>
      <c r="BI550" s="10">
        <v>3.2611929000000002</v>
      </c>
      <c r="BJ550" s="10">
        <v>3.2640937000000001</v>
      </c>
      <c r="BK550" s="10">
        <v>3.2675171000000001</v>
      </c>
      <c r="BL550" s="10">
        <v>3.2714458999999998</v>
      </c>
      <c r="BM550" s="10">
        <v>3.2758626</v>
      </c>
      <c r="BN550" s="10">
        <v>3.2807499999999998</v>
      </c>
      <c r="BO550" s="10">
        <v>3.2860906000000001</v>
      </c>
      <c r="BP550" s="10">
        <v>3.2918672</v>
      </c>
      <c r="BQ550" s="10">
        <v>3.2980624000000001</v>
      </c>
      <c r="BR550" s="10">
        <v>3.3430422000000002</v>
      </c>
      <c r="BS550" s="10">
        <v>3.3986548000000001</v>
      </c>
      <c r="BU550" s="9">
        <v>73.09</v>
      </c>
      <c r="BV550" s="9">
        <v>72.45</v>
      </c>
      <c r="BW550" s="9">
        <v>72.790000000000006</v>
      </c>
      <c r="BX550" s="9">
        <v>73.09</v>
      </c>
      <c r="BY550" s="9">
        <v>73.36</v>
      </c>
      <c r="BZ550" s="9">
        <v>73.44</v>
      </c>
      <c r="CA550" s="9">
        <v>74</v>
      </c>
      <c r="CB550" s="9">
        <v>75.790000000000006</v>
      </c>
      <c r="CC550" s="9">
        <v>77.06</v>
      </c>
      <c r="CD550" s="9">
        <v>86.92</v>
      </c>
      <c r="CE550" s="9">
        <v>93.75</v>
      </c>
      <c r="CF550" s="9">
        <v>95.07</v>
      </c>
      <c r="CG550" s="9">
        <v>93.77</v>
      </c>
      <c r="CH550" s="9">
        <v>89.65</v>
      </c>
      <c r="CI550" s="9">
        <v>83.38</v>
      </c>
      <c r="CJ550" s="9">
        <v>78.510000000000005</v>
      </c>
      <c r="CK550" s="9">
        <v>75.28</v>
      </c>
      <c r="CL550" s="9">
        <v>75.31</v>
      </c>
      <c r="CM550" s="9">
        <v>77.03</v>
      </c>
      <c r="CN550" s="9">
        <v>79.260000000000005</v>
      </c>
      <c r="CO550" s="9">
        <v>82.26</v>
      </c>
      <c r="CP550" s="9">
        <v>84.65</v>
      </c>
      <c r="CQ550" s="9">
        <v>87.36</v>
      </c>
      <c r="CR550" s="9">
        <v>90.94</v>
      </c>
      <c r="CS550" s="9">
        <v>92.78</v>
      </c>
      <c r="CT550" s="9">
        <v>85.96</v>
      </c>
      <c r="CU550" s="9">
        <v>75.14</v>
      </c>
      <c r="CV550" s="9">
        <v>71.94</v>
      </c>
      <c r="CW550" s="9">
        <v>69.31</v>
      </c>
      <c r="CX550" s="9">
        <v>68.540000000000006</v>
      </c>
      <c r="CY550" s="9">
        <v>68.7</v>
      </c>
      <c r="CZ550" s="9">
        <v>71.069999999999993</v>
      </c>
      <c r="DA550" s="9">
        <v>75.540000000000006</v>
      </c>
      <c r="DB550" s="9">
        <v>79.48</v>
      </c>
      <c r="DC550" s="9">
        <v>82.96</v>
      </c>
      <c r="DD550" s="9">
        <v>83.26</v>
      </c>
      <c r="DE550" s="9">
        <v>82.27</v>
      </c>
      <c r="DF550" s="9">
        <v>79.290000000000006</v>
      </c>
      <c r="DG550" s="9">
        <v>75.709999999999994</v>
      </c>
      <c r="DH550" s="9">
        <v>72.069999999999993</v>
      </c>
      <c r="DI550" s="9">
        <v>68.010000000000005</v>
      </c>
      <c r="DJ550" s="9">
        <v>60.76</v>
      </c>
      <c r="DK550" s="9">
        <v>61.01</v>
      </c>
      <c r="DL550" s="9">
        <v>64.150000000000006</v>
      </c>
      <c r="DM550" s="9">
        <v>70.66</v>
      </c>
      <c r="DN550" s="9">
        <v>74.25</v>
      </c>
      <c r="DO550" s="9">
        <v>78.27</v>
      </c>
      <c r="DP550" s="9">
        <v>83.59</v>
      </c>
      <c r="DR550" s="9">
        <v>68.099999999999994</v>
      </c>
      <c r="DS550" s="9">
        <v>65.3</v>
      </c>
      <c r="DT550" s="9">
        <v>64.849999999999994</v>
      </c>
      <c r="DU550" s="9">
        <v>65.099999999999994</v>
      </c>
      <c r="DV550" s="9">
        <v>65.349999999999994</v>
      </c>
      <c r="DW550" s="9">
        <v>66.8</v>
      </c>
      <c r="DX550" s="9">
        <v>67.2</v>
      </c>
      <c r="DY550" s="9">
        <v>66.8</v>
      </c>
      <c r="DZ550" s="9">
        <v>77</v>
      </c>
      <c r="EA550" s="9">
        <v>81.2</v>
      </c>
      <c r="EB550" s="9">
        <v>82.5</v>
      </c>
      <c r="EC550" s="9">
        <v>85.8</v>
      </c>
      <c r="ED550" s="9">
        <v>85.8</v>
      </c>
      <c r="EE550" s="9">
        <v>80.900000000000006</v>
      </c>
      <c r="EF550" s="9">
        <v>68.95</v>
      </c>
      <c r="EG550" s="9">
        <v>65.150000000000006</v>
      </c>
      <c r="EH550" s="9">
        <v>64.8</v>
      </c>
      <c r="EI550" s="9">
        <v>64.7</v>
      </c>
      <c r="EJ550" s="9">
        <v>65.3</v>
      </c>
      <c r="EK550" s="9">
        <v>68.849999999999994</v>
      </c>
      <c r="EL550" s="9">
        <v>78.75</v>
      </c>
      <c r="EM550" s="9">
        <v>81.900000000000006</v>
      </c>
      <c r="EN550" s="9">
        <v>82.2</v>
      </c>
      <c r="EO550" s="9">
        <v>82.1</v>
      </c>
      <c r="EP550" s="9">
        <v>81.45</v>
      </c>
      <c r="EQ550" s="9">
        <v>78.05</v>
      </c>
      <c r="ER550" s="9">
        <v>68.7</v>
      </c>
      <c r="ES550" s="9">
        <v>65.75</v>
      </c>
      <c r="ET550" s="9">
        <v>65.5</v>
      </c>
      <c r="EU550" s="9">
        <v>65.7</v>
      </c>
      <c r="EV550" s="9">
        <v>66.25</v>
      </c>
      <c r="EW550" s="9">
        <v>69.099999999999994</v>
      </c>
      <c r="EX550" s="9">
        <v>76.900000000000006</v>
      </c>
      <c r="EY550" s="9">
        <v>79.400000000000006</v>
      </c>
      <c r="EZ550" s="9">
        <v>79.650000000000006</v>
      </c>
      <c r="FA550" s="9">
        <v>79.55</v>
      </c>
      <c r="FB550" s="9">
        <v>79</v>
      </c>
      <c r="FC550" s="9">
        <v>76</v>
      </c>
      <c r="FD550" s="9">
        <v>67.7</v>
      </c>
      <c r="FE550" s="9">
        <v>65.099999999999994</v>
      </c>
      <c r="FF550" s="9">
        <v>64.849999999999994</v>
      </c>
      <c r="FG550" s="9">
        <v>64.95</v>
      </c>
      <c r="FH550" s="9">
        <v>65.599999999999994</v>
      </c>
      <c r="FI550" s="9">
        <v>69.3</v>
      </c>
      <c r="FJ550" s="9">
        <v>79.8</v>
      </c>
      <c r="FK550" s="9">
        <v>83.15</v>
      </c>
      <c r="FL550" s="9">
        <v>83.6</v>
      </c>
      <c r="FM550" s="9">
        <v>83.6</v>
      </c>
      <c r="FO550" s="9">
        <v>82.233800000000002</v>
      </c>
      <c r="FP550" s="7">
        <v>84.14</v>
      </c>
      <c r="FQ550" s="9">
        <v>1.2665999999999999</v>
      </c>
      <c r="FR550" s="7">
        <f t="shared" si="71"/>
        <v>66.42981209537345</v>
      </c>
      <c r="FT550" s="7">
        <v>4.33</v>
      </c>
      <c r="FU550" s="7">
        <v>3.9</v>
      </c>
      <c r="FV550" s="9">
        <v>82.384299999999996</v>
      </c>
      <c r="FX550" s="9">
        <v>82.87</v>
      </c>
      <c r="FY550" s="9">
        <v>82.13</v>
      </c>
      <c r="FZ550" s="9">
        <v>80.94</v>
      </c>
      <c r="GA550" s="9">
        <v>78.25</v>
      </c>
      <c r="GB550" s="9">
        <v>74.709999999999994</v>
      </c>
    </row>
    <row r="551" spans="1:184" x14ac:dyDescent="0.25">
      <c r="A551" s="6">
        <f t="shared" si="72"/>
        <v>45322</v>
      </c>
      <c r="B551" s="13">
        <f t="shared" si="66"/>
        <v>1</v>
      </c>
      <c r="C551" s="13">
        <f t="shared" si="67"/>
        <v>2024</v>
      </c>
      <c r="D551">
        <f t="shared" si="68"/>
        <v>202401</v>
      </c>
      <c r="E551">
        <f t="shared" si="69"/>
        <v>1</v>
      </c>
      <c r="F551">
        <f t="shared" si="70"/>
        <v>202401</v>
      </c>
      <c r="G551" t="s">
        <v>740</v>
      </c>
      <c r="H551" s="9">
        <v>5.25</v>
      </c>
      <c r="I551" s="9">
        <v>5.1881000000000004</v>
      </c>
      <c r="J551" s="10">
        <v>5.1819325999999997</v>
      </c>
      <c r="K551" s="10">
        <v>5.1503085999999998</v>
      </c>
      <c r="L551" s="10">
        <v>5.0887986999999999</v>
      </c>
      <c r="M551" s="10">
        <v>4.9931459</v>
      </c>
      <c r="N551" s="10">
        <v>4.8711301000000002</v>
      </c>
      <c r="O551" s="10">
        <v>4.7343362000000004</v>
      </c>
      <c r="P551" s="10">
        <v>4.5946926000000001</v>
      </c>
      <c r="Q551" s="10">
        <v>4.4605300000000003</v>
      </c>
      <c r="R551" s="10">
        <v>4.3360110000000001</v>
      </c>
      <c r="S551" s="10">
        <v>4.2224447999999999</v>
      </c>
      <c r="T551" s="10">
        <v>4.1198302</v>
      </c>
      <c r="U551" s="10">
        <v>4.0272195000000002</v>
      </c>
      <c r="V551" s="10">
        <v>3.9413366000000001</v>
      </c>
      <c r="W551" s="10">
        <v>3.8612251</v>
      </c>
      <c r="X551" s="10">
        <v>3.7867907999999999</v>
      </c>
      <c r="Y551" s="10">
        <v>3.7179365</v>
      </c>
      <c r="Z551" s="10">
        <v>3.6545652</v>
      </c>
      <c r="AA551" s="10">
        <v>3.5965824</v>
      </c>
      <c r="AB551" s="10">
        <v>3.5438521999999999</v>
      </c>
      <c r="AC551" s="10">
        <v>3.4960920999999998</v>
      </c>
      <c r="AD551" s="10">
        <v>3.4529857000000002</v>
      </c>
      <c r="AE551" s="10">
        <v>3.4142152000000001</v>
      </c>
      <c r="AF551" s="10">
        <v>3.3794629</v>
      </c>
      <c r="AG551" s="10">
        <v>3.3484123000000001</v>
      </c>
      <c r="AH551" s="10">
        <v>3.3207564999999999</v>
      </c>
      <c r="AI551" s="10">
        <v>3.2962463</v>
      </c>
      <c r="AJ551" s="10">
        <v>3.2746526999999999</v>
      </c>
      <c r="AK551" s="10">
        <v>3.2557459999999998</v>
      </c>
      <c r="AL551" s="10">
        <v>3.2392965999999999</v>
      </c>
      <c r="AM551" s="10">
        <v>3.2250754000000001</v>
      </c>
      <c r="AN551" s="10">
        <v>3.2128526000000002</v>
      </c>
      <c r="AO551" s="10">
        <v>3.2023986999999998</v>
      </c>
      <c r="AP551" s="10">
        <v>3.1934844999999998</v>
      </c>
      <c r="AQ551" s="10">
        <v>3.1858803999999998</v>
      </c>
      <c r="AR551" s="10">
        <v>3.1793567</v>
      </c>
      <c r="AS551" s="10">
        <v>3.1736841999999998</v>
      </c>
      <c r="AT551" s="10">
        <v>3.1686629000000002</v>
      </c>
      <c r="AU551" s="10">
        <v>3.1642364999999999</v>
      </c>
      <c r="AV551" s="10">
        <v>3.160393</v>
      </c>
      <c r="AW551" s="10">
        <v>3.1571199000000001</v>
      </c>
      <c r="AX551" s="10">
        <v>3.1544048</v>
      </c>
      <c r="AY551" s="10">
        <v>3.1522356999999999</v>
      </c>
      <c r="AZ551" s="10">
        <v>3.1505999999999998</v>
      </c>
      <c r="BA551" s="10">
        <v>3.1494856000000002</v>
      </c>
      <c r="BB551" s="10">
        <v>3.1488800000000001</v>
      </c>
      <c r="BC551" s="10">
        <v>3.1487710999999998</v>
      </c>
      <c r="BD551" s="10">
        <v>3.1491465000000001</v>
      </c>
      <c r="BE551" s="10">
        <v>3.1499939000000001</v>
      </c>
      <c r="BF551" s="10">
        <v>3.1513018000000002</v>
      </c>
      <c r="BG551" s="10">
        <v>3.1530629000000001</v>
      </c>
      <c r="BH551" s="10">
        <v>3.1552707999999998</v>
      </c>
      <c r="BI551" s="10">
        <v>3.1579190000000001</v>
      </c>
      <c r="BJ551" s="10">
        <v>3.1610014</v>
      </c>
      <c r="BK551" s="10">
        <v>3.1645113999999999</v>
      </c>
      <c r="BL551" s="10">
        <v>3.1684426999999999</v>
      </c>
      <c r="BM551" s="10">
        <v>3.1727891000000001</v>
      </c>
      <c r="BN551" s="10">
        <v>3.1775440000000001</v>
      </c>
      <c r="BO551" s="10">
        <v>3.1827011000000001</v>
      </c>
      <c r="BP551" s="10">
        <v>3.1882541999999998</v>
      </c>
      <c r="BQ551" s="10">
        <v>3.1941967</v>
      </c>
      <c r="BR551" s="10">
        <v>3.2373375000000002</v>
      </c>
      <c r="BS551" s="10">
        <v>3.2908241999999999</v>
      </c>
      <c r="BU551" s="9">
        <v>74.3</v>
      </c>
      <c r="BV551" s="9">
        <v>74.53</v>
      </c>
      <c r="BW551" s="9">
        <v>74.55</v>
      </c>
      <c r="BX551" s="9">
        <v>74.77</v>
      </c>
      <c r="BY551" s="9">
        <v>74.819999999999993</v>
      </c>
      <c r="BZ551" s="9">
        <v>75.28</v>
      </c>
      <c r="CA551" s="9">
        <v>77.08</v>
      </c>
      <c r="CB551" s="9">
        <v>78.430000000000007</v>
      </c>
      <c r="CC551" s="9">
        <v>87.81</v>
      </c>
      <c r="CD551" s="9">
        <v>94.64</v>
      </c>
      <c r="CE551" s="9">
        <v>95.89</v>
      </c>
      <c r="CF551" s="9">
        <v>94.74</v>
      </c>
      <c r="CG551" s="9">
        <v>90.62</v>
      </c>
      <c r="CH551" s="9">
        <v>85.28</v>
      </c>
      <c r="CI551" s="9">
        <v>80.41</v>
      </c>
      <c r="CJ551" s="9">
        <v>77.180000000000007</v>
      </c>
      <c r="CK551" s="9">
        <v>77.209999999999994</v>
      </c>
      <c r="CL551" s="9">
        <v>78.930000000000007</v>
      </c>
      <c r="CM551" s="9">
        <v>81.16</v>
      </c>
      <c r="CN551" s="9">
        <v>83.66</v>
      </c>
      <c r="CO551" s="9">
        <v>86.05</v>
      </c>
      <c r="CP551" s="9">
        <v>88.76</v>
      </c>
      <c r="CQ551" s="9">
        <v>92.34</v>
      </c>
      <c r="CR551" s="9">
        <v>94.18</v>
      </c>
      <c r="CS551" s="9">
        <v>87.36</v>
      </c>
      <c r="CT551" s="9">
        <v>75.84</v>
      </c>
      <c r="CU551" s="9">
        <v>72.64</v>
      </c>
      <c r="CV551" s="9">
        <v>70.010000000000005</v>
      </c>
      <c r="CW551" s="9">
        <v>69.239999999999995</v>
      </c>
      <c r="CX551" s="9">
        <v>69.400000000000006</v>
      </c>
      <c r="CY551" s="9">
        <v>71.77</v>
      </c>
      <c r="CZ551" s="9">
        <v>75.69</v>
      </c>
      <c r="DA551" s="9">
        <v>79.23</v>
      </c>
      <c r="DB551" s="9">
        <v>82.71</v>
      </c>
      <c r="DC551" s="9">
        <v>84.88</v>
      </c>
      <c r="DD551" s="9">
        <v>83.9</v>
      </c>
      <c r="DE551" s="9">
        <v>80.92</v>
      </c>
      <c r="DF551" s="9">
        <v>76.34</v>
      </c>
      <c r="DG551" s="9">
        <v>72.7</v>
      </c>
      <c r="DH551" s="9">
        <v>68.64</v>
      </c>
      <c r="DI551" s="9">
        <v>61.39</v>
      </c>
      <c r="DJ551" s="9">
        <v>61.64</v>
      </c>
      <c r="DK551" s="9">
        <v>64.78</v>
      </c>
      <c r="DL551" s="9">
        <v>70.790000000000006</v>
      </c>
      <c r="DM551" s="9">
        <v>74.38</v>
      </c>
      <c r="DN551" s="9">
        <v>78.400000000000006</v>
      </c>
      <c r="DO551" s="9">
        <v>83.72</v>
      </c>
      <c r="DP551" s="9">
        <v>84.64</v>
      </c>
      <c r="DR551" s="9">
        <v>67</v>
      </c>
      <c r="DS551" s="9">
        <v>65.650000000000006</v>
      </c>
      <c r="DT551" s="9">
        <v>65.849999999999994</v>
      </c>
      <c r="DU551" s="9">
        <v>66.2</v>
      </c>
      <c r="DV551" s="9">
        <v>67.7</v>
      </c>
      <c r="DW551" s="9">
        <v>68.099999999999994</v>
      </c>
      <c r="DX551" s="9">
        <v>67.7</v>
      </c>
      <c r="DY551" s="9">
        <v>78.05</v>
      </c>
      <c r="DZ551" s="9">
        <v>82.25</v>
      </c>
      <c r="EA551" s="9">
        <v>83.55</v>
      </c>
      <c r="EB551" s="9">
        <v>86.7</v>
      </c>
      <c r="EC551" s="9">
        <v>86.7</v>
      </c>
      <c r="ED551" s="9">
        <v>81.8</v>
      </c>
      <c r="EE551" s="9">
        <v>70.2</v>
      </c>
      <c r="EF551" s="9">
        <v>66.55</v>
      </c>
      <c r="EG551" s="9">
        <v>66.2</v>
      </c>
      <c r="EH551" s="9">
        <v>66.150000000000006</v>
      </c>
      <c r="EI551" s="9">
        <v>66.75</v>
      </c>
      <c r="EJ551" s="9">
        <v>70.3</v>
      </c>
      <c r="EK551" s="9">
        <v>80.099999999999994</v>
      </c>
      <c r="EL551" s="9">
        <v>83.25</v>
      </c>
      <c r="EM551" s="9">
        <v>83.55</v>
      </c>
      <c r="EN551" s="9">
        <v>83.45</v>
      </c>
      <c r="EO551" s="9">
        <v>82.8</v>
      </c>
      <c r="EP551" s="9">
        <v>79.25</v>
      </c>
      <c r="EQ551" s="9">
        <v>69.599999999999994</v>
      </c>
      <c r="ER551" s="9">
        <v>66.599999999999994</v>
      </c>
      <c r="ES551" s="9">
        <v>66.349999999999994</v>
      </c>
      <c r="ET551" s="9">
        <v>66.55</v>
      </c>
      <c r="EU551" s="9">
        <v>67.099999999999994</v>
      </c>
      <c r="EV551" s="9">
        <v>69.95</v>
      </c>
      <c r="EW551" s="9">
        <v>77.8</v>
      </c>
      <c r="EX551" s="9">
        <v>80.3</v>
      </c>
      <c r="EY551" s="9">
        <v>80.55</v>
      </c>
      <c r="EZ551" s="9">
        <v>80.45</v>
      </c>
      <c r="FA551" s="9">
        <v>79.95</v>
      </c>
      <c r="FB551" s="9">
        <v>76.95</v>
      </c>
      <c r="FC551" s="9">
        <v>68.7</v>
      </c>
      <c r="FD551" s="9">
        <v>66.099999999999994</v>
      </c>
      <c r="FE551" s="9">
        <v>65.849999999999994</v>
      </c>
      <c r="FF551" s="9">
        <v>65.95</v>
      </c>
      <c r="FG551" s="9">
        <v>66.599999999999994</v>
      </c>
      <c r="FH551" s="9">
        <v>70.349999999999994</v>
      </c>
      <c r="FI551" s="9">
        <v>80.8</v>
      </c>
      <c r="FJ551" s="9">
        <v>84.15</v>
      </c>
      <c r="FK551" s="9">
        <v>84.6</v>
      </c>
      <c r="FL551" s="9">
        <v>84.6</v>
      </c>
      <c r="FM551" s="9">
        <v>83.7</v>
      </c>
      <c r="FO551" s="9">
        <v>82.463700000000003</v>
      </c>
      <c r="FP551" s="7">
        <v>82.98</v>
      </c>
      <c r="FQ551" s="9">
        <v>1.2733000000000001</v>
      </c>
      <c r="FR551" s="7">
        <f t="shared" si="71"/>
        <v>65.16924526820074</v>
      </c>
      <c r="FT551" s="7">
        <v>4.22</v>
      </c>
      <c r="FU551" s="7">
        <v>3.79</v>
      </c>
      <c r="FV551" s="9">
        <v>82.621499999999997</v>
      </c>
      <c r="FX551" s="9">
        <v>81.709999999999994</v>
      </c>
      <c r="FY551" s="9">
        <v>80.27</v>
      </c>
      <c r="FZ551" s="9">
        <v>79.19</v>
      </c>
      <c r="GA551" s="9">
        <v>76.7</v>
      </c>
      <c r="GB551" s="9">
        <v>73.52</v>
      </c>
    </row>
    <row r="552" spans="1:184" x14ac:dyDescent="0.25">
      <c r="A552" s="6">
        <f t="shared" si="72"/>
        <v>45323</v>
      </c>
      <c r="B552" s="13">
        <f t="shared" si="66"/>
        <v>2</v>
      </c>
      <c r="C552" s="13">
        <f t="shared" si="67"/>
        <v>2024</v>
      </c>
      <c r="D552">
        <f t="shared" si="68"/>
        <v>202402</v>
      </c>
      <c r="E552">
        <f t="shared" si="69"/>
        <v>1</v>
      </c>
      <c r="F552">
        <f t="shared" si="70"/>
        <v>202401</v>
      </c>
      <c r="G552" t="s">
        <v>741</v>
      </c>
      <c r="H552" s="9">
        <v>5.25</v>
      </c>
      <c r="I552" s="9">
        <v>5.1878000000000002</v>
      </c>
      <c r="J552" s="10">
        <v>5.1843307000000003</v>
      </c>
      <c r="K552" s="10">
        <v>5.1616550999999999</v>
      </c>
      <c r="L552" s="10">
        <v>5.1100726999999999</v>
      </c>
      <c r="M552" s="10">
        <v>5.0244027999999998</v>
      </c>
      <c r="N552" s="10">
        <v>4.9106955000000001</v>
      </c>
      <c r="O552" s="10">
        <v>4.7796438999999999</v>
      </c>
      <c r="P552" s="10">
        <v>4.6421660999999999</v>
      </c>
      <c r="Q552" s="10">
        <v>4.5062578999999996</v>
      </c>
      <c r="R552" s="10">
        <v>4.3762499000000004</v>
      </c>
      <c r="S552" s="10">
        <v>4.2541212000000002</v>
      </c>
      <c r="T552" s="10">
        <v>4.1406957999999996</v>
      </c>
      <c r="U552" s="10">
        <v>4.0357456999999997</v>
      </c>
      <c r="V552" s="10">
        <v>3.9378179000000002</v>
      </c>
      <c r="W552" s="10">
        <v>3.8465082000000002</v>
      </c>
      <c r="X552" s="10">
        <v>3.7618965000000002</v>
      </c>
      <c r="Y552" s="10">
        <v>3.6840595999999999</v>
      </c>
      <c r="Z552" s="10">
        <v>3.6130745000000002</v>
      </c>
      <c r="AA552" s="10">
        <v>3.5490208999999999</v>
      </c>
      <c r="AB552" s="10">
        <v>3.4918613000000001</v>
      </c>
      <c r="AC552" s="10">
        <v>3.4411219000000002</v>
      </c>
      <c r="AD552" s="10">
        <v>3.3962268</v>
      </c>
      <c r="AE552" s="10">
        <v>3.3565982999999999</v>
      </c>
      <c r="AF552" s="10">
        <v>3.3216592</v>
      </c>
      <c r="AG552" s="10">
        <v>3.2908330000000001</v>
      </c>
      <c r="AH552" s="10">
        <v>3.2635881000000002</v>
      </c>
      <c r="AI552" s="10">
        <v>3.2396148999999999</v>
      </c>
      <c r="AJ552" s="10">
        <v>3.2186724999999998</v>
      </c>
      <c r="AK552" s="10">
        <v>3.2005191000000002</v>
      </c>
      <c r="AL552" s="10">
        <v>3.1849129</v>
      </c>
      <c r="AM552" s="10">
        <v>3.1716129999999998</v>
      </c>
      <c r="AN552" s="10">
        <v>3.1603775999999999</v>
      </c>
      <c r="AO552" s="10">
        <v>3.1509649999999998</v>
      </c>
      <c r="AP552" s="10">
        <v>3.1431339999999999</v>
      </c>
      <c r="AQ552" s="10">
        <v>3.1366429999999998</v>
      </c>
      <c r="AR552" s="10">
        <v>3.1312503999999999</v>
      </c>
      <c r="AS552" s="10">
        <v>3.1267147999999998</v>
      </c>
      <c r="AT552" s="10">
        <v>3.1228286999999999</v>
      </c>
      <c r="AU552" s="10">
        <v>3.1195347</v>
      </c>
      <c r="AV552" s="10">
        <v>3.1168171</v>
      </c>
      <c r="AW552" s="10">
        <v>3.1146598999999999</v>
      </c>
      <c r="AX552" s="10">
        <v>3.1130472999999999</v>
      </c>
      <c r="AY552" s="10">
        <v>3.1119634999999999</v>
      </c>
      <c r="AZ552" s="10">
        <v>3.1113925999999998</v>
      </c>
      <c r="BA552" s="10">
        <v>3.1113187</v>
      </c>
      <c r="BB552" s="10">
        <v>3.1117260999999998</v>
      </c>
      <c r="BC552" s="10">
        <v>3.1125986999999999</v>
      </c>
      <c r="BD552" s="10">
        <v>3.1139207999999998</v>
      </c>
      <c r="BE552" s="10">
        <v>3.1156765000000002</v>
      </c>
      <c r="BF552" s="10">
        <v>3.1178512</v>
      </c>
      <c r="BG552" s="10">
        <v>3.1204358999999999</v>
      </c>
      <c r="BH552" s="10">
        <v>3.1234231000000001</v>
      </c>
      <c r="BI552" s="10">
        <v>3.1268050999999999</v>
      </c>
      <c r="BJ552" s="10">
        <v>3.1305746999999999</v>
      </c>
      <c r="BK552" s="10">
        <v>3.1347241000000001</v>
      </c>
      <c r="BL552" s="10">
        <v>3.1392459000000001</v>
      </c>
      <c r="BM552" s="10">
        <v>3.1441325999999998</v>
      </c>
      <c r="BN552" s="10">
        <v>3.1493766000000001</v>
      </c>
      <c r="BO552" s="10">
        <v>3.1549705000000001</v>
      </c>
      <c r="BP552" s="10">
        <v>3.1609067999999998</v>
      </c>
      <c r="BQ552" s="10">
        <v>3.1671779</v>
      </c>
      <c r="BR552" s="10">
        <v>3.2112845999999999</v>
      </c>
      <c r="BS552" s="10">
        <v>3.2647526</v>
      </c>
      <c r="BU552" s="9">
        <v>71.25</v>
      </c>
      <c r="BV552" s="9">
        <v>71.84</v>
      </c>
      <c r="BW552" s="9">
        <v>72.33</v>
      </c>
      <c r="BX552" s="9">
        <v>72.59</v>
      </c>
      <c r="BY552" s="9">
        <v>72.75</v>
      </c>
      <c r="BZ552" s="9">
        <v>73.28</v>
      </c>
      <c r="CA552" s="9">
        <v>74.81</v>
      </c>
      <c r="CB552" s="9">
        <v>76.89</v>
      </c>
      <c r="CC552" s="9">
        <v>86.27</v>
      </c>
      <c r="CD552" s="9">
        <v>93.23</v>
      </c>
      <c r="CE552" s="9">
        <v>94.46</v>
      </c>
      <c r="CF552" s="9">
        <v>93.42</v>
      </c>
      <c r="CG552" s="9">
        <v>89.28</v>
      </c>
      <c r="CH552" s="9">
        <v>84.02</v>
      </c>
      <c r="CI552" s="9">
        <v>79.64</v>
      </c>
      <c r="CJ552" s="9">
        <v>76.400000000000006</v>
      </c>
      <c r="CK552" s="9">
        <v>76.42</v>
      </c>
      <c r="CL552" s="9">
        <v>78.14</v>
      </c>
      <c r="CM552" s="9">
        <v>80.36</v>
      </c>
      <c r="CN552" s="9">
        <v>83.91</v>
      </c>
      <c r="CO552" s="9">
        <v>86.3</v>
      </c>
      <c r="CP552" s="9">
        <v>89.01</v>
      </c>
      <c r="CQ552" s="9">
        <v>92.02</v>
      </c>
      <c r="CR552" s="9">
        <v>93.86</v>
      </c>
      <c r="CS552" s="9">
        <v>87.04</v>
      </c>
      <c r="CT552" s="9">
        <v>76.08</v>
      </c>
      <c r="CU552" s="9">
        <v>72.88</v>
      </c>
      <c r="CV552" s="9">
        <v>70.25</v>
      </c>
      <c r="CW552" s="9">
        <v>69.75</v>
      </c>
      <c r="CX552" s="9">
        <v>69.91</v>
      </c>
      <c r="CY552" s="9">
        <v>72.28</v>
      </c>
      <c r="CZ552" s="9">
        <v>76.58</v>
      </c>
      <c r="DA552" s="9">
        <v>80.12</v>
      </c>
      <c r="DB552" s="9">
        <v>83.6</v>
      </c>
      <c r="DC552" s="9">
        <v>86.27</v>
      </c>
      <c r="DD552" s="9">
        <v>85.29</v>
      </c>
      <c r="DE552" s="9">
        <v>82.31</v>
      </c>
      <c r="DF552" s="9">
        <v>77.23</v>
      </c>
      <c r="DG552" s="9">
        <v>73.59</v>
      </c>
      <c r="DH552" s="9">
        <v>69.53</v>
      </c>
      <c r="DI552" s="9">
        <v>62.28</v>
      </c>
      <c r="DJ552" s="9">
        <v>62.53</v>
      </c>
      <c r="DK552" s="9">
        <v>65.67</v>
      </c>
      <c r="DL552" s="9">
        <v>71.680000000000007</v>
      </c>
      <c r="DM552" s="9">
        <v>75.27</v>
      </c>
      <c r="DN552" s="9">
        <v>79.290000000000006</v>
      </c>
      <c r="DO552" s="9">
        <v>84.61</v>
      </c>
      <c r="DP552" s="9">
        <v>85.53</v>
      </c>
      <c r="DR552" s="9">
        <v>66.150000000000006</v>
      </c>
      <c r="DS552" s="9">
        <v>65.2</v>
      </c>
      <c r="DT552" s="9">
        <v>65.349999999999994</v>
      </c>
      <c r="DU552" s="9">
        <v>66</v>
      </c>
      <c r="DV552" s="9">
        <v>66.45</v>
      </c>
      <c r="DW552" s="9">
        <v>67.75</v>
      </c>
      <c r="DX552" s="9">
        <v>67.349999999999994</v>
      </c>
      <c r="DY552" s="9">
        <v>77.8</v>
      </c>
      <c r="DZ552" s="9">
        <v>82</v>
      </c>
      <c r="EA552" s="9">
        <v>83.3</v>
      </c>
      <c r="EB552" s="9">
        <v>86.3</v>
      </c>
      <c r="EC552" s="9">
        <v>86.3</v>
      </c>
      <c r="ED552" s="9">
        <v>81.400000000000006</v>
      </c>
      <c r="EE552" s="9">
        <v>70.150000000000006</v>
      </c>
      <c r="EF552" s="9">
        <v>66.599999999999994</v>
      </c>
      <c r="EG552" s="9">
        <v>66.25</v>
      </c>
      <c r="EH552" s="9">
        <v>66.25</v>
      </c>
      <c r="EI552" s="9">
        <v>66.849999999999994</v>
      </c>
      <c r="EJ552" s="9">
        <v>70.45</v>
      </c>
      <c r="EK552" s="9">
        <v>80.349999999999994</v>
      </c>
      <c r="EL552" s="9">
        <v>83.5</v>
      </c>
      <c r="EM552" s="9">
        <v>83.85</v>
      </c>
      <c r="EN552" s="9">
        <v>83.7</v>
      </c>
      <c r="EO552" s="9">
        <v>83.1</v>
      </c>
      <c r="EP552" s="9">
        <v>79.45</v>
      </c>
      <c r="EQ552" s="9">
        <v>69.5</v>
      </c>
      <c r="ER552" s="9">
        <v>66.400000000000006</v>
      </c>
      <c r="ES552" s="9">
        <v>66.150000000000006</v>
      </c>
      <c r="ET552" s="9">
        <v>66.349999999999994</v>
      </c>
      <c r="EU552" s="9">
        <v>66.95</v>
      </c>
      <c r="EV552" s="9">
        <v>69.900000000000006</v>
      </c>
      <c r="EW552" s="9">
        <v>78.05</v>
      </c>
      <c r="EX552" s="9">
        <v>80.650000000000006</v>
      </c>
      <c r="EY552" s="9">
        <v>80.95</v>
      </c>
      <c r="EZ552" s="9">
        <v>80.849999999999994</v>
      </c>
      <c r="FA552" s="9">
        <v>80.3</v>
      </c>
      <c r="FB552" s="9">
        <v>77.05</v>
      </c>
      <c r="FC552" s="9">
        <v>68.099999999999994</v>
      </c>
      <c r="FD552" s="9">
        <v>65.3</v>
      </c>
      <c r="FE552" s="9">
        <v>65.05</v>
      </c>
      <c r="FF552" s="9">
        <v>65.150000000000006</v>
      </c>
      <c r="FG552" s="9">
        <v>65.8</v>
      </c>
      <c r="FH552" s="9">
        <v>69.55</v>
      </c>
      <c r="FI552" s="9">
        <v>80.05</v>
      </c>
      <c r="FJ552" s="9">
        <v>83.4</v>
      </c>
      <c r="FK552" s="9">
        <v>83.8</v>
      </c>
      <c r="FL552" s="9">
        <v>83.85</v>
      </c>
      <c r="FM552" s="9">
        <v>82.95</v>
      </c>
      <c r="FO552" s="9">
        <v>82.313199999999995</v>
      </c>
      <c r="FP552" s="7">
        <v>82.2</v>
      </c>
      <c r="FQ552" s="9">
        <v>1.2682</v>
      </c>
      <c r="FR552" s="7">
        <f t="shared" si="71"/>
        <v>64.816275035483372</v>
      </c>
      <c r="FT552" s="7">
        <v>4.24</v>
      </c>
      <c r="FU552" s="7">
        <v>3.76</v>
      </c>
      <c r="FV552" s="9">
        <v>82.474400000000003</v>
      </c>
      <c r="FX552" s="9">
        <v>78.7</v>
      </c>
      <c r="FY552" s="9">
        <v>78.11</v>
      </c>
      <c r="FZ552" s="9">
        <v>77.040000000000006</v>
      </c>
      <c r="GA552" s="9">
        <v>74.760000000000005</v>
      </c>
      <c r="GB552" s="9">
        <v>71.95</v>
      </c>
    </row>
    <row r="553" spans="1:184" x14ac:dyDescent="0.25">
      <c r="A553" s="6">
        <f t="shared" si="72"/>
        <v>45324</v>
      </c>
      <c r="B553" s="13">
        <f t="shared" si="66"/>
        <v>2</v>
      </c>
      <c r="C553" s="13">
        <f t="shared" si="67"/>
        <v>2024</v>
      </c>
      <c r="D553">
        <f t="shared" si="68"/>
        <v>202402</v>
      </c>
      <c r="E553">
        <f t="shared" si="69"/>
        <v>1</v>
      </c>
      <c r="F553">
        <f t="shared" si="70"/>
        <v>202401</v>
      </c>
      <c r="G553" t="s">
        <v>742</v>
      </c>
      <c r="H553" s="9">
        <v>5.25</v>
      </c>
      <c r="I553" s="9">
        <v>5.1885000000000003</v>
      </c>
      <c r="J553" s="10">
        <v>5.1810986000000003</v>
      </c>
      <c r="K553" s="10">
        <v>5.1687959000000001</v>
      </c>
      <c r="L553" s="10">
        <v>5.1308084000000003</v>
      </c>
      <c r="M553" s="10">
        <v>5.0609634999999997</v>
      </c>
      <c r="N553" s="10">
        <v>4.9644914</v>
      </c>
      <c r="O553" s="10">
        <v>4.8513273999999997</v>
      </c>
      <c r="P553" s="10">
        <v>4.7330914999999996</v>
      </c>
      <c r="Q553" s="10">
        <v>4.6182891000000001</v>
      </c>
      <c r="R553" s="10">
        <v>4.5105414000000001</v>
      </c>
      <c r="S553" s="10">
        <v>4.4107979999999998</v>
      </c>
      <c r="T553" s="10">
        <v>4.3182790999999998</v>
      </c>
      <c r="U553" s="10">
        <v>4.2314125000000002</v>
      </c>
      <c r="V553" s="10">
        <v>4.1478409000000003</v>
      </c>
      <c r="W553" s="10">
        <v>4.0672927999999997</v>
      </c>
      <c r="X553" s="10">
        <v>3.9902348999999999</v>
      </c>
      <c r="Y553" s="10">
        <v>3.9171312999999999</v>
      </c>
      <c r="Z553" s="10">
        <v>3.8484460999999999</v>
      </c>
      <c r="AA553" s="10">
        <v>3.7846460999999998</v>
      </c>
      <c r="AB553" s="10">
        <v>3.7260905000000002</v>
      </c>
      <c r="AC553" s="10">
        <v>3.6726510000000001</v>
      </c>
      <c r="AD553" s="10">
        <v>3.6240602000000002</v>
      </c>
      <c r="AE553" s="10">
        <v>3.5800488000000001</v>
      </c>
      <c r="AF553" s="10">
        <v>3.5403475000000002</v>
      </c>
      <c r="AG553" s="10">
        <v>3.5046886000000002</v>
      </c>
      <c r="AH553" s="10">
        <v>3.4728061000000001</v>
      </c>
      <c r="AI553" s="10">
        <v>3.4444485</v>
      </c>
      <c r="AJ553" s="10">
        <v>3.4193696999999998</v>
      </c>
      <c r="AK553" s="10">
        <v>3.3973222000000001</v>
      </c>
      <c r="AL553" s="10">
        <v>3.3780587</v>
      </c>
      <c r="AM553" s="10">
        <v>3.3613325999999999</v>
      </c>
      <c r="AN553" s="10">
        <v>3.3468966999999998</v>
      </c>
      <c r="AO553" s="10">
        <v>3.3345039000000001</v>
      </c>
      <c r="AP553" s="10">
        <v>3.3239071999999998</v>
      </c>
      <c r="AQ553" s="10">
        <v>3.3148597</v>
      </c>
      <c r="AR553" s="10">
        <v>3.3071141000000002</v>
      </c>
      <c r="AS553" s="10">
        <v>3.3004235999999998</v>
      </c>
      <c r="AT553" s="10">
        <v>3.2945734999999998</v>
      </c>
      <c r="AU553" s="10">
        <v>3.2894925000000002</v>
      </c>
      <c r="AV553" s="10">
        <v>3.2851490999999999</v>
      </c>
      <c r="AW553" s="10">
        <v>3.2815115000000001</v>
      </c>
      <c r="AX553" s="10">
        <v>3.2785479999999998</v>
      </c>
      <c r="AY553" s="10">
        <v>3.276227</v>
      </c>
      <c r="AZ553" s="10">
        <v>3.2745166999999999</v>
      </c>
      <c r="BA553" s="10">
        <v>3.2733854999999998</v>
      </c>
      <c r="BB553" s="10">
        <v>3.2728016000000002</v>
      </c>
      <c r="BC553" s="10">
        <v>3.2727335000000002</v>
      </c>
      <c r="BD553" s="10">
        <v>3.2731493</v>
      </c>
      <c r="BE553" s="10">
        <v>3.2740174999999998</v>
      </c>
      <c r="BF553" s="10">
        <v>3.2753100000000002</v>
      </c>
      <c r="BG553" s="10">
        <v>3.2770158</v>
      </c>
      <c r="BH553" s="10">
        <v>3.279128</v>
      </c>
      <c r="BI553" s="10">
        <v>3.2816399999999999</v>
      </c>
      <c r="BJ553" s="10">
        <v>3.2845453</v>
      </c>
      <c r="BK553" s="10">
        <v>3.2878371</v>
      </c>
      <c r="BL553" s="10">
        <v>3.2915087999999999</v>
      </c>
      <c r="BM553" s="10">
        <v>3.2955537000000001</v>
      </c>
      <c r="BN553" s="10">
        <v>3.2999651999999999</v>
      </c>
      <c r="BO553" s="10">
        <v>3.3047366999999999</v>
      </c>
      <c r="BP553" s="10">
        <v>3.3098614</v>
      </c>
      <c r="BQ553" s="10">
        <v>3.3153328000000002</v>
      </c>
      <c r="BR553" s="10">
        <v>3.3549177000000001</v>
      </c>
      <c r="BS553" s="10">
        <v>3.4043849000000002</v>
      </c>
      <c r="BU553" s="9">
        <v>71.48</v>
      </c>
      <c r="BV553" s="9">
        <v>71.989999999999995</v>
      </c>
      <c r="BW553" s="9">
        <v>72.459999999999994</v>
      </c>
      <c r="BX553" s="9">
        <v>72.7</v>
      </c>
      <c r="BY553" s="9">
        <v>72.91</v>
      </c>
      <c r="BZ553" s="9">
        <v>73.37</v>
      </c>
      <c r="CA553" s="9">
        <v>74.900000000000006</v>
      </c>
      <c r="CB553" s="9">
        <v>76.81</v>
      </c>
      <c r="CC553" s="9">
        <v>86.19</v>
      </c>
      <c r="CD553" s="9">
        <v>93.15</v>
      </c>
      <c r="CE553" s="9">
        <v>94.5</v>
      </c>
      <c r="CF553" s="9">
        <v>93.46</v>
      </c>
      <c r="CG553" s="9">
        <v>89.32</v>
      </c>
      <c r="CH553" s="9">
        <v>83.82</v>
      </c>
      <c r="CI553" s="9">
        <v>79.44</v>
      </c>
      <c r="CJ553" s="9">
        <v>76.2</v>
      </c>
      <c r="CK553" s="9">
        <v>76.22</v>
      </c>
      <c r="CL553" s="9">
        <v>77.94</v>
      </c>
      <c r="CM553" s="9">
        <v>80.16</v>
      </c>
      <c r="CN553" s="9">
        <v>83.56</v>
      </c>
      <c r="CO553" s="9">
        <v>85.95</v>
      </c>
      <c r="CP553" s="9">
        <v>88.66</v>
      </c>
      <c r="CQ553" s="9">
        <v>91.67</v>
      </c>
      <c r="CR553" s="9">
        <v>93.51</v>
      </c>
      <c r="CS553" s="9">
        <v>86.69</v>
      </c>
      <c r="CT553" s="9">
        <v>76.849999999999994</v>
      </c>
      <c r="CU553" s="9">
        <v>73.650000000000006</v>
      </c>
      <c r="CV553" s="9">
        <v>71.02</v>
      </c>
      <c r="CW553" s="9">
        <v>70.31</v>
      </c>
      <c r="CX553" s="9">
        <v>70.47</v>
      </c>
      <c r="CY553" s="9">
        <v>72.84</v>
      </c>
      <c r="CZ553" s="9">
        <v>76.739999999999995</v>
      </c>
      <c r="DA553" s="9">
        <v>80.28</v>
      </c>
      <c r="DB553" s="9">
        <v>83.76</v>
      </c>
      <c r="DC553" s="9">
        <v>86.43</v>
      </c>
      <c r="DD553" s="9">
        <v>85.45</v>
      </c>
      <c r="DE553" s="9">
        <v>82.47</v>
      </c>
      <c r="DF553" s="9">
        <v>77.39</v>
      </c>
      <c r="DG553" s="9">
        <v>73.75</v>
      </c>
      <c r="DH553" s="9">
        <v>69.69</v>
      </c>
      <c r="DI553" s="9">
        <v>62.44</v>
      </c>
      <c r="DJ553" s="9">
        <v>62.69</v>
      </c>
      <c r="DK553" s="9">
        <v>65.83</v>
      </c>
      <c r="DL553" s="9">
        <v>71.34</v>
      </c>
      <c r="DM553" s="9">
        <v>74.930000000000007</v>
      </c>
      <c r="DN553" s="9">
        <v>78.95</v>
      </c>
      <c r="DO553" s="9">
        <v>84.27</v>
      </c>
      <c r="DP553" s="9">
        <v>85.19</v>
      </c>
      <c r="DR553" s="9">
        <v>67.599999999999994</v>
      </c>
      <c r="DS553" s="9">
        <v>66.55</v>
      </c>
      <c r="DT553" s="9">
        <v>66.05</v>
      </c>
      <c r="DU553" s="9">
        <v>66.599999999999994</v>
      </c>
      <c r="DV553" s="9">
        <v>67.8</v>
      </c>
      <c r="DW553" s="9">
        <v>68.2</v>
      </c>
      <c r="DX553" s="9">
        <v>67.8</v>
      </c>
      <c r="DY553" s="9">
        <v>78.55</v>
      </c>
      <c r="DZ553" s="9">
        <v>82.55</v>
      </c>
      <c r="EA553" s="9">
        <v>83.85</v>
      </c>
      <c r="EB553" s="9">
        <v>86.95</v>
      </c>
      <c r="EC553" s="9">
        <v>86.95</v>
      </c>
      <c r="ED553" s="9">
        <v>82.05</v>
      </c>
      <c r="EE553" s="9">
        <v>71.099999999999994</v>
      </c>
      <c r="EF553" s="9">
        <v>67.650000000000006</v>
      </c>
      <c r="EG553" s="9">
        <v>67.2</v>
      </c>
      <c r="EH553" s="9">
        <v>66.95</v>
      </c>
      <c r="EI553" s="9">
        <v>67.45</v>
      </c>
      <c r="EJ553" s="9">
        <v>70.95</v>
      </c>
      <c r="EK553" s="9">
        <v>80.75</v>
      </c>
      <c r="EL553" s="9">
        <v>83.85</v>
      </c>
      <c r="EM553" s="9">
        <v>84.2</v>
      </c>
      <c r="EN553" s="9">
        <v>84.05</v>
      </c>
      <c r="EO553" s="9">
        <v>83.45</v>
      </c>
      <c r="EP553" s="9">
        <v>79.900000000000006</v>
      </c>
      <c r="EQ553" s="9">
        <v>70.25</v>
      </c>
      <c r="ER553" s="9">
        <v>67.2</v>
      </c>
      <c r="ES553" s="9">
        <v>67</v>
      </c>
      <c r="ET553" s="9">
        <v>67.2</v>
      </c>
      <c r="EU553" s="9">
        <v>67.75</v>
      </c>
      <c r="EV553" s="9">
        <v>70.599999999999994</v>
      </c>
      <c r="EW553" s="9">
        <v>78.400000000000006</v>
      </c>
      <c r="EX553" s="9">
        <v>80.900000000000006</v>
      </c>
      <c r="EY553" s="9">
        <v>81.150000000000006</v>
      </c>
      <c r="EZ553" s="9">
        <v>81.05</v>
      </c>
      <c r="FA553" s="9">
        <v>80.55</v>
      </c>
      <c r="FB553" s="9">
        <v>77.650000000000006</v>
      </c>
      <c r="FC553" s="9">
        <v>69.650000000000006</v>
      </c>
      <c r="FD553" s="9">
        <v>67.150000000000006</v>
      </c>
      <c r="FE553" s="9">
        <v>66.900000000000006</v>
      </c>
      <c r="FF553" s="9">
        <v>67</v>
      </c>
      <c r="FG553" s="9">
        <v>67.599999999999994</v>
      </c>
      <c r="FH553" s="9">
        <v>71.349999999999994</v>
      </c>
      <c r="FI553" s="9">
        <v>81.849999999999994</v>
      </c>
      <c r="FJ553" s="9">
        <v>85.2</v>
      </c>
      <c r="FK553" s="9">
        <v>85.6</v>
      </c>
      <c r="FL553" s="9">
        <v>85.6</v>
      </c>
      <c r="FM553" s="9">
        <v>84.75</v>
      </c>
      <c r="FO553" s="9">
        <v>82.357399999999998</v>
      </c>
      <c r="FP553" s="7">
        <v>79.540000000000006</v>
      </c>
      <c r="FQ553" s="9">
        <v>1.2657</v>
      </c>
      <c r="FR553" s="7">
        <f t="shared" si="71"/>
        <v>62.842695741486928</v>
      </c>
      <c r="FT553" s="7">
        <v>4.43</v>
      </c>
      <c r="FU553" s="7">
        <v>3.92</v>
      </c>
      <c r="FV553" s="9">
        <v>82.5077</v>
      </c>
      <c r="FX553" s="9">
        <v>77.33</v>
      </c>
      <c r="FY553" s="9">
        <v>76.8</v>
      </c>
      <c r="FZ553" s="9">
        <v>75.83</v>
      </c>
      <c r="GA553" s="9">
        <v>73.760000000000005</v>
      </c>
      <c r="GB553" s="9">
        <v>71.22</v>
      </c>
    </row>
    <row r="554" spans="1:184" x14ac:dyDescent="0.25">
      <c r="A554" s="6">
        <f t="shared" si="72"/>
        <v>45327</v>
      </c>
      <c r="B554" s="13">
        <f t="shared" si="66"/>
        <v>2</v>
      </c>
      <c r="C554" s="13">
        <f t="shared" si="67"/>
        <v>2024</v>
      </c>
      <c r="D554">
        <f t="shared" si="68"/>
        <v>202402</v>
      </c>
      <c r="E554">
        <f t="shared" si="69"/>
        <v>1</v>
      </c>
      <c r="F554">
        <f t="shared" si="70"/>
        <v>202401</v>
      </c>
      <c r="G554" t="s">
        <v>743</v>
      </c>
      <c r="H554" s="9">
        <v>5.25</v>
      </c>
      <c r="I554" s="9">
        <v>5.1883999999999997</v>
      </c>
      <c r="J554" s="10">
        <v>5.1834436000000004</v>
      </c>
      <c r="K554" s="10">
        <v>5.1678597999999996</v>
      </c>
      <c r="L554" s="10">
        <v>5.1348197000000004</v>
      </c>
      <c r="M554" s="10">
        <v>5.0772466999999999</v>
      </c>
      <c r="N554" s="10">
        <v>4.9979082000000004</v>
      </c>
      <c r="O554" s="10">
        <v>4.9020260000000002</v>
      </c>
      <c r="P554" s="10">
        <v>4.7967801000000003</v>
      </c>
      <c r="Q554" s="10">
        <v>4.6884772000000003</v>
      </c>
      <c r="R554" s="10">
        <v>4.5819403000000003</v>
      </c>
      <c r="S554" s="10">
        <v>4.4804639999999996</v>
      </c>
      <c r="T554" s="10">
        <v>4.3862252000000002</v>
      </c>
      <c r="U554" s="10">
        <v>4.2995466000000002</v>
      </c>
      <c r="V554" s="10">
        <v>4.2182966999999998</v>
      </c>
      <c r="W554" s="10">
        <v>4.1418647999999996</v>
      </c>
      <c r="X554" s="10">
        <v>4.0702769999999999</v>
      </c>
      <c r="Y554" s="10">
        <v>4.0035562000000002</v>
      </c>
      <c r="Z554" s="10">
        <v>3.9417260999999999</v>
      </c>
      <c r="AA554" s="10">
        <v>3.8848121</v>
      </c>
      <c r="AB554" s="10">
        <v>3.8327757</v>
      </c>
      <c r="AC554" s="10">
        <v>3.7853431999999998</v>
      </c>
      <c r="AD554" s="10">
        <v>3.7421864</v>
      </c>
      <c r="AE554" s="10">
        <v>3.7029755999999998</v>
      </c>
      <c r="AF554" s="10">
        <v>3.6673809999999998</v>
      </c>
      <c r="AG554" s="10">
        <v>3.6350742</v>
      </c>
      <c r="AH554" s="10">
        <v>3.6057462</v>
      </c>
      <c r="AI554" s="10">
        <v>3.5791789999999999</v>
      </c>
      <c r="AJ554" s="10">
        <v>3.5551808</v>
      </c>
      <c r="AK554" s="10">
        <v>3.5335588000000002</v>
      </c>
      <c r="AL554" s="10">
        <v>3.5141201999999998</v>
      </c>
      <c r="AM554" s="10">
        <v>3.4966732</v>
      </c>
      <c r="AN554" s="10">
        <v>3.4810248000000001</v>
      </c>
      <c r="AO554" s="10">
        <v>3.4669824999999999</v>
      </c>
      <c r="AP554" s="10">
        <v>3.4543542</v>
      </c>
      <c r="AQ554" s="10">
        <v>3.4429471</v>
      </c>
      <c r="AR554" s="10">
        <v>3.4325687</v>
      </c>
      <c r="AS554" s="10">
        <v>3.4230266999999999</v>
      </c>
      <c r="AT554" s="10">
        <v>3.4141569999999999</v>
      </c>
      <c r="AU554" s="10">
        <v>3.4059211999999999</v>
      </c>
      <c r="AV554" s="10">
        <v>3.3983158000000002</v>
      </c>
      <c r="AW554" s="10">
        <v>3.391337</v>
      </c>
      <c r="AX554" s="10">
        <v>3.3849811000000001</v>
      </c>
      <c r="AY554" s="10">
        <v>3.3792445999999998</v>
      </c>
      <c r="AZ554" s="10">
        <v>3.3741237000000002</v>
      </c>
      <c r="BA554" s="10">
        <v>3.3696147999999999</v>
      </c>
      <c r="BB554" s="10">
        <v>3.3657142000000002</v>
      </c>
      <c r="BC554" s="10">
        <v>3.3624182999999999</v>
      </c>
      <c r="BD554" s="10">
        <v>3.3597234</v>
      </c>
      <c r="BE554" s="10">
        <v>3.3576258999999999</v>
      </c>
      <c r="BF554" s="10">
        <v>3.3561212999999999</v>
      </c>
      <c r="BG554" s="10">
        <v>3.3552018000000001</v>
      </c>
      <c r="BH554" s="10">
        <v>3.3548581999999998</v>
      </c>
      <c r="BI554" s="10">
        <v>3.3550811999999999</v>
      </c>
      <c r="BJ554" s="10">
        <v>3.3558615999999999</v>
      </c>
      <c r="BK554" s="10">
        <v>3.3571903000000001</v>
      </c>
      <c r="BL554" s="10">
        <v>3.3590580000000001</v>
      </c>
      <c r="BM554" s="10">
        <v>3.3614557</v>
      </c>
      <c r="BN554" s="10">
        <v>3.3643738999999999</v>
      </c>
      <c r="BO554" s="10">
        <v>3.3678037000000001</v>
      </c>
      <c r="BP554" s="10">
        <v>3.3717356999999999</v>
      </c>
      <c r="BQ554" s="10">
        <v>3.3761608000000001</v>
      </c>
      <c r="BR554" s="10">
        <v>3.4121519999999999</v>
      </c>
      <c r="BS554" s="10">
        <v>3.4611282999999999</v>
      </c>
      <c r="BU554" s="9">
        <v>69.33</v>
      </c>
      <c r="BV554" s="9">
        <v>69.81</v>
      </c>
      <c r="BW554" s="9">
        <v>70.33</v>
      </c>
      <c r="BX554" s="9">
        <v>70.64</v>
      </c>
      <c r="BY554" s="9">
        <v>70.81</v>
      </c>
      <c r="BZ554" s="9">
        <v>71.239999999999995</v>
      </c>
      <c r="CA554" s="9">
        <v>72.77</v>
      </c>
      <c r="CB554" s="9">
        <v>74.709999999999994</v>
      </c>
      <c r="CC554" s="9">
        <v>83.96</v>
      </c>
      <c r="CD554" s="9">
        <v>90.96</v>
      </c>
      <c r="CE554" s="9">
        <v>92.34</v>
      </c>
      <c r="CF554" s="9">
        <v>91.3</v>
      </c>
      <c r="CG554" s="9">
        <v>87.18</v>
      </c>
      <c r="CH554" s="9">
        <v>81.77</v>
      </c>
      <c r="CI554" s="9">
        <v>77.39</v>
      </c>
      <c r="CJ554" s="9">
        <v>74.209999999999994</v>
      </c>
      <c r="CK554" s="9">
        <v>74.31</v>
      </c>
      <c r="CL554" s="9">
        <v>76.099999999999994</v>
      </c>
      <c r="CM554" s="9">
        <v>78.180000000000007</v>
      </c>
      <c r="CN554" s="9">
        <v>81.760000000000005</v>
      </c>
      <c r="CO554" s="9">
        <v>84.15</v>
      </c>
      <c r="CP554" s="9">
        <v>86.86</v>
      </c>
      <c r="CQ554" s="9">
        <v>89.87</v>
      </c>
      <c r="CR554" s="9">
        <v>91.71</v>
      </c>
      <c r="CS554" s="9">
        <v>84.88</v>
      </c>
      <c r="CT554" s="9">
        <v>75.41</v>
      </c>
      <c r="CU554" s="9">
        <v>71.959999999999994</v>
      </c>
      <c r="CV554" s="9">
        <v>69.33</v>
      </c>
      <c r="CW554" s="9">
        <v>68.709999999999994</v>
      </c>
      <c r="CX554" s="9">
        <v>68.87</v>
      </c>
      <c r="CY554" s="9">
        <v>71.239999999999995</v>
      </c>
      <c r="CZ554" s="9">
        <v>75.56</v>
      </c>
      <c r="DA554" s="9">
        <v>79.099999999999994</v>
      </c>
      <c r="DB554" s="9">
        <v>82.58</v>
      </c>
      <c r="DC554" s="9">
        <v>85.34</v>
      </c>
      <c r="DD554" s="9">
        <v>84.75</v>
      </c>
      <c r="DE554" s="9">
        <v>82.12</v>
      </c>
      <c r="DF554" s="9">
        <v>77.489999999999995</v>
      </c>
      <c r="DG554" s="9">
        <v>73.849999999999994</v>
      </c>
      <c r="DH554" s="9">
        <v>69.790000000000006</v>
      </c>
      <c r="DI554" s="9">
        <v>62.54</v>
      </c>
      <c r="DJ554" s="9">
        <v>62.79</v>
      </c>
      <c r="DK554" s="9">
        <v>65.930000000000007</v>
      </c>
      <c r="DL554" s="9">
        <v>71.44</v>
      </c>
      <c r="DM554" s="9">
        <v>75.03</v>
      </c>
      <c r="DN554" s="9">
        <v>79.05</v>
      </c>
      <c r="DO554" s="9">
        <v>84.37</v>
      </c>
      <c r="DP554" s="9">
        <v>85.29</v>
      </c>
      <c r="DR554" s="9">
        <v>65.900000000000006</v>
      </c>
      <c r="DS554" s="9">
        <v>65.349999999999994</v>
      </c>
      <c r="DT554" s="9">
        <v>63.9</v>
      </c>
      <c r="DU554" s="9">
        <v>64.5</v>
      </c>
      <c r="DV554" s="9">
        <v>65.55</v>
      </c>
      <c r="DW554" s="9">
        <v>66.8</v>
      </c>
      <c r="DX554" s="9">
        <v>66.400000000000006</v>
      </c>
      <c r="DY554" s="9">
        <v>76.95</v>
      </c>
      <c r="DZ554" s="9">
        <v>80.95</v>
      </c>
      <c r="EA554" s="9">
        <v>82.25</v>
      </c>
      <c r="EB554" s="9">
        <v>85.3</v>
      </c>
      <c r="EC554" s="9">
        <v>85.3</v>
      </c>
      <c r="ED554" s="9">
        <v>80.400000000000006</v>
      </c>
      <c r="EE554" s="9">
        <v>69.5</v>
      </c>
      <c r="EF554" s="9">
        <v>66.099999999999994</v>
      </c>
      <c r="EG554" s="9">
        <v>65.849999999999994</v>
      </c>
      <c r="EH554" s="9">
        <v>66</v>
      </c>
      <c r="EI554" s="9">
        <v>66.599999999999994</v>
      </c>
      <c r="EJ554" s="9">
        <v>70.099999999999994</v>
      </c>
      <c r="EK554" s="9">
        <v>79.650000000000006</v>
      </c>
      <c r="EL554" s="9">
        <v>82.75</v>
      </c>
      <c r="EM554" s="9">
        <v>83.05</v>
      </c>
      <c r="EN554" s="9">
        <v>83</v>
      </c>
      <c r="EO554" s="9">
        <v>82.3</v>
      </c>
      <c r="EP554" s="9">
        <v>78.400000000000006</v>
      </c>
      <c r="EQ554" s="9">
        <v>67.75</v>
      </c>
      <c r="ER554" s="9">
        <v>64.400000000000006</v>
      </c>
      <c r="ES554" s="9">
        <v>64.099999999999994</v>
      </c>
      <c r="ET554" s="9">
        <v>64.3</v>
      </c>
      <c r="EU554" s="9">
        <v>64.95</v>
      </c>
      <c r="EV554" s="9">
        <v>68.349999999999994</v>
      </c>
      <c r="EW554" s="9">
        <v>77.75</v>
      </c>
      <c r="EX554" s="9">
        <v>80.75</v>
      </c>
      <c r="EY554" s="9">
        <v>81.05</v>
      </c>
      <c r="EZ554" s="9">
        <v>80.95</v>
      </c>
      <c r="FA554" s="9">
        <v>80.3</v>
      </c>
      <c r="FB554" s="9">
        <v>76.599999999999994</v>
      </c>
      <c r="FC554" s="9">
        <v>66.45</v>
      </c>
      <c r="FD554" s="9">
        <v>63.2</v>
      </c>
      <c r="FE554" s="9">
        <v>62.95</v>
      </c>
      <c r="FF554" s="9">
        <v>63.1</v>
      </c>
      <c r="FG554" s="9">
        <v>63.75</v>
      </c>
      <c r="FH554" s="9">
        <v>67.55</v>
      </c>
      <c r="FI554" s="9">
        <v>78.05</v>
      </c>
      <c r="FJ554" s="9">
        <v>81.400000000000006</v>
      </c>
      <c r="FK554" s="9">
        <v>81.849999999999994</v>
      </c>
      <c r="FL554" s="9">
        <v>81.849999999999994</v>
      </c>
      <c r="FM554" s="9">
        <v>80.95</v>
      </c>
      <c r="FO554" s="9">
        <v>81.855199999999996</v>
      </c>
      <c r="FP554" s="7">
        <v>79.3</v>
      </c>
      <c r="FQ554" s="9">
        <v>1.2521</v>
      </c>
      <c r="FR554" s="7">
        <f t="shared" si="71"/>
        <v>63.333599552751373</v>
      </c>
      <c r="FT554" s="7">
        <v>4.49</v>
      </c>
      <c r="FU554" s="7">
        <v>4</v>
      </c>
      <c r="FV554" s="9">
        <v>81.993799999999993</v>
      </c>
      <c r="FX554" s="9">
        <v>77.989999999999995</v>
      </c>
      <c r="FY554" s="9">
        <v>77.48</v>
      </c>
      <c r="FZ554" s="9">
        <v>76.56</v>
      </c>
      <c r="GA554" s="9">
        <v>74.5</v>
      </c>
      <c r="GB554" s="9">
        <v>71.84</v>
      </c>
    </row>
    <row r="555" spans="1:184" x14ac:dyDescent="0.25">
      <c r="A555" s="6">
        <f t="shared" si="72"/>
        <v>45328</v>
      </c>
      <c r="B555" s="13">
        <f t="shared" si="66"/>
        <v>2</v>
      </c>
      <c r="C555" s="13">
        <f t="shared" si="67"/>
        <v>2024</v>
      </c>
      <c r="D555">
        <f t="shared" si="68"/>
        <v>202402</v>
      </c>
      <c r="E555">
        <f t="shared" si="69"/>
        <v>1</v>
      </c>
      <c r="F555">
        <f t="shared" si="70"/>
        <v>202401</v>
      </c>
      <c r="G555" t="s">
        <v>744</v>
      </c>
      <c r="H555" s="9">
        <v>5.25</v>
      </c>
      <c r="I555" s="9">
        <v>5.1894</v>
      </c>
      <c r="J555" s="10">
        <v>5.1834636999999999</v>
      </c>
      <c r="K555" s="10">
        <v>5.1643863999999997</v>
      </c>
      <c r="L555" s="10">
        <v>5.1270356000000001</v>
      </c>
      <c r="M555" s="10">
        <v>5.0645870000000004</v>
      </c>
      <c r="N555" s="10">
        <v>4.9802979000000001</v>
      </c>
      <c r="O555" s="10">
        <v>4.8808309999999997</v>
      </c>
      <c r="P555" s="10">
        <v>4.7733169000000002</v>
      </c>
      <c r="Q555" s="10">
        <v>4.6638856000000004</v>
      </c>
      <c r="R555" s="10">
        <v>4.5565648000000003</v>
      </c>
      <c r="S555" s="10">
        <v>4.4538570999999996</v>
      </c>
      <c r="T555" s="10">
        <v>4.3573573999999997</v>
      </c>
      <c r="U555" s="10">
        <v>4.2673702000000002</v>
      </c>
      <c r="V555" s="10">
        <v>4.1831063000000004</v>
      </c>
      <c r="W555" s="10">
        <v>4.1043107000000001</v>
      </c>
      <c r="X555" s="10">
        <v>4.0309542</v>
      </c>
      <c r="Y555" s="10">
        <v>3.9630049000000001</v>
      </c>
      <c r="Z555" s="10">
        <v>3.9004313000000002</v>
      </c>
      <c r="AA555" s="10">
        <v>3.8432037999999999</v>
      </c>
      <c r="AB555" s="10">
        <v>3.7912205999999999</v>
      </c>
      <c r="AC555" s="10">
        <v>3.7441122999999998</v>
      </c>
      <c r="AD555" s="10">
        <v>3.7014480999999999</v>
      </c>
      <c r="AE555" s="10">
        <v>3.6627949000000002</v>
      </c>
      <c r="AF555" s="10">
        <v>3.6277202000000002</v>
      </c>
      <c r="AG555" s="10">
        <v>3.5957925999999998</v>
      </c>
      <c r="AH555" s="10">
        <v>3.5666194</v>
      </c>
      <c r="AI555" s="10">
        <v>3.5399848999999999</v>
      </c>
      <c r="AJ555" s="10">
        <v>3.5157231000000002</v>
      </c>
      <c r="AK555" s="10">
        <v>3.4936669</v>
      </c>
      <c r="AL555" s="10">
        <v>3.4736494000000002</v>
      </c>
      <c r="AM555" s="10">
        <v>3.4555045</v>
      </c>
      <c r="AN555" s="10">
        <v>3.4390651999999999</v>
      </c>
      <c r="AO555" s="10">
        <v>3.4241646000000001</v>
      </c>
      <c r="AP555" s="10">
        <v>3.4106366000000001</v>
      </c>
      <c r="AQ555" s="10">
        <v>3.3983140999999999</v>
      </c>
      <c r="AR555" s="10">
        <v>3.3870304999999998</v>
      </c>
      <c r="AS555" s="10">
        <v>3.3766193000000002</v>
      </c>
      <c r="AT555" s="10">
        <v>3.3669337000000001</v>
      </c>
      <c r="AU555" s="10">
        <v>3.3579349999999999</v>
      </c>
      <c r="AV555" s="10">
        <v>3.3496212000000001</v>
      </c>
      <c r="AW555" s="10">
        <v>3.3419895999999998</v>
      </c>
      <c r="AX555" s="10">
        <v>3.3350379000000001</v>
      </c>
      <c r="AY555" s="10">
        <v>3.3287637999999999</v>
      </c>
      <c r="AZ555" s="10">
        <v>3.3231649000000001</v>
      </c>
      <c r="BA555" s="10">
        <v>3.3182388999999999</v>
      </c>
      <c r="BB555" s="10">
        <v>3.3139834000000001</v>
      </c>
      <c r="BC555" s="10">
        <v>3.3103959999999999</v>
      </c>
      <c r="BD555" s="10">
        <v>3.3074743999999998</v>
      </c>
      <c r="BE555" s="10">
        <v>3.3052161</v>
      </c>
      <c r="BF555" s="10">
        <v>3.3036164000000001</v>
      </c>
      <c r="BG555" s="10">
        <v>3.3026577000000001</v>
      </c>
      <c r="BH555" s="10">
        <v>3.3023188999999999</v>
      </c>
      <c r="BI555" s="10">
        <v>3.3025788</v>
      </c>
      <c r="BJ555" s="10">
        <v>3.3034161000000002</v>
      </c>
      <c r="BK555" s="10">
        <v>3.3048096999999999</v>
      </c>
      <c r="BL555" s="10">
        <v>3.3067383000000001</v>
      </c>
      <c r="BM555" s="10">
        <v>3.3091807000000002</v>
      </c>
      <c r="BN555" s="10">
        <v>3.3121157999999999</v>
      </c>
      <c r="BO555" s="10">
        <v>3.3155222000000002</v>
      </c>
      <c r="BP555" s="10">
        <v>3.3193790000000001</v>
      </c>
      <c r="BQ555" s="10">
        <v>3.3236645999999999</v>
      </c>
      <c r="BR555" s="10">
        <v>3.3572734</v>
      </c>
      <c r="BS555" s="10">
        <v>3.4014300999999998</v>
      </c>
      <c r="BU555" s="9">
        <v>70.09</v>
      </c>
      <c r="BV555" s="9">
        <v>70.47</v>
      </c>
      <c r="BW555" s="9">
        <v>70.69</v>
      </c>
      <c r="BX555" s="9">
        <v>70.930000000000007</v>
      </c>
      <c r="BY555" s="9">
        <v>71</v>
      </c>
      <c r="BZ555" s="9">
        <v>71.400000000000006</v>
      </c>
      <c r="CA555" s="9">
        <v>72.95</v>
      </c>
      <c r="CB555" s="9">
        <v>74.239999999999995</v>
      </c>
      <c r="CC555" s="9">
        <v>83.67</v>
      </c>
      <c r="CD555" s="9">
        <v>90.62</v>
      </c>
      <c r="CE555" s="9">
        <v>91.98</v>
      </c>
      <c r="CF555" s="9">
        <v>90.88</v>
      </c>
      <c r="CG555" s="9">
        <v>86.68</v>
      </c>
      <c r="CH555" s="9">
        <v>81.38</v>
      </c>
      <c r="CI555" s="9">
        <v>76.81</v>
      </c>
      <c r="CJ555" s="9">
        <v>73.61</v>
      </c>
      <c r="CK555" s="9">
        <v>73.930000000000007</v>
      </c>
      <c r="CL555" s="9">
        <v>75.430000000000007</v>
      </c>
      <c r="CM555" s="9">
        <v>77.53</v>
      </c>
      <c r="CN555" s="9">
        <v>81</v>
      </c>
      <c r="CO555" s="9">
        <v>83.41</v>
      </c>
      <c r="CP555" s="9">
        <v>86.13</v>
      </c>
      <c r="CQ555" s="9">
        <v>89.21</v>
      </c>
      <c r="CR555" s="9">
        <v>91.25</v>
      </c>
      <c r="CS555" s="9">
        <v>84.65</v>
      </c>
      <c r="CT555" s="9">
        <v>75.569999999999993</v>
      </c>
      <c r="CU555" s="9">
        <v>72.12</v>
      </c>
      <c r="CV555" s="9">
        <v>69.489999999999995</v>
      </c>
      <c r="CW555" s="9">
        <v>68.989999999999995</v>
      </c>
      <c r="CX555" s="9">
        <v>69.16</v>
      </c>
      <c r="CY555" s="9">
        <v>71.3</v>
      </c>
      <c r="CZ555" s="9">
        <v>75.28</v>
      </c>
      <c r="DA555" s="9">
        <v>78.819999999999993</v>
      </c>
      <c r="DB555" s="9">
        <v>82.3</v>
      </c>
      <c r="DC555" s="9">
        <v>84.55</v>
      </c>
      <c r="DD555" s="9">
        <v>83.96</v>
      </c>
      <c r="DE555" s="9">
        <v>81.33</v>
      </c>
      <c r="DF555" s="9">
        <v>76.7</v>
      </c>
      <c r="DG555" s="9">
        <v>73.06</v>
      </c>
      <c r="DH555" s="9">
        <v>69</v>
      </c>
      <c r="DI555" s="9">
        <v>61.75</v>
      </c>
      <c r="DJ555" s="9">
        <v>62</v>
      </c>
      <c r="DK555" s="9">
        <v>65.14</v>
      </c>
      <c r="DL555" s="9">
        <v>70.650000000000006</v>
      </c>
      <c r="DM555" s="9">
        <v>74.239999999999995</v>
      </c>
      <c r="DN555" s="9">
        <v>78.28</v>
      </c>
      <c r="DO555" s="9">
        <v>83.6</v>
      </c>
      <c r="DP555" s="9">
        <v>84.52</v>
      </c>
      <c r="DR555" s="9">
        <v>65.5</v>
      </c>
      <c r="DS555" s="9">
        <v>64.8</v>
      </c>
      <c r="DT555" s="9">
        <v>62.8</v>
      </c>
      <c r="DU555" s="9">
        <v>63.55</v>
      </c>
      <c r="DV555" s="9">
        <v>65.150000000000006</v>
      </c>
      <c r="DW555" s="9">
        <v>66.150000000000006</v>
      </c>
      <c r="DX555" s="9">
        <v>65.75</v>
      </c>
      <c r="DY555" s="9">
        <v>75.3</v>
      </c>
      <c r="DZ555" s="9">
        <v>79.3</v>
      </c>
      <c r="EA555" s="9">
        <v>80.599999999999994</v>
      </c>
      <c r="EB555" s="9">
        <v>83.65</v>
      </c>
      <c r="EC555" s="9">
        <v>83.65</v>
      </c>
      <c r="ED555" s="9">
        <v>78.75</v>
      </c>
      <c r="EE555" s="9">
        <v>68.45</v>
      </c>
      <c r="EF555" s="9">
        <v>65.2</v>
      </c>
      <c r="EG555" s="9">
        <v>64.8</v>
      </c>
      <c r="EH555" s="9">
        <v>64.650000000000006</v>
      </c>
      <c r="EI555" s="9">
        <v>65.150000000000006</v>
      </c>
      <c r="EJ555" s="9">
        <v>68.55</v>
      </c>
      <c r="EK555" s="9">
        <v>78.05</v>
      </c>
      <c r="EL555" s="9">
        <v>81.099999999999994</v>
      </c>
      <c r="EM555" s="9">
        <v>81.45</v>
      </c>
      <c r="EN555" s="9">
        <v>81.3</v>
      </c>
      <c r="EO555" s="9">
        <v>80.7</v>
      </c>
      <c r="EP555" s="9">
        <v>77.05</v>
      </c>
      <c r="EQ555" s="9">
        <v>66.95</v>
      </c>
      <c r="ER555" s="9">
        <v>63.8</v>
      </c>
      <c r="ES555" s="9">
        <v>63.55</v>
      </c>
      <c r="ET555" s="9">
        <v>63.7</v>
      </c>
      <c r="EU555" s="9">
        <v>64.349999999999994</v>
      </c>
      <c r="EV555" s="9">
        <v>67.8</v>
      </c>
      <c r="EW555" s="9">
        <v>77.45</v>
      </c>
      <c r="EX555" s="9">
        <v>80.5</v>
      </c>
      <c r="EY555" s="9">
        <v>80.849999999999994</v>
      </c>
      <c r="EZ555" s="9">
        <v>80.75</v>
      </c>
      <c r="FA555" s="9">
        <v>80.099999999999994</v>
      </c>
      <c r="FB555" s="9">
        <v>76.3</v>
      </c>
      <c r="FC555" s="9">
        <v>65.95</v>
      </c>
      <c r="FD555" s="9">
        <v>62.7</v>
      </c>
      <c r="FE555" s="9">
        <v>62.45</v>
      </c>
      <c r="FF555" s="9">
        <v>62.6</v>
      </c>
      <c r="FG555" s="9">
        <v>63.25</v>
      </c>
      <c r="FH555" s="9">
        <v>67</v>
      </c>
      <c r="FI555" s="9">
        <v>77.55</v>
      </c>
      <c r="FJ555" s="9">
        <v>80.900000000000006</v>
      </c>
      <c r="FK555" s="9">
        <v>81.349999999999994</v>
      </c>
      <c r="FL555" s="9">
        <v>81.349999999999994</v>
      </c>
      <c r="FM555" s="9">
        <v>80.45</v>
      </c>
      <c r="FO555" s="9">
        <v>82.075000000000003</v>
      </c>
      <c r="FP555" s="7">
        <v>80.459999999999994</v>
      </c>
      <c r="FQ555" s="9">
        <v>1.2577</v>
      </c>
      <c r="FR555" s="7">
        <f t="shared" si="71"/>
        <v>63.973920648803364</v>
      </c>
      <c r="FT555" s="7">
        <v>4.43</v>
      </c>
      <c r="FU555" s="7">
        <v>3.94</v>
      </c>
      <c r="FV555" s="9">
        <v>82.221900000000005</v>
      </c>
      <c r="FX555" s="9">
        <v>78.59</v>
      </c>
      <c r="FY555" s="9">
        <v>77.95</v>
      </c>
      <c r="FZ555" s="9">
        <v>76.88</v>
      </c>
      <c r="GA555" s="9">
        <v>74.7</v>
      </c>
      <c r="GB555" s="9">
        <v>71.87</v>
      </c>
    </row>
    <row r="556" spans="1:184" x14ac:dyDescent="0.25">
      <c r="A556" s="6">
        <f t="shared" si="72"/>
        <v>45329</v>
      </c>
      <c r="B556" s="13">
        <f t="shared" si="66"/>
        <v>2</v>
      </c>
      <c r="C556" s="13">
        <f t="shared" si="67"/>
        <v>2024</v>
      </c>
      <c r="D556">
        <f t="shared" si="68"/>
        <v>202402</v>
      </c>
      <c r="E556">
        <f t="shared" si="69"/>
        <v>1</v>
      </c>
      <c r="F556">
        <f t="shared" si="70"/>
        <v>202401</v>
      </c>
      <c r="G556" t="s">
        <v>745</v>
      </c>
      <c r="H556" s="9">
        <v>5.25</v>
      </c>
      <c r="I556" s="9">
        <v>5.1890000000000001</v>
      </c>
      <c r="J556" s="10">
        <v>5.1841197000000001</v>
      </c>
      <c r="K556" s="10">
        <v>5.1656370999999996</v>
      </c>
      <c r="L556" s="10">
        <v>5.1278486000000001</v>
      </c>
      <c r="M556" s="10">
        <v>5.0659045000000003</v>
      </c>
      <c r="N556" s="10">
        <v>4.9838412999999999</v>
      </c>
      <c r="O556" s="10">
        <v>4.8876809999999997</v>
      </c>
      <c r="P556" s="10">
        <v>4.783944</v>
      </c>
      <c r="Q556" s="10">
        <v>4.6781153</v>
      </c>
      <c r="R556" s="10">
        <v>4.574001</v>
      </c>
      <c r="S556" s="10">
        <v>4.4741635999999998</v>
      </c>
      <c r="T556" s="10">
        <v>4.380077</v>
      </c>
      <c r="U556" s="10">
        <v>4.2922424000000001</v>
      </c>
      <c r="V556" s="10">
        <v>4.2099333000000003</v>
      </c>
      <c r="W556" s="10">
        <v>4.1328601000000003</v>
      </c>
      <c r="X556" s="10">
        <v>4.0609484</v>
      </c>
      <c r="Y556" s="10">
        <v>3.9941211000000001</v>
      </c>
      <c r="Z556" s="10">
        <v>3.9323011000000001</v>
      </c>
      <c r="AA556" s="10">
        <v>3.8754138</v>
      </c>
      <c r="AB556" s="10">
        <v>3.8233340999999998</v>
      </c>
      <c r="AC556" s="10">
        <v>3.7757546</v>
      </c>
      <c r="AD556" s="10">
        <v>3.7323263</v>
      </c>
      <c r="AE556" s="10">
        <v>3.6926982000000002</v>
      </c>
      <c r="AF556" s="10">
        <v>3.6565197</v>
      </c>
      <c r="AG556" s="10">
        <v>3.6234413000000001</v>
      </c>
      <c r="AH556" s="10">
        <v>3.5931367999999999</v>
      </c>
      <c r="AI556" s="10">
        <v>3.5654119</v>
      </c>
      <c r="AJ556" s="10">
        <v>3.5401177000000001</v>
      </c>
      <c r="AK556" s="10">
        <v>3.5171041999999999</v>
      </c>
      <c r="AL556" s="10">
        <v>3.4962214</v>
      </c>
      <c r="AM556" s="10">
        <v>3.4773201</v>
      </c>
      <c r="AN556" s="10">
        <v>3.4602504999999999</v>
      </c>
      <c r="AO556" s="10">
        <v>3.4448628000000001</v>
      </c>
      <c r="AP556" s="10">
        <v>3.4310076</v>
      </c>
      <c r="AQ556" s="10">
        <v>3.4185349999999999</v>
      </c>
      <c r="AR556" s="10">
        <v>3.4072954000000002</v>
      </c>
      <c r="AS556" s="10">
        <v>3.3971393000000001</v>
      </c>
      <c r="AT556" s="10">
        <v>3.3879334999999999</v>
      </c>
      <c r="AU556" s="10">
        <v>3.3796265000000001</v>
      </c>
      <c r="AV556" s="10">
        <v>3.3721915999999998</v>
      </c>
      <c r="AW556" s="10">
        <v>3.3656019000000001</v>
      </c>
      <c r="AX556" s="10">
        <v>3.3598303999999999</v>
      </c>
      <c r="AY556" s="10">
        <v>3.3548505999999998</v>
      </c>
      <c r="AZ556" s="10">
        <v>3.3506353999999998</v>
      </c>
      <c r="BA556" s="10">
        <v>3.3471581000000001</v>
      </c>
      <c r="BB556" s="10">
        <v>3.344392</v>
      </c>
      <c r="BC556" s="10">
        <v>3.3423101000000002</v>
      </c>
      <c r="BD556" s="10">
        <v>3.3408856999999998</v>
      </c>
      <c r="BE556" s="10">
        <v>3.3400918000000002</v>
      </c>
      <c r="BF556" s="10">
        <v>3.3399030000000001</v>
      </c>
      <c r="BG556" s="10">
        <v>3.3402989999999999</v>
      </c>
      <c r="BH556" s="10">
        <v>3.3412611000000001</v>
      </c>
      <c r="BI556" s="10">
        <v>3.3427704</v>
      </c>
      <c r="BJ556" s="10">
        <v>3.3448082000000001</v>
      </c>
      <c r="BK556" s="10">
        <v>3.3473557999999999</v>
      </c>
      <c r="BL556" s="10">
        <v>3.3503945000000002</v>
      </c>
      <c r="BM556" s="10">
        <v>3.3539055000000002</v>
      </c>
      <c r="BN556" s="10">
        <v>3.3578698999999999</v>
      </c>
      <c r="BO556" s="10">
        <v>3.3622690999999998</v>
      </c>
      <c r="BP556" s="10">
        <v>3.3670844</v>
      </c>
      <c r="BQ556" s="10">
        <v>3.3722968999999998</v>
      </c>
      <c r="BR556" s="10">
        <v>3.4109571999999999</v>
      </c>
      <c r="BS556" s="10">
        <v>3.4597630000000001</v>
      </c>
      <c r="BU556" s="9">
        <v>68.98</v>
      </c>
      <c r="BV556" s="9">
        <v>69.290000000000006</v>
      </c>
      <c r="BW556" s="9">
        <v>69.510000000000005</v>
      </c>
      <c r="BX556" s="9">
        <v>69.72</v>
      </c>
      <c r="BY556" s="9">
        <v>69.77</v>
      </c>
      <c r="BZ556" s="9">
        <v>70.17</v>
      </c>
      <c r="CA556" s="9">
        <v>71.81</v>
      </c>
      <c r="CB556" s="9">
        <v>73.52</v>
      </c>
      <c r="CC556" s="9">
        <v>81.52</v>
      </c>
      <c r="CD556" s="9">
        <v>88.02</v>
      </c>
      <c r="CE556" s="9">
        <v>89.77</v>
      </c>
      <c r="CF556" s="9">
        <v>89.28</v>
      </c>
      <c r="CG556" s="9">
        <v>85.48</v>
      </c>
      <c r="CH556" s="9">
        <v>80.180000000000007</v>
      </c>
      <c r="CI556" s="9">
        <v>75.66</v>
      </c>
      <c r="CJ556" s="9">
        <v>72.459999999999994</v>
      </c>
      <c r="CK556" s="9">
        <v>72.78</v>
      </c>
      <c r="CL556" s="9">
        <v>74.28</v>
      </c>
      <c r="CM556" s="9">
        <v>76.38</v>
      </c>
      <c r="CN556" s="9">
        <v>79.97</v>
      </c>
      <c r="CO556" s="9">
        <v>82.38</v>
      </c>
      <c r="CP556" s="9">
        <v>85.1</v>
      </c>
      <c r="CQ556" s="9">
        <v>88.22</v>
      </c>
      <c r="CR556" s="9">
        <v>90.26</v>
      </c>
      <c r="CS556" s="9">
        <v>83.66</v>
      </c>
      <c r="CT556" s="9">
        <v>74.58</v>
      </c>
      <c r="CU556" s="9">
        <v>71.13</v>
      </c>
      <c r="CV556" s="9">
        <v>68.5</v>
      </c>
      <c r="CW556" s="9">
        <v>68.28</v>
      </c>
      <c r="CX556" s="9">
        <v>68.31</v>
      </c>
      <c r="CY556" s="9">
        <v>70.040000000000006</v>
      </c>
      <c r="CZ556" s="9">
        <v>74.459999999999994</v>
      </c>
      <c r="DA556" s="9">
        <v>78</v>
      </c>
      <c r="DB556" s="9">
        <v>81.48</v>
      </c>
      <c r="DC556" s="9">
        <v>83.73</v>
      </c>
      <c r="DD556" s="9">
        <v>83.14</v>
      </c>
      <c r="DE556" s="9">
        <v>80.510000000000005</v>
      </c>
      <c r="DF556" s="9">
        <v>75.989999999999995</v>
      </c>
      <c r="DG556" s="9">
        <v>72.349999999999994</v>
      </c>
      <c r="DH556" s="9">
        <v>68.290000000000006</v>
      </c>
      <c r="DI556" s="9">
        <v>61.04</v>
      </c>
      <c r="DJ556" s="9">
        <v>61.29</v>
      </c>
      <c r="DK556" s="9">
        <v>64.430000000000007</v>
      </c>
      <c r="DL556" s="9">
        <v>69.94</v>
      </c>
      <c r="DM556" s="9">
        <v>73.53</v>
      </c>
      <c r="DN556" s="9">
        <v>77.569999999999993</v>
      </c>
      <c r="DO556" s="9">
        <v>82.89</v>
      </c>
      <c r="DP556" s="9">
        <v>83.81</v>
      </c>
      <c r="DR556" s="9">
        <v>64.45</v>
      </c>
      <c r="DS556" s="9">
        <v>63.35</v>
      </c>
      <c r="DT556" s="9">
        <v>61.35</v>
      </c>
      <c r="DU556" s="9">
        <v>62.1</v>
      </c>
      <c r="DV556" s="9">
        <v>63.5</v>
      </c>
      <c r="DW556" s="9">
        <v>64.45</v>
      </c>
      <c r="DX556" s="9">
        <v>64.05</v>
      </c>
      <c r="DY556" s="9">
        <v>73.099999999999994</v>
      </c>
      <c r="DZ556" s="9">
        <v>77.599999999999994</v>
      </c>
      <c r="EA556" s="9">
        <v>78.900000000000006</v>
      </c>
      <c r="EB556" s="9">
        <v>82.7</v>
      </c>
      <c r="EC556" s="9">
        <v>82.7</v>
      </c>
      <c r="ED556" s="9">
        <v>77.8</v>
      </c>
      <c r="EE556" s="9">
        <v>67.650000000000006</v>
      </c>
      <c r="EF556" s="9">
        <v>64.45</v>
      </c>
      <c r="EG556" s="9">
        <v>63.8</v>
      </c>
      <c r="EH556" s="9">
        <v>62.95</v>
      </c>
      <c r="EI556" s="9">
        <v>63.25</v>
      </c>
      <c r="EJ556" s="9">
        <v>66.75</v>
      </c>
      <c r="EK556" s="9">
        <v>76.599999999999994</v>
      </c>
      <c r="EL556" s="9">
        <v>79.7</v>
      </c>
      <c r="EM556" s="9">
        <v>80.05</v>
      </c>
      <c r="EN556" s="9">
        <v>79.900000000000006</v>
      </c>
      <c r="EO556" s="9">
        <v>79.3</v>
      </c>
      <c r="EP556" s="9">
        <v>75.75</v>
      </c>
      <c r="EQ556" s="9">
        <v>66.099999999999994</v>
      </c>
      <c r="ER556" s="9">
        <v>63.05</v>
      </c>
      <c r="ES556" s="9">
        <v>62.8</v>
      </c>
      <c r="ET556" s="9">
        <v>62.95</v>
      </c>
      <c r="EU556" s="9">
        <v>63.6</v>
      </c>
      <c r="EV556" s="9">
        <v>66.95</v>
      </c>
      <c r="EW556" s="9">
        <v>76.2</v>
      </c>
      <c r="EX556" s="9">
        <v>79.150000000000006</v>
      </c>
      <c r="EY556" s="9">
        <v>79.5</v>
      </c>
      <c r="EZ556" s="9">
        <v>79.400000000000006</v>
      </c>
      <c r="FA556" s="9">
        <v>78.75</v>
      </c>
      <c r="FB556" s="9">
        <v>75.2</v>
      </c>
      <c r="FC556" s="9">
        <v>65.349999999999994</v>
      </c>
      <c r="FD556" s="9">
        <v>62.25</v>
      </c>
      <c r="FE556" s="9">
        <v>62</v>
      </c>
      <c r="FF556" s="9">
        <v>62.1</v>
      </c>
      <c r="FG556" s="9">
        <v>62.8</v>
      </c>
      <c r="FH556" s="9">
        <v>66.55</v>
      </c>
      <c r="FI556" s="9">
        <v>77.05</v>
      </c>
      <c r="FJ556" s="9">
        <v>80.400000000000006</v>
      </c>
      <c r="FK556" s="9">
        <v>80.849999999999994</v>
      </c>
      <c r="FL556" s="9">
        <v>80.849999999999994</v>
      </c>
      <c r="FM556" s="9">
        <v>79.95</v>
      </c>
      <c r="FO556" s="9">
        <v>82.383300000000006</v>
      </c>
      <c r="FP556" s="7">
        <v>81.180000000000007</v>
      </c>
      <c r="FQ556" s="9">
        <v>1.2632000000000001</v>
      </c>
      <c r="FR556" s="7">
        <f t="shared" si="71"/>
        <v>64.265357821405956</v>
      </c>
      <c r="FT556" s="7">
        <v>4.4800000000000004</v>
      </c>
      <c r="FU556" s="7">
        <v>4</v>
      </c>
      <c r="FV556" s="9">
        <v>82.523899999999998</v>
      </c>
      <c r="FX556" s="9">
        <v>79.209999999999994</v>
      </c>
      <c r="FY556" s="9">
        <v>78.55</v>
      </c>
      <c r="FZ556" s="9">
        <v>77.430000000000007</v>
      </c>
      <c r="GA556" s="9">
        <v>75.180000000000007</v>
      </c>
      <c r="GB556" s="9">
        <v>72.239999999999995</v>
      </c>
    </row>
    <row r="557" spans="1:184" x14ac:dyDescent="0.25">
      <c r="A557" s="6">
        <f t="shared" si="72"/>
        <v>45330</v>
      </c>
      <c r="B557" s="13">
        <f t="shared" si="66"/>
        <v>2</v>
      </c>
      <c r="C557" s="13">
        <f t="shared" si="67"/>
        <v>2024</v>
      </c>
      <c r="D557">
        <f t="shared" si="68"/>
        <v>202402</v>
      </c>
      <c r="E557">
        <f t="shared" si="69"/>
        <v>1</v>
      </c>
      <c r="F557">
        <f t="shared" si="70"/>
        <v>202401</v>
      </c>
      <c r="G557" t="s">
        <v>746</v>
      </c>
      <c r="H557" s="9">
        <v>5.25</v>
      </c>
      <c r="I557" s="9">
        <v>5.1879999999999997</v>
      </c>
      <c r="J557" s="10">
        <v>5.1825599000000002</v>
      </c>
      <c r="K557" s="10">
        <v>5.1710200999999998</v>
      </c>
      <c r="L557" s="10">
        <v>5.1430100000000003</v>
      </c>
      <c r="M557" s="10">
        <v>5.0892860999999998</v>
      </c>
      <c r="N557" s="10">
        <v>5.0095948999999997</v>
      </c>
      <c r="O557" s="10">
        <v>4.9130456000000002</v>
      </c>
      <c r="P557" s="10">
        <v>4.8090488999999996</v>
      </c>
      <c r="Q557" s="10">
        <v>4.7030608000000003</v>
      </c>
      <c r="R557" s="10">
        <v>4.5984802</v>
      </c>
      <c r="S557" s="10">
        <v>4.4977678000000001</v>
      </c>
      <c r="T557" s="10">
        <v>4.4033538999999999</v>
      </c>
      <c r="U557" s="10">
        <v>4.3165857000000001</v>
      </c>
      <c r="V557" s="10">
        <v>4.2368703999999999</v>
      </c>
      <c r="W557" s="10">
        <v>4.1636537999999996</v>
      </c>
      <c r="X557" s="10">
        <v>4.0965590000000001</v>
      </c>
      <c r="Y557" s="10">
        <v>4.0352063999999999</v>
      </c>
      <c r="Z557" s="10">
        <v>3.9792168000000001</v>
      </c>
      <c r="AA557" s="10">
        <v>3.928213</v>
      </c>
      <c r="AB557" s="10">
        <v>3.8818122000000002</v>
      </c>
      <c r="AC557" s="10">
        <v>3.8396186000000001</v>
      </c>
      <c r="AD557" s="10">
        <v>3.8012348</v>
      </c>
      <c r="AE557" s="10">
        <v>3.7662616</v>
      </c>
      <c r="AF557" s="10">
        <v>3.7343001999999998</v>
      </c>
      <c r="AG557" s="10">
        <v>3.7049528999999999</v>
      </c>
      <c r="AH557" s="10">
        <v>3.6778594999999998</v>
      </c>
      <c r="AI557" s="10">
        <v>3.6528483</v>
      </c>
      <c r="AJ557" s="10">
        <v>3.6298059999999999</v>
      </c>
      <c r="AK557" s="10">
        <v>3.6086181000000002</v>
      </c>
      <c r="AL557" s="10">
        <v>3.5891704999999998</v>
      </c>
      <c r="AM557" s="10">
        <v>3.5713496999999998</v>
      </c>
      <c r="AN557" s="10">
        <v>3.5550413000000001</v>
      </c>
      <c r="AO557" s="10">
        <v>3.5401313000000001</v>
      </c>
      <c r="AP557" s="10">
        <v>3.5265059999999999</v>
      </c>
      <c r="AQ557" s="10">
        <v>3.5140511999999999</v>
      </c>
      <c r="AR557" s="10">
        <v>3.5026527999999999</v>
      </c>
      <c r="AS557" s="10">
        <v>3.492197</v>
      </c>
      <c r="AT557" s="10">
        <v>3.4825837000000002</v>
      </c>
      <c r="AU557" s="10">
        <v>3.4737740000000001</v>
      </c>
      <c r="AV557" s="10">
        <v>3.4657464999999998</v>
      </c>
      <c r="AW557" s="10">
        <v>3.4584795000000002</v>
      </c>
      <c r="AX557" s="10">
        <v>3.4519510000000002</v>
      </c>
      <c r="AY557" s="10">
        <v>3.4461396999999998</v>
      </c>
      <c r="AZ557" s="10">
        <v>3.4410237000000001</v>
      </c>
      <c r="BA557" s="10">
        <v>3.4365812</v>
      </c>
      <c r="BB557" s="10">
        <v>3.4327907</v>
      </c>
      <c r="BC557" s="10">
        <v>3.4296305</v>
      </c>
      <c r="BD557" s="10">
        <v>3.4270787999999999</v>
      </c>
      <c r="BE557" s="10">
        <v>3.4251138999999999</v>
      </c>
      <c r="BF557" s="10">
        <v>3.4237150000000001</v>
      </c>
      <c r="BG557" s="10">
        <v>3.4228638999999998</v>
      </c>
      <c r="BH557" s="10">
        <v>3.4225436999999999</v>
      </c>
      <c r="BI557" s="10">
        <v>3.4227373000000001</v>
      </c>
      <c r="BJ557" s="10">
        <v>3.4234276000000001</v>
      </c>
      <c r="BK557" s="10">
        <v>3.4245975</v>
      </c>
      <c r="BL557" s="10">
        <v>3.4262299999999999</v>
      </c>
      <c r="BM557" s="10">
        <v>3.4283079999999999</v>
      </c>
      <c r="BN557" s="10">
        <v>3.4308144</v>
      </c>
      <c r="BO557" s="10">
        <v>3.4337322000000001</v>
      </c>
      <c r="BP557" s="10">
        <v>3.4370441999999999</v>
      </c>
      <c r="BQ557" s="10">
        <v>3.4407334000000001</v>
      </c>
      <c r="BR557" s="10">
        <v>3.4700072999999998</v>
      </c>
      <c r="BS557" s="10">
        <v>3.5096235</v>
      </c>
      <c r="BU557" s="9">
        <v>68.349999999999994</v>
      </c>
      <c r="BV557" s="9">
        <v>68.42</v>
      </c>
      <c r="BW557" s="9">
        <v>68.510000000000005</v>
      </c>
      <c r="BX557" s="9">
        <v>68.77</v>
      </c>
      <c r="BY557" s="9">
        <v>68.89</v>
      </c>
      <c r="BZ557" s="9">
        <v>69.37</v>
      </c>
      <c r="CA557" s="9">
        <v>70.87</v>
      </c>
      <c r="CB557" s="9">
        <v>72.12</v>
      </c>
      <c r="CC557" s="9">
        <v>80.13</v>
      </c>
      <c r="CD557" s="9">
        <v>86.67</v>
      </c>
      <c r="CE557" s="9">
        <v>87.97</v>
      </c>
      <c r="CF557" s="9">
        <v>86.97</v>
      </c>
      <c r="CG557" s="9">
        <v>82.97</v>
      </c>
      <c r="CH557" s="9">
        <v>77.67</v>
      </c>
      <c r="CI557" s="9">
        <v>73.209999999999994</v>
      </c>
      <c r="CJ557" s="9">
        <v>70.010000000000005</v>
      </c>
      <c r="CK557" s="9">
        <v>70.14</v>
      </c>
      <c r="CL557" s="9">
        <v>71.680000000000007</v>
      </c>
      <c r="CM557" s="9">
        <v>74.069999999999993</v>
      </c>
      <c r="CN557" s="9">
        <v>78.19</v>
      </c>
      <c r="CO557" s="9">
        <v>80.790000000000006</v>
      </c>
      <c r="CP557" s="9">
        <v>83.17</v>
      </c>
      <c r="CQ557" s="9">
        <v>86.06</v>
      </c>
      <c r="CR557" s="9">
        <v>87.91</v>
      </c>
      <c r="CS557" s="9">
        <v>81.31</v>
      </c>
      <c r="CT557" s="9">
        <v>72.709999999999994</v>
      </c>
      <c r="CU557" s="9">
        <v>69.260000000000005</v>
      </c>
      <c r="CV557" s="9">
        <v>66.63</v>
      </c>
      <c r="CW557" s="9">
        <v>66.430000000000007</v>
      </c>
      <c r="CX557" s="9">
        <v>66.459999999999994</v>
      </c>
      <c r="CY557" s="9">
        <v>68.430000000000007</v>
      </c>
      <c r="CZ557" s="9">
        <v>72.94</v>
      </c>
      <c r="DA557" s="9">
        <v>76.7</v>
      </c>
      <c r="DB557" s="9">
        <v>80.180000000000007</v>
      </c>
      <c r="DC557" s="9">
        <v>82.66</v>
      </c>
      <c r="DD557" s="9">
        <v>82.07</v>
      </c>
      <c r="DE557" s="9">
        <v>79.44</v>
      </c>
      <c r="DF557" s="9">
        <v>75.02</v>
      </c>
      <c r="DG557" s="9">
        <v>71.38</v>
      </c>
      <c r="DH557" s="9">
        <v>67.319999999999993</v>
      </c>
      <c r="DI557" s="9">
        <v>60.07</v>
      </c>
      <c r="DJ557" s="9">
        <v>60.83</v>
      </c>
      <c r="DK557" s="9">
        <v>63.97</v>
      </c>
      <c r="DL557" s="9">
        <v>69.48</v>
      </c>
      <c r="DM557" s="9">
        <v>73.650000000000006</v>
      </c>
      <c r="DN557" s="9">
        <v>77.69</v>
      </c>
      <c r="DO557" s="9">
        <v>83.01</v>
      </c>
      <c r="DP557" s="9">
        <v>83.93</v>
      </c>
      <c r="DR557" s="9">
        <v>63.85</v>
      </c>
      <c r="DS557" s="9">
        <v>62.7</v>
      </c>
      <c r="DT557" s="9">
        <v>60.5</v>
      </c>
      <c r="DU557" s="9">
        <v>61.1</v>
      </c>
      <c r="DV557" s="9">
        <v>62.7</v>
      </c>
      <c r="DW557" s="9">
        <v>63.65</v>
      </c>
      <c r="DX557" s="9">
        <v>63.25</v>
      </c>
      <c r="DY557" s="9">
        <v>71.25</v>
      </c>
      <c r="DZ557" s="9">
        <v>75.75</v>
      </c>
      <c r="EA557" s="9">
        <v>77.05</v>
      </c>
      <c r="EB557" s="9">
        <v>80.650000000000006</v>
      </c>
      <c r="EC557" s="9">
        <v>80.650000000000006</v>
      </c>
      <c r="ED557" s="9">
        <v>75.75</v>
      </c>
      <c r="EE557" s="9">
        <v>66.2</v>
      </c>
      <c r="EF557" s="9">
        <v>63.2</v>
      </c>
      <c r="EG557" s="9">
        <v>62.75</v>
      </c>
      <c r="EH557" s="9">
        <v>62.45</v>
      </c>
      <c r="EI557" s="9">
        <v>62.85</v>
      </c>
      <c r="EJ557" s="9">
        <v>66</v>
      </c>
      <c r="EK557" s="9">
        <v>74.8</v>
      </c>
      <c r="EL557" s="9">
        <v>77.599999999999994</v>
      </c>
      <c r="EM557" s="9">
        <v>77.900000000000006</v>
      </c>
      <c r="EN557" s="9">
        <v>77.8</v>
      </c>
      <c r="EO557" s="9">
        <v>77.2</v>
      </c>
      <c r="EP557" s="9">
        <v>73.95</v>
      </c>
      <c r="EQ557" s="9">
        <v>65.05</v>
      </c>
      <c r="ER557" s="9">
        <v>62.25</v>
      </c>
      <c r="ES557" s="9">
        <v>62</v>
      </c>
      <c r="ET557" s="9">
        <v>62.15</v>
      </c>
      <c r="EU557" s="9">
        <v>62.75</v>
      </c>
      <c r="EV557" s="9">
        <v>65.95</v>
      </c>
      <c r="EW557" s="9">
        <v>74.849999999999994</v>
      </c>
      <c r="EX557" s="9">
        <v>77.7</v>
      </c>
      <c r="EY557" s="9">
        <v>78</v>
      </c>
      <c r="EZ557" s="9">
        <v>77.900000000000006</v>
      </c>
      <c r="FA557" s="9">
        <v>77.3</v>
      </c>
      <c r="FB557" s="9">
        <v>74.05</v>
      </c>
      <c r="FC557" s="9">
        <v>65.150000000000006</v>
      </c>
      <c r="FD557" s="9">
        <v>62.35</v>
      </c>
      <c r="FE557" s="9">
        <v>62.1</v>
      </c>
      <c r="FF557" s="9">
        <v>62.2</v>
      </c>
      <c r="FG557" s="9">
        <v>62.85</v>
      </c>
      <c r="FH557" s="9">
        <v>66.599999999999994</v>
      </c>
      <c r="FI557" s="9">
        <v>77.05</v>
      </c>
      <c r="FJ557" s="9">
        <v>80.400000000000006</v>
      </c>
      <c r="FK557" s="9">
        <v>80.8</v>
      </c>
      <c r="FL557" s="9">
        <v>80.8</v>
      </c>
      <c r="FM557" s="9">
        <v>79.95</v>
      </c>
      <c r="FO557" s="9">
        <v>82.252600000000001</v>
      </c>
      <c r="FP557" s="7">
        <v>83.01</v>
      </c>
      <c r="FQ557" s="9">
        <v>1.2605</v>
      </c>
      <c r="FR557" s="7">
        <f t="shared" si="71"/>
        <v>65.854819516065064</v>
      </c>
      <c r="FT557" s="7">
        <v>4.55</v>
      </c>
      <c r="FU557" s="7">
        <v>4.0599999999999996</v>
      </c>
      <c r="FV557" s="9">
        <v>82.388300000000001</v>
      </c>
      <c r="FX557" s="9">
        <v>81.63</v>
      </c>
      <c r="FY557" s="9">
        <v>80.569999999999993</v>
      </c>
      <c r="FZ557" s="9">
        <v>79.14</v>
      </c>
      <c r="GA557" s="9">
        <v>76.599999999999994</v>
      </c>
      <c r="GB557" s="9">
        <v>73.290000000000006</v>
      </c>
    </row>
    <row r="558" spans="1:184" x14ac:dyDescent="0.25">
      <c r="A558" s="6">
        <f t="shared" si="72"/>
        <v>45331</v>
      </c>
      <c r="B558" s="13">
        <f t="shared" si="66"/>
        <v>2</v>
      </c>
      <c r="C558" s="13">
        <f t="shared" si="67"/>
        <v>2024</v>
      </c>
      <c r="D558">
        <f t="shared" si="68"/>
        <v>202402</v>
      </c>
      <c r="E558">
        <f t="shared" si="69"/>
        <v>1</v>
      </c>
      <c r="F558">
        <f t="shared" si="70"/>
        <v>202401</v>
      </c>
      <c r="G558" t="s">
        <v>747</v>
      </c>
      <c r="H558" s="9">
        <v>5.25</v>
      </c>
      <c r="I558" s="9">
        <v>5.1885000000000003</v>
      </c>
      <c r="J558" s="10">
        <v>5.1829739999999997</v>
      </c>
      <c r="K558" s="10">
        <v>5.1678312000000002</v>
      </c>
      <c r="L558" s="10">
        <v>5.1350043999999997</v>
      </c>
      <c r="M558" s="10">
        <v>5.0810604000000001</v>
      </c>
      <c r="N558" s="10">
        <v>5.0096257</v>
      </c>
      <c r="O558" s="10">
        <v>4.9257526</v>
      </c>
      <c r="P558" s="10">
        <v>4.8347306999999997</v>
      </c>
      <c r="Q558" s="10">
        <v>4.7412763</v>
      </c>
      <c r="R558" s="10">
        <v>4.6490660999999998</v>
      </c>
      <c r="S558" s="10">
        <v>4.5607471000000004</v>
      </c>
      <c r="T558" s="10">
        <v>4.4777113000000002</v>
      </c>
      <c r="U558" s="10">
        <v>4.4001298000000002</v>
      </c>
      <c r="V558" s="10">
        <v>4.3261238000000004</v>
      </c>
      <c r="W558" s="10">
        <v>4.2552664</v>
      </c>
      <c r="X558" s="10">
        <v>4.1877652999999997</v>
      </c>
      <c r="Y558" s="10">
        <v>4.1238257000000003</v>
      </c>
      <c r="Z558" s="10">
        <v>4.0636532000000001</v>
      </c>
      <c r="AA558" s="10">
        <v>4.0074551999999999</v>
      </c>
      <c r="AB558" s="10">
        <v>3.9553791999999999</v>
      </c>
      <c r="AC558" s="10">
        <v>3.9073036000000001</v>
      </c>
      <c r="AD558" s="10">
        <v>3.8630306999999999</v>
      </c>
      <c r="AE558" s="10">
        <v>3.8223607999999998</v>
      </c>
      <c r="AF558" s="10">
        <v>3.7850945999999999</v>
      </c>
      <c r="AG558" s="10">
        <v>3.7510338999999999</v>
      </c>
      <c r="AH558" s="10">
        <v>3.7199814999999998</v>
      </c>
      <c r="AI558" s="10">
        <v>3.6917498000000002</v>
      </c>
      <c r="AJ558" s="10">
        <v>3.6661545000000002</v>
      </c>
      <c r="AK558" s="10">
        <v>3.6430106000000002</v>
      </c>
      <c r="AL558" s="10">
        <v>3.6221331999999999</v>
      </c>
      <c r="AM558" s="10">
        <v>3.6033379999999999</v>
      </c>
      <c r="AN558" s="10">
        <v>3.5864398999999998</v>
      </c>
      <c r="AO558" s="10">
        <v>3.5712540000000002</v>
      </c>
      <c r="AP558" s="10">
        <v>3.5575960000000002</v>
      </c>
      <c r="AQ558" s="10">
        <v>3.5452808999999998</v>
      </c>
      <c r="AR558" s="10">
        <v>3.5341238000000001</v>
      </c>
      <c r="AS558" s="10">
        <v>3.5239403</v>
      </c>
      <c r="AT558" s="10">
        <v>3.5145689999999998</v>
      </c>
      <c r="AU558" s="10">
        <v>3.5059521999999999</v>
      </c>
      <c r="AV558" s="10">
        <v>3.4980614999999999</v>
      </c>
      <c r="AW558" s="10">
        <v>3.4908679999999999</v>
      </c>
      <c r="AX558" s="10">
        <v>3.4843427</v>
      </c>
      <c r="AY558" s="10">
        <v>3.4784570000000001</v>
      </c>
      <c r="AZ558" s="10">
        <v>3.473182</v>
      </c>
      <c r="BA558" s="10">
        <v>3.4684889000000001</v>
      </c>
      <c r="BB558" s="10">
        <v>3.4643489999999999</v>
      </c>
      <c r="BC558" s="10">
        <v>3.4607334000000001</v>
      </c>
      <c r="BD558" s="10">
        <v>3.4576134000000001</v>
      </c>
      <c r="BE558" s="10">
        <v>3.4549601000000001</v>
      </c>
      <c r="BF558" s="10">
        <v>3.4527481999999998</v>
      </c>
      <c r="BG558" s="10">
        <v>3.4509672999999998</v>
      </c>
      <c r="BH558" s="10">
        <v>3.4496112000000001</v>
      </c>
      <c r="BI558" s="10">
        <v>3.4486739000000002</v>
      </c>
      <c r="BJ558" s="10">
        <v>3.4481492</v>
      </c>
      <c r="BK558" s="10">
        <v>3.4480309</v>
      </c>
      <c r="BL558" s="10">
        <v>3.4483128000000001</v>
      </c>
      <c r="BM558" s="10">
        <v>3.4489888</v>
      </c>
      <c r="BN558" s="10">
        <v>3.4500527000000001</v>
      </c>
      <c r="BO558" s="10">
        <v>3.4514984000000002</v>
      </c>
      <c r="BP558" s="10">
        <v>3.4533197000000002</v>
      </c>
      <c r="BQ558" s="10">
        <v>3.4555104999999999</v>
      </c>
      <c r="BR558" s="10">
        <v>3.4760114</v>
      </c>
      <c r="BS558" s="10">
        <v>3.5079091999999998</v>
      </c>
      <c r="BU558" s="9">
        <v>66.42</v>
      </c>
      <c r="BV558" s="9">
        <v>66.540000000000006</v>
      </c>
      <c r="BW558" s="9">
        <v>66.77</v>
      </c>
      <c r="BX558" s="9">
        <v>67.010000000000005</v>
      </c>
      <c r="BY558" s="9">
        <v>67.22</v>
      </c>
      <c r="BZ558" s="9">
        <v>67.59</v>
      </c>
      <c r="CA558" s="9">
        <v>69.12</v>
      </c>
      <c r="CB558" s="9">
        <v>70.31</v>
      </c>
      <c r="CC558" s="9">
        <v>78.08</v>
      </c>
      <c r="CD558" s="9">
        <v>84.34</v>
      </c>
      <c r="CE558" s="9">
        <v>85.26</v>
      </c>
      <c r="CF558" s="9">
        <v>84.3</v>
      </c>
      <c r="CG558" s="9">
        <v>80.39</v>
      </c>
      <c r="CH558" s="9">
        <v>75.41</v>
      </c>
      <c r="CI558" s="9">
        <v>71.069999999999993</v>
      </c>
      <c r="CJ558" s="9">
        <v>67.73</v>
      </c>
      <c r="CK558" s="9">
        <v>67.8</v>
      </c>
      <c r="CL558" s="9">
        <v>69.34</v>
      </c>
      <c r="CM558" s="9">
        <v>71.8</v>
      </c>
      <c r="CN558" s="9">
        <v>75.92</v>
      </c>
      <c r="CO558" s="9">
        <v>78.52</v>
      </c>
      <c r="CP558" s="9">
        <v>80.900000000000006</v>
      </c>
      <c r="CQ558" s="9">
        <v>83.79</v>
      </c>
      <c r="CR558" s="9">
        <v>85.64</v>
      </c>
      <c r="CS558" s="9">
        <v>79.290000000000006</v>
      </c>
      <c r="CT558" s="9">
        <v>71.290000000000006</v>
      </c>
      <c r="CU558" s="9">
        <v>68.010000000000005</v>
      </c>
      <c r="CV558" s="9">
        <v>65.38</v>
      </c>
      <c r="CW558" s="9">
        <v>65.180000000000007</v>
      </c>
      <c r="CX558" s="9">
        <v>65.209999999999994</v>
      </c>
      <c r="CY558" s="9">
        <v>67.180000000000007</v>
      </c>
      <c r="CZ558" s="9">
        <v>71.760000000000005</v>
      </c>
      <c r="DA558" s="9">
        <v>75.52</v>
      </c>
      <c r="DB558" s="9">
        <v>78.78</v>
      </c>
      <c r="DC558" s="9">
        <v>80.98</v>
      </c>
      <c r="DD558" s="9">
        <v>80.39</v>
      </c>
      <c r="DE558" s="9">
        <v>77.900000000000006</v>
      </c>
      <c r="DF558" s="9">
        <v>73.72</v>
      </c>
      <c r="DG558" s="9">
        <v>70.17</v>
      </c>
      <c r="DH558" s="9">
        <v>66.11</v>
      </c>
      <c r="DI558" s="9">
        <v>58.86</v>
      </c>
      <c r="DJ558" s="9">
        <v>59.62</v>
      </c>
      <c r="DK558" s="9">
        <v>62.76</v>
      </c>
      <c r="DL558" s="9">
        <v>68.27</v>
      </c>
      <c r="DM558" s="9">
        <v>72.44</v>
      </c>
      <c r="DN558" s="9">
        <v>76.48</v>
      </c>
      <c r="DO558" s="9">
        <v>81.8</v>
      </c>
      <c r="DP558" s="9">
        <v>82.72</v>
      </c>
      <c r="DR558" s="9">
        <v>62.2</v>
      </c>
      <c r="DS558" s="9">
        <v>61.5</v>
      </c>
      <c r="DT558" s="9">
        <v>59.4</v>
      </c>
      <c r="DU558" s="9">
        <v>59.75</v>
      </c>
      <c r="DV558" s="9">
        <v>61.35</v>
      </c>
      <c r="DW558" s="9">
        <v>62.75</v>
      </c>
      <c r="DX558" s="9">
        <v>62.35</v>
      </c>
      <c r="DY558" s="9">
        <v>69.8</v>
      </c>
      <c r="DZ558" s="9">
        <v>74.3</v>
      </c>
      <c r="EA558" s="9">
        <v>75.599999999999994</v>
      </c>
      <c r="EB558" s="9">
        <v>79</v>
      </c>
      <c r="EC558" s="9">
        <v>79</v>
      </c>
      <c r="ED558" s="9">
        <v>74.099999999999994</v>
      </c>
      <c r="EE558" s="9">
        <v>64.900000000000006</v>
      </c>
      <c r="EF558" s="9">
        <v>62</v>
      </c>
      <c r="EG558" s="9">
        <v>61.65</v>
      </c>
      <c r="EH558" s="9">
        <v>61.45</v>
      </c>
      <c r="EI558" s="9">
        <v>61.9</v>
      </c>
      <c r="EJ558" s="9">
        <v>65</v>
      </c>
      <c r="EK558" s="9">
        <v>73.55</v>
      </c>
      <c r="EL558" s="9">
        <v>76.3</v>
      </c>
      <c r="EM558" s="9">
        <v>76.55</v>
      </c>
      <c r="EN558" s="9">
        <v>76.45</v>
      </c>
      <c r="EO558" s="9">
        <v>75.900000000000006</v>
      </c>
      <c r="EP558" s="9">
        <v>72.95</v>
      </c>
      <c r="EQ558" s="9">
        <v>64.900000000000006</v>
      </c>
      <c r="ER558" s="9">
        <v>62.4</v>
      </c>
      <c r="ES558" s="9">
        <v>62.15</v>
      </c>
      <c r="ET558" s="9">
        <v>62.3</v>
      </c>
      <c r="EU558" s="9">
        <v>62.85</v>
      </c>
      <c r="EV558" s="9">
        <v>65.849999999999994</v>
      </c>
      <c r="EW558" s="9">
        <v>74.2</v>
      </c>
      <c r="EX558" s="9">
        <v>76.849999999999994</v>
      </c>
      <c r="EY558" s="9">
        <v>77.099999999999994</v>
      </c>
      <c r="EZ558" s="9">
        <v>77</v>
      </c>
      <c r="FA558" s="9">
        <v>76.45</v>
      </c>
      <c r="FB558" s="9">
        <v>73.400000000000006</v>
      </c>
      <c r="FC558" s="9">
        <v>65</v>
      </c>
      <c r="FD558" s="9">
        <v>62.35</v>
      </c>
      <c r="FE558" s="9">
        <v>62.1</v>
      </c>
      <c r="FF558" s="9">
        <v>62.2</v>
      </c>
      <c r="FG558" s="9">
        <v>62.8</v>
      </c>
      <c r="FH558" s="9">
        <v>66.55</v>
      </c>
      <c r="FI558" s="9">
        <v>77</v>
      </c>
      <c r="FJ558" s="9">
        <v>80.349999999999994</v>
      </c>
      <c r="FK558" s="9">
        <v>80.75</v>
      </c>
      <c r="FL558" s="9">
        <v>80.75</v>
      </c>
      <c r="FM558" s="9">
        <v>79.900000000000006</v>
      </c>
      <c r="FO558" s="9">
        <v>82.343299999999999</v>
      </c>
      <c r="FP558" s="7">
        <v>83.58</v>
      </c>
      <c r="FQ558" s="9">
        <v>1.2632000000000001</v>
      </c>
      <c r="FR558" s="7">
        <f t="shared" si="71"/>
        <v>66.165294490183655</v>
      </c>
      <c r="FT558" s="7">
        <v>4.57</v>
      </c>
      <c r="FU558" s="7">
        <v>4.0599999999999996</v>
      </c>
      <c r="FV558" s="9">
        <v>82.477599999999995</v>
      </c>
      <c r="FX558" s="9">
        <v>82.19</v>
      </c>
      <c r="FY558" s="9">
        <v>81.11</v>
      </c>
      <c r="FZ558" s="9">
        <v>79.760000000000005</v>
      </c>
      <c r="GA558" s="9">
        <v>77.17</v>
      </c>
      <c r="GB558" s="9">
        <v>73.78</v>
      </c>
    </row>
    <row r="559" spans="1:184" x14ac:dyDescent="0.25">
      <c r="A559" s="6">
        <f t="shared" si="72"/>
        <v>45334</v>
      </c>
      <c r="B559" s="13">
        <f t="shared" si="66"/>
        <v>2</v>
      </c>
      <c r="C559" s="13">
        <f t="shared" si="67"/>
        <v>2024</v>
      </c>
      <c r="D559">
        <f t="shared" si="68"/>
        <v>202402</v>
      </c>
      <c r="E559">
        <f t="shared" si="69"/>
        <v>1</v>
      </c>
      <c r="F559">
        <f t="shared" si="70"/>
        <v>202401</v>
      </c>
      <c r="G559" t="s">
        <v>748</v>
      </c>
      <c r="H559" s="9">
        <v>5.25</v>
      </c>
      <c r="I559" s="9">
        <v>5.1882000000000001</v>
      </c>
      <c r="J559" s="10">
        <v>5.1822813999999999</v>
      </c>
      <c r="K559" s="10">
        <v>5.1596266999999996</v>
      </c>
      <c r="L559" s="10">
        <v>5.1197986999999996</v>
      </c>
      <c r="M559" s="10">
        <v>5.0581494999999999</v>
      </c>
      <c r="N559" s="10">
        <v>4.9790009</v>
      </c>
      <c r="O559" s="10">
        <v>4.8882089000000004</v>
      </c>
      <c r="P559" s="10">
        <v>4.7921037999999996</v>
      </c>
      <c r="Q559" s="10">
        <v>4.6957531000000001</v>
      </c>
      <c r="R559" s="10">
        <v>4.6026030000000002</v>
      </c>
      <c r="S559" s="10">
        <v>4.5143342999999998</v>
      </c>
      <c r="T559" s="10">
        <v>4.4317773999999996</v>
      </c>
      <c r="U559" s="10">
        <v>4.3545467000000002</v>
      </c>
      <c r="V559" s="10">
        <v>4.2814094000000003</v>
      </c>
      <c r="W559" s="10">
        <v>4.2121206000000004</v>
      </c>
      <c r="X559" s="10">
        <v>4.1467814000000001</v>
      </c>
      <c r="Y559" s="10">
        <v>4.0854904999999997</v>
      </c>
      <c r="Z559" s="10">
        <v>4.0283467000000002</v>
      </c>
      <c r="AA559" s="10">
        <v>3.9754508999999998</v>
      </c>
      <c r="AB559" s="10">
        <v>3.9268328000000001</v>
      </c>
      <c r="AC559" s="10">
        <v>3.8822597000000001</v>
      </c>
      <c r="AD559" s="10">
        <v>3.8414373999999998</v>
      </c>
      <c r="AE559" s="10">
        <v>3.8040706000000002</v>
      </c>
      <c r="AF559" s="10">
        <v>3.7698637000000002</v>
      </c>
      <c r="AG559" s="10">
        <v>3.7385228000000001</v>
      </c>
      <c r="AH559" s="10">
        <v>3.7097734999999998</v>
      </c>
      <c r="AI559" s="10">
        <v>3.6834356000000001</v>
      </c>
      <c r="AJ559" s="10">
        <v>3.6593553999999999</v>
      </c>
      <c r="AK559" s="10">
        <v>3.6373783</v>
      </c>
      <c r="AL559" s="10">
        <v>3.6173500000000001</v>
      </c>
      <c r="AM559" s="10">
        <v>3.5991167000000002</v>
      </c>
      <c r="AN559" s="10">
        <v>3.5825238000000001</v>
      </c>
      <c r="AO559" s="10">
        <v>3.5674171000000001</v>
      </c>
      <c r="AP559" s="10">
        <v>3.5536425999999999</v>
      </c>
      <c r="AQ559" s="10">
        <v>3.5410458999999999</v>
      </c>
      <c r="AR559" s="10">
        <v>3.5294728000000002</v>
      </c>
      <c r="AS559" s="10">
        <v>3.5187691000000001</v>
      </c>
      <c r="AT559" s="10">
        <v>3.5088021</v>
      </c>
      <c r="AU559" s="10">
        <v>3.4995337000000002</v>
      </c>
      <c r="AV559" s="10">
        <v>3.4909522000000002</v>
      </c>
      <c r="AW559" s="10">
        <v>3.4830458000000002</v>
      </c>
      <c r="AX559" s="10">
        <v>3.4758024999999999</v>
      </c>
      <c r="AY559" s="10">
        <v>3.4692107999999999</v>
      </c>
      <c r="AZ559" s="10">
        <v>3.4632586000000001</v>
      </c>
      <c r="BA559" s="10">
        <v>3.4579342</v>
      </c>
      <c r="BB559" s="10">
        <v>3.4532259000000001</v>
      </c>
      <c r="BC559" s="10">
        <v>3.4491217000000001</v>
      </c>
      <c r="BD559" s="10">
        <v>3.4456099</v>
      </c>
      <c r="BE559" s="10">
        <v>3.4426787000000001</v>
      </c>
      <c r="BF559" s="10">
        <v>3.4403163000000001</v>
      </c>
      <c r="BG559" s="10">
        <v>3.4385118000000001</v>
      </c>
      <c r="BH559" s="10">
        <v>3.4372544999999999</v>
      </c>
      <c r="BI559" s="10">
        <v>3.4365334999999999</v>
      </c>
      <c r="BJ559" s="10">
        <v>3.4363381</v>
      </c>
      <c r="BK559" s="10">
        <v>3.4366576000000002</v>
      </c>
      <c r="BL559" s="10">
        <v>3.4374812000000001</v>
      </c>
      <c r="BM559" s="10">
        <v>3.4387981000000001</v>
      </c>
      <c r="BN559" s="10">
        <v>3.4405975</v>
      </c>
      <c r="BO559" s="10">
        <v>3.4428687999999998</v>
      </c>
      <c r="BP559" s="10">
        <v>3.4456011000000002</v>
      </c>
      <c r="BQ559" s="10">
        <v>3.4487836999999999</v>
      </c>
      <c r="BR559" s="10">
        <v>3.4765153999999998</v>
      </c>
      <c r="BS559" s="10">
        <v>3.5164127000000001</v>
      </c>
      <c r="BU559" s="9">
        <v>62.65</v>
      </c>
      <c r="BV559" s="9">
        <v>62.81</v>
      </c>
      <c r="BW559" s="9">
        <v>63.37</v>
      </c>
      <c r="BX559" s="9">
        <v>63.87</v>
      </c>
      <c r="BY559" s="9">
        <v>64.209999999999994</v>
      </c>
      <c r="BZ559" s="9">
        <v>64.930000000000007</v>
      </c>
      <c r="CA559" s="9">
        <v>66.62</v>
      </c>
      <c r="CB559" s="9">
        <v>68.08</v>
      </c>
      <c r="CC559" s="9">
        <v>76.150000000000006</v>
      </c>
      <c r="CD559" s="9">
        <v>82.41</v>
      </c>
      <c r="CE559" s="9">
        <v>83.72</v>
      </c>
      <c r="CF559" s="9">
        <v>82.76</v>
      </c>
      <c r="CG559" s="9">
        <v>78.459999999999994</v>
      </c>
      <c r="CH559" s="9">
        <v>74.56</v>
      </c>
      <c r="CI559" s="9">
        <v>70.22</v>
      </c>
      <c r="CJ559" s="9">
        <v>66.88</v>
      </c>
      <c r="CK559" s="9">
        <v>66.95</v>
      </c>
      <c r="CL559" s="9">
        <v>68.489999999999995</v>
      </c>
      <c r="CM559" s="9">
        <v>70.95</v>
      </c>
      <c r="CN559" s="9">
        <v>74.95</v>
      </c>
      <c r="CO559" s="9">
        <v>77.55</v>
      </c>
      <c r="CP559" s="9">
        <v>79.930000000000007</v>
      </c>
      <c r="CQ559" s="9">
        <v>82.82</v>
      </c>
      <c r="CR559" s="9">
        <v>84.67</v>
      </c>
      <c r="CS559" s="9">
        <v>78.319999999999993</v>
      </c>
      <c r="CT559" s="9">
        <v>70.72</v>
      </c>
      <c r="CU559" s="9">
        <v>67.44</v>
      </c>
      <c r="CV559" s="9">
        <v>64.81</v>
      </c>
      <c r="CW559" s="9">
        <v>64.61</v>
      </c>
      <c r="CX559" s="9">
        <v>64.64</v>
      </c>
      <c r="CY559" s="9">
        <v>66.61</v>
      </c>
      <c r="CZ559" s="9">
        <v>71.59</v>
      </c>
      <c r="DA559" s="9">
        <v>75.349999999999994</v>
      </c>
      <c r="DB559" s="9">
        <v>78.61</v>
      </c>
      <c r="DC559" s="9">
        <v>80.81</v>
      </c>
      <c r="DD559" s="9">
        <v>80.22</v>
      </c>
      <c r="DE559" s="9">
        <v>77.73</v>
      </c>
      <c r="DF559" s="9">
        <v>73.55</v>
      </c>
      <c r="DG559" s="9">
        <v>70</v>
      </c>
      <c r="DH559" s="9">
        <v>65.94</v>
      </c>
      <c r="DI559" s="9">
        <v>58.69</v>
      </c>
      <c r="DJ559" s="9">
        <v>59.45</v>
      </c>
      <c r="DK559" s="9">
        <v>62.59</v>
      </c>
      <c r="DL559" s="9">
        <v>68.099999999999994</v>
      </c>
      <c r="DM559" s="9">
        <v>72.27</v>
      </c>
      <c r="DN559" s="9">
        <v>76.31</v>
      </c>
      <c r="DO559" s="9">
        <v>81.63</v>
      </c>
      <c r="DP559" s="9">
        <v>82.55</v>
      </c>
      <c r="DR559" s="9">
        <v>59.7</v>
      </c>
      <c r="DS559" s="9">
        <v>58.85</v>
      </c>
      <c r="DT559" s="9">
        <v>57.55</v>
      </c>
      <c r="DU559" s="9">
        <v>58.15</v>
      </c>
      <c r="DV559" s="9">
        <v>59.75</v>
      </c>
      <c r="DW559" s="9">
        <v>60.8</v>
      </c>
      <c r="DX559" s="9">
        <v>60.4</v>
      </c>
      <c r="DY559" s="9">
        <v>67.95</v>
      </c>
      <c r="DZ559" s="9">
        <v>72.45</v>
      </c>
      <c r="EA559" s="9">
        <v>73.75</v>
      </c>
      <c r="EB559" s="9">
        <v>77.150000000000006</v>
      </c>
      <c r="EC559" s="9">
        <v>77.150000000000006</v>
      </c>
      <c r="ED559" s="9">
        <v>72.25</v>
      </c>
      <c r="EE559" s="9">
        <v>63.55</v>
      </c>
      <c r="EF559" s="9">
        <v>60.8</v>
      </c>
      <c r="EG559" s="9">
        <v>60.55</v>
      </c>
      <c r="EH559" s="9">
        <v>60.6</v>
      </c>
      <c r="EI559" s="9">
        <v>61.1</v>
      </c>
      <c r="EJ559" s="9">
        <v>64</v>
      </c>
      <c r="EK559" s="9">
        <v>72.349999999999994</v>
      </c>
      <c r="EL559" s="9">
        <v>75.05</v>
      </c>
      <c r="EM559" s="9">
        <v>75.3</v>
      </c>
      <c r="EN559" s="9">
        <v>75.150000000000006</v>
      </c>
      <c r="EO559" s="9">
        <v>74.650000000000006</v>
      </c>
      <c r="EP559" s="9">
        <v>71.849999999999994</v>
      </c>
      <c r="EQ559" s="9">
        <v>63.95</v>
      </c>
      <c r="ER559" s="9">
        <v>61.45</v>
      </c>
      <c r="ES559" s="9">
        <v>61.25</v>
      </c>
      <c r="ET559" s="9">
        <v>61.35</v>
      </c>
      <c r="EU559" s="9">
        <v>61.9</v>
      </c>
      <c r="EV559" s="9">
        <v>64.8</v>
      </c>
      <c r="EW559" s="9">
        <v>73.099999999999994</v>
      </c>
      <c r="EX559" s="9">
        <v>75.75</v>
      </c>
      <c r="EY559" s="9">
        <v>76</v>
      </c>
      <c r="EZ559" s="9">
        <v>75.900000000000006</v>
      </c>
      <c r="FA559" s="9">
        <v>75.349999999999994</v>
      </c>
      <c r="FB559" s="9">
        <v>72.349999999999994</v>
      </c>
      <c r="FC559" s="9">
        <v>63.85</v>
      </c>
      <c r="FD559" s="9">
        <v>61.15</v>
      </c>
      <c r="FE559" s="9">
        <v>60.9</v>
      </c>
      <c r="FF559" s="9">
        <v>61</v>
      </c>
      <c r="FG559" s="9">
        <v>61.65</v>
      </c>
      <c r="FH559" s="9">
        <v>65.25</v>
      </c>
      <c r="FI559" s="9">
        <v>75.75</v>
      </c>
      <c r="FJ559" s="9">
        <v>79.099999999999994</v>
      </c>
      <c r="FK559" s="9">
        <v>79.55</v>
      </c>
      <c r="FL559" s="9">
        <v>79.55</v>
      </c>
      <c r="FM559" s="9">
        <v>78.650000000000006</v>
      </c>
      <c r="FO559" s="9">
        <v>82.280299999999997</v>
      </c>
      <c r="FP559" s="7">
        <v>83.88</v>
      </c>
      <c r="FQ559" s="9">
        <v>1.2615000000000001</v>
      </c>
      <c r="FR559" s="7">
        <f t="shared" si="71"/>
        <v>66.49227110582639</v>
      </c>
      <c r="FT559" s="7">
        <v>4.55</v>
      </c>
      <c r="FU559" s="7">
        <v>4.0599999999999996</v>
      </c>
      <c r="FV559" s="9">
        <v>82.420100000000005</v>
      </c>
      <c r="FX559" s="9">
        <v>82</v>
      </c>
      <c r="FY559" s="9">
        <v>81.040000000000006</v>
      </c>
      <c r="FZ559" s="9">
        <v>79.72</v>
      </c>
      <c r="GA559" s="9">
        <v>77.2</v>
      </c>
      <c r="GB559" s="9">
        <v>73.89</v>
      </c>
    </row>
    <row r="560" spans="1:184" x14ac:dyDescent="0.25">
      <c r="A560" s="6">
        <f t="shared" si="72"/>
        <v>45335</v>
      </c>
      <c r="B560" s="13">
        <f t="shared" si="66"/>
        <v>2</v>
      </c>
      <c r="C560" s="13">
        <f t="shared" si="67"/>
        <v>2024</v>
      </c>
      <c r="D560">
        <f t="shared" si="68"/>
        <v>202402</v>
      </c>
      <c r="E560">
        <f t="shared" si="69"/>
        <v>1</v>
      </c>
      <c r="F560">
        <f t="shared" si="70"/>
        <v>202401</v>
      </c>
      <c r="G560" t="s">
        <v>749</v>
      </c>
      <c r="H560" s="9">
        <v>5.25</v>
      </c>
      <c r="I560" s="9">
        <v>5.1887999999999996</v>
      </c>
      <c r="J560" s="10">
        <v>5.1881858999999997</v>
      </c>
      <c r="K560" s="10">
        <v>5.1836932999999998</v>
      </c>
      <c r="L560" s="10">
        <v>5.1655557999999999</v>
      </c>
      <c r="M560" s="10">
        <v>5.1288004000000003</v>
      </c>
      <c r="N560" s="10">
        <v>5.0743339000000001</v>
      </c>
      <c r="O560" s="10">
        <v>5.0060332000000001</v>
      </c>
      <c r="P560" s="10">
        <v>4.9286785000000002</v>
      </c>
      <c r="Q560" s="10">
        <v>4.8473027999999996</v>
      </c>
      <c r="R560" s="10">
        <v>4.7657832000000004</v>
      </c>
      <c r="S560" s="10">
        <v>4.6866225000000004</v>
      </c>
      <c r="T560" s="10">
        <v>4.6112273999999998</v>
      </c>
      <c r="U560" s="10">
        <v>4.5397856000000001</v>
      </c>
      <c r="V560" s="10">
        <v>4.4711454000000002</v>
      </c>
      <c r="W560" s="10">
        <v>4.4051049000000004</v>
      </c>
      <c r="X560" s="10">
        <v>4.3418329</v>
      </c>
      <c r="Y560" s="10">
        <v>4.2814959999999997</v>
      </c>
      <c r="Z560" s="10">
        <v>4.2242607999999997</v>
      </c>
      <c r="AA560" s="10">
        <v>4.1702959999999996</v>
      </c>
      <c r="AB560" s="10">
        <v>4.1197084999999998</v>
      </c>
      <c r="AC560" s="10">
        <v>4.0723782000000002</v>
      </c>
      <c r="AD560" s="10">
        <v>4.0281327999999998</v>
      </c>
      <c r="AE560" s="10">
        <v>3.9867979999999998</v>
      </c>
      <c r="AF560" s="10">
        <v>3.9481999999999999</v>
      </c>
      <c r="AG560" s="10">
        <v>3.912166</v>
      </c>
      <c r="AH560" s="10">
        <v>3.8785314</v>
      </c>
      <c r="AI560" s="10">
        <v>3.8471725999999999</v>
      </c>
      <c r="AJ560" s="10">
        <v>3.8179786999999998</v>
      </c>
      <c r="AK560" s="10">
        <v>3.7908376000000001</v>
      </c>
      <c r="AL560" s="10">
        <v>3.7656371000000002</v>
      </c>
      <c r="AM560" s="10">
        <v>3.7422662</v>
      </c>
      <c r="AN560" s="10">
        <v>3.7206128000000001</v>
      </c>
      <c r="AO560" s="10">
        <v>3.7005648999999998</v>
      </c>
      <c r="AP560" s="10">
        <v>3.6820111999999998</v>
      </c>
      <c r="AQ560" s="10">
        <v>3.6648396999999999</v>
      </c>
      <c r="AR560" s="10">
        <v>3.6489384999999999</v>
      </c>
      <c r="AS560" s="10">
        <v>3.6341961999999999</v>
      </c>
      <c r="AT560" s="10">
        <v>3.6205107999999999</v>
      </c>
      <c r="AU560" s="10">
        <v>3.6078328000000002</v>
      </c>
      <c r="AV560" s="10">
        <v>3.5961314</v>
      </c>
      <c r="AW560" s="10">
        <v>3.5853749000000001</v>
      </c>
      <c r="AX560" s="10">
        <v>3.5755319999999999</v>
      </c>
      <c r="AY560" s="10">
        <v>3.5665713999999999</v>
      </c>
      <c r="AZ560" s="10">
        <v>3.5584617000000001</v>
      </c>
      <c r="BA560" s="10">
        <v>3.5511715000000001</v>
      </c>
      <c r="BB560" s="10">
        <v>3.5446696000000002</v>
      </c>
      <c r="BC560" s="10">
        <v>3.5389244999999998</v>
      </c>
      <c r="BD560" s="10">
        <v>3.5339049</v>
      </c>
      <c r="BE560" s="10">
        <v>3.5295793999999998</v>
      </c>
      <c r="BF560" s="10">
        <v>3.5259184000000001</v>
      </c>
      <c r="BG560" s="10">
        <v>3.5228996000000001</v>
      </c>
      <c r="BH560" s="10">
        <v>3.5205036000000001</v>
      </c>
      <c r="BI560" s="10">
        <v>3.5187107000000002</v>
      </c>
      <c r="BJ560" s="10">
        <v>3.5175011</v>
      </c>
      <c r="BK560" s="10">
        <v>3.5168553</v>
      </c>
      <c r="BL560" s="10">
        <v>3.5167535999999999</v>
      </c>
      <c r="BM560" s="10">
        <v>3.5171763999999999</v>
      </c>
      <c r="BN560" s="10">
        <v>3.5181040000000001</v>
      </c>
      <c r="BO560" s="10">
        <v>3.5195167999999999</v>
      </c>
      <c r="BP560" s="10">
        <v>3.5213950000000001</v>
      </c>
      <c r="BQ560" s="10">
        <v>3.5237191999999999</v>
      </c>
      <c r="BR560" s="10">
        <v>3.5461056000000002</v>
      </c>
      <c r="BS560" s="10">
        <v>3.5806898</v>
      </c>
      <c r="BU560" s="9">
        <v>62.19</v>
      </c>
      <c r="BV560" s="9">
        <v>61.86</v>
      </c>
      <c r="BW560" s="9">
        <v>62.39</v>
      </c>
      <c r="BX560" s="9">
        <v>62.98</v>
      </c>
      <c r="BY560" s="9">
        <v>63.13</v>
      </c>
      <c r="BZ560" s="9">
        <v>63.85</v>
      </c>
      <c r="CA560" s="9">
        <v>65.540000000000006</v>
      </c>
      <c r="CB560" s="9">
        <v>66.680000000000007</v>
      </c>
      <c r="CC560" s="9">
        <v>74.53</v>
      </c>
      <c r="CD560" s="9">
        <v>80.790000000000006</v>
      </c>
      <c r="CE560" s="9">
        <v>82.24</v>
      </c>
      <c r="CF560" s="9">
        <v>81.78</v>
      </c>
      <c r="CG560" s="9">
        <v>77.78</v>
      </c>
      <c r="CH560" s="9">
        <v>73.680000000000007</v>
      </c>
      <c r="CI560" s="9">
        <v>69.64</v>
      </c>
      <c r="CJ560" s="9">
        <v>66.3</v>
      </c>
      <c r="CK560" s="9">
        <v>67.010000000000005</v>
      </c>
      <c r="CL560" s="9">
        <v>68.55</v>
      </c>
      <c r="CM560" s="9">
        <v>71.010000000000005</v>
      </c>
      <c r="CN560" s="9">
        <v>74.64</v>
      </c>
      <c r="CO560" s="9">
        <v>77.260000000000005</v>
      </c>
      <c r="CP560" s="9">
        <v>79.650000000000006</v>
      </c>
      <c r="CQ560" s="9">
        <v>82.54</v>
      </c>
      <c r="CR560" s="9">
        <v>84.39</v>
      </c>
      <c r="CS560" s="9">
        <v>78.040000000000006</v>
      </c>
      <c r="CT560" s="9">
        <v>70.44</v>
      </c>
      <c r="CU560" s="9">
        <v>67.16</v>
      </c>
      <c r="CV560" s="9">
        <v>64.53</v>
      </c>
      <c r="CW560" s="9">
        <v>64.34</v>
      </c>
      <c r="CX560" s="9">
        <v>64.37</v>
      </c>
      <c r="CY560" s="9">
        <v>66.34</v>
      </c>
      <c r="CZ560" s="9">
        <v>71.319999999999993</v>
      </c>
      <c r="DA560" s="9">
        <v>75.08</v>
      </c>
      <c r="DB560" s="9">
        <v>78.349999999999994</v>
      </c>
      <c r="DC560" s="9">
        <v>80.55</v>
      </c>
      <c r="DD560" s="9">
        <v>79.959999999999994</v>
      </c>
      <c r="DE560" s="9">
        <v>77.47</v>
      </c>
      <c r="DF560" s="9">
        <v>73.3</v>
      </c>
      <c r="DG560" s="9">
        <v>69.75</v>
      </c>
      <c r="DH560" s="9">
        <v>65.69</v>
      </c>
      <c r="DI560" s="9">
        <v>58.44</v>
      </c>
      <c r="DJ560" s="9">
        <v>59.21</v>
      </c>
      <c r="DK560" s="9">
        <v>62.35</v>
      </c>
      <c r="DL560" s="9">
        <v>67.86</v>
      </c>
      <c r="DM560" s="9">
        <v>72.040000000000006</v>
      </c>
      <c r="DN560" s="9">
        <v>76.08</v>
      </c>
      <c r="DO560" s="9">
        <v>81.41</v>
      </c>
      <c r="DP560" s="9">
        <v>82.33</v>
      </c>
      <c r="DR560" s="9">
        <v>59.3</v>
      </c>
      <c r="DS560" s="9">
        <v>58.35</v>
      </c>
      <c r="DT560" s="9">
        <v>56.85</v>
      </c>
      <c r="DU560" s="9">
        <v>57.3</v>
      </c>
      <c r="DV560" s="9">
        <v>58.8</v>
      </c>
      <c r="DW560" s="9">
        <v>59.95</v>
      </c>
      <c r="DX560" s="9">
        <v>59.55</v>
      </c>
      <c r="DY560" s="9">
        <v>66.8</v>
      </c>
      <c r="DZ560" s="9">
        <v>71.3</v>
      </c>
      <c r="EA560" s="9">
        <v>72.599999999999994</v>
      </c>
      <c r="EB560" s="9">
        <v>75.95</v>
      </c>
      <c r="EC560" s="9">
        <v>75.95</v>
      </c>
      <c r="ED560" s="9">
        <v>71.05</v>
      </c>
      <c r="EE560" s="9">
        <v>62.4</v>
      </c>
      <c r="EF560" s="9">
        <v>59.7</v>
      </c>
      <c r="EG560" s="9">
        <v>59.4</v>
      </c>
      <c r="EH560" s="9">
        <v>59.35</v>
      </c>
      <c r="EI560" s="9">
        <v>59.85</v>
      </c>
      <c r="EJ560" s="9">
        <v>62.85</v>
      </c>
      <c r="EK560" s="9">
        <v>71.5</v>
      </c>
      <c r="EL560" s="9">
        <v>74.25</v>
      </c>
      <c r="EM560" s="9">
        <v>74.5</v>
      </c>
      <c r="EN560" s="9">
        <v>74.349999999999994</v>
      </c>
      <c r="EO560" s="9">
        <v>73.849999999999994</v>
      </c>
      <c r="EP560" s="9">
        <v>71.45</v>
      </c>
      <c r="EQ560" s="9">
        <v>64.55</v>
      </c>
      <c r="ER560" s="9">
        <v>62.4</v>
      </c>
      <c r="ES560" s="9">
        <v>62.2</v>
      </c>
      <c r="ET560" s="9">
        <v>62.3</v>
      </c>
      <c r="EU560" s="9">
        <v>62.85</v>
      </c>
      <c r="EV560" s="9">
        <v>65.650000000000006</v>
      </c>
      <c r="EW560" s="9">
        <v>73.650000000000006</v>
      </c>
      <c r="EX560" s="9">
        <v>76.2</v>
      </c>
      <c r="EY560" s="9">
        <v>76.45</v>
      </c>
      <c r="EZ560" s="9">
        <v>76.349999999999994</v>
      </c>
      <c r="FA560" s="9">
        <v>75.849999999999994</v>
      </c>
      <c r="FB560" s="9">
        <v>72.95</v>
      </c>
      <c r="FC560" s="9">
        <v>64.75</v>
      </c>
      <c r="FD560" s="9">
        <v>62.1</v>
      </c>
      <c r="FE560" s="9">
        <v>61.9</v>
      </c>
      <c r="FF560" s="9">
        <v>62</v>
      </c>
      <c r="FG560" s="9">
        <v>62.6</v>
      </c>
      <c r="FH560" s="9">
        <v>66.2</v>
      </c>
      <c r="FI560" s="9">
        <v>76.7</v>
      </c>
      <c r="FJ560" s="9">
        <v>80.05</v>
      </c>
      <c r="FK560" s="9">
        <v>80.5</v>
      </c>
      <c r="FL560" s="9">
        <v>80.5</v>
      </c>
      <c r="FM560" s="9">
        <v>79.599999999999994</v>
      </c>
      <c r="FO560" s="9">
        <v>82.506</v>
      </c>
      <c r="FP560" s="7">
        <v>84.72</v>
      </c>
      <c r="FQ560" s="9">
        <v>1.2601</v>
      </c>
      <c r="FR560" s="7">
        <f t="shared" si="71"/>
        <v>67.23275930481708</v>
      </c>
      <c r="FT560" s="7">
        <v>4.68</v>
      </c>
      <c r="FU560" s="7">
        <v>4.16</v>
      </c>
      <c r="FV560" s="9">
        <v>82.645799999999994</v>
      </c>
      <c r="FX560" s="9">
        <v>82.77</v>
      </c>
      <c r="FY560" s="9">
        <v>81.48</v>
      </c>
      <c r="FZ560" s="9">
        <v>79.959999999999994</v>
      </c>
      <c r="GA560" s="9">
        <v>77.349999999999994</v>
      </c>
      <c r="GB560" s="9">
        <v>74.02</v>
      </c>
    </row>
    <row r="561" spans="1:184" x14ac:dyDescent="0.25">
      <c r="A561" s="6">
        <f t="shared" si="72"/>
        <v>45336</v>
      </c>
      <c r="B561" s="13">
        <f t="shared" si="66"/>
        <v>2</v>
      </c>
      <c r="C561" s="13">
        <f t="shared" si="67"/>
        <v>2024</v>
      </c>
      <c r="D561">
        <f t="shared" si="68"/>
        <v>202402</v>
      </c>
      <c r="E561">
        <f t="shared" si="69"/>
        <v>1</v>
      </c>
      <c r="F561">
        <f t="shared" si="70"/>
        <v>202401</v>
      </c>
      <c r="G561" t="s">
        <v>750</v>
      </c>
      <c r="H561" s="9">
        <v>5.25</v>
      </c>
      <c r="I561" s="9">
        <v>5.1887999999999996</v>
      </c>
      <c r="J561" s="10">
        <v>5.1880091999999998</v>
      </c>
      <c r="K561" s="10">
        <v>5.1727223000000002</v>
      </c>
      <c r="L561" s="10">
        <v>5.1387647000000003</v>
      </c>
      <c r="M561" s="10">
        <v>5.0808974999999998</v>
      </c>
      <c r="N561" s="10">
        <v>5.0034232999999997</v>
      </c>
      <c r="O561" s="10">
        <v>4.9132822999999997</v>
      </c>
      <c r="P561" s="10">
        <v>4.8171087000000004</v>
      </c>
      <c r="Q561" s="10">
        <v>4.7201411000000002</v>
      </c>
      <c r="R561" s="10">
        <v>4.6258691000000001</v>
      </c>
      <c r="S561" s="10">
        <v>4.5361149000000003</v>
      </c>
      <c r="T561" s="10">
        <v>4.4515704999999999</v>
      </c>
      <c r="U561" s="10">
        <v>4.3721217000000001</v>
      </c>
      <c r="V561" s="10">
        <v>4.2962258000000002</v>
      </c>
      <c r="W561" s="10">
        <v>4.2235702000000002</v>
      </c>
      <c r="X561" s="10">
        <v>4.1543115999999998</v>
      </c>
      <c r="Y561" s="10">
        <v>4.0886037000000002</v>
      </c>
      <c r="Z561" s="10">
        <v>4.0266007000000004</v>
      </c>
      <c r="AA561" s="10">
        <v>3.9684588000000001</v>
      </c>
      <c r="AB561" s="10">
        <v>3.9142782</v>
      </c>
      <c r="AC561" s="10">
        <v>3.8639540999999999</v>
      </c>
      <c r="AD561" s="10">
        <v>3.8173347</v>
      </c>
      <c r="AE561" s="10">
        <v>3.7742665</v>
      </c>
      <c r="AF561" s="10">
        <v>3.7345959</v>
      </c>
      <c r="AG561" s="10">
        <v>3.6981709999999999</v>
      </c>
      <c r="AH561" s="10">
        <v>3.6648353999999999</v>
      </c>
      <c r="AI561" s="10">
        <v>3.6344178</v>
      </c>
      <c r="AJ561" s="10">
        <v>3.6067429</v>
      </c>
      <c r="AK561" s="10">
        <v>3.5816341999999999</v>
      </c>
      <c r="AL561" s="10">
        <v>3.5589154000000001</v>
      </c>
      <c r="AM561" s="10">
        <v>3.5384107999999999</v>
      </c>
      <c r="AN561" s="10">
        <v>3.5199443000000001</v>
      </c>
      <c r="AO561" s="10">
        <v>3.5033394000000002</v>
      </c>
      <c r="AP561" s="10">
        <v>3.4884206</v>
      </c>
      <c r="AQ561" s="10">
        <v>3.4750114999999999</v>
      </c>
      <c r="AR561" s="10">
        <v>3.4629357999999999</v>
      </c>
      <c r="AS561" s="10">
        <v>3.4520179999999998</v>
      </c>
      <c r="AT561" s="10">
        <v>3.4421010999999999</v>
      </c>
      <c r="AU561" s="10">
        <v>3.4331236000000001</v>
      </c>
      <c r="AV561" s="10">
        <v>3.4250531999999998</v>
      </c>
      <c r="AW561" s="10">
        <v>3.4178573000000001</v>
      </c>
      <c r="AX561" s="10">
        <v>3.4115031</v>
      </c>
      <c r="AY561" s="10">
        <v>3.4059583</v>
      </c>
      <c r="AZ561" s="10">
        <v>3.4011903000000001</v>
      </c>
      <c r="BA561" s="10">
        <v>3.3971665</v>
      </c>
      <c r="BB561" s="10">
        <v>3.3938545000000002</v>
      </c>
      <c r="BC561" s="10">
        <v>3.3912214999999999</v>
      </c>
      <c r="BD561" s="10">
        <v>3.3892351999999999</v>
      </c>
      <c r="BE561" s="10">
        <v>3.3878629</v>
      </c>
      <c r="BF561" s="10">
        <v>3.3870746</v>
      </c>
      <c r="BG561" s="10">
        <v>3.3868512000000002</v>
      </c>
      <c r="BH561" s="10">
        <v>3.3871766000000001</v>
      </c>
      <c r="BI561" s="10">
        <v>3.3880347</v>
      </c>
      <c r="BJ561" s="10">
        <v>3.3894093999999999</v>
      </c>
      <c r="BK561" s="10">
        <v>3.3912846000000001</v>
      </c>
      <c r="BL561" s="10">
        <v>3.3936443000000001</v>
      </c>
      <c r="BM561" s="10">
        <v>3.3964723000000001</v>
      </c>
      <c r="BN561" s="10">
        <v>3.3997525999999998</v>
      </c>
      <c r="BO561" s="10">
        <v>3.4034691000000001</v>
      </c>
      <c r="BP561" s="10">
        <v>3.4076057</v>
      </c>
      <c r="BQ561" s="10">
        <v>3.4121462999999999</v>
      </c>
      <c r="BR561" s="10">
        <v>3.4469229000000001</v>
      </c>
      <c r="BS561" s="10">
        <v>3.4918809999999998</v>
      </c>
      <c r="BU561" s="9">
        <v>61.07</v>
      </c>
      <c r="BV561" s="9">
        <v>60.63</v>
      </c>
      <c r="BW561" s="9">
        <v>61.25</v>
      </c>
      <c r="BX561" s="9">
        <v>61.83</v>
      </c>
      <c r="BY561" s="9">
        <v>62.11</v>
      </c>
      <c r="BZ561" s="9">
        <v>62.71</v>
      </c>
      <c r="CA561" s="9">
        <v>64.599999999999994</v>
      </c>
      <c r="CB561" s="9">
        <v>65.739999999999995</v>
      </c>
      <c r="CC561" s="9">
        <v>73.09</v>
      </c>
      <c r="CD561" s="9">
        <v>79.349999999999994</v>
      </c>
      <c r="CE561" s="9">
        <v>80.5</v>
      </c>
      <c r="CF561" s="9">
        <v>80.040000000000006</v>
      </c>
      <c r="CG561" s="9">
        <v>76.14</v>
      </c>
      <c r="CH561" s="9">
        <v>72.14</v>
      </c>
      <c r="CI561" s="9">
        <v>68.290000000000006</v>
      </c>
      <c r="CJ561" s="9">
        <v>64.95</v>
      </c>
      <c r="CK561" s="9">
        <v>65.66</v>
      </c>
      <c r="CL561" s="9">
        <v>67.2</v>
      </c>
      <c r="CM561" s="9">
        <v>69.66</v>
      </c>
      <c r="CN561" s="9">
        <v>72.89</v>
      </c>
      <c r="CO561" s="9">
        <v>75.510000000000005</v>
      </c>
      <c r="CP561" s="9">
        <v>78.400000000000006</v>
      </c>
      <c r="CQ561" s="9">
        <v>81.290000000000006</v>
      </c>
      <c r="CR561" s="9">
        <v>83.14</v>
      </c>
      <c r="CS561" s="9">
        <v>76.790000000000006</v>
      </c>
      <c r="CT561" s="9">
        <v>69.790000000000006</v>
      </c>
      <c r="CU561" s="9">
        <v>66.510000000000005</v>
      </c>
      <c r="CV561" s="9">
        <v>63.88</v>
      </c>
      <c r="CW561" s="9">
        <v>64.09</v>
      </c>
      <c r="CX561" s="9">
        <v>64.42</v>
      </c>
      <c r="CY561" s="9">
        <v>66.39</v>
      </c>
      <c r="CZ561" s="9">
        <v>71.37</v>
      </c>
      <c r="DA561" s="9">
        <v>75.13</v>
      </c>
      <c r="DB561" s="9">
        <v>78.400000000000006</v>
      </c>
      <c r="DC561" s="9">
        <v>80.8</v>
      </c>
      <c r="DD561" s="9">
        <v>80.209999999999994</v>
      </c>
      <c r="DE561" s="9">
        <v>77.72</v>
      </c>
      <c r="DF561" s="9">
        <v>73.55</v>
      </c>
      <c r="DG561" s="9">
        <v>70</v>
      </c>
      <c r="DH561" s="9">
        <v>65.94</v>
      </c>
      <c r="DI561" s="9">
        <v>58.69</v>
      </c>
      <c r="DJ561" s="9">
        <v>59.46</v>
      </c>
      <c r="DK561" s="9">
        <v>62.6</v>
      </c>
      <c r="DL561" s="9">
        <v>68.11</v>
      </c>
      <c r="DM561" s="9">
        <v>72.290000000000006</v>
      </c>
      <c r="DN561" s="9">
        <v>76.33</v>
      </c>
      <c r="DO561" s="9">
        <v>81.66</v>
      </c>
      <c r="DP561" s="9">
        <v>82.58</v>
      </c>
      <c r="DR561" s="9">
        <v>58.05</v>
      </c>
      <c r="DS561" s="9">
        <v>57.2</v>
      </c>
      <c r="DT561" s="9">
        <v>56.3</v>
      </c>
      <c r="DU561" s="9">
        <v>57</v>
      </c>
      <c r="DV561" s="9">
        <v>58.05</v>
      </c>
      <c r="DW561" s="9">
        <v>59</v>
      </c>
      <c r="DX561" s="9">
        <v>58.6</v>
      </c>
      <c r="DY561" s="9">
        <v>65.3</v>
      </c>
      <c r="DZ561" s="9">
        <v>69.8</v>
      </c>
      <c r="EA561" s="9">
        <v>71.099999999999994</v>
      </c>
      <c r="EB561" s="9">
        <v>74.45</v>
      </c>
      <c r="EC561" s="9">
        <v>74.45</v>
      </c>
      <c r="ED561" s="9">
        <v>69.55</v>
      </c>
      <c r="EE561" s="9">
        <v>62.4</v>
      </c>
      <c r="EF561" s="9">
        <v>60.15</v>
      </c>
      <c r="EG561" s="9">
        <v>59.85</v>
      </c>
      <c r="EH561" s="9">
        <v>59.8</v>
      </c>
      <c r="EI561" s="9">
        <v>60.2</v>
      </c>
      <c r="EJ561" s="9">
        <v>63</v>
      </c>
      <c r="EK561" s="9">
        <v>70.8</v>
      </c>
      <c r="EL561" s="9">
        <v>73.3</v>
      </c>
      <c r="EM561" s="9">
        <v>73.55</v>
      </c>
      <c r="EN561" s="9">
        <v>73.400000000000006</v>
      </c>
      <c r="EO561" s="9">
        <v>72.95</v>
      </c>
      <c r="EP561" s="9">
        <v>70.5</v>
      </c>
      <c r="EQ561" s="9">
        <v>63.8</v>
      </c>
      <c r="ER561" s="9">
        <v>61.65</v>
      </c>
      <c r="ES561" s="9">
        <v>61.45</v>
      </c>
      <c r="ET561" s="9">
        <v>61.55</v>
      </c>
      <c r="EU561" s="9">
        <v>62.05</v>
      </c>
      <c r="EV561" s="9">
        <v>64.849999999999994</v>
      </c>
      <c r="EW561" s="9">
        <v>72.599999999999994</v>
      </c>
      <c r="EX561" s="9">
        <v>75.099999999999994</v>
      </c>
      <c r="EY561" s="9">
        <v>75.349999999999994</v>
      </c>
      <c r="EZ561" s="9">
        <v>75.25</v>
      </c>
      <c r="FA561" s="9">
        <v>74.75</v>
      </c>
      <c r="FB561" s="9">
        <v>71.75</v>
      </c>
      <c r="FC561" s="9">
        <v>63.45</v>
      </c>
      <c r="FD561" s="9">
        <v>60.85</v>
      </c>
      <c r="FE561" s="9">
        <v>60.6</v>
      </c>
      <c r="FF561" s="9">
        <v>60.7</v>
      </c>
      <c r="FG561" s="9">
        <v>61.3</v>
      </c>
      <c r="FH561" s="9">
        <v>65.05</v>
      </c>
      <c r="FI561" s="9">
        <v>75.5</v>
      </c>
      <c r="FJ561" s="9">
        <v>78.8</v>
      </c>
      <c r="FK561" s="9">
        <v>79.25</v>
      </c>
      <c r="FL561" s="9">
        <v>79.25</v>
      </c>
      <c r="FM561" s="9">
        <v>78.400000000000006</v>
      </c>
      <c r="FO561" s="9">
        <v>82.137500000000003</v>
      </c>
      <c r="FP561" s="7">
        <v>84.41</v>
      </c>
      <c r="FQ561" s="9">
        <v>1.2548999999999999</v>
      </c>
      <c r="FR561" s="7">
        <f t="shared" si="71"/>
        <v>67.264323850506017</v>
      </c>
      <c r="FT561" s="7">
        <v>4.54</v>
      </c>
      <c r="FU561" s="7">
        <v>4.03</v>
      </c>
      <c r="FV561" s="9">
        <v>82.271500000000003</v>
      </c>
      <c r="FX561" s="9">
        <v>81.599999999999994</v>
      </c>
      <c r="FY561" s="9">
        <v>80.48</v>
      </c>
      <c r="FZ561" s="9">
        <v>79.12</v>
      </c>
      <c r="GA561" s="9">
        <v>76.69</v>
      </c>
      <c r="GB561" s="9">
        <v>73.489999999999995</v>
      </c>
    </row>
    <row r="562" spans="1:184" x14ac:dyDescent="0.25">
      <c r="A562" s="6">
        <f t="shared" si="72"/>
        <v>45337</v>
      </c>
      <c r="B562" s="13">
        <f t="shared" si="66"/>
        <v>2</v>
      </c>
      <c r="C562" s="13">
        <f t="shared" si="67"/>
        <v>2024</v>
      </c>
      <c r="D562">
        <f t="shared" si="68"/>
        <v>202402</v>
      </c>
      <c r="E562">
        <f t="shared" si="69"/>
        <v>1</v>
      </c>
      <c r="F562">
        <f t="shared" si="70"/>
        <v>202401</v>
      </c>
      <c r="G562" t="s">
        <v>751</v>
      </c>
      <c r="H562" s="9">
        <v>5.25</v>
      </c>
      <c r="I562" s="9">
        <v>5.1885000000000003</v>
      </c>
      <c r="J562" s="10">
        <v>5.1880239000000001</v>
      </c>
      <c r="K562" s="10">
        <v>5.1752238999999998</v>
      </c>
      <c r="L562" s="10">
        <v>5.1408756000000002</v>
      </c>
      <c r="M562" s="10">
        <v>5.0804251999999996</v>
      </c>
      <c r="N562" s="10">
        <v>4.9988979000000002</v>
      </c>
      <c r="O562" s="10">
        <v>4.9046984</v>
      </c>
      <c r="P562" s="10">
        <v>4.8050229</v>
      </c>
      <c r="Q562" s="10">
        <v>4.7051970000000001</v>
      </c>
      <c r="R562" s="10">
        <v>4.6086052000000004</v>
      </c>
      <c r="S562" s="10">
        <v>4.5169708999999996</v>
      </c>
      <c r="T562" s="10">
        <v>4.4310836</v>
      </c>
      <c r="U562" s="10">
        <v>4.3508426</v>
      </c>
      <c r="V562" s="10">
        <v>4.2746959999999996</v>
      </c>
      <c r="W562" s="10">
        <v>4.2023130000000002</v>
      </c>
      <c r="X562" s="10">
        <v>4.1339208000000003</v>
      </c>
      <c r="Y562" s="10">
        <v>4.069744</v>
      </c>
      <c r="Z562" s="10">
        <v>4.0100078000000003</v>
      </c>
      <c r="AA562" s="10">
        <v>3.9549392999999999</v>
      </c>
      <c r="AB562" s="10">
        <v>3.9046501999999998</v>
      </c>
      <c r="AC562" s="10">
        <v>3.8588209</v>
      </c>
      <c r="AD562" s="10">
        <v>3.8170307000000001</v>
      </c>
      <c r="AE562" s="10">
        <v>3.7788571000000002</v>
      </c>
      <c r="AF562" s="10">
        <v>3.7438779000000002</v>
      </c>
      <c r="AG562" s="10">
        <v>3.7116723</v>
      </c>
      <c r="AH562" s="10">
        <v>3.6818599000000001</v>
      </c>
      <c r="AI562" s="10">
        <v>3.6542648</v>
      </c>
      <c r="AJ562" s="10">
        <v>3.6287745999999999</v>
      </c>
      <c r="AK562" s="10">
        <v>3.6052756000000001</v>
      </c>
      <c r="AL562" s="10">
        <v>3.5836543999999999</v>
      </c>
      <c r="AM562" s="10">
        <v>3.5637981000000001</v>
      </c>
      <c r="AN562" s="10">
        <v>3.5455933000000002</v>
      </c>
      <c r="AO562" s="10">
        <v>3.5289264999999999</v>
      </c>
      <c r="AP562" s="10">
        <v>3.5136848999999999</v>
      </c>
      <c r="AQ562" s="10">
        <v>3.4997550999999998</v>
      </c>
      <c r="AR562" s="10">
        <v>3.4870236000000001</v>
      </c>
      <c r="AS562" s="10">
        <v>3.4753775</v>
      </c>
      <c r="AT562" s="10">
        <v>3.4647168000000002</v>
      </c>
      <c r="AU562" s="10">
        <v>3.4550011</v>
      </c>
      <c r="AV562" s="10">
        <v>3.4462065000000002</v>
      </c>
      <c r="AW562" s="10">
        <v>3.4383088000000002</v>
      </c>
      <c r="AX562" s="10">
        <v>3.4312839999999998</v>
      </c>
      <c r="AY562" s="10">
        <v>3.4251081999999999</v>
      </c>
      <c r="AZ562" s="10">
        <v>3.4197573999999999</v>
      </c>
      <c r="BA562" s="10">
        <v>3.4152073000000001</v>
      </c>
      <c r="BB562" s="10">
        <v>3.4114341000000001</v>
      </c>
      <c r="BC562" s="10">
        <v>3.4084137000000001</v>
      </c>
      <c r="BD562" s="10">
        <v>3.4061221000000002</v>
      </c>
      <c r="BE562" s="10">
        <v>3.4045353</v>
      </c>
      <c r="BF562" s="10">
        <v>3.4036284999999999</v>
      </c>
      <c r="BG562" s="10">
        <v>3.4033745</v>
      </c>
      <c r="BH562" s="10">
        <v>3.4037449999999998</v>
      </c>
      <c r="BI562" s="10">
        <v>3.4047119000000001</v>
      </c>
      <c r="BJ562" s="10">
        <v>3.406247</v>
      </c>
      <c r="BK562" s="10">
        <v>3.4083222000000002</v>
      </c>
      <c r="BL562" s="10">
        <v>3.4109091999999999</v>
      </c>
      <c r="BM562" s="10">
        <v>3.41398</v>
      </c>
      <c r="BN562" s="10">
        <v>3.4175064000000002</v>
      </c>
      <c r="BO562" s="10">
        <v>3.4214601999999998</v>
      </c>
      <c r="BP562" s="10">
        <v>3.4258133000000002</v>
      </c>
      <c r="BQ562" s="10">
        <v>3.4305374</v>
      </c>
      <c r="BR562" s="10">
        <v>3.4656180000000001</v>
      </c>
      <c r="BS562" s="10">
        <v>3.5101486999999998</v>
      </c>
      <c r="BU562" s="9">
        <v>61.1</v>
      </c>
      <c r="BV562" s="9">
        <v>60.84</v>
      </c>
      <c r="BW562" s="9">
        <v>61.53</v>
      </c>
      <c r="BX562" s="9">
        <v>62.04</v>
      </c>
      <c r="BY562" s="9">
        <v>62.33</v>
      </c>
      <c r="BZ562" s="9">
        <v>62.92</v>
      </c>
      <c r="CA562" s="9">
        <v>64.8</v>
      </c>
      <c r="CB562" s="9">
        <v>65.97</v>
      </c>
      <c r="CC562" s="9">
        <v>73.88</v>
      </c>
      <c r="CD562" s="9">
        <v>80.16</v>
      </c>
      <c r="CE562" s="9">
        <v>81.099999999999994</v>
      </c>
      <c r="CF562" s="9">
        <v>80.569999999999993</v>
      </c>
      <c r="CG562" s="9">
        <v>76.69</v>
      </c>
      <c r="CH562" s="9">
        <v>72.540000000000006</v>
      </c>
      <c r="CI562" s="9">
        <v>68.7</v>
      </c>
      <c r="CJ562" s="9">
        <v>65.39</v>
      </c>
      <c r="CK562" s="9">
        <v>66.13</v>
      </c>
      <c r="CL562" s="9">
        <v>67.7</v>
      </c>
      <c r="CM562" s="9">
        <v>70.2</v>
      </c>
      <c r="CN562" s="9">
        <v>73.739999999999995</v>
      </c>
      <c r="CO562" s="9">
        <v>76.36</v>
      </c>
      <c r="CP562" s="9">
        <v>79.25</v>
      </c>
      <c r="CQ562" s="9">
        <v>82.14</v>
      </c>
      <c r="CR562" s="9">
        <v>83.99</v>
      </c>
      <c r="CS562" s="9">
        <v>77.64</v>
      </c>
      <c r="CT562" s="9">
        <v>70.97</v>
      </c>
      <c r="CU562" s="9">
        <v>67.69</v>
      </c>
      <c r="CV562" s="9">
        <v>65.06</v>
      </c>
      <c r="CW562" s="9">
        <v>65.27</v>
      </c>
      <c r="CX562" s="9">
        <v>65.599999999999994</v>
      </c>
      <c r="CY562" s="9">
        <v>67.569999999999993</v>
      </c>
      <c r="CZ562" s="9">
        <v>71.650000000000006</v>
      </c>
      <c r="DA562" s="9">
        <v>75.41</v>
      </c>
      <c r="DB562" s="9">
        <v>78.680000000000007</v>
      </c>
      <c r="DC562" s="9">
        <v>81.08</v>
      </c>
      <c r="DD562" s="9">
        <v>80.489999999999995</v>
      </c>
      <c r="DE562" s="9">
        <v>78</v>
      </c>
      <c r="DF562" s="9">
        <v>74.33</v>
      </c>
      <c r="DG562" s="9">
        <v>70.78</v>
      </c>
      <c r="DH562" s="9">
        <v>66.72</v>
      </c>
      <c r="DI562" s="9">
        <v>59.47</v>
      </c>
      <c r="DJ562" s="9">
        <v>60.24</v>
      </c>
      <c r="DK562" s="9">
        <v>63.38</v>
      </c>
      <c r="DL562" s="9">
        <v>69.39</v>
      </c>
      <c r="DM562" s="9">
        <v>73.569999999999993</v>
      </c>
      <c r="DN562" s="9">
        <v>77.61</v>
      </c>
      <c r="DO562" s="9">
        <v>82.94</v>
      </c>
      <c r="DP562" s="9">
        <v>83.86</v>
      </c>
      <c r="DR562" s="9">
        <v>58.2</v>
      </c>
      <c r="DS562" s="9">
        <v>57.35</v>
      </c>
      <c r="DT562" s="9">
        <v>56.55</v>
      </c>
      <c r="DU562" s="9">
        <v>57.05</v>
      </c>
      <c r="DV562" s="9">
        <v>58.6</v>
      </c>
      <c r="DW562" s="9">
        <v>59.8</v>
      </c>
      <c r="DX562" s="9">
        <v>59.4</v>
      </c>
      <c r="DY562" s="9">
        <v>65.75</v>
      </c>
      <c r="DZ562" s="9">
        <v>70.25</v>
      </c>
      <c r="EA562" s="9">
        <v>71.55</v>
      </c>
      <c r="EB562" s="9">
        <v>75.650000000000006</v>
      </c>
      <c r="EC562" s="9">
        <v>75.650000000000006</v>
      </c>
      <c r="ED562" s="9">
        <v>70.75</v>
      </c>
      <c r="EE562" s="9">
        <v>62.85</v>
      </c>
      <c r="EF562" s="9">
        <v>60.35</v>
      </c>
      <c r="EG562" s="9">
        <v>60.2</v>
      </c>
      <c r="EH562" s="9">
        <v>60.3</v>
      </c>
      <c r="EI562" s="9">
        <v>60.85</v>
      </c>
      <c r="EJ562" s="9">
        <v>63.65</v>
      </c>
      <c r="EK562" s="9">
        <v>71.349999999999994</v>
      </c>
      <c r="EL562" s="9">
        <v>73.8</v>
      </c>
      <c r="EM562" s="9">
        <v>74.05</v>
      </c>
      <c r="EN562" s="9">
        <v>73.95</v>
      </c>
      <c r="EO562" s="9">
        <v>73.45</v>
      </c>
      <c r="EP562" s="9">
        <v>70.900000000000006</v>
      </c>
      <c r="EQ562" s="9">
        <v>64</v>
      </c>
      <c r="ER562" s="9">
        <v>61.8</v>
      </c>
      <c r="ES562" s="9">
        <v>61.6</v>
      </c>
      <c r="ET562" s="9">
        <v>61.7</v>
      </c>
      <c r="EU562" s="9">
        <v>62.25</v>
      </c>
      <c r="EV562" s="9">
        <v>65.099999999999994</v>
      </c>
      <c r="EW562" s="9">
        <v>73.099999999999994</v>
      </c>
      <c r="EX562" s="9">
        <v>75.650000000000006</v>
      </c>
      <c r="EY562" s="9">
        <v>75.900000000000006</v>
      </c>
      <c r="EZ562" s="9">
        <v>75.849999999999994</v>
      </c>
      <c r="FA562" s="9">
        <v>75.3</v>
      </c>
      <c r="FB562" s="9">
        <v>72.3</v>
      </c>
      <c r="FC562" s="9">
        <v>64</v>
      </c>
      <c r="FD562" s="9">
        <v>61.4</v>
      </c>
      <c r="FE562" s="9">
        <v>61.15</v>
      </c>
      <c r="FF562" s="9">
        <v>61.2</v>
      </c>
      <c r="FG562" s="9">
        <v>61.85</v>
      </c>
      <c r="FH562" s="9">
        <v>65.599999999999994</v>
      </c>
      <c r="FI562" s="9">
        <v>76.05</v>
      </c>
      <c r="FJ562" s="9">
        <v>79.400000000000006</v>
      </c>
      <c r="FK562" s="9">
        <v>79.8</v>
      </c>
      <c r="FL562" s="9">
        <v>79.8</v>
      </c>
      <c r="FM562" s="9">
        <v>78.95</v>
      </c>
      <c r="FO562" s="9">
        <v>82.174499999999995</v>
      </c>
      <c r="FP562" s="7">
        <v>84.33</v>
      </c>
      <c r="FQ562" s="9">
        <v>1.2585</v>
      </c>
      <c r="FR562" s="7">
        <f t="shared" si="71"/>
        <v>67.008343265792618</v>
      </c>
      <c r="FT562" s="7">
        <v>4.57</v>
      </c>
      <c r="FU562" s="7">
        <v>4.05</v>
      </c>
      <c r="FV562" s="9">
        <v>82.303200000000004</v>
      </c>
      <c r="FX562" s="9">
        <v>82.86</v>
      </c>
      <c r="FY562" s="9">
        <v>81.56</v>
      </c>
      <c r="FZ562" s="9">
        <v>79.98</v>
      </c>
      <c r="GA562" s="9">
        <v>77.36</v>
      </c>
      <c r="GB562" s="9">
        <v>73.930000000000007</v>
      </c>
    </row>
    <row r="563" spans="1:184" x14ac:dyDescent="0.25">
      <c r="A563" s="6">
        <f t="shared" si="72"/>
        <v>45338</v>
      </c>
      <c r="B563" s="13">
        <f t="shared" si="66"/>
        <v>2</v>
      </c>
      <c r="C563" s="13">
        <f t="shared" si="67"/>
        <v>2024</v>
      </c>
      <c r="D563">
        <f t="shared" si="68"/>
        <v>202402</v>
      </c>
      <c r="E563">
        <f t="shared" si="69"/>
        <v>1</v>
      </c>
      <c r="F563">
        <f t="shared" si="70"/>
        <v>202401</v>
      </c>
      <c r="G563" t="s">
        <v>752</v>
      </c>
      <c r="H563" s="9">
        <v>5.25</v>
      </c>
      <c r="I563" s="9">
        <v>5.1881000000000004</v>
      </c>
      <c r="J563" s="10">
        <v>5.1871783000000002</v>
      </c>
      <c r="K563" s="10">
        <v>5.1761794999999999</v>
      </c>
      <c r="L563" s="10">
        <v>5.1498881000000001</v>
      </c>
      <c r="M563" s="10">
        <v>5.1035442</v>
      </c>
      <c r="N563" s="10">
        <v>5.0396502999999999</v>
      </c>
      <c r="O563" s="10">
        <v>4.9637761999999999</v>
      </c>
      <c r="P563" s="10">
        <v>4.8818611000000001</v>
      </c>
      <c r="Q563" s="10">
        <v>4.7988825000000004</v>
      </c>
      <c r="R563" s="10">
        <v>4.7181438</v>
      </c>
      <c r="S563" s="10">
        <v>4.6413389</v>
      </c>
      <c r="T563" s="10">
        <v>4.5687810000000004</v>
      </c>
      <c r="U563" s="10">
        <v>4.4997816999999998</v>
      </c>
      <c r="V563" s="10">
        <v>4.4320706999999997</v>
      </c>
      <c r="W563" s="10">
        <v>4.3653385</v>
      </c>
      <c r="X563" s="10">
        <v>4.3000376999999999</v>
      </c>
      <c r="Y563" s="10">
        <v>4.2366187000000002</v>
      </c>
      <c r="Z563" s="10">
        <v>4.1755319999999996</v>
      </c>
      <c r="AA563" s="10">
        <v>4.1172301999999998</v>
      </c>
      <c r="AB563" s="10">
        <v>4.0620944000000003</v>
      </c>
      <c r="AC563" s="10">
        <v>4.0101830999999999</v>
      </c>
      <c r="AD563" s="10">
        <v>3.9614636000000001</v>
      </c>
      <c r="AE563" s="10">
        <v>3.9159011000000001</v>
      </c>
      <c r="AF563" s="10">
        <v>3.8734608000000001</v>
      </c>
      <c r="AG563" s="10">
        <v>3.8341097999999998</v>
      </c>
      <c r="AH563" s="10">
        <v>3.7977946</v>
      </c>
      <c r="AI563" s="10">
        <v>3.7643795999999998</v>
      </c>
      <c r="AJ563" s="10">
        <v>3.7337075999999998</v>
      </c>
      <c r="AK563" s="10">
        <v>3.7056200000000001</v>
      </c>
      <c r="AL563" s="10">
        <v>3.6799585000000001</v>
      </c>
      <c r="AM563" s="10">
        <v>3.6565656999999998</v>
      </c>
      <c r="AN563" s="10">
        <v>3.6352831999999999</v>
      </c>
      <c r="AO563" s="10">
        <v>3.6159528000000001</v>
      </c>
      <c r="AP563" s="10">
        <v>3.5984167999999999</v>
      </c>
      <c r="AQ563" s="10">
        <v>3.5825170000000002</v>
      </c>
      <c r="AR563" s="10">
        <v>3.5680952000000001</v>
      </c>
      <c r="AS563" s="10">
        <v>3.5549935000000001</v>
      </c>
      <c r="AT563" s="10">
        <v>3.5430706999999999</v>
      </c>
      <c r="AU563" s="10">
        <v>3.5322594999999999</v>
      </c>
      <c r="AV563" s="10">
        <v>3.5225135000000001</v>
      </c>
      <c r="AW563" s="10">
        <v>3.5137860000000001</v>
      </c>
      <c r="AX563" s="10">
        <v>3.5060302999999999</v>
      </c>
      <c r="AY563" s="10">
        <v>3.4991998</v>
      </c>
      <c r="AZ563" s="10">
        <v>3.4932479999999999</v>
      </c>
      <c r="BA563" s="10">
        <v>3.4881281</v>
      </c>
      <c r="BB563" s="10">
        <v>3.4837935999999998</v>
      </c>
      <c r="BC563" s="10">
        <v>3.4801978</v>
      </c>
      <c r="BD563" s="10">
        <v>3.4772940000000001</v>
      </c>
      <c r="BE563" s="10">
        <v>3.4750358000000001</v>
      </c>
      <c r="BF563" s="10">
        <v>3.4733805000000002</v>
      </c>
      <c r="BG563" s="10">
        <v>3.4723033000000001</v>
      </c>
      <c r="BH563" s="10">
        <v>3.4717844000000002</v>
      </c>
      <c r="BI563" s="10">
        <v>3.4718038999999998</v>
      </c>
      <c r="BJ563" s="10">
        <v>3.4723419999999998</v>
      </c>
      <c r="BK563" s="10">
        <v>3.4733789000000002</v>
      </c>
      <c r="BL563" s="10">
        <v>3.4748947000000001</v>
      </c>
      <c r="BM563" s="10">
        <v>3.4768696000000001</v>
      </c>
      <c r="BN563" s="10">
        <v>3.4792836999999999</v>
      </c>
      <c r="BO563" s="10">
        <v>3.4821171999999998</v>
      </c>
      <c r="BP563" s="10">
        <v>3.4853502999999999</v>
      </c>
      <c r="BQ563" s="10">
        <v>3.4889630999999999</v>
      </c>
      <c r="BR563" s="10">
        <v>3.5178159</v>
      </c>
      <c r="BS563" s="10">
        <v>3.5572596000000001</v>
      </c>
      <c r="BU563" s="9">
        <v>60.56</v>
      </c>
      <c r="BV563" s="9">
        <v>60.31</v>
      </c>
      <c r="BW563" s="9">
        <v>60.98</v>
      </c>
      <c r="BX563" s="9">
        <v>61.64</v>
      </c>
      <c r="BY563" s="9">
        <v>61.99</v>
      </c>
      <c r="BZ563" s="9">
        <v>62.94</v>
      </c>
      <c r="CA563" s="9">
        <v>64.64</v>
      </c>
      <c r="CB563" s="9">
        <v>65.92</v>
      </c>
      <c r="CC563" s="9">
        <v>73.8</v>
      </c>
      <c r="CD563" s="9">
        <v>80.05</v>
      </c>
      <c r="CE563" s="9">
        <v>81.290000000000006</v>
      </c>
      <c r="CF563" s="9">
        <v>80.569999999999993</v>
      </c>
      <c r="CG563" s="9">
        <v>76.510000000000005</v>
      </c>
      <c r="CH563" s="9">
        <v>72.56</v>
      </c>
      <c r="CI563" s="9">
        <v>68.72</v>
      </c>
      <c r="CJ563" s="9">
        <v>65.41</v>
      </c>
      <c r="CK563" s="9">
        <v>66.150000000000006</v>
      </c>
      <c r="CL563" s="9">
        <v>67.72</v>
      </c>
      <c r="CM563" s="9">
        <v>70.22</v>
      </c>
      <c r="CN563" s="9">
        <v>73.67</v>
      </c>
      <c r="CO563" s="9">
        <v>76.290000000000006</v>
      </c>
      <c r="CP563" s="9">
        <v>79.180000000000007</v>
      </c>
      <c r="CQ563" s="9">
        <v>82.07</v>
      </c>
      <c r="CR563" s="9">
        <v>83.92</v>
      </c>
      <c r="CS563" s="9">
        <v>77.569999999999993</v>
      </c>
      <c r="CT563" s="9">
        <v>70.45</v>
      </c>
      <c r="CU563" s="9">
        <v>67.17</v>
      </c>
      <c r="CV563" s="9">
        <v>64.540000000000006</v>
      </c>
      <c r="CW563" s="9">
        <v>64.75</v>
      </c>
      <c r="CX563" s="9">
        <v>65.08</v>
      </c>
      <c r="CY563" s="9">
        <v>67.05</v>
      </c>
      <c r="CZ563" s="9">
        <v>70.63</v>
      </c>
      <c r="DA563" s="9">
        <v>74.19</v>
      </c>
      <c r="DB563" s="9">
        <v>77.459999999999994</v>
      </c>
      <c r="DC563" s="9">
        <v>79.86</v>
      </c>
      <c r="DD563" s="9">
        <v>79.27</v>
      </c>
      <c r="DE563" s="9">
        <v>76.78</v>
      </c>
      <c r="DF563" s="9">
        <v>74.11</v>
      </c>
      <c r="DG563" s="9">
        <v>70.56</v>
      </c>
      <c r="DH563" s="9">
        <v>66.5</v>
      </c>
      <c r="DI563" s="9">
        <v>59.25</v>
      </c>
      <c r="DJ563" s="9">
        <v>60.02</v>
      </c>
      <c r="DK563" s="9">
        <v>63.16</v>
      </c>
      <c r="DL563" s="9">
        <v>70.17</v>
      </c>
      <c r="DM563" s="9">
        <v>74.349999999999994</v>
      </c>
      <c r="DN563" s="9">
        <v>78.39</v>
      </c>
      <c r="DO563" s="9">
        <v>83.72</v>
      </c>
      <c r="DP563" s="9">
        <v>84.64</v>
      </c>
      <c r="DR563" s="9">
        <v>57.2</v>
      </c>
      <c r="DS563" s="9">
        <v>56.3</v>
      </c>
      <c r="DT563" s="9">
        <v>55.35</v>
      </c>
      <c r="DU563" s="9">
        <v>57.45</v>
      </c>
      <c r="DV563" s="9">
        <v>58</v>
      </c>
      <c r="DW563" s="9">
        <v>59.55</v>
      </c>
      <c r="DX563" s="9">
        <v>59.15</v>
      </c>
      <c r="DY563" s="9">
        <v>65.5</v>
      </c>
      <c r="DZ563" s="9">
        <v>70</v>
      </c>
      <c r="EA563" s="9">
        <v>71.3</v>
      </c>
      <c r="EB563" s="9">
        <v>75</v>
      </c>
      <c r="EC563" s="9">
        <v>75</v>
      </c>
      <c r="ED563" s="9">
        <v>70.099999999999994</v>
      </c>
      <c r="EE563" s="9">
        <v>62.65</v>
      </c>
      <c r="EF563" s="9">
        <v>60.3</v>
      </c>
      <c r="EG563" s="9">
        <v>60.1</v>
      </c>
      <c r="EH563" s="9">
        <v>60.2</v>
      </c>
      <c r="EI563" s="9">
        <v>60.7</v>
      </c>
      <c r="EJ563" s="9">
        <v>63.45</v>
      </c>
      <c r="EK563" s="9">
        <v>70.95</v>
      </c>
      <c r="EL563" s="9">
        <v>73.349999999999994</v>
      </c>
      <c r="EM563" s="9">
        <v>73.599999999999994</v>
      </c>
      <c r="EN563" s="9">
        <v>73.5</v>
      </c>
      <c r="EO563" s="9">
        <v>73.05</v>
      </c>
      <c r="EP563" s="9">
        <v>70.55</v>
      </c>
      <c r="EQ563" s="9">
        <v>63.75</v>
      </c>
      <c r="ER563" s="9">
        <v>61.65</v>
      </c>
      <c r="ES563" s="9">
        <v>61.45</v>
      </c>
      <c r="ET563" s="9">
        <v>61.55</v>
      </c>
      <c r="EU563" s="9">
        <v>62.05</v>
      </c>
      <c r="EV563" s="9">
        <v>64.7</v>
      </c>
      <c r="EW563" s="9">
        <v>72.099999999999994</v>
      </c>
      <c r="EX563" s="9">
        <v>74.45</v>
      </c>
      <c r="EY563" s="9">
        <v>74.7</v>
      </c>
      <c r="EZ563" s="9">
        <v>74.650000000000006</v>
      </c>
      <c r="FA563" s="9">
        <v>74.099999999999994</v>
      </c>
      <c r="FB563" s="9">
        <v>71.099999999999994</v>
      </c>
      <c r="FC563" s="9">
        <v>62.85</v>
      </c>
      <c r="FD563" s="9">
        <v>60.2</v>
      </c>
      <c r="FE563" s="9">
        <v>60</v>
      </c>
      <c r="FF563" s="9">
        <v>60.05</v>
      </c>
      <c r="FG563" s="9">
        <v>60.7</v>
      </c>
      <c r="FH563" s="9">
        <v>64.400000000000006</v>
      </c>
      <c r="FI563" s="9">
        <v>74.900000000000006</v>
      </c>
      <c r="FJ563" s="9">
        <v>78.2</v>
      </c>
      <c r="FK563" s="9">
        <v>78.650000000000006</v>
      </c>
      <c r="FL563" s="9">
        <v>78.650000000000006</v>
      </c>
      <c r="FM563" s="9">
        <v>77.75</v>
      </c>
      <c r="FO563" s="9">
        <v>82.133399999999995</v>
      </c>
      <c r="FP563" s="7">
        <v>84.88</v>
      </c>
      <c r="FQ563" s="9">
        <v>1.2584</v>
      </c>
      <c r="FR563" s="7">
        <f t="shared" si="71"/>
        <v>67.450731087094724</v>
      </c>
      <c r="FT563" s="7">
        <v>4.63</v>
      </c>
      <c r="FU563" s="7">
        <v>4.1100000000000003</v>
      </c>
      <c r="FV563" s="9">
        <v>82.264600000000002</v>
      </c>
      <c r="FX563" s="9">
        <v>83.47</v>
      </c>
      <c r="FY563" s="9">
        <v>82.11</v>
      </c>
      <c r="FZ563" s="9">
        <v>80.400000000000006</v>
      </c>
      <c r="GA563" s="9">
        <v>77.66</v>
      </c>
      <c r="GB563" s="9">
        <v>74.16</v>
      </c>
    </row>
    <row r="564" spans="1:184" x14ac:dyDescent="0.25">
      <c r="A564" s="6">
        <f t="shared" si="72"/>
        <v>45341</v>
      </c>
      <c r="B564" s="13">
        <f t="shared" si="66"/>
        <v>2</v>
      </c>
      <c r="C564" s="13">
        <f t="shared" si="67"/>
        <v>2024</v>
      </c>
      <c r="D564">
        <f t="shared" si="68"/>
        <v>202402</v>
      </c>
      <c r="E564">
        <f t="shared" si="69"/>
        <v>1</v>
      </c>
      <c r="F564">
        <f t="shared" si="70"/>
        <v>202401</v>
      </c>
      <c r="G564" t="s">
        <v>753</v>
      </c>
      <c r="H564" s="9">
        <v>5.25</v>
      </c>
      <c r="I564" s="9">
        <v>5.1874000000000002</v>
      </c>
      <c r="J564" s="10">
        <v>5.1890112000000004</v>
      </c>
      <c r="K564" s="10">
        <v>5.1762766999999998</v>
      </c>
      <c r="L564" s="10">
        <v>5.1459086999999997</v>
      </c>
      <c r="M564" s="10">
        <v>5.0929804000000001</v>
      </c>
      <c r="N564" s="10">
        <v>5.0215443999999998</v>
      </c>
      <c r="O564" s="10">
        <v>4.9380993000000002</v>
      </c>
      <c r="P564" s="10">
        <v>4.8491670999999998</v>
      </c>
      <c r="Q564" s="10">
        <v>4.7598298999999997</v>
      </c>
      <c r="R564" s="10">
        <v>4.6736561999999999</v>
      </c>
      <c r="S564" s="10">
        <v>4.5922339000000001</v>
      </c>
      <c r="T564" s="10">
        <v>4.5161626999999998</v>
      </c>
      <c r="U564" s="10">
        <v>4.4448220999999997</v>
      </c>
      <c r="V564" s="10">
        <v>4.3759788000000004</v>
      </c>
      <c r="W564" s="10">
        <v>4.3093101999999996</v>
      </c>
      <c r="X564" s="10">
        <v>4.2451825999999997</v>
      </c>
      <c r="Y564" s="10">
        <v>4.1839599999999999</v>
      </c>
      <c r="Z564" s="10">
        <v>4.1260063999999996</v>
      </c>
      <c r="AA564" s="10">
        <v>4.0716878999999997</v>
      </c>
      <c r="AB564" s="10">
        <v>4.0212678999999998</v>
      </c>
      <c r="AC564" s="10">
        <v>3.9746269000000001</v>
      </c>
      <c r="AD564" s="10">
        <v>3.9315559000000002</v>
      </c>
      <c r="AE564" s="10">
        <v>3.8918441000000001</v>
      </c>
      <c r="AF564" s="10">
        <v>3.8552810000000002</v>
      </c>
      <c r="AG564" s="10">
        <v>3.8216572000000002</v>
      </c>
      <c r="AH564" s="10">
        <v>3.7907668999999999</v>
      </c>
      <c r="AI564" s="10">
        <v>3.7624254000000001</v>
      </c>
      <c r="AJ564" s="10">
        <v>3.7364546999999999</v>
      </c>
      <c r="AK564" s="10">
        <v>3.7126758</v>
      </c>
      <c r="AL564" s="10">
        <v>3.6909098999999999</v>
      </c>
      <c r="AM564" s="10">
        <v>3.6709789000000002</v>
      </c>
      <c r="AN564" s="10">
        <v>3.6527037</v>
      </c>
      <c r="AO564" s="10">
        <v>3.6359056999999999</v>
      </c>
      <c r="AP564" s="10">
        <v>3.6204065999999999</v>
      </c>
      <c r="AQ564" s="10">
        <v>3.6060275000000002</v>
      </c>
      <c r="AR564" s="10">
        <v>3.5925896000000002</v>
      </c>
      <c r="AS564" s="10">
        <v>3.5799148000000001</v>
      </c>
      <c r="AT564" s="10">
        <v>3.5678532999999999</v>
      </c>
      <c r="AU564" s="10">
        <v>3.5563850000000001</v>
      </c>
      <c r="AV564" s="10">
        <v>3.5455256999999998</v>
      </c>
      <c r="AW564" s="10">
        <v>3.5352907</v>
      </c>
      <c r="AX564" s="10">
        <v>3.5256954</v>
      </c>
      <c r="AY564" s="10">
        <v>3.5167557</v>
      </c>
      <c r="AZ564" s="10">
        <v>3.5084868999999999</v>
      </c>
      <c r="BA564" s="10">
        <v>3.5009044</v>
      </c>
      <c r="BB564" s="10">
        <v>3.4940239000000002</v>
      </c>
      <c r="BC564" s="10">
        <v>3.4878610000000001</v>
      </c>
      <c r="BD564" s="10">
        <v>3.4824309000000002</v>
      </c>
      <c r="BE564" s="10">
        <v>3.4777494999999998</v>
      </c>
      <c r="BF564" s="10">
        <v>3.4738283999999999</v>
      </c>
      <c r="BG564" s="10">
        <v>3.4706602000000002</v>
      </c>
      <c r="BH564" s="10">
        <v>3.4682308000000002</v>
      </c>
      <c r="BI564" s="10">
        <v>3.466526</v>
      </c>
      <c r="BJ564" s="10">
        <v>3.4655315999999998</v>
      </c>
      <c r="BK564" s="10">
        <v>3.4652337000000002</v>
      </c>
      <c r="BL564" s="10">
        <v>3.4656180999999999</v>
      </c>
      <c r="BM564" s="10">
        <v>3.4666706</v>
      </c>
      <c r="BN564" s="10">
        <v>3.4683771999999999</v>
      </c>
      <c r="BO564" s="10">
        <v>3.4707237000000002</v>
      </c>
      <c r="BP564" s="10">
        <v>3.4736959999999999</v>
      </c>
      <c r="BQ564" s="10">
        <v>3.4772801000000002</v>
      </c>
      <c r="BR564" s="10">
        <v>3.5102652999999999</v>
      </c>
      <c r="BS564" s="10">
        <v>3.5581922000000001</v>
      </c>
      <c r="BU564" s="9">
        <v>57.93</v>
      </c>
      <c r="BV564" s="9">
        <v>57.61</v>
      </c>
      <c r="BW564" s="9">
        <v>58.16</v>
      </c>
      <c r="BX564" s="9">
        <v>58.82</v>
      </c>
      <c r="BY564" s="9">
        <v>59.2</v>
      </c>
      <c r="BZ564" s="9">
        <v>60.32</v>
      </c>
      <c r="CA564" s="9">
        <v>62.02</v>
      </c>
      <c r="CB564" s="9">
        <v>63.43</v>
      </c>
      <c r="CC564" s="9">
        <v>71.819999999999993</v>
      </c>
      <c r="CD564" s="9">
        <v>78.02</v>
      </c>
      <c r="CE564" s="9">
        <v>79.58</v>
      </c>
      <c r="CF564" s="9">
        <v>78.69</v>
      </c>
      <c r="CG564" s="9">
        <v>74.66</v>
      </c>
      <c r="CH564" s="9">
        <v>70.8</v>
      </c>
      <c r="CI564" s="9">
        <v>66.97</v>
      </c>
      <c r="CJ564" s="9">
        <v>63.67</v>
      </c>
      <c r="CK564" s="9">
        <v>64.430000000000007</v>
      </c>
      <c r="CL564" s="9">
        <v>66.02</v>
      </c>
      <c r="CM564" s="9">
        <v>68.52</v>
      </c>
      <c r="CN564" s="9">
        <v>72.099999999999994</v>
      </c>
      <c r="CO564" s="9">
        <v>74.73</v>
      </c>
      <c r="CP564" s="9">
        <v>77.64</v>
      </c>
      <c r="CQ564" s="9">
        <v>80.489999999999995</v>
      </c>
      <c r="CR564" s="9">
        <v>82.45</v>
      </c>
      <c r="CS564" s="9">
        <v>76</v>
      </c>
      <c r="CT564" s="9">
        <v>69.16</v>
      </c>
      <c r="CU564" s="9">
        <v>65.900000000000006</v>
      </c>
      <c r="CV564" s="9">
        <v>63.27</v>
      </c>
      <c r="CW564" s="9">
        <v>63.67</v>
      </c>
      <c r="CX564" s="9">
        <v>64</v>
      </c>
      <c r="CY564" s="9">
        <v>65.98</v>
      </c>
      <c r="CZ564" s="9">
        <v>70.040000000000006</v>
      </c>
      <c r="DA564" s="9">
        <v>73.599999999999994</v>
      </c>
      <c r="DB564" s="9">
        <v>76.87</v>
      </c>
      <c r="DC564" s="9">
        <v>79.290000000000006</v>
      </c>
      <c r="DD564" s="9">
        <v>78.7</v>
      </c>
      <c r="DE564" s="9">
        <v>76.22</v>
      </c>
      <c r="DF564" s="9">
        <v>73.489999999999995</v>
      </c>
      <c r="DG564" s="9">
        <v>69.94</v>
      </c>
      <c r="DH564" s="9">
        <v>65.88</v>
      </c>
      <c r="DI564" s="9">
        <v>58.62</v>
      </c>
      <c r="DJ564" s="9">
        <v>59.39</v>
      </c>
      <c r="DK564" s="9">
        <v>62.53</v>
      </c>
      <c r="DL564" s="9">
        <v>68.83</v>
      </c>
      <c r="DM564" s="9">
        <v>73.010000000000005</v>
      </c>
      <c r="DN564" s="9">
        <v>77.05</v>
      </c>
      <c r="DO564" s="9">
        <v>82.37</v>
      </c>
      <c r="DP564" s="9">
        <v>83.29</v>
      </c>
      <c r="DR564" s="9">
        <v>54.65</v>
      </c>
      <c r="DS564" s="9">
        <v>54.25</v>
      </c>
      <c r="DT564" s="9">
        <v>52.3</v>
      </c>
      <c r="DU564" s="9">
        <v>55</v>
      </c>
      <c r="DV564" s="9">
        <v>55.8</v>
      </c>
      <c r="DW564" s="9">
        <v>57.25</v>
      </c>
      <c r="DX564" s="9">
        <v>56.85</v>
      </c>
      <c r="DY564" s="9">
        <v>63.75</v>
      </c>
      <c r="DZ564" s="9">
        <v>68.25</v>
      </c>
      <c r="EA564" s="9">
        <v>69.55</v>
      </c>
      <c r="EB564" s="9">
        <v>73.45</v>
      </c>
      <c r="EC564" s="9">
        <v>73.45</v>
      </c>
      <c r="ED564" s="9">
        <v>68.55</v>
      </c>
      <c r="EE564" s="9">
        <v>61.15</v>
      </c>
      <c r="EF564" s="9">
        <v>58.8</v>
      </c>
      <c r="EG564" s="9">
        <v>58.55</v>
      </c>
      <c r="EH564" s="9">
        <v>58.6</v>
      </c>
      <c r="EI564" s="9">
        <v>59.05</v>
      </c>
      <c r="EJ564" s="9">
        <v>61.75</v>
      </c>
      <c r="EK564" s="9">
        <v>69.099999999999994</v>
      </c>
      <c r="EL564" s="9">
        <v>71.45</v>
      </c>
      <c r="EM564" s="9">
        <v>71.7</v>
      </c>
      <c r="EN564" s="9">
        <v>71.599999999999994</v>
      </c>
      <c r="EO564" s="9">
        <v>71.150000000000006</v>
      </c>
      <c r="EP564" s="9">
        <v>68.8</v>
      </c>
      <c r="EQ564" s="9">
        <v>62.45</v>
      </c>
      <c r="ER564" s="9">
        <v>60.4</v>
      </c>
      <c r="ES564" s="9">
        <v>60.25</v>
      </c>
      <c r="ET564" s="9">
        <v>60.35</v>
      </c>
      <c r="EU564" s="9">
        <v>60.8</v>
      </c>
      <c r="EV564" s="9">
        <v>63.3</v>
      </c>
      <c r="EW564" s="9">
        <v>70.25</v>
      </c>
      <c r="EX564" s="9">
        <v>72.45</v>
      </c>
      <c r="EY564" s="9">
        <v>72.7</v>
      </c>
      <c r="EZ564" s="9">
        <v>72.599999999999994</v>
      </c>
      <c r="FA564" s="9">
        <v>72.150000000000006</v>
      </c>
      <c r="FB564" s="9">
        <v>69.45</v>
      </c>
      <c r="FC564" s="9">
        <v>62</v>
      </c>
      <c r="FD564" s="9">
        <v>59.65</v>
      </c>
      <c r="FE564" s="9">
        <v>59.45</v>
      </c>
      <c r="FF564" s="9">
        <v>59.5</v>
      </c>
      <c r="FG564" s="9">
        <v>60.1</v>
      </c>
      <c r="FH564" s="9">
        <v>63.8</v>
      </c>
      <c r="FI564" s="9">
        <v>74.25</v>
      </c>
      <c r="FJ564" s="9">
        <v>77.599999999999994</v>
      </c>
      <c r="FK564" s="9">
        <v>78</v>
      </c>
      <c r="FL564" s="9">
        <v>78.05</v>
      </c>
      <c r="FM564" s="9">
        <v>77.150000000000006</v>
      </c>
      <c r="FO564" s="9">
        <v>82.158799999999999</v>
      </c>
      <c r="FP564" s="7">
        <v>85.52</v>
      </c>
      <c r="FQ564" s="9">
        <v>1.2586999999999999</v>
      </c>
      <c r="FR564" s="7">
        <f t="shared" si="71"/>
        <v>67.94311591324383</v>
      </c>
      <c r="FT564" s="7">
        <v>4.63</v>
      </c>
      <c r="FU564" s="7">
        <v>4.12</v>
      </c>
      <c r="FV564" s="9">
        <v>82.286900000000003</v>
      </c>
      <c r="FX564" s="9">
        <v>83.56</v>
      </c>
      <c r="FY564" s="9">
        <v>82.09</v>
      </c>
      <c r="FZ564" s="9">
        <v>80.430000000000007</v>
      </c>
      <c r="GA564" s="9">
        <v>77.680000000000007</v>
      </c>
      <c r="GB564" s="9">
        <v>74.2</v>
      </c>
    </row>
    <row r="565" spans="1:184" x14ac:dyDescent="0.25">
      <c r="A565" s="6">
        <f t="shared" si="72"/>
        <v>45342</v>
      </c>
      <c r="B565" s="13">
        <f t="shared" si="66"/>
        <v>2</v>
      </c>
      <c r="C565" s="13">
        <f t="shared" si="67"/>
        <v>2024</v>
      </c>
      <c r="D565">
        <f t="shared" si="68"/>
        <v>202402</v>
      </c>
      <c r="E565">
        <f t="shared" si="69"/>
        <v>1</v>
      </c>
      <c r="F565">
        <f t="shared" si="70"/>
        <v>202401</v>
      </c>
      <c r="G565" t="s">
        <v>754</v>
      </c>
      <c r="H565" s="9">
        <v>5.25</v>
      </c>
      <c r="I565" s="9">
        <v>5.1879</v>
      </c>
      <c r="J565" s="10">
        <v>5.1904661000000001</v>
      </c>
      <c r="K565" s="10">
        <v>5.1734203000000001</v>
      </c>
      <c r="L565" s="10">
        <v>5.1345172999999997</v>
      </c>
      <c r="M565" s="10">
        <v>5.0689332</v>
      </c>
      <c r="N565" s="10">
        <v>4.9828574000000003</v>
      </c>
      <c r="O565" s="10">
        <v>4.8854096</v>
      </c>
      <c r="P565" s="10">
        <v>4.7836004000000001</v>
      </c>
      <c r="Q565" s="10">
        <v>4.6823801999999999</v>
      </c>
      <c r="R565" s="10">
        <v>4.5852035000000004</v>
      </c>
      <c r="S565" s="10">
        <v>4.4939603000000004</v>
      </c>
      <c r="T565" s="10">
        <v>4.4098813999999997</v>
      </c>
      <c r="U565" s="10">
        <v>4.3330006000000001</v>
      </c>
      <c r="V565" s="10">
        <v>4.2624190000000004</v>
      </c>
      <c r="W565" s="10">
        <v>4.1974498000000002</v>
      </c>
      <c r="X565" s="10">
        <v>4.1375242999999999</v>
      </c>
      <c r="Y565" s="10">
        <v>4.0820711999999997</v>
      </c>
      <c r="Z565" s="10">
        <v>4.0305195999999999</v>
      </c>
      <c r="AA565" s="10">
        <v>3.9823002999999999</v>
      </c>
      <c r="AB565" s="10">
        <v>3.9369282000000001</v>
      </c>
      <c r="AC565" s="10">
        <v>3.8942462</v>
      </c>
      <c r="AD565" s="10">
        <v>3.8541766000000002</v>
      </c>
      <c r="AE565" s="10">
        <v>3.8166402000000001</v>
      </c>
      <c r="AF565" s="10">
        <v>3.7815577</v>
      </c>
      <c r="AG565" s="10">
        <v>3.7488513000000001</v>
      </c>
      <c r="AH565" s="10">
        <v>3.7184376000000001</v>
      </c>
      <c r="AI565" s="10">
        <v>3.6902154</v>
      </c>
      <c r="AJ565" s="10">
        <v>3.6640790999999999</v>
      </c>
      <c r="AK565" s="10">
        <v>3.6399224000000001</v>
      </c>
      <c r="AL565" s="10">
        <v>3.6176387999999999</v>
      </c>
      <c r="AM565" s="10">
        <v>3.5971229</v>
      </c>
      <c r="AN565" s="10">
        <v>3.5782682000000001</v>
      </c>
      <c r="AO565" s="10">
        <v>3.5609684000000001</v>
      </c>
      <c r="AP565" s="10">
        <v>3.545118</v>
      </c>
      <c r="AQ565" s="10">
        <v>3.5306104999999999</v>
      </c>
      <c r="AR565" s="10">
        <v>3.5173397</v>
      </c>
      <c r="AS565" s="10">
        <v>3.5051998000000002</v>
      </c>
      <c r="AT565" s="10">
        <v>3.4940928000000002</v>
      </c>
      <c r="AU565" s="10">
        <v>3.4839639999999998</v>
      </c>
      <c r="AV565" s="10">
        <v>3.4747742000000001</v>
      </c>
      <c r="AW565" s="10">
        <v>3.4664834</v>
      </c>
      <c r="AX565" s="10">
        <v>3.4590519</v>
      </c>
      <c r="AY565" s="10">
        <v>3.4524401999999998</v>
      </c>
      <c r="AZ565" s="10">
        <v>3.4466084000000001</v>
      </c>
      <c r="BA565" s="10">
        <v>3.4415170000000002</v>
      </c>
      <c r="BB565" s="10">
        <v>3.4371261</v>
      </c>
      <c r="BC565" s="10">
        <v>3.4333961999999998</v>
      </c>
      <c r="BD565" s="10">
        <v>3.4302876000000002</v>
      </c>
      <c r="BE565" s="10">
        <v>3.4277603999999999</v>
      </c>
      <c r="BF565" s="10">
        <v>3.4257791000000002</v>
      </c>
      <c r="BG565" s="10">
        <v>3.4243266000000001</v>
      </c>
      <c r="BH565" s="10">
        <v>3.4233920000000002</v>
      </c>
      <c r="BI565" s="10">
        <v>3.4229642999999998</v>
      </c>
      <c r="BJ565" s="10">
        <v>3.4230323</v>
      </c>
      <c r="BK565" s="10">
        <v>3.4235850000000001</v>
      </c>
      <c r="BL565" s="10">
        <v>3.4246113999999999</v>
      </c>
      <c r="BM565" s="10">
        <v>3.4261004000000002</v>
      </c>
      <c r="BN565" s="10">
        <v>3.4280409000000001</v>
      </c>
      <c r="BO565" s="10">
        <v>3.4304220000000001</v>
      </c>
      <c r="BP565" s="10">
        <v>3.4332326000000002</v>
      </c>
      <c r="BQ565" s="10">
        <v>3.4364615000000001</v>
      </c>
      <c r="BR565" s="10">
        <v>3.4638930000000001</v>
      </c>
      <c r="BS565" s="10">
        <v>3.5029268</v>
      </c>
      <c r="BU565" s="9">
        <v>59.29</v>
      </c>
      <c r="BV565" s="9">
        <v>58.94</v>
      </c>
      <c r="BW565" s="9">
        <v>59.2</v>
      </c>
      <c r="BX565" s="9">
        <v>59.76</v>
      </c>
      <c r="BY565" s="9">
        <v>60.24</v>
      </c>
      <c r="BZ565" s="9">
        <v>61.16</v>
      </c>
      <c r="CA565" s="9">
        <v>63.16</v>
      </c>
      <c r="CB565" s="9">
        <v>64.709999999999994</v>
      </c>
      <c r="CC565" s="9">
        <v>73.209999999999994</v>
      </c>
      <c r="CD565" s="9">
        <v>79.77</v>
      </c>
      <c r="CE565" s="9">
        <v>81.37</v>
      </c>
      <c r="CF565" s="9">
        <v>80.66</v>
      </c>
      <c r="CG565" s="9">
        <v>76.83</v>
      </c>
      <c r="CH565" s="9">
        <v>72.28</v>
      </c>
      <c r="CI565" s="9">
        <v>68.5</v>
      </c>
      <c r="CJ565" s="9">
        <v>65.16</v>
      </c>
      <c r="CK565" s="9">
        <v>65.959999999999994</v>
      </c>
      <c r="CL565" s="9">
        <v>67.569999999999993</v>
      </c>
      <c r="CM565" s="9">
        <v>70.010000000000005</v>
      </c>
      <c r="CN565" s="9">
        <v>73.66</v>
      </c>
      <c r="CO565" s="9">
        <v>76.150000000000006</v>
      </c>
      <c r="CP565" s="9">
        <v>79.13</v>
      </c>
      <c r="CQ565" s="9">
        <v>81.83</v>
      </c>
      <c r="CR565" s="9">
        <v>83.82</v>
      </c>
      <c r="CS565" s="9">
        <v>77.349999999999994</v>
      </c>
      <c r="CT565" s="9">
        <v>69.84</v>
      </c>
      <c r="CU565" s="9">
        <v>66.569999999999993</v>
      </c>
      <c r="CV565" s="9">
        <v>63.93</v>
      </c>
      <c r="CW565" s="9">
        <v>64.56</v>
      </c>
      <c r="CX565" s="9">
        <v>64.87</v>
      </c>
      <c r="CY565" s="9">
        <v>66.83</v>
      </c>
      <c r="CZ565" s="9">
        <v>70.760000000000005</v>
      </c>
      <c r="DA565" s="9">
        <v>74.319999999999993</v>
      </c>
      <c r="DB565" s="9">
        <v>77.58</v>
      </c>
      <c r="DC565" s="9">
        <v>79.67</v>
      </c>
      <c r="DD565" s="9">
        <v>79.09</v>
      </c>
      <c r="DE565" s="9">
        <v>76.61</v>
      </c>
      <c r="DF565" s="9">
        <v>73.61</v>
      </c>
      <c r="DG565" s="9">
        <v>70.06</v>
      </c>
      <c r="DH565" s="9">
        <v>66</v>
      </c>
      <c r="DI565" s="9">
        <v>58.73</v>
      </c>
      <c r="DJ565" s="9">
        <v>59.49</v>
      </c>
      <c r="DK565" s="9">
        <v>62.63</v>
      </c>
      <c r="DL565" s="9">
        <v>68.930000000000007</v>
      </c>
      <c r="DM565" s="9">
        <v>73.12</v>
      </c>
      <c r="DN565" s="9">
        <v>77.150000000000006</v>
      </c>
      <c r="DO565" s="9">
        <v>82.55</v>
      </c>
      <c r="DP565" s="9">
        <v>83.47</v>
      </c>
      <c r="DR565" s="9">
        <v>55.15</v>
      </c>
      <c r="DS565" s="9">
        <v>54.6</v>
      </c>
      <c r="DT565" s="9">
        <v>52.55</v>
      </c>
      <c r="DU565" s="9">
        <v>54.9</v>
      </c>
      <c r="DV565" s="9">
        <v>56.55</v>
      </c>
      <c r="DW565" s="9">
        <v>58.05</v>
      </c>
      <c r="DX565" s="9">
        <v>57.65</v>
      </c>
      <c r="DY565" s="9">
        <v>64.55</v>
      </c>
      <c r="DZ565" s="9">
        <v>69.05</v>
      </c>
      <c r="EA565" s="9">
        <v>70.349999999999994</v>
      </c>
      <c r="EB565" s="9">
        <v>74.45</v>
      </c>
      <c r="EC565" s="9">
        <v>74.45</v>
      </c>
      <c r="ED565" s="9">
        <v>69.55</v>
      </c>
      <c r="EE565" s="9">
        <v>61.65</v>
      </c>
      <c r="EF565" s="9">
        <v>59.15</v>
      </c>
      <c r="EG565" s="9">
        <v>59</v>
      </c>
      <c r="EH565" s="9">
        <v>59.25</v>
      </c>
      <c r="EI565" s="9">
        <v>59.75</v>
      </c>
      <c r="EJ565" s="9">
        <v>62.4</v>
      </c>
      <c r="EK565" s="9">
        <v>69.650000000000006</v>
      </c>
      <c r="EL565" s="9">
        <v>72</v>
      </c>
      <c r="EM565" s="9">
        <v>72.25</v>
      </c>
      <c r="EN565" s="9">
        <v>72.150000000000006</v>
      </c>
      <c r="EO565" s="9">
        <v>71.650000000000006</v>
      </c>
      <c r="EP565" s="9">
        <v>69.150000000000006</v>
      </c>
      <c r="EQ565" s="9">
        <v>62.3</v>
      </c>
      <c r="ER565" s="9">
        <v>60.15</v>
      </c>
      <c r="ES565" s="9">
        <v>59.95</v>
      </c>
      <c r="ET565" s="9">
        <v>60.1</v>
      </c>
      <c r="EU565" s="9">
        <v>60.55</v>
      </c>
      <c r="EV565" s="9">
        <v>63.1</v>
      </c>
      <c r="EW565" s="9">
        <v>70.05</v>
      </c>
      <c r="EX565" s="9">
        <v>72.25</v>
      </c>
      <c r="EY565" s="9">
        <v>72.5</v>
      </c>
      <c r="EZ565" s="9">
        <v>72.45</v>
      </c>
      <c r="FA565" s="9">
        <v>71.95</v>
      </c>
      <c r="FB565" s="9">
        <v>69.150000000000006</v>
      </c>
      <c r="FC565" s="9">
        <v>61.5</v>
      </c>
      <c r="FD565" s="9">
        <v>59.05</v>
      </c>
      <c r="FE565" s="9">
        <v>58.8</v>
      </c>
      <c r="FF565" s="9">
        <v>58.85</v>
      </c>
      <c r="FG565" s="9">
        <v>59.5</v>
      </c>
      <c r="FH565" s="9">
        <v>63.2</v>
      </c>
      <c r="FI565" s="9">
        <v>73.650000000000006</v>
      </c>
      <c r="FJ565" s="9">
        <v>77</v>
      </c>
      <c r="FK565" s="9">
        <v>77.400000000000006</v>
      </c>
      <c r="FL565" s="9">
        <v>77.45</v>
      </c>
      <c r="FM565" s="9">
        <v>76.55</v>
      </c>
      <c r="FO565" s="9">
        <v>82.402299999999997</v>
      </c>
      <c r="FP565" s="7">
        <v>84.78</v>
      </c>
      <c r="FQ565" s="9">
        <v>1.2662</v>
      </c>
      <c r="FR565" s="7">
        <f t="shared" si="71"/>
        <v>66.956247038382557</v>
      </c>
      <c r="FT565" s="7">
        <v>4.55</v>
      </c>
      <c r="FU565" s="7">
        <v>4.05</v>
      </c>
      <c r="FV565" s="9">
        <v>82.53</v>
      </c>
      <c r="FX565" s="9">
        <v>82.34</v>
      </c>
      <c r="FY565" s="9">
        <v>80.87</v>
      </c>
      <c r="FZ565" s="9">
        <v>79.260000000000005</v>
      </c>
      <c r="GA565" s="9">
        <v>76.599999999999994</v>
      </c>
      <c r="GB565" s="9">
        <v>73.2</v>
      </c>
    </row>
    <row r="566" spans="1:184" x14ac:dyDescent="0.25">
      <c r="A566" s="6">
        <f t="shared" si="72"/>
        <v>45343</v>
      </c>
      <c r="B566" s="13">
        <f t="shared" si="66"/>
        <v>2</v>
      </c>
      <c r="C566" s="13">
        <f t="shared" si="67"/>
        <v>2024</v>
      </c>
      <c r="D566">
        <f t="shared" si="68"/>
        <v>202402</v>
      </c>
      <c r="E566">
        <f t="shared" si="69"/>
        <v>1</v>
      </c>
      <c r="F566">
        <f t="shared" si="70"/>
        <v>202401</v>
      </c>
      <c r="G566" t="s">
        <v>755</v>
      </c>
      <c r="H566" s="9">
        <v>5.25</v>
      </c>
      <c r="I566" s="9">
        <v>5.1879999999999997</v>
      </c>
      <c r="J566" s="10">
        <v>5.1893862999999998</v>
      </c>
      <c r="K566" s="10">
        <v>5.1790538000000002</v>
      </c>
      <c r="L566" s="10">
        <v>5.1491264000000001</v>
      </c>
      <c r="M566" s="10">
        <v>5.0950556000000002</v>
      </c>
      <c r="N566" s="10">
        <v>5.0215465000000004</v>
      </c>
      <c r="O566" s="10">
        <v>4.9363590999999998</v>
      </c>
      <c r="P566" s="10">
        <v>4.8463551999999996</v>
      </c>
      <c r="Q566" s="10">
        <v>4.7565473000000003</v>
      </c>
      <c r="R566" s="10">
        <v>4.6704720000000002</v>
      </c>
      <c r="S566" s="10">
        <v>4.5900761000000001</v>
      </c>
      <c r="T566" s="10">
        <v>4.5160635999999998</v>
      </c>
      <c r="U566" s="10">
        <v>4.4481289000000004</v>
      </c>
      <c r="V566" s="10">
        <v>4.3838151999999999</v>
      </c>
      <c r="W566" s="10">
        <v>4.3223985999999996</v>
      </c>
      <c r="X566" s="10">
        <v>4.263827</v>
      </c>
      <c r="Y566" s="10">
        <v>4.2080466000000003</v>
      </c>
      <c r="Z566" s="10">
        <v>4.1550034</v>
      </c>
      <c r="AA566" s="10">
        <v>4.1046452000000002</v>
      </c>
      <c r="AB566" s="10">
        <v>4.0569211999999997</v>
      </c>
      <c r="AC566" s="10">
        <v>4.0117909000000003</v>
      </c>
      <c r="AD566" s="10">
        <v>3.9692186</v>
      </c>
      <c r="AE566" s="10">
        <v>3.9291665999999998</v>
      </c>
      <c r="AF566" s="10">
        <v>3.8915975</v>
      </c>
      <c r="AG566" s="10">
        <v>3.8564750000000001</v>
      </c>
      <c r="AH566" s="10">
        <v>3.8237516999999999</v>
      </c>
      <c r="AI566" s="10">
        <v>3.7933268999999998</v>
      </c>
      <c r="AJ566" s="10">
        <v>3.7650826999999998</v>
      </c>
      <c r="AK566" s="10">
        <v>3.7389003999999999</v>
      </c>
      <c r="AL566" s="10">
        <v>3.7146612000000001</v>
      </c>
      <c r="AM566" s="10">
        <v>3.6922473</v>
      </c>
      <c r="AN566" s="10">
        <v>3.6715399</v>
      </c>
      <c r="AO566" s="10">
        <v>3.6524204</v>
      </c>
      <c r="AP566" s="10">
        <v>3.6347706999999998</v>
      </c>
      <c r="AQ566" s="10">
        <v>3.6184721999999998</v>
      </c>
      <c r="AR566" s="10">
        <v>3.6034063000000001</v>
      </c>
      <c r="AS566" s="10">
        <v>3.5894548999999998</v>
      </c>
      <c r="AT566" s="10">
        <v>3.576511</v>
      </c>
      <c r="AU566" s="10">
        <v>3.5645251</v>
      </c>
      <c r="AV566" s="10">
        <v>3.5534655000000002</v>
      </c>
      <c r="AW566" s="10">
        <v>3.5432998000000002</v>
      </c>
      <c r="AX566" s="10">
        <v>3.5339958999999999</v>
      </c>
      <c r="AY566" s="10">
        <v>3.5255220999999999</v>
      </c>
      <c r="AZ566" s="10">
        <v>3.517846</v>
      </c>
      <c r="BA566" s="10">
        <v>3.5109357000000001</v>
      </c>
      <c r="BB566" s="10">
        <v>3.5047590999999998</v>
      </c>
      <c r="BC566" s="10">
        <v>3.4992842999999998</v>
      </c>
      <c r="BD566" s="10">
        <v>3.4944788999999998</v>
      </c>
      <c r="BE566" s="10">
        <v>3.4903111999999998</v>
      </c>
      <c r="BF566" s="10">
        <v>3.4867512999999999</v>
      </c>
      <c r="BG566" s="10">
        <v>3.4837802</v>
      </c>
      <c r="BH566" s="10">
        <v>3.4813816000000002</v>
      </c>
      <c r="BI566" s="10">
        <v>3.4795394000000002</v>
      </c>
      <c r="BJ566" s="10">
        <v>3.4782372000000001</v>
      </c>
      <c r="BK566" s="10">
        <v>3.4774588999999998</v>
      </c>
      <c r="BL566" s="10">
        <v>3.4771882999999999</v>
      </c>
      <c r="BM566" s="10">
        <v>3.4774091999999999</v>
      </c>
      <c r="BN566" s="10">
        <v>3.4781053000000002</v>
      </c>
      <c r="BO566" s="10">
        <v>3.4792603999999998</v>
      </c>
      <c r="BP566" s="10">
        <v>3.4808583</v>
      </c>
      <c r="BQ566" s="10">
        <v>3.4828828000000001</v>
      </c>
      <c r="BR566" s="10">
        <v>3.5031588999999999</v>
      </c>
      <c r="BS566" s="10">
        <v>3.5351891000000002</v>
      </c>
      <c r="BU566" s="9">
        <v>59.12</v>
      </c>
      <c r="BV566" s="9">
        <v>58.55</v>
      </c>
      <c r="BW566" s="9">
        <v>58.61</v>
      </c>
      <c r="BX566" s="9">
        <v>59.12</v>
      </c>
      <c r="BY566" s="9">
        <v>59.67</v>
      </c>
      <c r="BZ566" s="9">
        <v>60.59</v>
      </c>
      <c r="CA566" s="9">
        <v>63.04</v>
      </c>
      <c r="CB566" s="9">
        <v>64.510000000000005</v>
      </c>
      <c r="CC566" s="9">
        <v>73.010000000000005</v>
      </c>
      <c r="CD566" s="9">
        <v>79.569999999999993</v>
      </c>
      <c r="CE566" s="9">
        <v>80.97</v>
      </c>
      <c r="CF566" s="9">
        <v>80.260000000000005</v>
      </c>
      <c r="CG566" s="9">
        <v>76.430000000000007</v>
      </c>
      <c r="CH566" s="9">
        <v>72.38</v>
      </c>
      <c r="CI566" s="9">
        <v>68.599999999999994</v>
      </c>
      <c r="CJ566" s="9">
        <v>65.25</v>
      </c>
      <c r="CK566" s="9">
        <v>66.05</v>
      </c>
      <c r="CL566" s="9">
        <v>67.66</v>
      </c>
      <c r="CM566" s="9">
        <v>70.099999999999994</v>
      </c>
      <c r="CN566" s="9">
        <v>73.81</v>
      </c>
      <c r="CO566" s="9">
        <v>76.3</v>
      </c>
      <c r="CP566" s="9">
        <v>79.28</v>
      </c>
      <c r="CQ566" s="9">
        <v>81.98</v>
      </c>
      <c r="CR566" s="9">
        <v>83.97</v>
      </c>
      <c r="CS566" s="9">
        <v>77.5</v>
      </c>
      <c r="CT566" s="9">
        <v>69.95</v>
      </c>
      <c r="CU566" s="9">
        <v>66.680000000000007</v>
      </c>
      <c r="CV566" s="9">
        <v>64.040000000000006</v>
      </c>
      <c r="CW566" s="9">
        <v>64.67</v>
      </c>
      <c r="CX566" s="9">
        <v>64.98</v>
      </c>
      <c r="CY566" s="9">
        <v>66.94</v>
      </c>
      <c r="CZ566" s="9">
        <v>70.67</v>
      </c>
      <c r="DA566" s="9">
        <v>74.23</v>
      </c>
      <c r="DB566" s="9">
        <v>77.489999999999995</v>
      </c>
      <c r="DC566" s="9">
        <v>79.58</v>
      </c>
      <c r="DD566" s="9">
        <v>79</v>
      </c>
      <c r="DE566" s="9">
        <v>76.52</v>
      </c>
      <c r="DF566" s="9">
        <v>73.52</v>
      </c>
      <c r="DG566" s="9">
        <v>69.97</v>
      </c>
      <c r="DH566" s="9">
        <v>65.91</v>
      </c>
      <c r="DI566" s="9">
        <v>58.64</v>
      </c>
      <c r="DJ566" s="9">
        <v>59.4</v>
      </c>
      <c r="DK566" s="9">
        <v>62.54</v>
      </c>
      <c r="DL566" s="9">
        <v>68.84</v>
      </c>
      <c r="DM566" s="9">
        <v>73.03</v>
      </c>
      <c r="DN566" s="9">
        <v>77.06</v>
      </c>
      <c r="DO566" s="9">
        <v>82.46</v>
      </c>
      <c r="DP566" s="9">
        <v>83.38</v>
      </c>
      <c r="DR566" s="9">
        <v>56</v>
      </c>
      <c r="DS566" s="9">
        <v>55</v>
      </c>
      <c r="DT566" s="9">
        <v>52.65</v>
      </c>
      <c r="DU566" s="9">
        <v>54.9</v>
      </c>
      <c r="DV566" s="9">
        <v>56.55</v>
      </c>
      <c r="DW566" s="9">
        <v>58.1</v>
      </c>
      <c r="DX566" s="9">
        <v>57.7</v>
      </c>
      <c r="DY566" s="9">
        <v>64.25</v>
      </c>
      <c r="DZ566" s="9">
        <v>69.099999999999994</v>
      </c>
      <c r="EA566" s="9">
        <v>70.400000000000006</v>
      </c>
      <c r="EB566" s="9">
        <v>74.8</v>
      </c>
      <c r="EC566" s="9">
        <v>74.8</v>
      </c>
      <c r="ED566" s="9">
        <v>69.900000000000006</v>
      </c>
      <c r="EE566" s="9">
        <v>62.15</v>
      </c>
      <c r="EF566" s="9">
        <v>59.7</v>
      </c>
      <c r="EG566" s="9">
        <v>59.45</v>
      </c>
      <c r="EH566" s="9">
        <v>59.35</v>
      </c>
      <c r="EI566" s="9">
        <v>59.8</v>
      </c>
      <c r="EJ566" s="9">
        <v>62.4</v>
      </c>
      <c r="EK566" s="9">
        <v>69.7</v>
      </c>
      <c r="EL566" s="9">
        <v>72</v>
      </c>
      <c r="EM566" s="9">
        <v>72.25</v>
      </c>
      <c r="EN566" s="9">
        <v>72.150000000000006</v>
      </c>
      <c r="EO566" s="9">
        <v>71.650000000000006</v>
      </c>
      <c r="EP566" s="9">
        <v>69.2</v>
      </c>
      <c r="EQ566" s="9">
        <v>62.4</v>
      </c>
      <c r="ER566" s="9">
        <v>60.25</v>
      </c>
      <c r="ES566" s="9">
        <v>60.1</v>
      </c>
      <c r="ET566" s="9">
        <v>60.2</v>
      </c>
      <c r="EU566" s="9">
        <v>60.7</v>
      </c>
      <c r="EV566" s="9">
        <v>63.2</v>
      </c>
      <c r="EW566" s="9">
        <v>70.099999999999994</v>
      </c>
      <c r="EX566" s="9">
        <v>72.3</v>
      </c>
      <c r="EY566" s="9">
        <v>72.55</v>
      </c>
      <c r="EZ566" s="9">
        <v>72.5</v>
      </c>
      <c r="FA566" s="9">
        <v>72</v>
      </c>
      <c r="FB566" s="9">
        <v>69.3</v>
      </c>
      <c r="FC566" s="9">
        <v>61.9</v>
      </c>
      <c r="FD566" s="9">
        <v>59.55</v>
      </c>
      <c r="FE566" s="9">
        <v>59.35</v>
      </c>
      <c r="FF566" s="9">
        <v>59.4</v>
      </c>
      <c r="FG566" s="9">
        <v>60</v>
      </c>
      <c r="FH566" s="9">
        <v>63.7</v>
      </c>
      <c r="FI566" s="9">
        <v>74.150000000000006</v>
      </c>
      <c r="FJ566" s="9">
        <v>77.5</v>
      </c>
      <c r="FK566" s="9">
        <v>77.900000000000006</v>
      </c>
      <c r="FL566" s="9">
        <v>77.95</v>
      </c>
      <c r="FM566" s="9">
        <v>77.05</v>
      </c>
      <c r="FO566" s="9">
        <v>82.160200000000003</v>
      </c>
      <c r="FP566" s="7">
        <v>84.77</v>
      </c>
      <c r="FQ566" s="9">
        <v>1.2612000000000001</v>
      </c>
      <c r="FR566" s="7">
        <f t="shared" si="71"/>
        <v>67.21376466856961</v>
      </c>
      <c r="FT566" s="7">
        <v>4.6100000000000003</v>
      </c>
      <c r="FU566" s="7">
        <v>4.0999999999999996</v>
      </c>
      <c r="FV566" s="9">
        <v>82.289699999999996</v>
      </c>
      <c r="FX566" s="9">
        <v>83.03</v>
      </c>
      <c r="FY566" s="9">
        <v>81.41</v>
      </c>
      <c r="FZ566" s="9">
        <v>79.650000000000006</v>
      </c>
      <c r="GA566" s="9">
        <v>76.88</v>
      </c>
      <c r="GB566" s="9">
        <v>73.38</v>
      </c>
    </row>
    <row r="567" spans="1:184" x14ac:dyDescent="0.25">
      <c r="A567" s="6">
        <f t="shared" si="72"/>
        <v>45344</v>
      </c>
      <c r="B567" s="13">
        <f t="shared" si="66"/>
        <v>2</v>
      </c>
      <c r="C567" s="13">
        <f t="shared" si="67"/>
        <v>2024</v>
      </c>
      <c r="D567">
        <f t="shared" si="68"/>
        <v>202402</v>
      </c>
      <c r="E567">
        <f t="shared" si="69"/>
        <v>1</v>
      </c>
      <c r="F567">
        <f t="shared" si="70"/>
        <v>202401</v>
      </c>
      <c r="G567" t="s">
        <v>756</v>
      </c>
      <c r="H567" s="9">
        <v>5.25</v>
      </c>
      <c r="I567" s="9">
        <v>5.1887999999999996</v>
      </c>
      <c r="J567" s="10">
        <v>5.1891552000000001</v>
      </c>
      <c r="K567" s="10">
        <v>5.1765321999999996</v>
      </c>
      <c r="L567" s="10">
        <v>5.1477062</v>
      </c>
      <c r="M567" s="10">
        <v>5.0976077000000002</v>
      </c>
      <c r="N567" s="10">
        <v>5.0292186000000001</v>
      </c>
      <c r="O567" s="10">
        <v>4.9496558000000004</v>
      </c>
      <c r="P567" s="10">
        <v>4.8653567999999998</v>
      </c>
      <c r="Q567" s="10">
        <v>4.7810617000000004</v>
      </c>
      <c r="R567" s="10">
        <v>4.6999734000000002</v>
      </c>
      <c r="S567" s="10">
        <v>4.6236658000000004</v>
      </c>
      <c r="T567" s="10">
        <v>4.5526536999999996</v>
      </c>
      <c r="U567" s="10">
        <v>4.4865227000000001</v>
      </c>
      <c r="V567" s="10">
        <v>4.4233712000000001</v>
      </c>
      <c r="W567" s="10">
        <v>4.3627045999999998</v>
      </c>
      <c r="X567" s="10">
        <v>4.3046543000000002</v>
      </c>
      <c r="Y567" s="10">
        <v>4.2493502000000003</v>
      </c>
      <c r="Z567" s="10">
        <v>4.1969221000000001</v>
      </c>
      <c r="AA567" s="10">
        <v>4.1475017999999997</v>
      </c>
      <c r="AB567" s="10">
        <v>4.1011636999999999</v>
      </c>
      <c r="AC567" s="10">
        <v>4.0577708000000001</v>
      </c>
      <c r="AD567" s="10">
        <v>4.0171371999999996</v>
      </c>
      <c r="AE567" s="10">
        <v>3.9790757000000001</v>
      </c>
      <c r="AF567" s="10">
        <v>3.9433989</v>
      </c>
      <c r="AG567" s="10">
        <v>3.9099208000000001</v>
      </c>
      <c r="AH567" s="10">
        <v>3.8784670999999999</v>
      </c>
      <c r="AI567" s="10">
        <v>3.8489257000000001</v>
      </c>
      <c r="AJ567" s="10">
        <v>3.8212047999999998</v>
      </c>
      <c r="AK567" s="10">
        <v>3.7952113999999999</v>
      </c>
      <c r="AL567" s="10">
        <v>3.7708526999999998</v>
      </c>
      <c r="AM567" s="10">
        <v>3.7480367000000001</v>
      </c>
      <c r="AN567" s="10">
        <v>3.7266704000000002</v>
      </c>
      <c r="AO567" s="10">
        <v>3.7066612000000001</v>
      </c>
      <c r="AP567" s="10">
        <v>3.6879168</v>
      </c>
      <c r="AQ567" s="10">
        <v>3.6703443999999998</v>
      </c>
      <c r="AR567" s="10">
        <v>3.6538514000000002</v>
      </c>
      <c r="AS567" s="10">
        <v>3.6383454</v>
      </c>
      <c r="AT567" s="10">
        <v>3.6237450999999998</v>
      </c>
      <c r="AU567" s="10">
        <v>3.6100192999999998</v>
      </c>
      <c r="AV567" s="10">
        <v>3.5971511999999999</v>
      </c>
      <c r="AW567" s="10">
        <v>3.5851236000000002</v>
      </c>
      <c r="AX567" s="10">
        <v>3.5739190000000001</v>
      </c>
      <c r="AY567" s="10">
        <v>3.5635207000000002</v>
      </c>
      <c r="AZ567" s="10">
        <v>3.5539114000000001</v>
      </c>
      <c r="BA567" s="10">
        <v>3.5450738999999998</v>
      </c>
      <c r="BB567" s="10">
        <v>3.5369910999999998</v>
      </c>
      <c r="BC567" s="10">
        <v>3.5296458999999998</v>
      </c>
      <c r="BD567" s="10">
        <v>3.5230210999999998</v>
      </c>
      <c r="BE567" s="10">
        <v>3.5170995999999999</v>
      </c>
      <c r="BF567" s="10">
        <v>3.5118638999999998</v>
      </c>
      <c r="BG567" s="10">
        <v>3.5072949000000002</v>
      </c>
      <c r="BH567" s="10">
        <v>3.5033731000000001</v>
      </c>
      <c r="BI567" s="10">
        <v>3.5000789999999999</v>
      </c>
      <c r="BJ567" s="10">
        <v>3.4973931999999999</v>
      </c>
      <c r="BK567" s="10">
        <v>3.4952961</v>
      </c>
      <c r="BL567" s="10">
        <v>3.4937681999999999</v>
      </c>
      <c r="BM567" s="10">
        <v>3.4927899999999998</v>
      </c>
      <c r="BN567" s="10">
        <v>3.4923421000000001</v>
      </c>
      <c r="BO567" s="10">
        <v>3.4924048999999999</v>
      </c>
      <c r="BP567" s="10">
        <v>3.4929589000000001</v>
      </c>
      <c r="BQ567" s="10">
        <v>3.4939846000000001</v>
      </c>
      <c r="BR567" s="10">
        <v>3.5091106999999999</v>
      </c>
      <c r="BS567" s="10">
        <v>3.5372710999999999</v>
      </c>
      <c r="BU567" s="9">
        <v>57.3</v>
      </c>
      <c r="BV567" s="9">
        <v>56.72</v>
      </c>
      <c r="BW567" s="9">
        <v>56.85</v>
      </c>
      <c r="BX567" s="9">
        <v>57.39</v>
      </c>
      <c r="BY567" s="9">
        <v>57.95</v>
      </c>
      <c r="BZ567" s="9">
        <v>58.85</v>
      </c>
      <c r="CA567" s="9">
        <v>60.93</v>
      </c>
      <c r="CB567" s="9">
        <v>62.62</v>
      </c>
      <c r="CC567" s="9">
        <v>71.42</v>
      </c>
      <c r="CD567" s="9">
        <v>77.98</v>
      </c>
      <c r="CE567" s="9">
        <v>79.11</v>
      </c>
      <c r="CF567" s="9">
        <v>78.39</v>
      </c>
      <c r="CG567" s="9">
        <v>74.739999999999995</v>
      </c>
      <c r="CH567" s="9">
        <v>70.87</v>
      </c>
      <c r="CI567" s="9">
        <v>67.19</v>
      </c>
      <c r="CJ567" s="9">
        <v>63.94</v>
      </c>
      <c r="CK567" s="9">
        <v>64.45</v>
      </c>
      <c r="CL567" s="9">
        <v>66.19</v>
      </c>
      <c r="CM567" s="9">
        <v>68.680000000000007</v>
      </c>
      <c r="CN567" s="9">
        <v>72.47</v>
      </c>
      <c r="CO567" s="9">
        <v>75.02</v>
      </c>
      <c r="CP567" s="9">
        <v>78</v>
      </c>
      <c r="CQ567" s="9">
        <v>80.760000000000005</v>
      </c>
      <c r="CR567" s="9">
        <v>82.75</v>
      </c>
      <c r="CS567" s="9">
        <v>76.41</v>
      </c>
      <c r="CT567" s="9">
        <v>68.989999999999995</v>
      </c>
      <c r="CU567" s="9">
        <v>65.86</v>
      </c>
      <c r="CV567" s="9">
        <v>63.1</v>
      </c>
      <c r="CW567" s="9">
        <v>63.71</v>
      </c>
      <c r="CX567" s="9">
        <v>64.02</v>
      </c>
      <c r="CY567" s="9">
        <v>65.98</v>
      </c>
      <c r="CZ567" s="9">
        <v>69.849999999999994</v>
      </c>
      <c r="DA567" s="9">
        <v>73.41</v>
      </c>
      <c r="DB567" s="9">
        <v>76.650000000000006</v>
      </c>
      <c r="DC567" s="9">
        <v>78.819999999999993</v>
      </c>
      <c r="DD567" s="9">
        <v>78.23</v>
      </c>
      <c r="DE567" s="9">
        <v>75.75</v>
      </c>
      <c r="DF567" s="9">
        <v>72.2</v>
      </c>
      <c r="DG567" s="9">
        <v>68.650000000000006</v>
      </c>
      <c r="DH567" s="9">
        <v>64.59</v>
      </c>
      <c r="DI567" s="9">
        <v>57.32</v>
      </c>
      <c r="DJ567" s="9">
        <v>58.08</v>
      </c>
      <c r="DK567" s="9">
        <v>61.2</v>
      </c>
      <c r="DL567" s="9">
        <v>67.5</v>
      </c>
      <c r="DM567" s="9">
        <v>71.69</v>
      </c>
      <c r="DN567" s="9">
        <v>75.73</v>
      </c>
      <c r="DO567" s="9">
        <v>81.13</v>
      </c>
      <c r="DP567" s="9">
        <v>82.04</v>
      </c>
      <c r="DR567" s="9">
        <v>55.1</v>
      </c>
      <c r="DS567" s="9">
        <v>54</v>
      </c>
      <c r="DT567" s="9">
        <v>52.25</v>
      </c>
      <c r="DU567" s="9">
        <v>54</v>
      </c>
      <c r="DV567" s="9">
        <v>55.15</v>
      </c>
      <c r="DW567" s="9">
        <v>57</v>
      </c>
      <c r="DX567" s="9">
        <v>56.6</v>
      </c>
      <c r="DY567" s="9">
        <v>62.7</v>
      </c>
      <c r="DZ567" s="9">
        <v>67.55</v>
      </c>
      <c r="EA567" s="9">
        <v>68.849999999999994</v>
      </c>
      <c r="EB567" s="9">
        <v>73.25</v>
      </c>
      <c r="EC567" s="9">
        <v>73.25</v>
      </c>
      <c r="ED567" s="9">
        <v>68.349999999999994</v>
      </c>
      <c r="EE567" s="9">
        <v>61.2</v>
      </c>
      <c r="EF567" s="9">
        <v>58.9</v>
      </c>
      <c r="EG567" s="9">
        <v>58.7</v>
      </c>
      <c r="EH567" s="9">
        <v>58.7</v>
      </c>
      <c r="EI567" s="9">
        <v>59.15</v>
      </c>
      <c r="EJ567" s="9">
        <v>61.75</v>
      </c>
      <c r="EK567" s="9">
        <v>69</v>
      </c>
      <c r="EL567" s="9">
        <v>71.3</v>
      </c>
      <c r="EM567" s="9">
        <v>71.55</v>
      </c>
      <c r="EN567" s="9">
        <v>71.45</v>
      </c>
      <c r="EO567" s="9">
        <v>70.95</v>
      </c>
      <c r="EP567" s="9">
        <v>68.45</v>
      </c>
      <c r="EQ567" s="9">
        <v>61.65</v>
      </c>
      <c r="ER567" s="9">
        <v>59.5</v>
      </c>
      <c r="ES567" s="9">
        <v>59.3</v>
      </c>
      <c r="ET567" s="9">
        <v>59.45</v>
      </c>
      <c r="EU567" s="9">
        <v>59.9</v>
      </c>
      <c r="EV567" s="9">
        <v>62.5</v>
      </c>
      <c r="EW567" s="9">
        <v>69.55</v>
      </c>
      <c r="EX567" s="9">
        <v>71.849999999999994</v>
      </c>
      <c r="EY567" s="9">
        <v>72.099999999999994</v>
      </c>
      <c r="EZ567" s="9">
        <v>72</v>
      </c>
      <c r="FA567" s="9">
        <v>71.5</v>
      </c>
      <c r="FB567" s="9">
        <v>68.75</v>
      </c>
      <c r="FC567" s="9">
        <v>61.2</v>
      </c>
      <c r="FD567" s="9">
        <v>58.8</v>
      </c>
      <c r="FE567" s="9">
        <v>58.55</v>
      </c>
      <c r="FF567" s="9">
        <v>58.65</v>
      </c>
      <c r="FG567" s="9">
        <v>59.25</v>
      </c>
      <c r="FH567" s="9">
        <v>62.95</v>
      </c>
      <c r="FI567" s="9">
        <v>73.400000000000006</v>
      </c>
      <c r="FJ567" s="9">
        <v>76.75</v>
      </c>
      <c r="FK567" s="9">
        <v>77.150000000000006</v>
      </c>
      <c r="FL567" s="9">
        <v>77.2</v>
      </c>
      <c r="FM567" s="9">
        <v>76.3</v>
      </c>
      <c r="FO567" s="9">
        <v>82.213099999999997</v>
      </c>
      <c r="FP567" s="7">
        <v>85.84</v>
      </c>
      <c r="FQ567" s="9">
        <v>1.2621</v>
      </c>
      <c r="FR567" s="7">
        <f t="shared" si="71"/>
        <v>68.013628080183821</v>
      </c>
      <c r="FT567" s="7">
        <v>4.6100000000000003</v>
      </c>
      <c r="FU567" s="7">
        <v>4.1100000000000003</v>
      </c>
      <c r="FV567" s="9">
        <v>82.333500000000001</v>
      </c>
      <c r="FX567" s="9">
        <v>83.67</v>
      </c>
      <c r="FY567" s="9">
        <v>81.99</v>
      </c>
      <c r="FZ567" s="9">
        <v>80.13</v>
      </c>
      <c r="GA567" s="9">
        <v>77.290000000000006</v>
      </c>
      <c r="GB567" s="9">
        <v>73.67</v>
      </c>
    </row>
    <row r="568" spans="1:184" x14ac:dyDescent="0.25">
      <c r="A568" s="6">
        <f t="shared" si="72"/>
        <v>45345</v>
      </c>
      <c r="B568" s="13">
        <f t="shared" si="66"/>
        <v>2</v>
      </c>
      <c r="C568" s="13">
        <f t="shared" si="67"/>
        <v>2024</v>
      </c>
      <c r="D568">
        <f t="shared" si="68"/>
        <v>202402</v>
      </c>
      <c r="E568">
        <f t="shared" si="69"/>
        <v>1</v>
      </c>
      <c r="F568">
        <f t="shared" si="70"/>
        <v>202401</v>
      </c>
      <c r="G568" t="s">
        <v>757</v>
      </c>
      <c r="H568" s="9">
        <v>5.25</v>
      </c>
      <c r="I568" s="9">
        <v>5.1881000000000004</v>
      </c>
      <c r="J568" s="10">
        <v>5.1911202000000003</v>
      </c>
      <c r="K568" s="10">
        <v>5.1764121000000003</v>
      </c>
      <c r="L568" s="10">
        <v>5.1412718999999996</v>
      </c>
      <c r="M568" s="10">
        <v>5.0810101000000003</v>
      </c>
      <c r="N568" s="10">
        <v>5.0013110999999997</v>
      </c>
      <c r="O568" s="10">
        <v>4.9112236999999999</v>
      </c>
      <c r="P568" s="10">
        <v>4.8183414999999998</v>
      </c>
      <c r="Q568" s="10">
        <v>4.7277338000000002</v>
      </c>
      <c r="R568" s="10">
        <v>4.6423572999999996</v>
      </c>
      <c r="S568" s="10">
        <v>4.56351</v>
      </c>
      <c r="T568" s="10">
        <v>4.4910712000000004</v>
      </c>
      <c r="U568" s="10">
        <v>4.4239810999999998</v>
      </c>
      <c r="V568" s="10">
        <v>4.3593095000000002</v>
      </c>
      <c r="W568" s="10">
        <v>4.2964254999999998</v>
      </c>
      <c r="X568" s="10">
        <v>4.2355970000000003</v>
      </c>
      <c r="Y568" s="10">
        <v>4.1770899000000004</v>
      </c>
      <c r="Z568" s="10">
        <v>4.1211701999999999</v>
      </c>
      <c r="AA568" s="10">
        <v>4.0681057000000003</v>
      </c>
      <c r="AB568" s="10">
        <v>4.0181193999999998</v>
      </c>
      <c r="AC568" s="10">
        <v>3.9712136</v>
      </c>
      <c r="AD568" s="10">
        <v>3.9273218000000001</v>
      </c>
      <c r="AE568" s="10">
        <v>3.8863758000000002</v>
      </c>
      <c r="AF568" s="10">
        <v>3.8483073999999999</v>
      </c>
      <c r="AG568" s="10">
        <v>3.8130500999999999</v>
      </c>
      <c r="AH568" s="10">
        <v>3.7805213000000002</v>
      </c>
      <c r="AI568" s="10">
        <v>3.7505763000000001</v>
      </c>
      <c r="AJ568" s="10">
        <v>3.7230538000000002</v>
      </c>
      <c r="AK568" s="10">
        <v>3.6977913999999998</v>
      </c>
      <c r="AL568" s="10">
        <v>3.6746270999999999</v>
      </c>
      <c r="AM568" s="10">
        <v>3.6533994999999999</v>
      </c>
      <c r="AN568" s="10">
        <v>3.6339462999999999</v>
      </c>
      <c r="AO568" s="10">
        <v>3.6161055000000002</v>
      </c>
      <c r="AP568" s="10">
        <v>3.5997154999999998</v>
      </c>
      <c r="AQ568" s="10">
        <v>3.5846141999999999</v>
      </c>
      <c r="AR568" s="10">
        <v>3.5706395999999998</v>
      </c>
      <c r="AS568" s="10">
        <v>3.5576300999999999</v>
      </c>
      <c r="AT568" s="10">
        <v>3.5454441999999999</v>
      </c>
      <c r="AU568" s="10">
        <v>3.5340322999999998</v>
      </c>
      <c r="AV568" s="10">
        <v>3.5233701000000002</v>
      </c>
      <c r="AW568" s="10">
        <v>3.5134332000000001</v>
      </c>
      <c r="AX568" s="10">
        <v>3.5041970999999998</v>
      </c>
      <c r="AY568" s="10">
        <v>3.4956374000000001</v>
      </c>
      <c r="AZ568" s="10">
        <v>3.4877297999999999</v>
      </c>
      <c r="BA568" s="10">
        <v>3.4804498000000001</v>
      </c>
      <c r="BB568" s="10">
        <v>3.473773</v>
      </c>
      <c r="BC568" s="10">
        <v>3.4676749999999998</v>
      </c>
      <c r="BD568" s="10">
        <v>3.4621314000000001</v>
      </c>
      <c r="BE568" s="10">
        <v>3.4571179000000001</v>
      </c>
      <c r="BF568" s="10">
        <v>3.4526123000000002</v>
      </c>
      <c r="BG568" s="10">
        <v>3.4486036000000002</v>
      </c>
      <c r="BH568" s="10">
        <v>3.4450834000000001</v>
      </c>
      <c r="BI568" s="10">
        <v>3.4420435</v>
      </c>
      <c r="BJ568" s="10">
        <v>3.4394756000000002</v>
      </c>
      <c r="BK568" s="10">
        <v>3.4373714999999998</v>
      </c>
      <c r="BL568" s="10">
        <v>3.4357228000000002</v>
      </c>
      <c r="BM568" s="10">
        <v>3.4345213999999999</v>
      </c>
      <c r="BN568" s="10">
        <v>3.4337589999999998</v>
      </c>
      <c r="BO568" s="10">
        <v>3.4334273</v>
      </c>
      <c r="BP568" s="10">
        <v>3.4335179999999998</v>
      </c>
      <c r="BQ568" s="10">
        <v>3.4340229</v>
      </c>
      <c r="BR568" s="10">
        <v>3.4452443000000001</v>
      </c>
      <c r="BS568" s="10">
        <v>3.4690291000000002</v>
      </c>
      <c r="BU568" s="9">
        <v>56.46</v>
      </c>
      <c r="BV568" s="9">
        <v>56.2</v>
      </c>
      <c r="BW568" s="9">
        <v>56.09</v>
      </c>
      <c r="BX568" s="9">
        <v>56.56</v>
      </c>
      <c r="BY568" s="9">
        <v>57.21</v>
      </c>
      <c r="BZ568" s="9">
        <v>58.01</v>
      </c>
      <c r="CA568" s="9">
        <v>59.71</v>
      </c>
      <c r="CB568" s="9">
        <v>60.91</v>
      </c>
      <c r="CC568" s="9">
        <v>69.42</v>
      </c>
      <c r="CD568" s="9">
        <v>75.98</v>
      </c>
      <c r="CE568" s="9">
        <v>77.03</v>
      </c>
      <c r="CF568" s="9">
        <v>76.31</v>
      </c>
      <c r="CG568" s="9">
        <v>72.66</v>
      </c>
      <c r="CH568" s="9">
        <v>69.12</v>
      </c>
      <c r="CI568" s="9">
        <v>65.66</v>
      </c>
      <c r="CJ568" s="9">
        <v>62.43</v>
      </c>
      <c r="CK568" s="9">
        <v>62.96</v>
      </c>
      <c r="CL568" s="9">
        <v>64.709999999999994</v>
      </c>
      <c r="CM568" s="9">
        <v>67.209999999999994</v>
      </c>
      <c r="CN568" s="9">
        <v>70.650000000000006</v>
      </c>
      <c r="CO568" s="9">
        <v>73.2</v>
      </c>
      <c r="CP568" s="9">
        <v>76.180000000000007</v>
      </c>
      <c r="CQ568" s="9">
        <v>78.94</v>
      </c>
      <c r="CR568" s="9">
        <v>80.930000000000007</v>
      </c>
      <c r="CS568" s="9">
        <v>74.59</v>
      </c>
      <c r="CT568" s="9">
        <v>67.37</v>
      </c>
      <c r="CU568" s="9">
        <v>64.239999999999995</v>
      </c>
      <c r="CV568" s="9">
        <v>61.48</v>
      </c>
      <c r="CW568" s="9">
        <v>62.09</v>
      </c>
      <c r="CX568" s="9">
        <v>62.4</v>
      </c>
      <c r="CY568" s="9">
        <v>64.36</v>
      </c>
      <c r="CZ568" s="9">
        <v>68.23</v>
      </c>
      <c r="DA568" s="9">
        <v>71.790000000000006</v>
      </c>
      <c r="DB568" s="9">
        <v>75.03</v>
      </c>
      <c r="DC568" s="9">
        <v>77.2</v>
      </c>
      <c r="DD568" s="9">
        <v>76.61</v>
      </c>
      <c r="DE568" s="9">
        <v>74.13</v>
      </c>
      <c r="DF568" s="9">
        <v>69.58</v>
      </c>
      <c r="DG568" s="9">
        <v>66.03</v>
      </c>
      <c r="DH568" s="9">
        <v>61.97</v>
      </c>
      <c r="DI568" s="9">
        <v>56.7</v>
      </c>
      <c r="DJ568" s="9">
        <v>57.46</v>
      </c>
      <c r="DK568" s="9">
        <v>60.58</v>
      </c>
      <c r="DL568" s="9">
        <v>66.88</v>
      </c>
      <c r="DM568" s="9">
        <v>71.069999999999993</v>
      </c>
      <c r="DN568" s="9">
        <v>75.11</v>
      </c>
      <c r="DO568" s="9">
        <v>80.510000000000005</v>
      </c>
      <c r="DP568" s="9">
        <v>81.42</v>
      </c>
      <c r="DR568" s="9">
        <v>55.8</v>
      </c>
      <c r="DS568" s="9">
        <v>54.1</v>
      </c>
      <c r="DT568" s="9">
        <v>53.2</v>
      </c>
      <c r="DU568" s="9">
        <v>54.5</v>
      </c>
      <c r="DV568" s="9">
        <v>56.05</v>
      </c>
      <c r="DW568" s="9">
        <v>57.8</v>
      </c>
      <c r="DX568" s="9">
        <v>57.4</v>
      </c>
      <c r="DY568" s="9">
        <v>62.15</v>
      </c>
      <c r="DZ568" s="9">
        <v>67</v>
      </c>
      <c r="EA568" s="9">
        <v>68.3</v>
      </c>
      <c r="EB568" s="9">
        <v>72.55</v>
      </c>
      <c r="EC568" s="9">
        <v>72.55</v>
      </c>
      <c r="ED568" s="9">
        <v>67.650000000000006</v>
      </c>
      <c r="EE568" s="9">
        <v>61</v>
      </c>
      <c r="EF568" s="9">
        <v>58.85</v>
      </c>
      <c r="EG568" s="9">
        <v>58.55</v>
      </c>
      <c r="EH568" s="9">
        <v>58.25</v>
      </c>
      <c r="EI568" s="9">
        <v>58.6</v>
      </c>
      <c r="EJ568" s="9">
        <v>61.1</v>
      </c>
      <c r="EK568" s="9">
        <v>68.099999999999994</v>
      </c>
      <c r="EL568" s="9">
        <v>70.349999999999994</v>
      </c>
      <c r="EM568" s="9">
        <v>70.599999999999994</v>
      </c>
      <c r="EN568" s="9">
        <v>70.5</v>
      </c>
      <c r="EO568" s="9">
        <v>70.05</v>
      </c>
      <c r="EP568" s="9">
        <v>67.650000000000006</v>
      </c>
      <c r="EQ568" s="9">
        <v>61.05</v>
      </c>
      <c r="ER568" s="9">
        <v>58.95</v>
      </c>
      <c r="ES568" s="9">
        <v>58.8</v>
      </c>
      <c r="ET568" s="9">
        <v>58.9</v>
      </c>
      <c r="EU568" s="9">
        <v>59.35</v>
      </c>
      <c r="EV568" s="9">
        <v>61.95</v>
      </c>
      <c r="EW568" s="9">
        <v>69.05</v>
      </c>
      <c r="EX568" s="9">
        <v>71.3</v>
      </c>
      <c r="EY568" s="9">
        <v>71.55</v>
      </c>
      <c r="EZ568" s="9">
        <v>71.45</v>
      </c>
      <c r="FA568" s="9">
        <v>71</v>
      </c>
      <c r="FB568" s="9">
        <v>68.25</v>
      </c>
      <c r="FC568" s="9">
        <v>60.8</v>
      </c>
      <c r="FD568" s="9">
        <v>58.4</v>
      </c>
      <c r="FE568" s="9">
        <v>58.15</v>
      </c>
      <c r="FF568" s="9">
        <v>58.25</v>
      </c>
      <c r="FG568" s="9">
        <v>58.85</v>
      </c>
      <c r="FH568" s="9">
        <v>62.55</v>
      </c>
      <c r="FI568" s="9">
        <v>73</v>
      </c>
      <c r="FJ568" s="9">
        <v>76.349999999999994</v>
      </c>
      <c r="FK568" s="9">
        <v>76.75</v>
      </c>
      <c r="FL568" s="9">
        <v>76.75</v>
      </c>
      <c r="FM568" s="9">
        <v>75.900000000000006</v>
      </c>
      <c r="FO568" s="9">
        <v>82.558400000000006</v>
      </c>
      <c r="FP568" s="7">
        <v>84.18</v>
      </c>
      <c r="FQ568" s="9">
        <v>1.2677</v>
      </c>
      <c r="FR568" s="7">
        <f t="shared" si="71"/>
        <v>66.403723278378166</v>
      </c>
      <c r="FT568" s="7">
        <v>4.25</v>
      </c>
      <c r="FU568" s="7">
        <v>4.1100000000000003</v>
      </c>
      <c r="FV568" s="9">
        <v>82.660700000000006</v>
      </c>
      <c r="FX568" s="9">
        <v>81.62</v>
      </c>
      <c r="FY568" s="9">
        <v>80.25</v>
      </c>
      <c r="FZ568" s="9">
        <v>78.63</v>
      </c>
      <c r="GA568" s="9">
        <v>76.069999999999993</v>
      </c>
      <c r="GB568" s="9">
        <v>72.88</v>
      </c>
    </row>
    <row r="569" spans="1:184" x14ac:dyDescent="0.25">
      <c r="A569" s="6">
        <f t="shared" si="72"/>
        <v>45348</v>
      </c>
      <c r="B569" s="13">
        <f t="shared" si="66"/>
        <v>2</v>
      </c>
      <c r="C569" s="13">
        <f t="shared" si="67"/>
        <v>2024</v>
      </c>
      <c r="D569">
        <f t="shared" si="68"/>
        <v>202402</v>
      </c>
      <c r="E569">
        <f t="shared" si="69"/>
        <v>1</v>
      </c>
      <c r="F569">
        <f t="shared" si="70"/>
        <v>202401</v>
      </c>
      <c r="G569" t="s">
        <v>758</v>
      </c>
      <c r="H569" s="9">
        <v>5.25</v>
      </c>
      <c r="I569" s="9">
        <v>5.1881000000000004</v>
      </c>
      <c r="J569" s="10">
        <v>5.1910660999999996</v>
      </c>
      <c r="K569" s="10">
        <v>5.1780061999999996</v>
      </c>
      <c r="L569" s="10">
        <v>5.1471799000000003</v>
      </c>
      <c r="M569" s="10">
        <v>5.0928807000000003</v>
      </c>
      <c r="N569" s="10">
        <v>5.0198612999999996</v>
      </c>
      <c r="O569" s="10">
        <v>4.9355760999999996</v>
      </c>
      <c r="P569" s="10">
        <v>4.8469300000000004</v>
      </c>
      <c r="Q569" s="10">
        <v>4.7585839999999999</v>
      </c>
      <c r="R569" s="10">
        <v>4.6740263999999998</v>
      </c>
      <c r="S569" s="10">
        <v>4.5950673999999996</v>
      </c>
      <c r="T569" s="10">
        <v>4.5224766000000001</v>
      </c>
      <c r="U569" s="10">
        <v>4.4559274000000002</v>
      </c>
      <c r="V569" s="10">
        <v>4.3936109999999999</v>
      </c>
      <c r="W569" s="10">
        <v>4.3348966999999998</v>
      </c>
      <c r="X569" s="10">
        <v>4.2796154</v>
      </c>
      <c r="Y569" s="10">
        <v>4.2275958999999999</v>
      </c>
      <c r="Z569" s="10">
        <v>4.1786672999999999</v>
      </c>
      <c r="AA569" s="10">
        <v>4.1326602000000001</v>
      </c>
      <c r="AB569" s="10">
        <v>4.0894066000000002</v>
      </c>
      <c r="AC569" s="10">
        <v>4.0487497000000001</v>
      </c>
      <c r="AD569" s="10">
        <v>4.0105367999999997</v>
      </c>
      <c r="AE569" s="10">
        <v>3.9746138000000002</v>
      </c>
      <c r="AF569" s="10">
        <v>3.9408267000000001</v>
      </c>
      <c r="AG569" s="10">
        <v>3.9090227999999998</v>
      </c>
      <c r="AH569" s="10">
        <v>3.8790575</v>
      </c>
      <c r="AI569" s="10">
        <v>3.8508292000000002</v>
      </c>
      <c r="AJ569" s="10">
        <v>3.8242490999999998</v>
      </c>
      <c r="AK569" s="10">
        <v>3.7992271999999998</v>
      </c>
      <c r="AL569" s="10">
        <v>3.7756734999999999</v>
      </c>
      <c r="AM569" s="10">
        <v>3.7534991999999998</v>
      </c>
      <c r="AN569" s="10">
        <v>3.7326144000000001</v>
      </c>
      <c r="AO569" s="10">
        <v>3.7129291000000002</v>
      </c>
      <c r="AP569" s="10">
        <v>3.6943543999999999</v>
      </c>
      <c r="AQ569" s="10">
        <v>3.6768003</v>
      </c>
      <c r="AR569" s="10">
        <v>3.6601770999999999</v>
      </c>
      <c r="AS569" s="10">
        <v>3.6443957</v>
      </c>
      <c r="AT569" s="10">
        <v>3.6293788999999999</v>
      </c>
      <c r="AU569" s="10">
        <v>3.6151059999999999</v>
      </c>
      <c r="AV569" s="10">
        <v>3.6015720999999998</v>
      </c>
      <c r="AW569" s="10">
        <v>3.5887718999999998</v>
      </c>
      <c r="AX569" s="10">
        <v>3.5767001999999999</v>
      </c>
      <c r="AY569" s="10">
        <v>3.5653519999999999</v>
      </c>
      <c r="AZ569" s="10">
        <v>3.5547221000000002</v>
      </c>
      <c r="BA569" s="10">
        <v>3.5448051999999999</v>
      </c>
      <c r="BB569" s="10">
        <v>3.5355965</v>
      </c>
      <c r="BC569" s="10">
        <v>3.5270904999999999</v>
      </c>
      <c r="BD569" s="10">
        <v>3.5192822000000001</v>
      </c>
      <c r="BE569" s="10">
        <v>3.5121666</v>
      </c>
      <c r="BF569" s="10">
        <v>3.5057377999999999</v>
      </c>
      <c r="BG569" s="10">
        <v>3.499987</v>
      </c>
      <c r="BH569" s="10">
        <v>3.4949045000000001</v>
      </c>
      <c r="BI569" s="10">
        <v>3.4904804</v>
      </c>
      <c r="BJ569" s="10">
        <v>3.4867048</v>
      </c>
      <c r="BK569" s="10">
        <v>3.4835680999999998</v>
      </c>
      <c r="BL569" s="10">
        <v>3.4810603000000002</v>
      </c>
      <c r="BM569" s="10">
        <v>3.4791717000000002</v>
      </c>
      <c r="BN569" s="10">
        <v>3.4778924</v>
      </c>
      <c r="BO569" s="10">
        <v>3.4772126999999999</v>
      </c>
      <c r="BP569" s="10">
        <v>3.4771226</v>
      </c>
      <c r="BQ569" s="10">
        <v>3.4776123000000001</v>
      </c>
      <c r="BR569" s="10">
        <v>3.4918338000000002</v>
      </c>
      <c r="BS569" s="10">
        <v>3.5223420000000001</v>
      </c>
      <c r="BU569" s="9">
        <v>59.3</v>
      </c>
      <c r="BV569" s="9">
        <v>58.93</v>
      </c>
      <c r="BW569" s="9">
        <v>58.84</v>
      </c>
      <c r="BX569" s="9">
        <v>59.04</v>
      </c>
      <c r="BY569" s="9">
        <v>59.64</v>
      </c>
      <c r="BZ569" s="9">
        <v>60.51</v>
      </c>
      <c r="CA569" s="9">
        <v>61.8</v>
      </c>
      <c r="CB569" s="9">
        <v>62.95</v>
      </c>
      <c r="CC569" s="9">
        <v>71.319999999999993</v>
      </c>
      <c r="CD569" s="9">
        <v>77.75</v>
      </c>
      <c r="CE569" s="9">
        <v>79.09</v>
      </c>
      <c r="CF569" s="9">
        <v>78.61</v>
      </c>
      <c r="CG569" s="9">
        <v>75.11</v>
      </c>
      <c r="CH569" s="9">
        <v>70.72</v>
      </c>
      <c r="CI569" s="9">
        <v>67.06</v>
      </c>
      <c r="CJ569" s="9">
        <v>63.83</v>
      </c>
      <c r="CK569" s="9">
        <v>63.83</v>
      </c>
      <c r="CL569" s="9">
        <v>65.58</v>
      </c>
      <c r="CM569" s="9">
        <v>68.08</v>
      </c>
      <c r="CN569" s="9">
        <v>71.67</v>
      </c>
      <c r="CO569" s="9">
        <v>74.22</v>
      </c>
      <c r="CP569" s="9">
        <v>77.2</v>
      </c>
      <c r="CQ569" s="9">
        <v>79.959999999999994</v>
      </c>
      <c r="CR569" s="9">
        <v>81.95</v>
      </c>
      <c r="CS569" s="9">
        <v>75.61</v>
      </c>
      <c r="CT569" s="9">
        <v>68.09</v>
      </c>
      <c r="CU569" s="9">
        <v>64.959999999999994</v>
      </c>
      <c r="CV569" s="9">
        <v>62.2</v>
      </c>
      <c r="CW569" s="9">
        <v>62.81</v>
      </c>
      <c r="CX569" s="9">
        <v>63.12</v>
      </c>
      <c r="CY569" s="9">
        <v>65.08</v>
      </c>
      <c r="CZ569" s="9">
        <v>68.05</v>
      </c>
      <c r="DA569" s="9">
        <v>71.61</v>
      </c>
      <c r="DB569" s="9">
        <v>74.849999999999994</v>
      </c>
      <c r="DC569" s="9">
        <v>77.02</v>
      </c>
      <c r="DD569" s="9">
        <v>76.430000000000007</v>
      </c>
      <c r="DE569" s="9">
        <v>73.95</v>
      </c>
      <c r="DF569" s="9">
        <v>69.400000000000006</v>
      </c>
      <c r="DG569" s="9">
        <v>65.849999999999994</v>
      </c>
      <c r="DH569" s="9">
        <v>61.79</v>
      </c>
      <c r="DI569" s="9">
        <v>56.52</v>
      </c>
      <c r="DJ569" s="9">
        <v>57.28</v>
      </c>
      <c r="DK569" s="9">
        <v>60.4</v>
      </c>
      <c r="DL569" s="9">
        <v>66.7</v>
      </c>
      <c r="DM569" s="9">
        <v>70.89</v>
      </c>
      <c r="DN569" s="9">
        <v>74.930000000000007</v>
      </c>
      <c r="DO569" s="9">
        <v>80.33</v>
      </c>
      <c r="DP569" s="9">
        <v>81.239999999999995</v>
      </c>
      <c r="DR569" s="9">
        <v>58.3</v>
      </c>
      <c r="DS569" s="9">
        <v>55.95</v>
      </c>
      <c r="DT569" s="9">
        <v>54.05</v>
      </c>
      <c r="DU569" s="9">
        <v>55.45</v>
      </c>
      <c r="DV569" s="9">
        <v>57.25</v>
      </c>
      <c r="DW569" s="9">
        <v>59</v>
      </c>
      <c r="DX569" s="9">
        <v>58.6</v>
      </c>
      <c r="DY569" s="9">
        <v>63.3</v>
      </c>
      <c r="DZ569" s="9">
        <v>68.150000000000006</v>
      </c>
      <c r="EA569" s="9">
        <v>69.45</v>
      </c>
      <c r="EB569" s="9">
        <v>73.8</v>
      </c>
      <c r="EC569" s="9">
        <v>73.8</v>
      </c>
      <c r="ED569" s="9">
        <v>68.900000000000006</v>
      </c>
      <c r="EE569" s="9">
        <v>61.8</v>
      </c>
      <c r="EF569" s="9">
        <v>59.55</v>
      </c>
      <c r="EG569" s="9">
        <v>59.25</v>
      </c>
      <c r="EH569" s="9">
        <v>59.05</v>
      </c>
      <c r="EI569" s="9">
        <v>59.4</v>
      </c>
      <c r="EJ569" s="9">
        <v>61.75</v>
      </c>
      <c r="EK569" s="9">
        <v>68.400000000000006</v>
      </c>
      <c r="EL569" s="9">
        <v>70.5</v>
      </c>
      <c r="EM569" s="9">
        <v>70.75</v>
      </c>
      <c r="EN569" s="9">
        <v>70.650000000000006</v>
      </c>
      <c r="EO569" s="9">
        <v>70.2</v>
      </c>
      <c r="EP569" s="9">
        <v>67.849999999999994</v>
      </c>
      <c r="EQ569" s="9">
        <v>61.45</v>
      </c>
      <c r="ER569" s="9">
        <v>59.45</v>
      </c>
      <c r="ES569" s="9">
        <v>59.25</v>
      </c>
      <c r="ET569" s="9">
        <v>59.35</v>
      </c>
      <c r="EU569" s="9">
        <v>59.85</v>
      </c>
      <c r="EV569" s="9">
        <v>62.4</v>
      </c>
      <c r="EW569" s="9">
        <v>69.55</v>
      </c>
      <c r="EX569" s="9">
        <v>71.849999999999994</v>
      </c>
      <c r="EY569" s="9">
        <v>72.099999999999994</v>
      </c>
      <c r="EZ569" s="9">
        <v>72</v>
      </c>
      <c r="FA569" s="9">
        <v>71.5</v>
      </c>
      <c r="FB569" s="9">
        <v>68.7</v>
      </c>
      <c r="FC569" s="9">
        <v>61.05</v>
      </c>
      <c r="FD569" s="9">
        <v>58.65</v>
      </c>
      <c r="FE569" s="9">
        <v>58.4</v>
      </c>
      <c r="FF569" s="9">
        <v>58.45</v>
      </c>
      <c r="FG569" s="9">
        <v>59.1</v>
      </c>
      <c r="FH569" s="9">
        <v>62.8</v>
      </c>
      <c r="FI569" s="9">
        <v>73.25</v>
      </c>
      <c r="FJ569" s="9">
        <v>76.599999999999994</v>
      </c>
      <c r="FK569" s="9">
        <v>77</v>
      </c>
      <c r="FL569" s="9">
        <v>77.05</v>
      </c>
      <c r="FM569" s="9">
        <v>76.150000000000006</v>
      </c>
      <c r="FO569" s="9">
        <v>82.504400000000004</v>
      </c>
      <c r="FP569" s="7">
        <v>84.01</v>
      </c>
      <c r="FQ569" s="9">
        <v>1.2684</v>
      </c>
      <c r="FR569" s="7">
        <f t="shared" si="71"/>
        <v>66.233049511195219</v>
      </c>
      <c r="FT569" s="7">
        <v>4.3</v>
      </c>
      <c r="FU569" s="7">
        <v>4.1500000000000004</v>
      </c>
      <c r="FV569" s="9">
        <v>82.616</v>
      </c>
      <c r="FX569" s="9">
        <v>82.53</v>
      </c>
      <c r="FY569" s="9">
        <v>81.099999999999994</v>
      </c>
      <c r="FZ569" s="9">
        <v>79.400000000000006</v>
      </c>
      <c r="GA569" s="9">
        <v>76.66</v>
      </c>
      <c r="GB569" s="9">
        <v>73.23</v>
      </c>
    </row>
    <row r="570" spans="1:184" x14ac:dyDescent="0.25">
      <c r="A570" s="6">
        <f t="shared" si="72"/>
        <v>45349</v>
      </c>
      <c r="B570" s="13">
        <f t="shared" si="66"/>
        <v>2</v>
      </c>
      <c r="C570" s="13">
        <f t="shared" si="67"/>
        <v>2024</v>
      </c>
      <c r="D570">
        <f t="shared" si="68"/>
        <v>202402</v>
      </c>
      <c r="E570">
        <f t="shared" si="69"/>
        <v>1</v>
      </c>
      <c r="F570">
        <f t="shared" si="70"/>
        <v>202401</v>
      </c>
      <c r="G570" t="s">
        <v>759</v>
      </c>
      <c r="H570" s="9">
        <v>5.25</v>
      </c>
      <c r="I570" s="9">
        <v>5.1877000000000004</v>
      </c>
      <c r="J570" s="10">
        <v>5.189527</v>
      </c>
      <c r="K570" s="10">
        <v>5.1770050000000003</v>
      </c>
      <c r="L570" s="10">
        <v>5.1478282000000002</v>
      </c>
      <c r="M570" s="10">
        <v>5.0966386999999997</v>
      </c>
      <c r="N570" s="10">
        <v>5.0272147</v>
      </c>
      <c r="O570" s="10">
        <v>4.9471455999999998</v>
      </c>
      <c r="P570" s="10">
        <v>4.8634161000000002</v>
      </c>
      <c r="Q570" s="10">
        <v>4.7809406000000001</v>
      </c>
      <c r="R570" s="10">
        <v>4.7029245</v>
      </c>
      <c r="S570" s="10">
        <v>4.6307200000000002</v>
      </c>
      <c r="T570" s="10">
        <v>4.5646388</v>
      </c>
      <c r="U570" s="10">
        <v>4.5037868999999997</v>
      </c>
      <c r="V570" s="10">
        <v>4.4457196999999997</v>
      </c>
      <c r="W570" s="10">
        <v>4.3898200999999997</v>
      </c>
      <c r="X570" s="10">
        <v>4.3361156000000003</v>
      </c>
      <c r="Y570" s="10">
        <v>4.2846317000000003</v>
      </c>
      <c r="Z570" s="10">
        <v>4.2353942</v>
      </c>
      <c r="AA570" s="10">
        <v>4.1884304999999999</v>
      </c>
      <c r="AB570" s="10">
        <v>4.1437514999999996</v>
      </c>
      <c r="AC570" s="10">
        <v>4.1013114000000002</v>
      </c>
      <c r="AD570" s="10">
        <v>4.0610524999999997</v>
      </c>
      <c r="AE570" s="10">
        <v>4.0229157999999998</v>
      </c>
      <c r="AF570" s="10">
        <v>3.9868420000000002</v>
      </c>
      <c r="AG570" s="10">
        <v>3.9527733999999999</v>
      </c>
      <c r="AH570" s="10">
        <v>3.9206468999999999</v>
      </c>
      <c r="AI570" s="10">
        <v>3.8903821000000001</v>
      </c>
      <c r="AJ570" s="10">
        <v>3.8618947000000001</v>
      </c>
      <c r="AK570" s="10">
        <v>3.8350993999999998</v>
      </c>
      <c r="AL570" s="10">
        <v>3.8099109000000002</v>
      </c>
      <c r="AM570" s="10">
        <v>3.7862450999999999</v>
      </c>
      <c r="AN570" s="10">
        <v>3.7640164999999999</v>
      </c>
      <c r="AO570" s="10">
        <v>3.7431401000000002</v>
      </c>
      <c r="AP570" s="10">
        <v>3.7235314000000002</v>
      </c>
      <c r="AQ570" s="10">
        <v>3.7051050999999999</v>
      </c>
      <c r="AR570" s="10">
        <v>3.6877762999999999</v>
      </c>
      <c r="AS570" s="10">
        <v>3.6714601999999998</v>
      </c>
      <c r="AT570" s="10">
        <v>3.6560796999999998</v>
      </c>
      <c r="AU570" s="10">
        <v>3.6415994999999999</v>
      </c>
      <c r="AV570" s="10">
        <v>3.6279989000000001</v>
      </c>
      <c r="AW570" s="10">
        <v>3.6152568</v>
      </c>
      <c r="AX570" s="10">
        <v>3.6033520999999999</v>
      </c>
      <c r="AY570" s="10">
        <v>3.5922641999999998</v>
      </c>
      <c r="AZ570" s="10">
        <v>3.5819719999999999</v>
      </c>
      <c r="BA570" s="10">
        <v>3.5724543999999998</v>
      </c>
      <c r="BB570" s="10">
        <v>3.5636906000000002</v>
      </c>
      <c r="BC570" s="10">
        <v>3.5556597000000001</v>
      </c>
      <c r="BD570" s="10">
        <v>3.5483405000000001</v>
      </c>
      <c r="BE570" s="10">
        <v>3.5417122999999999</v>
      </c>
      <c r="BF570" s="10">
        <v>3.535755</v>
      </c>
      <c r="BG570" s="10">
        <v>3.5304524000000002</v>
      </c>
      <c r="BH570" s="10">
        <v>3.5257900000000002</v>
      </c>
      <c r="BI570" s="10">
        <v>3.5217531000000002</v>
      </c>
      <c r="BJ570" s="10">
        <v>3.5183268999999999</v>
      </c>
      <c r="BK570" s="10">
        <v>3.5154968000000002</v>
      </c>
      <c r="BL570" s="10">
        <v>3.5132481000000002</v>
      </c>
      <c r="BM570" s="10">
        <v>3.5115661</v>
      </c>
      <c r="BN570" s="10">
        <v>3.5104362</v>
      </c>
      <c r="BO570" s="10">
        <v>3.5098435000000001</v>
      </c>
      <c r="BP570" s="10">
        <v>3.5097733999999998</v>
      </c>
      <c r="BQ570" s="10">
        <v>3.5102112999999999</v>
      </c>
      <c r="BR570" s="10">
        <v>3.5226476</v>
      </c>
      <c r="BS570" s="10">
        <v>3.5494533000000001</v>
      </c>
      <c r="BU570" s="9">
        <v>60.6</v>
      </c>
      <c r="BV570" s="9">
        <v>59.94</v>
      </c>
      <c r="BW570" s="9">
        <v>60.06</v>
      </c>
      <c r="BX570" s="9">
        <v>60.4</v>
      </c>
      <c r="BY570" s="9">
        <v>60.9</v>
      </c>
      <c r="BZ570" s="9">
        <v>61.86</v>
      </c>
      <c r="CA570" s="9">
        <v>63.15</v>
      </c>
      <c r="CB570" s="9">
        <v>64.349999999999994</v>
      </c>
      <c r="CC570" s="9">
        <v>72.55</v>
      </c>
      <c r="CD570" s="9">
        <v>79</v>
      </c>
      <c r="CE570" s="9">
        <v>80.3</v>
      </c>
      <c r="CF570" s="9">
        <v>79.959999999999994</v>
      </c>
      <c r="CG570" s="9">
        <v>76.489999999999995</v>
      </c>
      <c r="CH570" s="9">
        <v>72.239999999999995</v>
      </c>
      <c r="CI570" s="9">
        <v>69.09</v>
      </c>
      <c r="CJ570" s="9">
        <v>65.86</v>
      </c>
      <c r="CK570" s="9">
        <v>65.489999999999995</v>
      </c>
      <c r="CL570" s="9">
        <v>67.239999999999995</v>
      </c>
      <c r="CM570" s="9">
        <v>69.739999999999995</v>
      </c>
      <c r="CN570" s="9">
        <v>73.69</v>
      </c>
      <c r="CO570" s="9">
        <v>76.239999999999995</v>
      </c>
      <c r="CP570" s="9">
        <v>79.22</v>
      </c>
      <c r="CQ570" s="9">
        <v>81.98</v>
      </c>
      <c r="CR570" s="9">
        <v>83.97</v>
      </c>
      <c r="CS570" s="9">
        <v>77.63</v>
      </c>
      <c r="CT570" s="9">
        <v>69.36</v>
      </c>
      <c r="CU570" s="9">
        <v>66.23</v>
      </c>
      <c r="CV570" s="9">
        <v>63.47</v>
      </c>
      <c r="CW570" s="9">
        <v>64.08</v>
      </c>
      <c r="CX570" s="9">
        <v>64.39</v>
      </c>
      <c r="CY570" s="9">
        <v>66.349999999999994</v>
      </c>
      <c r="CZ570" s="9">
        <v>68.52</v>
      </c>
      <c r="DA570" s="9">
        <v>72.08</v>
      </c>
      <c r="DB570" s="9">
        <v>75.319999999999993</v>
      </c>
      <c r="DC570" s="9">
        <v>77.489999999999995</v>
      </c>
      <c r="DD570" s="9">
        <v>76.900000000000006</v>
      </c>
      <c r="DE570" s="9">
        <v>74.42</v>
      </c>
      <c r="DF570" s="9">
        <v>69.87</v>
      </c>
      <c r="DG570" s="9">
        <v>66.319999999999993</v>
      </c>
      <c r="DH570" s="9">
        <v>62.26</v>
      </c>
      <c r="DI570" s="9">
        <v>56.99</v>
      </c>
      <c r="DJ570" s="9">
        <v>57.75</v>
      </c>
      <c r="DK570" s="9">
        <v>60.87</v>
      </c>
      <c r="DL570" s="9">
        <v>67.17</v>
      </c>
      <c r="DM570" s="9">
        <v>71.36</v>
      </c>
      <c r="DN570" s="9">
        <v>75.400000000000006</v>
      </c>
      <c r="DO570" s="9">
        <v>80.8</v>
      </c>
      <c r="DP570" s="9">
        <v>81.709999999999994</v>
      </c>
      <c r="DR570" s="9">
        <v>58.7</v>
      </c>
      <c r="DS570" s="9">
        <v>57.05</v>
      </c>
      <c r="DT570" s="9">
        <v>55.4</v>
      </c>
      <c r="DU570" s="9">
        <v>56.6</v>
      </c>
      <c r="DV570" s="9">
        <v>58.6</v>
      </c>
      <c r="DW570" s="9">
        <v>59.85</v>
      </c>
      <c r="DX570" s="9">
        <v>59.45</v>
      </c>
      <c r="DY570" s="9">
        <v>63.95</v>
      </c>
      <c r="DZ570" s="9">
        <v>69.150000000000006</v>
      </c>
      <c r="EA570" s="9">
        <v>70.45</v>
      </c>
      <c r="EB570" s="9">
        <v>75.05</v>
      </c>
      <c r="EC570" s="9">
        <v>75.05</v>
      </c>
      <c r="ED570" s="9">
        <v>70.150000000000006</v>
      </c>
      <c r="EE570" s="9">
        <v>62.5</v>
      </c>
      <c r="EF570" s="9">
        <v>60.1</v>
      </c>
      <c r="EG570" s="9">
        <v>59.95</v>
      </c>
      <c r="EH570" s="9">
        <v>60.1</v>
      </c>
      <c r="EI570" s="9">
        <v>60.55</v>
      </c>
      <c r="EJ570" s="9">
        <v>62.9</v>
      </c>
      <c r="EK570" s="9">
        <v>69.349999999999994</v>
      </c>
      <c r="EL570" s="9">
        <v>71.400000000000006</v>
      </c>
      <c r="EM570" s="9">
        <v>71.599999999999994</v>
      </c>
      <c r="EN570" s="9">
        <v>71.55</v>
      </c>
      <c r="EO570" s="9">
        <v>71.099999999999994</v>
      </c>
      <c r="EP570" s="9">
        <v>68.849999999999994</v>
      </c>
      <c r="EQ570" s="9">
        <v>62.65</v>
      </c>
      <c r="ER570" s="9">
        <v>60.7</v>
      </c>
      <c r="ES570" s="9">
        <v>60.55</v>
      </c>
      <c r="ET570" s="9">
        <v>60.65</v>
      </c>
      <c r="EU570" s="9">
        <v>61.1</v>
      </c>
      <c r="EV570" s="9">
        <v>63.75</v>
      </c>
      <c r="EW570" s="9">
        <v>71</v>
      </c>
      <c r="EX570" s="9">
        <v>73.349999999999994</v>
      </c>
      <c r="EY570" s="9">
        <v>73.599999999999994</v>
      </c>
      <c r="EZ570" s="9">
        <v>73.5</v>
      </c>
      <c r="FA570" s="9">
        <v>73</v>
      </c>
      <c r="FB570" s="9">
        <v>70.2</v>
      </c>
      <c r="FC570" s="9">
        <v>62.55</v>
      </c>
      <c r="FD570" s="9">
        <v>60.1</v>
      </c>
      <c r="FE570" s="9">
        <v>59.9</v>
      </c>
      <c r="FF570" s="9">
        <v>59.95</v>
      </c>
      <c r="FG570" s="9">
        <v>60.55</v>
      </c>
      <c r="FH570" s="9">
        <v>64.3</v>
      </c>
      <c r="FI570" s="9">
        <v>74.75</v>
      </c>
      <c r="FJ570" s="9">
        <v>78.099999999999994</v>
      </c>
      <c r="FK570" s="9">
        <v>78.5</v>
      </c>
      <c r="FL570" s="9">
        <v>78.5</v>
      </c>
      <c r="FM570" s="9">
        <v>77.650000000000006</v>
      </c>
      <c r="FO570" s="9">
        <v>82.486999999999995</v>
      </c>
      <c r="FP570" s="7">
        <v>83.8</v>
      </c>
      <c r="FQ570" s="9">
        <v>1.2683</v>
      </c>
      <c r="FR570" s="7">
        <f t="shared" si="71"/>
        <v>66.072695734447692</v>
      </c>
      <c r="FT570" s="7">
        <v>4.3499999999999996</v>
      </c>
      <c r="FU570" s="7">
        <v>4.1900000000000004</v>
      </c>
      <c r="FV570" s="9">
        <v>82.609899999999996</v>
      </c>
      <c r="FX570" s="9">
        <v>83.65</v>
      </c>
      <c r="FY570" s="9">
        <v>82.02</v>
      </c>
      <c r="FZ570" s="9">
        <v>80.150000000000006</v>
      </c>
      <c r="GA570" s="9">
        <v>77.2</v>
      </c>
      <c r="GB570" s="9">
        <v>73.62</v>
      </c>
    </row>
    <row r="571" spans="1:184" x14ac:dyDescent="0.25">
      <c r="A571" s="6">
        <f t="shared" si="72"/>
        <v>45350</v>
      </c>
      <c r="B571" s="13">
        <f t="shared" si="66"/>
        <v>2</v>
      </c>
      <c r="C571" s="13">
        <f t="shared" si="67"/>
        <v>2024</v>
      </c>
      <c r="D571">
        <f t="shared" si="68"/>
        <v>202402</v>
      </c>
      <c r="E571">
        <f t="shared" si="69"/>
        <v>1</v>
      </c>
      <c r="F571">
        <f t="shared" si="70"/>
        <v>202401</v>
      </c>
      <c r="G571" t="s">
        <v>760</v>
      </c>
      <c r="H571" s="9">
        <v>5.25</v>
      </c>
      <c r="I571" s="9">
        <v>5.1882000000000001</v>
      </c>
      <c r="J571" s="10">
        <v>5.1898312999999998</v>
      </c>
      <c r="K571" s="10">
        <v>5.1719606999999996</v>
      </c>
      <c r="L571" s="10">
        <v>5.1399046000000004</v>
      </c>
      <c r="M571" s="10">
        <v>5.0877128000000003</v>
      </c>
      <c r="N571" s="10">
        <v>5.0183267000000003</v>
      </c>
      <c r="O571" s="10">
        <v>4.9387217999999997</v>
      </c>
      <c r="P571" s="10">
        <v>4.8558754000000004</v>
      </c>
      <c r="Q571" s="10">
        <v>4.7747156999999998</v>
      </c>
      <c r="R571" s="10">
        <v>4.6984639000000001</v>
      </c>
      <c r="S571" s="10">
        <v>4.6284853999999997</v>
      </c>
      <c r="T571" s="10">
        <v>4.5646721000000001</v>
      </c>
      <c r="U571" s="10">
        <v>4.5059494000000004</v>
      </c>
      <c r="V571" s="10">
        <v>4.4493314000000002</v>
      </c>
      <c r="W571" s="10">
        <v>4.3940818999999998</v>
      </c>
      <c r="X571" s="10">
        <v>4.3402716999999997</v>
      </c>
      <c r="Y571" s="10">
        <v>4.2879696000000003</v>
      </c>
      <c r="Z571" s="10">
        <v>4.2372443999999998</v>
      </c>
      <c r="AA571" s="10">
        <v>4.1881668000000003</v>
      </c>
      <c r="AB571" s="10">
        <v>4.1408133999999999</v>
      </c>
      <c r="AC571" s="10">
        <v>4.0952913999999998</v>
      </c>
      <c r="AD571" s="10">
        <v>4.0517165999999998</v>
      </c>
      <c r="AE571" s="10">
        <v>4.0102029999999997</v>
      </c>
      <c r="AF571" s="10">
        <v>3.9708649999999999</v>
      </c>
      <c r="AG571" s="10">
        <v>3.9338182000000002</v>
      </c>
      <c r="AH571" s="10">
        <v>3.8991484999999999</v>
      </c>
      <c r="AI571" s="10">
        <v>3.8667886</v>
      </c>
      <c r="AJ571" s="10">
        <v>3.8366213999999998</v>
      </c>
      <c r="AK571" s="10">
        <v>3.8085284000000001</v>
      </c>
      <c r="AL571" s="10">
        <v>3.7823910999999999</v>
      </c>
      <c r="AM571" s="10">
        <v>3.758092</v>
      </c>
      <c r="AN571" s="10">
        <v>3.7355128</v>
      </c>
      <c r="AO571" s="10">
        <v>3.7145350000000001</v>
      </c>
      <c r="AP571" s="10">
        <v>3.6950411999999999</v>
      </c>
      <c r="AQ571" s="10">
        <v>3.6769129</v>
      </c>
      <c r="AR571" s="10">
        <v>3.6600318000000001</v>
      </c>
      <c r="AS571" s="10">
        <v>3.6442803000000001</v>
      </c>
      <c r="AT571" s="10">
        <v>3.6295514999999998</v>
      </c>
      <c r="AU571" s="10">
        <v>3.6157940000000002</v>
      </c>
      <c r="AV571" s="10">
        <v>3.6029738</v>
      </c>
      <c r="AW571" s="10">
        <v>3.5910567000000002</v>
      </c>
      <c r="AX571" s="10">
        <v>3.5800082</v>
      </c>
      <c r="AY571" s="10">
        <v>3.5697942999999999</v>
      </c>
      <c r="AZ571" s="10">
        <v>3.5603807000000001</v>
      </c>
      <c r="BA571" s="10">
        <v>3.551733</v>
      </c>
      <c r="BB571" s="10">
        <v>3.5438171000000001</v>
      </c>
      <c r="BC571" s="10">
        <v>3.5365986999999999</v>
      </c>
      <c r="BD571" s="10">
        <v>3.5300435000000001</v>
      </c>
      <c r="BE571" s="10">
        <v>3.5241174000000002</v>
      </c>
      <c r="BF571" s="10">
        <v>3.5187889999999999</v>
      </c>
      <c r="BG571" s="10">
        <v>3.5140414</v>
      </c>
      <c r="BH571" s="10">
        <v>3.5098622000000002</v>
      </c>
      <c r="BI571" s="10">
        <v>3.5062388000000002</v>
      </c>
      <c r="BJ571" s="10">
        <v>3.5031588</v>
      </c>
      <c r="BK571" s="10">
        <v>3.5006096000000002</v>
      </c>
      <c r="BL571" s="10">
        <v>3.4985788000000002</v>
      </c>
      <c r="BM571" s="10">
        <v>3.4970538000000002</v>
      </c>
      <c r="BN571" s="10">
        <v>3.4960222000000001</v>
      </c>
      <c r="BO571" s="10">
        <v>3.4954714999999998</v>
      </c>
      <c r="BP571" s="10">
        <v>3.4953891000000001</v>
      </c>
      <c r="BQ571" s="10">
        <v>3.4957625999999999</v>
      </c>
      <c r="BR571" s="10">
        <v>3.5068241000000002</v>
      </c>
      <c r="BS571" s="10">
        <v>3.5308212999999999</v>
      </c>
      <c r="BU571" s="9">
        <v>64.069999999999993</v>
      </c>
      <c r="BV571" s="9">
        <v>63.67</v>
      </c>
      <c r="BW571" s="9">
        <v>63.59</v>
      </c>
      <c r="BX571" s="9">
        <v>63.6</v>
      </c>
      <c r="BY571" s="9">
        <v>63.91</v>
      </c>
      <c r="BZ571" s="9">
        <v>64.709999999999994</v>
      </c>
      <c r="CA571" s="9">
        <v>65.91</v>
      </c>
      <c r="CB571" s="9">
        <v>67.11</v>
      </c>
      <c r="CC571" s="9">
        <v>75.2</v>
      </c>
      <c r="CD571" s="9">
        <v>81.94</v>
      </c>
      <c r="CE571" s="9">
        <v>83.44</v>
      </c>
      <c r="CF571" s="9">
        <v>83.36</v>
      </c>
      <c r="CG571" s="9">
        <v>79.89</v>
      </c>
      <c r="CH571" s="9">
        <v>75.260000000000005</v>
      </c>
      <c r="CI571" s="9">
        <v>72.11</v>
      </c>
      <c r="CJ571" s="9">
        <v>68.88</v>
      </c>
      <c r="CK571" s="9">
        <v>69.5</v>
      </c>
      <c r="CL571" s="9">
        <v>71.25</v>
      </c>
      <c r="CM571" s="9">
        <v>73.75</v>
      </c>
      <c r="CN571" s="9">
        <v>76.05</v>
      </c>
      <c r="CO571" s="9">
        <v>78.599999999999994</v>
      </c>
      <c r="CP571" s="9">
        <v>81.58</v>
      </c>
      <c r="CQ571" s="9">
        <v>84.34</v>
      </c>
      <c r="CR571" s="9">
        <v>86.33</v>
      </c>
      <c r="CS571" s="9">
        <v>79.989999999999995</v>
      </c>
      <c r="CT571" s="9">
        <v>71.510000000000005</v>
      </c>
      <c r="CU571" s="9">
        <v>68.38</v>
      </c>
      <c r="CV571" s="9">
        <v>65.62</v>
      </c>
      <c r="CW571" s="9">
        <v>66.23</v>
      </c>
      <c r="CX571" s="9">
        <v>66.540000000000006</v>
      </c>
      <c r="CY571" s="9">
        <v>68.5</v>
      </c>
      <c r="CZ571" s="9">
        <v>71.17</v>
      </c>
      <c r="DA571" s="9">
        <v>74.73</v>
      </c>
      <c r="DB571" s="9">
        <v>77.97</v>
      </c>
      <c r="DC571" s="9">
        <v>80.14</v>
      </c>
      <c r="DD571" s="9">
        <v>79.55</v>
      </c>
      <c r="DE571" s="9">
        <v>77.069999999999993</v>
      </c>
      <c r="DF571" s="9">
        <v>71.52</v>
      </c>
      <c r="DG571" s="9">
        <v>67.97</v>
      </c>
      <c r="DH571" s="9">
        <v>63.91</v>
      </c>
      <c r="DI571" s="9">
        <v>58.64</v>
      </c>
      <c r="DJ571" s="9">
        <v>59.4</v>
      </c>
      <c r="DK571" s="9">
        <v>62.52</v>
      </c>
      <c r="DL571" s="9">
        <v>68.819999999999993</v>
      </c>
      <c r="DM571" s="9">
        <v>73.010000000000005</v>
      </c>
      <c r="DN571" s="9">
        <v>77.05</v>
      </c>
      <c r="DO571" s="9">
        <v>82.45</v>
      </c>
      <c r="DP571" s="9">
        <v>83.36</v>
      </c>
      <c r="DR571" s="9">
        <v>60.55</v>
      </c>
      <c r="DS571" s="9">
        <v>59.7</v>
      </c>
      <c r="DT571" s="9">
        <v>58.35</v>
      </c>
      <c r="DU571" s="9">
        <v>59.65</v>
      </c>
      <c r="DV571" s="9">
        <v>61.1</v>
      </c>
      <c r="DW571" s="9">
        <v>62.3</v>
      </c>
      <c r="DX571" s="9">
        <v>61.9</v>
      </c>
      <c r="DY571" s="9">
        <v>66</v>
      </c>
      <c r="DZ571" s="9">
        <v>71.2</v>
      </c>
      <c r="EA571" s="9">
        <v>72.5</v>
      </c>
      <c r="EB571" s="9">
        <v>77.349999999999994</v>
      </c>
      <c r="EC571" s="9">
        <v>77.349999999999994</v>
      </c>
      <c r="ED571" s="9">
        <v>72.45</v>
      </c>
      <c r="EE571" s="9">
        <v>65.900000000000006</v>
      </c>
      <c r="EF571" s="9">
        <v>63.8</v>
      </c>
      <c r="EG571" s="9">
        <v>63.65</v>
      </c>
      <c r="EH571" s="9">
        <v>63.8</v>
      </c>
      <c r="EI571" s="9">
        <v>64.2</v>
      </c>
      <c r="EJ571" s="9">
        <v>66.099999999999994</v>
      </c>
      <c r="EK571" s="9">
        <v>71.3</v>
      </c>
      <c r="EL571" s="9">
        <v>73</v>
      </c>
      <c r="EM571" s="9">
        <v>73.2</v>
      </c>
      <c r="EN571" s="9">
        <v>73.150000000000006</v>
      </c>
      <c r="EO571" s="9">
        <v>72.75</v>
      </c>
      <c r="EP571" s="9">
        <v>70.45</v>
      </c>
      <c r="EQ571" s="9">
        <v>64.2</v>
      </c>
      <c r="ER571" s="9">
        <v>62.2</v>
      </c>
      <c r="ES571" s="9">
        <v>62.05</v>
      </c>
      <c r="ET571" s="9">
        <v>62.15</v>
      </c>
      <c r="EU571" s="9">
        <v>62.6</v>
      </c>
      <c r="EV571" s="9">
        <v>65.25</v>
      </c>
      <c r="EW571" s="9">
        <v>72.55</v>
      </c>
      <c r="EX571" s="9">
        <v>74.900000000000006</v>
      </c>
      <c r="EY571" s="9">
        <v>75.150000000000006</v>
      </c>
      <c r="EZ571" s="9">
        <v>75.05</v>
      </c>
      <c r="FA571" s="9">
        <v>74.55</v>
      </c>
      <c r="FB571" s="9">
        <v>71.75</v>
      </c>
      <c r="FC571" s="9">
        <v>64.099999999999994</v>
      </c>
      <c r="FD571" s="9">
        <v>61.65</v>
      </c>
      <c r="FE571" s="9">
        <v>61.4</v>
      </c>
      <c r="FF571" s="9">
        <v>61.5</v>
      </c>
      <c r="FG571" s="9">
        <v>62.1</v>
      </c>
      <c r="FH571" s="9">
        <v>65.849999999999994</v>
      </c>
      <c r="FI571" s="9">
        <v>76.3</v>
      </c>
      <c r="FJ571" s="9">
        <v>79.650000000000006</v>
      </c>
      <c r="FK571" s="9">
        <v>80.05</v>
      </c>
      <c r="FL571" s="9">
        <v>80.05</v>
      </c>
      <c r="FM571" s="9">
        <v>79.2</v>
      </c>
      <c r="FO571" s="9">
        <v>82.405799999999999</v>
      </c>
      <c r="FP571" s="7">
        <v>84.08</v>
      </c>
      <c r="FQ571" s="9">
        <v>1.2653000000000001</v>
      </c>
      <c r="FR571" s="7">
        <f t="shared" si="71"/>
        <v>66.450644116019916</v>
      </c>
      <c r="FT571" s="7">
        <v>4.3499999999999996</v>
      </c>
      <c r="FU571" s="7">
        <v>4.18</v>
      </c>
      <c r="FV571" s="9">
        <v>82.518500000000003</v>
      </c>
      <c r="FX571" s="9">
        <v>83.68</v>
      </c>
      <c r="FY571" s="9">
        <v>81.47</v>
      </c>
      <c r="FZ571" s="9">
        <v>79.599999999999994</v>
      </c>
      <c r="GA571" s="9">
        <v>76.73</v>
      </c>
      <c r="GB571" s="9">
        <v>73.33</v>
      </c>
    </row>
    <row r="572" spans="1:184" x14ac:dyDescent="0.25">
      <c r="A572" s="6">
        <f t="shared" si="72"/>
        <v>45351</v>
      </c>
      <c r="B572" s="13">
        <f t="shared" si="66"/>
        <v>2</v>
      </c>
      <c r="C572" s="13">
        <f t="shared" si="67"/>
        <v>2024</v>
      </c>
      <c r="D572">
        <f t="shared" si="68"/>
        <v>202402</v>
      </c>
      <c r="E572">
        <f t="shared" si="69"/>
        <v>1</v>
      </c>
      <c r="F572">
        <f t="shared" si="70"/>
        <v>202401</v>
      </c>
      <c r="G572" t="s">
        <v>761</v>
      </c>
      <c r="H572" s="9">
        <v>5.25</v>
      </c>
      <c r="I572" s="9">
        <v>5.1885000000000003</v>
      </c>
      <c r="J572" s="10">
        <v>5.1883420999999998</v>
      </c>
      <c r="K572" s="10">
        <v>5.1727388999999997</v>
      </c>
      <c r="L572" s="10">
        <v>5.1406713999999996</v>
      </c>
      <c r="M572" s="10">
        <v>5.0871211000000001</v>
      </c>
      <c r="N572" s="10">
        <v>5.0154617999999997</v>
      </c>
      <c r="O572" s="10">
        <v>4.9327486</v>
      </c>
      <c r="P572" s="10">
        <v>4.8446676000000002</v>
      </c>
      <c r="Q572" s="10">
        <v>4.7549672000000003</v>
      </c>
      <c r="R572" s="10">
        <v>4.6667921000000003</v>
      </c>
      <c r="S572" s="10">
        <v>4.5829161999999997</v>
      </c>
      <c r="T572" s="10">
        <v>4.5051163000000001</v>
      </c>
      <c r="U572" s="10">
        <v>4.4344144999999999</v>
      </c>
      <c r="V572" s="10">
        <v>4.3711498999999998</v>
      </c>
      <c r="W572" s="10">
        <v>4.3144840999999996</v>
      </c>
      <c r="X572" s="10">
        <v>4.2633102999999997</v>
      </c>
      <c r="Y572" s="10">
        <v>4.2165194000000001</v>
      </c>
      <c r="Z572" s="10">
        <v>4.1730026999999996</v>
      </c>
      <c r="AA572" s="10">
        <v>4.1316528000000003</v>
      </c>
      <c r="AB572" s="10">
        <v>4.0915137000000001</v>
      </c>
      <c r="AC572" s="10">
        <v>4.0524120999999997</v>
      </c>
      <c r="AD572" s="10">
        <v>4.0144257999999997</v>
      </c>
      <c r="AE572" s="10">
        <v>3.9776315000000002</v>
      </c>
      <c r="AF572" s="10">
        <v>3.9421059000000001</v>
      </c>
      <c r="AG572" s="10">
        <v>3.9079271000000002</v>
      </c>
      <c r="AH572" s="10">
        <v>3.8751593999999998</v>
      </c>
      <c r="AI572" s="10">
        <v>3.8438072000000001</v>
      </c>
      <c r="AJ572" s="10">
        <v>3.8138578000000001</v>
      </c>
      <c r="AK572" s="10">
        <v>3.7852974000000001</v>
      </c>
      <c r="AL572" s="10">
        <v>3.7581121999999998</v>
      </c>
      <c r="AM572" s="10">
        <v>3.7322894</v>
      </c>
      <c r="AN572" s="10">
        <v>3.7078150999999999</v>
      </c>
      <c r="AO572" s="10">
        <v>3.6846755999999998</v>
      </c>
      <c r="AP572" s="10">
        <v>3.6628579999999999</v>
      </c>
      <c r="AQ572" s="10">
        <v>3.6423485000000002</v>
      </c>
      <c r="AR572" s="10">
        <v>3.6231334999999998</v>
      </c>
      <c r="AS572" s="10">
        <v>3.6051999000000001</v>
      </c>
      <c r="AT572" s="10">
        <v>3.5885277000000002</v>
      </c>
      <c r="AU572" s="10">
        <v>3.5730691999999999</v>
      </c>
      <c r="AV572" s="10">
        <v>3.5587697</v>
      </c>
      <c r="AW572" s="10">
        <v>3.5455738000000001</v>
      </c>
      <c r="AX572" s="10">
        <v>3.533426</v>
      </c>
      <c r="AY572" s="10">
        <v>3.5222717000000001</v>
      </c>
      <c r="AZ572" s="10">
        <v>3.5120553000000001</v>
      </c>
      <c r="BA572" s="10">
        <v>3.5027216999999999</v>
      </c>
      <c r="BB572" s="10">
        <v>3.4942158999999999</v>
      </c>
      <c r="BC572" s="10">
        <v>3.4864826</v>
      </c>
      <c r="BD572" s="10">
        <v>3.4794665</v>
      </c>
      <c r="BE572" s="10">
        <v>3.4731127000000002</v>
      </c>
      <c r="BF572" s="10">
        <v>3.4673718</v>
      </c>
      <c r="BG572" s="10">
        <v>3.4622210999999998</v>
      </c>
      <c r="BH572" s="10">
        <v>3.4576456000000002</v>
      </c>
      <c r="BI572" s="10">
        <v>3.4536297</v>
      </c>
      <c r="BJ572" s="10">
        <v>3.4501580000000001</v>
      </c>
      <c r="BK572" s="10">
        <v>3.4472155</v>
      </c>
      <c r="BL572" s="10">
        <v>3.4447865000000002</v>
      </c>
      <c r="BM572" s="10">
        <v>3.4428559000000001</v>
      </c>
      <c r="BN572" s="10">
        <v>3.4414083</v>
      </c>
      <c r="BO572" s="10">
        <v>3.4404283000000002</v>
      </c>
      <c r="BP572" s="10">
        <v>3.4399006999999999</v>
      </c>
      <c r="BQ572" s="10">
        <v>3.4398100999999999</v>
      </c>
      <c r="BR572" s="10">
        <v>3.4477145999999999</v>
      </c>
      <c r="BS572" s="10">
        <v>3.4682754999999998</v>
      </c>
      <c r="BU572" s="9">
        <v>61.58</v>
      </c>
      <c r="BV572" s="9">
        <v>61.46</v>
      </c>
      <c r="BW572" s="9">
        <v>61.71</v>
      </c>
      <c r="BX572" s="9">
        <v>62.06</v>
      </c>
      <c r="BY572" s="9">
        <v>62.9</v>
      </c>
      <c r="BZ572" s="9">
        <v>64.45</v>
      </c>
      <c r="CA572" s="9">
        <v>65.75</v>
      </c>
      <c r="CB572" s="9">
        <v>74.05</v>
      </c>
      <c r="CC572" s="9">
        <v>80.55</v>
      </c>
      <c r="CD572" s="9">
        <v>81.849999999999994</v>
      </c>
      <c r="CE572" s="9">
        <v>81.75</v>
      </c>
      <c r="CF572" s="9">
        <v>78.349999999999994</v>
      </c>
      <c r="CG572" s="9">
        <v>74.760000000000005</v>
      </c>
      <c r="CH572" s="9">
        <v>71.61</v>
      </c>
      <c r="CI572" s="9">
        <v>68.37</v>
      </c>
      <c r="CJ572" s="9">
        <v>68.59</v>
      </c>
      <c r="CK572" s="9">
        <v>70.34</v>
      </c>
      <c r="CL572" s="9">
        <v>72.84</v>
      </c>
      <c r="CM572" s="9">
        <v>75.790000000000006</v>
      </c>
      <c r="CN572" s="9">
        <v>78.34</v>
      </c>
      <c r="CO572" s="9">
        <v>81.319999999999993</v>
      </c>
      <c r="CP572" s="9">
        <v>84.08</v>
      </c>
      <c r="CQ572" s="9">
        <v>86.07</v>
      </c>
      <c r="CR572" s="9">
        <v>79.73</v>
      </c>
      <c r="CS572" s="9">
        <v>71.760000000000005</v>
      </c>
      <c r="CT572" s="9">
        <v>68.63</v>
      </c>
      <c r="CU572" s="9">
        <v>65.87</v>
      </c>
      <c r="CV572" s="9">
        <v>66.48</v>
      </c>
      <c r="CW572" s="9">
        <v>66.790000000000006</v>
      </c>
      <c r="CX572" s="9">
        <v>68.75</v>
      </c>
      <c r="CY572" s="9">
        <v>72.05</v>
      </c>
      <c r="CZ572" s="9">
        <v>75.61</v>
      </c>
      <c r="DA572" s="9">
        <v>78.849999999999994</v>
      </c>
      <c r="DB572" s="9">
        <v>81.02</v>
      </c>
      <c r="DC572" s="9">
        <v>80.430000000000007</v>
      </c>
      <c r="DD572" s="9">
        <v>77.95</v>
      </c>
      <c r="DE572" s="9">
        <v>71.599999999999994</v>
      </c>
      <c r="DF572" s="9">
        <v>68.05</v>
      </c>
      <c r="DG572" s="9">
        <v>63.99</v>
      </c>
      <c r="DH572" s="9">
        <v>58.72</v>
      </c>
      <c r="DI572" s="9">
        <v>59.48</v>
      </c>
      <c r="DJ572" s="9">
        <v>62.6</v>
      </c>
      <c r="DK572" s="9">
        <v>68.900000000000006</v>
      </c>
      <c r="DL572" s="9">
        <v>73.09</v>
      </c>
      <c r="DM572" s="9">
        <v>77.13</v>
      </c>
      <c r="DN572" s="9">
        <v>82.53</v>
      </c>
      <c r="DO572" s="9">
        <v>83.44</v>
      </c>
      <c r="DP572" s="9">
        <v>81.180000000000007</v>
      </c>
      <c r="DR572" s="9">
        <v>58.3</v>
      </c>
      <c r="DS572" s="9">
        <v>56.8</v>
      </c>
      <c r="DT572" s="9">
        <v>58.2</v>
      </c>
      <c r="DU572" s="9">
        <v>59.6</v>
      </c>
      <c r="DV572" s="9">
        <v>61.2</v>
      </c>
      <c r="DW572" s="9">
        <v>60.8</v>
      </c>
      <c r="DX572" s="9">
        <v>64.849999999999994</v>
      </c>
      <c r="DY572" s="9">
        <v>70.05</v>
      </c>
      <c r="DZ572" s="9">
        <v>71.349999999999994</v>
      </c>
      <c r="EA572" s="9">
        <v>75.75</v>
      </c>
      <c r="EB572" s="9">
        <v>75.75</v>
      </c>
      <c r="EC572" s="9">
        <v>70.849999999999994</v>
      </c>
      <c r="ED572" s="9">
        <v>64.7</v>
      </c>
      <c r="EE572" s="9">
        <v>62.75</v>
      </c>
      <c r="EF572" s="9">
        <v>62.55</v>
      </c>
      <c r="EG572" s="9">
        <v>62.5</v>
      </c>
      <c r="EH572" s="9">
        <v>62.85</v>
      </c>
      <c r="EI572" s="9">
        <v>65</v>
      </c>
      <c r="EJ572" s="9">
        <v>70.849999999999994</v>
      </c>
      <c r="EK572" s="9">
        <v>72.75</v>
      </c>
      <c r="EL572" s="9">
        <v>72.95</v>
      </c>
      <c r="EM572" s="9">
        <v>72.900000000000006</v>
      </c>
      <c r="EN572" s="9">
        <v>72.45</v>
      </c>
      <c r="EO572" s="9">
        <v>69.849999999999994</v>
      </c>
      <c r="EP572" s="9">
        <v>62.7</v>
      </c>
      <c r="EQ572" s="9">
        <v>60.45</v>
      </c>
      <c r="ER572" s="9">
        <v>60.25</v>
      </c>
      <c r="ES572" s="9">
        <v>60.4</v>
      </c>
      <c r="ET572" s="9">
        <v>60.9</v>
      </c>
      <c r="EU572" s="9">
        <v>63.4</v>
      </c>
      <c r="EV572" s="9">
        <v>70.3</v>
      </c>
      <c r="EW572" s="9">
        <v>72.5</v>
      </c>
      <c r="EX572" s="9">
        <v>72.75</v>
      </c>
      <c r="EY572" s="9">
        <v>72.7</v>
      </c>
      <c r="EZ572" s="9">
        <v>72.2</v>
      </c>
      <c r="FA572" s="9">
        <v>69.5</v>
      </c>
      <c r="FB572" s="9">
        <v>62.05</v>
      </c>
      <c r="FC572" s="9">
        <v>59.7</v>
      </c>
      <c r="FD572" s="9">
        <v>59.45</v>
      </c>
      <c r="FE572" s="9">
        <v>59.55</v>
      </c>
      <c r="FF572" s="9">
        <v>60.15</v>
      </c>
      <c r="FG572" s="9">
        <v>63.85</v>
      </c>
      <c r="FH572" s="9">
        <v>74.349999999999994</v>
      </c>
      <c r="FI572" s="9">
        <v>77.650000000000006</v>
      </c>
      <c r="FJ572" s="9">
        <v>78.099999999999994</v>
      </c>
      <c r="FK572" s="9">
        <v>78.099999999999994</v>
      </c>
      <c r="FL572" s="9">
        <v>77.2</v>
      </c>
      <c r="FM572" s="9">
        <v>71.55</v>
      </c>
      <c r="FO572" s="9">
        <v>82.377399999999994</v>
      </c>
      <c r="FP572" s="7">
        <v>84.57</v>
      </c>
      <c r="FQ572" s="9">
        <v>1.2649999999999999</v>
      </c>
      <c r="FR572" s="7">
        <f t="shared" si="71"/>
        <v>66.853754940711468</v>
      </c>
      <c r="FT572" s="7">
        <v>4.3</v>
      </c>
      <c r="FU572" s="7">
        <v>4.12</v>
      </c>
      <c r="FV572" s="9">
        <v>82.496099999999998</v>
      </c>
      <c r="FX572" s="9">
        <v>83.62</v>
      </c>
      <c r="FY572" s="9">
        <v>81.180000000000007</v>
      </c>
      <c r="FZ572" s="9">
        <v>79.260000000000005</v>
      </c>
      <c r="GA572" s="9">
        <v>76.44</v>
      </c>
      <c r="GB572" s="9">
        <v>73.13</v>
      </c>
    </row>
    <row r="573" spans="1:184" x14ac:dyDescent="0.25">
      <c r="A573" s="6">
        <f t="shared" si="72"/>
        <v>45352</v>
      </c>
      <c r="B573" s="13">
        <f t="shared" si="66"/>
        <v>3</v>
      </c>
      <c r="C573" s="13">
        <f t="shared" si="67"/>
        <v>2024</v>
      </c>
      <c r="D573">
        <f t="shared" si="68"/>
        <v>202403</v>
      </c>
      <c r="E573">
        <f t="shared" si="69"/>
        <v>1</v>
      </c>
      <c r="F573">
        <f t="shared" si="70"/>
        <v>202401</v>
      </c>
      <c r="G573" t="s">
        <v>762</v>
      </c>
      <c r="H573" s="9">
        <v>5.25</v>
      </c>
      <c r="I573" s="9">
        <v>5.1886999999999999</v>
      </c>
      <c r="J573" s="10">
        <v>5.1883822000000004</v>
      </c>
      <c r="K573" s="10">
        <v>5.1748481999999996</v>
      </c>
      <c r="L573" s="10">
        <v>5.1415443999999999</v>
      </c>
      <c r="M573" s="10">
        <v>5.0838066</v>
      </c>
      <c r="N573" s="10">
        <v>5.0061515999999999</v>
      </c>
      <c r="O573" s="10">
        <v>4.9173276000000001</v>
      </c>
      <c r="P573" s="10">
        <v>4.8250134999999998</v>
      </c>
      <c r="Q573" s="10">
        <v>4.7341353000000002</v>
      </c>
      <c r="R573" s="10">
        <v>4.6478742000000004</v>
      </c>
      <c r="S573" s="10">
        <v>4.5679692999999997</v>
      </c>
      <c r="T573" s="10">
        <v>4.4946254999999997</v>
      </c>
      <c r="U573" s="10">
        <v>4.4272610999999999</v>
      </c>
      <c r="V573" s="10">
        <v>4.3643875000000003</v>
      </c>
      <c r="W573" s="10">
        <v>4.3052780999999998</v>
      </c>
      <c r="X573" s="10">
        <v>4.2495647999999999</v>
      </c>
      <c r="Y573" s="10">
        <v>4.1968775000000003</v>
      </c>
      <c r="Z573" s="10">
        <v>4.146846</v>
      </c>
      <c r="AA573" s="10">
        <v>4.0991021999999999</v>
      </c>
      <c r="AB573" s="10">
        <v>4.0533387000000003</v>
      </c>
      <c r="AC573" s="10">
        <v>4.0095393000000001</v>
      </c>
      <c r="AD573" s="10">
        <v>3.9677737</v>
      </c>
      <c r="AE573" s="10">
        <v>3.9281098999999999</v>
      </c>
      <c r="AF573" s="10">
        <v>3.8906160999999999</v>
      </c>
      <c r="AG573" s="10">
        <v>3.855362</v>
      </c>
      <c r="AH573" s="10">
        <v>3.8223878</v>
      </c>
      <c r="AI573" s="10">
        <v>3.7916116999999998</v>
      </c>
      <c r="AJ573" s="10">
        <v>3.7629191</v>
      </c>
      <c r="AK573" s="10">
        <v>3.7361943000000002</v>
      </c>
      <c r="AL573" s="10">
        <v>3.7113216000000002</v>
      </c>
      <c r="AM573" s="10">
        <v>3.6881862999999999</v>
      </c>
      <c r="AN573" s="10">
        <v>3.6666726999999999</v>
      </c>
      <c r="AO573" s="10">
        <v>3.6466653</v>
      </c>
      <c r="AP573" s="10">
        <v>3.6280492</v>
      </c>
      <c r="AQ573" s="10">
        <v>3.6107089000000001</v>
      </c>
      <c r="AR573" s="10">
        <v>3.5945288</v>
      </c>
      <c r="AS573" s="10">
        <v>3.5793938999999999</v>
      </c>
      <c r="AT573" s="10">
        <v>3.5652018999999999</v>
      </c>
      <c r="AU573" s="10">
        <v>3.5519034</v>
      </c>
      <c r="AV573" s="10">
        <v>3.5394624000000001</v>
      </c>
      <c r="AW573" s="10">
        <v>3.5278426000000001</v>
      </c>
      <c r="AX573" s="10">
        <v>3.5170078</v>
      </c>
      <c r="AY573" s="10">
        <v>3.5069219999999999</v>
      </c>
      <c r="AZ573" s="10">
        <v>3.4975489999999998</v>
      </c>
      <c r="BA573" s="10">
        <v>3.4888525000000001</v>
      </c>
      <c r="BB573" s="10">
        <v>3.4807966000000001</v>
      </c>
      <c r="BC573" s="10">
        <v>3.4733448999999998</v>
      </c>
      <c r="BD573" s="10">
        <v>3.4664611999999999</v>
      </c>
      <c r="BE573" s="10">
        <v>3.4601096</v>
      </c>
      <c r="BF573" s="10">
        <v>3.4542584999999999</v>
      </c>
      <c r="BG573" s="10">
        <v>3.4488970000000001</v>
      </c>
      <c r="BH573" s="10">
        <v>3.4440202000000002</v>
      </c>
      <c r="BI573" s="10">
        <v>3.4396228</v>
      </c>
      <c r="BJ573" s="10">
        <v>3.4356996999999998</v>
      </c>
      <c r="BK573" s="10">
        <v>3.4322458999999998</v>
      </c>
      <c r="BL573" s="10">
        <v>3.4292563999999999</v>
      </c>
      <c r="BM573" s="10">
        <v>3.4267257999999998</v>
      </c>
      <c r="BN573" s="10">
        <v>3.4246493</v>
      </c>
      <c r="BO573" s="10">
        <v>3.4230216000000002</v>
      </c>
      <c r="BP573" s="10">
        <v>3.4218377000000002</v>
      </c>
      <c r="BQ573" s="10">
        <v>3.4210924</v>
      </c>
      <c r="BR573" s="10">
        <v>3.425376</v>
      </c>
      <c r="BS573" s="10">
        <v>3.4431278000000001</v>
      </c>
      <c r="BU573" s="9">
        <v>64.28</v>
      </c>
      <c r="BV573" s="9">
        <v>64.010000000000005</v>
      </c>
      <c r="BW573" s="9">
        <v>64.19</v>
      </c>
      <c r="BX573" s="9">
        <v>64.45</v>
      </c>
      <c r="BY573" s="9">
        <v>65.22</v>
      </c>
      <c r="BZ573" s="9">
        <v>67.02</v>
      </c>
      <c r="CA573" s="9">
        <v>67.900000000000006</v>
      </c>
      <c r="CB573" s="9">
        <v>76.099999999999994</v>
      </c>
      <c r="CC573" s="9">
        <v>82.47</v>
      </c>
      <c r="CD573" s="9">
        <v>83.67</v>
      </c>
      <c r="CE573" s="9">
        <v>83.52</v>
      </c>
      <c r="CF573" s="9">
        <v>80.12</v>
      </c>
      <c r="CG573" s="9">
        <v>75.94</v>
      </c>
      <c r="CH573" s="9">
        <v>72.790000000000006</v>
      </c>
      <c r="CI573" s="9">
        <v>69.55</v>
      </c>
      <c r="CJ573" s="9">
        <v>69.77</v>
      </c>
      <c r="CK573" s="9">
        <v>71.52</v>
      </c>
      <c r="CL573" s="9">
        <v>74.02</v>
      </c>
      <c r="CM573" s="9">
        <v>76.98</v>
      </c>
      <c r="CN573" s="9">
        <v>79.53</v>
      </c>
      <c r="CO573" s="9">
        <v>82.51</v>
      </c>
      <c r="CP573" s="9">
        <v>85.27</v>
      </c>
      <c r="CQ573" s="9">
        <v>87.26</v>
      </c>
      <c r="CR573" s="9">
        <v>80.92</v>
      </c>
      <c r="CS573" s="9">
        <v>72</v>
      </c>
      <c r="CT573" s="9">
        <v>68.67</v>
      </c>
      <c r="CU573" s="9">
        <v>65.91</v>
      </c>
      <c r="CV573" s="9">
        <v>66.52</v>
      </c>
      <c r="CW573" s="9">
        <v>66.83</v>
      </c>
      <c r="CX573" s="9">
        <v>68.790000000000006</v>
      </c>
      <c r="CY573" s="9">
        <v>73.09</v>
      </c>
      <c r="CZ573" s="9">
        <v>76.650000000000006</v>
      </c>
      <c r="DA573" s="9">
        <v>79.89</v>
      </c>
      <c r="DB573" s="9">
        <v>82.06</v>
      </c>
      <c r="DC573" s="9">
        <v>81.47</v>
      </c>
      <c r="DD573" s="9">
        <v>78.989999999999995</v>
      </c>
      <c r="DE573" s="9">
        <v>73.64</v>
      </c>
      <c r="DF573" s="9">
        <v>70.09</v>
      </c>
      <c r="DG573" s="9">
        <v>66.03</v>
      </c>
      <c r="DH573" s="9">
        <v>60.76</v>
      </c>
      <c r="DI573" s="9">
        <v>61.52</v>
      </c>
      <c r="DJ573" s="9">
        <v>64.64</v>
      </c>
      <c r="DK573" s="9">
        <v>69.94</v>
      </c>
      <c r="DL573" s="9">
        <v>73.63</v>
      </c>
      <c r="DM573" s="9">
        <v>77.67</v>
      </c>
      <c r="DN573" s="9">
        <v>83.07</v>
      </c>
      <c r="DO573" s="9">
        <v>83.98</v>
      </c>
      <c r="DP573" s="9">
        <v>81.72</v>
      </c>
      <c r="DR573" s="9">
        <v>60.25</v>
      </c>
      <c r="DS573" s="9">
        <v>58.65</v>
      </c>
      <c r="DT573" s="9">
        <v>59.9</v>
      </c>
      <c r="DU573" s="9">
        <v>61.3</v>
      </c>
      <c r="DV573" s="9">
        <v>61.85</v>
      </c>
      <c r="DW573" s="9">
        <v>63.7</v>
      </c>
      <c r="DX573" s="9">
        <v>66.45</v>
      </c>
      <c r="DY573" s="9">
        <v>71.650000000000006</v>
      </c>
      <c r="DZ573" s="9">
        <v>72.95</v>
      </c>
      <c r="EA573" s="9">
        <v>77.45</v>
      </c>
      <c r="EB573" s="9">
        <v>77.45</v>
      </c>
      <c r="EC573" s="9">
        <v>72.55</v>
      </c>
      <c r="ED573" s="9">
        <v>65.900000000000006</v>
      </c>
      <c r="EE573" s="9">
        <v>63.8</v>
      </c>
      <c r="EF573" s="9">
        <v>63.6</v>
      </c>
      <c r="EG573" s="9">
        <v>63.65</v>
      </c>
      <c r="EH573" s="9">
        <v>64</v>
      </c>
      <c r="EI573" s="9">
        <v>66.099999999999994</v>
      </c>
      <c r="EJ573" s="9">
        <v>71.900000000000006</v>
      </c>
      <c r="EK573" s="9">
        <v>73.8</v>
      </c>
      <c r="EL573" s="9">
        <v>74</v>
      </c>
      <c r="EM573" s="9">
        <v>74</v>
      </c>
      <c r="EN573" s="9">
        <v>73.5</v>
      </c>
      <c r="EO573" s="9">
        <v>70.650000000000006</v>
      </c>
      <c r="EP573" s="9">
        <v>62.8</v>
      </c>
      <c r="EQ573" s="9">
        <v>60.35</v>
      </c>
      <c r="ER573" s="9">
        <v>60.15</v>
      </c>
      <c r="ES573" s="9">
        <v>60.3</v>
      </c>
      <c r="ET573" s="9">
        <v>60.8</v>
      </c>
      <c r="EU573" s="9">
        <v>63.45</v>
      </c>
      <c r="EV573" s="9">
        <v>70.7</v>
      </c>
      <c r="EW573" s="9">
        <v>73.05</v>
      </c>
      <c r="EX573" s="9">
        <v>73.3</v>
      </c>
      <c r="EY573" s="9">
        <v>73.2</v>
      </c>
      <c r="EZ573" s="9">
        <v>72.7</v>
      </c>
      <c r="FA573" s="9">
        <v>69.8</v>
      </c>
      <c r="FB573" s="9">
        <v>61.9</v>
      </c>
      <c r="FC573" s="9">
        <v>59.4</v>
      </c>
      <c r="FD573" s="9">
        <v>59.15</v>
      </c>
      <c r="FE573" s="9">
        <v>59.2</v>
      </c>
      <c r="FF573" s="9">
        <v>59.85</v>
      </c>
      <c r="FG573" s="9">
        <v>63.55</v>
      </c>
      <c r="FH573" s="9">
        <v>74</v>
      </c>
      <c r="FI573" s="9">
        <v>77.349999999999994</v>
      </c>
      <c r="FJ573" s="9">
        <v>77.8</v>
      </c>
      <c r="FK573" s="9">
        <v>77.8</v>
      </c>
      <c r="FL573" s="9">
        <v>76.95</v>
      </c>
      <c r="FM573" s="9">
        <v>71.25</v>
      </c>
      <c r="FO573" s="9">
        <v>82.370400000000004</v>
      </c>
      <c r="FP573" s="7">
        <v>84.82</v>
      </c>
      <c r="FQ573" s="9">
        <v>1.2652000000000001</v>
      </c>
      <c r="FR573" s="7">
        <f t="shared" si="71"/>
        <v>67.040784065760349</v>
      </c>
      <c r="FT573" s="7">
        <v>4.28</v>
      </c>
      <c r="FU573" s="7">
        <v>4.0999999999999996</v>
      </c>
      <c r="FV573" s="9">
        <v>82.492099999999994</v>
      </c>
      <c r="FX573" s="9">
        <v>83.55</v>
      </c>
      <c r="FY573" s="9">
        <v>81.93</v>
      </c>
      <c r="FZ573" s="9">
        <v>79.81</v>
      </c>
      <c r="GA573" s="9">
        <v>76.84</v>
      </c>
      <c r="GB573" s="9">
        <v>73.290000000000006</v>
      </c>
    </row>
    <row r="574" spans="1:184" x14ac:dyDescent="0.25">
      <c r="A574" s="6">
        <f t="shared" si="72"/>
        <v>45355</v>
      </c>
      <c r="B574" s="13">
        <f t="shared" si="66"/>
        <v>3</v>
      </c>
      <c r="C574" s="13">
        <f t="shared" si="67"/>
        <v>2024</v>
      </c>
      <c r="D574">
        <f t="shared" si="68"/>
        <v>202403</v>
      </c>
      <c r="E574">
        <f t="shared" si="69"/>
        <v>1</v>
      </c>
      <c r="F574">
        <f t="shared" si="70"/>
        <v>202401</v>
      </c>
      <c r="G574" t="s">
        <v>763</v>
      </c>
      <c r="H574" s="9">
        <v>5.25</v>
      </c>
      <c r="I574" s="9">
        <v>5.1883999999999997</v>
      </c>
      <c r="J574" s="10">
        <v>5.1931303</v>
      </c>
      <c r="K574" s="10">
        <v>5.1779549999999999</v>
      </c>
      <c r="L574" s="10">
        <v>5.1468654000000003</v>
      </c>
      <c r="M574" s="10">
        <v>5.0954338999999997</v>
      </c>
      <c r="N574" s="10">
        <v>5.0269617999999996</v>
      </c>
      <c r="O574" s="10">
        <v>4.9480268000000001</v>
      </c>
      <c r="P574" s="10">
        <v>4.8647337000000004</v>
      </c>
      <c r="Q574" s="10">
        <v>4.7816071000000004</v>
      </c>
      <c r="R574" s="10">
        <v>4.7020694000000001</v>
      </c>
      <c r="S574" s="10">
        <v>4.6280478</v>
      </c>
      <c r="T574" s="10">
        <v>4.5600389999999997</v>
      </c>
      <c r="U574" s="10">
        <v>4.4975999</v>
      </c>
      <c r="V574" s="10">
        <v>4.4394087000000004</v>
      </c>
      <c r="W574" s="10">
        <v>4.3846781999999997</v>
      </c>
      <c r="X574" s="10">
        <v>4.3328293000000002</v>
      </c>
      <c r="Y574" s="10">
        <v>4.2832812000000002</v>
      </c>
      <c r="Z574" s="10">
        <v>4.2354529999999997</v>
      </c>
      <c r="AA574" s="10">
        <v>4.1887656</v>
      </c>
      <c r="AB574" s="10">
        <v>4.1427623999999996</v>
      </c>
      <c r="AC574" s="10">
        <v>4.0975627000000001</v>
      </c>
      <c r="AD574" s="10">
        <v>4.0534545</v>
      </c>
      <c r="AE574" s="10">
        <v>4.0107241</v>
      </c>
      <c r="AF574" s="10">
        <v>3.9696577</v>
      </c>
      <c r="AG574" s="10">
        <v>3.9305433999999999</v>
      </c>
      <c r="AH574" s="10">
        <v>3.8936044000000001</v>
      </c>
      <c r="AI574" s="10">
        <v>3.8588127000000001</v>
      </c>
      <c r="AJ574" s="10">
        <v>3.8260787000000001</v>
      </c>
      <c r="AK574" s="10">
        <v>3.7953112</v>
      </c>
      <c r="AL574" s="10">
        <v>3.7664195</v>
      </c>
      <c r="AM574" s="10">
        <v>3.7393136999999999</v>
      </c>
      <c r="AN574" s="10">
        <v>3.7139028000000001</v>
      </c>
      <c r="AO574" s="10">
        <v>3.690096</v>
      </c>
      <c r="AP574" s="10">
        <v>3.6678033999999999</v>
      </c>
      <c r="AQ574" s="10">
        <v>3.6469339999999999</v>
      </c>
      <c r="AR574" s="10">
        <v>3.6273971</v>
      </c>
      <c r="AS574" s="10">
        <v>3.6091027000000002</v>
      </c>
      <c r="AT574" s="10">
        <v>3.5919677000000001</v>
      </c>
      <c r="AU574" s="10">
        <v>3.5759409999999998</v>
      </c>
      <c r="AV574" s="10">
        <v>3.5609799999999998</v>
      </c>
      <c r="AW574" s="10">
        <v>3.5470411999999998</v>
      </c>
      <c r="AX574" s="10">
        <v>3.5340813999999998</v>
      </c>
      <c r="AY574" s="10">
        <v>3.5220577999999998</v>
      </c>
      <c r="AZ574" s="10">
        <v>3.5109271</v>
      </c>
      <c r="BA574" s="10">
        <v>3.5006461999999998</v>
      </c>
      <c r="BB574" s="10">
        <v>3.4911721</v>
      </c>
      <c r="BC574" s="10">
        <v>3.4824617</v>
      </c>
      <c r="BD574" s="10">
        <v>3.4744716000000002</v>
      </c>
      <c r="BE574" s="10">
        <v>3.4671590000000001</v>
      </c>
      <c r="BF574" s="10">
        <v>3.4604849</v>
      </c>
      <c r="BG574" s="10">
        <v>3.4544326000000001</v>
      </c>
      <c r="BH574" s="10">
        <v>3.4489934</v>
      </c>
      <c r="BI574" s="10">
        <v>3.4441581999999999</v>
      </c>
      <c r="BJ574" s="10">
        <v>3.4399179000000002</v>
      </c>
      <c r="BK574" s="10">
        <v>3.4362636000000002</v>
      </c>
      <c r="BL574" s="10">
        <v>3.4331863999999999</v>
      </c>
      <c r="BM574" s="10">
        <v>3.4306773000000002</v>
      </c>
      <c r="BN574" s="10">
        <v>3.4287272999999998</v>
      </c>
      <c r="BO574" s="10">
        <v>3.4273273</v>
      </c>
      <c r="BP574" s="10">
        <v>3.4264684999999999</v>
      </c>
      <c r="BQ574" s="10">
        <v>3.4261419000000002</v>
      </c>
      <c r="BR574" s="10">
        <v>3.4344625</v>
      </c>
      <c r="BS574" s="10">
        <v>3.4572742000000001</v>
      </c>
      <c r="BU574" s="9">
        <v>67.36</v>
      </c>
      <c r="BV574" s="9">
        <v>67.010000000000005</v>
      </c>
      <c r="BW574" s="9">
        <v>67.150000000000006</v>
      </c>
      <c r="BX574" s="9">
        <v>67.260000000000005</v>
      </c>
      <c r="BY574" s="9">
        <v>67.78</v>
      </c>
      <c r="BZ574" s="9">
        <v>69.53</v>
      </c>
      <c r="CA574" s="9">
        <v>69.88</v>
      </c>
      <c r="CB574" s="9">
        <v>77.8</v>
      </c>
      <c r="CC574" s="9">
        <v>83.78</v>
      </c>
      <c r="CD574" s="9">
        <v>85.14</v>
      </c>
      <c r="CE574" s="9">
        <v>85.05</v>
      </c>
      <c r="CF574" s="9">
        <v>81.709999999999994</v>
      </c>
      <c r="CG574" s="9">
        <v>77.540000000000006</v>
      </c>
      <c r="CH574" s="9">
        <v>74.39</v>
      </c>
      <c r="CI574" s="9">
        <v>71.16</v>
      </c>
      <c r="CJ574" s="9">
        <v>71.319999999999993</v>
      </c>
      <c r="CK574" s="9">
        <v>73.03</v>
      </c>
      <c r="CL574" s="9">
        <v>75.510000000000005</v>
      </c>
      <c r="CM574" s="9">
        <v>78.48</v>
      </c>
      <c r="CN574" s="9">
        <v>81.03</v>
      </c>
      <c r="CO574" s="9">
        <v>84.01</v>
      </c>
      <c r="CP574" s="9">
        <v>86.77</v>
      </c>
      <c r="CQ574" s="9">
        <v>88.76</v>
      </c>
      <c r="CR574" s="9">
        <v>82.42</v>
      </c>
      <c r="CS574" s="9">
        <v>73.42</v>
      </c>
      <c r="CT574" s="9">
        <v>69.92</v>
      </c>
      <c r="CU574" s="9">
        <v>67.16</v>
      </c>
      <c r="CV574" s="9">
        <v>67.77</v>
      </c>
      <c r="CW574" s="9">
        <v>68.08</v>
      </c>
      <c r="CX574" s="9">
        <v>70.040000000000006</v>
      </c>
      <c r="CY574" s="9">
        <v>73.540000000000006</v>
      </c>
      <c r="CZ574" s="9">
        <v>76.84</v>
      </c>
      <c r="DA574" s="9">
        <v>80.040000000000006</v>
      </c>
      <c r="DB574" s="9">
        <v>82.21</v>
      </c>
      <c r="DC574" s="9">
        <v>81.62</v>
      </c>
      <c r="DD574" s="9">
        <v>79.14</v>
      </c>
      <c r="DE574" s="9">
        <v>73.790000000000006</v>
      </c>
      <c r="DF574" s="9">
        <v>70.239999999999995</v>
      </c>
      <c r="DG574" s="9">
        <v>66.180000000000007</v>
      </c>
      <c r="DH574" s="9">
        <v>60.91</v>
      </c>
      <c r="DI574" s="9">
        <v>61.67</v>
      </c>
      <c r="DJ574" s="9">
        <v>64.790000000000006</v>
      </c>
      <c r="DK574" s="9">
        <v>70.09</v>
      </c>
      <c r="DL574" s="9">
        <v>73.78</v>
      </c>
      <c r="DM574" s="9">
        <v>77.819999999999993</v>
      </c>
      <c r="DN574" s="9">
        <v>83.22</v>
      </c>
      <c r="DO574" s="9">
        <v>84.13</v>
      </c>
      <c r="DP574" s="9">
        <v>81.87</v>
      </c>
      <c r="DR574" s="9">
        <v>61.9</v>
      </c>
      <c r="DS574" s="9">
        <v>59.65</v>
      </c>
      <c r="DT574" s="9">
        <v>60.6</v>
      </c>
      <c r="DU574" s="9">
        <v>62.5</v>
      </c>
      <c r="DV574" s="9">
        <v>63.15</v>
      </c>
      <c r="DW574" s="9">
        <v>64.599999999999994</v>
      </c>
      <c r="DX574" s="9">
        <v>67.3</v>
      </c>
      <c r="DY574" s="9">
        <v>72.5</v>
      </c>
      <c r="DZ574" s="9">
        <v>73.8</v>
      </c>
      <c r="EA574" s="9">
        <v>78.3</v>
      </c>
      <c r="EB574" s="9">
        <v>78.3</v>
      </c>
      <c r="EC574" s="9">
        <v>73.400000000000006</v>
      </c>
      <c r="ED574" s="9">
        <v>66.25</v>
      </c>
      <c r="EE574" s="9">
        <v>64</v>
      </c>
      <c r="EF574" s="9">
        <v>63.85</v>
      </c>
      <c r="EG574" s="9">
        <v>63.95</v>
      </c>
      <c r="EH574" s="9">
        <v>64.349999999999994</v>
      </c>
      <c r="EI574" s="9">
        <v>66.45</v>
      </c>
      <c r="EJ574" s="9">
        <v>72.150000000000006</v>
      </c>
      <c r="EK574" s="9">
        <v>74</v>
      </c>
      <c r="EL574" s="9">
        <v>74.25</v>
      </c>
      <c r="EM574" s="9">
        <v>74.2</v>
      </c>
      <c r="EN574" s="9">
        <v>73.75</v>
      </c>
      <c r="EO574" s="9">
        <v>70.8</v>
      </c>
      <c r="EP574" s="9">
        <v>62.85</v>
      </c>
      <c r="EQ574" s="9">
        <v>60.35</v>
      </c>
      <c r="ER574" s="9">
        <v>60.15</v>
      </c>
      <c r="ES574" s="9">
        <v>60.3</v>
      </c>
      <c r="ET574" s="9">
        <v>60.8</v>
      </c>
      <c r="EU574" s="9">
        <v>63.7</v>
      </c>
      <c r="EV574" s="9">
        <v>71.650000000000006</v>
      </c>
      <c r="EW574" s="9">
        <v>74.150000000000006</v>
      </c>
      <c r="EX574" s="9">
        <v>74.45</v>
      </c>
      <c r="EY574" s="9">
        <v>74.349999999999994</v>
      </c>
      <c r="EZ574" s="9">
        <v>73.8</v>
      </c>
      <c r="FA574" s="9">
        <v>70.55</v>
      </c>
      <c r="FB574" s="9">
        <v>61.65</v>
      </c>
      <c r="FC574" s="9">
        <v>58.8</v>
      </c>
      <c r="FD574" s="9">
        <v>58.55</v>
      </c>
      <c r="FE574" s="9">
        <v>58.65</v>
      </c>
      <c r="FF574" s="9">
        <v>59.3</v>
      </c>
      <c r="FG574" s="9">
        <v>63.05</v>
      </c>
      <c r="FH574" s="9">
        <v>73.5</v>
      </c>
      <c r="FI574" s="9">
        <v>76.849999999999994</v>
      </c>
      <c r="FJ574" s="9">
        <v>77.3</v>
      </c>
      <c r="FK574" s="9">
        <v>77.3</v>
      </c>
      <c r="FL574" s="9">
        <v>76.400000000000006</v>
      </c>
      <c r="FM574" s="9">
        <v>70.75</v>
      </c>
      <c r="FO574" s="9">
        <v>82.586100000000002</v>
      </c>
      <c r="FP574" s="7">
        <v>86.58</v>
      </c>
      <c r="FQ574" s="9">
        <v>1.2698</v>
      </c>
      <c r="FR574" s="7">
        <f t="shared" si="71"/>
        <v>68.183965978894307</v>
      </c>
      <c r="FT574" s="7">
        <v>4.3</v>
      </c>
      <c r="FU574" s="7">
        <v>4.13</v>
      </c>
      <c r="FV574" s="9">
        <v>82.711399999999998</v>
      </c>
      <c r="FX574" s="9">
        <v>82.8</v>
      </c>
      <c r="FY574" s="9">
        <v>81.41</v>
      </c>
      <c r="FZ574" s="9">
        <v>79.52</v>
      </c>
      <c r="GA574" s="9">
        <v>76.790000000000006</v>
      </c>
      <c r="GB574" s="9">
        <v>73.569999999999993</v>
      </c>
    </row>
    <row r="575" spans="1:184" x14ac:dyDescent="0.25">
      <c r="A575" s="6">
        <f t="shared" si="72"/>
        <v>45356</v>
      </c>
      <c r="B575" s="13">
        <f t="shared" si="66"/>
        <v>3</v>
      </c>
      <c r="C575" s="13">
        <f t="shared" si="67"/>
        <v>2024</v>
      </c>
      <c r="D575">
        <f t="shared" si="68"/>
        <v>202403</v>
      </c>
      <c r="E575">
        <f t="shared" si="69"/>
        <v>1</v>
      </c>
      <c r="F575">
        <f t="shared" si="70"/>
        <v>202401</v>
      </c>
      <c r="G575" t="s">
        <v>764</v>
      </c>
      <c r="H575" s="9">
        <v>5.25</v>
      </c>
      <c r="I575" s="9">
        <v>5.1886999999999999</v>
      </c>
      <c r="J575" s="10">
        <v>5.1928565999999998</v>
      </c>
      <c r="K575" s="10">
        <v>5.1755749</v>
      </c>
      <c r="L575" s="10">
        <v>5.1406485000000002</v>
      </c>
      <c r="M575" s="10">
        <v>5.0827882999999998</v>
      </c>
      <c r="N575" s="10">
        <v>5.0062486000000002</v>
      </c>
      <c r="O575" s="10">
        <v>4.9188235999999996</v>
      </c>
      <c r="P575" s="10">
        <v>4.827267</v>
      </c>
      <c r="Q575" s="10">
        <v>4.7363333000000001</v>
      </c>
      <c r="R575" s="10">
        <v>4.6496352999999999</v>
      </c>
      <c r="S575" s="10">
        <v>4.5693087999999999</v>
      </c>
      <c r="T575" s="10">
        <v>4.4958640000000001</v>
      </c>
      <c r="U575" s="10">
        <v>4.4289854999999996</v>
      </c>
      <c r="V575" s="10">
        <v>4.3670184000000001</v>
      </c>
      <c r="W575" s="10">
        <v>4.3090672000000003</v>
      </c>
      <c r="X575" s="10">
        <v>4.2545567000000002</v>
      </c>
      <c r="Y575" s="10">
        <v>4.2029091999999997</v>
      </c>
      <c r="Z575" s="10">
        <v>4.1535475000000002</v>
      </c>
      <c r="AA575" s="10">
        <v>4.1058960000000004</v>
      </c>
      <c r="AB575" s="10">
        <v>4.0594761000000004</v>
      </c>
      <c r="AC575" s="10">
        <v>4.0142676000000002</v>
      </c>
      <c r="AD575" s="10">
        <v>3.9703849</v>
      </c>
      <c r="AE575" s="10">
        <v>3.9279405000000001</v>
      </c>
      <c r="AF575" s="10">
        <v>3.8870472999999999</v>
      </c>
      <c r="AG575" s="10">
        <v>3.8478194000000001</v>
      </c>
      <c r="AH575" s="10">
        <v>3.8103440000000002</v>
      </c>
      <c r="AI575" s="10">
        <v>3.7746065</v>
      </c>
      <c r="AJ575" s="10">
        <v>3.7405681999999998</v>
      </c>
      <c r="AK575" s="10">
        <v>3.708189</v>
      </c>
      <c r="AL575" s="10">
        <v>3.6774288999999998</v>
      </c>
      <c r="AM575" s="10">
        <v>3.6482489</v>
      </c>
      <c r="AN575" s="10">
        <v>3.6206090999999998</v>
      </c>
      <c r="AO575" s="10">
        <v>3.5944696</v>
      </c>
      <c r="AP575" s="10">
        <v>3.5697912000000001</v>
      </c>
      <c r="AQ575" s="10">
        <v>3.5465339999999999</v>
      </c>
      <c r="AR575" s="10">
        <v>3.5246582000000002</v>
      </c>
      <c r="AS575" s="10">
        <v>3.5041245000000001</v>
      </c>
      <c r="AT575" s="10">
        <v>3.4848924999999999</v>
      </c>
      <c r="AU575" s="10">
        <v>3.4669186000000001</v>
      </c>
      <c r="AV575" s="10">
        <v>3.4501593000000002</v>
      </c>
      <c r="AW575" s="10">
        <v>3.4345702999999999</v>
      </c>
      <c r="AX575" s="10">
        <v>3.4201076000000001</v>
      </c>
      <c r="AY575" s="10">
        <v>3.4067276</v>
      </c>
      <c r="AZ575" s="10">
        <v>3.3943859999999999</v>
      </c>
      <c r="BA575" s="10">
        <v>3.3830388</v>
      </c>
      <c r="BB575" s="10">
        <v>3.3726422</v>
      </c>
      <c r="BC575" s="10">
        <v>3.3631522</v>
      </c>
      <c r="BD575" s="10">
        <v>3.3545246999999998</v>
      </c>
      <c r="BE575" s="10">
        <v>3.3467159</v>
      </c>
      <c r="BF575" s="10">
        <v>3.3396846</v>
      </c>
      <c r="BG575" s="10">
        <v>3.3334031</v>
      </c>
      <c r="BH575" s="10">
        <v>3.3278482999999999</v>
      </c>
      <c r="BI575" s="10">
        <v>3.3229967</v>
      </c>
      <c r="BJ575" s="10">
        <v>3.3188247999999998</v>
      </c>
      <c r="BK575" s="10">
        <v>3.3153096</v>
      </c>
      <c r="BL575" s="10">
        <v>3.3124275000000001</v>
      </c>
      <c r="BM575" s="10">
        <v>3.3101552000000001</v>
      </c>
      <c r="BN575" s="10">
        <v>3.3084693000000001</v>
      </c>
      <c r="BO575" s="10">
        <v>3.3073465</v>
      </c>
      <c r="BP575" s="10">
        <v>3.3067633999999999</v>
      </c>
      <c r="BQ575" s="10">
        <v>3.3066966999999998</v>
      </c>
      <c r="BR575" s="10">
        <v>3.3160240999999999</v>
      </c>
      <c r="BS575" s="10">
        <v>3.3392197000000001</v>
      </c>
      <c r="BU575" s="9">
        <v>68.7</v>
      </c>
      <c r="BV575" s="9">
        <v>68.34</v>
      </c>
      <c r="BW575" s="9">
        <v>68.41</v>
      </c>
      <c r="BX575" s="9">
        <v>68.290000000000006</v>
      </c>
      <c r="BY575" s="9">
        <v>68.92</v>
      </c>
      <c r="BZ575" s="9">
        <v>70.67</v>
      </c>
      <c r="CA575" s="9">
        <v>71.02</v>
      </c>
      <c r="CB575" s="9">
        <v>78.78</v>
      </c>
      <c r="CC575" s="9">
        <v>84.76</v>
      </c>
      <c r="CD575" s="9">
        <v>86.01</v>
      </c>
      <c r="CE575" s="9">
        <v>86.01</v>
      </c>
      <c r="CF575" s="9">
        <v>82.67</v>
      </c>
      <c r="CG575" s="9">
        <v>78.83</v>
      </c>
      <c r="CH575" s="9">
        <v>75.73</v>
      </c>
      <c r="CI575" s="9">
        <v>72.5</v>
      </c>
      <c r="CJ575" s="9">
        <v>72.599999999999994</v>
      </c>
      <c r="CK575" s="9">
        <v>74.3</v>
      </c>
      <c r="CL575" s="9">
        <v>76.78</v>
      </c>
      <c r="CM575" s="9">
        <v>79.78</v>
      </c>
      <c r="CN575" s="9">
        <v>82.33</v>
      </c>
      <c r="CO575" s="9">
        <v>85.31</v>
      </c>
      <c r="CP575" s="9">
        <v>88.07</v>
      </c>
      <c r="CQ575" s="9">
        <v>90.06</v>
      </c>
      <c r="CR575" s="9">
        <v>83.72</v>
      </c>
      <c r="CS575" s="9">
        <v>74.62</v>
      </c>
      <c r="CT575" s="9">
        <v>70.819999999999993</v>
      </c>
      <c r="CU575" s="9">
        <v>68.06</v>
      </c>
      <c r="CV575" s="9">
        <v>68.67</v>
      </c>
      <c r="CW575" s="9">
        <v>68.98</v>
      </c>
      <c r="CX575" s="9">
        <v>70.94</v>
      </c>
      <c r="CY575" s="9">
        <v>74.84</v>
      </c>
      <c r="CZ575" s="9">
        <v>78.14</v>
      </c>
      <c r="DA575" s="9">
        <v>81.34</v>
      </c>
      <c r="DB575" s="9">
        <v>83.51</v>
      </c>
      <c r="DC575" s="9">
        <v>82.92</v>
      </c>
      <c r="DD575" s="9">
        <v>80.44</v>
      </c>
      <c r="DE575" s="9">
        <v>74.64</v>
      </c>
      <c r="DF575" s="9">
        <v>71.09</v>
      </c>
      <c r="DG575" s="9">
        <v>67.03</v>
      </c>
      <c r="DH575" s="9">
        <v>61.76</v>
      </c>
      <c r="DI575" s="9">
        <v>62.52</v>
      </c>
      <c r="DJ575" s="9">
        <v>65.64</v>
      </c>
      <c r="DK575" s="9">
        <v>70.64</v>
      </c>
      <c r="DL575" s="9">
        <v>74.33</v>
      </c>
      <c r="DM575" s="9">
        <v>78.37</v>
      </c>
      <c r="DN575" s="9">
        <v>83.77</v>
      </c>
      <c r="DO575" s="9">
        <v>84.68</v>
      </c>
      <c r="DP575" s="9">
        <v>82.42</v>
      </c>
      <c r="DR575" s="9">
        <v>63.8</v>
      </c>
      <c r="DS575" s="9">
        <v>62.25</v>
      </c>
      <c r="DT575" s="9">
        <v>62.5</v>
      </c>
      <c r="DU575" s="9">
        <v>64.25</v>
      </c>
      <c r="DV575" s="9">
        <v>65.2</v>
      </c>
      <c r="DW575" s="9">
        <v>66.650000000000006</v>
      </c>
      <c r="DX575" s="9">
        <v>69.55</v>
      </c>
      <c r="DY575" s="9">
        <v>74.599999999999994</v>
      </c>
      <c r="DZ575" s="9">
        <v>75.900000000000006</v>
      </c>
      <c r="EA575" s="9">
        <v>80.25</v>
      </c>
      <c r="EB575" s="9">
        <v>80.25</v>
      </c>
      <c r="EC575" s="9">
        <v>75.349999999999994</v>
      </c>
      <c r="ED575" s="9">
        <v>69.099999999999994</v>
      </c>
      <c r="EE575" s="9">
        <v>67.099999999999994</v>
      </c>
      <c r="EF575" s="9">
        <v>66.900000000000006</v>
      </c>
      <c r="EG575" s="9">
        <v>66.900000000000006</v>
      </c>
      <c r="EH575" s="9">
        <v>67.25</v>
      </c>
      <c r="EI575" s="9">
        <v>69.25</v>
      </c>
      <c r="EJ575" s="9">
        <v>74.650000000000006</v>
      </c>
      <c r="EK575" s="9">
        <v>76.45</v>
      </c>
      <c r="EL575" s="9">
        <v>76.650000000000006</v>
      </c>
      <c r="EM575" s="9">
        <v>76.650000000000006</v>
      </c>
      <c r="EN575" s="9">
        <v>76.150000000000006</v>
      </c>
      <c r="EO575" s="9">
        <v>73.150000000000006</v>
      </c>
      <c r="EP575" s="9">
        <v>64.95</v>
      </c>
      <c r="EQ575" s="9">
        <v>62.35</v>
      </c>
      <c r="ER575" s="9">
        <v>62.2</v>
      </c>
      <c r="ES575" s="9">
        <v>62.4</v>
      </c>
      <c r="ET575" s="9">
        <v>62.85</v>
      </c>
      <c r="EU575" s="9">
        <v>65.05</v>
      </c>
      <c r="EV575" s="9">
        <v>71.05</v>
      </c>
      <c r="EW575" s="9">
        <v>73</v>
      </c>
      <c r="EX575" s="9">
        <v>73.2</v>
      </c>
      <c r="EY575" s="9">
        <v>73.099999999999994</v>
      </c>
      <c r="EZ575" s="9">
        <v>72.7</v>
      </c>
      <c r="FA575" s="9">
        <v>70.5</v>
      </c>
      <c r="FB575" s="9">
        <v>64.45</v>
      </c>
      <c r="FC575" s="9">
        <v>62.5</v>
      </c>
      <c r="FD575" s="9">
        <v>62.3</v>
      </c>
      <c r="FE575" s="9">
        <v>62.3</v>
      </c>
      <c r="FF575" s="9">
        <v>62.9</v>
      </c>
      <c r="FG575" s="9">
        <v>66.599999999999994</v>
      </c>
      <c r="FH575" s="9">
        <v>77.05</v>
      </c>
      <c r="FI575" s="9">
        <v>80.349999999999994</v>
      </c>
      <c r="FJ575" s="9">
        <v>80.8</v>
      </c>
      <c r="FK575" s="9">
        <v>80.8</v>
      </c>
      <c r="FL575" s="9">
        <v>79.900000000000006</v>
      </c>
      <c r="FM575" s="9">
        <v>74.25</v>
      </c>
      <c r="FO575" s="9">
        <v>82.7624</v>
      </c>
      <c r="FP575" s="7">
        <v>85.82</v>
      </c>
      <c r="FQ575" s="9">
        <v>1.2732000000000001</v>
      </c>
      <c r="FR575" s="7">
        <f t="shared" si="71"/>
        <v>67.404963870562355</v>
      </c>
      <c r="FT575" s="7">
        <v>4.2300000000000004</v>
      </c>
      <c r="FU575" s="7">
        <v>4.01</v>
      </c>
      <c r="FV575" s="9">
        <v>82.894599999999997</v>
      </c>
      <c r="FX575" s="9">
        <v>82.04</v>
      </c>
      <c r="FY575" s="9">
        <v>80.69</v>
      </c>
      <c r="FZ575" s="9">
        <v>78.88</v>
      </c>
      <c r="GA575" s="9">
        <v>76.239999999999995</v>
      </c>
      <c r="GB575" s="9">
        <v>73</v>
      </c>
    </row>
    <row r="576" spans="1:184" x14ac:dyDescent="0.25">
      <c r="A576" s="6">
        <f t="shared" si="72"/>
        <v>45357</v>
      </c>
      <c r="B576" s="13">
        <f t="shared" si="66"/>
        <v>3</v>
      </c>
      <c r="C576" s="13">
        <f t="shared" si="67"/>
        <v>2024</v>
      </c>
      <c r="D576">
        <f t="shared" si="68"/>
        <v>202403</v>
      </c>
      <c r="E576">
        <f t="shared" si="69"/>
        <v>1</v>
      </c>
      <c r="F576">
        <f t="shared" si="70"/>
        <v>202401</v>
      </c>
      <c r="G576" t="s">
        <v>765</v>
      </c>
      <c r="H576" s="9">
        <v>5.25</v>
      </c>
      <c r="I576" s="9">
        <v>5.1882999999999999</v>
      </c>
      <c r="J576" s="10">
        <v>5.1839807000000002</v>
      </c>
      <c r="K576" s="10">
        <v>5.1666724999999998</v>
      </c>
      <c r="L576" s="10">
        <v>5.1299406999999997</v>
      </c>
      <c r="M576" s="10">
        <v>5.0720236999999999</v>
      </c>
      <c r="N576" s="10">
        <v>4.9977027999999999</v>
      </c>
      <c r="O576" s="10">
        <v>4.9138795000000002</v>
      </c>
      <c r="P576" s="10">
        <v>4.8259531000000004</v>
      </c>
      <c r="Q576" s="10">
        <v>4.7379144999999996</v>
      </c>
      <c r="R576" s="10">
        <v>4.6530306000000001</v>
      </c>
      <c r="S576" s="10">
        <v>4.5732559000000004</v>
      </c>
      <c r="T576" s="10">
        <v>4.4990937000000004</v>
      </c>
      <c r="U576" s="10">
        <v>4.4302308000000004</v>
      </c>
      <c r="V576" s="10">
        <v>4.3656046000000002</v>
      </c>
      <c r="W576" s="10">
        <v>4.3045400999999996</v>
      </c>
      <c r="X576" s="10">
        <v>4.2465259</v>
      </c>
      <c r="Y576" s="10">
        <v>4.1910482</v>
      </c>
      <c r="Z576" s="10">
        <v>4.1375934000000001</v>
      </c>
      <c r="AA576" s="10">
        <v>4.0856496</v>
      </c>
      <c r="AB576" s="10">
        <v>4.0347900000000001</v>
      </c>
      <c r="AC576" s="10">
        <v>3.9850791000000001</v>
      </c>
      <c r="AD576" s="10">
        <v>3.9367559999999999</v>
      </c>
      <c r="AE576" s="10">
        <v>3.8900579</v>
      </c>
      <c r="AF576" s="10">
        <v>3.8452225000000002</v>
      </c>
      <c r="AG576" s="10">
        <v>3.8024889000000002</v>
      </c>
      <c r="AH576" s="10">
        <v>3.7620434</v>
      </c>
      <c r="AI576" s="10">
        <v>3.7238682000000001</v>
      </c>
      <c r="AJ576" s="10">
        <v>3.6878956999999999</v>
      </c>
      <c r="AK576" s="10">
        <v>3.6540569000000001</v>
      </c>
      <c r="AL576" s="10">
        <v>3.6222829999999999</v>
      </c>
      <c r="AM576" s="10">
        <v>3.5925063000000002</v>
      </c>
      <c r="AN576" s="10">
        <v>3.5646577000000002</v>
      </c>
      <c r="AO576" s="10">
        <v>3.5386687000000001</v>
      </c>
      <c r="AP576" s="10">
        <v>3.5144712</v>
      </c>
      <c r="AQ576" s="10">
        <v>3.4919964000000001</v>
      </c>
      <c r="AR576" s="10">
        <v>3.4711756</v>
      </c>
      <c r="AS576" s="10">
        <v>3.4519408999999999</v>
      </c>
      <c r="AT576" s="10">
        <v>3.4342226999999999</v>
      </c>
      <c r="AU576" s="10">
        <v>3.4179487000000002</v>
      </c>
      <c r="AV576" s="10">
        <v>3.4030461999999999</v>
      </c>
      <c r="AW576" s="10">
        <v>3.3894416000000001</v>
      </c>
      <c r="AX576" s="10">
        <v>3.3770617999999999</v>
      </c>
      <c r="AY576" s="10">
        <v>3.3658337999999999</v>
      </c>
      <c r="AZ576" s="10">
        <v>3.3556841999999998</v>
      </c>
      <c r="BA576" s="10">
        <v>3.3465398999999998</v>
      </c>
      <c r="BB576" s="10">
        <v>3.3383278999999999</v>
      </c>
      <c r="BC576" s="10">
        <v>3.3309747999999999</v>
      </c>
      <c r="BD576" s="10">
        <v>3.3244074000000001</v>
      </c>
      <c r="BE576" s="10">
        <v>3.3185527000000001</v>
      </c>
      <c r="BF576" s="10">
        <v>3.3133454000000002</v>
      </c>
      <c r="BG576" s="10">
        <v>3.3087550999999999</v>
      </c>
      <c r="BH576" s="10">
        <v>3.3047613999999998</v>
      </c>
      <c r="BI576" s="10">
        <v>3.3013435000000002</v>
      </c>
      <c r="BJ576" s="10">
        <v>3.2984808000000001</v>
      </c>
      <c r="BK576" s="10">
        <v>3.2961528000000002</v>
      </c>
      <c r="BL576" s="10">
        <v>3.2943387999999998</v>
      </c>
      <c r="BM576" s="10">
        <v>3.2930182000000001</v>
      </c>
      <c r="BN576" s="10">
        <v>3.2921703999999998</v>
      </c>
      <c r="BO576" s="10">
        <v>3.2917747999999998</v>
      </c>
      <c r="BP576" s="10">
        <v>3.2918107000000001</v>
      </c>
      <c r="BQ576" s="10">
        <v>3.2922574999999998</v>
      </c>
      <c r="BR576" s="10">
        <v>3.3027202999999998</v>
      </c>
      <c r="BS576" s="10">
        <v>3.3246405000000001</v>
      </c>
      <c r="BU576" s="9">
        <v>66.47</v>
      </c>
      <c r="BV576" s="9">
        <v>66.13</v>
      </c>
      <c r="BW576" s="9">
        <v>66.37</v>
      </c>
      <c r="BX576" s="9">
        <v>66.349999999999994</v>
      </c>
      <c r="BY576" s="9">
        <v>67.099999999999994</v>
      </c>
      <c r="BZ576" s="9">
        <v>68.92</v>
      </c>
      <c r="CA576" s="9">
        <v>69.28</v>
      </c>
      <c r="CB576" s="9">
        <v>77.400000000000006</v>
      </c>
      <c r="CC576" s="9">
        <v>83.38</v>
      </c>
      <c r="CD576" s="9">
        <v>84.68</v>
      </c>
      <c r="CE576" s="9">
        <v>84.69</v>
      </c>
      <c r="CF576" s="9">
        <v>81.41</v>
      </c>
      <c r="CG576" s="9">
        <v>78.19</v>
      </c>
      <c r="CH576" s="9">
        <v>75.09</v>
      </c>
      <c r="CI576" s="9">
        <v>71.86</v>
      </c>
      <c r="CJ576" s="9">
        <v>71.959999999999994</v>
      </c>
      <c r="CK576" s="9">
        <v>73.66</v>
      </c>
      <c r="CL576" s="9">
        <v>76.14</v>
      </c>
      <c r="CM576" s="9">
        <v>78.86</v>
      </c>
      <c r="CN576" s="9">
        <v>81.36</v>
      </c>
      <c r="CO576" s="9">
        <v>84.34</v>
      </c>
      <c r="CP576" s="9">
        <v>87.1</v>
      </c>
      <c r="CQ576" s="9">
        <v>89.09</v>
      </c>
      <c r="CR576" s="9">
        <v>82.75</v>
      </c>
      <c r="CS576" s="9">
        <v>73.849999999999994</v>
      </c>
      <c r="CT576" s="9">
        <v>70.349999999999994</v>
      </c>
      <c r="CU576" s="9">
        <v>67.59</v>
      </c>
      <c r="CV576" s="9">
        <v>68.2</v>
      </c>
      <c r="CW576" s="9">
        <v>68.510000000000005</v>
      </c>
      <c r="CX576" s="9">
        <v>70.47</v>
      </c>
      <c r="CY576" s="9">
        <v>74.47</v>
      </c>
      <c r="CZ576" s="9">
        <v>77.77</v>
      </c>
      <c r="DA576" s="9">
        <v>80.97</v>
      </c>
      <c r="DB576" s="9">
        <v>83.14</v>
      </c>
      <c r="DC576" s="9">
        <v>82.55</v>
      </c>
      <c r="DD576" s="9">
        <v>80.069999999999993</v>
      </c>
      <c r="DE576" s="9">
        <v>74.37</v>
      </c>
      <c r="DF576" s="9">
        <v>70.819999999999993</v>
      </c>
      <c r="DG576" s="9">
        <v>66.760000000000005</v>
      </c>
      <c r="DH576" s="9">
        <v>61.49</v>
      </c>
      <c r="DI576" s="9">
        <v>62.25</v>
      </c>
      <c r="DJ576" s="9">
        <v>65.37</v>
      </c>
      <c r="DK576" s="9">
        <v>70.37</v>
      </c>
      <c r="DL576" s="9">
        <v>74.06</v>
      </c>
      <c r="DM576" s="9">
        <v>78.099999999999994</v>
      </c>
      <c r="DN576" s="9">
        <v>83.5</v>
      </c>
      <c r="DO576" s="9">
        <v>84.41</v>
      </c>
      <c r="DP576" s="9">
        <v>82.15</v>
      </c>
      <c r="DR576" s="9">
        <v>62.25</v>
      </c>
      <c r="DS576" s="9">
        <v>60.7</v>
      </c>
      <c r="DT576" s="9">
        <v>60.75</v>
      </c>
      <c r="DU576" s="9">
        <v>62.5</v>
      </c>
      <c r="DV576" s="9">
        <v>63.1</v>
      </c>
      <c r="DW576" s="9">
        <v>64.75</v>
      </c>
      <c r="DX576" s="9">
        <v>68.650000000000006</v>
      </c>
      <c r="DY576" s="9">
        <v>73.7</v>
      </c>
      <c r="DZ576" s="9">
        <v>75</v>
      </c>
      <c r="EA576" s="9">
        <v>79.349999999999994</v>
      </c>
      <c r="EB576" s="9">
        <v>79.349999999999994</v>
      </c>
      <c r="EC576" s="9">
        <v>74.45</v>
      </c>
      <c r="ED576" s="9">
        <v>68.05</v>
      </c>
      <c r="EE576" s="9">
        <v>66.05</v>
      </c>
      <c r="EF576" s="9">
        <v>66</v>
      </c>
      <c r="EG576" s="9">
        <v>66.400000000000006</v>
      </c>
      <c r="EH576" s="9">
        <v>66.900000000000006</v>
      </c>
      <c r="EI576" s="9">
        <v>68.95</v>
      </c>
      <c r="EJ576" s="9">
        <v>74.5</v>
      </c>
      <c r="EK576" s="9">
        <v>76.3</v>
      </c>
      <c r="EL576" s="9">
        <v>76.55</v>
      </c>
      <c r="EM576" s="9">
        <v>76.5</v>
      </c>
      <c r="EN576" s="9">
        <v>76.05</v>
      </c>
      <c r="EO576" s="9">
        <v>73.05</v>
      </c>
      <c r="EP576" s="9">
        <v>65</v>
      </c>
      <c r="EQ576" s="9">
        <v>62.45</v>
      </c>
      <c r="ER576" s="9">
        <v>62.25</v>
      </c>
      <c r="ES576" s="9">
        <v>62.45</v>
      </c>
      <c r="ET576" s="9">
        <v>62.9</v>
      </c>
      <c r="EU576" s="9">
        <v>65</v>
      </c>
      <c r="EV576" s="9">
        <v>70.7</v>
      </c>
      <c r="EW576" s="9">
        <v>72.5</v>
      </c>
      <c r="EX576" s="9">
        <v>72.7</v>
      </c>
      <c r="EY576" s="9">
        <v>72.55</v>
      </c>
      <c r="EZ576" s="9">
        <v>72.25</v>
      </c>
      <c r="FA576" s="9">
        <v>70.7</v>
      </c>
      <c r="FB576" s="9">
        <v>66.5</v>
      </c>
      <c r="FC576" s="9">
        <v>65.099999999999994</v>
      </c>
      <c r="FD576" s="9">
        <v>64.900000000000006</v>
      </c>
      <c r="FE576" s="9">
        <v>64.900000000000006</v>
      </c>
      <c r="FF576" s="9">
        <v>65.45</v>
      </c>
      <c r="FG576" s="9">
        <v>69.150000000000006</v>
      </c>
      <c r="FH576" s="9">
        <v>79.55</v>
      </c>
      <c r="FI576" s="9">
        <v>82.85</v>
      </c>
      <c r="FJ576" s="9">
        <v>83.3</v>
      </c>
      <c r="FK576" s="9">
        <v>83.3</v>
      </c>
      <c r="FL576" s="9">
        <v>82.4</v>
      </c>
      <c r="FM576" s="9">
        <v>76.75</v>
      </c>
      <c r="FO576" s="9">
        <v>82.6738</v>
      </c>
      <c r="FP576" s="7">
        <v>86.59</v>
      </c>
      <c r="FQ576" s="9">
        <v>1.2743</v>
      </c>
      <c r="FR576" s="7">
        <f t="shared" si="71"/>
        <v>67.951031939103828</v>
      </c>
      <c r="FT576" s="7">
        <v>4.3</v>
      </c>
      <c r="FU576" s="7">
        <v>4</v>
      </c>
      <c r="FV576" s="9">
        <v>82.808000000000007</v>
      </c>
      <c r="FX576" s="9">
        <v>82.96</v>
      </c>
      <c r="FY576" s="9">
        <v>81.489999999999995</v>
      </c>
      <c r="FZ576" s="9">
        <v>79.510000000000005</v>
      </c>
      <c r="GA576" s="9">
        <v>76.650000000000006</v>
      </c>
      <c r="GB576" s="9">
        <v>73.14</v>
      </c>
    </row>
    <row r="577" spans="1:184" x14ac:dyDescent="0.25">
      <c r="A577" s="6">
        <f t="shared" si="72"/>
        <v>45358</v>
      </c>
      <c r="B577" s="13">
        <f t="shared" si="66"/>
        <v>3</v>
      </c>
      <c r="C577" s="13">
        <f t="shared" si="67"/>
        <v>2024</v>
      </c>
      <c r="D577">
        <f t="shared" si="68"/>
        <v>202403</v>
      </c>
      <c r="E577">
        <f t="shared" si="69"/>
        <v>1</v>
      </c>
      <c r="F577">
        <f t="shared" si="70"/>
        <v>202401</v>
      </c>
      <c r="G577" t="s">
        <v>766</v>
      </c>
      <c r="H577" s="9">
        <v>5.25</v>
      </c>
      <c r="I577" s="9">
        <v>5.1883999999999997</v>
      </c>
      <c r="J577" s="10">
        <v>5.1897815999999999</v>
      </c>
      <c r="K577" s="10">
        <v>5.1735784000000002</v>
      </c>
      <c r="L577" s="10">
        <v>5.1383492000000004</v>
      </c>
      <c r="M577" s="10">
        <v>5.0817835000000002</v>
      </c>
      <c r="N577" s="10">
        <v>5.0087577000000003</v>
      </c>
      <c r="O577" s="10">
        <v>4.9261207999999996</v>
      </c>
      <c r="P577" s="10">
        <v>4.8389505000000002</v>
      </c>
      <c r="Q577" s="10">
        <v>4.7503941999999997</v>
      </c>
      <c r="R577" s="10">
        <v>4.6630947000000003</v>
      </c>
      <c r="S577" s="10">
        <v>4.5791667</v>
      </c>
      <c r="T577" s="10">
        <v>4.4996688999999996</v>
      </c>
      <c r="U577" s="10">
        <v>4.4251874000000004</v>
      </c>
      <c r="V577" s="10">
        <v>4.3562830999999997</v>
      </c>
      <c r="W577" s="10">
        <v>4.2924989</v>
      </c>
      <c r="X577" s="10">
        <v>4.2331009999999996</v>
      </c>
      <c r="Y577" s="10">
        <v>4.1773528000000004</v>
      </c>
      <c r="Z577" s="10">
        <v>4.1245181000000004</v>
      </c>
      <c r="AA577" s="10">
        <v>4.0738627000000003</v>
      </c>
      <c r="AB577" s="10">
        <v>4.0247634000000003</v>
      </c>
      <c r="AC577" s="10">
        <v>3.9771770000000002</v>
      </c>
      <c r="AD577" s="10">
        <v>3.9312472999999999</v>
      </c>
      <c r="AE577" s="10">
        <v>3.8871161000000001</v>
      </c>
      <c r="AF577" s="10">
        <v>3.8449255999999998</v>
      </c>
      <c r="AG577" s="10">
        <v>3.8048194</v>
      </c>
      <c r="AH577" s="10">
        <v>3.7669101</v>
      </c>
      <c r="AI577" s="10">
        <v>3.7311670000000001</v>
      </c>
      <c r="AJ577" s="10">
        <v>3.6975170999999998</v>
      </c>
      <c r="AK577" s="10">
        <v>3.6658857999999999</v>
      </c>
      <c r="AL577" s="10">
        <v>3.6361989000000001</v>
      </c>
      <c r="AM577" s="10">
        <v>3.6083831000000002</v>
      </c>
      <c r="AN577" s="10">
        <v>3.5823642000000002</v>
      </c>
      <c r="AO577" s="10">
        <v>3.5580677000000001</v>
      </c>
      <c r="AP577" s="10">
        <v>3.5354204</v>
      </c>
      <c r="AQ577" s="10">
        <v>3.514348</v>
      </c>
      <c r="AR577" s="10">
        <v>3.4947762</v>
      </c>
      <c r="AS577" s="10">
        <v>3.4766316000000002</v>
      </c>
      <c r="AT577" s="10">
        <v>3.4598409999999999</v>
      </c>
      <c r="AU577" s="10">
        <v>3.4443361000000001</v>
      </c>
      <c r="AV577" s="10">
        <v>3.4300500999999999</v>
      </c>
      <c r="AW577" s="10">
        <v>3.4169160000000001</v>
      </c>
      <c r="AX577" s="10">
        <v>3.4048668000000002</v>
      </c>
      <c r="AY577" s="10">
        <v>3.3938356000000001</v>
      </c>
      <c r="AZ577" s="10">
        <v>3.3837556000000002</v>
      </c>
      <c r="BA577" s="10">
        <v>3.3745595000000002</v>
      </c>
      <c r="BB577" s="10">
        <v>3.3661807000000001</v>
      </c>
      <c r="BC577" s="10">
        <v>3.3585520999999998</v>
      </c>
      <c r="BD577" s="10">
        <v>3.3516067</v>
      </c>
      <c r="BE577" s="10">
        <v>3.3452777</v>
      </c>
      <c r="BF577" s="10">
        <v>3.3395063999999999</v>
      </c>
      <c r="BG577" s="10">
        <v>3.3342711</v>
      </c>
      <c r="BH577" s="10">
        <v>3.3295601000000001</v>
      </c>
      <c r="BI577" s="10">
        <v>3.3253620000000002</v>
      </c>
      <c r="BJ577" s="10">
        <v>3.3216651000000001</v>
      </c>
      <c r="BK577" s="10">
        <v>3.3184578</v>
      </c>
      <c r="BL577" s="10">
        <v>3.3157285999999999</v>
      </c>
      <c r="BM577" s="10">
        <v>3.3134657999999999</v>
      </c>
      <c r="BN577" s="10">
        <v>3.3116579000000002</v>
      </c>
      <c r="BO577" s="10">
        <v>3.3102933999999999</v>
      </c>
      <c r="BP577" s="10">
        <v>3.3093604999999999</v>
      </c>
      <c r="BQ577" s="10">
        <v>3.3088476999999998</v>
      </c>
      <c r="BR577" s="10">
        <v>3.3139737999999999</v>
      </c>
      <c r="BS577" s="10">
        <v>3.3314786999999999</v>
      </c>
      <c r="BU577" s="9">
        <v>65.3</v>
      </c>
      <c r="BV577" s="9">
        <v>64.61</v>
      </c>
      <c r="BW577" s="9">
        <v>64.8</v>
      </c>
      <c r="BX577" s="9">
        <v>64.849999999999994</v>
      </c>
      <c r="BY577" s="9">
        <v>65.510000000000005</v>
      </c>
      <c r="BZ577" s="9">
        <v>67.069999999999993</v>
      </c>
      <c r="CA577" s="9">
        <v>67.56</v>
      </c>
      <c r="CB577" s="9">
        <v>75.86</v>
      </c>
      <c r="CC577" s="9">
        <v>81.81</v>
      </c>
      <c r="CD577" s="9">
        <v>82.97</v>
      </c>
      <c r="CE577" s="9">
        <v>83.04</v>
      </c>
      <c r="CF577" s="9">
        <v>79.84</v>
      </c>
      <c r="CG577" s="9">
        <v>76.77</v>
      </c>
      <c r="CH577" s="9">
        <v>73.67</v>
      </c>
      <c r="CI577" s="9">
        <v>70.44</v>
      </c>
      <c r="CJ577" s="9">
        <v>70.53</v>
      </c>
      <c r="CK577" s="9">
        <v>72.13</v>
      </c>
      <c r="CL577" s="9">
        <v>74.53</v>
      </c>
      <c r="CM577" s="9">
        <v>77.349999999999994</v>
      </c>
      <c r="CN577" s="9">
        <v>80.05</v>
      </c>
      <c r="CO577" s="9">
        <v>83.03</v>
      </c>
      <c r="CP577" s="9">
        <v>85.79</v>
      </c>
      <c r="CQ577" s="9">
        <v>87.78</v>
      </c>
      <c r="CR577" s="9">
        <v>81.44</v>
      </c>
      <c r="CS577" s="9">
        <v>72.94</v>
      </c>
      <c r="CT577" s="9">
        <v>69.540000000000006</v>
      </c>
      <c r="CU577" s="9">
        <v>66.78</v>
      </c>
      <c r="CV577" s="9">
        <v>67.39</v>
      </c>
      <c r="CW577" s="9">
        <v>67.7</v>
      </c>
      <c r="CX577" s="9">
        <v>69.66</v>
      </c>
      <c r="CY577" s="9">
        <v>73.66</v>
      </c>
      <c r="CZ577" s="9">
        <v>76.959999999999994</v>
      </c>
      <c r="DA577" s="9">
        <v>80.16</v>
      </c>
      <c r="DB577" s="9">
        <v>82.33</v>
      </c>
      <c r="DC577" s="9">
        <v>81.739999999999995</v>
      </c>
      <c r="DD577" s="9">
        <v>79.260000000000005</v>
      </c>
      <c r="DE577" s="9">
        <v>74.56</v>
      </c>
      <c r="DF577" s="9">
        <v>71.010000000000005</v>
      </c>
      <c r="DG577" s="9">
        <v>66.95</v>
      </c>
      <c r="DH577" s="9">
        <v>61.68</v>
      </c>
      <c r="DI577" s="9">
        <v>62.44</v>
      </c>
      <c r="DJ577" s="9">
        <v>65.56</v>
      </c>
      <c r="DK577" s="9">
        <v>70.56</v>
      </c>
      <c r="DL577" s="9">
        <v>74.25</v>
      </c>
      <c r="DM577" s="9">
        <v>78.290000000000006</v>
      </c>
      <c r="DN577" s="9">
        <v>83.69</v>
      </c>
      <c r="DO577" s="9">
        <v>84.6</v>
      </c>
      <c r="DP577" s="9">
        <v>82.34</v>
      </c>
      <c r="DR577" s="9">
        <v>61.15</v>
      </c>
      <c r="DS577" s="9">
        <v>59.25</v>
      </c>
      <c r="DT577" s="9">
        <v>60.6</v>
      </c>
      <c r="DU577" s="9">
        <v>62</v>
      </c>
      <c r="DV577" s="9">
        <v>62.65</v>
      </c>
      <c r="DW577" s="9">
        <v>64.2</v>
      </c>
      <c r="DX577" s="9">
        <v>68.2</v>
      </c>
      <c r="DY577" s="9">
        <v>73.05</v>
      </c>
      <c r="DZ577" s="9">
        <v>74.349999999999994</v>
      </c>
      <c r="EA577" s="9">
        <v>78.400000000000006</v>
      </c>
      <c r="EB577" s="9">
        <v>78.400000000000006</v>
      </c>
      <c r="EC577" s="9">
        <v>73.5</v>
      </c>
      <c r="ED577" s="9">
        <v>66.849999999999994</v>
      </c>
      <c r="EE577" s="9">
        <v>64.8</v>
      </c>
      <c r="EF577" s="9">
        <v>64.7</v>
      </c>
      <c r="EG577" s="9">
        <v>65</v>
      </c>
      <c r="EH577" s="9">
        <v>65.5</v>
      </c>
      <c r="EI577" s="9">
        <v>67.650000000000006</v>
      </c>
      <c r="EJ577" s="9">
        <v>73.55</v>
      </c>
      <c r="EK577" s="9">
        <v>75.45</v>
      </c>
      <c r="EL577" s="9">
        <v>75.7</v>
      </c>
      <c r="EM577" s="9">
        <v>75.650000000000006</v>
      </c>
      <c r="EN577" s="9">
        <v>75.150000000000006</v>
      </c>
      <c r="EO577" s="9">
        <v>72.25</v>
      </c>
      <c r="EP577" s="9">
        <v>64.349999999999994</v>
      </c>
      <c r="EQ577" s="9">
        <v>61.85</v>
      </c>
      <c r="ER577" s="9">
        <v>61.65</v>
      </c>
      <c r="ES577" s="9">
        <v>61.85</v>
      </c>
      <c r="ET577" s="9">
        <v>62.3</v>
      </c>
      <c r="EU577" s="9">
        <v>64.349999999999994</v>
      </c>
      <c r="EV577" s="9">
        <v>69.849999999999994</v>
      </c>
      <c r="EW577" s="9">
        <v>71.599999999999994</v>
      </c>
      <c r="EX577" s="9">
        <v>71.75</v>
      </c>
      <c r="EY577" s="9">
        <v>71.650000000000006</v>
      </c>
      <c r="EZ577" s="9">
        <v>71.3</v>
      </c>
      <c r="FA577" s="9">
        <v>69.95</v>
      </c>
      <c r="FB577" s="9">
        <v>66.150000000000006</v>
      </c>
      <c r="FC577" s="9">
        <v>64.900000000000006</v>
      </c>
      <c r="FD577" s="9">
        <v>64.7</v>
      </c>
      <c r="FE577" s="9">
        <v>64.650000000000006</v>
      </c>
      <c r="FF577" s="9">
        <v>65.2</v>
      </c>
      <c r="FG577" s="9">
        <v>68.900000000000006</v>
      </c>
      <c r="FH577" s="9">
        <v>79.3</v>
      </c>
      <c r="FI577" s="9">
        <v>82.6</v>
      </c>
      <c r="FJ577" s="9">
        <v>83.05</v>
      </c>
      <c r="FK577" s="9">
        <v>83.05</v>
      </c>
      <c r="FL577" s="9">
        <v>82.15</v>
      </c>
      <c r="FM577" s="9">
        <v>76.5</v>
      </c>
      <c r="FO577" s="9">
        <v>82.820400000000006</v>
      </c>
      <c r="FP577" s="7">
        <v>84.88</v>
      </c>
      <c r="FQ577" s="9">
        <v>1.2788999999999999</v>
      </c>
      <c r="FR577" s="7">
        <f t="shared" si="71"/>
        <v>66.36953632027523</v>
      </c>
      <c r="FT577" s="7">
        <v>4.3099999999999996</v>
      </c>
      <c r="FU577" s="7">
        <v>4.01</v>
      </c>
      <c r="FV577" s="9">
        <v>82.955200000000005</v>
      </c>
      <c r="FX577" s="9">
        <v>82.96</v>
      </c>
      <c r="FY577" s="9">
        <v>81.63</v>
      </c>
      <c r="FZ577" s="9">
        <v>79.709999999999994</v>
      </c>
      <c r="GA577" s="9">
        <v>76.87</v>
      </c>
      <c r="GB577" s="9">
        <v>73.37</v>
      </c>
    </row>
    <row r="578" spans="1:184" x14ac:dyDescent="0.25">
      <c r="A578" s="6">
        <f t="shared" si="72"/>
        <v>45359</v>
      </c>
      <c r="B578" s="13">
        <f t="shared" si="66"/>
        <v>3</v>
      </c>
      <c r="C578" s="13">
        <f t="shared" si="67"/>
        <v>2024</v>
      </c>
      <c r="D578">
        <f t="shared" si="68"/>
        <v>202403</v>
      </c>
      <c r="E578">
        <f t="shared" si="69"/>
        <v>1</v>
      </c>
      <c r="F578">
        <f t="shared" si="70"/>
        <v>202401</v>
      </c>
      <c r="G578" t="s">
        <v>767</v>
      </c>
      <c r="H578" s="9">
        <v>5.25</v>
      </c>
      <c r="I578" s="9">
        <v>5.1881000000000004</v>
      </c>
      <c r="J578" s="10">
        <v>5.1862738999999998</v>
      </c>
      <c r="K578" s="10">
        <v>5.1689819000000004</v>
      </c>
      <c r="L578" s="10">
        <v>5.1299130000000002</v>
      </c>
      <c r="M578" s="10">
        <v>5.0694825999999997</v>
      </c>
      <c r="N578" s="10">
        <v>4.9934652000000002</v>
      </c>
      <c r="O578" s="10">
        <v>4.9081555999999997</v>
      </c>
      <c r="P578" s="10">
        <v>4.8184684999999998</v>
      </c>
      <c r="Q578" s="10">
        <v>4.7276501</v>
      </c>
      <c r="R578" s="10">
        <v>4.6381264</v>
      </c>
      <c r="S578" s="10">
        <v>4.5515514000000001</v>
      </c>
      <c r="T578" s="10">
        <v>4.4686130000000004</v>
      </c>
      <c r="U578" s="10">
        <v>4.3894595000000001</v>
      </c>
      <c r="V578" s="10">
        <v>4.3143824000000004</v>
      </c>
      <c r="W578" s="10">
        <v>4.2433725000000004</v>
      </c>
      <c r="X578" s="10">
        <v>4.1762929</v>
      </c>
      <c r="Y578" s="10">
        <v>4.1130041999999998</v>
      </c>
      <c r="Z578" s="10">
        <v>4.0533671</v>
      </c>
      <c r="AA578" s="10">
        <v>3.9972444</v>
      </c>
      <c r="AB578" s="10">
        <v>3.9444952</v>
      </c>
      <c r="AC578" s="10">
        <v>3.8949710999999998</v>
      </c>
      <c r="AD578" s="10">
        <v>3.8485235000000002</v>
      </c>
      <c r="AE578" s="10">
        <v>3.8050019000000002</v>
      </c>
      <c r="AF578" s="10">
        <v>3.764256</v>
      </c>
      <c r="AG578" s="10">
        <v>3.7261369000000002</v>
      </c>
      <c r="AH578" s="10">
        <v>3.6904984999999999</v>
      </c>
      <c r="AI578" s="10">
        <v>3.6572140000000002</v>
      </c>
      <c r="AJ578" s="10">
        <v>3.6261627999999999</v>
      </c>
      <c r="AK578" s="10">
        <v>3.5972232000000002</v>
      </c>
      <c r="AL578" s="10">
        <v>3.5702736000000002</v>
      </c>
      <c r="AM578" s="10">
        <v>3.5451934999999999</v>
      </c>
      <c r="AN578" s="10">
        <v>3.5218612</v>
      </c>
      <c r="AO578" s="10">
        <v>3.5001551000000002</v>
      </c>
      <c r="AP578" s="10">
        <v>3.4799544</v>
      </c>
      <c r="AQ578" s="10">
        <v>3.4611377999999999</v>
      </c>
      <c r="AR578" s="10">
        <v>3.4435834999999999</v>
      </c>
      <c r="AS578" s="10">
        <v>3.4271709000000001</v>
      </c>
      <c r="AT578" s="10">
        <v>3.4117923999999999</v>
      </c>
      <c r="AU578" s="10">
        <v>3.3973976000000001</v>
      </c>
      <c r="AV578" s="10">
        <v>3.3839502000000001</v>
      </c>
      <c r="AW578" s="10">
        <v>3.3714137000000002</v>
      </c>
      <c r="AX578" s="10">
        <v>3.3597516000000001</v>
      </c>
      <c r="AY578" s="10">
        <v>3.3489279000000001</v>
      </c>
      <c r="AZ578" s="10">
        <v>3.3389058999999999</v>
      </c>
      <c r="BA578" s="10">
        <v>3.3296492</v>
      </c>
      <c r="BB578" s="10">
        <v>3.3211217</v>
      </c>
      <c r="BC578" s="10">
        <v>3.3132866999999999</v>
      </c>
      <c r="BD578" s="10">
        <v>3.306108</v>
      </c>
      <c r="BE578" s="10">
        <v>3.2995491000000001</v>
      </c>
      <c r="BF578" s="10">
        <v>3.2935775999999999</v>
      </c>
      <c r="BG578" s="10">
        <v>3.2881773000000001</v>
      </c>
      <c r="BH578" s="10">
        <v>3.283337</v>
      </c>
      <c r="BI578" s="10">
        <v>3.2790452999999999</v>
      </c>
      <c r="BJ578" s="10">
        <v>3.2752908999999999</v>
      </c>
      <c r="BK578" s="10">
        <v>3.2720625000000001</v>
      </c>
      <c r="BL578" s="10">
        <v>3.2693487000000001</v>
      </c>
      <c r="BM578" s="10">
        <v>3.2671380999999999</v>
      </c>
      <c r="BN578" s="10">
        <v>3.2654193999999999</v>
      </c>
      <c r="BO578" s="10">
        <v>3.2641814</v>
      </c>
      <c r="BP578" s="10">
        <v>3.2634126000000001</v>
      </c>
      <c r="BQ578" s="10">
        <v>3.2631017</v>
      </c>
      <c r="BR578" s="10">
        <v>3.270213</v>
      </c>
      <c r="BS578" s="10">
        <v>3.2909263000000002</v>
      </c>
      <c r="BU578" s="9">
        <v>65.790000000000006</v>
      </c>
      <c r="BV578" s="9">
        <v>65.180000000000007</v>
      </c>
      <c r="BW578" s="9">
        <v>65.37</v>
      </c>
      <c r="BX578" s="9">
        <v>65.489999999999995</v>
      </c>
      <c r="BY578" s="9">
        <v>66.17</v>
      </c>
      <c r="BZ578" s="9">
        <v>67.73</v>
      </c>
      <c r="CA578" s="9">
        <v>68.180000000000007</v>
      </c>
      <c r="CB578" s="9">
        <v>76.33</v>
      </c>
      <c r="CC578" s="9">
        <v>82.08</v>
      </c>
      <c r="CD578" s="9">
        <v>83.38</v>
      </c>
      <c r="CE578" s="9">
        <v>83.38</v>
      </c>
      <c r="CF578" s="9">
        <v>80.23</v>
      </c>
      <c r="CG578" s="9">
        <v>76.67</v>
      </c>
      <c r="CH578" s="9">
        <v>73.569999999999993</v>
      </c>
      <c r="CI578" s="9">
        <v>70.34</v>
      </c>
      <c r="CJ578" s="9">
        <v>70.45</v>
      </c>
      <c r="CK578" s="9">
        <v>71.650000000000006</v>
      </c>
      <c r="CL578" s="9">
        <v>74.05</v>
      </c>
      <c r="CM578" s="9">
        <v>76.91</v>
      </c>
      <c r="CN578" s="9">
        <v>79.540000000000006</v>
      </c>
      <c r="CO578" s="9">
        <v>82.52</v>
      </c>
      <c r="CP578" s="9">
        <v>85.28</v>
      </c>
      <c r="CQ578" s="9">
        <v>87.27</v>
      </c>
      <c r="CR578" s="9">
        <v>80.930000000000007</v>
      </c>
      <c r="CS578" s="9">
        <v>72.83</v>
      </c>
      <c r="CT578" s="9">
        <v>69.33</v>
      </c>
      <c r="CU578" s="9">
        <v>66.569999999999993</v>
      </c>
      <c r="CV578" s="9">
        <v>67.180000000000007</v>
      </c>
      <c r="CW578" s="9">
        <v>67.510000000000005</v>
      </c>
      <c r="CX578" s="9">
        <v>69.47</v>
      </c>
      <c r="CY578" s="9">
        <v>73.47</v>
      </c>
      <c r="CZ578" s="9">
        <v>76.77</v>
      </c>
      <c r="DA578" s="9">
        <v>79.97</v>
      </c>
      <c r="DB578" s="9">
        <v>82.14</v>
      </c>
      <c r="DC578" s="9">
        <v>81.55</v>
      </c>
      <c r="DD578" s="9">
        <v>79.069999999999993</v>
      </c>
      <c r="DE578" s="9">
        <v>74.47</v>
      </c>
      <c r="DF578" s="9">
        <v>70.92</v>
      </c>
      <c r="DG578" s="9">
        <v>66.86</v>
      </c>
      <c r="DH578" s="9">
        <v>61.59</v>
      </c>
      <c r="DI578" s="9">
        <v>62.35</v>
      </c>
      <c r="DJ578" s="9">
        <v>65.47</v>
      </c>
      <c r="DK578" s="9">
        <v>70.47</v>
      </c>
      <c r="DL578" s="9">
        <v>74.16</v>
      </c>
      <c r="DM578" s="9">
        <v>78.2</v>
      </c>
      <c r="DN578" s="9">
        <v>83.6</v>
      </c>
      <c r="DO578" s="9">
        <v>84.51</v>
      </c>
      <c r="DP578" s="9">
        <v>82.25</v>
      </c>
      <c r="DR578" s="9">
        <v>61.05</v>
      </c>
      <c r="DS578" s="9">
        <v>59.35</v>
      </c>
      <c r="DT578" s="9">
        <v>60.25</v>
      </c>
      <c r="DU578" s="9">
        <v>62.05</v>
      </c>
      <c r="DV578" s="9">
        <v>62.5</v>
      </c>
      <c r="DW578" s="9">
        <v>63.7</v>
      </c>
      <c r="DX578" s="9">
        <v>67.7</v>
      </c>
      <c r="DY578" s="9">
        <v>72.55</v>
      </c>
      <c r="DZ578" s="9">
        <v>73.849999999999994</v>
      </c>
      <c r="EA578" s="9">
        <v>78.05</v>
      </c>
      <c r="EB578" s="9">
        <v>78.05</v>
      </c>
      <c r="EC578" s="9">
        <v>73.150000000000006</v>
      </c>
      <c r="ED578" s="9">
        <v>66.75</v>
      </c>
      <c r="EE578" s="9">
        <v>64.7</v>
      </c>
      <c r="EF578" s="9">
        <v>64.55</v>
      </c>
      <c r="EG578" s="9">
        <v>64.75</v>
      </c>
      <c r="EH578" s="9">
        <v>65.150000000000006</v>
      </c>
      <c r="EI578" s="9">
        <v>67.150000000000006</v>
      </c>
      <c r="EJ578" s="9">
        <v>72.8</v>
      </c>
      <c r="EK578" s="9">
        <v>74.599999999999994</v>
      </c>
      <c r="EL578" s="9">
        <v>74.849999999999994</v>
      </c>
      <c r="EM578" s="9">
        <v>74.8</v>
      </c>
      <c r="EN578" s="9">
        <v>74.349999999999994</v>
      </c>
      <c r="EO578" s="9">
        <v>71.8</v>
      </c>
      <c r="EP578" s="9">
        <v>64.7</v>
      </c>
      <c r="EQ578" s="9">
        <v>62.5</v>
      </c>
      <c r="ER578" s="9">
        <v>62.3</v>
      </c>
      <c r="ES578" s="9">
        <v>62.5</v>
      </c>
      <c r="ET578" s="9">
        <v>62.9</v>
      </c>
      <c r="EU578" s="9">
        <v>65.150000000000006</v>
      </c>
      <c r="EV578" s="9">
        <v>71.3</v>
      </c>
      <c r="EW578" s="9">
        <v>73.25</v>
      </c>
      <c r="EX578" s="9">
        <v>73.45</v>
      </c>
      <c r="EY578" s="9">
        <v>73.3</v>
      </c>
      <c r="EZ578" s="9">
        <v>72.95</v>
      </c>
      <c r="FA578" s="9">
        <v>71.650000000000006</v>
      </c>
      <c r="FB578" s="9">
        <v>67.8</v>
      </c>
      <c r="FC578" s="9">
        <v>66.55</v>
      </c>
      <c r="FD578" s="9">
        <v>66.349999999999994</v>
      </c>
      <c r="FE578" s="9">
        <v>66.3</v>
      </c>
      <c r="FF578" s="9">
        <v>66.849999999999994</v>
      </c>
      <c r="FG578" s="9">
        <v>70.45</v>
      </c>
      <c r="FH578" s="9">
        <v>80.900000000000006</v>
      </c>
      <c r="FI578" s="9">
        <v>84.2</v>
      </c>
      <c r="FJ578" s="9">
        <v>84.65</v>
      </c>
      <c r="FK578" s="9">
        <v>84.65</v>
      </c>
      <c r="FL578" s="9">
        <v>83.75</v>
      </c>
      <c r="FM578" s="9">
        <v>78.25</v>
      </c>
      <c r="FO578" s="9">
        <v>83.242999999999995</v>
      </c>
      <c r="FP578" s="7">
        <v>84.29</v>
      </c>
      <c r="FQ578" s="9">
        <v>1.2881</v>
      </c>
      <c r="FR578" s="7">
        <f t="shared" si="71"/>
        <v>65.43746603524572</v>
      </c>
      <c r="FT578" s="7">
        <v>4.25</v>
      </c>
      <c r="FU578" s="7">
        <v>3.97</v>
      </c>
      <c r="FV578" s="9">
        <v>83.378399999999999</v>
      </c>
      <c r="FX578" s="9">
        <v>82.08</v>
      </c>
      <c r="FY578" s="9">
        <v>80.92</v>
      </c>
      <c r="FZ578" s="9">
        <v>79.09</v>
      </c>
      <c r="GA578" s="9">
        <v>76.28</v>
      </c>
      <c r="GB578" s="9">
        <v>72.930000000000007</v>
      </c>
    </row>
    <row r="579" spans="1:184" x14ac:dyDescent="0.25">
      <c r="A579" s="6">
        <f t="shared" si="72"/>
        <v>45362</v>
      </c>
      <c r="B579" s="13">
        <f t="shared" si="66"/>
        <v>3</v>
      </c>
      <c r="C579" s="13">
        <f t="shared" si="67"/>
        <v>2024</v>
      </c>
      <c r="D579">
        <f t="shared" si="68"/>
        <v>202403</v>
      </c>
      <c r="E579">
        <f t="shared" si="69"/>
        <v>1</v>
      </c>
      <c r="F579">
        <f t="shared" si="70"/>
        <v>202401</v>
      </c>
      <c r="G579" t="s">
        <v>768</v>
      </c>
      <c r="H579" s="9">
        <v>5.25</v>
      </c>
      <c r="I579" s="9">
        <v>5.1879999999999997</v>
      </c>
      <c r="J579" s="10">
        <v>5.1881047999999996</v>
      </c>
      <c r="K579" s="10">
        <v>5.1660919999999999</v>
      </c>
      <c r="L579" s="10">
        <v>5.1223836</v>
      </c>
      <c r="M579" s="10">
        <v>5.0551326999999997</v>
      </c>
      <c r="N579" s="10">
        <v>4.9712247999999999</v>
      </c>
      <c r="O579" s="10">
        <v>4.8779222999999998</v>
      </c>
      <c r="P579" s="10">
        <v>4.7807779000000004</v>
      </c>
      <c r="Q579" s="10">
        <v>4.6837511999999997</v>
      </c>
      <c r="R579" s="10">
        <v>4.5899988</v>
      </c>
      <c r="S579" s="10">
        <v>4.5017687000000004</v>
      </c>
      <c r="T579" s="10">
        <v>4.4200204000000003</v>
      </c>
      <c r="U579" s="10">
        <v>4.3446594000000003</v>
      </c>
      <c r="V579" s="10">
        <v>4.2745417999999997</v>
      </c>
      <c r="W579" s="10">
        <v>4.2089859000000001</v>
      </c>
      <c r="X579" s="10">
        <v>4.1475111</v>
      </c>
      <c r="Y579" s="10">
        <v>4.0896346000000001</v>
      </c>
      <c r="Z579" s="10">
        <v>4.0348736000000001</v>
      </c>
      <c r="AA579" s="10">
        <v>3.9827471000000001</v>
      </c>
      <c r="AB579" s="10">
        <v>3.9328454000000002</v>
      </c>
      <c r="AC579" s="10">
        <v>3.8850967000000001</v>
      </c>
      <c r="AD579" s="10">
        <v>3.8395288999999999</v>
      </c>
      <c r="AE579" s="10">
        <v>3.7961681</v>
      </c>
      <c r="AF579" s="10">
        <v>3.7550408000000002</v>
      </c>
      <c r="AG579" s="10">
        <v>3.7161745000000002</v>
      </c>
      <c r="AH579" s="10">
        <v>3.6795756000000002</v>
      </c>
      <c r="AI579" s="10">
        <v>3.6451704</v>
      </c>
      <c r="AJ579" s="10">
        <v>3.6128662</v>
      </c>
      <c r="AK579" s="10">
        <v>3.5825692999999998</v>
      </c>
      <c r="AL579" s="10">
        <v>3.5541860000000001</v>
      </c>
      <c r="AM579" s="10">
        <v>3.5276234999999998</v>
      </c>
      <c r="AN579" s="10">
        <v>3.5027881999999999</v>
      </c>
      <c r="AO579" s="10">
        <v>3.4795864000000001</v>
      </c>
      <c r="AP579" s="10">
        <v>3.4579252</v>
      </c>
      <c r="AQ579" s="10">
        <v>3.4377111</v>
      </c>
      <c r="AR579" s="10">
        <v>3.4188504000000002</v>
      </c>
      <c r="AS579" s="10">
        <v>3.4012500999999999</v>
      </c>
      <c r="AT579" s="10">
        <v>3.3848262999999998</v>
      </c>
      <c r="AU579" s="10">
        <v>3.3695325999999999</v>
      </c>
      <c r="AV579" s="10">
        <v>3.3553327999999998</v>
      </c>
      <c r="AW579" s="10">
        <v>3.3421903999999998</v>
      </c>
      <c r="AX579" s="10">
        <v>3.3300684999999999</v>
      </c>
      <c r="AY579" s="10">
        <v>3.3189308999999998</v>
      </c>
      <c r="AZ579" s="10">
        <v>3.3087409999999999</v>
      </c>
      <c r="BA579" s="10">
        <v>3.2994620000000001</v>
      </c>
      <c r="BB579" s="10">
        <v>3.2910577000000001</v>
      </c>
      <c r="BC579" s="10">
        <v>3.2834913999999999</v>
      </c>
      <c r="BD579" s="10">
        <v>3.2767265000000001</v>
      </c>
      <c r="BE579" s="10">
        <v>3.2707266000000002</v>
      </c>
      <c r="BF579" s="10">
        <v>3.2654573</v>
      </c>
      <c r="BG579" s="10">
        <v>3.2608961000000001</v>
      </c>
      <c r="BH579" s="10">
        <v>3.2570245999999998</v>
      </c>
      <c r="BI579" s="10">
        <v>3.2538241999999999</v>
      </c>
      <c r="BJ579" s="10">
        <v>3.2512766000000002</v>
      </c>
      <c r="BK579" s="10">
        <v>3.2493633000000002</v>
      </c>
      <c r="BL579" s="10">
        <v>3.2480658</v>
      </c>
      <c r="BM579" s="10">
        <v>3.2473656000000002</v>
      </c>
      <c r="BN579" s="10">
        <v>3.2472441999999999</v>
      </c>
      <c r="BO579" s="10">
        <v>3.2476832999999998</v>
      </c>
      <c r="BP579" s="10">
        <v>3.2486643000000002</v>
      </c>
      <c r="BQ579" s="10">
        <v>3.2501688</v>
      </c>
      <c r="BR579" s="10">
        <v>3.2690448999999999</v>
      </c>
      <c r="BS579" s="10">
        <v>3.3014399999999999</v>
      </c>
      <c r="BU579" s="9">
        <v>62.37</v>
      </c>
      <c r="BV579" s="9">
        <v>61.87</v>
      </c>
      <c r="BW579" s="9">
        <v>62.02</v>
      </c>
      <c r="BX579" s="9">
        <v>62.19</v>
      </c>
      <c r="BY579" s="9">
        <v>62.78</v>
      </c>
      <c r="BZ579" s="9">
        <v>64.680000000000007</v>
      </c>
      <c r="CA579" s="9">
        <v>65.33</v>
      </c>
      <c r="CB579" s="9">
        <v>73.53</v>
      </c>
      <c r="CC579" s="9">
        <v>79.28</v>
      </c>
      <c r="CD579" s="9">
        <v>80.680000000000007</v>
      </c>
      <c r="CE579" s="9">
        <v>80.78</v>
      </c>
      <c r="CF579" s="9">
        <v>77.63</v>
      </c>
      <c r="CG579" s="9">
        <v>74.73</v>
      </c>
      <c r="CH579" s="9">
        <v>71.63</v>
      </c>
      <c r="CI579" s="9">
        <v>68.400000000000006</v>
      </c>
      <c r="CJ579" s="9">
        <v>68.510000000000005</v>
      </c>
      <c r="CK579" s="9">
        <v>69.709999999999994</v>
      </c>
      <c r="CL579" s="9">
        <v>72.11</v>
      </c>
      <c r="CM579" s="9">
        <v>74.75</v>
      </c>
      <c r="CN579" s="9">
        <v>77.45</v>
      </c>
      <c r="CO579" s="9">
        <v>80.430000000000007</v>
      </c>
      <c r="CP579" s="9">
        <v>83.19</v>
      </c>
      <c r="CQ579" s="9">
        <v>85.18</v>
      </c>
      <c r="CR579" s="9">
        <v>78.84</v>
      </c>
      <c r="CS579" s="9">
        <v>71.28</v>
      </c>
      <c r="CT579" s="9">
        <v>67.78</v>
      </c>
      <c r="CU579" s="9">
        <v>65.02</v>
      </c>
      <c r="CV579" s="9">
        <v>65.63</v>
      </c>
      <c r="CW579" s="9">
        <v>65.959999999999994</v>
      </c>
      <c r="CX579" s="9">
        <v>67.92</v>
      </c>
      <c r="CY579" s="9">
        <v>71.92</v>
      </c>
      <c r="CZ579" s="9">
        <v>75.22</v>
      </c>
      <c r="DA579" s="9">
        <v>78.42</v>
      </c>
      <c r="DB579" s="9">
        <v>80.59</v>
      </c>
      <c r="DC579" s="9">
        <v>80</v>
      </c>
      <c r="DD579" s="9">
        <v>77.52</v>
      </c>
      <c r="DE579" s="9">
        <v>73.72</v>
      </c>
      <c r="DF579" s="9">
        <v>70.52</v>
      </c>
      <c r="DG579" s="9">
        <v>66.459999999999994</v>
      </c>
      <c r="DH579" s="9">
        <v>61.19</v>
      </c>
      <c r="DI579" s="9">
        <v>61.95</v>
      </c>
      <c r="DJ579" s="9">
        <v>65.069999999999993</v>
      </c>
      <c r="DK579" s="9">
        <v>70.069999999999993</v>
      </c>
      <c r="DL579" s="9">
        <v>73.760000000000005</v>
      </c>
      <c r="DM579" s="9">
        <v>77.8</v>
      </c>
      <c r="DN579" s="9">
        <v>83.2</v>
      </c>
      <c r="DO579" s="9">
        <v>84.11</v>
      </c>
      <c r="DP579" s="9">
        <v>81.849999999999994</v>
      </c>
      <c r="DR579" s="9">
        <v>58.25</v>
      </c>
      <c r="DS579" s="9">
        <v>56.4</v>
      </c>
      <c r="DT579" s="9">
        <v>57.5</v>
      </c>
      <c r="DU579" s="9">
        <v>59.25</v>
      </c>
      <c r="DV579" s="9">
        <v>59.8</v>
      </c>
      <c r="DW579" s="9">
        <v>61.5</v>
      </c>
      <c r="DX579" s="9">
        <v>65.150000000000006</v>
      </c>
      <c r="DY579" s="9">
        <v>70</v>
      </c>
      <c r="DZ579" s="9">
        <v>71.3</v>
      </c>
      <c r="EA579" s="9">
        <v>75.5</v>
      </c>
      <c r="EB579" s="9">
        <v>75.5</v>
      </c>
      <c r="EC579" s="9">
        <v>70.599999999999994</v>
      </c>
      <c r="ED579" s="9">
        <v>64</v>
      </c>
      <c r="EE579" s="9">
        <v>61.95</v>
      </c>
      <c r="EF579" s="9">
        <v>61.7</v>
      </c>
      <c r="EG579" s="9">
        <v>61.6</v>
      </c>
      <c r="EH579" s="9">
        <v>61.95</v>
      </c>
      <c r="EI579" s="9">
        <v>64.3</v>
      </c>
      <c r="EJ579" s="9">
        <v>70.849999999999994</v>
      </c>
      <c r="EK579" s="9">
        <v>72.900000000000006</v>
      </c>
      <c r="EL579" s="9">
        <v>73.150000000000006</v>
      </c>
      <c r="EM579" s="9">
        <v>73.099999999999994</v>
      </c>
      <c r="EN579" s="9">
        <v>72.599999999999994</v>
      </c>
      <c r="EO579" s="9">
        <v>70</v>
      </c>
      <c r="EP579" s="9">
        <v>62.85</v>
      </c>
      <c r="EQ579" s="9">
        <v>60.6</v>
      </c>
      <c r="ER579" s="9">
        <v>60.45</v>
      </c>
      <c r="ES579" s="9">
        <v>60.6</v>
      </c>
      <c r="ET579" s="9">
        <v>61.05</v>
      </c>
      <c r="EU579" s="9">
        <v>63.35</v>
      </c>
      <c r="EV579" s="9">
        <v>69.599999999999994</v>
      </c>
      <c r="EW579" s="9">
        <v>71.599999999999994</v>
      </c>
      <c r="EX579" s="9">
        <v>71.8</v>
      </c>
      <c r="EY579" s="9">
        <v>71.7</v>
      </c>
      <c r="EZ579" s="9">
        <v>71.3</v>
      </c>
      <c r="FA579" s="9">
        <v>69.400000000000006</v>
      </c>
      <c r="FB579" s="9">
        <v>64.3</v>
      </c>
      <c r="FC579" s="9">
        <v>62.65</v>
      </c>
      <c r="FD579" s="9">
        <v>62.5</v>
      </c>
      <c r="FE579" s="9">
        <v>62.5</v>
      </c>
      <c r="FF579" s="9">
        <v>63</v>
      </c>
      <c r="FG579" s="9">
        <v>66.05</v>
      </c>
      <c r="FH579" s="9">
        <v>74.55</v>
      </c>
      <c r="FI579" s="9">
        <v>77.3</v>
      </c>
      <c r="FJ579" s="9">
        <v>77.7</v>
      </c>
      <c r="FK579" s="9">
        <v>77.8</v>
      </c>
      <c r="FL579" s="9">
        <v>76.95</v>
      </c>
      <c r="FM579" s="9">
        <v>71.25</v>
      </c>
      <c r="FO579" s="9">
        <v>82.869</v>
      </c>
      <c r="FP579" s="7">
        <v>83.44</v>
      </c>
      <c r="FQ579" s="9">
        <v>1.2805</v>
      </c>
      <c r="FR579" s="7">
        <f t="shared" si="71"/>
        <v>65.162046075751661</v>
      </c>
      <c r="FT579" s="7">
        <v>4.2300000000000004</v>
      </c>
      <c r="FU579" s="7">
        <v>3.97</v>
      </c>
      <c r="FV579" s="9">
        <v>83.006600000000006</v>
      </c>
      <c r="FX579" s="9">
        <v>82.21</v>
      </c>
      <c r="FY579" s="9">
        <v>81.2</v>
      </c>
      <c r="FZ579" s="9">
        <v>79.44</v>
      </c>
      <c r="GA579" s="9">
        <v>76.709999999999994</v>
      </c>
      <c r="GB579" s="9">
        <v>73.430000000000007</v>
      </c>
    </row>
    <row r="580" spans="1:184" x14ac:dyDescent="0.25">
      <c r="A580" s="6">
        <f t="shared" si="72"/>
        <v>45363</v>
      </c>
      <c r="B580" s="13">
        <f t="shared" si="66"/>
        <v>3</v>
      </c>
      <c r="C580" s="13">
        <f t="shared" si="67"/>
        <v>2024</v>
      </c>
      <c r="D580">
        <f t="shared" si="68"/>
        <v>202403</v>
      </c>
      <c r="E580">
        <f t="shared" si="69"/>
        <v>1</v>
      </c>
      <c r="F580">
        <f t="shared" si="70"/>
        <v>202401</v>
      </c>
      <c r="G580" t="s">
        <v>769</v>
      </c>
      <c r="H580" s="9">
        <v>5.25</v>
      </c>
      <c r="I580" s="9">
        <v>5.1886999999999999</v>
      </c>
      <c r="J580" s="10">
        <v>5.1867580000000002</v>
      </c>
      <c r="K580" s="10">
        <v>5.1595823999999997</v>
      </c>
      <c r="L580" s="10">
        <v>5.1101362000000004</v>
      </c>
      <c r="M580" s="10">
        <v>5.0384036999999999</v>
      </c>
      <c r="N580" s="10">
        <v>4.9520378999999997</v>
      </c>
      <c r="O580" s="10">
        <v>4.8581041999999997</v>
      </c>
      <c r="P580" s="10">
        <v>4.7615729</v>
      </c>
      <c r="Q580" s="10">
        <v>4.6658873999999999</v>
      </c>
      <c r="R580" s="10">
        <v>4.5737744999999999</v>
      </c>
      <c r="S580" s="10">
        <v>4.4870479999999997</v>
      </c>
      <c r="T580" s="10">
        <v>4.4063312000000003</v>
      </c>
      <c r="U580" s="10">
        <v>4.3315996999999999</v>
      </c>
      <c r="V580" s="10">
        <v>4.2619132000000004</v>
      </c>
      <c r="W580" s="10">
        <v>4.1966244000000001</v>
      </c>
      <c r="X580" s="10">
        <v>4.1352418000000002</v>
      </c>
      <c r="Y580" s="10">
        <v>4.0772718000000001</v>
      </c>
      <c r="Z580" s="10">
        <v>4.0222208999999998</v>
      </c>
      <c r="AA580" s="10">
        <v>3.9695974000000001</v>
      </c>
      <c r="AB580" s="10">
        <v>3.9189862999999998</v>
      </c>
      <c r="AC580" s="10">
        <v>3.8703365999999999</v>
      </c>
      <c r="AD580" s="10">
        <v>3.8237049000000001</v>
      </c>
      <c r="AE580" s="10">
        <v>3.7791456000000001</v>
      </c>
      <c r="AF580" s="10">
        <v>3.7367135</v>
      </c>
      <c r="AG580" s="10">
        <v>3.6964646999999999</v>
      </c>
      <c r="AH580" s="10">
        <v>3.6584333</v>
      </c>
      <c r="AI580" s="10">
        <v>3.6225700999999999</v>
      </c>
      <c r="AJ580" s="10">
        <v>3.5888062999999999</v>
      </c>
      <c r="AK580" s="10">
        <v>3.5570721000000001</v>
      </c>
      <c r="AL580" s="10">
        <v>3.5272975</v>
      </c>
      <c r="AM580" s="10">
        <v>3.4994138000000001</v>
      </c>
      <c r="AN580" s="10">
        <v>3.4733510999999999</v>
      </c>
      <c r="AO580" s="10">
        <v>3.4490395</v>
      </c>
      <c r="AP580" s="10">
        <v>3.4264101999999999</v>
      </c>
      <c r="AQ580" s="10">
        <v>3.4053933999999999</v>
      </c>
      <c r="AR580" s="10">
        <v>3.3859192</v>
      </c>
      <c r="AS580" s="10">
        <v>3.3679187000000002</v>
      </c>
      <c r="AT580" s="10">
        <v>3.3513242000000001</v>
      </c>
      <c r="AU580" s="10">
        <v>3.3360767999999998</v>
      </c>
      <c r="AV580" s="10">
        <v>3.3221204000000002</v>
      </c>
      <c r="AW580" s="10">
        <v>3.3093979999999998</v>
      </c>
      <c r="AX580" s="10">
        <v>3.2978532</v>
      </c>
      <c r="AY580" s="10">
        <v>3.2874295</v>
      </c>
      <c r="AZ580" s="10">
        <v>3.2780702000000002</v>
      </c>
      <c r="BA580" s="10">
        <v>3.2697186999999999</v>
      </c>
      <c r="BB580" s="10">
        <v>3.2623186</v>
      </c>
      <c r="BC580" s="10">
        <v>3.2558131000000001</v>
      </c>
      <c r="BD580" s="10">
        <v>3.2501457999999999</v>
      </c>
      <c r="BE580" s="10">
        <v>3.2452600999999999</v>
      </c>
      <c r="BF580" s="10">
        <v>3.2411036000000002</v>
      </c>
      <c r="BG580" s="10">
        <v>3.2376450000000001</v>
      </c>
      <c r="BH580" s="10">
        <v>3.2348591</v>
      </c>
      <c r="BI580" s="10">
        <v>3.2327210000000002</v>
      </c>
      <c r="BJ580" s="10">
        <v>3.2312055000000002</v>
      </c>
      <c r="BK580" s="10">
        <v>3.2302875000000002</v>
      </c>
      <c r="BL580" s="10">
        <v>3.2299421000000001</v>
      </c>
      <c r="BM580" s="10">
        <v>3.2301440000000001</v>
      </c>
      <c r="BN580" s="10">
        <v>3.2308683999999999</v>
      </c>
      <c r="BO580" s="10">
        <v>3.2320899999999999</v>
      </c>
      <c r="BP580" s="10">
        <v>3.2337837999999999</v>
      </c>
      <c r="BQ580" s="10">
        <v>3.2359247</v>
      </c>
      <c r="BR580" s="10">
        <v>3.2570562999999999</v>
      </c>
      <c r="BS580" s="10">
        <v>3.2897869000000002</v>
      </c>
      <c r="BU580" s="9">
        <v>62.5</v>
      </c>
      <c r="BV580" s="9">
        <v>61.7</v>
      </c>
      <c r="BW580" s="9">
        <v>61.74</v>
      </c>
      <c r="BX580" s="9">
        <v>61.81</v>
      </c>
      <c r="BY580" s="9">
        <v>62.3</v>
      </c>
      <c r="BZ580" s="9">
        <v>64.099999999999994</v>
      </c>
      <c r="CA580" s="9">
        <v>64.61</v>
      </c>
      <c r="CB580" s="9">
        <v>72.91</v>
      </c>
      <c r="CC580" s="9">
        <v>78.67</v>
      </c>
      <c r="CD580" s="9">
        <v>79.819999999999993</v>
      </c>
      <c r="CE580" s="9">
        <v>79.88</v>
      </c>
      <c r="CF580" s="9">
        <v>76.8</v>
      </c>
      <c r="CG580" s="9">
        <v>73.62</v>
      </c>
      <c r="CH580" s="9">
        <v>70.33</v>
      </c>
      <c r="CI580" s="9">
        <v>66.989999999999995</v>
      </c>
      <c r="CJ580" s="9">
        <v>67.11</v>
      </c>
      <c r="CK580" s="9">
        <v>68.319999999999993</v>
      </c>
      <c r="CL580" s="9">
        <v>70.73</v>
      </c>
      <c r="CM580" s="9">
        <v>73.7</v>
      </c>
      <c r="CN580" s="9">
        <v>76.510000000000005</v>
      </c>
      <c r="CO580" s="9">
        <v>79.53</v>
      </c>
      <c r="CP580" s="9">
        <v>82.34</v>
      </c>
      <c r="CQ580" s="9">
        <v>84.34</v>
      </c>
      <c r="CR580" s="9">
        <v>78.02</v>
      </c>
      <c r="CS580" s="9">
        <v>70.42</v>
      </c>
      <c r="CT580" s="9">
        <v>66.930000000000007</v>
      </c>
      <c r="CU580" s="9">
        <v>64.19</v>
      </c>
      <c r="CV580" s="9">
        <v>64.81</v>
      </c>
      <c r="CW580" s="9">
        <v>65.16</v>
      </c>
      <c r="CX580" s="9">
        <v>67.14</v>
      </c>
      <c r="CY580" s="9">
        <v>71.17</v>
      </c>
      <c r="CZ580" s="9">
        <v>74.489999999999995</v>
      </c>
      <c r="DA580" s="9">
        <v>77.73</v>
      </c>
      <c r="DB580" s="9">
        <v>79.94</v>
      </c>
      <c r="DC580" s="9">
        <v>79.39</v>
      </c>
      <c r="DD580" s="9">
        <v>76.95</v>
      </c>
      <c r="DE580" s="9">
        <v>73.260000000000005</v>
      </c>
      <c r="DF580" s="9">
        <v>70.06</v>
      </c>
      <c r="DG580" s="9">
        <v>66</v>
      </c>
      <c r="DH580" s="9">
        <v>60.73</v>
      </c>
      <c r="DI580" s="9">
        <v>61.49</v>
      </c>
      <c r="DJ580" s="9">
        <v>64.61</v>
      </c>
      <c r="DK580" s="9">
        <v>69.61</v>
      </c>
      <c r="DL580" s="9">
        <v>73.3</v>
      </c>
      <c r="DM580" s="9">
        <v>77.34</v>
      </c>
      <c r="DN580" s="9">
        <v>82.74</v>
      </c>
      <c r="DO580" s="9">
        <v>83.65</v>
      </c>
      <c r="DP580" s="9">
        <v>81.39</v>
      </c>
      <c r="DR580" s="9">
        <v>59.05</v>
      </c>
      <c r="DS580" s="9">
        <v>57.15</v>
      </c>
      <c r="DT580" s="9">
        <v>57.8</v>
      </c>
      <c r="DU580" s="9">
        <v>59.85</v>
      </c>
      <c r="DV580" s="9">
        <v>60.3</v>
      </c>
      <c r="DW580" s="9">
        <v>62.3</v>
      </c>
      <c r="DX580" s="9">
        <v>65.45</v>
      </c>
      <c r="DY580" s="9">
        <v>70.3</v>
      </c>
      <c r="DZ580" s="9">
        <v>71.599999999999994</v>
      </c>
      <c r="EA580" s="9">
        <v>75.650000000000006</v>
      </c>
      <c r="EB580" s="9">
        <v>75.650000000000006</v>
      </c>
      <c r="EC580" s="9">
        <v>70.75</v>
      </c>
      <c r="ED580" s="9">
        <v>64.099999999999994</v>
      </c>
      <c r="EE580" s="9">
        <v>62</v>
      </c>
      <c r="EF580" s="9">
        <v>61.7</v>
      </c>
      <c r="EG580" s="9">
        <v>61.6</v>
      </c>
      <c r="EH580" s="9">
        <v>61.95</v>
      </c>
      <c r="EI580" s="9">
        <v>64.25</v>
      </c>
      <c r="EJ580" s="9">
        <v>70.900000000000006</v>
      </c>
      <c r="EK580" s="9">
        <v>73.05</v>
      </c>
      <c r="EL580" s="9">
        <v>73.25</v>
      </c>
      <c r="EM580" s="9">
        <v>73.2</v>
      </c>
      <c r="EN580" s="9">
        <v>72.7</v>
      </c>
      <c r="EO580" s="9">
        <v>70.2</v>
      </c>
      <c r="EP580" s="9">
        <v>63.1</v>
      </c>
      <c r="EQ580" s="9">
        <v>60.85</v>
      </c>
      <c r="ER580" s="9">
        <v>60.7</v>
      </c>
      <c r="ES580" s="9">
        <v>60.85</v>
      </c>
      <c r="ET580" s="9">
        <v>61.3</v>
      </c>
      <c r="EU580" s="9">
        <v>63.6</v>
      </c>
      <c r="EV580" s="9">
        <v>70.2</v>
      </c>
      <c r="EW580" s="9">
        <v>72.3</v>
      </c>
      <c r="EX580" s="9">
        <v>72.5</v>
      </c>
      <c r="EY580" s="9">
        <v>72.400000000000006</v>
      </c>
      <c r="EZ580" s="9">
        <v>72</v>
      </c>
      <c r="FA580" s="9">
        <v>70.05</v>
      </c>
      <c r="FB580" s="9">
        <v>64.45</v>
      </c>
      <c r="FC580" s="9">
        <v>62.7</v>
      </c>
      <c r="FD580" s="9">
        <v>62.5</v>
      </c>
      <c r="FE580" s="9">
        <v>62.6</v>
      </c>
      <c r="FF580" s="9">
        <v>63.05</v>
      </c>
      <c r="FG580" s="9">
        <v>66</v>
      </c>
      <c r="FH580" s="9">
        <v>74.55</v>
      </c>
      <c r="FI580" s="9">
        <v>77.349999999999994</v>
      </c>
      <c r="FJ580" s="9">
        <v>77.75</v>
      </c>
      <c r="FK580" s="9">
        <v>77.8</v>
      </c>
      <c r="FL580" s="9">
        <v>76.95</v>
      </c>
      <c r="FM580" s="9">
        <v>71.45</v>
      </c>
      <c r="FO580" s="9">
        <v>82.816699999999997</v>
      </c>
      <c r="FP580" s="7">
        <v>83.66</v>
      </c>
      <c r="FQ580" s="9">
        <v>1.2784</v>
      </c>
      <c r="FR580" s="7">
        <f t="shared" si="71"/>
        <v>65.441176470588232</v>
      </c>
      <c r="FT580" s="7">
        <v>4.22</v>
      </c>
      <c r="FU580" s="7">
        <v>3.94</v>
      </c>
      <c r="FV580" s="9">
        <v>82.938500000000005</v>
      </c>
      <c r="FX580" s="9">
        <v>81.92</v>
      </c>
      <c r="FY580" s="9">
        <v>80.95</v>
      </c>
      <c r="FZ580" s="9">
        <v>79.22</v>
      </c>
      <c r="GA580" s="9">
        <v>76.459999999999994</v>
      </c>
      <c r="GB580" s="9">
        <v>73.23</v>
      </c>
    </row>
    <row r="581" spans="1:184" x14ac:dyDescent="0.25">
      <c r="A581" s="6">
        <f t="shared" si="72"/>
        <v>45364</v>
      </c>
      <c r="B581" s="13">
        <f t="shared" si="66"/>
        <v>3</v>
      </c>
      <c r="C581" s="13">
        <f t="shared" si="67"/>
        <v>2024</v>
      </c>
      <c r="D581">
        <f t="shared" si="68"/>
        <v>202403</v>
      </c>
      <c r="E581">
        <f t="shared" si="69"/>
        <v>1</v>
      </c>
      <c r="F581">
        <f t="shared" si="70"/>
        <v>202401</v>
      </c>
      <c r="G581" t="s">
        <v>778</v>
      </c>
      <c r="H581" s="9">
        <v>5.25</v>
      </c>
      <c r="I581" s="9">
        <v>5.1889000000000003</v>
      </c>
      <c r="J581" s="10">
        <v>5.1888394</v>
      </c>
      <c r="K581" s="10">
        <v>5.1642330999999997</v>
      </c>
      <c r="L581" s="10">
        <v>5.1171066999999999</v>
      </c>
      <c r="M581" s="10">
        <v>5.0480687</v>
      </c>
      <c r="N581" s="10">
        <v>4.9648238999999998</v>
      </c>
      <c r="O581" s="10">
        <v>4.8746849000000001</v>
      </c>
      <c r="P581" s="10">
        <v>4.7823500000000001</v>
      </c>
      <c r="Q581" s="10">
        <v>4.6911293000000001</v>
      </c>
      <c r="R581" s="10">
        <v>4.6036213000000004</v>
      </c>
      <c r="S581" s="10">
        <v>4.5214141000000003</v>
      </c>
      <c r="T581" s="10">
        <v>4.4450086000000004</v>
      </c>
      <c r="U581" s="10">
        <v>4.3741703999999997</v>
      </c>
      <c r="V581" s="10">
        <v>4.3078038000000003</v>
      </c>
      <c r="W581" s="10">
        <v>4.2452665999999999</v>
      </c>
      <c r="X581" s="10">
        <v>4.1861079999999999</v>
      </c>
      <c r="Y581" s="10">
        <v>4.1298747999999996</v>
      </c>
      <c r="Z581" s="10">
        <v>4.0761143000000004</v>
      </c>
      <c r="AA581" s="10">
        <v>4.0243754000000003</v>
      </c>
      <c r="AB581" s="10">
        <v>3.9742752000000001</v>
      </c>
      <c r="AC581" s="10">
        <v>3.9258275999999999</v>
      </c>
      <c r="AD581" s="10">
        <v>3.8791878</v>
      </c>
      <c r="AE581" s="10">
        <v>3.8345091</v>
      </c>
      <c r="AF581" s="10">
        <v>3.7919451999999998</v>
      </c>
      <c r="AG581" s="10">
        <v>3.7516512999999998</v>
      </c>
      <c r="AH581" s="10">
        <v>3.7137413000000001</v>
      </c>
      <c r="AI581" s="10">
        <v>3.6781706999999999</v>
      </c>
      <c r="AJ581" s="10">
        <v>3.6448567999999999</v>
      </c>
      <c r="AK581" s="10">
        <v>3.6137153999999998</v>
      </c>
      <c r="AL581" s="10">
        <v>3.5846627</v>
      </c>
      <c r="AM581" s="10">
        <v>3.5576156000000001</v>
      </c>
      <c r="AN581" s="10">
        <v>3.5324900000000001</v>
      </c>
      <c r="AO581" s="10">
        <v>3.5092021999999998</v>
      </c>
      <c r="AP581" s="10">
        <v>3.4876689999999999</v>
      </c>
      <c r="AQ581" s="10">
        <v>3.4678065</v>
      </c>
      <c r="AR581" s="10">
        <v>3.4495306999999999</v>
      </c>
      <c r="AS581" s="10">
        <v>3.4327586000000001</v>
      </c>
      <c r="AT581" s="10">
        <v>3.417408</v>
      </c>
      <c r="AU581" s="10">
        <v>3.4034067000000001</v>
      </c>
      <c r="AV581" s="10">
        <v>3.3906852000000001</v>
      </c>
      <c r="AW581" s="10">
        <v>3.3791742</v>
      </c>
      <c r="AX581" s="10">
        <v>3.3688037999999998</v>
      </c>
      <c r="AY581" s="10">
        <v>3.3595049000000001</v>
      </c>
      <c r="AZ581" s="10">
        <v>3.3512078000000001</v>
      </c>
      <c r="BA581" s="10">
        <v>3.3438430000000001</v>
      </c>
      <c r="BB581" s="10">
        <v>3.3373412</v>
      </c>
      <c r="BC581" s="10">
        <v>3.3316327999999999</v>
      </c>
      <c r="BD581" s="10">
        <v>3.3266482000000002</v>
      </c>
      <c r="BE581" s="10">
        <v>3.3223180999999999</v>
      </c>
      <c r="BF581" s="10">
        <v>3.3185806000000002</v>
      </c>
      <c r="BG581" s="10">
        <v>3.3154075000000001</v>
      </c>
      <c r="BH581" s="10">
        <v>3.3127803</v>
      </c>
      <c r="BI581" s="10">
        <v>3.3106800999999999</v>
      </c>
      <c r="BJ581" s="10">
        <v>3.3090883</v>
      </c>
      <c r="BK581" s="10">
        <v>3.3079860000000001</v>
      </c>
      <c r="BL581" s="10">
        <v>3.3073546</v>
      </c>
      <c r="BM581" s="10">
        <v>3.3071752999999999</v>
      </c>
      <c r="BN581" s="10">
        <v>3.3074292999999999</v>
      </c>
      <c r="BO581" s="10">
        <v>3.3080981</v>
      </c>
      <c r="BP581" s="10">
        <v>3.3091626999999999</v>
      </c>
      <c r="BQ581" s="10">
        <v>3.3106045000000002</v>
      </c>
      <c r="BR581" s="10">
        <v>3.3264122999999999</v>
      </c>
      <c r="BS581" s="10">
        <v>3.3528085000000001</v>
      </c>
      <c r="BU581" s="9">
        <v>62.4</v>
      </c>
      <c r="BV581" s="9">
        <v>61.78</v>
      </c>
      <c r="BW581" s="9">
        <v>61.81</v>
      </c>
      <c r="BX581" s="9">
        <v>61.9</v>
      </c>
      <c r="BY581" s="9">
        <v>62.41</v>
      </c>
      <c r="BZ581" s="9">
        <v>64.260000000000005</v>
      </c>
      <c r="CA581" s="9">
        <v>64.72</v>
      </c>
      <c r="CB581" s="9">
        <v>73.12</v>
      </c>
      <c r="CC581" s="9">
        <v>78.75</v>
      </c>
      <c r="CD581" s="9">
        <v>79.98</v>
      </c>
      <c r="CE581" s="9">
        <v>79.98</v>
      </c>
      <c r="CF581" s="9">
        <v>76.88</v>
      </c>
      <c r="CG581" s="9">
        <v>73.400000000000006</v>
      </c>
      <c r="CH581" s="9">
        <v>70.260000000000005</v>
      </c>
      <c r="CI581" s="9">
        <v>67.02</v>
      </c>
      <c r="CJ581" s="9">
        <v>67.17</v>
      </c>
      <c r="CK581" s="9">
        <v>68.47</v>
      </c>
      <c r="CL581" s="9">
        <v>70.88</v>
      </c>
      <c r="CM581" s="9">
        <v>73.8</v>
      </c>
      <c r="CN581" s="9">
        <v>76.61</v>
      </c>
      <c r="CO581" s="9">
        <v>79.63</v>
      </c>
      <c r="CP581" s="9">
        <v>82.44</v>
      </c>
      <c r="CQ581" s="9">
        <v>84.44</v>
      </c>
      <c r="CR581" s="9">
        <v>78.12</v>
      </c>
      <c r="CS581" s="9">
        <v>70.14</v>
      </c>
      <c r="CT581" s="9">
        <v>66.540000000000006</v>
      </c>
      <c r="CU581" s="9">
        <v>63.76</v>
      </c>
      <c r="CV581" s="9">
        <v>64.38</v>
      </c>
      <c r="CW581" s="9">
        <v>64.73</v>
      </c>
      <c r="CX581" s="9">
        <v>66.709999999999994</v>
      </c>
      <c r="CY581" s="9">
        <v>70.61</v>
      </c>
      <c r="CZ581" s="9">
        <v>73.930000000000007</v>
      </c>
      <c r="DA581" s="9">
        <v>77.17</v>
      </c>
      <c r="DB581" s="9">
        <v>79.38</v>
      </c>
      <c r="DC581" s="9">
        <v>78.83</v>
      </c>
      <c r="DD581" s="9">
        <v>76.39</v>
      </c>
      <c r="DE581" s="9">
        <v>72.599999999999994</v>
      </c>
      <c r="DF581" s="9">
        <v>69.3</v>
      </c>
      <c r="DG581" s="9">
        <v>65.239999999999995</v>
      </c>
      <c r="DH581" s="9">
        <v>59.97</v>
      </c>
      <c r="DI581" s="9">
        <v>60.73</v>
      </c>
      <c r="DJ581" s="9">
        <v>63.85</v>
      </c>
      <c r="DK581" s="9">
        <v>69.05</v>
      </c>
      <c r="DL581" s="9">
        <v>72.739999999999995</v>
      </c>
      <c r="DM581" s="9">
        <v>76.78</v>
      </c>
      <c r="DN581" s="9">
        <v>82.18</v>
      </c>
      <c r="DO581" s="9">
        <v>83.09</v>
      </c>
      <c r="DP581" s="9">
        <v>80.83</v>
      </c>
      <c r="DR581" s="9">
        <v>58.95</v>
      </c>
      <c r="DS581" s="9">
        <v>56.95</v>
      </c>
      <c r="DT581" s="9">
        <v>57.65</v>
      </c>
      <c r="DU581" s="9">
        <v>59.7</v>
      </c>
      <c r="DV581" s="9">
        <v>60.3</v>
      </c>
      <c r="DW581" s="9">
        <v>62.05</v>
      </c>
      <c r="DX581" s="9">
        <v>65.5</v>
      </c>
      <c r="DY581" s="9">
        <v>70.349999999999994</v>
      </c>
      <c r="DZ581" s="9">
        <v>71.650000000000006</v>
      </c>
      <c r="EA581" s="9">
        <v>75.7</v>
      </c>
      <c r="EB581" s="9">
        <v>75.7</v>
      </c>
      <c r="EC581" s="9">
        <v>70.8</v>
      </c>
      <c r="ED581" s="9">
        <v>64.45</v>
      </c>
      <c r="EE581" s="9">
        <v>62.4</v>
      </c>
      <c r="EF581" s="9">
        <v>62.15</v>
      </c>
      <c r="EG581" s="9">
        <v>62.1</v>
      </c>
      <c r="EH581" s="9">
        <v>62.45</v>
      </c>
      <c r="EI581" s="9">
        <v>64.75</v>
      </c>
      <c r="EJ581" s="9">
        <v>71.349999999999994</v>
      </c>
      <c r="EK581" s="9">
        <v>73.45</v>
      </c>
      <c r="EL581" s="9">
        <v>73.650000000000006</v>
      </c>
      <c r="EM581" s="9">
        <v>73.55</v>
      </c>
      <c r="EN581" s="9">
        <v>73.150000000000006</v>
      </c>
      <c r="EO581" s="9">
        <v>70.7</v>
      </c>
      <c r="EP581" s="9">
        <v>64</v>
      </c>
      <c r="EQ581" s="9">
        <v>61.85</v>
      </c>
      <c r="ER581" s="9">
        <v>61.7</v>
      </c>
      <c r="ES581" s="9">
        <v>61.85</v>
      </c>
      <c r="ET581" s="9">
        <v>62.3</v>
      </c>
      <c r="EU581" s="9">
        <v>64.25</v>
      </c>
      <c r="EV581" s="9">
        <v>69.8</v>
      </c>
      <c r="EW581" s="9">
        <v>71.55</v>
      </c>
      <c r="EX581" s="9">
        <v>71.75</v>
      </c>
      <c r="EY581" s="9">
        <v>71.599999999999994</v>
      </c>
      <c r="EZ581" s="9">
        <v>71.3</v>
      </c>
      <c r="FA581" s="9">
        <v>69.75</v>
      </c>
      <c r="FB581" s="9">
        <v>65.400000000000006</v>
      </c>
      <c r="FC581" s="9">
        <v>64</v>
      </c>
      <c r="FD581" s="9">
        <v>63.85</v>
      </c>
      <c r="FE581" s="9">
        <v>63.9</v>
      </c>
      <c r="FF581" s="9">
        <v>64.349999999999994</v>
      </c>
      <c r="FG581" s="9">
        <v>67.25</v>
      </c>
      <c r="FH581" s="9">
        <v>75.849999999999994</v>
      </c>
      <c r="FI581" s="9">
        <v>78.599999999999994</v>
      </c>
      <c r="FJ581" s="9">
        <v>79</v>
      </c>
      <c r="FK581" s="9">
        <v>79.05</v>
      </c>
      <c r="FL581" s="9">
        <v>78.2</v>
      </c>
      <c r="FM581" s="9">
        <v>72.7</v>
      </c>
      <c r="FO581" s="9">
        <v>82.802499999999995</v>
      </c>
      <c r="FP581" s="7">
        <v>83.95</v>
      </c>
      <c r="FQ581" s="9">
        <v>1.2797000000000001</v>
      </c>
      <c r="FR581" s="7">
        <f t="shared" si="71"/>
        <v>65.601312807689297</v>
      </c>
      <c r="FT581" s="7">
        <v>4.21</v>
      </c>
      <c r="FU581" s="7">
        <v>4.0199999999999996</v>
      </c>
      <c r="FV581" s="9">
        <v>82.931600000000003</v>
      </c>
      <c r="FX581" s="9">
        <v>84.03</v>
      </c>
      <c r="FY581" s="9">
        <v>82.81</v>
      </c>
      <c r="FZ581" s="9">
        <v>80.849999999999994</v>
      </c>
      <c r="GA581" s="9">
        <v>77.84</v>
      </c>
      <c r="GB581" s="9">
        <v>74.260000000000005</v>
      </c>
    </row>
    <row r="582" spans="1:184" x14ac:dyDescent="0.25">
      <c r="A582" s="6">
        <f t="shared" si="72"/>
        <v>45365</v>
      </c>
      <c r="B582" s="13">
        <f t="shared" si="66"/>
        <v>3</v>
      </c>
      <c r="C582" s="13">
        <f t="shared" si="67"/>
        <v>2024</v>
      </c>
      <c r="D582">
        <f t="shared" si="68"/>
        <v>202403</v>
      </c>
      <c r="E582">
        <f t="shared" si="69"/>
        <v>1</v>
      </c>
      <c r="F582">
        <f t="shared" si="70"/>
        <v>202401</v>
      </c>
      <c r="G582" t="s">
        <v>779</v>
      </c>
      <c r="H582" s="9">
        <v>5.25</v>
      </c>
      <c r="I582" s="9">
        <v>5.1887999999999996</v>
      </c>
      <c r="J582" s="10">
        <v>5.1884554999999999</v>
      </c>
      <c r="K582" s="10">
        <v>5.1656592000000003</v>
      </c>
      <c r="L582" s="10">
        <v>5.1206448</v>
      </c>
      <c r="M582" s="10">
        <v>5.0542419000000001</v>
      </c>
      <c r="N582" s="10">
        <v>4.9743598999999996</v>
      </c>
      <c r="O582" s="10">
        <v>4.8878155999999997</v>
      </c>
      <c r="P582" s="10">
        <v>4.7989753000000004</v>
      </c>
      <c r="Q582" s="10">
        <v>4.7107828999999999</v>
      </c>
      <c r="R582" s="10">
        <v>4.6255889000000003</v>
      </c>
      <c r="S582" s="10">
        <v>4.5453434000000001</v>
      </c>
      <c r="T582" s="10">
        <v>4.4709824999999999</v>
      </c>
      <c r="U582" s="10">
        <v>4.4028809000000004</v>
      </c>
      <c r="V582" s="10">
        <v>4.3408750999999999</v>
      </c>
      <c r="W582" s="10">
        <v>4.2842145</v>
      </c>
      <c r="X582" s="10">
        <v>4.2320333999999997</v>
      </c>
      <c r="Y582" s="10">
        <v>4.1834641000000001</v>
      </c>
      <c r="Z582" s="10">
        <v>4.1376393</v>
      </c>
      <c r="AA582" s="10">
        <v>4.093693</v>
      </c>
      <c r="AB582" s="10">
        <v>4.0508838999999996</v>
      </c>
      <c r="AC582" s="10">
        <v>4.0091181000000002</v>
      </c>
      <c r="AD582" s="10">
        <v>3.9685093999999999</v>
      </c>
      <c r="AE582" s="10">
        <v>3.9291705000000001</v>
      </c>
      <c r="AF582" s="10">
        <v>3.8912141999999998</v>
      </c>
      <c r="AG582" s="10">
        <v>3.8547543000000002</v>
      </c>
      <c r="AH582" s="10">
        <v>3.8198851999999999</v>
      </c>
      <c r="AI582" s="10">
        <v>3.7866114</v>
      </c>
      <c r="AJ582" s="10">
        <v>3.7549111000000002</v>
      </c>
      <c r="AK582" s="10">
        <v>3.7247617000000002</v>
      </c>
      <c r="AL582" s="10">
        <v>3.6961403000000002</v>
      </c>
      <c r="AM582" s="10">
        <v>3.6690250999999998</v>
      </c>
      <c r="AN582" s="10">
        <v>3.6433933999999999</v>
      </c>
      <c r="AO582" s="10">
        <v>3.6192224999999998</v>
      </c>
      <c r="AP582" s="10">
        <v>3.5964904999999998</v>
      </c>
      <c r="AQ582" s="10">
        <v>3.5751746</v>
      </c>
      <c r="AR582" s="10">
        <v>3.5552522999999998</v>
      </c>
      <c r="AS582" s="10">
        <v>3.5367014999999999</v>
      </c>
      <c r="AT582" s="10">
        <v>3.5194947999999999</v>
      </c>
      <c r="AU582" s="10">
        <v>3.5035829000000001</v>
      </c>
      <c r="AV582" s="10">
        <v>3.4889114000000001</v>
      </c>
      <c r="AW582" s="10">
        <v>3.4754252000000001</v>
      </c>
      <c r="AX582" s="10">
        <v>3.4630692999999999</v>
      </c>
      <c r="AY582" s="10">
        <v>3.4517891999999999</v>
      </c>
      <c r="AZ582" s="10">
        <v>3.4415296999999998</v>
      </c>
      <c r="BA582" s="10">
        <v>3.4322360000000001</v>
      </c>
      <c r="BB582" s="10">
        <v>3.4238533000000002</v>
      </c>
      <c r="BC582" s="10">
        <v>3.4163266999999999</v>
      </c>
      <c r="BD582" s="10">
        <v>3.4096012</v>
      </c>
      <c r="BE582" s="10">
        <v>3.4036221000000002</v>
      </c>
      <c r="BF582" s="10">
        <v>3.3983397000000002</v>
      </c>
      <c r="BG582" s="10">
        <v>3.3937271</v>
      </c>
      <c r="BH582" s="10">
        <v>3.389764</v>
      </c>
      <c r="BI582" s="10">
        <v>3.3864299999999998</v>
      </c>
      <c r="BJ582" s="10">
        <v>3.3837047</v>
      </c>
      <c r="BK582" s="10">
        <v>3.3815675000000001</v>
      </c>
      <c r="BL582" s="10">
        <v>3.3799982000000002</v>
      </c>
      <c r="BM582" s="10">
        <v>3.3789763000000002</v>
      </c>
      <c r="BN582" s="10">
        <v>3.3784812999999998</v>
      </c>
      <c r="BO582" s="10">
        <v>3.3784928999999999</v>
      </c>
      <c r="BP582" s="10">
        <v>3.3789905999999998</v>
      </c>
      <c r="BQ582" s="10">
        <v>3.3799541</v>
      </c>
      <c r="BR582" s="10">
        <v>3.3945400999999999</v>
      </c>
      <c r="BS582" s="10">
        <v>3.4217702000000001</v>
      </c>
      <c r="BU582" s="9">
        <v>65.27</v>
      </c>
      <c r="BV582" s="9">
        <v>64.7</v>
      </c>
      <c r="BW582" s="9">
        <v>64.599999999999994</v>
      </c>
      <c r="BX582" s="9">
        <v>64.56</v>
      </c>
      <c r="BY582" s="9">
        <v>64.97</v>
      </c>
      <c r="BZ582" s="9">
        <v>66.760000000000005</v>
      </c>
      <c r="CA582" s="9">
        <v>67.08</v>
      </c>
      <c r="CB582" s="9">
        <v>75.47</v>
      </c>
      <c r="CC582" s="9">
        <v>81.099999999999994</v>
      </c>
      <c r="CD582" s="9">
        <v>82.32</v>
      </c>
      <c r="CE582" s="9">
        <v>82.32</v>
      </c>
      <c r="CF582" s="9">
        <v>79.319999999999993</v>
      </c>
      <c r="CG582" s="9">
        <v>75.61</v>
      </c>
      <c r="CH582" s="9">
        <v>72.31</v>
      </c>
      <c r="CI582" s="9">
        <v>69.069999999999993</v>
      </c>
      <c r="CJ582" s="9">
        <v>69.22</v>
      </c>
      <c r="CK582" s="9">
        <v>70.52</v>
      </c>
      <c r="CL582" s="9">
        <v>72.930000000000007</v>
      </c>
      <c r="CM582" s="9">
        <v>75.75</v>
      </c>
      <c r="CN582" s="9">
        <v>78.56</v>
      </c>
      <c r="CO582" s="9">
        <v>81.58</v>
      </c>
      <c r="CP582" s="9">
        <v>84.39</v>
      </c>
      <c r="CQ582" s="9">
        <v>86.39</v>
      </c>
      <c r="CR582" s="9">
        <v>80.06</v>
      </c>
      <c r="CS582" s="9">
        <v>71.81</v>
      </c>
      <c r="CT582" s="9">
        <v>67.959999999999994</v>
      </c>
      <c r="CU582" s="9">
        <v>65.180000000000007</v>
      </c>
      <c r="CV582" s="9">
        <v>65.8</v>
      </c>
      <c r="CW582" s="9">
        <v>66.150000000000006</v>
      </c>
      <c r="CX582" s="9">
        <v>68.13</v>
      </c>
      <c r="CY582" s="9">
        <v>71.63</v>
      </c>
      <c r="CZ582" s="9">
        <v>74.930000000000007</v>
      </c>
      <c r="DA582" s="9">
        <v>78.17</v>
      </c>
      <c r="DB582" s="9">
        <v>80.38</v>
      </c>
      <c r="DC582" s="9">
        <v>79.83</v>
      </c>
      <c r="DD582" s="9">
        <v>77.39</v>
      </c>
      <c r="DE582" s="9">
        <v>73.39</v>
      </c>
      <c r="DF582" s="9">
        <v>70.09</v>
      </c>
      <c r="DG582" s="9">
        <v>66.03</v>
      </c>
      <c r="DH582" s="9">
        <v>60.76</v>
      </c>
      <c r="DI582" s="9">
        <v>61.52</v>
      </c>
      <c r="DJ582" s="9">
        <v>64.63</v>
      </c>
      <c r="DK582" s="9">
        <v>69.63</v>
      </c>
      <c r="DL582" s="9">
        <v>73.319999999999993</v>
      </c>
      <c r="DM582" s="9">
        <v>77.36</v>
      </c>
      <c r="DN582" s="9">
        <v>82.76</v>
      </c>
      <c r="DO582" s="9">
        <v>83.67</v>
      </c>
      <c r="DP582" s="9">
        <v>81.41</v>
      </c>
      <c r="DR582" s="9">
        <v>61.2</v>
      </c>
      <c r="DS582" s="9">
        <v>59.35</v>
      </c>
      <c r="DT582" s="9">
        <v>60.3</v>
      </c>
      <c r="DU582" s="9">
        <v>62.55</v>
      </c>
      <c r="DV582" s="9">
        <v>62.95</v>
      </c>
      <c r="DW582" s="9">
        <v>64.25</v>
      </c>
      <c r="DX582" s="9">
        <v>67.5</v>
      </c>
      <c r="DY582" s="9">
        <v>72.349999999999994</v>
      </c>
      <c r="DZ582" s="9">
        <v>73.650000000000006</v>
      </c>
      <c r="EA582" s="9">
        <v>78.349999999999994</v>
      </c>
      <c r="EB582" s="9">
        <v>78.349999999999994</v>
      </c>
      <c r="EC582" s="9">
        <v>73.45</v>
      </c>
      <c r="ED582" s="9">
        <v>66.099999999999994</v>
      </c>
      <c r="EE582" s="9">
        <v>63.8</v>
      </c>
      <c r="EF582" s="9">
        <v>63.65</v>
      </c>
      <c r="EG582" s="9">
        <v>63.8</v>
      </c>
      <c r="EH582" s="9">
        <v>64.25</v>
      </c>
      <c r="EI582" s="9">
        <v>66.55</v>
      </c>
      <c r="EJ582" s="9">
        <v>73.150000000000006</v>
      </c>
      <c r="EK582" s="9">
        <v>75.25</v>
      </c>
      <c r="EL582" s="9">
        <v>75.45</v>
      </c>
      <c r="EM582" s="9">
        <v>75.349999999999994</v>
      </c>
      <c r="EN582" s="9">
        <v>74.900000000000006</v>
      </c>
      <c r="EO582" s="9">
        <v>72.55</v>
      </c>
      <c r="EP582" s="9">
        <v>65.849999999999994</v>
      </c>
      <c r="EQ582" s="9">
        <v>63.75</v>
      </c>
      <c r="ER582" s="9">
        <v>63.6</v>
      </c>
      <c r="ES582" s="9">
        <v>63.8</v>
      </c>
      <c r="ET582" s="9">
        <v>64.2</v>
      </c>
      <c r="EU582" s="9">
        <v>66.2</v>
      </c>
      <c r="EV582" s="9">
        <v>71.75</v>
      </c>
      <c r="EW582" s="9">
        <v>73.55</v>
      </c>
      <c r="EX582" s="9">
        <v>73.75</v>
      </c>
      <c r="EY582" s="9">
        <v>73.599999999999994</v>
      </c>
      <c r="EZ582" s="9">
        <v>73.3</v>
      </c>
      <c r="FA582" s="9">
        <v>71.75</v>
      </c>
      <c r="FB582" s="9">
        <v>67.400000000000006</v>
      </c>
      <c r="FC582" s="9">
        <v>66</v>
      </c>
      <c r="FD582" s="9">
        <v>65.849999999999994</v>
      </c>
      <c r="FE582" s="9">
        <v>65.849999999999994</v>
      </c>
      <c r="FF582" s="9">
        <v>66.349999999999994</v>
      </c>
      <c r="FG582" s="9">
        <v>69.25</v>
      </c>
      <c r="FH582" s="9">
        <v>77.849999999999994</v>
      </c>
      <c r="FI582" s="9">
        <v>80.599999999999994</v>
      </c>
      <c r="FJ582" s="9">
        <v>81</v>
      </c>
      <c r="FK582" s="9">
        <v>81.05</v>
      </c>
      <c r="FL582" s="9">
        <v>80.2</v>
      </c>
      <c r="FM582" s="9">
        <v>74.7</v>
      </c>
      <c r="FO582" s="9">
        <v>82.748199999999997</v>
      </c>
      <c r="FP582" s="7">
        <v>86.16</v>
      </c>
      <c r="FQ582" s="9">
        <v>1.2746999999999999</v>
      </c>
      <c r="FR582" s="7">
        <f t="shared" si="71"/>
        <v>67.592374676394442</v>
      </c>
      <c r="FT582" s="7">
        <v>4.29</v>
      </c>
      <c r="FU582" s="7">
        <v>4.0999999999999996</v>
      </c>
      <c r="FV582" s="9">
        <v>82.875100000000003</v>
      </c>
      <c r="FX582" s="9">
        <v>85.42</v>
      </c>
      <c r="FY582" s="9">
        <v>84.03</v>
      </c>
      <c r="FZ582" s="9">
        <v>81.93</v>
      </c>
      <c r="GA582" s="9">
        <v>78.67</v>
      </c>
      <c r="GB582" s="9">
        <v>74.709999999999994</v>
      </c>
    </row>
    <row r="583" spans="1:184" x14ac:dyDescent="0.25">
      <c r="A583" s="6">
        <f t="shared" si="72"/>
        <v>45366</v>
      </c>
      <c r="B583" s="13">
        <f t="shared" si="66"/>
        <v>3</v>
      </c>
      <c r="C583" s="13">
        <f t="shared" si="67"/>
        <v>2024</v>
      </c>
      <c r="D583">
        <f t="shared" si="68"/>
        <v>202403</v>
      </c>
      <c r="E583">
        <f t="shared" si="69"/>
        <v>1</v>
      </c>
      <c r="F583">
        <f t="shared" si="70"/>
        <v>202401</v>
      </c>
      <c r="G583" t="s">
        <v>780</v>
      </c>
      <c r="H583" s="9">
        <v>5.25</v>
      </c>
      <c r="I583" s="9">
        <v>5.1894</v>
      </c>
      <c r="J583" s="10">
        <v>5.1940401999999999</v>
      </c>
      <c r="K583" s="10">
        <v>5.1647204999999996</v>
      </c>
      <c r="L583" s="10">
        <v>5.1185801</v>
      </c>
      <c r="M583" s="10">
        <v>5.0537505999999999</v>
      </c>
      <c r="N583" s="10">
        <v>4.9766367000000002</v>
      </c>
      <c r="O583" s="10">
        <v>4.8929584999999998</v>
      </c>
      <c r="P583" s="10">
        <v>4.8069385000000002</v>
      </c>
      <c r="Q583" s="10">
        <v>4.7218730000000004</v>
      </c>
      <c r="R583" s="10">
        <v>4.6403040999999998</v>
      </c>
      <c r="S583" s="10">
        <v>4.5639225999999997</v>
      </c>
      <c r="T583" s="10">
        <v>4.4932430999999999</v>
      </c>
      <c r="U583" s="10">
        <v>4.4278420000000001</v>
      </c>
      <c r="V583" s="10">
        <v>4.3666007000000002</v>
      </c>
      <c r="W583" s="10">
        <v>4.3089174000000003</v>
      </c>
      <c r="X583" s="10">
        <v>4.2544304999999998</v>
      </c>
      <c r="Y583" s="10">
        <v>4.2027763</v>
      </c>
      <c r="Z583" s="10">
        <v>4.1535915000000001</v>
      </c>
      <c r="AA583" s="10">
        <v>4.1065142000000003</v>
      </c>
      <c r="AB583" s="10">
        <v>4.0612389000000002</v>
      </c>
      <c r="AC583" s="10">
        <v>4.0177294000000003</v>
      </c>
      <c r="AD583" s="10">
        <v>3.976029</v>
      </c>
      <c r="AE583" s="10">
        <v>3.9361793999999999</v>
      </c>
      <c r="AF583" s="10">
        <v>3.8982225000000001</v>
      </c>
      <c r="AG583" s="10">
        <v>3.8622013000000002</v>
      </c>
      <c r="AH583" s="10">
        <v>3.8281399</v>
      </c>
      <c r="AI583" s="10">
        <v>3.7959830000000001</v>
      </c>
      <c r="AJ583" s="10">
        <v>3.7656548999999999</v>
      </c>
      <c r="AK583" s="10">
        <v>3.7370787999999999</v>
      </c>
      <c r="AL583" s="10">
        <v>3.7101776000000002</v>
      </c>
      <c r="AM583" s="10">
        <v>3.6848755999999998</v>
      </c>
      <c r="AN583" s="10">
        <v>3.6610958</v>
      </c>
      <c r="AO583" s="10">
        <v>3.6387615000000002</v>
      </c>
      <c r="AP583" s="10">
        <v>3.6177966000000001</v>
      </c>
      <c r="AQ583" s="10">
        <v>3.5981242999999998</v>
      </c>
      <c r="AR583" s="10">
        <v>3.5796679</v>
      </c>
      <c r="AS583" s="10">
        <v>3.5623513</v>
      </c>
      <c r="AT583" s="10">
        <v>3.5461041999999998</v>
      </c>
      <c r="AU583" s="10">
        <v>3.5308831999999999</v>
      </c>
      <c r="AV583" s="10">
        <v>3.5166517000000002</v>
      </c>
      <c r="AW583" s="10">
        <v>3.5033728000000002</v>
      </c>
      <c r="AX583" s="10">
        <v>3.4910095000000001</v>
      </c>
      <c r="AY583" s="10">
        <v>3.4795254</v>
      </c>
      <c r="AZ583" s="10">
        <v>3.4688832999999999</v>
      </c>
      <c r="BA583" s="10">
        <v>3.4590464000000001</v>
      </c>
      <c r="BB583" s="10">
        <v>3.4499781999999999</v>
      </c>
      <c r="BC583" s="10">
        <v>3.4416416999999999</v>
      </c>
      <c r="BD583" s="10">
        <v>3.4340001</v>
      </c>
      <c r="BE583" s="10">
        <v>3.4270166</v>
      </c>
      <c r="BF583" s="10">
        <v>3.420658</v>
      </c>
      <c r="BG583" s="10">
        <v>3.4149075999999998</v>
      </c>
      <c r="BH583" s="10">
        <v>3.4097529999999998</v>
      </c>
      <c r="BI583" s="10">
        <v>3.4051819000000001</v>
      </c>
      <c r="BJ583" s="10">
        <v>3.4011819999999999</v>
      </c>
      <c r="BK583" s="10">
        <v>3.3977409000000001</v>
      </c>
      <c r="BL583" s="10">
        <v>3.3948463000000002</v>
      </c>
      <c r="BM583" s="10">
        <v>3.3924858000000002</v>
      </c>
      <c r="BN583" s="10">
        <v>3.3906472000000001</v>
      </c>
      <c r="BO583" s="10">
        <v>3.3893181000000001</v>
      </c>
      <c r="BP583" s="10">
        <v>3.3884861000000002</v>
      </c>
      <c r="BQ583" s="10">
        <v>3.3881389999999998</v>
      </c>
      <c r="BR583" s="10">
        <v>3.3955354</v>
      </c>
      <c r="BS583" s="10">
        <v>3.4172053</v>
      </c>
      <c r="BU583" s="9">
        <v>68.010000000000005</v>
      </c>
      <c r="BV583" s="9">
        <v>67.19</v>
      </c>
      <c r="BW583" s="9">
        <v>66.77</v>
      </c>
      <c r="BX583" s="9">
        <v>66.63</v>
      </c>
      <c r="BY583" s="9">
        <v>67.13</v>
      </c>
      <c r="BZ583" s="9">
        <v>69.23</v>
      </c>
      <c r="CA583" s="9">
        <v>69.53</v>
      </c>
      <c r="CB583" s="9">
        <v>77.83</v>
      </c>
      <c r="CC583" s="9">
        <v>83.13</v>
      </c>
      <c r="CD583" s="9">
        <v>84.23</v>
      </c>
      <c r="CE583" s="9">
        <v>84.18</v>
      </c>
      <c r="CF583" s="9">
        <v>81.13</v>
      </c>
      <c r="CG583" s="9">
        <v>77.23</v>
      </c>
      <c r="CH583" s="9">
        <v>73.78</v>
      </c>
      <c r="CI583" s="9">
        <v>70.5</v>
      </c>
      <c r="CJ583" s="9">
        <v>70.5</v>
      </c>
      <c r="CK583" s="9">
        <v>71.8</v>
      </c>
      <c r="CL583" s="9">
        <v>74.209999999999994</v>
      </c>
      <c r="CM583" s="9">
        <v>76.709999999999994</v>
      </c>
      <c r="CN583" s="9">
        <v>79.41</v>
      </c>
      <c r="CO583" s="9">
        <v>82.41</v>
      </c>
      <c r="CP583" s="9">
        <v>85.22</v>
      </c>
      <c r="CQ583" s="9">
        <v>87.22</v>
      </c>
      <c r="CR583" s="9">
        <v>80.89</v>
      </c>
      <c r="CS583" s="9">
        <v>72.39</v>
      </c>
      <c r="CT583" s="9">
        <v>68.540000000000006</v>
      </c>
      <c r="CU583" s="9">
        <v>65.760000000000005</v>
      </c>
      <c r="CV583" s="9">
        <v>66.38</v>
      </c>
      <c r="CW583" s="9">
        <v>66.73</v>
      </c>
      <c r="CX583" s="9">
        <v>68.709999999999994</v>
      </c>
      <c r="CY583" s="9">
        <v>72.209999999999994</v>
      </c>
      <c r="CZ583" s="9">
        <v>75.510000000000005</v>
      </c>
      <c r="DA583" s="9">
        <v>78.75</v>
      </c>
      <c r="DB583" s="9">
        <v>80.959999999999994</v>
      </c>
      <c r="DC583" s="9">
        <v>80.41</v>
      </c>
      <c r="DD583" s="9">
        <v>77.97</v>
      </c>
      <c r="DE583" s="9">
        <v>73.77</v>
      </c>
      <c r="DF583" s="9">
        <v>70.47</v>
      </c>
      <c r="DG583" s="9">
        <v>66.41</v>
      </c>
      <c r="DH583" s="9">
        <v>61.14</v>
      </c>
      <c r="DI583" s="9">
        <v>61.9</v>
      </c>
      <c r="DJ583" s="9">
        <v>65.010000000000005</v>
      </c>
      <c r="DK583" s="9">
        <v>70.010000000000005</v>
      </c>
      <c r="DL583" s="9">
        <v>73.7</v>
      </c>
      <c r="DM583" s="9">
        <v>77.739999999999995</v>
      </c>
      <c r="DN583" s="9">
        <v>83.14</v>
      </c>
      <c r="DO583" s="9">
        <v>84.05</v>
      </c>
      <c r="DP583" s="9">
        <v>81.790000000000006</v>
      </c>
      <c r="DR583" s="9">
        <v>63.55</v>
      </c>
      <c r="DS583" s="9">
        <v>61.25</v>
      </c>
      <c r="DT583" s="9">
        <v>61.7</v>
      </c>
      <c r="DU583" s="9">
        <v>63.65</v>
      </c>
      <c r="DV583" s="9">
        <v>64.3</v>
      </c>
      <c r="DW583" s="9">
        <v>65.7</v>
      </c>
      <c r="DX583" s="9">
        <v>68.8</v>
      </c>
      <c r="DY583" s="9">
        <v>73.650000000000006</v>
      </c>
      <c r="DZ583" s="9">
        <v>74.95</v>
      </c>
      <c r="EA583" s="9">
        <v>79.7</v>
      </c>
      <c r="EB583" s="9">
        <v>79.7</v>
      </c>
      <c r="EC583" s="9">
        <v>74.8</v>
      </c>
      <c r="ED583" s="9">
        <v>67.7</v>
      </c>
      <c r="EE583" s="9">
        <v>65.45</v>
      </c>
      <c r="EF583" s="9">
        <v>65.3</v>
      </c>
      <c r="EG583" s="9">
        <v>65.45</v>
      </c>
      <c r="EH583" s="9">
        <v>65.900000000000006</v>
      </c>
      <c r="EI583" s="9">
        <v>68.05</v>
      </c>
      <c r="EJ583" s="9">
        <v>74.3</v>
      </c>
      <c r="EK583" s="9">
        <v>76.3</v>
      </c>
      <c r="EL583" s="9">
        <v>76.5</v>
      </c>
      <c r="EM583" s="9">
        <v>76.45</v>
      </c>
      <c r="EN583" s="9">
        <v>76</v>
      </c>
      <c r="EO583" s="9">
        <v>73.3</v>
      </c>
      <c r="EP583" s="9">
        <v>65.8</v>
      </c>
      <c r="EQ583" s="9">
        <v>63.45</v>
      </c>
      <c r="ER583" s="9">
        <v>63.3</v>
      </c>
      <c r="ES583" s="9">
        <v>63.45</v>
      </c>
      <c r="ET583" s="9">
        <v>63.9</v>
      </c>
      <c r="EU583" s="9">
        <v>66.05</v>
      </c>
      <c r="EV583" s="9">
        <v>72.05</v>
      </c>
      <c r="EW583" s="9">
        <v>74</v>
      </c>
      <c r="EX583" s="9">
        <v>74.2</v>
      </c>
      <c r="EY583" s="9">
        <v>74.05</v>
      </c>
      <c r="EZ583" s="9">
        <v>73.7</v>
      </c>
      <c r="FA583" s="9">
        <v>72.150000000000006</v>
      </c>
      <c r="FB583" s="9">
        <v>67.8</v>
      </c>
      <c r="FC583" s="9">
        <v>66.400000000000006</v>
      </c>
      <c r="FD583" s="9">
        <v>66.25</v>
      </c>
      <c r="FE583" s="9">
        <v>66.25</v>
      </c>
      <c r="FF583" s="9">
        <v>66.75</v>
      </c>
      <c r="FG583" s="9">
        <v>69.650000000000006</v>
      </c>
      <c r="FH583" s="9">
        <v>78.25</v>
      </c>
      <c r="FI583" s="9">
        <v>81</v>
      </c>
      <c r="FJ583" s="9">
        <v>81.400000000000006</v>
      </c>
      <c r="FK583" s="9">
        <v>81.45</v>
      </c>
      <c r="FL583" s="9">
        <v>80.650000000000006</v>
      </c>
      <c r="FM583" s="9">
        <v>75.099999999999994</v>
      </c>
      <c r="FO583" s="9">
        <v>82.752499999999998</v>
      </c>
      <c r="FP583" s="7">
        <v>85.39</v>
      </c>
      <c r="FQ583" s="9">
        <v>1.274</v>
      </c>
      <c r="FR583" s="7">
        <f t="shared" si="71"/>
        <v>67.025117739403456</v>
      </c>
      <c r="FT583" s="7">
        <v>4.32</v>
      </c>
      <c r="FU583" s="7">
        <v>4.09</v>
      </c>
      <c r="FV583" s="9">
        <v>82.875900000000001</v>
      </c>
      <c r="FX583" s="9">
        <v>85.34</v>
      </c>
      <c r="FY583" s="9">
        <v>84.11</v>
      </c>
      <c r="FZ583" s="9">
        <v>82.12</v>
      </c>
      <c r="GA583" s="9">
        <v>78.95</v>
      </c>
      <c r="GB583" s="9">
        <v>75.06</v>
      </c>
    </row>
    <row r="584" spans="1:184" x14ac:dyDescent="0.25">
      <c r="A584" s="6">
        <f t="shared" si="72"/>
        <v>45369</v>
      </c>
      <c r="B584" s="13">
        <f t="shared" si="66"/>
        <v>3</v>
      </c>
      <c r="C584" s="13">
        <f t="shared" si="67"/>
        <v>2024</v>
      </c>
      <c r="D584">
        <f t="shared" si="68"/>
        <v>202403</v>
      </c>
      <c r="E584">
        <f t="shared" si="69"/>
        <v>1</v>
      </c>
      <c r="F584">
        <f t="shared" si="70"/>
        <v>202401</v>
      </c>
      <c r="G584" t="s">
        <v>781</v>
      </c>
      <c r="H584" s="9">
        <v>5.25</v>
      </c>
      <c r="I584" s="9">
        <v>5.1886000000000001</v>
      </c>
      <c r="J584" s="10">
        <v>5.1908235999999999</v>
      </c>
      <c r="K584" s="10">
        <v>5.1626208</v>
      </c>
      <c r="L584" s="10">
        <v>5.1146880000000001</v>
      </c>
      <c r="M584" s="10">
        <v>5.0468900000000003</v>
      </c>
      <c r="N584" s="10">
        <v>4.9671789999999998</v>
      </c>
      <c r="O584" s="10">
        <v>4.8819184</v>
      </c>
      <c r="P584" s="10">
        <v>4.7955544999999997</v>
      </c>
      <c r="Q584" s="10">
        <v>4.7115527999999998</v>
      </c>
      <c r="R584" s="10">
        <v>4.6324510999999999</v>
      </c>
      <c r="S584" s="10">
        <v>4.5596211999999996</v>
      </c>
      <c r="T584" s="10">
        <v>4.4932489999999996</v>
      </c>
      <c r="U584" s="10">
        <v>4.4326102000000001</v>
      </c>
      <c r="V584" s="10">
        <v>4.3756906000000004</v>
      </c>
      <c r="W584" s="10">
        <v>4.3217888999999996</v>
      </c>
      <c r="X584" s="10">
        <v>4.2706628000000002</v>
      </c>
      <c r="Y584" s="10">
        <v>4.2220681000000004</v>
      </c>
      <c r="Z584" s="10">
        <v>4.1757606999999997</v>
      </c>
      <c r="AA584" s="10">
        <v>4.1314982000000002</v>
      </c>
      <c r="AB584" s="10">
        <v>4.0890636999999996</v>
      </c>
      <c r="AC584" s="10">
        <v>4.0483668000000002</v>
      </c>
      <c r="AD584" s="10">
        <v>4.0093548999999999</v>
      </c>
      <c r="AE584" s="10">
        <v>3.9719742999999998</v>
      </c>
      <c r="AF584" s="10">
        <v>3.9361709999999999</v>
      </c>
      <c r="AG584" s="10">
        <v>3.9018925000000002</v>
      </c>
      <c r="AH584" s="10">
        <v>3.8690864999999999</v>
      </c>
      <c r="AI584" s="10">
        <v>3.8377062</v>
      </c>
      <c r="AJ584" s="10">
        <v>3.8077076000000001</v>
      </c>
      <c r="AK584" s="10">
        <v>3.7790452999999999</v>
      </c>
      <c r="AL584" s="10">
        <v>3.7516742000000001</v>
      </c>
      <c r="AM584" s="10">
        <v>3.7255500000000001</v>
      </c>
      <c r="AN584" s="10">
        <v>3.7006275</v>
      </c>
      <c r="AO584" s="10">
        <v>3.6768616999999999</v>
      </c>
      <c r="AP584" s="10">
        <v>3.6542081</v>
      </c>
      <c r="AQ584" s="10">
        <v>3.6326215999999998</v>
      </c>
      <c r="AR584" s="10">
        <v>3.6120572000000002</v>
      </c>
      <c r="AS584" s="10">
        <v>3.5924703</v>
      </c>
      <c r="AT584" s="10">
        <v>3.5738219999999998</v>
      </c>
      <c r="AU584" s="10">
        <v>3.5560977999999999</v>
      </c>
      <c r="AV584" s="10">
        <v>3.5392899</v>
      </c>
      <c r="AW584" s="10">
        <v>3.5233899000000002</v>
      </c>
      <c r="AX584" s="10">
        <v>3.5083893000000002</v>
      </c>
      <c r="AY584" s="10">
        <v>3.4942804000000001</v>
      </c>
      <c r="AZ584" s="10">
        <v>3.4810547999999999</v>
      </c>
      <c r="BA584" s="10">
        <v>3.4687041000000001</v>
      </c>
      <c r="BB584" s="10">
        <v>3.4572204000000002</v>
      </c>
      <c r="BC584" s="10">
        <v>3.4465954000000001</v>
      </c>
      <c r="BD584" s="10">
        <v>3.4368207000000002</v>
      </c>
      <c r="BE584" s="10">
        <v>3.4278884000000001</v>
      </c>
      <c r="BF584" s="10">
        <v>3.4197886</v>
      </c>
      <c r="BG584" s="10">
        <v>3.4125033</v>
      </c>
      <c r="BH584" s="10">
        <v>3.406012</v>
      </c>
      <c r="BI584" s="10">
        <v>3.4002940000000001</v>
      </c>
      <c r="BJ584" s="10">
        <v>3.3953283000000001</v>
      </c>
      <c r="BK584" s="10">
        <v>3.3910946000000002</v>
      </c>
      <c r="BL584" s="10">
        <v>3.387572</v>
      </c>
      <c r="BM584" s="10">
        <v>3.3847398000000002</v>
      </c>
      <c r="BN584" s="10">
        <v>3.3825774000000002</v>
      </c>
      <c r="BO584" s="10">
        <v>3.3810639999999998</v>
      </c>
      <c r="BP584" s="10">
        <v>3.380179</v>
      </c>
      <c r="BQ584" s="10">
        <v>3.3799017</v>
      </c>
      <c r="BR584" s="10">
        <v>3.3897542999999999</v>
      </c>
      <c r="BS584" s="10">
        <v>3.4157432000000001</v>
      </c>
      <c r="BU584" s="9">
        <v>73.260000000000005</v>
      </c>
      <c r="BV584" s="9">
        <v>72</v>
      </c>
      <c r="BW584" s="9">
        <v>71.290000000000006</v>
      </c>
      <c r="BX584" s="9">
        <v>70.98</v>
      </c>
      <c r="BY584" s="9">
        <v>71.5</v>
      </c>
      <c r="BZ584" s="9">
        <v>73.599999999999994</v>
      </c>
      <c r="CA584" s="9">
        <v>73.849999999999994</v>
      </c>
      <c r="CB584" s="9">
        <v>81.7</v>
      </c>
      <c r="CC584" s="9">
        <v>86.44</v>
      </c>
      <c r="CD584" s="9">
        <v>87.73</v>
      </c>
      <c r="CE584" s="9">
        <v>87.76</v>
      </c>
      <c r="CF584" s="9">
        <v>84.7</v>
      </c>
      <c r="CG584" s="9">
        <v>79.83</v>
      </c>
      <c r="CH584" s="9">
        <v>76.38</v>
      </c>
      <c r="CI584" s="9">
        <v>73.099999999999994</v>
      </c>
      <c r="CJ584" s="9">
        <v>73.099999999999994</v>
      </c>
      <c r="CK584" s="9">
        <v>74.400000000000006</v>
      </c>
      <c r="CL584" s="9">
        <v>76.81</v>
      </c>
      <c r="CM584" s="9">
        <v>80.11</v>
      </c>
      <c r="CN584" s="9">
        <v>82.81</v>
      </c>
      <c r="CO584" s="9">
        <v>85.81</v>
      </c>
      <c r="CP584" s="9">
        <v>88.62</v>
      </c>
      <c r="CQ584" s="9">
        <v>90.62</v>
      </c>
      <c r="CR584" s="9">
        <v>84.29</v>
      </c>
      <c r="CS584" s="9">
        <v>74.59</v>
      </c>
      <c r="CT584" s="9">
        <v>70.14</v>
      </c>
      <c r="CU584" s="9">
        <v>67.36</v>
      </c>
      <c r="CV584" s="9">
        <v>67.98</v>
      </c>
      <c r="CW584" s="9">
        <v>68.33</v>
      </c>
      <c r="CX584" s="9">
        <v>70.31</v>
      </c>
      <c r="CY584" s="9">
        <v>73.31</v>
      </c>
      <c r="CZ584" s="9">
        <v>76.61</v>
      </c>
      <c r="DA584" s="9">
        <v>79.849999999999994</v>
      </c>
      <c r="DB584" s="9">
        <v>82.06</v>
      </c>
      <c r="DC584" s="9">
        <v>81.510000000000005</v>
      </c>
      <c r="DD584" s="9">
        <v>79.069999999999993</v>
      </c>
      <c r="DE584" s="9">
        <v>74.87</v>
      </c>
      <c r="DF584" s="9">
        <v>71.569999999999993</v>
      </c>
      <c r="DG584" s="9">
        <v>67.510000000000005</v>
      </c>
      <c r="DH584" s="9">
        <v>62.24</v>
      </c>
      <c r="DI584" s="9">
        <v>63</v>
      </c>
      <c r="DJ584" s="9">
        <v>66.11</v>
      </c>
      <c r="DK584" s="9">
        <v>71.11</v>
      </c>
      <c r="DL584" s="9">
        <v>74.8</v>
      </c>
      <c r="DM584" s="9">
        <v>78.84</v>
      </c>
      <c r="DN584" s="9">
        <v>84.24</v>
      </c>
      <c r="DO584" s="9">
        <v>85.15</v>
      </c>
      <c r="DP584" s="9">
        <v>82.89</v>
      </c>
      <c r="DR584" s="9">
        <v>66.45</v>
      </c>
      <c r="DS584" s="9">
        <v>63.75</v>
      </c>
      <c r="DT584" s="9">
        <v>65.150000000000006</v>
      </c>
      <c r="DU584" s="9">
        <v>66.7</v>
      </c>
      <c r="DV584" s="9">
        <v>67.05</v>
      </c>
      <c r="DW584" s="9">
        <v>68.349999999999994</v>
      </c>
      <c r="DX584" s="9">
        <v>71.55</v>
      </c>
      <c r="DY584" s="9">
        <v>76.400000000000006</v>
      </c>
      <c r="DZ584" s="9">
        <v>77.7</v>
      </c>
      <c r="EA584" s="9">
        <v>82.25</v>
      </c>
      <c r="EB584" s="9">
        <v>82.25</v>
      </c>
      <c r="EC584" s="9">
        <v>77.349999999999994</v>
      </c>
      <c r="ED584" s="9">
        <v>70.25</v>
      </c>
      <c r="EE584" s="9">
        <v>68</v>
      </c>
      <c r="EF584" s="9">
        <v>67.849999999999994</v>
      </c>
      <c r="EG584" s="9">
        <v>68.05</v>
      </c>
      <c r="EH584" s="9">
        <v>68.45</v>
      </c>
      <c r="EI584" s="9">
        <v>70.55</v>
      </c>
      <c r="EJ584" s="9">
        <v>76.3</v>
      </c>
      <c r="EK584" s="9">
        <v>78.150000000000006</v>
      </c>
      <c r="EL584" s="9">
        <v>78.400000000000006</v>
      </c>
      <c r="EM584" s="9">
        <v>78.349999999999994</v>
      </c>
      <c r="EN584" s="9">
        <v>77.849999999999994</v>
      </c>
      <c r="EO584" s="9">
        <v>74.95</v>
      </c>
      <c r="EP584" s="9">
        <v>67</v>
      </c>
      <c r="EQ584" s="9">
        <v>64.5</v>
      </c>
      <c r="ER584" s="9">
        <v>64.3</v>
      </c>
      <c r="ES584" s="9">
        <v>64.5</v>
      </c>
      <c r="ET584" s="9">
        <v>64.95</v>
      </c>
      <c r="EU584" s="9">
        <v>67.099999999999994</v>
      </c>
      <c r="EV584" s="9">
        <v>73</v>
      </c>
      <c r="EW584" s="9">
        <v>74.900000000000006</v>
      </c>
      <c r="EX584" s="9">
        <v>75.099999999999994</v>
      </c>
      <c r="EY584" s="9">
        <v>74.95</v>
      </c>
      <c r="EZ584" s="9">
        <v>74.599999999999994</v>
      </c>
      <c r="FA584" s="9">
        <v>73</v>
      </c>
      <c r="FB584" s="9">
        <v>68.7</v>
      </c>
      <c r="FC584" s="9">
        <v>67.3</v>
      </c>
      <c r="FD584" s="9">
        <v>67.099999999999994</v>
      </c>
      <c r="FE584" s="9">
        <v>67.150000000000006</v>
      </c>
      <c r="FF584" s="9">
        <v>67.650000000000006</v>
      </c>
      <c r="FG584" s="9">
        <v>70.650000000000006</v>
      </c>
      <c r="FH584" s="9">
        <v>79.2</v>
      </c>
      <c r="FI584" s="9">
        <v>81.95</v>
      </c>
      <c r="FJ584" s="9">
        <v>82.35</v>
      </c>
      <c r="FK584" s="9">
        <v>82.4</v>
      </c>
      <c r="FL584" s="9">
        <v>81.55</v>
      </c>
      <c r="FM584" s="9">
        <v>75.849999999999994</v>
      </c>
      <c r="FO584" s="9">
        <v>82.772900000000007</v>
      </c>
      <c r="FP584" s="7">
        <v>86.47</v>
      </c>
      <c r="FQ584" s="9">
        <v>1.2733000000000001</v>
      </c>
      <c r="FR584" s="7">
        <f t="shared" si="71"/>
        <v>67.910154716092038</v>
      </c>
      <c r="FT584" s="7">
        <v>4.3099999999999996</v>
      </c>
      <c r="FU584" s="7">
        <v>4.09</v>
      </c>
      <c r="FV584" s="9">
        <v>82.888199999999998</v>
      </c>
      <c r="FX584" s="9">
        <v>86.89</v>
      </c>
      <c r="FY584" s="9">
        <v>85.42</v>
      </c>
      <c r="FZ584" s="9">
        <v>83.21</v>
      </c>
      <c r="GA584" s="9">
        <v>79.72</v>
      </c>
      <c r="GB584" s="9">
        <v>75.489999999999995</v>
      </c>
    </row>
    <row r="585" spans="1:184" x14ac:dyDescent="0.25">
      <c r="A585" s="6">
        <f t="shared" si="72"/>
        <v>45370</v>
      </c>
      <c r="B585" s="13">
        <f t="shared" si="66"/>
        <v>3</v>
      </c>
      <c r="C585" s="13">
        <f t="shared" si="67"/>
        <v>2024</v>
      </c>
      <c r="D585">
        <f t="shared" si="68"/>
        <v>202403</v>
      </c>
      <c r="E585">
        <f t="shared" si="69"/>
        <v>1</v>
      </c>
      <c r="F585">
        <f t="shared" si="70"/>
        <v>202401</v>
      </c>
      <c r="G585" t="s">
        <v>782</v>
      </c>
      <c r="H585" s="9">
        <v>5.25</v>
      </c>
      <c r="I585" s="9">
        <v>5.1894</v>
      </c>
      <c r="J585" s="10">
        <v>5.1856121999999996</v>
      </c>
      <c r="K585" s="10">
        <v>5.1544996999999997</v>
      </c>
      <c r="L585" s="10">
        <v>5.1034141000000002</v>
      </c>
      <c r="M585" s="10">
        <v>5.0325027999999996</v>
      </c>
      <c r="N585" s="10">
        <v>4.9494216</v>
      </c>
      <c r="O585" s="10">
        <v>4.8601635999999999</v>
      </c>
      <c r="P585" s="10">
        <v>4.7685994000000003</v>
      </c>
      <c r="Q585" s="10">
        <v>4.6778852000000004</v>
      </c>
      <c r="R585" s="10">
        <v>4.5909319999999996</v>
      </c>
      <c r="S585" s="10">
        <v>4.5099219000000002</v>
      </c>
      <c r="T585" s="10">
        <v>4.4358294000000003</v>
      </c>
      <c r="U585" s="10">
        <v>4.3687421000000004</v>
      </c>
      <c r="V585" s="10">
        <v>4.3071783000000003</v>
      </c>
      <c r="W585" s="10">
        <v>4.2502135000000001</v>
      </c>
      <c r="X585" s="10">
        <v>4.1972046000000001</v>
      </c>
      <c r="Y585" s="10">
        <v>4.1475064000000001</v>
      </c>
      <c r="Z585" s="10">
        <v>4.1004737000000002</v>
      </c>
      <c r="AA585" s="10">
        <v>4.0554632000000002</v>
      </c>
      <c r="AB585" s="10">
        <v>4.0119325999999997</v>
      </c>
      <c r="AC585" s="10">
        <v>3.9698169999999999</v>
      </c>
      <c r="AD585" s="10">
        <v>3.9291912999999998</v>
      </c>
      <c r="AE585" s="10">
        <v>3.8901286000000002</v>
      </c>
      <c r="AF585" s="10">
        <v>3.8527024000000001</v>
      </c>
      <c r="AG585" s="10">
        <v>3.8169873000000001</v>
      </c>
      <c r="AH585" s="10">
        <v>3.7830366999999998</v>
      </c>
      <c r="AI585" s="10">
        <v>3.7508235000000001</v>
      </c>
      <c r="AJ585" s="10">
        <v>3.7203015000000001</v>
      </c>
      <c r="AK585" s="10">
        <v>3.6914235</v>
      </c>
      <c r="AL585" s="10">
        <v>3.6641425000000001</v>
      </c>
      <c r="AM585" s="10">
        <v>3.6384121999999999</v>
      </c>
      <c r="AN585" s="10">
        <v>3.6141855999999999</v>
      </c>
      <c r="AO585" s="10">
        <v>3.5914153999999998</v>
      </c>
      <c r="AP585" s="10">
        <v>3.5700555</v>
      </c>
      <c r="AQ585" s="10">
        <v>3.5500587000000001</v>
      </c>
      <c r="AR585" s="10">
        <v>3.5313778999999998</v>
      </c>
      <c r="AS585" s="10">
        <v>3.5139668999999998</v>
      </c>
      <c r="AT585" s="10">
        <v>3.4977792999999999</v>
      </c>
      <c r="AU585" s="10">
        <v>3.4827718000000001</v>
      </c>
      <c r="AV585" s="10">
        <v>3.4689024000000002</v>
      </c>
      <c r="AW585" s="10">
        <v>3.4561286999999998</v>
      </c>
      <c r="AX585" s="10">
        <v>3.4444080000000001</v>
      </c>
      <c r="AY585" s="10">
        <v>3.4336985000000002</v>
      </c>
      <c r="AZ585" s="10">
        <v>3.4239575000000002</v>
      </c>
      <c r="BA585" s="10">
        <v>3.4151425999999998</v>
      </c>
      <c r="BB585" s="10">
        <v>3.4072117999999998</v>
      </c>
      <c r="BC585" s="10">
        <v>3.4001223999999999</v>
      </c>
      <c r="BD585" s="10">
        <v>3.3938321999999999</v>
      </c>
      <c r="BE585" s="10">
        <v>3.3882987999999998</v>
      </c>
      <c r="BF585" s="10">
        <v>3.3834827000000001</v>
      </c>
      <c r="BG585" s="10">
        <v>3.3793578000000002</v>
      </c>
      <c r="BH585" s="10">
        <v>3.3759020999999998</v>
      </c>
      <c r="BI585" s="10">
        <v>3.3730937000000001</v>
      </c>
      <c r="BJ585" s="10">
        <v>3.3709104999999999</v>
      </c>
      <c r="BK585" s="10">
        <v>3.3693306999999999</v>
      </c>
      <c r="BL585" s="10">
        <v>3.3683322000000002</v>
      </c>
      <c r="BM585" s="10">
        <v>3.3678932000000001</v>
      </c>
      <c r="BN585" s="10">
        <v>3.3679915</v>
      </c>
      <c r="BO585" s="10">
        <v>3.3686053</v>
      </c>
      <c r="BP585" s="10">
        <v>3.3697127</v>
      </c>
      <c r="BQ585" s="10">
        <v>3.3712914999999999</v>
      </c>
      <c r="BR585" s="10">
        <v>3.3895993999999998</v>
      </c>
      <c r="BS585" s="10">
        <v>3.4203342000000001</v>
      </c>
      <c r="BU585" s="9">
        <v>73.7</v>
      </c>
      <c r="BV585" s="9">
        <v>72.22</v>
      </c>
      <c r="BW585" s="9">
        <v>71.44</v>
      </c>
      <c r="BX585" s="9">
        <v>71.06</v>
      </c>
      <c r="BY585" s="9">
        <v>71.52</v>
      </c>
      <c r="BZ585" s="9">
        <v>73.59</v>
      </c>
      <c r="CA585" s="9">
        <v>73.83</v>
      </c>
      <c r="CB585" s="9">
        <v>82.1</v>
      </c>
      <c r="CC585" s="9">
        <v>86.94</v>
      </c>
      <c r="CD585" s="9">
        <v>87.76</v>
      </c>
      <c r="CE585" s="9">
        <v>87.79</v>
      </c>
      <c r="CF585" s="9">
        <v>84.72</v>
      </c>
      <c r="CG585" s="9">
        <v>79.92</v>
      </c>
      <c r="CH585" s="9">
        <v>76.47</v>
      </c>
      <c r="CI585" s="9">
        <v>73.19</v>
      </c>
      <c r="CJ585" s="9">
        <v>73.19</v>
      </c>
      <c r="CK585" s="9">
        <v>74.489999999999995</v>
      </c>
      <c r="CL585" s="9">
        <v>76.900000000000006</v>
      </c>
      <c r="CM585" s="9">
        <v>80.06</v>
      </c>
      <c r="CN585" s="9">
        <v>82.76</v>
      </c>
      <c r="CO585" s="9">
        <v>85.76</v>
      </c>
      <c r="CP585" s="9">
        <v>88.57</v>
      </c>
      <c r="CQ585" s="9">
        <v>90.57</v>
      </c>
      <c r="CR585" s="9">
        <v>84.24</v>
      </c>
      <c r="CS585" s="9">
        <v>73.849999999999994</v>
      </c>
      <c r="CT585" s="9">
        <v>69.599999999999994</v>
      </c>
      <c r="CU585" s="9">
        <v>66.819999999999993</v>
      </c>
      <c r="CV585" s="9">
        <v>67.44</v>
      </c>
      <c r="CW585" s="9">
        <v>67.790000000000006</v>
      </c>
      <c r="CX585" s="9">
        <v>69.77</v>
      </c>
      <c r="CY585" s="9">
        <v>73.17</v>
      </c>
      <c r="CZ585" s="9">
        <v>76.47</v>
      </c>
      <c r="DA585" s="9">
        <v>79.709999999999994</v>
      </c>
      <c r="DB585" s="9">
        <v>81.92</v>
      </c>
      <c r="DC585" s="9">
        <v>81.37</v>
      </c>
      <c r="DD585" s="9">
        <v>78.930000000000007</v>
      </c>
      <c r="DE585" s="9">
        <v>74.73</v>
      </c>
      <c r="DF585" s="9">
        <v>71.430000000000007</v>
      </c>
      <c r="DG585" s="9">
        <v>67.37</v>
      </c>
      <c r="DH585" s="9">
        <v>62.1</v>
      </c>
      <c r="DI585" s="9">
        <v>62.86</v>
      </c>
      <c r="DJ585" s="9">
        <v>65.97</v>
      </c>
      <c r="DK585" s="9">
        <v>70.97</v>
      </c>
      <c r="DL585" s="9">
        <v>74.66</v>
      </c>
      <c r="DM585" s="9">
        <v>78.7</v>
      </c>
      <c r="DN585" s="9">
        <v>84.1</v>
      </c>
      <c r="DO585" s="9">
        <v>85.01</v>
      </c>
      <c r="DP585" s="9">
        <v>82.75</v>
      </c>
      <c r="DR585" s="9">
        <v>66.05</v>
      </c>
      <c r="DS585" s="9">
        <v>63.45</v>
      </c>
      <c r="DT585" s="9">
        <v>64.650000000000006</v>
      </c>
      <c r="DU585" s="9">
        <v>66.2</v>
      </c>
      <c r="DV585" s="9">
        <v>66.55</v>
      </c>
      <c r="DW585" s="9">
        <v>68</v>
      </c>
      <c r="DX585" s="9">
        <v>71.05</v>
      </c>
      <c r="DY585" s="9">
        <v>75.900000000000006</v>
      </c>
      <c r="DZ585" s="9">
        <v>77.2</v>
      </c>
      <c r="EA585" s="9">
        <v>82.1</v>
      </c>
      <c r="EB585" s="9">
        <v>82.1</v>
      </c>
      <c r="EC585" s="9">
        <v>77.2</v>
      </c>
      <c r="ED585" s="9">
        <v>69.75</v>
      </c>
      <c r="EE585" s="9">
        <v>67.400000000000006</v>
      </c>
      <c r="EF585" s="9">
        <v>67.25</v>
      </c>
      <c r="EG585" s="9">
        <v>67.400000000000006</v>
      </c>
      <c r="EH585" s="9">
        <v>67.849999999999994</v>
      </c>
      <c r="EI585" s="9">
        <v>69.900000000000006</v>
      </c>
      <c r="EJ585" s="9">
        <v>75.8</v>
      </c>
      <c r="EK585" s="9">
        <v>77.7</v>
      </c>
      <c r="EL585" s="9">
        <v>77.95</v>
      </c>
      <c r="EM585" s="9">
        <v>77.900000000000006</v>
      </c>
      <c r="EN585" s="9">
        <v>77.400000000000006</v>
      </c>
      <c r="EO585" s="9">
        <v>74.400000000000006</v>
      </c>
      <c r="EP585" s="9">
        <v>65.95</v>
      </c>
      <c r="EQ585" s="9">
        <v>63.3</v>
      </c>
      <c r="ER585" s="9">
        <v>63.1</v>
      </c>
      <c r="ES585" s="9">
        <v>63.35</v>
      </c>
      <c r="ET585" s="9">
        <v>63.8</v>
      </c>
      <c r="EU585" s="9">
        <v>65.95</v>
      </c>
      <c r="EV585" s="9">
        <v>72</v>
      </c>
      <c r="EW585" s="9">
        <v>73.900000000000006</v>
      </c>
      <c r="EX585" s="9">
        <v>74.099999999999994</v>
      </c>
      <c r="EY585" s="9">
        <v>73.95</v>
      </c>
      <c r="EZ585" s="9">
        <v>73.599999999999994</v>
      </c>
      <c r="FA585" s="9">
        <v>72.05</v>
      </c>
      <c r="FB585" s="9">
        <v>67.7</v>
      </c>
      <c r="FC585" s="9">
        <v>66.3</v>
      </c>
      <c r="FD585" s="9">
        <v>66.150000000000006</v>
      </c>
      <c r="FE585" s="9">
        <v>66.2</v>
      </c>
      <c r="FF585" s="9">
        <v>66.650000000000006</v>
      </c>
      <c r="FG585" s="9">
        <v>69.55</v>
      </c>
      <c r="FH585" s="9">
        <v>78.150000000000006</v>
      </c>
      <c r="FI585" s="9">
        <v>80.900000000000006</v>
      </c>
      <c r="FJ585" s="9">
        <v>81.3</v>
      </c>
      <c r="FK585" s="9">
        <v>81.349999999999994</v>
      </c>
      <c r="FL585" s="9">
        <v>80.55</v>
      </c>
      <c r="FM585" s="9">
        <v>75</v>
      </c>
      <c r="FO585" s="9">
        <v>82.786199999999994</v>
      </c>
      <c r="FP585" s="7">
        <v>87.36</v>
      </c>
      <c r="FQ585" s="9">
        <v>1.2710999999999999</v>
      </c>
      <c r="FR585" s="7">
        <f t="shared" si="71"/>
        <v>68.727873495397688</v>
      </c>
      <c r="FT585" s="7">
        <v>4.26</v>
      </c>
      <c r="FU585" s="7">
        <v>4.05</v>
      </c>
      <c r="FV585" s="9">
        <v>82.900899999999993</v>
      </c>
      <c r="FX585" s="9">
        <v>87.38</v>
      </c>
      <c r="FY585" s="9">
        <v>85.83</v>
      </c>
      <c r="FZ585" s="9">
        <v>83.53</v>
      </c>
      <c r="GA585" s="9">
        <v>79.97</v>
      </c>
      <c r="GB585" s="9">
        <v>75.72</v>
      </c>
    </row>
    <row r="586" spans="1:184" x14ac:dyDescent="0.25">
      <c r="A586" s="6">
        <f t="shared" si="72"/>
        <v>45371</v>
      </c>
      <c r="B586" s="13">
        <f t="shared" ref="B586:B615" si="73">MONTH(A586)</f>
        <v>3</v>
      </c>
      <c r="C586" s="13">
        <f t="shared" ref="C586:C613" si="74">YEAR(A586)</f>
        <v>2024</v>
      </c>
      <c r="D586">
        <f t="shared" ref="D586:D613" si="75">C586*100+B586</f>
        <v>202403</v>
      </c>
      <c r="E586">
        <f t="shared" ref="E586:E613" si="76">IF(B586&lt;4,1,IF(B586&lt;7,2,IF(B586&lt;10,3,4)))</f>
        <v>1</v>
      </c>
      <c r="F586">
        <f t="shared" ref="F586:F613" si="77">C586*100+E586</f>
        <v>202401</v>
      </c>
      <c r="G586" t="s">
        <v>783</v>
      </c>
      <c r="H586" s="9">
        <v>5.25</v>
      </c>
      <c r="I586" s="9">
        <v>5.1891999999999996</v>
      </c>
      <c r="J586" s="10">
        <v>5.1861427999999998</v>
      </c>
      <c r="K586" s="10">
        <v>5.1530597</v>
      </c>
      <c r="L586" s="10">
        <v>5.0954702000000003</v>
      </c>
      <c r="M586" s="10">
        <v>5.0164477999999999</v>
      </c>
      <c r="N586" s="10">
        <v>4.9262214999999996</v>
      </c>
      <c r="O586" s="10">
        <v>4.8320185000000002</v>
      </c>
      <c r="P586" s="10">
        <v>4.7382862000000001</v>
      </c>
      <c r="Q586" s="10">
        <v>4.6484557999999998</v>
      </c>
      <c r="R586" s="10">
        <v>4.5649575999999996</v>
      </c>
      <c r="S586" s="10">
        <v>4.4889387000000003</v>
      </c>
      <c r="T586" s="10">
        <v>4.4203475000000001</v>
      </c>
      <c r="U586" s="10">
        <v>4.3582745999999997</v>
      </c>
      <c r="V586" s="10">
        <v>4.3006368000000004</v>
      </c>
      <c r="W586" s="10">
        <v>4.2464642000000001</v>
      </c>
      <c r="X586" s="10">
        <v>4.1951839</v>
      </c>
      <c r="Y586" s="10">
        <v>4.1462215000000002</v>
      </c>
      <c r="Z586" s="10">
        <v>4.0990022000000002</v>
      </c>
      <c r="AA586" s="10">
        <v>4.0529530999999999</v>
      </c>
      <c r="AB586" s="10">
        <v>4.0075969000000002</v>
      </c>
      <c r="AC586" s="10">
        <v>3.9630063</v>
      </c>
      <c r="AD586" s="10">
        <v>3.9194491</v>
      </c>
      <c r="AE586" s="10">
        <v>3.8771917999999999</v>
      </c>
      <c r="AF586" s="10">
        <v>3.8365008999999999</v>
      </c>
      <c r="AG586" s="10">
        <v>3.7976443</v>
      </c>
      <c r="AH586" s="10">
        <v>3.7608345999999999</v>
      </c>
      <c r="AI586" s="10">
        <v>3.7260678</v>
      </c>
      <c r="AJ586" s="10">
        <v>3.6932874</v>
      </c>
      <c r="AK586" s="10">
        <v>3.6624355999999998</v>
      </c>
      <c r="AL586" s="10">
        <v>3.6334545</v>
      </c>
      <c r="AM586" s="10">
        <v>3.6062875999999999</v>
      </c>
      <c r="AN586" s="10">
        <v>3.5808768</v>
      </c>
      <c r="AO586" s="10">
        <v>3.5571647</v>
      </c>
      <c r="AP586" s="10">
        <v>3.5350942000000001</v>
      </c>
      <c r="AQ586" s="10">
        <v>3.5146077</v>
      </c>
      <c r="AR586" s="10">
        <v>3.4956475</v>
      </c>
      <c r="AS586" s="10">
        <v>3.4781567</v>
      </c>
      <c r="AT586" s="10">
        <v>3.4620764999999998</v>
      </c>
      <c r="AU586" s="10">
        <v>3.4473429000000002</v>
      </c>
      <c r="AV586" s="10">
        <v>3.4338910999999999</v>
      </c>
      <c r="AW586" s="10">
        <v>3.4216554000000001</v>
      </c>
      <c r="AX586" s="10">
        <v>3.4105704000000001</v>
      </c>
      <c r="AY586" s="10">
        <v>3.4005709999999998</v>
      </c>
      <c r="AZ586" s="10">
        <v>3.3915917000000002</v>
      </c>
      <c r="BA586" s="10">
        <v>3.3835671</v>
      </c>
      <c r="BB586" s="10">
        <v>3.3764319999999999</v>
      </c>
      <c r="BC586" s="10">
        <v>3.3701210000000001</v>
      </c>
      <c r="BD586" s="10">
        <v>3.3645687</v>
      </c>
      <c r="BE586" s="10">
        <v>3.3597098000000001</v>
      </c>
      <c r="BF586" s="10">
        <v>3.3554859000000001</v>
      </c>
      <c r="BG586" s="10">
        <v>3.3518686999999998</v>
      </c>
      <c r="BH586" s="10">
        <v>3.3488387999999998</v>
      </c>
      <c r="BI586" s="10">
        <v>3.3463763000000002</v>
      </c>
      <c r="BJ586" s="10">
        <v>3.3444617000000001</v>
      </c>
      <c r="BK586" s="10">
        <v>3.3430751999999999</v>
      </c>
      <c r="BL586" s="10">
        <v>3.3421972000000002</v>
      </c>
      <c r="BM586" s="10">
        <v>3.3418079000000001</v>
      </c>
      <c r="BN586" s="10">
        <v>3.3418877</v>
      </c>
      <c r="BO586" s="10">
        <v>3.3424170000000002</v>
      </c>
      <c r="BP586" s="10">
        <v>3.3433760000000001</v>
      </c>
      <c r="BQ586" s="10">
        <v>3.3447450999999999</v>
      </c>
      <c r="BR586" s="10">
        <v>3.3607122</v>
      </c>
      <c r="BS586" s="10">
        <v>3.3879600000000001</v>
      </c>
      <c r="BU586" s="9">
        <v>71.38</v>
      </c>
      <c r="BV586" s="9">
        <v>69.84</v>
      </c>
      <c r="BW586" s="9">
        <v>68.59</v>
      </c>
      <c r="BX586" s="9">
        <v>68.099999999999994</v>
      </c>
      <c r="BY586" s="9">
        <v>68.48</v>
      </c>
      <c r="BZ586" s="9">
        <v>70.78</v>
      </c>
      <c r="CA586" s="9">
        <v>71.13</v>
      </c>
      <c r="CB586" s="9">
        <v>79.8</v>
      </c>
      <c r="CC586" s="9">
        <v>84.63</v>
      </c>
      <c r="CD586" s="9">
        <v>85.53</v>
      </c>
      <c r="CE586" s="9">
        <v>85.53</v>
      </c>
      <c r="CF586" s="9">
        <v>82.43</v>
      </c>
      <c r="CG586" s="9">
        <v>78.650000000000006</v>
      </c>
      <c r="CH586" s="9">
        <v>75.19</v>
      </c>
      <c r="CI586" s="9">
        <v>71.91</v>
      </c>
      <c r="CJ586" s="9">
        <v>71.91</v>
      </c>
      <c r="CK586" s="9">
        <v>73.209999999999994</v>
      </c>
      <c r="CL586" s="9">
        <v>75.62</v>
      </c>
      <c r="CM586" s="9">
        <v>78.73</v>
      </c>
      <c r="CN586" s="9">
        <v>81.41</v>
      </c>
      <c r="CO586" s="9">
        <v>84.39</v>
      </c>
      <c r="CP586" s="9">
        <v>87.17</v>
      </c>
      <c r="CQ586" s="9">
        <v>89.13</v>
      </c>
      <c r="CR586" s="9">
        <v>82.72</v>
      </c>
      <c r="CS586" s="9">
        <v>72.17</v>
      </c>
      <c r="CT586" s="9">
        <v>68.02</v>
      </c>
      <c r="CU586" s="9">
        <v>65.23</v>
      </c>
      <c r="CV586" s="9">
        <v>65.849999999999994</v>
      </c>
      <c r="CW586" s="9">
        <v>66.2</v>
      </c>
      <c r="CX586" s="9">
        <v>68.180000000000007</v>
      </c>
      <c r="CY586" s="9">
        <v>72.12</v>
      </c>
      <c r="CZ586" s="9">
        <v>75.42</v>
      </c>
      <c r="DA586" s="9">
        <v>78.66</v>
      </c>
      <c r="DB586" s="9">
        <v>80.87</v>
      </c>
      <c r="DC586" s="9">
        <v>80.319999999999993</v>
      </c>
      <c r="DD586" s="9">
        <v>77.88</v>
      </c>
      <c r="DE586" s="9">
        <v>74.680000000000007</v>
      </c>
      <c r="DF586" s="9">
        <v>71.59</v>
      </c>
      <c r="DG586" s="9">
        <v>67.53</v>
      </c>
      <c r="DH586" s="9">
        <v>62.26</v>
      </c>
      <c r="DI586" s="9">
        <v>63.02</v>
      </c>
      <c r="DJ586" s="9">
        <v>66.13</v>
      </c>
      <c r="DK586" s="9">
        <v>71.14</v>
      </c>
      <c r="DL586" s="9">
        <v>74.83</v>
      </c>
      <c r="DM586" s="9">
        <v>78.87</v>
      </c>
      <c r="DN586" s="9">
        <v>84.27</v>
      </c>
      <c r="DO586" s="9">
        <v>85.18</v>
      </c>
      <c r="DP586" s="9">
        <v>82.92</v>
      </c>
      <c r="DR586" s="9">
        <v>64.3</v>
      </c>
      <c r="DS586" s="9">
        <v>61.65</v>
      </c>
      <c r="DT586" s="9">
        <v>62.4</v>
      </c>
      <c r="DU586" s="9">
        <v>64.650000000000006</v>
      </c>
      <c r="DV586" s="9">
        <v>65</v>
      </c>
      <c r="DW586" s="9">
        <v>66.5</v>
      </c>
      <c r="DX586" s="9">
        <v>69.7</v>
      </c>
      <c r="DY586" s="9">
        <v>74.55</v>
      </c>
      <c r="DZ586" s="9">
        <v>75.849999999999994</v>
      </c>
      <c r="EA586" s="9">
        <v>80.599999999999994</v>
      </c>
      <c r="EB586" s="9">
        <v>80.599999999999994</v>
      </c>
      <c r="EC586" s="9">
        <v>75.7</v>
      </c>
      <c r="ED586" s="9">
        <v>69.099999999999994</v>
      </c>
      <c r="EE586" s="9">
        <v>67</v>
      </c>
      <c r="EF586" s="9">
        <v>66.849999999999994</v>
      </c>
      <c r="EG586" s="9">
        <v>67.05</v>
      </c>
      <c r="EH586" s="9">
        <v>67.45</v>
      </c>
      <c r="EI586" s="9">
        <v>69.5</v>
      </c>
      <c r="EJ586" s="9">
        <v>75.45</v>
      </c>
      <c r="EK586" s="9">
        <v>77.349999999999994</v>
      </c>
      <c r="EL586" s="9">
        <v>77.599999999999994</v>
      </c>
      <c r="EM586" s="9">
        <v>77.599999999999994</v>
      </c>
      <c r="EN586" s="9">
        <v>77.05</v>
      </c>
      <c r="EO586" s="9">
        <v>73.75</v>
      </c>
      <c r="EP586" s="9">
        <v>64.45</v>
      </c>
      <c r="EQ586" s="9">
        <v>61.5</v>
      </c>
      <c r="ER586" s="9">
        <v>61.3</v>
      </c>
      <c r="ES586" s="9">
        <v>61.5</v>
      </c>
      <c r="ET586" s="9">
        <v>62</v>
      </c>
      <c r="EU586" s="9">
        <v>64.400000000000006</v>
      </c>
      <c r="EV586" s="9">
        <v>71.150000000000006</v>
      </c>
      <c r="EW586" s="9">
        <v>73.3</v>
      </c>
      <c r="EX586" s="9">
        <v>73.5</v>
      </c>
      <c r="EY586" s="9">
        <v>73.349999999999994</v>
      </c>
      <c r="EZ586" s="9">
        <v>73</v>
      </c>
      <c r="FA586" s="9">
        <v>71.45</v>
      </c>
      <c r="FB586" s="9">
        <v>67.05</v>
      </c>
      <c r="FC586" s="9">
        <v>65.650000000000006</v>
      </c>
      <c r="FD586" s="9">
        <v>65.5</v>
      </c>
      <c r="FE586" s="9">
        <v>65.5</v>
      </c>
      <c r="FF586" s="9">
        <v>66</v>
      </c>
      <c r="FG586" s="9">
        <v>68.900000000000006</v>
      </c>
      <c r="FH586" s="9">
        <v>77.5</v>
      </c>
      <c r="FI586" s="9">
        <v>80.25</v>
      </c>
      <c r="FJ586" s="9">
        <v>80.650000000000006</v>
      </c>
      <c r="FK586" s="9">
        <v>80.7</v>
      </c>
      <c r="FL586" s="9">
        <v>79.849999999999994</v>
      </c>
      <c r="FM586" s="9">
        <v>74.3</v>
      </c>
      <c r="FO586" s="9">
        <v>82.84</v>
      </c>
      <c r="FP586" s="7">
        <v>85.77</v>
      </c>
      <c r="FQ586" s="9">
        <v>1.2710999999999999</v>
      </c>
      <c r="FR586" s="7">
        <f t="shared" ref="FR586:FR649" si="78">FP586/FQ586</f>
        <v>67.476988435213599</v>
      </c>
      <c r="FT586" s="7">
        <v>4.2300000000000004</v>
      </c>
      <c r="FU586" s="7">
        <v>4.01</v>
      </c>
      <c r="FV586" s="9">
        <v>82.95</v>
      </c>
      <c r="FX586" s="9">
        <v>85.95</v>
      </c>
      <c r="FY586" s="9">
        <v>84.72</v>
      </c>
      <c r="FZ586" s="9">
        <v>82.67</v>
      </c>
      <c r="GA586" s="9">
        <v>79.319999999999993</v>
      </c>
      <c r="GB586" s="9">
        <v>75.290000000000006</v>
      </c>
    </row>
    <row r="587" spans="1:184" x14ac:dyDescent="0.25">
      <c r="A587" s="6">
        <f t="shared" si="72"/>
        <v>45372</v>
      </c>
      <c r="B587" s="13">
        <f t="shared" si="73"/>
        <v>3</v>
      </c>
      <c r="C587" s="13">
        <f t="shared" si="74"/>
        <v>2024</v>
      </c>
      <c r="D587">
        <f t="shared" si="75"/>
        <v>202403</v>
      </c>
      <c r="E587">
        <f t="shared" si="76"/>
        <v>1</v>
      </c>
      <c r="F587">
        <f t="shared" si="77"/>
        <v>202401</v>
      </c>
      <c r="G587" t="s">
        <v>784</v>
      </c>
      <c r="H587" s="9">
        <v>5.25</v>
      </c>
      <c r="I587" s="9">
        <v>5.1894</v>
      </c>
      <c r="J587" s="10">
        <v>5.1819683000000003</v>
      </c>
      <c r="K587" s="10">
        <v>5.1280466999999996</v>
      </c>
      <c r="L587" s="10">
        <v>5.0527375000000001</v>
      </c>
      <c r="M587" s="10">
        <v>4.9605281000000003</v>
      </c>
      <c r="N587" s="10">
        <v>4.8614145999999998</v>
      </c>
      <c r="O587" s="10">
        <v>4.7608512000000003</v>
      </c>
      <c r="P587" s="10">
        <v>4.6612742000000003</v>
      </c>
      <c r="Q587" s="10">
        <v>4.5645699000000004</v>
      </c>
      <c r="R587" s="10">
        <v>4.4723674000000004</v>
      </c>
      <c r="S587" s="10">
        <v>4.3862436999999996</v>
      </c>
      <c r="T587" s="10">
        <v>4.3069856</v>
      </c>
      <c r="U587" s="10">
        <v>4.2349113000000003</v>
      </c>
      <c r="V587" s="10">
        <v>4.1698642000000001</v>
      </c>
      <c r="W587" s="10">
        <v>4.1110657000000002</v>
      </c>
      <c r="X587" s="10">
        <v>4.0576081000000004</v>
      </c>
      <c r="Y587" s="10">
        <v>4.0085818</v>
      </c>
      <c r="Z587" s="10">
        <v>3.9630771</v>
      </c>
      <c r="AA587" s="10">
        <v>3.9201861999999998</v>
      </c>
      <c r="AB587" s="10">
        <v>3.8791226999999999</v>
      </c>
      <c r="AC587" s="10">
        <v>3.8397313</v>
      </c>
      <c r="AD587" s="10">
        <v>3.8020599000000002</v>
      </c>
      <c r="AE587" s="10">
        <v>3.7661546000000001</v>
      </c>
      <c r="AF587" s="10">
        <v>3.7320620999999998</v>
      </c>
      <c r="AG587" s="10">
        <v>3.69983</v>
      </c>
      <c r="AH587" s="10">
        <v>3.6694893</v>
      </c>
      <c r="AI587" s="10">
        <v>3.6409961000000002</v>
      </c>
      <c r="AJ587" s="10">
        <v>3.6142843999999998</v>
      </c>
      <c r="AK587" s="10">
        <v>3.5892873000000001</v>
      </c>
      <c r="AL587" s="10">
        <v>3.5659380999999999</v>
      </c>
      <c r="AM587" s="10">
        <v>3.5441707999999998</v>
      </c>
      <c r="AN587" s="10">
        <v>3.5239183999999999</v>
      </c>
      <c r="AO587" s="10">
        <v>3.5051142</v>
      </c>
      <c r="AP587" s="10">
        <v>3.4876922000000001</v>
      </c>
      <c r="AQ587" s="10">
        <v>3.4715856</v>
      </c>
      <c r="AR587" s="10">
        <v>3.4567275</v>
      </c>
      <c r="AS587" s="10">
        <v>3.4430518999999999</v>
      </c>
      <c r="AT587" s="10">
        <v>3.4304942999999999</v>
      </c>
      <c r="AU587" s="10">
        <v>3.4190005999999999</v>
      </c>
      <c r="AV587" s="10">
        <v>3.4085201000000001</v>
      </c>
      <c r="AW587" s="10">
        <v>3.3990014</v>
      </c>
      <c r="AX587" s="10">
        <v>3.3903935000000001</v>
      </c>
      <c r="AY587" s="10">
        <v>3.3826451999999998</v>
      </c>
      <c r="AZ587" s="10">
        <v>3.3757055999999999</v>
      </c>
      <c r="BA587" s="10">
        <v>3.3695233</v>
      </c>
      <c r="BB587" s="10">
        <v>3.3640474999999999</v>
      </c>
      <c r="BC587" s="10">
        <v>3.3592270000000002</v>
      </c>
      <c r="BD587" s="10">
        <v>3.3550105000000001</v>
      </c>
      <c r="BE587" s="10">
        <v>3.3513472000000002</v>
      </c>
      <c r="BF587" s="10">
        <v>3.3481920999999999</v>
      </c>
      <c r="BG587" s="10">
        <v>3.3455284000000001</v>
      </c>
      <c r="BH587" s="10">
        <v>3.3433468999999998</v>
      </c>
      <c r="BI587" s="10">
        <v>3.3416383999999999</v>
      </c>
      <c r="BJ587" s="10">
        <v>3.3403936999999999</v>
      </c>
      <c r="BK587" s="10">
        <v>3.3396035999999998</v>
      </c>
      <c r="BL587" s="10">
        <v>3.3392590000000002</v>
      </c>
      <c r="BM587" s="10">
        <v>3.3393505999999999</v>
      </c>
      <c r="BN587" s="10">
        <v>3.3398693000000002</v>
      </c>
      <c r="BO587" s="10">
        <v>3.3408058</v>
      </c>
      <c r="BP587" s="10">
        <v>3.3421509999999999</v>
      </c>
      <c r="BQ587" s="10">
        <v>3.3438957</v>
      </c>
      <c r="BR587" s="10">
        <v>3.3621493999999998</v>
      </c>
      <c r="BS587" s="10">
        <v>3.3919290000000002</v>
      </c>
      <c r="BU587" s="9">
        <v>68.37</v>
      </c>
      <c r="BV587" s="9">
        <v>67.03</v>
      </c>
      <c r="BW587" s="9">
        <v>65.930000000000007</v>
      </c>
      <c r="BX587" s="9">
        <v>65.180000000000007</v>
      </c>
      <c r="BY587" s="9">
        <v>66.02</v>
      </c>
      <c r="BZ587" s="9">
        <v>68.540000000000006</v>
      </c>
      <c r="CA587" s="9">
        <v>68.66</v>
      </c>
      <c r="CB587" s="9">
        <v>77.680000000000007</v>
      </c>
      <c r="CC587" s="9">
        <v>82.51</v>
      </c>
      <c r="CD587" s="9">
        <v>83.66</v>
      </c>
      <c r="CE587" s="9">
        <v>83.71</v>
      </c>
      <c r="CF587" s="9">
        <v>80.56</v>
      </c>
      <c r="CG587" s="9">
        <v>76.95</v>
      </c>
      <c r="CH587" s="9">
        <v>73.489999999999995</v>
      </c>
      <c r="CI587" s="9">
        <v>70.209999999999994</v>
      </c>
      <c r="CJ587" s="9">
        <v>70.209999999999994</v>
      </c>
      <c r="CK587" s="9">
        <v>71.510000000000005</v>
      </c>
      <c r="CL587" s="9">
        <v>73.92</v>
      </c>
      <c r="CM587" s="9">
        <v>77.38</v>
      </c>
      <c r="CN587" s="9">
        <v>80.06</v>
      </c>
      <c r="CO587" s="9">
        <v>83.04</v>
      </c>
      <c r="CP587" s="9">
        <v>85.82</v>
      </c>
      <c r="CQ587" s="9">
        <v>87.78</v>
      </c>
      <c r="CR587" s="9">
        <v>81.37</v>
      </c>
      <c r="CS587" s="9">
        <v>71.819999999999993</v>
      </c>
      <c r="CT587" s="9">
        <v>67.97</v>
      </c>
      <c r="CU587" s="9">
        <v>65.180000000000007</v>
      </c>
      <c r="CV587" s="9">
        <v>65.8</v>
      </c>
      <c r="CW587" s="9">
        <v>66.150000000000006</v>
      </c>
      <c r="CX587" s="9">
        <v>68.13</v>
      </c>
      <c r="CY587" s="9">
        <v>71.819999999999993</v>
      </c>
      <c r="CZ587" s="9">
        <v>75.12</v>
      </c>
      <c r="DA587" s="9">
        <v>78.36</v>
      </c>
      <c r="DB587" s="9">
        <v>80.569999999999993</v>
      </c>
      <c r="DC587" s="9">
        <v>80.02</v>
      </c>
      <c r="DD587" s="9">
        <v>77.58</v>
      </c>
      <c r="DE587" s="9">
        <v>73.88</v>
      </c>
      <c r="DF587" s="9">
        <v>70.790000000000006</v>
      </c>
      <c r="DG587" s="9">
        <v>66.73</v>
      </c>
      <c r="DH587" s="9">
        <v>61.46</v>
      </c>
      <c r="DI587" s="9">
        <v>62.22</v>
      </c>
      <c r="DJ587" s="9">
        <v>65.33</v>
      </c>
      <c r="DK587" s="9">
        <v>70.34</v>
      </c>
      <c r="DL587" s="9">
        <v>74.03</v>
      </c>
      <c r="DM587" s="9">
        <v>78.069999999999993</v>
      </c>
      <c r="DN587" s="9">
        <v>83.47</v>
      </c>
      <c r="DO587" s="9">
        <v>84.38</v>
      </c>
      <c r="DP587" s="9">
        <v>82.12</v>
      </c>
      <c r="DR587" s="9">
        <v>61</v>
      </c>
      <c r="DS587" s="9">
        <v>59.35</v>
      </c>
      <c r="DT587" s="9">
        <v>61.35</v>
      </c>
      <c r="DU587" s="9">
        <v>62.55</v>
      </c>
      <c r="DV587" s="9">
        <v>62.9</v>
      </c>
      <c r="DW587" s="9">
        <v>64.8</v>
      </c>
      <c r="DX587" s="9">
        <v>67.7</v>
      </c>
      <c r="DY587" s="9">
        <v>72.55</v>
      </c>
      <c r="DZ587" s="9">
        <v>73.849999999999994</v>
      </c>
      <c r="EA587" s="9">
        <v>78.7</v>
      </c>
      <c r="EB587" s="9">
        <v>78.7</v>
      </c>
      <c r="EC587" s="9">
        <v>73.8</v>
      </c>
      <c r="ED587" s="9">
        <v>67.5</v>
      </c>
      <c r="EE587" s="9">
        <v>65.5</v>
      </c>
      <c r="EF587" s="9">
        <v>65.400000000000006</v>
      </c>
      <c r="EG587" s="9">
        <v>65.5</v>
      </c>
      <c r="EH587" s="9">
        <v>65.95</v>
      </c>
      <c r="EI587" s="9">
        <v>68.05</v>
      </c>
      <c r="EJ587" s="9">
        <v>74.150000000000006</v>
      </c>
      <c r="EK587" s="9">
        <v>76.150000000000006</v>
      </c>
      <c r="EL587" s="9">
        <v>76.400000000000006</v>
      </c>
      <c r="EM587" s="9">
        <v>76.349999999999994</v>
      </c>
      <c r="EN587" s="9">
        <v>75.849999999999994</v>
      </c>
      <c r="EO587" s="9">
        <v>72.7</v>
      </c>
      <c r="EP587" s="9">
        <v>63.8</v>
      </c>
      <c r="EQ587" s="9">
        <v>61</v>
      </c>
      <c r="ER587" s="9">
        <v>60.85</v>
      </c>
      <c r="ES587" s="9">
        <v>61.05</v>
      </c>
      <c r="ET587" s="9">
        <v>61.5</v>
      </c>
      <c r="EU587" s="9">
        <v>63.8</v>
      </c>
      <c r="EV587" s="9">
        <v>70.25</v>
      </c>
      <c r="EW587" s="9">
        <v>72.3</v>
      </c>
      <c r="EX587" s="9">
        <v>72.5</v>
      </c>
      <c r="EY587" s="9">
        <v>72.349999999999994</v>
      </c>
      <c r="EZ587" s="9">
        <v>72</v>
      </c>
      <c r="FA587" s="9">
        <v>70.45</v>
      </c>
      <c r="FB587" s="9">
        <v>66.05</v>
      </c>
      <c r="FC587" s="9">
        <v>64.650000000000006</v>
      </c>
      <c r="FD587" s="9">
        <v>64.5</v>
      </c>
      <c r="FE587" s="9">
        <v>64.5</v>
      </c>
      <c r="FF587" s="9">
        <v>65</v>
      </c>
      <c r="FG587" s="9">
        <v>67.900000000000006</v>
      </c>
      <c r="FH587" s="9">
        <v>76.5</v>
      </c>
      <c r="FI587" s="9">
        <v>79.25</v>
      </c>
      <c r="FJ587" s="9">
        <v>79.650000000000006</v>
      </c>
      <c r="FK587" s="9">
        <v>79.7</v>
      </c>
      <c r="FL587" s="9">
        <v>78.849999999999994</v>
      </c>
      <c r="FM587" s="9">
        <v>73.349999999999994</v>
      </c>
      <c r="FO587" s="9">
        <v>82.521600000000007</v>
      </c>
      <c r="FP587" s="7">
        <v>84.92</v>
      </c>
      <c r="FQ587" s="9">
        <v>1.2667999999999999</v>
      </c>
      <c r="FR587" s="7">
        <f t="shared" si="78"/>
        <v>67.035048942216619</v>
      </c>
      <c r="FT587" s="7">
        <v>4.18</v>
      </c>
      <c r="FU587" s="7">
        <v>3.98</v>
      </c>
      <c r="FV587" s="9">
        <v>82.640600000000006</v>
      </c>
      <c r="FX587" s="9">
        <v>85.78</v>
      </c>
      <c r="FY587" s="9">
        <v>84.6</v>
      </c>
      <c r="FZ587" s="9">
        <v>82.57</v>
      </c>
      <c r="GA587" s="9">
        <v>79.28</v>
      </c>
      <c r="GB587" s="9">
        <v>75.23</v>
      </c>
    </row>
    <row r="588" spans="1:184" x14ac:dyDescent="0.25">
      <c r="A588" s="6">
        <f t="shared" si="72"/>
        <v>45373</v>
      </c>
      <c r="B588" s="13">
        <f t="shared" si="73"/>
        <v>3</v>
      </c>
      <c r="C588" s="13">
        <f t="shared" si="74"/>
        <v>2024</v>
      </c>
      <c r="D588">
        <f t="shared" si="75"/>
        <v>202403</v>
      </c>
      <c r="E588">
        <f t="shared" si="76"/>
        <v>1</v>
      </c>
      <c r="F588">
        <f t="shared" si="77"/>
        <v>202401</v>
      </c>
      <c r="G588" t="s">
        <v>785</v>
      </c>
      <c r="H588" s="9">
        <v>5.25</v>
      </c>
      <c r="I588" s="9">
        <v>5.1905999999999999</v>
      </c>
      <c r="J588" s="10">
        <v>5.1805712000000002</v>
      </c>
      <c r="K588" s="10">
        <v>5.1182898000000003</v>
      </c>
      <c r="L588" s="10">
        <v>5.0372060000000003</v>
      </c>
      <c r="M588" s="10">
        <v>4.9406043000000004</v>
      </c>
      <c r="N588" s="10">
        <v>4.8376754999999996</v>
      </c>
      <c r="O588" s="10">
        <v>4.7334882</v>
      </c>
      <c r="P588" s="10">
        <v>4.6303638999999999</v>
      </c>
      <c r="Q588" s="10">
        <v>4.5301131999999997</v>
      </c>
      <c r="R588" s="10">
        <v>4.4343044999999996</v>
      </c>
      <c r="S588" s="10">
        <v>4.3442696999999999</v>
      </c>
      <c r="T588" s="10">
        <v>4.2607216000000001</v>
      </c>
      <c r="U588" s="10">
        <v>4.1836630000000001</v>
      </c>
      <c r="V588" s="10">
        <v>4.1127269999999996</v>
      </c>
      <c r="W588" s="10">
        <v>4.0474595000000004</v>
      </c>
      <c r="X588" s="10">
        <v>3.9874071</v>
      </c>
      <c r="Y588" s="10">
        <v>3.9321142</v>
      </c>
      <c r="Z588" s="10">
        <v>3.8811249999999999</v>
      </c>
      <c r="AA588" s="10">
        <v>3.8339859999999999</v>
      </c>
      <c r="AB588" s="10">
        <v>3.7902735000000001</v>
      </c>
      <c r="AC588" s="10">
        <v>3.7497126000000001</v>
      </c>
      <c r="AD588" s="10">
        <v>3.7120728999999999</v>
      </c>
      <c r="AE588" s="10">
        <v>3.6771224</v>
      </c>
      <c r="AF588" s="10">
        <v>3.6446293000000001</v>
      </c>
      <c r="AG588" s="10">
        <v>3.614363</v>
      </c>
      <c r="AH588" s="10">
        <v>3.5861124000000002</v>
      </c>
      <c r="AI588" s="10">
        <v>3.5597572</v>
      </c>
      <c r="AJ588" s="10">
        <v>3.5352035000000002</v>
      </c>
      <c r="AK588" s="10">
        <v>3.5123562000000002</v>
      </c>
      <c r="AL588" s="10">
        <v>3.4911205000000001</v>
      </c>
      <c r="AM588" s="10">
        <v>3.4714022</v>
      </c>
      <c r="AN588" s="10">
        <v>3.4531063999999998</v>
      </c>
      <c r="AO588" s="10">
        <v>3.4361381</v>
      </c>
      <c r="AP588" s="10">
        <v>3.4204031000000001</v>
      </c>
      <c r="AQ588" s="10">
        <v>3.4058066</v>
      </c>
      <c r="AR588" s="10">
        <v>3.3922536999999999</v>
      </c>
      <c r="AS588" s="10">
        <v>3.3796501000000001</v>
      </c>
      <c r="AT588" s="10">
        <v>3.3679125000000001</v>
      </c>
      <c r="AU588" s="10">
        <v>3.3570044999999999</v>
      </c>
      <c r="AV588" s="10">
        <v>3.3469015</v>
      </c>
      <c r="AW588" s="10">
        <v>3.3375786000000001</v>
      </c>
      <c r="AX588" s="10">
        <v>3.3290109999999999</v>
      </c>
      <c r="AY588" s="10">
        <v>3.3211742000000002</v>
      </c>
      <c r="AZ588" s="10">
        <v>3.3140432</v>
      </c>
      <c r="BA588" s="10">
        <v>3.3075931999999999</v>
      </c>
      <c r="BB588" s="10">
        <v>3.3017995999999998</v>
      </c>
      <c r="BC588" s="10">
        <v>3.2966375000000001</v>
      </c>
      <c r="BD588" s="10">
        <v>3.2920823000000001</v>
      </c>
      <c r="BE588" s="10">
        <v>3.2881090999999998</v>
      </c>
      <c r="BF588" s="10">
        <v>3.2846951999999998</v>
      </c>
      <c r="BG588" s="10">
        <v>3.2818263999999999</v>
      </c>
      <c r="BH588" s="10">
        <v>3.2794911</v>
      </c>
      <c r="BI588" s="10">
        <v>3.2776776999999999</v>
      </c>
      <c r="BJ588" s="10">
        <v>3.2763745000000002</v>
      </c>
      <c r="BK588" s="10">
        <v>3.2755697000000001</v>
      </c>
      <c r="BL588" s="10">
        <v>3.2752517999999999</v>
      </c>
      <c r="BM588" s="10">
        <v>3.2754089999999998</v>
      </c>
      <c r="BN588" s="10">
        <v>3.2760297999999999</v>
      </c>
      <c r="BO588" s="10">
        <v>3.2771023000000001</v>
      </c>
      <c r="BP588" s="10">
        <v>3.2786149999999998</v>
      </c>
      <c r="BQ588" s="10">
        <v>3.2805561999999999</v>
      </c>
      <c r="BR588" s="10">
        <v>3.3005087</v>
      </c>
      <c r="BS588" s="10">
        <v>3.3327081999999999</v>
      </c>
      <c r="BU588" s="9">
        <v>71.739999999999995</v>
      </c>
      <c r="BV588" s="9">
        <v>70.52</v>
      </c>
      <c r="BW588" s="9">
        <v>69.13</v>
      </c>
      <c r="BX588" s="9">
        <v>68.430000000000007</v>
      </c>
      <c r="BY588" s="9">
        <v>69.27</v>
      </c>
      <c r="BZ588" s="9">
        <v>71.81</v>
      </c>
      <c r="CA588" s="9">
        <v>71.930000000000007</v>
      </c>
      <c r="CB588" s="9">
        <v>80.930000000000007</v>
      </c>
      <c r="CC588" s="9">
        <v>85.73</v>
      </c>
      <c r="CD588" s="9">
        <v>86.88</v>
      </c>
      <c r="CE588" s="9">
        <v>86.88</v>
      </c>
      <c r="CF588" s="9">
        <v>83.78</v>
      </c>
      <c r="CG588" s="9">
        <v>79.72</v>
      </c>
      <c r="CH588" s="9">
        <v>76.260000000000005</v>
      </c>
      <c r="CI588" s="9">
        <v>72.98</v>
      </c>
      <c r="CJ588" s="9">
        <v>72.98</v>
      </c>
      <c r="CK588" s="9">
        <v>74.28</v>
      </c>
      <c r="CL588" s="9">
        <v>76.69</v>
      </c>
      <c r="CM588" s="9">
        <v>79.86</v>
      </c>
      <c r="CN588" s="9">
        <v>82.54</v>
      </c>
      <c r="CO588" s="9">
        <v>85.52</v>
      </c>
      <c r="CP588" s="9">
        <v>88.3</v>
      </c>
      <c r="CQ588" s="9">
        <v>90.26</v>
      </c>
      <c r="CR588" s="9">
        <v>83.85</v>
      </c>
      <c r="CS588" s="9">
        <v>73.2</v>
      </c>
      <c r="CT588" s="9">
        <v>69.349999999999994</v>
      </c>
      <c r="CU588" s="9">
        <v>66.56</v>
      </c>
      <c r="CV588" s="9">
        <v>67.180000000000007</v>
      </c>
      <c r="CW588" s="9">
        <v>67.53</v>
      </c>
      <c r="CX588" s="9">
        <v>69.510000000000005</v>
      </c>
      <c r="CY588" s="9">
        <v>72.73</v>
      </c>
      <c r="CZ588" s="9">
        <v>76.03</v>
      </c>
      <c r="DA588" s="9">
        <v>79.27</v>
      </c>
      <c r="DB588" s="9">
        <v>81.48</v>
      </c>
      <c r="DC588" s="9">
        <v>80.930000000000007</v>
      </c>
      <c r="DD588" s="9">
        <v>78.489999999999995</v>
      </c>
      <c r="DE588" s="9">
        <v>74.790000000000006</v>
      </c>
      <c r="DF588" s="9">
        <v>71.7</v>
      </c>
      <c r="DG588" s="9">
        <v>67.64</v>
      </c>
      <c r="DH588" s="9">
        <v>62.37</v>
      </c>
      <c r="DI588" s="9">
        <v>63.13</v>
      </c>
      <c r="DJ588" s="9">
        <v>66.239999999999995</v>
      </c>
      <c r="DK588" s="9">
        <v>71.25</v>
      </c>
      <c r="DL588" s="9">
        <v>74.94</v>
      </c>
      <c r="DM588" s="9">
        <v>78.98</v>
      </c>
      <c r="DN588" s="9">
        <v>84.38</v>
      </c>
      <c r="DO588" s="9">
        <v>85.29</v>
      </c>
      <c r="DP588" s="9">
        <v>83.03</v>
      </c>
      <c r="DR588" s="9">
        <v>63.1</v>
      </c>
      <c r="DS588" s="9">
        <v>61.25</v>
      </c>
      <c r="DT588" s="9">
        <v>62.15</v>
      </c>
      <c r="DU588" s="9">
        <v>64.3</v>
      </c>
      <c r="DV588" s="9">
        <v>64.849999999999994</v>
      </c>
      <c r="DW588" s="9">
        <v>66.55</v>
      </c>
      <c r="DX588" s="9">
        <v>70.25</v>
      </c>
      <c r="DY588" s="9">
        <v>75.099999999999994</v>
      </c>
      <c r="DZ588" s="9">
        <v>76.400000000000006</v>
      </c>
      <c r="EA588" s="9">
        <v>81.400000000000006</v>
      </c>
      <c r="EB588" s="9">
        <v>81.400000000000006</v>
      </c>
      <c r="EC588" s="9">
        <v>76.5</v>
      </c>
      <c r="ED588" s="9">
        <v>69.75</v>
      </c>
      <c r="EE588" s="9">
        <v>67.650000000000006</v>
      </c>
      <c r="EF588" s="9">
        <v>67.599999999999994</v>
      </c>
      <c r="EG588" s="9">
        <v>68.099999999999994</v>
      </c>
      <c r="EH588" s="9">
        <v>68.599999999999994</v>
      </c>
      <c r="EI588" s="9">
        <v>70.45</v>
      </c>
      <c r="EJ588" s="9">
        <v>75.75</v>
      </c>
      <c r="EK588" s="9">
        <v>77.5</v>
      </c>
      <c r="EL588" s="9">
        <v>77.75</v>
      </c>
      <c r="EM588" s="9">
        <v>77.75</v>
      </c>
      <c r="EN588" s="9">
        <v>77.2</v>
      </c>
      <c r="EO588" s="9">
        <v>74.05</v>
      </c>
      <c r="EP588" s="9">
        <v>65.150000000000006</v>
      </c>
      <c r="EQ588" s="9">
        <v>62.35</v>
      </c>
      <c r="ER588" s="9">
        <v>62.15</v>
      </c>
      <c r="ES588" s="9">
        <v>62.35</v>
      </c>
      <c r="ET588" s="9">
        <v>62.85</v>
      </c>
      <c r="EU588" s="9">
        <v>65.150000000000006</v>
      </c>
      <c r="EV588" s="9">
        <v>71.55</v>
      </c>
      <c r="EW588" s="9">
        <v>73.599999999999994</v>
      </c>
      <c r="EX588" s="9">
        <v>73.8</v>
      </c>
      <c r="EY588" s="9">
        <v>73.650000000000006</v>
      </c>
      <c r="EZ588" s="9">
        <v>73.3</v>
      </c>
      <c r="FA588" s="9">
        <v>71.7</v>
      </c>
      <c r="FB588" s="9">
        <v>67.2</v>
      </c>
      <c r="FC588" s="9">
        <v>65.75</v>
      </c>
      <c r="FD588" s="9">
        <v>65.599999999999994</v>
      </c>
      <c r="FE588" s="9">
        <v>65.599999999999994</v>
      </c>
      <c r="FF588" s="9">
        <v>66.099999999999994</v>
      </c>
      <c r="FG588" s="9">
        <v>69</v>
      </c>
      <c r="FH588" s="9">
        <v>77.599999999999994</v>
      </c>
      <c r="FI588" s="9">
        <v>80.349999999999994</v>
      </c>
      <c r="FJ588" s="9">
        <v>80.75</v>
      </c>
      <c r="FK588" s="9">
        <v>80.849999999999994</v>
      </c>
      <c r="FL588" s="9">
        <v>80</v>
      </c>
      <c r="FM588" s="9">
        <v>74.45</v>
      </c>
      <c r="FO588" s="9">
        <v>82.362300000000005</v>
      </c>
      <c r="FP588" s="7">
        <v>84.87</v>
      </c>
      <c r="FQ588" s="9">
        <v>1.2601</v>
      </c>
      <c r="FR588" s="7">
        <f t="shared" si="78"/>
        <v>67.351797476390772</v>
      </c>
      <c r="FT588" s="7">
        <v>4.13</v>
      </c>
      <c r="FU588" s="7">
        <v>3.93</v>
      </c>
      <c r="FV588" s="9">
        <v>82.478700000000003</v>
      </c>
      <c r="FX588" s="9">
        <v>85.43</v>
      </c>
      <c r="FY588" s="9">
        <v>84.15</v>
      </c>
      <c r="FZ588" s="9">
        <v>82.09</v>
      </c>
      <c r="GA588" s="9">
        <v>78.81</v>
      </c>
      <c r="GB588" s="9">
        <v>74.849999999999994</v>
      </c>
    </row>
    <row r="589" spans="1:184" x14ac:dyDescent="0.25">
      <c r="A589" s="6">
        <f t="shared" si="72"/>
        <v>45376</v>
      </c>
      <c r="B589" s="13">
        <f t="shared" si="73"/>
        <v>3</v>
      </c>
      <c r="C589" s="13">
        <f t="shared" si="74"/>
        <v>2024</v>
      </c>
      <c r="D589">
        <f t="shared" si="75"/>
        <v>202403</v>
      </c>
      <c r="E589">
        <f t="shared" si="76"/>
        <v>1</v>
      </c>
      <c r="F589">
        <f t="shared" si="77"/>
        <v>202401</v>
      </c>
      <c r="G589" t="s">
        <v>786</v>
      </c>
      <c r="H589" s="9">
        <v>5.25</v>
      </c>
      <c r="I589" s="9">
        <v>5.1898</v>
      </c>
      <c r="J589" s="10">
        <v>5.1833470999999998</v>
      </c>
      <c r="K589" s="10">
        <v>5.1274128000000001</v>
      </c>
      <c r="L589" s="10">
        <v>5.0521022999999996</v>
      </c>
      <c r="M589" s="10">
        <v>4.9603653999999997</v>
      </c>
      <c r="N589" s="10">
        <v>4.8621632000000004</v>
      </c>
      <c r="O589" s="10">
        <v>4.7628551000000003</v>
      </c>
      <c r="P589" s="10">
        <v>4.6644921999999998</v>
      </c>
      <c r="Q589" s="10">
        <v>4.5688371999999999</v>
      </c>
      <c r="R589" s="10">
        <v>4.4777661999999996</v>
      </c>
      <c r="S589" s="10">
        <v>4.3929359999999997</v>
      </c>
      <c r="T589" s="10">
        <v>4.3151083000000003</v>
      </c>
      <c r="U589" s="10">
        <v>4.2444287999999997</v>
      </c>
      <c r="V589" s="10">
        <v>4.1804886999999997</v>
      </c>
      <c r="W589" s="10">
        <v>4.1224584000000002</v>
      </c>
      <c r="X589" s="10">
        <v>4.0694362999999996</v>
      </c>
      <c r="Y589" s="10">
        <v>4.0205190000000002</v>
      </c>
      <c r="Z589" s="10">
        <v>3.9748028</v>
      </c>
      <c r="AA589" s="10">
        <v>3.9313861000000001</v>
      </c>
      <c r="AB589" s="10">
        <v>3.8895102000000001</v>
      </c>
      <c r="AC589" s="10">
        <v>3.8490883999999999</v>
      </c>
      <c r="AD589" s="10">
        <v>3.8102301000000001</v>
      </c>
      <c r="AE589" s="10">
        <v>3.7730434000000002</v>
      </c>
      <c r="AF589" s="10">
        <v>3.7376364</v>
      </c>
      <c r="AG589" s="10">
        <v>3.7041184999999999</v>
      </c>
      <c r="AH589" s="10">
        <v>3.6725661999999999</v>
      </c>
      <c r="AI589" s="10">
        <v>3.6429306000000001</v>
      </c>
      <c r="AJ589" s="10">
        <v>3.6151323999999998</v>
      </c>
      <c r="AK589" s="10">
        <v>3.5890911000000001</v>
      </c>
      <c r="AL589" s="10">
        <v>3.5647264999999999</v>
      </c>
      <c r="AM589" s="10">
        <v>3.5419589999999999</v>
      </c>
      <c r="AN589" s="10">
        <v>3.5207084000000002</v>
      </c>
      <c r="AO589" s="10">
        <v>3.5008943000000001</v>
      </c>
      <c r="AP589" s="10">
        <v>3.4824372000000001</v>
      </c>
      <c r="AQ589" s="10">
        <v>3.4652566999999999</v>
      </c>
      <c r="AR589" s="10">
        <v>3.4492726999999999</v>
      </c>
      <c r="AS589" s="10">
        <v>3.4344055</v>
      </c>
      <c r="AT589" s="10">
        <v>3.4205822000000001</v>
      </c>
      <c r="AU589" s="10">
        <v>3.4077598999999998</v>
      </c>
      <c r="AV589" s="10">
        <v>3.3959033999999999</v>
      </c>
      <c r="AW589" s="10">
        <v>3.3849771</v>
      </c>
      <c r="AX589" s="10">
        <v>3.3749454000000001</v>
      </c>
      <c r="AY589" s="10">
        <v>3.3657731000000002</v>
      </c>
      <c r="AZ589" s="10">
        <v>3.3574245999999999</v>
      </c>
      <c r="BA589" s="10">
        <v>3.3498644999999998</v>
      </c>
      <c r="BB589" s="10">
        <v>3.3430574000000002</v>
      </c>
      <c r="BC589" s="10">
        <v>3.3369678</v>
      </c>
      <c r="BD589" s="10">
        <v>3.3315600999999999</v>
      </c>
      <c r="BE589" s="10">
        <v>3.3267992</v>
      </c>
      <c r="BF589" s="10">
        <v>3.3226524</v>
      </c>
      <c r="BG589" s="10">
        <v>3.3191042999999998</v>
      </c>
      <c r="BH589" s="10">
        <v>3.3161450000000001</v>
      </c>
      <c r="BI589" s="10">
        <v>3.3137642999999999</v>
      </c>
      <c r="BJ589" s="10">
        <v>3.3119524</v>
      </c>
      <c r="BK589" s="10">
        <v>3.3106992000000002</v>
      </c>
      <c r="BL589" s="10">
        <v>3.3099948000000001</v>
      </c>
      <c r="BM589" s="10">
        <v>3.3098291999999998</v>
      </c>
      <c r="BN589" s="10">
        <v>3.3101924999999999</v>
      </c>
      <c r="BO589" s="10">
        <v>3.3110746</v>
      </c>
      <c r="BP589" s="10">
        <v>3.3124655999999999</v>
      </c>
      <c r="BQ589" s="10">
        <v>3.3143555</v>
      </c>
      <c r="BR589" s="10">
        <v>3.3352501000000001</v>
      </c>
      <c r="BS589" s="10">
        <v>3.3693628000000002</v>
      </c>
      <c r="BU589" s="9">
        <v>73.41</v>
      </c>
      <c r="BV589" s="9">
        <v>72.36</v>
      </c>
      <c r="BW589" s="9">
        <v>71.02</v>
      </c>
      <c r="BX589" s="9">
        <v>70.27</v>
      </c>
      <c r="BY589" s="9">
        <v>71.05</v>
      </c>
      <c r="BZ589" s="9">
        <v>73.569999999999993</v>
      </c>
      <c r="CA589" s="9">
        <v>73.849999999999994</v>
      </c>
      <c r="CB589" s="9">
        <v>83.25</v>
      </c>
      <c r="CC589" s="9">
        <v>88.04</v>
      </c>
      <c r="CD589" s="9">
        <v>89.15</v>
      </c>
      <c r="CE589" s="9">
        <v>89.08</v>
      </c>
      <c r="CF589" s="9">
        <v>85.98</v>
      </c>
      <c r="CG589" s="9">
        <v>81.75</v>
      </c>
      <c r="CH589" s="9">
        <v>78.290000000000006</v>
      </c>
      <c r="CI589" s="9">
        <v>75.010000000000005</v>
      </c>
      <c r="CJ589" s="9">
        <v>75.010000000000005</v>
      </c>
      <c r="CK589" s="9">
        <v>76.31</v>
      </c>
      <c r="CL589" s="9">
        <v>78.72</v>
      </c>
      <c r="CM589" s="9">
        <v>81.75</v>
      </c>
      <c r="CN589" s="9">
        <v>84.43</v>
      </c>
      <c r="CO589" s="9">
        <v>87.41</v>
      </c>
      <c r="CP589" s="9">
        <v>90.19</v>
      </c>
      <c r="CQ589" s="9">
        <v>92.15</v>
      </c>
      <c r="CR589" s="9">
        <v>85.74</v>
      </c>
      <c r="CS589" s="9">
        <v>74.64</v>
      </c>
      <c r="CT589" s="9">
        <v>70.739999999999995</v>
      </c>
      <c r="CU589" s="9">
        <v>67.84</v>
      </c>
      <c r="CV589" s="9">
        <v>68.459999999999994</v>
      </c>
      <c r="CW589" s="9">
        <v>68.81</v>
      </c>
      <c r="CX589" s="9">
        <v>70.790000000000006</v>
      </c>
      <c r="CY589" s="9">
        <v>74.290000000000006</v>
      </c>
      <c r="CZ589" s="9">
        <v>77.73</v>
      </c>
      <c r="DA589" s="9">
        <v>80.97</v>
      </c>
      <c r="DB589" s="9">
        <v>83.18</v>
      </c>
      <c r="DC589" s="9">
        <v>82.63</v>
      </c>
      <c r="DD589" s="9">
        <v>80.19</v>
      </c>
      <c r="DE589" s="9">
        <v>76.09</v>
      </c>
      <c r="DF589" s="9">
        <v>73</v>
      </c>
      <c r="DG589" s="9">
        <v>68.94</v>
      </c>
      <c r="DH589" s="9">
        <v>63.67</v>
      </c>
      <c r="DI589" s="9">
        <v>64.430000000000007</v>
      </c>
      <c r="DJ589" s="9">
        <v>67.540000000000006</v>
      </c>
      <c r="DK589" s="9">
        <v>72.14</v>
      </c>
      <c r="DL589" s="9">
        <v>75.83</v>
      </c>
      <c r="DM589" s="9">
        <v>79.87</v>
      </c>
      <c r="DN589" s="9">
        <v>85.27</v>
      </c>
      <c r="DO589" s="9">
        <v>86.18</v>
      </c>
      <c r="DP589" s="9">
        <v>83.92</v>
      </c>
      <c r="DR589" s="9">
        <v>65.45</v>
      </c>
      <c r="DS589" s="9">
        <v>62.45</v>
      </c>
      <c r="DT589" s="9">
        <v>64.400000000000006</v>
      </c>
      <c r="DU589" s="9">
        <v>66.400000000000006</v>
      </c>
      <c r="DV589" s="9">
        <v>66.8</v>
      </c>
      <c r="DW589" s="9">
        <v>68.55</v>
      </c>
      <c r="DX589" s="9">
        <v>72.349999999999994</v>
      </c>
      <c r="DY589" s="9">
        <v>77.2</v>
      </c>
      <c r="DZ589" s="9">
        <v>78.5</v>
      </c>
      <c r="EA589" s="9">
        <v>83.6</v>
      </c>
      <c r="EB589" s="9">
        <v>83.6</v>
      </c>
      <c r="EC589" s="9">
        <v>78.7</v>
      </c>
      <c r="ED589" s="9">
        <v>71.599999999999994</v>
      </c>
      <c r="EE589" s="9">
        <v>69.349999999999994</v>
      </c>
      <c r="EF589" s="9">
        <v>69.2</v>
      </c>
      <c r="EG589" s="9">
        <v>69.400000000000006</v>
      </c>
      <c r="EH589" s="9">
        <v>69.8</v>
      </c>
      <c r="EI589" s="9">
        <v>71.849999999999994</v>
      </c>
      <c r="EJ589" s="9">
        <v>77.75</v>
      </c>
      <c r="EK589" s="9">
        <v>79.650000000000006</v>
      </c>
      <c r="EL589" s="9">
        <v>79.900000000000006</v>
      </c>
      <c r="EM589" s="9">
        <v>79.900000000000006</v>
      </c>
      <c r="EN589" s="9">
        <v>79.349999999999994</v>
      </c>
      <c r="EO589" s="9">
        <v>76.05</v>
      </c>
      <c r="EP589" s="9">
        <v>66.8</v>
      </c>
      <c r="EQ589" s="9">
        <v>63.9</v>
      </c>
      <c r="ER589" s="9">
        <v>63.75</v>
      </c>
      <c r="ES589" s="9">
        <v>64</v>
      </c>
      <c r="ET589" s="9">
        <v>64.45</v>
      </c>
      <c r="EU589" s="9">
        <v>66.400000000000006</v>
      </c>
      <c r="EV589" s="9">
        <v>71.900000000000006</v>
      </c>
      <c r="EW589" s="9">
        <v>73.650000000000006</v>
      </c>
      <c r="EX589" s="9">
        <v>73.849999999999994</v>
      </c>
      <c r="EY589" s="9">
        <v>73.7</v>
      </c>
      <c r="EZ589" s="9">
        <v>73.400000000000006</v>
      </c>
      <c r="FA589" s="9">
        <v>71.8</v>
      </c>
      <c r="FB589" s="9">
        <v>67.3</v>
      </c>
      <c r="FC589" s="9">
        <v>65.849999999999994</v>
      </c>
      <c r="FD589" s="9">
        <v>65.7</v>
      </c>
      <c r="FE589" s="9">
        <v>65.7</v>
      </c>
      <c r="FF589" s="9">
        <v>66.2</v>
      </c>
      <c r="FG589" s="9">
        <v>69.099999999999994</v>
      </c>
      <c r="FH589" s="9">
        <v>77.7</v>
      </c>
      <c r="FI589" s="9">
        <v>80.45</v>
      </c>
      <c r="FJ589" s="9">
        <v>80.849999999999994</v>
      </c>
      <c r="FK589" s="9">
        <v>80.95</v>
      </c>
      <c r="FL589" s="9">
        <v>80.099999999999994</v>
      </c>
      <c r="FM589" s="9">
        <v>74.55</v>
      </c>
      <c r="FO589" s="9">
        <v>82.537000000000006</v>
      </c>
      <c r="FP589" s="7">
        <v>86.18</v>
      </c>
      <c r="FQ589" s="9">
        <v>1.2645</v>
      </c>
      <c r="FR589" s="7">
        <f t="shared" si="78"/>
        <v>68.153420324238837</v>
      </c>
      <c r="FT589" s="7">
        <v>4.17</v>
      </c>
      <c r="FU589" s="7">
        <v>3.98</v>
      </c>
      <c r="FV589" s="9">
        <v>82.652500000000003</v>
      </c>
      <c r="FX589" s="9">
        <v>86.75</v>
      </c>
      <c r="FY589" s="9">
        <v>85.36</v>
      </c>
      <c r="FZ589" s="9">
        <v>83.15</v>
      </c>
      <c r="GA589" s="9">
        <v>79.7</v>
      </c>
      <c r="GB589" s="9">
        <v>75.510000000000005</v>
      </c>
    </row>
    <row r="590" spans="1:184" x14ac:dyDescent="0.25">
      <c r="A590" s="6">
        <f t="shared" si="72"/>
        <v>45377</v>
      </c>
      <c r="B590" s="13">
        <f t="shared" si="73"/>
        <v>3</v>
      </c>
      <c r="C590" s="13">
        <f t="shared" si="74"/>
        <v>2024</v>
      </c>
      <c r="D590">
        <f t="shared" si="75"/>
        <v>202403</v>
      </c>
      <c r="E590">
        <f t="shared" si="76"/>
        <v>1</v>
      </c>
      <c r="F590">
        <f t="shared" si="77"/>
        <v>202401</v>
      </c>
      <c r="G590" t="s">
        <v>787</v>
      </c>
      <c r="H590" s="9">
        <v>5.25</v>
      </c>
      <c r="I590" s="9">
        <v>5.1896000000000004</v>
      </c>
      <c r="J590" s="10">
        <v>5.1827956999999998</v>
      </c>
      <c r="K590" s="10">
        <v>5.1256915999999997</v>
      </c>
      <c r="L590" s="10">
        <v>5.0485734000000004</v>
      </c>
      <c r="M590" s="10">
        <v>4.9552148999999996</v>
      </c>
      <c r="N590" s="10">
        <v>4.8562802999999999</v>
      </c>
      <c r="O590" s="10">
        <v>4.7573952999999998</v>
      </c>
      <c r="P590" s="10">
        <v>4.6609664999999998</v>
      </c>
      <c r="Q590" s="10">
        <v>4.5689511999999999</v>
      </c>
      <c r="R590" s="10">
        <v>4.4830930999999996</v>
      </c>
      <c r="S590" s="10">
        <v>4.4044480000000004</v>
      </c>
      <c r="T590" s="10">
        <v>4.3329633000000003</v>
      </c>
      <c r="U590" s="10">
        <v>4.2681424000000003</v>
      </c>
      <c r="V590" s="10">
        <v>4.2084416999999998</v>
      </c>
      <c r="W590" s="10">
        <v>4.1529746000000003</v>
      </c>
      <c r="X590" s="10">
        <v>4.1011286</v>
      </c>
      <c r="Y590" s="10">
        <v>4.0522894999999997</v>
      </c>
      <c r="Z590" s="10">
        <v>4.0058432000000002</v>
      </c>
      <c r="AA590" s="10">
        <v>3.9611771999999998</v>
      </c>
      <c r="AB590" s="10">
        <v>3.9177730999999998</v>
      </c>
      <c r="AC590" s="10">
        <v>3.8755578000000002</v>
      </c>
      <c r="AD590" s="10">
        <v>3.8345886</v>
      </c>
      <c r="AE590" s="10">
        <v>3.7949212000000001</v>
      </c>
      <c r="AF590" s="10">
        <v>3.7566112999999999</v>
      </c>
      <c r="AG590" s="10">
        <v>3.7197160999999999</v>
      </c>
      <c r="AH590" s="10">
        <v>3.6842831999999999</v>
      </c>
      <c r="AI590" s="10">
        <v>3.6503269</v>
      </c>
      <c r="AJ590" s="10">
        <v>3.6178545999999998</v>
      </c>
      <c r="AK590" s="10">
        <v>3.5868723999999998</v>
      </c>
      <c r="AL590" s="10">
        <v>3.5573864999999998</v>
      </c>
      <c r="AM590" s="10">
        <v>3.5294040999999998</v>
      </c>
      <c r="AN590" s="10">
        <v>3.5029314999999999</v>
      </c>
      <c r="AO590" s="10">
        <v>3.4779749</v>
      </c>
      <c r="AP590" s="10">
        <v>3.4545412999999998</v>
      </c>
      <c r="AQ590" s="10">
        <v>3.4326371</v>
      </c>
      <c r="AR590" s="10">
        <v>3.4122685000000001</v>
      </c>
      <c r="AS590" s="10">
        <v>3.3934427</v>
      </c>
      <c r="AT590" s="10">
        <v>3.3761583000000002</v>
      </c>
      <c r="AU590" s="10">
        <v>3.3603706</v>
      </c>
      <c r="AV590" s="10">
        <v>3.3460188</v>
      </c>
      <c r="AW590" s="10">
        <v>3.3330416999999999</v>
      </c>
      <c r="AX590" s="10">
        <v>3.3213781999999998</v>
      </c>
      <c r="AY590" s="10">
        <v>3.3109674</v>
      </c>
      <c r="AZ590" s="10">
        <v>3.3017482</v>
      </c>
      <c r="BA590" s="10">
        <v>3.2936592999999998</v>
      </c>
      <c r="BB590" s="10">
        <v>3.2866401000000001</v>
      </c>
      <c r="BC590" s="10">
        <v>3.2806293000000002</v>
      </c>
      <c r="BD590" s="10">
        <v>3.2755657999999999</v>
      </c>
      <c r="BE590" s="10">
        <v>3.2713887000000001</v>
      </c>
      <c r="BF590" s="10">
        <v>3.2680400999999999</v>
      </c>
      <c r="BG590" s="10">
        <v>3.2654774</v>
      </c>
      <c r="BH590" s="10">
        <v>3.2636628999999999</v>
      </c>
      <c r="BI590" s="10">
        <v>3.2625589000000002</v>
      </c>
      <c r="BJ590" s="10">
        <v>3.2621273999999998</v>
      </c>
      <c r="BK590" s="10">
        <v>3.2623307000000001</v>
      </c>
      <c r="BL590" s="10">
        <v>3.263131</v>
      </c>
      <c r="BM590" s="10">
        <v>3.2644905999999998</v>
      </c>
      <c r="BN590" s="10">
        <v>3.2663715999999998</v>
      </c>
      <c r="BO590" s="10">
        <v>3.2687362000000002</v>
      </c>
      <c r="BP590" s="10">
        <v>3.2715467</v>
      </c>
      <c r="BQ590" s="10">
        <v>3.2747652999999999</v>
      </c>
      <c r="BR590" s="10">
        <v>3.301304</v>
      </c>
      <c r="BS590" s="10">
        <v>3.3377072999999999</v>
      </c>
      <c r="BU590" s="9">
        <v>69.14</v>
      </c>
      <c r="BV590" s="9">
        <v>68.81</v>
      </c>
      <c r="BW590" s="9">
        <v>67.8</v>
      </c>
      <c r="BX590" s="9">
        <v>67.2</v>
      </c>
      <c r="BY590" s="9">
        <v>68.040000000000006</v>
      </c>
      <c r="BZ590" s="9">
        <v>70.56</v>
      </c>
      <c r="CA590" s="9">
        <v>71.010000000000005</v>
      </c>
      <c r="CB590" s="9">
        <v>80.489999999999995</v>
      </c>
      <c r="CC590" s="9">
        <v>85.29</v>
      </c>
      <c r="CD590" s="9">
        <v>86.41</v>
      </c>
      <c r="CE590" s="9">
        <v>86.35</v>
      </c>
      <c r="CF590" s="9">
        <v>83.25</v>
      </c>
      <c r="CG590" s="9">
        <v>79.55</v>
      </c>
      <c r="CH590" s="9">
        <v>76.239999999999995</v>
      </c>
      <c r="CI590" s="9">
        <v>73.040000000000006</v>
      </c>
      <c r="CJ590" s="9">
        <v>73.040000000000006</v>
      </c>
      <c r="CK590" s="9">
        <v>74.349999999999994</v>
      </c>
      <c r="CL590" s="9">
        <v>76.760000000000005</v>
      </c>
      <c r="CM590" s="9">
        <v>79.959999999999994</v>
      </c>
      <c r="CN590" s="9">
        <v>82.67</v>
      </c>
      <c r="CO590" s="9">
        <v>85.65</v>
      </c>
      <c r="CP590" s="9">
        <v>88.43</v>
      </c>
      <c r="CQ590" s="9">
        <v>90.4</v>
      </c>
      <c r="CR590" s="9">
        <v>83.99</v>
      </c>
      <c r="CS590" s="9">
        <v>73.260000000000005</v>
      </c>
      <c r="CT590" s="9">
        <v>69.459999999999994</v>
      </c>
      <c r="CU590" s="9">
        <v>66.56</v>
      </c>
      <c r="CV590" s="9">
        <v>67.180000000000007</v>
      </c>
      <c r="CW590" s="9">
        <v>67.53</v>
      </c>
      <c r="CX590" s="9">
        <v>69.510000000000005</v>
      </c>
      <c r="CY590" s="9">
        <v>73.31</v>
      </c>
      <c r="CZ590" s="9">
        <v>76.75</v>
      </c>
      <c r="DA590" s="9">
        <v>79.989999999999995</v>
      </c>
      <c r="DB590" s="9">
        <v>82.2</v>
      </c>
      <c r="DC590" s="9">
        <v>81.650000000000006</v>
      </c>
      <c r="DD590" s="9">
        <v>79.209999999999994</v>
      </c>
      <c r="DE590" s="9">
        <v>75.41</v>
      </c>
      <c r="DF590" s="9">
        <v>72.319999999999993</v>
      </c>
      <c r="DG590" s="9">
        <v>68.260000000000005</v>
      </c>
      <c r="DH590" s="9">
        <v>62.99</v>
      </c>
      <c r="DI590" s="9">
        <v>63.75</v>
      </c>
      <c r="DJ590" s="9">
        <v>66.86</v>
      </c>
      <c r="DK590" s="9">
        <v>71.459999999999994</v>
      </c>
      <c r="DL590" s="9">
        <v>75.150000000000006</v>
      </c>
      <c r="DM590" s="9">
        <v>79.19</v>
      </c>
      <c r="DN590" s="9">
        <v>84.59</v>
      </c>
      <c r="DO590" s="9">
        <v>85.5</v>
      </c>
      <c r="DP590" s="9">
        <v>83.24</v>
      </c>
      <c r="DR590" s="9">
        <v>62.3</v>
      </c>
      <c r="DS590" s="9">
        <v>60.2</v>
      </c>
      <c r="DT590" s="9">
        <v>62.35</v>
      </c>
      <c r="DU590" s="9">
        <v>64.05</v>
      </c>
      <c r="DV590" s="9">
        <v>64.5</v>
      </c>
      <c r="DW590" s="9">
        <v>66.400000000000006</v>
      </c>
      <c r="DX590" s="9">
        <v>70.5</v>
      </c>
      <c r="DY590" s="9">
        <v>75.349999999999994</v>
      </c>
      <c r="DZ590" s="9">
        <v>76.650000000000006</v>
      </c>
      <c r="EA590" s="9">
        <v>81.150000000000006</v>
      </c>
      <c r="EB590" s="9">
        <v>81.150000000000006</v>
      </c>
      <c r="EC590" s="9">
        <v>76.25</v>
      </c>
      <c r="ED590" s="9">
        <v>70</v>
      </c>
      <c r="EE590" s="9">
        <v>68</v>
      </c>
      <c r="EF590" s="9">
        <v>67.75</v>
      </c>
      <c r="EG590" s="9">
        <v>67.599999999999994</v>
      </c>
      <c r="EH590" s="9">
        <v>67.95</v>
      </c>
      <c r="EI590" s="9">
        <v>70.150000000000006</v>
      </c>
      <c r="EJ590" s="9">
        <v>76.599999999999994</v>
      </c>
      <c r="EK590" s="9">
        <v>78.7</v>
      </c>
      <c r="EL590" s="9">
        <v>78.95</v>
      </c>
      <c r="EM590" s="9">
        <v>78.95</v>
      </c>
      <c r="EN590" s="9">
        <v>78.400000000000006</v>
      </c>
      <c r="EO590" s="9">
        <v>75.150000000000006</v>
      </c>
      <c r="EP590" s="9">
        <v>66.05</v>
      </c>
      <c r="EQ590" s="9">
        <v>63.25</v>
      </c>
      <c r="ER590" s="9">
        <v>63.05</v>
      </c>
      <c r="ES590" s="9">
        <v>63.3</v>
      </c>
      <c r="ET590" s="9">
        <v>63.75</v>
      </c>
      <c r="EU590" s="9">
        <v>65.599999999999994</v>
      </c>
      <c r="EV590" s="9">
        <v>70.75</v>
      </c>
      <c r="EW590" s="9">
        <v>72.400000000000006</v>
      </c>
      <c r="EX590" s="9">
        <v>72.55</v>
      </c>
      <c r="EY590" s="9">
        <v>72.45</v>
      </c>
      <c r="EZ590" s="9">
        <v>72.150000000000006</v>
      </c>
      <c r="FA590" s="9">
        <v>70.599999999999994</v>
      </c>
      <c r="FB590" s="9">
        <v>66.349999999999994</v>
      </c>
      <c r="FC590" s="9">
        <v>64.95</v>
      </c>
      <c r="FD590" s="9">
        <v>64.8</v>
      </c>
      <c r="FE590" s="9">
        <v>64.849999999999994</v>
      </c>
      <c r="FF590" s="9">
        <v>65.3</v>
      </c>
      <c r="FG590" s="9">
        <v>68.2</v>
      </c>
      <c r="FH590" s="9">
        <v>76.8</v>
      </c>
      <c r="FI590" s="9">
        <v>79.55</v>
      </c>
      <c r="FJ590" s="9">
        <v>79.95</v>
      </c>
      <c r="FK590" s="9">
        <v>80.05</v>
      </c>
      <c r="FL590" s="9">
        <v>79.2</v>
      </c>
      <c r="FM590" s="9">
        <v>73.650000000000006</v>
      </c>
      <c r="FO590" s="9">
        <v>82.480599999999995</v>
      </c>
      <c r="FP590" s="7">
        <v>85.91</v>
      </c>
      <c r="FQ590" s="9">
        <v>1.2627999999999999</v>
      </c>
      <c r="FR590" s="7">
        <f t="shared" si="78"/>
        <v>68.031358885017426</v>
      </c>
      <c r="FT590" s="7">
        <v>4.16</v>
      </c>
      <c r="FU590" s="7">
        <v>3.97</v>
      </c>
      <c r="FV590" s="9">
        <v>82.596000000000004</v>
      </c>
      <c r="FX590" s="9">
        <v>86.25</v>
      </c>
      <c r="FY590" s="9">
        <v>84.91</v>
      </c>
      <c r="FZ590" s="9">
        <v>82.79</v>
      </c>
      <c r="GA590" s="9">
        <v>79.44</v>
      </c>
      <c r="GB590" s="9">
        <v>75.37</v>
      </c>
    </row>
    <row r="591" spans="1:184" x14ac:dyDescent="0.25">
      <c r="A591" s="6">
        <f t="shared" ref="A591:A654" si="79">+A586+7</f>
        <v>45378</v>
      </c>
      <c r="B591" s="13">
        <f t="shared" si="73"/>
        <v>3</v>
      </c>
      <c r="C591" s="13">
        <f t="shared" si="74"/>
        <v>2024</v>
      </c>
      <c r="D591">
        <f t="shared" si="75"/>
        <v>202403</v>
      </c>
      <c r="E591">
        <f t="shared" si="76"/>
        <v>1</v>
      </c>
      <c r="F591">
        <f t="shared" si="77"/>
        <v>202401</v>
      </c>
      <c r="G591" t="s">
        <v>788</v>
      </c>
      <c r="H591" s="9">
        <v>5.25</v>
      </c>
      <c r="I591" s="9">
        <v>5.1898999999999997</v>
      </c>
      <c r="J591" s="10">
        <v>5.1814296000000004</v>
      </c>
      <c r="K591" s="10">
        <v>5.1231903000000001</v>
      </c>
      <c r="L591" s="10">
        <v>5.0458183999999999</v>
      </c>
      <c r="M591" s="10">
        <v>4.9524743999999998</v>
      </c>
      <c r="N591" s="10">
        <v>4.8528428000000003</v>
      </c>
      <c r="O591" s="10">
        <v>4.7529013000000004</v>
      </c>
      <c r="P591" s="10">
        <v>4.6551650999999996</v>
      </c>
      <c r="Q591" s="10">
        <v>4.5615344999999996</v>
      </c>
      <c r="R591" s="10">
        <v>4.4736998000000003</v>
      </c>
      <c r="S591" s="10">
        <v>4.3925289999999997</v>
      </c>
      <c r="T591" s="10">
        <v>4.3181355000000003</v>
      </c>
      <c r="U591" s="10">
        <v>4.2499877000000001</v>
      </c>
      <c r="V591" s="10">
        <v>4.1865883000000004</v>
      </c>
      <c r="W591" s="10">
        <v>4.1271481999999997</v>
      </c>
      <c r="X591" s="10">
        <v>4.0711485999999999</v>
      </c>
      <c r="Y591" s="10">
        <v>4.0180689999999997</v>
      </c>
      <c r="Z591" s="10">
        <v>3.9673888000000002</v>
      </c>
      <c r="AA591" s="10">
        <v>3.9185891000000002</v>
      </c>
      <c r="AB591" s="10">
        <v>3.8712282</v>
      </c>
      <c r="AC591" s="10">
        <v>3.8253108999999998</v>
      </c>
      <c r="AD591" s="10">
        <v>3.7810006999999999</v>
      </c>
      <c r="AE591" s="10">
        <v>3.7384596999999999</v>
      </c>
      <c r="AF591" s="10">
        <v>3.6978498000000002</v>
      </c>
      <c r="AG591" s="10">
        <v>3.6593347000000001</v>
      </c>
      <c r="AH591" s="10">
        <v>3.6230381999999999</v>
      </c>
      <c r="AI591" s="10">
        <v>3.5889308</v>
      </c>
      <c r="AJ591" s="10">
        <v>3.5569462000000001</v>
      </c>
      <c r="AK591" s="10">
        <v>3.5270166999999999</v>
      </c>
      <c r="AL591" s="10">
        <v>3.4990747999999998</v>
      </c>
      <c r="AM591" s="10">
        <v>3.4730539999999999</v>
      </c>
      <c r="AN591" s="10">
        <v>3.4488865999999998</v>
      </c>
      <c r="AO591" s="10">
        <v>3.4265051999999998</v>
      </c>
      <c r="AP591" s="10">
        <v>3.4058430999999998</v>
      </c>
      <c r="AQ591" s="10">
        <v>3.3868328000000001</v>
      </c>
      <c r="AR591" s="10">
        <v>3.3694069</v>
      </c>
      <c r="AS591" s="10">
        <v>3.3534985000000002</v>
      </c>
      <c r="AT591" s="10">
        <v>3.3390398999999999</v>
      </c>
      <c r="AU591" s="10">
        <v>3.3259615</v>
      </c>
      <c r="AV591" s="10">
        <v>3.3141935</v>
      </c>
      <c r="AW591" s="10">
        <v>3.3036658000000001</v>
      </c>
      <c r="AX591" s="10">
        <v>3.2943080999999999</v>
      </c>
      <c r="AY591" s="10">
        <v>3.2860507000000001</v>
      </c>
      <c r="AZ591" s="10">
        <v>3.2788233999999998</v>
      </c>
      <c r="BA591" s="10">
        <v>3.2725559999999998</v>
      </c>
      <c r="BB591" s="10">
        <v>3.2671785999999998</v>
      </c>
      <c r="BC591" s="10">
        <v>3.2626211000000001</v>
      </c>
      <c r="BD591" s="10">
        <v>3.2588135</v>
      </c>
      <c r="BE591" s="10">
        <v>3.2556856999999999</v>
      </c>
      <c r="BF591" s="10">
        <v>3.2531747000000002</v>
      </c>
      <c r="BG591" s="10">
        <v>3.2512493999999998</v>
      </c>
      <c r="BH591" s="10">
        <v>3.2498868999999999</v>
      </c>
      <c r="BI591" s="10">
        <v>3.2490648000000002</v>
      </c>
      <c r="BJ591" s="10">
        <v>3.2487602999999998</v>
      </c>
      <c r="BK591" s="10">
        <v>3.2489509000000001</v>
      </c>
      <c r="BL591" s="10">
        <v>3.2496139999999998</v>
      </c>
      <c r="BM591" s="10">
        <v>3.2507267999999998</v>
      </c>
      <c r="BN591" s="10">
        <v>3.2522669</v>
      </c>
      <c r="BO591" s="10">
        <v>3.2542114999999998</v>
      </c>
      <c r="BP591" s="10">
        <v>3.2565379999999999</v>
      </c>
      <c r="BQ591" s="10">
        <v>3.2592238999999998</v>
      </c>
      <c r="BR591" s="10">
        <v>3.2820238000000002</v>
      </c>
      <c r="BS591" s="10">
        <v>3.3145215000000001</v>
      </c>
      <c r="BU591" s="9">
        <v>69.22</v>
      </c>
      <c r="BV591" s="9">
        <v>69.56</v>
      </c>
      <c r="BW591" s="9">
        <v>68.900000000000006</v>
      </c>
      <c r="BX591" s="9">
        <v>68.39</v>
      </c>
      <c r="BY591" s="9">
        <v>69.010000000000005</v>
      </c>
      <c r="BZ591" s="9">
        <v>71.56</v>
      </c>
      <c r="CA591" s="9">
        <v>72.510000000000005</v>
      </c>
      <c r="CB591" s="9">
        <v>81.75</v>
      </c>
      <c r="CC591" s="9">
        <v>86.41</v>
      </c>
      <c r="CD591" s="9">
        <v>87.82</v>
      </c>
      <c r="CE591" s="9">
        <v>87.76</v>
      </c>
      <c r="CF591" s="9">
        <v>84.66</v>
      </c>
      <c r="CG591" s="9">
        <v>81</v>
      </c>
      <c r="CH591" s="9">
        <v>77.69</v>
      </c>
      <c r="CI591" s="9">
        <v>74.489999999999995</v>
      </c>
      <c r="CJ591" s="9">
        <v>74.489999999999995</v>
      </c>
      <c r="CK591" s="9">
        <v>75.8</v>
      </c>
      <c r="CL591" s="9">
        <v>78.209999999999994</v>
      </c>
      <c r="CM591" s="9">
        <v>81.41</v>
      </c>
      <c r="CN591" s="9">
        <v>84.12</v>
      </c>
      <c r="CO591" s="9">
        <v>87.1</v>
      </c>
      <c r="CP591" s="9">
        <v>89.88</v>
      </c>
      <c r="CQ591" s="9">
        <v>91.85</v>
      </c>
      <c r="CR591" s="9">
        <v>85.44</v>
      </c>
      <c r="CS591" s="9">
        <v>74.709999999999994</v>
      </c>
      <c r="CT591" s="9">
        <v>71.11</v>
      </c>
      <c r="CU591" s="9">
        <v>68.209999999999994</v>
      </c>
      <c r="CV591" s="9">
        <v>68.83</v>
      </c>
      <c r="CW591" s="9">
        <v>69.180000000000007</v>
      </c>
      <c r="CX591" s="9">
        <v>71.16</v>
      </c>
      <c r="CY591" s="9">
        <v>74.66</v>
      </c>
      <c r="CZ591" s="9">
        <v>78.099999999999994</v>
      </c>
      <c r="DA591" s="9">
        <v>81.34</v>
      </c>
      <c r="DB591" s="9">
        <v>83.55</v>
      </c>
      <c r="DC591" s="9">
        <v>83</v>
      </c>
      <c r="DD591" s="9">
        <v>80.56</v>
      </c>
      <c r="DE591" s="9">
        <v>76.16</v>
      </c>
      <c r="DF591" s="9">
        <v>73.069999999999993</v>
      </c>
      <c r="DG591" s="9">
        <v>69.010000000000005</v>
      </c>
      <c r="DH591" s="9">
        <v>63.74</v>
      </c>
      <c r="DI591" s="9">
        <v>64.5</v>
      </c>
      <c r="DJ591" s="9">
        <v>67.61</v>
      </c>
      <c r="DK591" s="9">
        <v>72.209999999999994</v>
      </c>
      <c r="DL591" s="9">
        <v>75.900000000000006</v>
      </c>
      <c r="DM591" s="9">
        <v>79.94</v>
      </c>
      <c r="DN591" s="9">
        <v>85.34</v>
      </c>
      <c r="DO591" s="9">
        <v>86.25</v>
      </c>
      <c r="DP591" s="9">
        <v>83.99</v>
      </c>
      <c r="DR591" s="9">
        <v>61.65</v>
      </c>
      <c r="DS591" s="9">
        <v>59.35</v>
      </c>
      <c r="DT591" s="9">
        <v>61.7</v>
      </c>
      <c r="DU591" s="9">
        <v>64.150000000000006</v>
      </c>
      <c r="DV591" s="9">
        <v>64.599999999999994</v>
      </c>
      <c r="DW591" s="9">
        <v>66.5</v>
      </c>
      <c r="DX591" s="9">
        <v>71.2</v>
      </c>
      <c r="DY591" s="9">
        <v>76.05</v>
      </c>
      <c r="DZ591" s="9">
        <v>77.349999999999994</v>
      </c>
      <c r="EA591" s="9">
        <v>81.95</v>
      </c>
      <c r="EB591" s="9">
        <v>81.95</v>
      </c>
      <c r="EC591" s="9">
        <v>77.05</v>
      </c>
      <c r="ED591" s="9">
        <v>70.05</v>
      </c>
      <c r="EE591" s="9">
        <v>67.849999999999994</v>
      </c>
      <c r="EF591" s="9">
        <v>67.7</v>
      </c>
      <c r="EG591" s="9">
        <v>67.849999999999994</v>
      </c>
      <c r="EH591" s="9">
        <v>68.3</v>
      </c>
      <c r="EI591" s="9">
        <v>70.55</v>
      </c>
      <c r="EJ591" s="9">
        <v>76.849999999999994</v>
      </c>
      <c r="EK591" s="9">
        <v>78.900000000000006</v>
      </c>
      <c r="EL591" s="9">
        <v>79.2</v>
      </c>
      <c r="EM591" s="9">
        <v>79.150000000000006</v>
      </c>
      <c r="EN591" s="9">
        <v>78.599999999999994</v>
      </c>
      <c r="EO591" s="9">
        <v>75.5</v>
      </c>
      <c r="EP591" s="9">
        <v>66.8</v>
      </c>
      <c r="EQ591" s="9">
        <v>64.099999999999994</v>
      </c>
      <c r="ER591" s="9">
        <v>63.95</v>
      </c>
      <c r="ES591" s="9">
        <v>64.2</v>
      </c>
      <c r="ET591" s="9">
        <v>64.599999999999994</v>
      </c>
      <c r="EU591" s="9">
        <v>66.349999999999994</v>
      </c>
      <c r="EV591" s="9">
        <v>71.3</v>
      </c>
      <c r="EW591" s="9">
        <v>72.900000000000006</v>
      </c>
      <c r="EX591" s="9">
        <v>73.05</v>
      </c>
      <c r="EY591" s="9">
        <v>72.95</v>
      </c>
      <c r="EZ591" s="9">
        <v>72.650000000000006</v>
      </c>
      <c r="FA591" s="9">
        <v>71.05</v>
      </c>
      <c r="FB591" s="9">
        <v>66.55</v>
      </c>
      <c r="FC591" s="9">
        <v>65.099999999999994</v>
      </c>
      <c r="FD591" s="9">
        <v>64.95</v>
      </c>
      <c r="FE591" s="9">
        <v>64.95</v>
      </c>
      <c r="FF591" s="9">
        <v>65.45</v>
      </c>
      <c r="FG591" s="9">
        <v>68.349999999999994</v>
      </c>
      <c r="FH591" s="9">
        <v>76.95</v>
      </c>
      <c r="FI591" s="9">
        <v>79.7</v>
      </c>
      <c r="FJ591" s="9">
        <v>80.099999999999994</v>
      </c>
      <c r="FK591" s="9">
        <v>80.2</v>
      </c>
      <c r="FL591" s="9">
        <v>79.349999999999994</v>
      </c>
      <c r="FM591" s="9">
        <v>73.8</v>
      </c>
      <c r="FO591" s="9">
        <v>82.546700000000001</v>
      </c>
      <c r="FP591" s="7">
        <v>84.94</v>
      </c>
      <c r="FQ591" s="9">
        <v>1.2628999999999999</v>
      </c>
      <c r="FR591" s="7">
        <f t="shared" si="78"/>
        <v>67.257898487607889</v>
      </c>
      <c r="FT591" s="7">
        <v>4.1500000000000004</v>
      </c>
      <c r="FU591" s="7">
        <v>3.93</v>
      </c>
      <c r="FV591" s="9">
        <v>82.668899999999994</v>
      </c>
      <c r="FX591" s="9">
        <v>86.09</v>
      </c>
      <c r="FY591" s="9">
        <v>84.71</v>
      </c>
      <c r="FZ591" s="9">
        <v>82.66</v>
      </c>
      <c r="GA591" s="9">
        <v>79.37</v>
      </c>
      <c r="GB591" s="9">
        <v>75.36</v>
      </c>
    </row>
    <row r="592" spans="1:184" x14ac:dyDescent="0.25">
      <c r="A592" s="6">
        <f t="shared" si="79"/>
        <v>45379</v>
      </c>
      <c r="B592" s="13">
        <f t="shared" si="73"/>
        <v>3</v>
      </c>
      <c r="C592" s="13">
        <f t="shared" si="74"/>
        <v>2024</v>
      </c>
      <c r="D592">
        <f t="shared" si="75"/>
        <v>202403</v>
      </c>
      <c r="E592">
        <f t="shared" si="76"/>
        <v>1</v>
      </c>
      <c r="F592">
        <f t="shared" si="77"/>
        <v>202401</v>
      </c>
      <c r="G592" t="s">
        <v>789</v>
      </c>
      <c r="H592" s="9">
        <v>5.25</v>
      </c>
      <c r="I592" s="9">
        <v>5.1910999999999996</v>
      </c>
      <c r="J592" s="10">
        <v>5.1827949000000002</v>
      </c>
      <c r="K592" s="10">
        <v>5.1285197</v>
      </c>
      <c r="L592" s="10">
        <v>5.0548387000000004</v>
      </c>
      <c r="M592" s="10">
        <v>4.9650426999999997</v>
      </c>
      <c r="N592" s="10">
        <v>4.8685885999999998</v>
      </c>
      <c r="O592" s="10">
        <v>4.7708037000000001</v>
      </c>
      <c r="P592" s="10">
        <v>4.6732193999999998</v>
      </c>
      <c r="Q592" s="10">
        <v>4.5769532000000002</v>
      </c>
      <c r="R592" s="10">
        <v>4.4834965000000002</v>
      </c>
      <c r="S592" s="10">
        <v>4.3944428000000002</v>
      </c>
      <c r="T592" s="10">
        <v>4.3108747000000003</v>
      </c>
      <c r="U592" s="10">
        <v>4.2335020999999999</v>
      </c>
      <c r="V592" s="10">
        <v>4.1628109999999996</v>
      </c>
      <c r="W592" s="10">
        <v>4.0982377999999997</v>
      </c>
      <c r="X592" s="10">
        <v>4.0389508000000003</v>
      </c>
      <c r="Y592" s="10">
        <v>3.9841158000000001</v>
      </c>
      <c r="Z592" s="10">
        <v>3.9328986000000001</v>
      </c>
      <c r="AA592" s="10">
        <v>3.8844672</v>
      </c>
      <c r="AB592" s="10">
        <v>3.8381017000000002</v>
      </c>
      <c r="AC592" s="10">
        <v>3.7936676999999999</v>
      </c>
      <c r="AD592" s="10">
        <v>3.7512192999999998</v>
      </c>
      <c r="AE592" s="10">
        <v>3.7108091000000001</v>
      </c>
      <c r="AF592" s="10">
        <v>3.6724898000000001</v>
      </c>
      <c r="AG592" s="10">
        <v>3.6363153000000001</v>
      </c>
      <c r="AH592" s="10">
        <v>3.6023211000000002</v>
      </c>
      <c r="AI592" s="10">
        <v>3.5704587000000001</v>
      </c>
      <c r="AJ592" s="10">
        <v>3.5406553000000001</v>
      </c>
      <c r="AK592" s="10">
        <v>3.5128368999999999</v>
      </c>
      <c r="AL592" s="10">
        <v>3.4869295999999999</v>
      </c>
      <c r="AM592" s="10">
        <v>3.4628602000000002</v>
      </c>
      <c r="AN592" s="10">
        <v>3.4405549999999998</v>
      </c>
      <c r="AO592" s="10">
        <v>3.4199399000000001</v>
      </c>
      <c r="AP592" s="10">
        <v>3.4009420000000001</v>
      </c>
      <c r="AQ592" s="10">
        <v>3.3834871999999998</v>
      </c>
      <c r="AR592" s="10">
        <v>3.3675017999999999</v>
      </c>
      <c r="AS592" s="10">
        <v>3.3529125</v>
      </c>
      <c r="AT592" s="10">
        <v>3.3396465000000002</v>
      </c>
      <c r="AU592" s="10">
        <v>3.3276360999999999</v>
      </c>
      <c r="AV592" s="10">
        <v>3.3168153999999999</v>
      </c>
      <c r="AW592" s="10">
        <v>3.307118</v>
      </c>
      <c r="AX592" s="10">
        <v>3.2984779</v>
      </c>
      <c r="AY592" s="10">
        <v>3.2908290999999998</v>
      </c>
      <c r="AZ592" s="10">
        <v>3.2841051999999999</v>
      </c>
      <c r="BA592" s="10">
        <v>3.2782401999999999</v>
      </c>
      <c r="BB592" s="10">
        <v>3.2731680000000001</v>
      </c>
      <c r="BC592" s="10">
        <v>3.2688225000000002</v>
      </c>
      <c r="BD592" s="10">
        <v>3.2651374</v>
      </c>
      <c r="BE592" s="10">
        <v>3.2620467999999998</v>
      </c>
      <c r="BF592" s="10">
        <v>3.2594922</v>
      </c>
      <c r="BG592" s="10">
        <v>3.2574502999999999</v>
      </c>
      <c r="BH592" s="10">
        <v>3.2559073000000001</v>
      </c>
      <c r="BI592" s="10">
        <v>3.2548493000000001</v>
      </c>
      <c r="BJ592" s="10">
        <v>3.2542624</v>
      </c>
      <c r="BK592" s="10">
        <v>3.2541327999999998</v>
      </c>
      <c r="BL592" s="10">
        <v>3.2544466999999999</v>
      </c>
      <c r="BM592" s="10">
        <v>3.2551903000000002</v>
      </c>
      <c r="BN592" s="10">
        <v>3.2563496000000001</v>
      </c>
      <c r="BO592" s="10">
        <v>3.2579107999999999</v>
      </c>
      <c r="BP592" s="10">
        <v>3.2598601999999999</v>
      </c>
      <c r="BQ592" s="10">
        <v>3.2621837999999999</v>
      </c>
      <c r="BR592" s="10">
        <v>3.2833437999999999</v>
      </c>
      <c r="BS592" s="10">
        <v>3.3153028999999998</v>
      </c>
      <c r="BU592" s="9">
        <v>68.05</v>
      </c>
      <c r="BV592" s="9">
        <v>67.650000000000006</v>
      </c>
      <c r="BW592" s="9">
        <v>67.38</v>
      </c>
      <c r="BX592" s="9">
        <v>67.98</v>
      </c>
      <c r="BY592" s="9">
        <v>70.78</v>
      </c>
      <c r="BZ592" s="9">
        <v>71.62</v>
      </c>
      <c r="CA592" s="9">
        <v>80.959999999999994</v>
      </c>
      <c r="CB592" s="9">
        <v>85.8</v>
      </c>
      <c r="CC592" s="9">
        <v>87.1</v>
      </c>
      <c r="CD592" s="9">
        <v>87</v>
      </c>
      <c r="CE592" s="9">
        <v>83.85</v>
      </c>
      <c r="CF592" s="9">
        <v>80.34</v>
      </c>
      <c r="CG592" s="9">
        <v>77.040000000000006</v>
      </c>
      <c r="CH592" s="9">
        <v>73.84</v>
      </c>
      <c r="CI592" s="9">
        <v>73.84</v>
      </c>
      <c r="CJ592" s="9">
        <v>75.150000000000006</v>
      </c>
      <c r="CK592" s="9">
        <v>77.56</v>
      </c>
      <c r="CL592" s="9">
        <v>80.540000000000006</v>
      </c>
      <c r="CM592" s="9">
        <v>83.05</v>
      </c>
      <c r="CN592" s="9">
        <v>85.99</v>
      </c>
      <c r="CO592" s="9">
        <v>88.77</v>
      </c>
      <c r="CP592" s="9">
        <v>90.74</v>
      </c>
      <c r="CQ592" s="9">
        <v>84.33</v>
      </c>
      <c r="CR592" s="9">
        <v>73.599999999999994</v>
      </c>
      <c r="CS592" s="9">
        <v>70</v>
      </c>
      <c r="CT592" s="9">
        <v>67.099999999999994</v>
      </c>
      <c r="CU592" s="9">
        <v>67.72</v>
      </c>
      <c r="CV592" s="9">
        <v>68.069999999999993</v>
      </c>
      <c r="CW592" s="9">
        <v>70.05</v>
      </c>
      <c r="CX592" s="9">
        <v>73.75</v>
      </c>
      <c r="CY592" s="9">
        <v>77.19</v>
      </c>
      <c r="CZ592" s="9">
        <v>80.430000000000007</v>
      </c>
      <c r="DA592" s="9">
        <v>82.64</v>
      </c>
      <c r="DB592" s="9">
        <v>82.09</v>
      </c>
      <c r="DC592" s="9">
        <v>79.650000000000006</v>
      </c>
      <c r="DD592" s="9">
        <v>75.650000000000006</v>
      </c>
      <c r="DE592" s="9">
        <v>72.56</v>
      </c>
      <c r="DF592" s="9">
        <v>68.5</v>
      </c>
      <c r="DG592" s="9">
        <v>63.23</v>
      </c>
      <c r="DH592" s="9">
        <v>63.99</v>
      </c>
      <c r="DI592" s="9">
        <v>67.099999999999994</v>
      </c>
      <c r="DJ592" s="9">
        <v>71.7</v>
      </c>
      <c r="DK592" s="9">
        <v>75.39</v>
      </c>
      <c r="DL592" s="9">
        <v>79.430000000000007</v>
      </c>
      <c r="DM592" s="9">
        <v>84.83</v>
      </c>
      <c r="DN592" s="9">
        <v>85.74</v>
      </c>
      <c r="DO592" s="9">
        <v>83.48</v>
      </c>
      <c r="DP592" s="9">
        <v>77.78</v>
      </c>
      <c r="DR592" s="9">
        <v>58.8</v>
      </c>
      <c r="DS592" s="9">
        <v>60.4</v>
      </c>
      <c r="DT592" s="9">
        <v>62.65</v>
      </c>
      <c r="DU592" s="9">
        <v>63.15</v>
      </c>
      <c r="DV592" s="9">
        <v>65.150000000000006</v>
      </c>
      <c r="DW592" s="9">
        <v>70.55</v>
      </c>
      <c r="DX592" s="9">
        <v>75.400000000000006</v>
      </c>
      <c r="DY592" s="9">
        <v>76.7</v>
      </c>
      <c r="DZ592" s="9">
        <v>81.099999999999994</v>
      </c>
      <c r="EA592" s="9">
        <v>81.099999999999994</v>
      </c>
      <c r="EB592" s="9">
        <v>76.2</v>
      </c>
      <c r="EC592" s="9">
        <v>69.650000000000006</v>
      </c>
      <c r="ED592" s="9">
        <v>67.599999999999994</v>
      </c>
      <c r="EE592" s="9">
        <v>67.400000000000006</v>
      </c>
      <c r="EF592" s="9">
        <v>67.55</v>
      </c>
      <c r="EG592" s="9">
        <v>68</v>
      </c>
      <c r="EH592" s="9">
        <v>70.3</v>
      </c>
      <c r="EI592" s="9">
        <v>76.599999999999994</v>
      </c>
      <c r="EJ592" s="9">
        <v>78.650000000000006</v>
      </c>
      <c r="EK592" s="9">
        <v>78.900000000000006</v>
      </c>
      <c r="EL592" s="9">
        <v>78.900000000000006</v>
      </c>
      <c r="EM592" s="9">
        <v>78.349999999999994</v>
      </c>
      <c r="EN592" s="9">
        <v>75.099999999999994</v>
      </c>
      <c r="EO592" s="9">
        <v>66.25</v>
      </c>
      <c r="EP592" s="9">
        <v>63.45</v>
      </c>
      <c r="EQ592" s="9">
        <v>63.3</v>
      </c>
      <c r="ER592" s="9">
        <v>63.55</v>
      </c>
      <c r="ES592" s="9">
        <v>63.95</v>
      </c>
      <c r="ET592" s="9">
        <v>65.95</v>
      </c>
      <c r="EU592" s="9">
        <v>71.25</v>
      </c>
      <c r="EV592" s="9">
        <v>72.95</v>
      </c>
      <c r="EW592" s="9">
        <v>73.150000000000006</v>
      </c>
      <c r="EX592" s="9">
        <v>73.05</v>
      </c>
      <c r="EY592" s="9">
        <v>72.7</v>
      </c>
      <c r="EZ592" s="9">
        <v>70.95</v>
      </c>
      <c r="FA592" s="9">
        <v>66.3</v>
      </c>
      <c r="FB592" s="9">
        <v>64.8</v>
      </c>
      <c r="FC592" s="9">
        <v>64.650000000000006</v>
      </c>
      <c r="FD592" s="9">
        <v>64.650000000000006</v>
      </c>
      <c r="FE592" s="9">
        <v>65.150000000000006</v>
      </c>
      <c r="FF592" s="9">
        <v>68.2</v>
      </c>
      <c r="FG592" s="9">
        <v>76.8</v>
      </c>
      <c r="FH592" s="9">
        <v>79.599999999999994</v>
      </c>
      <c r="FI592" s="9">
        <v>80</v>
      </c>
      <c r="FJ592" s="9">
        <v>80.05</v>
      </c>
      <c r="FK592" s="9">
        <v>79.2</v>
      </c>
      <c r="FL592" s="9">
        <v>73.5</v>
      </c>
      <c r="FM592" s="9">
        <v>57.65</v>
      </c>
      <c r="FO592" s="9">
        <v>82.634900000000002</v>
      </c>
      <c r="FP592" s="7">
        <v>86.17</v>
      </c>
      <c r="FQ592" s="9">
        <v>1.2632000000000001</v>
      </c>
      <c r="FR592" s="7">
        <f t="shared" si="78"/>
        <v>68.215642811906264</v>
      </c>
      <c r="FT592" s="7">
        <v>4.16</v>
      </c>
      <c r="FU592" s="7">
        <v>3.95</v>
      </c>
      <c r="FV592" s="9">
        <v>82.755399999999995</v>
      </c>
      <c r="FX592" s="9">
        <v>87.48</v>
      </c>
      <c r="FY592" s="9">
        <v>86.15</v>
      </c>
      <c r="FZ592" s="9">
        <v>83.81</v>
      </c>
      <c r="GA592" s="9">
        <v>80.260000000000005</v>
      </c>
      <c r="GB592" s="9">
        <v>75.959999999999994</v>
      </c>
    </row>
    <row r="593" spans="1:184" x14ac:dyDescent="0.25">
      <c r="A593" s="6">
        <f t="shared" si="79"/>
        <v>45380</v>
      </c>
      <c r="B593" s="13">
        <f t="shared" si="73"/>
        <v>3</v>
      </c>
      <c r="C593" s="13">
        <f t="shared" si="74"/>
        <v>2024</v>
      </c>
      <c r="D593">
        <f t="shared" si="75"/>
        <v>202403</v>
      </c>
      <c r="E593">
        <f t="shared" si="76"/>
        <v>1</v>
      </c>
      <c r="F593">
        <f t="shared" si="77"/>
        <v>202401</v>
      </c>
      <c r="G593" t="s">
        <v>790</v>
      </c>
      <c r="H593" s="9">
        <v>5.25</v>
      </c>
      <c r="I593" s="9" t="e">
        <v>#N/A</v>
      </c>
      <c r="J593" s="10" t="e">
        <v>#N/A</v>
      </c>
      <c r="K593" s="10" t="e">
        <v>#N/A</v>
      </c>
      <c r="L593" s="10" t="e">
        <v>#N/A</v>
      </c>
      <c r="M593" s="10" t="e">
        <v>#N/A</v>
      </c>
      <c r="N593" s="10" t="e">
        <v>#N/A</v>
      </c>
      <c r="O593" s="10" t="e">
        <v>#N/A</v>
      </c>
      <c r="P593" s="10" t="e">
        <v>#N/A</v>
      </c>
      <c r="Q593" s="10" t="e">
        <v>#N/A</v>
      </c>
      <c r="R593" s="10" t="e">
        <v>#N/A</v>
      </c>
      <c r="S593" s="10" t="e">
        <v>#N/A</v>
      </c>
      <c r="T593" s="10" t="e">
        <v>#N/A</v>
      </c>
      <c r="U593" s="10" t="e">
        <v>#N/A</v>
      </c>
      <c r="V593" s="10" t="e">
        <v>#N/A</v>
      </c>
      <c r="W593" s="10" t="e">
        <v>#N/A</v>
      </c>
      <c r="X593" s="10" t="e">
        <v>#N/A</v>
      </c>
      <c r="Y593" s="10" t="e">
        <v>#N/A</v>
      </c>
      <c r="Z593" s="10" t="e">
        <v>#N/A</v>
      </c>
      <c r="AA593" s="10" t="e">
        <v>#N/A</v>
      </c>
      <c r="AB593" s="10" t="e">
        <v>#N/A</v>
      </c>
      <c r="AC593" s="10" t="e">
        <v>#N/A</v>
      </c>
      <c r="AD593" s="10" t="e">
        <v>#N/A</v>
      </c>
      <c r="AE593" s="10" t="e">
        <v>#N/A</v>
      </c>
      <c r="AF593" s="10" t="e">
        <v>#N/A</v>
      </c>
      <c r="AG593" s="10" t="e">
        <v>#N/A</v>
      </c>
      <c r="AH593" s="10" t="e">
        <v>#N/A</v>
      </c>
      <c r="AI593" s="10" t="e">
        <v>#N/A</v>
      </c>
      <c r="AJ593" s="10" t="e">
        <v>#N/A</v>
      </c>
      <c r="AK593" s="10" t="e">
        <v>#N/A</v>
      </c>
      <c r="AL593" s="10" t="e">
        <v>#N/A</v>
      </c>
      <c r="AM593" s="10" t="e">
        <v>#N/A</v>
      </c>
      <c r="AN593" s="10" t="e">
        <v>#N/A</v>
      </c>
      <c r="AO593" s="10" t="e">
        <v>#N/A</v>
      </c>
      <c r="AP593" s="10" t="e">
        <v>#N/A</v>
      </c>
      <c r="AQ593" s="10" t="e">
        <v>#N/A</v>
      </c>
      <c r="AR593" s="10" t="e">
        <v>#N/A</v>
      </c>
      <c r="AS593" s="10" t="e">
        <v>#N/A</v>
      </c>
      <c r="AT593" s="10" t="e">
        <v>#N/A</v>
      </c>
      <c r="AU593" s="10" t="e">
        <v>#N/A</v>
      </c>
      <c r="AV593" s="10" t="e">
        <v>#N/A</v>
      </c>
      <c r="AW593" s="10" t="e">
        <v>#N/A</v>
      </c>
      <c r="AX593" s="10" t="e">
        <v>#N/A</v>
      </c>
      <c r="AY593" s="10" t="e">
        <v>#N/A</v>
      </c>
      <c r="AZ593" s="10" t="e">
        <v>#N/A</v>
      </c>
      <c r="BA593" s="10" t="e">
        <v>#N/A</v>
      </c>
      <c r="BB593" s="10" t="e">
        <v>#N/A</v>
      </c>
      <c r="BC593" s="10" t="e">
        <v>#N/A</v>
      </c>
      <c r="BD593" s="10" t="e">
        <v>#N/A</v>
      </c>
      <c r="BE593" s="10" t="e">
        <v>#N/A</v>
      </c>
      <c r="BF593" s="10" t="e">
        <v>#N/A</v>
      </c>
      <c r="BG593" s="10" t="e">
        <v>#N/A</v>
      </c>
      <c r="BH593" s="10" t="e">
        <v>#N/A</v>
      </c>
      <c r="BI593" s="10" t="e">
        <v>#N/A</v>
      </c>
      <c r="BJ593" s="10" t="e">
        <v>#N/A</v>
      </c>
      <c r="BK593" s="10" t="e">
        <v>#N/A</v>
      </c>
      <c r="BL593" s="10" t="e">
        <v>#N/A</v>
      </c>
      <c r="BM593" s="10" t="e">
        <v>#N/A</v>
      </c>
      <c r="BN593" s="10" t="e">
        <v>#N/A</v>
      </c>
      <c r="BO593" s="10" t="e">
        <v>#N/A</v>
      </c>
      <c r="BP593" s="10" t="e">
        <v>#N/A</v>
      </c>
      <c r="BQ593" s="10" t="e">
        <v>#N/A</v>
      </c>
      <c r="BR593" s="10" t="e">
        <v>#N/A</v>
      </c>
      <c r="BS593" s="10" t="e">
        <v>#N/A</v>
      </c>
      <c r="BU593" s="9" t="e">
        <v>#N/A</v>
      </c>
      <c r="BV593" s="9" t="e">
        <v>#N/A</v>
      </c>
      <c r="BW593" s="9" t="e">
        <v>#N/A</v>
      </c>
      <c r="BX593" s="9" t="e">
        <v>#N/A</v>
      </c>
      <c r="BY593" s="9" t="e">
        <v>#N/A</v>
      </c>
      <c r="BZ593" s="9" t="e">
        <v>#N/A</v>
      </c>
      <c r="CA593" s="9" t="e">
        <v>#N/A</v>
      </c>
      <c r="CB593" s="9" t="e">
        <v>#N/A</v>
      </c>
      <c r="CC593" s="9" t="e">
        <v>#N/A</v>
      </c>
      <c r="CD593" s="9" t="e">
        <v>#N/A</v>
      </c>
      <c r="CE593" s="9" t="e">
        <v>#N/A</v>
      </c>
      <c r="CF593" s="9" t="e">
        <v>#N/A</v>
      </c>
      <c r="CG593" s="9" t="e">
        <v>#N/A</v>
      </c>
      <c r="CH593" s="9" t="e">
        <v>#N/A</v>
      </c>
      <c r="CI593" s="9" t="e">
        <v>#N/A</v>
      </c>
      <c r="CJ593" s="9" t="e">
        <v>#N/A</v>
      </c>
      <c r="CK593" s="9" t="e">
        <v>#N/A</v>
      </c>
      <c r="CL593" s="9" t="e">
        <v>#N/A</v>
      </c>
      <c r="CM593" s="9" t="e">
        <v>#N/A</v>
      </c>
      <c r="CN593" s="9" t="e">
        <v>#N/A</v>
      </c>
      <c r="CO593" s="9" t="e">
        <v>#N/A</v>
      </c>
      <c r="CP593" s="9" t="e">
        <v>#N/A</v>
      </c>
      <c r="CQ593" s="9" t="e">
        <v>#N/A</v>
      </c>
      <c r="CR593" s="9" t="e">
        <v>#N/A</v>
      </c>
      <c r="CS593" s="9" t="e">
        <v>#N/A</v>
      </c>
      <c r="CT593" s="9" t="e">
        <v>#N/A</v>
      </c>
      <c r="CU593" s="9" t="e">
        <v>#N/A</v>
      </c>
      <c r="CV593" s="9" t="e">
        <v>#N/A</v>
      </c>
      <c r="CW593" s="9" t="e">
        <v>#N/A</v>
      </c>
      <c r="CX593" s="9" t="e">
        <v>#N/A</v>
      </c>
      <c r="CY593" s="9" t="e">
        <v>#N/A</v>
      </c>
      <c r="CZ593" s="9" t="e">
        <v>#N/A</v>
      </c>
      <c r="DA593" s="9" t="e">
        <v>#N/A</v>
      </c>
      <c r="DB593" s="9" t="e">
        <v>#N/A</v>
      </c>
      <c r="DC593" s="9" t="e">
        <v>#N/A</v>
      </c>
      <c r="DD593" s="9" t="e">
        <v>#N/A</v>
      </c>
      <c r="DE593" s="9" t="e">
        <v>#N/A</v>
      </c>
      <c r="DF593" s="9" t="e">
        <v>#N/A</v>
      </c>
      <c r="DG593" s="9" t="e">
        <v>#N/A</v>
      </c>
      <c r="DH593" s="9" t="e">
        <v>#N/A</v>
      </c>
      <c r="DI593" s="9" t="e">
        <v>#N/A</v>
      </c>
      <c r="DJ593" s="9" t="e">
        <v>#N/A</v>
      </c>
      <c r="DK593" s="9" t="e">
        <v>#N/A</v>
      </c>
      <c r="DL593" s="9" t="e">
        <v>#N/A</v>
      </c>
      <c r="DM593" s="9" t="e">
        <v>#N/A</v>
      </c>
      <c r="DN593" s="9" t="e">
        <v>#N/A</v>
      </c>
      <c r="DO593" s="9" t="e">
        <v>#N/A</v>
      </c>
      <c r="DP593" s="9" t="e">
        <v>#N/A</v>
      </c>
      <c r="DR593" s="9" t="e">
        <v>#N/A</v>
      </c>
      <c r="DS593" s="9" t="e">
        <v>#N/A</v>
      </c>
      <c r="DT593" s="9" t="e">
        <v>#N/A</v>
      </c>
      <c r="DU593" s="9" t="e">
        <v>#N/A</v>
      </c>
      <c r="DV593" s="9" t="e">
        <v>#N/A</v>
      </c>
      <c r="DW593" s="9" t="e">
        <v>#N/A</v>
      </c>
      <c r="DX593" s="9" t="e">
        <v>#N/A</v>
      </c>
      <c r="DY593" s="9" t="e">
        <v>#N/A</v>
      </c>
      <c r="DZ593" s="9" t="e">
        <v>#N/A</v>
      </c>
      <c r="EA593" s="9" t="e">
        <v>#N/A</v>
      </c>
      <c r="EB593" s="9" t="e">
        <v>#N/A</v>
      </c>
      <c r="EC593" s="9" t="e">
        <v>#N/A</v>
      </c>
      <c r="ED593" s="9" t="e">
        <v>#N/A</v>
      </c>
      <c r="EE593" s="9" t="e">
        <v>#N/A</v>
      </c>
      <c r="EF593" s="9" t="e">
        <v>#N/A</v>
      </c>
      <c r="EG593" s="9" t="e">
        <v>#N/A</v>
      </c>
      <c r="EH593" s="9" t="e">
        <v>#N/A</v>
      </c>
      <c r="EI593" s="9" t="e">
        <v>#N/A</v>
      </c>
      <c r="EJ593" s="9" t="e">
        <v>#N/A</v>
      </c>
      <c r="EK593" s="9" t="e">
        <v>#N/A</v>
      </c>
      <c r="EL593" s="9" t="e">
        <v>#N/A</v>
      </c>
      <c r="EM593" s="9" t="e">
        <v>#N/A</v>
      </c>
      <c r="EN593" s="9" t="e">
        <v>#N/A</v>
      </c>
      <c r="EO593" s="9" t="e">
        <v>#N/A</v>
      </c>
      <c r="EP593" s="9" t="e">
        <v>#N/A</v>
      </c>
      <c r="EQ593" s="9" t="e">
        <v>#N/A</v>
      </c>
      <c r="ER593" s="9" t="e">
        <v>#N/A</v>
      </c>
      <c r="ES593" s="9" t="e">
        <v>#N/A</v>
      </c>
      <c r="ET593" s="9" t="e">
        <v>#N/A</v>
      </c>
      <c r="EU593" s="9" t="e">
        <v>#N/A</v>
      </c>
      <c r="EV593" s="9" t="e">
        <v>#N/A</v>
      </c>
      <c r="EW593" s="9" t="e">
        <v>#N/A</v>
      </c>
      <c r="EX593" s="9" t="e">
        <v>#N/A</v>
      </c>
      <c r="EY593" s="9" t="e">
        <v>#N/A</v>
      </c>
      <c r="EZ593" s="9" t="e">
        <v>#N/A</v>
      </c>
      <c r="FA593" s="9" t="e">
        <v>#N/A</v>
      </c>
      <c r="FB593" s="9" t="e">
        <v>#N/A</v>
      </c>
      <c r="FC593" s="9" t="e">
        <v>#N/A</v>
      </c>
      <c r="FD593" s="9" t="e">
        <v>#N/A</v>
      </c>
      <c r="FE593" s="9" t="e">
        <v>#N/A</v>
      </c>
      <c r="FF593" s="9" t="e">
        <v>#N/A</v>
      </c>
      <c r="FG593" s="9" t="e">
        <v>#N/A</v>
      </c>
      <c r="FH593" s="9" t="e">
        <v>#N/A</v>
      </c>
      <c r="FI593" s="9" t="e">
        <v>#N/A</v>
      </c>
      <c r="FJ593" s="9" t="e">
        <v>#N/A</v>
      </c>
      <c r="FK593" s="9" t="e">
        <v>#N/A</v>
      </c>
      <c r="FL593" s="9" t="e">
        <v>#N/A</v>
      </c>
      <c r="FM593" s="9" t="e">
        <v>#N/A</v>
      </c>
      <c r="FO593" s="9" t="e">
        <v>#N/A</v>
      </c>
      <c r="FP593" s="7" t="e">
        <v>#N/A</v>
      </c>
      <c r="FQ593" s="9" t="e">
        <v>#N/A</v>
      </c>
      <c r="FR593" s="7" t="e">
        <f t="shared" si="78"/>
        <v>#N/A</v>
      </c>
      <c r="FT593" s="7">
        <v>4.17</v>
      </c>
      <c r="FU593" s="7">
        <v>3.95</v>
      </c>
      <c r="FV593" s="9" t="e">
        <v>#N/A</v>
      </c>
      <c r="FX593" s="9" t="e">
        <v>#N/A</v>
      </c>
      <c r="FY593" s="9" t="e">
        <v>#N/A</v>
      </c>
      <c r="FZ593" s="9" t="e">
        <v>#N/A</v>
      </c>
      <c r="GA593" s="9" t="e">
        <v>#N/A</v>
      </c>
      <c r="GB593" s="9" t="e">
        <v>#N/A</v>
      </c>
    </row>
    <row r="594" spans="1:184" x14ac:dyDescent="0.25">
      <c r="A594" s="6">
        <f t="shared" si="79"/>
        <v>45383</v>
      </c>
      <c r="B594" s="13">
        <f t="shared" si="73"/>
        <v>4</v>
      </c>
      <c r="C594" s="13">
        <f t="shared" si="74"/>
        <v>2024</v>
      </c>
      <c r="D594">
        <f t="shared" si="75"/>
        <v>202404</v>
      </c>
      <c r="E594">
        <f t="shared" si="76"/>
        <v>2</v>
      </c>
      <c r="F594">
        <f t="shared" si="77"/>
        <v>202402</v>
      </c>
      <c r="G594" t="s">
        <v>791</v>
      </c>
      <c r="H594" s="9">
        <v>5.25</v>
      </c>
      <c r="I594" s="9" t="e">
        <v>#N/A</v>
      </c>
      <c r="J594" s="10" t="e">
        <v>#N/A</v>
      </c>
      <c r="K594" s="10" t="e">
        <v>#N/A</v>
      </c>
      <c r="L594" s="10" t="e">
        <v>#N/A</v>
      </c>
      <c r="M594" s="10" t="e">
        <v>#N/A</v>
      </c>
      <c r="N594" s="10" t="e">
        <v>#N/A</v>
      </c>
      <c r="O594" s="10" t="e">
        <v>#N/A</v>
      </c>
      <c r="P594" s="10" t="e">
        <v>#N/A</v>
      </c>
      <c r="Q594" s="10" t="e">
        <v>#N/A</v>
      </c>
      <c r="R594" s="10" t="e">
        <v>#N/A</v>
      </c>
      <c r="S594" s="10" t="e">
        <v>#N/A</v>
      </c>
      <c r="T594" s="10" t="e">
        <v>#N/A</v>
      </c>
      <c r="U594" s="10" t="e">
        <v>#N/A</v>
      </c>
      <c r="V594" s="10" t="e">
        <v>#N/A</v>
      </c>
      <c r="W594" s="10" t="e">
        <v>#N/A</v>
      </c>
      <c r="X594" s="10" t="e">
        <v>#N/A</v>
      </c>
      <c r="Y594" s="10" t="e">
        <v>#N/A</v>
      </c>
      <c r="Z594" s="10" t="e">
        <v>#N/A</v>
      </c>
      <c r="AA594" s="10" t="e">
        <v>#N/A</v>
      </c>
      <c r="AB594" s="10" t="e">
        <v>#N/A</v>
      </c>
      <c r="AC594" s="10" t="e">
        <v>#N/A</v>
      </c>
      <c r="AD594" s="10" t="e">
        <v>#N/A</v>
      </c>
      <c r="AE594" s="10" t="e">
        <v>#N/A</v>
      </c>
      <c r="AF594" s="10" t="e">
        <v>#N/A</v>
      </c>
      <c r="AG594" s="10" t="e">
        <v>#N/A</v>
      </c>
      <c r="AH594" s="10" t="e">
        <v>#N/A</v>
      </c>
      <c r="AI594" s="10" t="e">
        <v>#N/A</v>
      </c>
      <c r="AJ594" s="10" t="e">
        <v>#N/A</v>
      </c>
      <c r="AK594" s="10" t="e">
        <v>#N/A</v>
      </c>
      <c r="AL594" s="10" t="e">
        <v>#N/A</v>
      </c>
      <c r="AM594" s="10" t="e">
        <v>#N/A</v>
      </c>
      <c r="AN594" s="10" t="e">
        <v>#N/A</v>
      </c>
      <c r="AO594" s="10" t="e">
        <v>#N/A</v>
      </c>
      <c r="AP594" s="10" t="e">
        <v>#N/A</v>
      </c>
      <c r="AQ594" s="10" t="e">
        <v>#N/A</v>
      </c>
      <c r="AR594" s="10" t="e">
        <v>#N/A</v>
      </c>
      <c r="AS594" s="10" t="e">
        <v>#N/A</v>
      </c>
      <c r="AT594" s="10" t="e">
        <v>#N/A</v>
      </c>
      <c r="AU594" s="10" t="e">
        <v>#N/A</v>
      </c>
      <c r="AV594" s="10" t="e">
        <v>#N/A</v>
      </c>
      <c r="AW594" s="10" t="e">
        <v>#N/A</v>
      </c>
      <c r="AX594" s="10" t="e">
        <v>#N/A</v>
      </c>
      <c r="AY594" s="10" t="e">
        <v>#N/A</v>
      </c>
      <c r="AZ594" s="10" t="e">
        <v>#N/A</v>
      </c>
      <c r="BA594" s="10" t="e">
        <v>#N/A</v>
      </c>
      <c r="BB594" s="10" t="e">
        <v>#N/A</v>
      </c>
      <c r="BC594" s="10" t="e">
        <v>#N/A</v>
      </c>
      <c r="BD594" s="10" t="e">
        <v>#N/A</v>
      </c>
      <c r="BE594" s="10" t="e">
        <v>#N/A</v>
      </c>
      <c r="BF594" s="10" t="e">
        <v>#N/A</v>
      </c>
      <c r="BG594" s="10" t="e">
        <v>#N/A</v>
      </c>
      <c r="BH594" s="10" t="e">
        <v>#N/A</v>
      </c>
      <c r="BI594" s="10" t="e">
        <v>#N/A</v>
      </c>
      <c r="BJ594" s="10" t="e">
        <v>#N/A</v>
      </c>
      <c r="BK594" s="10" t="e">
        <v>#N/A</v>
      </c>
      <c r="BL594" s="10" t="e">
        <v>#N/A</v>
      </c>
      <c r="BM594" s="10" t="e">
        <v>#N/A</v>
      </c>
      <c r="BN594" s="10" t="e">
        <v>#N/A</v>
      </c>
      <c r="BO594" s="10" t="e">
        <v>#N/A</v>
      </c>
      <c r="BP594" s="10" t="e">
        <v>#N/A</v>
      </c>
      <c r="BQ594" s="10" t="e">
        <v>#N/A</v>
      </c>
      <c r="BR594" s="10" t="e">
        <v>#N/A</v>
      </c>
      <c r="BS594" s="10" t="e">
        <v>#N/A</v>
      </c>
      <c r="BU594" s="9">
        <v>68.05</v>
      </c>
      <c r="BV594" s="9">
        <v>67.650000000000006</v>
      </c>
      <c r="BW594" s="9">
        <v>67.38</v>
      </c>
      <c r="BX594" s="9">
        <v>67.98</v>
      </c>
      <c r="BY594" s="9">
        <v>70.78</v>
      </c>
      <c r="BZ594" s="9">
        <v>71.62</v>
      </c>
      <c r="CA594" s="9">
        <v>80.959999999999994</v>
      </c>
      <c r="CB594" s="9">
        <v>85.8</v>
      </c>
      <c r="CC594" s="9">
        <v>87.1</v>
      </c>
      <c r="CD594" s="9">
        <v>87</v>
      </c>
      <c r="CE594" s="9">
        <v>83.85</v>
      </c>
      <c r="CF594" s="9">
        <v>80.34</v>
      </c>
      <c r="CG594" s="9">
        <v>77.040000000000006</v>
      </c>
      <c r="CH594" s="9">
        <v>73.84</v>
      </c>
      <c r="CI594" s="9">
        <v>73.84</v>
      </c>
      <c r="CJ594" s="9">
        <v>75.150000000000006</v>
      </c>
      <c r="CK594" s="9">
        <v>77.56</v>
      </c>
      <c r="CL594" s="9">
        <v>80.540000000000006</v>
      </c>
      <c r="CM594" s="9">
        <v>83.05</v>
      </c>
      <c r="CN594" s="9">
        <v>85.99</v>
      </c>
      <c r="CO594" s="9">
        <v>88.77</v>
      </c>
      <c r="CP594" s="9">
        <v>90.74</v>
      </c>
      <c r="CQ594" s="9">
        <v>84.33</v>
      </c>
      <c r="CR594" s="9">
        <v>73.599999999999994</v>
      </c>
      <c r="CS594" s="9">
        <v>70</v>
      </c>
      <c r="CT594" s="9">
        <v>67.099999999999994</v>
      </c>
      <c r="CU594" s="9">
        <v>67.72</v>
      </c>
      <c r="CV594" s="9">
        <v>68.069999999999993</v>
      </c>
      <c r="CW594" s="9">
        <v>70.05</v>
      </c>
      <c r="CX594" s="9">
        <v>73.75</v>
      </c>
      <c r="CY594" s="9">
        <v>77.19</v>
      </c>
      <c r="CZ594" s="9">
        <v>80.430000000000007</v>
      </c>
      <c r="DA594" s="9">
        <v>82.64</v>
      </c>
      <c r="DB594" s="9">
        <v>82.09</v>
      </c>
      <c r="DC594" s="9">
        <v>79.650000000000006</v>
      </c>
      <c r="DD594" s="9">
        <v>75.650000000000006</v>
      </c>
      <c r="DE594" s="9">
        <v>72.56</v>
      </c>
      <c r="DF594" s="9">
        <v>68.5</v>
      </c>
      <c r="DG594" s="9">
        <v>63.23</v>
      </c>
      <c r="DH594" s="9">
        <v>63.99</v>
      </c>
      <c r="DI594" s="9">
        <v>67.099999999999994</v>
      </c>
      <c r="DJ594" s="9">
        <v>71.7</v>
      </c>
      <c r="DK594" s="9">
        <v>75.39</v>
      </c>
      <c r="DL594" s="9">
        <v>79.430000000000007</v>
      </c>
      <c r="DM594" s="9">
        <v>84.83</v>
      </c>
      <c r="DN594" s="9">
        <v>85.74</v>
      </c>
      <c r="DO594" s="9">
        <v>83.48</v>
      </c>
      <c r="DP594" s="9">
        <v>77.78</v>
      </c>
      <c r="DR594" s="9">
        <v>58.8</v>
      </c>
      <c r="DS594" s="9">
        <v>60.4</v>
      </c>
      <c r="DT594" s="9">
        <v>62.65</v>
      </c>
      <c r="DU594" s="9">
        <v>63.15</v>
      </c>
      <c r="DV594" s="9">
        <v>65.150000000000006</v>
      </c>
      <c r="DW594" s="9">
        <v>70.55</v>
      </c>
      <c r="DX594" s="9">
        <v>75.400000000000006</v>
      </c>
      <c r="DY594" s="9">
        <v>76.7</v>
      </c>
      <c r="DZ594" s="9">
        <v>81.099999999999994</v>
      </c>
      <c r="EA594" s="9">
        <v>81.099999999999994</v>
      </c>
      <c r="EB594" s="9">
        <v>76.2</v>
      </c>
      <c r="EC594" s="9">
        <v>69.650000000000006</v>
      </c>
      <c r="ED594" s="9">
        <v>67.599999999999994</v>
      </c>
      <c r="EE594" s="9">
        <v>67.400000000000006</v>
      </c>
      <c r="EF594" s="9">
        <v>67.55</v>
      </c>
      <c r="EG594" s="9">
        <v>68</v>
      </c>
      <c r="EH594" s="9">
        <v>70.3</v>
      </c>
      <c r="EI594" s="9">
        <v>76.599999999999994</v>
      </c>
      <c r="EJ594" s="9">
        <v>78.650000000000006</v>
      </c>
      <c r="EK594" s="9">
        <v>78.900000000000006</v>
      </c>
      <c r="EL594" s="9">
        <v>78.900000000000006</v>
      </c>
      <c r="EM594" s="9">
        <v>78.349999999999994</v>
      </c>
      <c r="EN594" s="9">
        <v>75.099999999999994</v>
      </c>
      <c r="EO594" s="9">
        <v>66.25</v>
      </c>
      <c r="EP594" s="9">
        <v>63.45</v>
      </c>
      <c r="EQ594" s="9">
        <v>63.3</v>
      </c>
      <c r="ER594" s="9">
        <v>63.55</v>
      </c>
      <c r="ES594" s="9">
        <v>63.95</v>
      </c>
      <c r="ET594" s="9">
        <v>65.95</v>
      </c>
      <c r="EU594" s="9">
        <v>71.25</v>
      </c>
      <c r="EV594" s="9">
        <v>72.95</v>
      </c>
      <c r="EW594" s="9">
        <v>73.150000000000006</v>
      </c>
      <c r="EX594" s="9">
        <v>73.05</v>
      </c>
      <c r="EY594" s="9">
        <v>72.7</v>
      </c>
      <c r="EZ594" s="9">
        <v>70.95</v>
      </c>
      <c r="FA594" s="9">
        <v>66.3</v>
      </c>
      <c r="FB594" s="9">
        <v>64.8</v>
      </c>
      <c r="FC594" s="9">
        <v>64.650000000000006</v>
      </c>
      <c r="FD594" s="9">
        <v>64.650000000000006</v>
      </c>
      <c r="FE594" s="9">
        <v>65.150000000000006</v>
      </c>
      <c r="FF594" s="9">
        <v>68.2</v>
      </c>
      <c r="FG594" s="9">
        <v>76.8</v>
      </c>
      <c r="FH594" s="9">
        <v>79.599999999999994</v>
      </c>
      <c r="FI594" s="9">
        <v>80</v>
      </c>
      <c r="FJ594" s="9">
        <v>80.05</v>
      </c>
      <c r="FK594" s="9">
        <v>79.2</v>
      </c>
      <c r="FL594" s="9">
        <v>73.5</v>
      </c>
      <c r="FM594" s="9">
        <v>57.65</v>
      </c>
      <c r="FO594" s="9" t="e">
        <v>#N/A</v>
      </c>
      <c r="FP594" s="7" t="e">
        <v>#N/A</v>
      </c>
      <c r="FQ594" s="9" t="e">
        <v>#N/A</v>
      </c>
      <c r="FR594" s="7" t="e">
        <f t="shared" si="78"/>
        <v>#N/A</v>
      </c>
      <c r="FT594" s="7" t="e">
        <v>#N/A</v>
      </c>
      <c r="FU594" s="7" t="e">
        <v>#N/A</v>
      </c>
      <c r="FV594" s="9" t="e">
        <v>#N/A</v>
      </c>
      <c r="FX594" s="9">
        <v>87.42</v>
      </c>
      <c r="FY594" s="9">
        <v>85.64</v>
      </c>
      <c r="FZ594" s="9">
        <v>83.27</v>
      </c>
      <c r="GA594" s="9">
        <v>79.849999999999994</v>
      </c>
      <c r="GB594" s="9">
        <v>75.69</v>
      </c>
    </row>
    <row r="595" spans="1:184" x14ac:dyDescent="0.25">
      <c r="A595" s="6">
        <f t="shared" si="79"/>
        <v>45384</v>
      </c>
      <c r="B595" s="13">
        <f t="shared" si="73"/>
        <v>4</v>
      </c>
      <c r="C595" s="13">
        <f t="shared" si="74"/>
        <v>2024</v>
      </c>
      <c r="D595">
        <f t="shared" si="75"/>
        <v>202404</v>
      </c>
      <c r="E595">
        <f t="shared" si="76"/>
        <v>2</v>
      </c>
      <c r="F595">
        <f t="shared" si="77"/>
        <v>202402</v>
      </c>
      <c r="G595" t="s">
        <v>792</v>
      </c>
      <c r="H595" s="9">
        <v>5.25</v>
      </c>
      <c r="I595" s="9">
        <v>5.1955999999999998</v>
      </c>
      <c r="J595" s="10">
        <v>5.1807489000000002</v>
      </c>
      <c r="K595" s="10">
        <v>5.1199561999999998</v>
      </c>
      <c r="L595" s="10">
        <v>5.0432068000000001</v>
      </c>
      <c r="M595" s="10">
        <v>4.9538124000000003</v>
      </c>
      <c r="N595" s="10">
        <v>4.8601742000000003</v>
      </c>
      <c r="O595" s="10">
        <v>4.7672806999999997</v>
      </c>
      <c r="P595" s="10">
        <v>4.6768675000000002</v>
      </c>
      <c r="Q595" s="10">
        <v>4.5904147000000002</v>
      </c>
      <c r="R595" s="10">
        <v>4.5095263000000001</v>
      </c>
      <c r="S595" s="10">
        <v>4.4349691</v>
      </c>
      <c r="T595" s="10">
        <v>4.3666137999999997</v>
      </c>
      <c r="U595" s="10">
        <v>4.3040203000000004</v>
      </c>
      <c r="V595" s="10">
        <v>4.2453969999999996</v>
      </c>
      <c r="W595" s="10">
        <v>4.1899962999999998</v>
      </c>
      <c r="X595" s="10">
        <v>4.1374545999999999</v>
      </c>
      <c r="Y595" s="10">
        <v>4.0874062000000002</v>
      </c>
      <c r="Z595" s="10">
        <v>4.0394855999999999</v>
      </c>
      <c r="AA595" s="10">
        <v>3.9933290000000001</v>
      </c>
      <c r="AB595" s="10">
        <v>3.9486534</v>
      </c>
      <c r="AC595" s="10">
        <v>3.9055228</v>
      </c>
      <c r="AD595" s="10">
        <v>3.8640941</v>
      </c>
      <c r="AE595" s="10">
        <v>3.8245225</v>
      </c>
      <c r="AF595" s="10">
        <v>3.7869632000000002</v>
      </c>
      <c r="AG595" s="10">
        <v>3.751573</v>
      </c>
      <c r="AH595" s="10">
        <v>3.7184637999999999</v>
      </c>
      <c r="AI595" s="10">
        <v>3.6875746</v>
      </c>
      <c r="AJ595" s="10">
        <v>3.6588023000000001</v>
      </c>
      <c r="AK595" s="10">
        <v>3.6320424999999998</v>
      </c>
      <c r="AL595" s="10">
        <v>3.6071911000000001</v>
      </c>
      <c r="AM595" s="10">
        <v>3.5841446000000001</v>
      </c>
      <c r="AN595" s="10">
        <v>3.5627989000000002</v>
      </c>
      <c r="AO595" s="10">
        <v>3.5430499000000002</v>
      </c>
      <c r="AP595" s="10">
        <v>3.5247939000000001</v>
      </c>
      <c r="AQ595" s="10">
        <v>3.507927</v>
      </c>
      <c r="AR595" s="10">
        <v>3.4923449</v>
      </c>
      <c r="AS595" s="10">
        <v>3.4779442</v>
      </c>
      <c r="AT595" s="10">
        <v>3.4646324000000002</v>
      </c>
      <c r="AU595" s="10">
        <v>3.4523638999999999</v>
      </c>
      <c r="AV595" s="10">
        <v>3.4411054000000001</v>
      </c>
      <c r="AW595" s="10">
        <v>3.4308230000000002</v>
      </c>
      <c r="AX595" s="10">
        <v>3.4214829</v>
      </c>
      <c r="AY595" s="10">
        <v>3.4130514999999999</v>
      </c>
      <c r="AZ595" s="10">
        <v>3.4054951</v>
      </c>
      <c r="BA595" s="10">
        <v>3.3987797999999998</v>
      </c>
      <c r="BB595" s="10">
        <v>3.3928721999999998</v>
      </c>
      <c r="BC595" s="10">
        <v>3.3877383999999999</v>
      </c>
      <c r="BD595" s="10">
        <v>3.3833446</v>
      </c>
      <c r="BE595" s="10">
        <v>3.3796572999999999</v>
      </c>
      <c r="BF595" s="10">
        <v>3.3766452</v>
      </c>
      <c r="BG595" s="10">
        <v>3.3742885999999999</v>
      </c>
      <c r="BH595" s="10">
        <v>3.3725717</v>
      </c>
      <c r="BI595" s="10">
        <v>3.3714786000000001</v>
      </c>
      <c r="BJ595" s="10">
        <v>3.3709932999999999</v>
      </c>
      <c r="BK595" s="10">
        <v>3.3710998999999999</v>
      </c>
      <c r="BL595" s="10">
        <v>3.3717825000000001</v>
      </c>
      <c r="BM595" s="10">
        <v>3.3730251999999998</v>
      </c>
      <c r="BN595" s="10">
        <v>3.3748121000000002</v>
      </c>
      <c r="BO595" s="10">
        <v>3.3771271</v>
      </c>
      <c r="BP595" s="10">
        <v>3.3799545000000002</v>
      </c>
      <c r="BQ595" s="10">
        <v>3.3832781999999999</v>
      </c>
      <c r="BR595" s="10">
        <v>3.4124666000000001</v>
      </c>
      <c r="BS595" s="10">
        <v>3.4537561000000001</v>
      </c>
      <c r="BU595" s="9">
        <v>64.680000000000007</v>
      </c>
      <c r="BV595" s="9">
        <v>64.47</v>
      </c>
      <c r="BW595" s="9">
        <v>64.209999999999994</v>
      </c>
      <c r="BX595" s="9">
        <v>65.34</v>
      </c>
      <c r="BY595" s="9">
        <v>68.459999999999994</v>
      </c>
      <c r="BZ595" s="9">
        <v>69.52</v>
      </c>
      <c r="CA595" s="9">
        <v>78.86</v>
      </c>
      <c r="CB595" s="9">
        <v>83.77</v>
      </c>
      <c r="CC595" s="9">
        <v>85.12</v>
      </c>
      <c r="CD595" s="9">
        <v>85.02</v>
      </c>
      <c r="CE595" s="9">
        <v>81.87</v>
      </c>
      <c r="CF595" s="9">
        <v>78.16</v>
      </c>
      <c r="CG595" s="9">
        <v>74.86</v>
      </c>
      <c r="CH595" s="9">
        <v>71.86</v>
      </c>
      <c r="CI595" s="9">
        <v>71.86</v>
      </c>
      <c r="CJ595" s="9">
        <v>73.17</v>
      </c>
      <c r="CK595" s="9">
        <v>75.58</v>
      </c>
      <c r="CL595" s="9">
        <v>78.66</v>
      </c>
      <c r="CM595" s="9">
        <v>81.17</v>
      </c>
      <c r="CN595" s="9">
        <v>84.11</v>
      </c>
      <c r="CO595" s="9">
        <v>86.89</v>
      </c>
      <c r="CP595" s="9">
        <v>88.86</v>
      </c>
      <c r="CQ595" s="9">
        <v>82.45</v>
      </c>
      <c r="CR595" s="9">
        <v>71.92</v>
      </c>
      <c r="CS595" s="9">
        <v>68.42</v>
      </c>
      <c r="CT595" s="9">
        <v>65.52</v>
      </c>
      <c r="CU595" s="9">
        <v>66.14</v>
      </c>
      <c r="CV595" s="9">
        <v>66.489999999999995</v>
      </c>
      <c r="CW595" s="9">
        <v>68.47</v>
      </c>
      <c r="CX595" s="9">
        <v>71.97</v>
      </c>
      <c r="CY595" s="9">
        <v>75.31</v>
      </c>
      <c r="CZ595" s="9">
        <v>78.55</v>
      </c>
      <c r="DA595" s="9">
        <v>80.760000000000005</v>
      </c>
      <c r="DB595" s="9">
        <v>80.209999999999994</v>
      </c>
      <c r="DC595" s="9">
        <v>77.77</v>
      </c>
      <c r="DD595" s="9">
        <v>74.27</v>
      </c>
      <c r="DE595" s="9">
        <v>71.180000000000007</v>
      </c>
      <c r="DF595" s="9">
        <v>67.62</v>
      </c>
      <c r="DG595" s="9">
        <v>63.55</v>
      </c>
      <c r="DH595" s="9">
        <v>64.31</v>
      </c>
      <c r="DI595" s="9">
        <v>67.42</v>
      </c>
      <c r="DJ595" s="9">
        <v>72.02</v>
      </c>
      <c r="DK595" s="9">
        <v>75.709999999999994</v>
      </c>
      <c r="DL595" s="9">
        <v>79.75</v>
      </c>
      <c r="DM595" s="9">
        <v>85.15</v>
      </c>
      <c r="DN595" s="9">
        <v>86.06</v>
      </c>
      <c r="DO595" s="9">
        <v>83.8</v>
      </c>
      <c r="DP595" s="9">
        <v>78.099999999999994</v>
      </c>
      <c r="DR595" s="9">
        <v>55.65</v>
      </c>
      <c r="DS595" s="9">
        <v>57.85</v>
      </c>
      <c r="DT595" s="9">
        <v>59.65</v>
      </c>
      <c r="DU595" s="9">
        <v>60.45</v>
      </c>
      <c r="DV595" s="9">
        <v>62.75</v>
      </c>
      <c r="DW595" s="9">
        <v>68.45</v>
      </c>
      <c r="DX595" s="9">
        <v>73.3</v>
      </c>
      <c r="DY595" s="9">
        <v>74.599999999999994</v>
      </c>
      <c r="DZ595" s="9">
        <v>79.05</v>
      </c>
      <c r="EA595" s="9">
        <v>79.05</v>
      </c>
      <c r="EB595" s="9">
        <v>74.150000000000006</v>
      </c>
      <c r="EC595" s="9">
        <v>68.150000000000006</v>
      </c>
      <c r="ED595" s="9">
        <v>66.150000000000006</v>
      </c>
      <c r="EE595" s="9">
        <v>65.45</v>
      </c>
      <c r="EF595" s="9">
        <v>64.099999999999994</v>
      </c>
      <c r="EG595" s="9">
        <v>64.05</v>
      </c>
      <c r="EH595" s="9">
        <v>66.8</v>
      </c>
      <c r="EI595" s="9">
        <v>74.5</v>
      </c>
      <c r="EJ595" s="9">
        <v>76.95</v>
      </c>
      <c r="EK595" s="9">
        <v>77.25</v>
      </c>
      <c r="EL595" s="9">
        <v>77.150000000000006</v>
      </c>
      <c r="EM595" s="9">
        <v>76.599999999999994</v>
      </c>
      <c r="EN595" s="9">
        <v>73.5</v>
      </c>
      <c r="EO595" s="9">
        <v>65.05</v>
      </c>
      <c r="EP595" s="9">
        <v>62.4</v>
      </c>
      <c r="EQ595" s="9">
        <v>62.25</v>
      </c>
      <c r="ER595" s="9">
        <v>62.5</v>
      </c>
      <c r="ES595" s="9">
        <v>62.9</v>
      </c>
      <c r="ET595" s="9">
        <v>64.650000000000006</v>
      </c>
      <c r="EU595" s="9">
        <v>69.400000000000006</v>
      </c>
      <c r="EV595" s="9">
        <v>70.900000000000006</v>
      </c>
      <c r="EW595" s="9">
        <v>71.05</v>
      </c>
      <c r="EX595" s="9">
        <v>70.95</v>
      </c>
      <c r="EY595" s="9">
        <v>70.7</v>
      </c>
      <c r="EZ595" s="9">
        <v>69.400000000000006</v>
      </c>
      <c r="FA595" s="9">
        <v>65.849999999999994</v>
      </c>
      <c r="FB595" s="9">
        <v>64.7</v>
      </c>
      <c r="FC595" s="9">
        <v>64.55</v>
      </c>
      <c r="FD595" s="9">
        <v>64.55</v>
      </c>
      <c r="FE595" s="9">
        <v>65.05</v>
      </c>
      <c r="FF595" s="9">
        <v>68.099999999999994</v>
      </c>
      <c r="FG595" s="9">
        <v>76.650000000000006</v>
      </c>
      <c r="FH595" s="9">
        <v>79.400000000000006</v>
      </c>
      <c r="FI595" s="9">
        <v>79.8</v>
      </c>
      <c r="FJ595" s="9">
        <v>79.900000000000006</v>
      </c>
      <c r="FK595" s="9">
        <v>79.05</v>
      </c>
      <c r="FL595" s="9">
        <v>73.349999999999994</v>
      </c>
      <c r="FM595" s="9">
        <v>57.5</v>
      </c>
      <c r="FO595" s="9">
        <v>82.349100000000007</v>
      </c>
      <c r="FP595" s="7">
        <v>87.63</v>
      </c>
      <c r="FQ595" s="9">
        <v>1.2566999999999999</v>
      </c>
      <c r="FR595" s="7">
        <f t="shared" si="78"/>
        <v>69.730245882072097</v>
      </c>
      <c r="FT595" s="7">
        <v>4.25</v>
      </c>
      <c r="FU595" s="7">
        <v>4.08</v>
      </c>
      <c r="FV595" s="9">
        <v>82.463700000000003</v>
      </c>
      <c r="FX595" s="9">
        <v>88.92</v>
      </c>
      <c r="FY595" s="9">
        <v>86.92</v>
      </c>
      <c r="FZ595" s="9">
        <v>84.31</v>
      </c>
      <c r="GA595" s="9">
        <v>80.53</v>
      </c>
      <c r="GB595" s="9">
        <v>76.010000000000005</v>
      </c>
    </row>
    <row r="596" spans="1:184" x14ac:dyDescent="0.25">
      <c r="A596" s="6">
        <f t="shared" si="79"/>
        <v>45385</v>
      </c>
      <c r="B596" s="13">
        <f t="shared" si="73"/>
        <v>4</v>
      </c>
      <c r="C596" s="13">
        <f t="shared" si="74"/>
        <v>2024</v>
      </c>
      <c r="D596">
        <f t="shared" si="75"/>
        <v>202404</v>
      </c>
      <c r="E596">
        <f t="shared" si="76"/>
        <v>2</v>
      </c>
      <c r="F596">
        <f t="shared" si="77"/>
        <v>202402</v>
      </c>
      <c r="G596" t="s">
        <v>793</v>
      </c>
      <c r="H596" s="9">
        <v>5.25</v>
      </c>
      <c r="I596" s="9">
        <v>5.1951999999999998</v>
      </c>
      <c r="J596" s="10">
        <v>5.1797674000000002</v>
      </c>
      <c r="K596" s="10">
        <v>5.1131197000000004</v>
      </c>
      <c r="L596" s="10">
        <v>5.0320872000000003</v>
      </c>
      <c r="M596" s="10">
        <v>4.9409016000000001</v>
      </c>
      <c r="N596" s="10">
        <v>4.8471023999999998</v>
      </c>
      <c r="O596" s="10">
        <v>4.7546426999999998</v>
      </c>
      <c r="P596" s="10">
        <v>4.6646348</v>
      </c>
      <c r="Q596" s="10">
        <v>4.5782068000000002</v>
      </c>
      <c r="R596" s="10">
        <v>4.4967781999999996</v>
      </c>
      <c r="S596" s="10">
        <v>4.4211358000000001</v>
      </c>
      <c r="T596" s="10">
        <v>4.3513992000000004</v>
      </c>
      <c r="U596" s="10">
        <v>4.2873410999999999</v>
      </c>
      <c r="V596" s="10">
        <v>4.2279175999999996</v>
      </c>
      <c r="W596" s="10">
        <v>4.1723537000000004</v>
      </c>
      <c r="X596" s="10">
        <v>4.1200009</v>
      </c>
      <c r="Y596" s="10">
        <v>4.0702083</v>
      </c>
      <c r="Z596" s="10">
        <v>4.0223253999999997</v>
      </c>
      <c r="AA596" s="10">
        <v>3.9757031</v>
      </c>
      <c r="AB596" s="10">
        <v>3.9298373999999998</v>
      </c>
      <c r="AC596" s="10">
        <v>3.8848387</v>
      </c>
      <c r="AD596" s="10">
        <v>3.8409808999999999</v>
      </c>
      <c r="AE596" s="10">
        <v>3.7985361000000002</v>
      </c>
      <c r="AF596" s="10">
        <v>3.7577764</v>
      </c>
      <c r="AG596" s="10">
        <v>3.7189755999999998</v>
      </c>
      <c r="AH596" s="10">
        <v>3.6823697000000002</v>
      </c>
      <c r="AI596" s="10">
        <v>3.6479792</v>
      </c>
      <c r="AJ596" s="10">
        <v>3.6157465000000002</v>
      </c>
      <c r="AK596" s="10">
        <v>3.5856124999999999</v>
      </c>
      <c r="AL596" s="10">
        <v>3.5575182999999999</v>
      </c>
      <c r="AM596" s="10">
        <v>3.531406</v>
      </c>
      <c r="AN596" s="10">
        <v>3.5072165000000002</v>
      </c>
      <c r="AO596" s="10">
        <v>3.4848911</v>
      </c>
      <c r="AP596" s="10">
        <v>3.4643714999999999</v>
      </c>
      <c r="AQ596" s="10">
        <v>3.4455990000000001</v>
      </c>
      <c r="AR596" s="10">
        <v>3.4285146000000002</v>
      </c>
      <c r="AS596" s="10">
        <v>3.4130603000000002</v>
      </c>
      <c r="AT596" s="10">
        <v>3.3991739999999999</v>
      </c>
      <c r="AU596" s="10">
        <v>3.3867786999999998</v>
      </c>
      <c r="AV596" s="10">
        <v>3.3757929999999998</v>
      </c>
      <c r="AW596" s="10">
        <v>3.3661352999999998</v>
      </c>
      <c r="AX596" s="10">
        <v>3.3577238999999999</v>
      </c>
      <c r="AY596" s="10">
        <v>3.3504775000000002</v>
      </c>
      <c r="AZ596" s="10">
        <v>3.3443143000000002</v>
      </c>
      <c r="BA596" s="10">
        <v>3.3391527999999999</v>
      </c>
      <c r="BB596" s="10">
        <v>3.3349114000000002</v>
      </c>
      <c r="BC596" s="10">
        <v>3.3315087000000001</v>
      </c>
      <c r="BD596" s="10">
        <v>3.3288628</v>
      </c>
      <c r="BE596" s="10">
        <v>3.3268925</v>
      </c>
      <c r="BF596" s="10">
        <v>3.3255251000000001</v>
      </c>
      <c r="BG596" s="10">
        <v>3.3247279999999999</v>
      </c>
      <c r="BH596" s="10">
        <v>3.3244799</v>
      </c>
      <c r="BI596" s="10">
        <v>3.3247591999999999</v>
      </c>
      <c r="BJ596" s="10">
        <v>3.3255442999999998</v>
      </c>
      <c r="BK596" s="10">
        <v>3.3268138999999999</v>
      </c>
      <c r="BL596" s="10">
        <v>3.3285463000000002</v>
      </c>
      <c r="BM596" s="10">
        <v>3.3307202</v>
      </c>
      <c r="BN596" s="10">
        <v>3.3333138999999998</v>
      </c>
      <c r="BO596" s="10">
        <v>3.3363060999999998</v>
      </c>
      <c r="BP596" s="10">
        <v>3.3396751</v>
      </c>
      <c r="BQ596" s="10">
        <v>3.3433996000000001</v>
      </c>
      <c r="BR596" s="10">
        <v>3.3723497999999998</v>
      </c>
      <c r="BS596" s="10">
        <v>3.4107634999999998</v>
      </c>
      <c r="BU596" s="9">
        <v>63.14</v>
      </c>
      <c r="BV596" s="9">
        <v>62.86</v>
      </c>
      <c r="BW596" s="9">
        <v>62.79</v>
      </c>
      <c r="BX596" s="9">
        <v>64.239999999999995</v>
      </c>
      <c r="BY596" s="9">
        <v>67.36</v>
      </c>
      <c r="BZ596" s="9">
        <v>68.42</v>
      </c>
      <c r="CA596" s="9">
        <v>77.760000000000005</v>
      </c>
      <c r="CB596" s="9">
        <v>82.66</v>
      </c>
      <c r="CC596" s="9">
        <v>84.26</v>
      </c>
      <c r="CD596" s="9">
        <v>84.06</v>
      </c>
      <c r="CE596" s="9">
        <v>81.06</v>
      </c>
      <c r="CF596" s="9">
        <v>77.569999999999993</v>
      </c>
      <c r="CG596" s="9">
        <v>74.27</v>
      </c>
      <c r="CH596" s="9">
        <v>71.27</v>
      </c>
      <c r="CI596" s="9">
        <v>71.209999999999994</v>
      </c>
      <c r="CJ596" s="9">
        <v>72.52</v>
      </c>
      <c r="CK596" s="9">
        <v>74.930000000000007</v>
      </c>
      <c r="CL596" s="9">
        <v>78.61</v>
      </c>
      <c r="CM596" s="9">
        <v>81.12</v>
      </c>
      <c r="CN596" s="9">
        <v>83.76</v>
      </c>
      <c r="CO596" s="9">
        <v>86.34</v>
      </c>
      <c r="CP596" s="9">
        <v>88.31</v>
      </c>
      <c r="CQ596" s="9">
        <v>81.900000000000006</v>
      </c>
      <c r="CR596" s="9">
        <v>71.67</v>
      </c>
      <c r="CS596" s="9">
        <v>68.17</v>
      </c>
      <c r="CT596" s="9">
        <v>65.27</v>
      </c>
      <c r="CU596" s="9">
        <v>65.89</v>
      </c>
      <c r="CV596" s="9">
        <v>66.239999999999995</v>
      </c>
      <c r="CW596" s="9">
        <v>68.22</v>
      </c>
      <c r="CX596" s="9">
        <v>72.02</v>
      </c>
      <c r="CY596" s="9">
        <v>75.36</v>
      </c>
      <c r="CZ596" s="9">
        <v>78.599999999999994</v>
      </c>
      <c r="DA596" s="9">
        <v>80.81</v>
      </c>
      <c r="DB596" s="9">
        <v>80.260000000000005</v>
      </c>
      <c r="DC596" s="9">
        <v>77.819999999999993</v>
      </c>
      <c r="DD596" s="9">
        <v>73.819999999999993</v>
      </c>
      <c r="DE596" s="9">
        <v>70.23</v>
      </c>
      <c r="DF596" s="9">
        <v>66.67</v>
      </c>
      <c r="DG596" s="9">
        <v>62.6</v>
      </c>
      <c r="DH596" s="9">
        <v>63.36</v>
      </c>
      <c r="DI596" s="9">
        <v>66.47</v>
      </c>
      <c r="DJ596" s="9">
        <v>69.77</v>
      </c>
      <c r="DK596" s="9">
        <v>72.86</v>
      </c>
      <c r="DL596" s="9">
        <v>75.900000000000006</v>
      </c>
      <c r="DM596" s="9">
        <v>81.3</v>
      </c>
      <c r="DN596" s="9">
        <v>82.21</v>
      </c>
      <c r="DO596" s="9">
        <v>79.95</v>
      </c>
      <c r="DP596" s="9">
        <v>74.75</v>
      </c>
      <c r="DR596" s="9">
        <v>53.95</v>
      </c>
      <c r="DS596" s="9">
        <v>56.75</v>
      </c>
      <c r="DT596" s="9">
        <v>58.15</v>
      </c>
      <c r="DU596" s="9">
        <v>59.15</v>
      </c>
      <c r="DV596" s="9">
        <v>61.5</v>
      </c>
      <c r="DW596" s="9">
        <v>66.900000000000006</v>
      </c>
      <c r="DX596" s="9">
        <v>71.75</v>
      </c>
      <c r="DY596" s="9">
        <v>73.05</v>
      </c>
      <c r="DZ596" s="9">
        <v>77.45</v>
      </c>
      <c r="EA596" s="9">
        <v>77.45</v>
      </c>
      <c r="EB596" s="9">
        <v>72.55</v>
      </c>
      <c r="EC596" s="9">
        <v>67.05</v>
      </c>
      <c r="ED596" s="9">
        <v>65.2</v>
      </c>
      <c r="EE596" s="9">
        <v>64.5</v>
      </c>
      <c r="EF596" s="9">
        <v>63.25</v>
      </c>
      <c r="EG596" s="9">
        <v>63.2</v>
      </c>
      <c r="EH596" s="9">
        <v>65.849999999999994</v>
      </c>
      <c r="EI596" s="9">
        <v>73.3</v>
      </c>
      <c r="EJ596" s="9">
        <v>75.7</v>
      </c>
      <c r="EK596" s="9">
        <v>75.95</v>
      </c>
      <c r="EL596" s="9">
        <v>75.900000000000006</v>
      </c>
      <c r="EM596" s="9">
        <v>75.349999999999994</v>
      </c>
      <c r="EN596" s="9">
        <v>72.400000000000006</v>
      </c>
      <c r="EO596" s="9">
        <v>64.25</v>
      </c>
      <c r="EP596" s="9">
        <v>61.7</v>
      </c>
      <c r="EQ596" s="9">
        <v>61.55</v>
      </c>
      <c r="ER596" s="9">
        <v>61.75</v>
      </c>
      <c r="ES596" s="9">
        <v>62.2</v>
      </c>
      <c r="ET596" s="9">
        <v>64.2</v>
      </c>
      <c r="EU596" s="9">
        <v>69.599999999999994</v>
      </c>
      <c r="EV596" s="9">
        <v>71.349999999999994</v>
      </c>
      <c r="EW596" s="9">
        <v>71.55</v>
      </c>
      <c r="EX596" s="9">
        <v>71.400000000000006</v>
      </c>
      <c r="EY596" s="9">
        <v>71.099999999999994</v>
      </c>
      <c r="EZ596" s="9">
        <v>69.7</v>
      </c>
      <c r="FA596" s="9">
        <v>65.900000000000006</v>
      </c>
      <c r="FB596" s="9">
        <v>64.650000000000006</v>
      </c>
      <c r="FC596" s="9">
        <v>64.5</v>
      </c>
      <c r="FD596" s="9">
        <v>64.5</v>
      </c>
      <c r="FE596" s="9">
        <v>65</v>
      </c>
      <c r="FF596" s="9">
        <v>68</v>
      </c>
      <c r="FG596" s="9">
        <v>76.55</v>
      </c>
      <c r="FH596" s="9">
        <v>79.3</v>
      </c>
      <c r="FI596" s="9">
        <v>79.7</v>
      </c>
      <c r="FJ596" s="9">
        <v>79.75</v>
      </c>
      <c r="FK596" s="9">
        <v>78.95</v>
      </c>
      <c r="FL596" s="9">
        <v>73.7</v>
      </c>
      <c r="FM596" s="9">
        <v>59.15</v>
      </c>
      <c r="FO596" s="9">
        <v>82.460599999999999</v>
      </c>
      <c r="FP596" s="7">
        <v>90.6</v>
      </c>
      <c r="FQ596" s="9">
        <v>1.2619</v>
      </c>
      <c r="FR596" s="7">
        <f t="shared" si="78"/>
        <v>71.796497345272996</v>
      </c>
      <c r="FT596" s="7">
        <v>4.2</v>
      </c>
      <c r="FU596" s="7">
        <v>4.04</v>
      </c>
      <c r="FV596" s="9">
        <v>82.572400000000002</v>
      </c>
      <c r="FX596" s="9">
        <v>89.35</v>
      </c>
      <c r="FY596" s="9">
        <v>87.53</v>
      </c>
      <c r="FZ596" s="9">
        <v>85.03</v>
      </c>
      <c r="GA596" s="9">
        <v>81.17</v>
      </c>
      <c r="GB596" s="9">
        <v>76.44</v>
      </c>
    </row>
    <row r="597" spans="1:184" x14ac:dyDescent="0.25">
      <c r="A597" s="6">
        <f t="shared" si="79"/>
        <v>45386</v>
      </c>
      <c r="B597" s="13">
        <f t="shared" si="73"/>
        <v>4</v>
      </c>
      <c r="C597" s="13">
        <f t="shared" si="74"/>
        <v>2024</v>
      </c>
      <c r="D597">
        <f t="shared" si="75"/>
        <v>202404</v>
      </c>
      <c r="E597">
        <f t="shared" si="76"/>
        <v>2</v>
      </c>
      <c r="F597">
        <f t="shared" si="77"/>
        <v>202402</v>
      </c>
      <c r="G597" t="s">
        <v>794</v>
      </c>
      <c r="H597" s="9">
        <v>5.25</v>
      </c>
      <c r="I597" s="9">
        <v>5.1948999999999996</v>
      </c>
      <c r="J597" s="10">
        <v>5.1769496000000004</v>
      </c>
      <c r="K597" s="10">
        <v>5.1016997000000002</v>
      </c>
      <c r="L597" s="10">
        <v>5.0170889000000001</v>
      </c>
      <c r="M597" s="10">
        <v>4.9251208000000002</v>
      </c>
      <c r="N597" s="10">
        <v>4.8317243000000003</v>
      </c>
      <c r="O597" s="10">
        <v>4.7403009999999997</v>
      </c>
      <c r="P597" s="10">
        <v>4.6518337000000001</v>
      </c>
      <c r="Q597" s="10">
        <v>4.5674583000000002</v>
      </c>
      <c r="R597" s="10">
        <v>4.4884180000000002</v>
      </c>
      <c r="S597" s="10">
        <v>4.415362</v>
      </c>
      <c r="T597" s="10">
        <v>4.3478637000000004</v>
      </c>
      <c r="U597" s="10">
        <v>4.2852139999999999</v>
      </c>
      <c r="V597" s="10">
        <v>4.2255322</v>
      </c>
      <c r="W597" s="10">
        <v>4.1681248000000002</v>
      </c>
      <c r="X597" s="10">
        <v>4.1126996</v>
      </c>
      <c r="Y597" s="10">
        <v>4.0589627000000004</v>
      </c>
      <c r="Z597" s="10">
        <v>4.0066198999999996</v>
      </c>
      <c r="AA597" s="10">
        <v>3.9553791999999999</v>
      </c>
      <c r="AB597" s="10">
        <v>3.9050367000000001</v>
      </c>
      <c r="AC597" s="10">
        <v>3.8558507999999998</v>
      </c>
      <c r="AD597" s="10">
        <v>3.8082292</v>
      </c>
      <c r="AE597" s="10">
        <v>3.762578</v>
      </c>
      <c r="AF597" s="10">
        <v>3.7193033</v>
      </c>
      <c r="AG597" s="10">
        <v>3.6788126000000001</v>
      </c>
      <c r="AH597" s="10">
        <v>3.6414431999999999</v>
      </c>
      <c r="AI597" s="10">
        <v>3.6071602999999999</v>
      </c>
      <c r="AJ597" s="10">
        <v>3.5758060999999999</v>
      </c>
      <c r="AK597" s="10">
        <v>3.5472212000000001</v>
      </c>
      <c r="AL597" s="10">
        <v>3.5212463999999999</v>
      </c>
      <c r="AM597" s="10">
        <v>3.4977233999999999</v>
      </c>
      <c r="AN597" s="10">
        <v>3.4764930999999999</v>
      </c>
      <c r="AO597" s="10">
        <v>3.4573963000000001</v>
      </c>
      <c r="AP597" s="10">
        <v>3.4402745000000001</v>
      </c>
      <c r="AQ597" s="10">
        <v>3.4249687999999998</v>
      </c>
      <c r="AR597" s="10">
        <v>3.4113199000000001</v>
      </c>
      <c r="AS597" s="10">
        <v>3.3991693999999999</v>
      </c>
      <c r="AT597" s="10">
        <v>3.3883705000000002</v>
      </c>
      <c r="AU597" s="10">
        <v>3.3788307999999998</v>
      </c>
      <c r="AV597" s="10">
        <v>3.3704733999999998</v>
      </c>
      <c r="AW597" s="10">
        <v>3.3632209</v>
      </c>
      <c r="AX597" s="10">
        <v>3.3569960000000001</v>
      </c>
      <c r="AY597" s="10">
        <v>3.3517215999999999</v>
      </c>
      <c r="AZ597" s="10">
        <v>3.3473204000000001</v>
      </c>
      <c r="BA597" s="10">
        <v>3.3437150999999998</v>
      </c>
      <c r="BB597" s="10">
        <v>3.3408285000000002</v>
      </c>
      <c r="BC597" s="10">
        <v>3.3385834999999999</v>
      </c>
      <c r="BD597" s="10">
        <v>3.3369027</v>
      </c>
      <c r="BE597" s="10">
        <v>3.3357089000000002</v>
      </c>
      <c r="BF597" s="10">
        <v>3.3349356000000001</v>
      </c>
      <c r="BG597" s="10">
        <v>3.3345642999999998</v>
      </c>
      <c r="BH597" s="10">
        <v>3.3345893000000002</v>
      </c>
      <c r="BI597" s="10">
        <v>3.3350051000000001</v>
      </c>
      <c r="BJ597" s="10">
        <v>3.3358061999999999</v>
      </c>
      <c r="BK597" s="10">
        <v>3.3369868999999999</v>
      </c>
      <c r="BL597" s="10">
        <v>3.3385417999999998</v>
      </c>
      <c r="BM597" s="10">
        <v>3.3404653999999998</v>
      </c>
      <c r="BN597" s="10">
        <v>3.3427520999999998</v>
      </c>
      <c r="BO597" s="10">
        <v>3.3453962000000002</v>
      </c>
      <c r="BP597" s="10">
        <v>3.3483923999999998</v>
      </c>
      <c r="BQ597" s="10">
        <v>3.3517351</v>
      </c>
      <c r="BR597" s="10">
        <v>3.3785759</v>
      </c>
      <c r="BS597" s="10">
        <v>3.4153988000000002</v>
      </c>
      <c r="BU597" s="9">
        <v>64.84</v>
      </c>
      <c r="BV597" s="9">
        <v>64.56</v>
      </c>
      <c r="BW597" s="9">
        <v>64.680000000000007</v>
      </c>
      <c r="BX597" s="9">
        <v>65.98</v>
      </c>
      <c r="BY597" s="9">
        <v>68.97</v>
      </c>
      <c r="BZ597" s="9">
        <v>69.97</v>
      </c>
      <c r="CA597" s="9">
        <v>78.95</v>
      </c>
      <c r="CB597" s="9">
        <v>83.75</v>
      </c>
      <c r="CC597" s="9">
        <v>85.35</v>
      </c>
      <c r="CD597" s="9">
        <v>85.15</v>
      </c>
      <c r="CE597" s="9">
        <v>82.15</v>
      </c>
      <c r="CF597" s="9">
        <v>78.650000000000006</v>
      </c>
      <c r="CG597" s="9">
        <v>75.349999999999994</v>
      </c>
      <c r="CH597" s="9">
        <v>72.349999999999994</v>
      </c>
      <c r="CI597" s="9">
        <v>72.290000000000006</v>
      </c>
      <c r="CJ597" s="9">
        <v>73.599999999999994</v>
      </c>
      <c r="CK597" s="9">
        <v>76.010000000000005</v>
      </c>
      <c r="CL597" s="9">
        <v>80.02</v>
      </c>
      <c r="CM597" s="9">
        <v>82.53</v>
      </c>
      <c r="CN597" s="9">
        <v>84.97</v>
      </c>
      <c r="CO597" s="9">
        <v>87.55</v>
      </c>
      <c r="CP597" s="9">
        <v>89.52</v>
      </c>
      <c r="CQ597" s="9">
        <v>83.11</v>
      </c>
      <c r="CR597" s="9">
        <v>72.88</v>
      </c>
      <c r="CS597" s="9">
        <v>69.38</v>
      </c>
      <c r="CT597" s="9">
        <v>66.48</v>
      </c>
      <c r="CU597" s="9">
        <v>67.099999999999994</v>
      </c>
      <c r="CV597" s="9">
        <v>67.45</v>
      </c>
      <c r="CW597" s="9">
        <v>69.430000000000007</v>
      </c>
      <c r="CX597" s="9">
        <v>73.73</v>
      </c>
      <c r="CY597" s="9">
        <v>77.069999999999993</v>
      </c>
      <c r="CZ597" s="9">
        <v>80.31</v>
      </c>
      <c r="DA597" s="9">
        <v>82.52</v>
      </c>
      <c r="DB597" s="9">
        <v>81.97</v>
      </c>
      <c r="DC597" s="9">
        <v>79.53</v>
      </c>
      <c r="DD597" s="9">
        <v>74.53</v>
      </c>
      <c r="DE597" s="9">
        <v>70.34</v>
      </c>
      <c r="DF597" s="9">
        <v>66.78</v>
      </c>
      <c r="DG597" s="9">
        <v>62.71</v>
      </c>
      <c r="DH597" s="9">
        <v>63.47</v>
      </c>
      <c r="DI597" s="9">
        <v>66.58</v>
      </c>
      <c r="DJ597" s="9">
        <v>69.88</v>
      </c>
      <c r="DK597" s="9">
        <v>72.97</v>
      </c>
      <c r="DL597" s="9">
        <v>76.010000000000005</v>
      </c>
      <c r="DM597" s="9">
        <v>81.41</v>
      </c>
      <c r="DN597" s="9">
        <v>82.32</v>
      </c>
      <c r="DO597" s="9">
        <v>80.06</v>
      </c>
      <c r="DP597" s="9">
        <v>74.86</v>
      </c>
      <c r="DR597" s="9">
        <v>55.35</v>
      </c>
      <c r="DS597" s="9">
        <v>58</v>
      </c>
      <c r="DT597" s="9">
        <v>59.4</v>
      </c>
      <c r="DU597" s="9">
        <v>59.75</v>
      </c>
      <c r="DV597" s="9">
        <v>62.1</v>
      </c>
      <c r="DW597" s="9">
        <v>68.3</v>
      </c>
      <c r="DX597" s="9">
        <v>73.150000000000006</v>
      </c>
      <c r="DY597" s="9">
        <v>74.45</v>
      </c>
      <c r="DZ597" s="9">
        <v>78.150000000000006</v>
      </c>
      <c r="EA597" s="9">
        <v>78.150000000000006</v>
      </c>
      <c r="EB597" s="9">
        <v>73.25</v>
      </c>
      <c r="EC597" s="9">
        <v>67.900000000000006</v>
      </c>
      <c r="ED597" s="9">
        <v>66.05</v>
      </c>
      <c r="EE597" s="9">
        <v>65.349999999999994</v>
      </c>
      <c r="EF597" s="9">
        <v>64.2</v>
      </c>
      <c r="EG597" s="9">
        <v>64.150000000000006</v>
      </c>
      <c r="EH597" s="9">
        <v>66.8</v>
      </c>
      <c r="EI597" s="9">
        <v>73.7</v>
      </c>
      <c r="EJ597" s="9">
        <v>75.95</v>
      </c>
      <c r="EK597" s="9">
        <v>76.2</v>
      </c>
      <c r="EL597" s="9">
        <v>76.150000000000006</v>
      </c>
      <c r="EM597" s="9">
        <v>75.599999999999994</v>
      </c>
      <c r="EN597" s="9">
        <v>72.75</v>
      </c>
      <c r="EO597" s="9">
        <v>64.900000000000006</v>
      </c>
      <c r="EP597" s="9">
        <v>62.45</v>
      </c>
      <c r="EQ597" s="9">
        <v>62.25</v>
      </c>
      <c r="ER597" s="9">
        <v>62.45</v>
      </c>
      <c r="ES597" s="9">
        <v>62.9</v>
      </c>
      <c r="ET597" s="9">
        <v>64.849999999999994</v>
      </c>
      <c r="EU597" s="9">
        <v>70.099999999999994</v>
      </c>
      <c r="EV597" s="9">
        <v>71.8</v>
      </c>
      <c r="EW597" s="9">
        <v>72</v>
      </c>
      <c r="EX597" s="9">
        <v>71.849999999999994</v>
      </c>
      <c r="EY597" s="9">
        <v>71.55</v>
      </c>
      <c r="EZ597" s="9">
        <v>70.150000000000006</v>
      </c>
      <c r="FA597" s="9">
        <v>66.45</v>
      </c>
      <c r="FB597" s="9">
        <v>65.25</v>
      </c>
      <c r="FC597" s="9">
        <v>65.099999999999994</v>
      </c>
      <c r="FD597" s="9">
        <v>65.150000000000006</v>
      </c>
      <c r="FE597" s="9">
        <v>65.55</v>
      </c>
      <c r="FF597" s="9">
        <v>67.849999999999994</v>
      </c>
      <c r="FG597" s="9">
        <v>74.25</v>
      </c>
      <c r="FH597" s="9">
        <v>76.349999999999994</v>
      </c>
      <c r="FI597" s="9">
        <v>76.7</v>
      </c>
      <c r="FJ597" s="9">
        <v>76.75</v>
      </c>
      <c r="FK597" s="9">
        <v>76.05</v>
      </c>
      <c r="FL597" s="9">
        <v>71.400000000000006</v>
      </c>
      <c r="FM597" s="9">
        <v>58.5</v>
      </c>
      <c r="FO597" s="9">
        <v>82.556700000000006</v>
      </c>
      <c r="FP597" s="7">
        <v>90.32</v>
      </c>
      <c r="FQ597" s="9">
        <v>1.2667999999999999</v>
      </c>
      <c r="FR597" s="7">
        <f t="shared" si="78"/>
        <v>71.297758130723082</v>
      </c>
      <c r="FT597" s="7">
        <v>4.2</v>
      </c>
      <c r="FU597" s="7">
        <v>4.0199999999999996</v>
      </c>
      <c r="FV597" s="9">
        <v>82.674800000000005</v>
      </c>
      <c r="FX597" s="9">
        <v>90.65</v>
      </c>
      <c r="FY597" s="9">
        <v>88.71</v>
      </c>
      <c r="FZ597" s="9">
        <v>86.06</v>
      </c>
      <c r="GA597" s="9">
        <v>81.96</v>
      </c>
      <c r="GB597" s="9">
        <v>76.819999999999993</v>
      </c>
    </row>
    <row r="598" spans="1:184" x14ac:dyDescent="0.25">
      <c r="A598" s="6">
        <f t="shared" si="79"/>
        <v>45387</v>
      </c>
      <c r="B598" s="13">
        <f t="shared" si="73"/>
        <v>4</v>
      </c>
      <c r="C598" s="13">
        <f t="shared" si="74"/>
        <v>2024</v>
      </c>
      <c r="D598">
        <f t="shared" si="75"/>
        <v>202404</v>
      </c>
      <c r="E598">
        <f t="shared" si="76"/>
        <v>2</v>
      </c>
      <c r="F598">
        <f t="shared" si="77"/>
        <v>202402</v>
      </c>
      <c r="G598" t="s">
        <v>795</v>
      </c>
      <c r="H598" s="9">
        <v>5.25</v>
      </c>
      <c r="I598" s="9">
        <v>5.1948999999999996</v>
      </c>
      <c r="J598" s="10">
        <v>5.1743506999999997</v>
      </c>
      <c r="K598" s="10">
        <v>5.0990625999999999</v>
      </c>
      <c r="L598" s="10">
        <v>5.0156410999999999</v>
      </c>
      <c r="M598" s="10">
        <v>4.9256210999999999</v>
      </c>
      <c r="N598" s="10">
        <v>4.8342136</v>
      </c>
      <c r="O598" s="10">
        <v>4.7444207</v>
      </c>
      <c r="P598" s="10">
        <v>4.6568398999999996</v>
      </c>
      <c r="Q598" s="10">
        <v>4.5722357999999996</v>
      </c>
      <c r="R598" s="10">
        <v>4.4916264000000004</v>
      </c>
      <c r="S598" s="10">
        <v>4.4156848999999996</v>
      </c>
      <c r="T598" s="10">
        <v>4.3445416000000003</v>
      </c>
      <c r="U598" s="10">
        <v>4.2781786000000004</v>
      </c>
      <c r="V598" s="10">
        <v>4.2157358</v>
      </c>
      <c r="W598" s="10">
        <v>4.1567632000000003</v>
      </c>
      <c r="X598" s="10">
        <v>4.1010152</v>
      </c>
      <c r="Y598" s="10">
        <v>4.0482437999999998</v>
      </c>
      <c r="Z598" s="10">
        <v>3.9982015</v>
      </c>
      <c r="AA598" s="10">
        <v>3.9506424999999998</v>
      </c>
      <c r="AB598" s="10">
        <v>3.9053600999999998</v>
      </c>
      <c r="AC598" s="10">
        <v>3.862339</v>
      </c>
      <c r="AD598" s="10">
        <v>3.8216207</v>
      </c>
      <c r="AE598" s="10">
        <v>3.783245</v>
      </c>
      <c r="AF598" s="10">
        <v>3.747252</v>
      </c>
      <c r="AG598" s="10">
        <v>3.7136828999999998</v>
      </c>
      <c r="AH598" s="10">
        <v>3.6825559999999999</v>
      </c>
      <c r="AI598" s="10">
        <v>3.6537839000000001</v>
      </c>
      <c r="AJ598" s="10">
        <v>3.6272481000000001</v>
      </c>
      <c r="AK598" s="10">
        <v>3.6028289</v>
      </c>
      <c r="AL598" s="10">
        <v>3.5804068</v>
      </c>
      <c r="AM598" s="10">
        <v>3.5598630999999998</v>
      </c>
      <c r="AN598" s="10">
        <v>3.5410783000000001</v>
      </c>
      <c r="AO598" s="10">
        <v>3.5239327999999999</v>
      </c>
      <c r="AP598" s="10">
        <v>3.5083079000000001</v>
      </c>
      <c r="AQ598" s="10">
        <v>3.494084</v>
      </c>
      <c r="AR598" s="10">
        <v>3.4811418000000001</v>
      </c>
      <c r="AS598" s="10">
        <v>3.4693622</v>
      </c>
      <c r="AT598" s="10">
        <v>3.4586378999999998</v>
      </c>
      <c r="AU598" s="10">
        <v>3.4489092000000001</v>
      </c>
      <c r="AV598" s="10">
        <v>3.4401290000000002</v>
      </c>
      <c r="AW598" s="10">
        <v>3.4322496</v>
      </c>
      <c r="AX598" s="10">
        <v>3.4252234000000001</v>
      </c>
      <c r="AY598" s="10">
        <v>3.4190032000000001</v>
      </c>
      <c r="AZ598" s="10">
        <v>3.4135414000000002</v>
      </c>
      <c r="BA598" s="10">
        <v>3.4087904</v>
      </c>
      <c r="BB598" s="10">
        <v>3.4047029000000002</v>
      </c>
      <c r="BC598" s="10">
        <v>3.4012313000000001</v>
      </c>
      <c r="BD598" s="10">
        <v>3.3983281000000001</v>
      </c>
      <c r="BE598" s="10">
        <v>3.3959459000000001</v>
      </c>
      <c r="BF598" s="10">
        <v>3.3940429999999999</v>
      </c>
      <c r="BG598" s="10">
        <v>3.3926034999999999</v>
      </c>
      <c r="BH598" s="10">
        <v>3.3916186000000001</v>
      </c>
      <c r="BI598" s="10">
        <v>3.3910794000000002</v>
      </c>
      <c r="BJ598" s="10">
        <v>3.3909769999999999</v>
      </c>
      <c r="BK598" s="10">
        <v>3.3913028000000001</v>
      </c>
      <c r="BL598" s="10">
        <v>3.3920477</v>
      </c>
      <c r="BM598" s="10">
        <v>3.3932031</v>
      </c>
      <c r="BN598" s="10">
        <v>3.3947600000000002</v>
      </c>
      <c r="BO598" s="10">
        <v>3.3967095999999999</v>
      </c>
      <c r="BP598" s="10">
        <v>3.3990431000000001</v>
      </c>
      <c r="BQ598" s="10">
        <v>3.4017517000000002</v>
      </c>
      <c r="BR598" s="10">
        <v>3.4253239</v>
      </c>
      <c r="BS598" s="10">
        <v>3.4598016999999999</v>
      </c>
      <c r="BU598" s="9">
        <v>66.08</v>
      </c>
      <c r="BV598" s="9">
        <v>65.67</v>
      </c>
      <c r="BW598" s="9">
        <v>65.87</v>
      </c>
      <c r="BX598" s="9">
        <v>66.98</v>
      </c>
      <c r="BY598" s="9">
        <v>69.98</v>
      </c>
      <c r="BZ598" s="9">
        <v>71.23</v>
      </c>
      <c r="CA598" s="9">
        <v>80.73</v>
      </c>
      <c r="CB598" s="9">
        <v>85.53</v>
      </c>
      <c r="CC598" s="9">
        <v>86.78</v>
      </c>
      <c r="CD598" s="9">
        <v>86.63</v>
      </c>
      <c r="CE598" s="9">
        <v>83.63</v>
      </c>
      <c r="CF598" s="9">
        <v>80.36</v>
      </c>
      <c r="CG598" s="9">
        <v>77.260000000000005</v>
      </c>
      <c r="CH598" s="9">
        <v>74.260000000000005</v>
      </c>
      <c r="CI598" s="9">
        <v>74.2</v>
      </c>
      <c r="CJ598" s="9">
        <v>75.510000000000005</v>
      </c>
      <c r="CK598" s="9">
        <v>77.92</v>
      </c>
      <c r="CL598" s="9">
        <v>81.41</v>
      </c>
      <c r="CM598" s="9">
        <v>84.37</v>
      </c>
      <c r="CN598" s="9">
        <v>86.81</v>
      </c>
      <c r="CO598" s="9">
        <v>89.26</v>
      </c>
      <c r="CP598" s="9">
        <v>91.23</v>
      </c>
      <c r="CQ598" s="9">
        <v>84.82</v>
      </c>
      <c r="CR598" s="9">
        <v>74.569999999999993</v>
      </c>
      <c r="CS598" s="9">
        <v>71.069999999999993</v>
      </c>
      <c r="CT598" s="9">
        <v>68.17</v>
      </c>
      <c r="CU598" s="9">
        <v>68.790000000000006</v>
      </c>
      <c r="CV598" s="9">
        <v>69.14</v>
      </c>
      <c r="CW598" s="9">
        <v>71.12</v>
      </c>
      <c r="CX598" s="9">
        <v>75.12</v>
      </c>
      <c r="CY598" s="9">
        <v>78.459999999999994</v>
      </c>
      <c r="CZ598" s="9">
        <v>81.7</v>
      </c>
      <c r="DA598" s="9">
        <v>83.91</v>
      </c>
      <c r="DB598" s="9">
        <v>83.36</v>
      </c>
      <c r="DC598" s="9">
        <v>80.92</v>
      </c>
      <c r="DD598" s="9">
        <v>75.42</v>
      </c>
      <c r="DE598" s="9">
        <v>71.23</v>
      </c>
      <c r="DF598" s="9">
        <v>67.67</v>
      </c>
      <c r="DG598" s="9">
        <v>63.6</v>
      </c>
      <c r="DH598" s="9">
        <v>64.36</v>
      </c>
      <c r="DI598" s="9">
        <v>67.47</v>
      </c>
      <c r="DJ598" s="9">
        <v>70.77</v>
      </c>
      <c r="DK598" s="9">
        <v>73.86</v>
      </c>
      <c r="DL598" s="9">
        <v>76.900000000000006</v>
      </c>
      <c r="DM598" s="9">
        <v>82.3</v>
      </c>
      <c r="DN598" s="9">
        <v>83.21</v>
      </c>
      <c r="DO598" s="9">
        <v>80.95</v>
      </c>
      <c r="DP598" s="9">
        <v>75.45</v>
      </c>
      <c r="DR598" s="9">
        <v>56.55</v>
      </c>
      <c r="DS598" s="9">
        <v>59.3</v>
      </c>
      <c r="DT598" s="9">
        <v>60.3</v>
      </c>
      <c r="DU598" s="9">
        <v>61.2</v>
      </c>
      <c r="DV598" s="9">
        <v>63.3</v>
      </c>
      <c r="DW598" s="9">
        <v>69.650000000000006</v>
      </c>
      <c r="DX598" s="9">
        <v>74.5</v>
      </c>
      <c r="DY598" s="9">
        <v>75.8</v>
      </c>
      <c r="DZ598" s="9">
        <v>79.8</v>
      </c>
      <c r="EA598" s="9">
        <v>79.8</v>
      </c>
      <c r="EB598" s="9">
        <v>74.900000000000006</v>
      </c>
      <c r="EC598" s="9">
        <v>69.650000000000006</v>
      </c>
      <c r="ED598" s="9">
        <v>67.849999999999994</v>
      </c>
      <c r="EE598" s="9">
        <v>67.150000000000006</v>
      </c>
      <c r="EF598" s="9">
        <v>65.75</v>
      </c>
      <c r="EG598" s="9">
        <v>65.650000000000006</v>
      </c>
      <c r="EH598" s="9">
        <v>68.25</v>
      </c>
      <c r="EI598" s="9">
        <v>75.599999999999994</v>
      </c>
      <c r="EJ598" s="9">
        <v>77.95</v>
      </c>
      <c r="EK598" s="9">
        <v>78.2</v>
      </c>
      <c r="EL598" s="9">
        <v>78.150000000000006</v>
      </c>
      <c r="EM598" s="9">
        <v>77.599999999999994</v>
      </c>
      <c r="EN598" s="9">
        <v>74.55</v>
      </c>
      <c r="EO598" s="9">
        <v>66.150000000000006</v>
      </c>
      <c r="EP598" s="9">
        <v>63.5</v>
      </c>
      <c r="EQ598" s="9">
        <v>63.35</v>
      </c>
      <c r="ER598" s="9">
        <v>63.55</v>
      </c>
      <c r="ES598" s="9">
        <v>64</v>
      </c>
      <c r="ET598" s="9">
        <v>66.3</v>
      </c>
      <c r="EU598" s="9">
        <v>72.45</v>
      </c>
      <c r="EV598" s="9">
        <v>74.45</v>
      </c>
      <c r="EW598" s="9">
        <v>74.650000000000006</v>
      </c>
      <c r="EX598" s="9">
        <v>74.5</v>
      </c>
      <c r="EY598" s="9">
        <v>74.150000000000006</v>
      </c>
      <c r="EZ598" s="9">
        <v>72.400000000000006</v>
      </c>
      <c r="FA598" s="9">
        <v>67.650000000000006</v>
      </c>
      <c r="FB598" s="9">
        <v>66.099999999999994</v>
      </c>
      <c r="FC598" s="9">
        <v>65.95</v>
      </c>
      <c r="FD598" s="9">
        <v>66.05</v>
      </c>
      <c r="FE598" s="9">
        <v>66.45</v>
      </c>
      <c r="FF598" s="9">
        <v>68.8</v>
      </c>
      <c r="FG598" s="9">
        <v>75.2</v>
      </c>
      <c r="FH598" s="9">
        <v>77.3</v>
      </c>
      <c r="FI598" s="9">
        <v>77.650000000000006</v>
      </c>
      <c r="FJ598" s="9">
        <v>77.7</v>
      </c>
      <c r="FK598" s="9">
        <v>77</v>
      </c>
      <c r="FL598" s="9">
        <v>72.349999999999994</v>
      </c>
      <c r="FM598" s="9">
        <v>59.45</v>
      </c>
      <c r="FO598" s="9">
        <v>82.419899999999998</v>
      </c>
      <c r="FP598" s="7">
        <v>92.81</v>
      </c>
      <c r="FQ598" s="9">
        <v>1.2615000000000001</v>
      </c>
      <c r="FR598" s="7">
        <f t="shared" si="78"/>
        <v>73.571145461751883</v>
      </c>
      <c r="FT598" s="7">
        <v>4.22</v>
      </c>
      <c r="FU598" s="7">
        <v>4.0599999999999996</v>
      </c>
      <c r="FV598" s="9">
        <v>82.538799999999995</v>
      </c>
      <c r="FX598" s="9">
        <v>91.17</v>
      </c>
      <c r="FY598" s="9">
        <v>89.12</v>
      </c>
      <c r="FZ598" s="9">
        <v>86.38</v>
      </c>
      <c r="GA598" s="9">
        <v>82.07</v>
      </c>
      <c r="GB598" s="9">
        <v>76.8</v>
      </c>
    </row>
    <row r="599" spans="1:184" x14ac:dyDescent="0.25">
      <c r="A599" s="6">
        <f t="shared" si="79"/>
        <v>45390</v>
      </c>
      <c r="B599" s="13">
        <f t="shared" si="73"/>
        <v>4</v>
      </c>
      <c r="C599" s="13">
        <f t="shared" si="74"/>
        <v>2024</v>
      </c>
      <c r="D599">
        <f t="shared" si="75"/>
        <v>202404</v>
      </c>
      <c r="E599">
        <f t="shared" si="76"/>
        <v>2</v>
      </c>
      <c r="F599">
        <f t="shared" si="77"/>
        <v>202402</v>
      </c>
      <c r="G599" t="s">
        <v>796</v>
      </c>
      <c r="H599" s="9">
        <v>5.25</v>
      </c>
      <c r="I599" s="9">
        <v>5.1948999999999996</v>
      </c>
      <c r="J599" s="10">
        <v>5.1730521999999999</v>
      </c>
      <c r="K599" s="10">
        <v>5.0963887999999997</v>
      </c>
      <c r="L599" s="10">
        <v>5.0139902999999997</v>
      </c>
      <c r="M599" s="10">
        <v>4.927098</v>
      </c>
      <c r="N599" s="10">
        <v>4.8391915000000001</v>
      </c>
      <c r="O599" s="10">
        <v>4.7523230999999999</v>
      </c>
      <c r="P599" s="10">
        <v>4.6673225</v>
      </c>
      <c r="Q599" s="10">
        <v>4.5856252</v>
      </c>
      <c r="R599" s="10">
        <v>4.5090045999999999</v>
      </c>
      <c r="S599" s="10">
        <v>4.4382539999999997</v>
      </c>
      <c r="T599" s="10">
        <v>4.3734105999999997</v>
      </c>
      <c r="U599" s="10">
        <v>4.3140390999999996</v>
      </c>
      <c r="V599" s="10">
        <v>4.2587921</v>
      </c>
      <c r="W599" s="10">
        <v>4.2069900999999996</v>
      </c>
      <c r="X599" s="10">
        <v>4.1582036999999996</v>
      </c>
      <c r="Y599" s="10">
        <v>4.1120019000000001</v>
      </c>
      <c r="Z599" s="10">
        <v>4.0679533000000001</v>
      </c>
      <c r="AA599" s="10">
        <v>4.0256284999999998</v>
      </c>
      <c r="AB599" s="10">
        <v>3.9846794999999999</v>
      </c>
      <c r="AC599" s="10">
        <v>3.9451079999999998</v>
      </c>
      <c r="AD599" s="10">
        <v>3.9070087999999998</v>
      </c>
      <c r="AE599" s="10">
        <v>3.8704752999999998</v>
      </c>
      <c r="AF599" s="10">
        <v>3.8356012000000002</v>
      </c>
      <c r="AG599" s="10">
        <v>3.8024810000000002</v>
      </c>
      <c r="AH599" s="10">
        <v>3.7711815999999998</v>
      </c>
      <c r="AI599" s="10">
        <v>3.7416621999999999</v>
      </c>
      <c r="AJ599" s="10">
        <v>3.7138564000000001</v>
      </c>
      <c r="AK599" s="10">
        <v>3.6876969000000002</v>
      </c>
      <c r="AL599" s="10">
        <v>3.6631160999999999</v>
      </c>
      <c r="AM599" s="10">
        <v>3.6400475999999999</v>
      </c>
      <c r="AN599" s="10">
        <v>3.6184238999999998</v>
      </c>
      <c r="AO599" s="10">
        <v>3.5981776999999999</v>
      </c>
      <c r="AP599" s="10">
        <v>3.5792423000000002</v>
      </c>
      <c r="AQ599" s="10">
        <v>3.5615503999999998</v>
      </c>
      <c r="AR599" s="10">
        <v>3.5450347999999998</v>
      </c>
      <c r="AS599" s="10">
        <v>3.5296284999999998</v>
      </c>
      <c r="AT599" s="10">
        <v>3.5152706</v>
      </c>
      <c r="AU599" s="10">
        <v>3.5019243000000002</v>
      </c>
      <c r="AV599" s="10">
        <v>3.4895597999999999</v>
      </c>
      <c r="AW599" s="10">
        <v>3.4781464</v>
      </c>
      <c r="AX599" s="10">
        <v>3.4676539000000002</v>
      </c>
      <c r="AY599" s="10">
        <v>3.4580519999999999</v>
      </c>
      <c r="AZ599" s="10">
        <v>3.4493105000000002</v>
      </c>
      <c r="BA599" s="10">
        <v>3.4413988</v>
      </c>
      <c r="BB599" s="10">
        <v>3.4342869</v>
      </c>
      <c r="BC599" s="10">
        <v>3.4279443000000001</v>
      </c>
      <c r="BD599" s="10">
        <v>3.4223406999999999</v>
      </c>
      <c r="BE599" s="10">
        <v>3.417446</v>
      </c>
      <c r="BF599" s="10">
        <v>3.4132316</v>
      </c>
      <c r="BG599" s="10">
        <v>3.4096799</v>
      </c>
      <c r="BH599" s="10">
        <v>3.4067769000000001</v>
      </c>
      <c r="BI599" s="10">
        <v>3.4045082999999998</v>
      </c>
      <c r="BJ599" s="10">
        <v>3.4028602000000001</v>
      </c>
      <c r="BK599" s="10">
        <v>3.4018183</v>
      </c>
      <c r="BL599" s="10">
        <v>3.4013686999999999</v>
      </c>
      <c r="BM599" s="10">
        <v>3.4014970999999998</v>
      </c>
      <c r="BN599" s="10">
        <v>3.4021895</v>
      </c>
      <c r="BO599" s="10">
        <v>3.4034317999999999</v>
      </c>
      <c r="BP599" s="10">
        <v>3.4052099</v>
      </c>
      <c r="BQ599" s="10">
        <v>3.4075096</v>
      </c>
      <c r="BR599" s="10">
        <v>3.4312480000000001</v>
      </c>
      <c r="BS599" s="10">
        <v>3.4688325</v>
      </c>
      <c r="BU599" s="9">
        <v>69.709999999999994</v>
      </c>
      <c r="BV599" s="9">
        <v>69.22</v>
      </c>
      <c r="BW599" s="9">
        <v>69.239999999999995</v>
      </c>
      <c r="BX599" s="9">
        <v>70.28</v>
      </c>
      <c r="BY599" s="9">
        <v>73.34</v>
      </c>
      <c r="BZ599" s="9">
        <v>74.94</v>
      </c>
      <c r="CA599" s="9">
        <v>84.47</v>
      </c>
      <c r="CB599" s="9">
        <v>89.25</v>
      </c>
      <c r="CC599" s="9">
        <v>90.74</v>
      </c>
      <c r="CD599" s="9">
        <v>90.73</v>
      </c>
      <c r="CE599" s="9">
        <v>87.59</v>
      </c>
      <c r="CF599" s="9">
        <v>84.09</v>
      </c>
      <c r="CG599" s="9">
        <v>80.59</v>
      </c>
      <c r="CH599" s="9">
        <v>77.59</v>
      </c>
      <c r="CI599" s="9">
        <v>77.53</v>
      </c>
      <c r="CJ599" s="9">
        <v>78.84</v>
      </c>
      <c r="CK599" s="9">
        <v>81.25</v>
      </c>
      <c r="CL599" s="9">
        <v>84.5</v>
      </c>
      <c r="CM599" s="9">
        <v>87.43</v>
      </c>
      <c r="CN599" s="9">
        <v>89.85</v>
      </c>
      <c r="CO599" s="9">
        <v>92.29</v>
      </c>
      <c r="CP599" s="9">
        <v>94.25</v>
      </c>
      <c r="CQ599" s="9">
        <v>87.83</v>
      </c>
      <c r="CR599" s="9">
        <v>76.23</v>
      </c>
      <c r="CS599" s="9">
        <v>72.430000000000007</v>
      </c>
      <c r="CT599" s="9">
        <v>69.53</v>
      </c>
      <c r="CU599" s="9">
        <v>70.14</v>
      </c>
      <c r="CV599" s="9">
        <v>70.48</v>
      </c>
      <c r="CW599" s="9">
        <v>72.459999999999994</v>
      </c>
      <c r="CX599" s="9">
        <v>76.23</v>
      </c>
      <c r="CY599" s="9">
        <v>79.569999999999993</v>
      </c>
      <c r="CZ599" s="9">
        <v>82.81</v>
      </c>
      <c r="DA599" s="9">
        <v>85.02</v>
      </c>
      <c r="DB599" s="9">
        <v>84.47</v>
      </c>
      <c r="DC599" s="9">
        <v>82.03</v>
      </c>
      <c r="DD599" s="9">
        <v>76.23</v>
      </c>
      <c r="DE599" s="9">
        <v>72.040000000000006</v>
      </c>
      <c r="DF599" s="9">
        <v>68.48</v>
      </c>
      <c r="DG599" s="9">
        <v>64.41</v>
      </c>
      <c r="DH599" s="9">
        <v>65.17</v>
      </c>
      <c r="DI599" s="9">
        <v>68.28</v>
      </c>
      <c r="DJ599" s="9">
        <v>71.58</v>
      </c>
      <c r="DK599" s="9">
        <v>74.67</v>
      </c>
      <c r="DL599" s="9">
        <v>77.709999999999994</v>
      </c>
      <c r="DM599" s="9">
        <v>83.11</v>
      </c>
      <c r="DN599" s="9">
        <v>84.02</v>
      </c>
      <c r="DO599" s="9">
        <v>81.760000000000005</v>
      </c>
      <c r="DP599" s="9">
        <v>75.959999999999994</v>
      </c>
      <c r="DR599" s="9">
        <v>58.65</v>
      </c>
      <c r="DS599" s="9">
        <v>61</v>
      </c>
      <c r="DT599" s="9">
        <v>62.5</v>
      </c>
      <c r="DU599" s="9">
        <v>63.3</v>
      </c>
      <c r="DV599" s="9">
        <v>65.400000000000006</v>
      </c>
      <c r="DW599" s="9">
        <v>71.5</v>
      </c>
      <c r="DX599" s="9">
        <v>76.349999999999994</v>
      </c>
      <c r="DY599" s="9">
        <v>77.650000000000006</v>
      </c>
      <c r="DZ599" s="9">
        <v>82.1</v>
      </c>
      <c r="EA599" s="9">
        <v>82.1</v>
      </c>
      <c r="EB599" s="9">
        <v>77.2</v>
      </c>
      <c r="EC599" s="9">
        <v>71.55</v>
      </c>
      <c r="ED599" s="9">
        <v>69.7</v>
      </c>
      <c r="EE599" s="9">
        <v>69.099999999999994</v>
      </c>
      <c r="EF599" s="9">
        <v>67.95</v>
      </c>
      <c r="EG599" s="9">
        <v>67.95</v>
      </c>
      <c r="EH599" s="9">
        <v>70.55</v>
      </c>
      <c r="EI599" s="9">
        <v>77.900000000000006</v>
      </c>
      <c r="EJ599" s="9">
        <v>80.25</v>
      </c>
      <c r="EK599" s="9">
        <v>80.55</v>
      </c>
      <c r="EL599" s="9">
        <v>80.5</v>
      </c>
      <c r="EM599" s="9">
        <v>79.900000000000006</v>
      </c>
      <c r="EN599" s="9">
        <v>76.400000000000006</v>
      </c>
      <c r="EO599" s="9">
        <v>66.75</v>
      </c>
      <c r="EP599" s="9">
        <v>63.7</v>
      </c>
      <c r="EQ599" s="9">
        <v>63.5</v>
      </c>
      <c r="ER599" s="9">
        <v>63.75</v>
      </c>
      <c r="ES599" s="9">
        <v>64.25</v>
      </c>
      <c r="ET599" s="9">
        <v>66.349999999999994</v>
      </c>
      <c r="EU599" s="9">
        <v>72.05</v>
      </c>
      <c r="EV599" s="9">
        <v>73.849999999999994</v>
      </c>
      <c r="EW599" s="9">
        <v>74</v>
      </c>
      <c r="EX599" s="9">
        <v>73.900000000000006</v>
      </c>
      <c r="EY599" s="9">
        <v>73.599999999999994</v>
      </c>
      <c r="EZ599" s="9">
        <v>72.3</v>
      </c>
      <c r="FA599" s="9">
        <v>69</v>
      </c>
      <c r="FB599" s="9">
        <v>67.900000000000006</v>
      </c>
      <c r="FC599" s="9">
        <v>67.8</v>
      </c>
      <c r="FD599" s="9">
        <v>67.8</v>
      </c>
      <c r="FE599" s="9">
        <v>68.2</v>
      </c>
      <c r="FF599" s="9">
        <v>70.5</v>
      </c>
      <c r="FG599" s="9">
        <v>76.95</v>
      </c>
      <c r="FH599" s="9">
        <v>79</v>
      </c>
      <c r="FI599" s="9">
        <v>79.349999999999994</v>
      </c>
      <c r="FJ599" s="9">
        <v>79.400000000000006</v>
      </c>
      <c r="FK599" s="9">
        <v>78.7</v>
      </c>
      <c r="FL599" s="9">
        <v>74.05</v>
      </c>
      <c r="FM599" s="9">
        <v>61.15</v>
      </c>
      <c r="FO599" s="9">
        <v>82.490899999999996</v>
      </c>
      <c r="FP599" s="7">
        <v>91.73</v>
      </c>
      <c r="FQ599" s="9">
        <v>1.2646999999999999</v>
      </c>
      <c r="FR599" s="7">
        <f t="shared" si="78"/>
        <v>72.531035028069908</v>
      </c>
      <c r="FT599" s="7">
        <v>4.2300000000000004</v>
      </c>
      <c r="FU599" s="7">
        <v>4.09</v>
      </c>
      <c r="FV599" s="9">
        <v>82.607699999999994</v>
      </c>
      <c r="FX599" s="9">
        <v>90.38</v>
      </c>
      <c r="FY599" s="9">
        <v>88.43</v>
      </c>
      <c r="FZ599" s="9">
        <v>85.84</v>
      </c>
      <c r="GA599" s="9">
        <v>81.72</v>
      </c>
      <c r="GB599" s="9">
        <v>76.62</v>
      </c>
    </row>
    <row r="600" spans="1:184" x14ac:dyDescent="0.25">
      <c r="A600" s="6">
        <f t="shared" si="79"/>
        <v>45391</v>
      </c>
      <c r="B600" s="13">
        <f t="shared" si="73"/>
        <v>4</v>
      </c>
      <c r="C600" s="13">
        <f t="shared" si="74"/>
        <v>2024</v>
      </c>
      <c r="D600">
        <f t="shared" si="75"/>
        <v>202404</v>
      </c>
      <c r="E600">
        <f t="shared" si="76"/>
        <v>2</v>
      </c>
      <c r="F600">
        <f t="shared" si="77"/>
        <v>202402</v>
      </c>
      <c r="G600" t="s">
        <v>797</v>
      </c>
      <c r="H600" s="9">
        <v>5.25</v>
      </c>
      <c r="I600" s="9">
        <v>5.1976000000000004</v>
      </c>
      <c r="J600" s="10">
        <v>5.1735724999999997</v>
      </c>
      <c r="K600" s="10">
        <v>5.0952865000000003</v>
      </c>
      <c r="L600" s="10">
        <v>5.0105427000000002</v>
      </c>
      <c r="M600" s="10">
        <v>4.9211556999999999</v>
      </c>
      <c r="N600" s="10">
        <v>4.8305116999999997</v>
      </c>
      <c r="O600" s="10">
        <v>4.7405381000000002</v>
      </c>
      <c r="P600" s="10">
        <v>4.6521591999999998</v>
      </c>
      <c r="Q600" s="10">
        <v>4.5669255</v>
      </c>
      <c r="R600" s="10">
        <v>4.4867711000000003</v>
      </c>
      <c r="S600" s="10">
        <v>4.4127682999999998</v>
      </c>
      <c r="T600" s="10">
        <v>4.3449945999999997</v>
      </c>
      <c r="U600" s="10">
        <v>4.2831505999999999</v>
      </c>
      <c r="V600" s="10">
        <v>4.2255349999999998</v>
      </c>
      <c r="W600" s="10">
        <v>4.1713594000000001</v>
      </c>
      <c r="X600" s="10">
        <v>4.1201866000000003</v>
      </c>
      <c r="Y600" s="10">
        <v>4.0715770999999998</v>
      </c>
      <c r="Z600" s="10">
        <v>4.0250919999999999</v>
      </c>
      <c r="AA600" s="10">
        <v>3.9802938000000001</v>
      </c>
      <c r="AB600" s="10">
        <v>3.9368310000000002</v>
      </c>
      <c r="AC600" s="10">
        <v>3.8947212000000002</v>
      </c>
      <c r="AD600" s="10">
        <v>3.8540801</v>
      </c>
      <c r="AE600" s="10">
        <v>3.8150219999999999</v>
      </c>
      <c r="AF600" s="10">
        <v>3.7776613000000001</v>
      </c>
      <c r="AG600" s="10">
        <v>3.7421137</v>
      </c>
      <c r="AH600" s="10">
        <v>3.7084644</v>
      </c>
      <c r="AI600" s="10">
        <v>3.6766830000000001</v>
      </c>
      <c r="AJ600" s="10">
        <v>3.6467111000000001</v>
      </c>
      <c r="AK600" s="10">
        <v>3.6184892</v>
      </c>
      <c r="AL600" s="10">
        <v>3.5919577</v>
      </c>
      <c r="AM600" s="10">
        <v>3.5670582999999998</v>
      </c>
      <c r="AN600" s="10">
        <v>3.5437313000000001</v>
      </c>
      <c r="AO600" s="10">
        <v>3.5219174999999998</v>
      </c>
      <c r="AP600" s="10">
        <v>3.5015581999999998</v>
      </c>
      <c r="AQ600" s="10">
        <v>3.4825940000000002</v>
      </c>
      <c r="AR600" s="10">
        <v>3.4649654999999999</v>
      </c>
      <c r="AS600" s="10">
        <v>3.4486140000000001</v>
      </c>
      <c r="AT600" s="10">
        <v>3.4334831000000001</v>
      </c>
      <c r="AU600" s="10">
        <v>3.4195288000000001</v>
      </c>
      <c r="AV600" s="10">
        <v>3.4067104000000001</v>
      </c>
      <c r="AW600" s="10">
        <v>3.3949867999999999</v>
      </c>
      <c r="AX600" s="10">
        <v>3.3843168000000001</v>
      </c>
      <c r="AY600" s="10">
        <v>3.3746597999999999</v>
      </c>
      <c r="AZ600" s="10">
        <v>3.3659747000000002</v>
      </c>
      <c r="BA600" s="10">
        <v>3.3582204</v>
      </c>
      <c r="BB600" s="10">
        <v>3.3513560999999998</v>
      </c>
      <c r="BC600" s="10">
        <v>3.3453409000000001</v>
      </c>
      <c r="BD600" s="10">
        <v>3.3401336000000001</v>
      </c>
      <c r="BE600" s="10">
        <v>3.3356935000000001</v>
      </c>
      <c r="BF600" s="10">
        <v>3.331982</v>
      </c>
      <c r="BG600" s="10">
        <v>3.3289729000000001</v>
      </c>
      <c r="BH600" s="10">
        <v>3.3266437</v>
      </c>
      <c r="BI600" s="10">
        <v>3.3249719999999998</v>
      </c>
      <c r="BJ600" s="10">
        <v>3.3239350999999999</v>
      </c>
      <c r="BK600" s="10">
        <v>3.3235106999999999</v>
      </c>
      <c r="BL600" s="10">
        <v>3.3236762</v>
      </c>
      <c r="BM600" s="10">
        <v>3.3244091</v>
      </c>
      <c r="BN600" s="10">
        <v>3.3256869999999998</v>
      </c>
      <c r="BO600" s="10">
        <v>3.3274873</v>
      </c>
      <c r="BP600" s="10">
        <v>3.3297875000000001</v>
      </c>
      <c r="BQ600" s="10">
        <v>3.3325651999999999</v>
      </c>
      <c r="BR600" s="10">
        <v>3.3580988999999999</v>
      </c>
      <c r="BS600" s="10">
        <v>3.3957660000000001</v>
      </c>
      <c r="BU600" s="9">
        <v>68</v>
      </c>
      <c r="BV600" s="9">
        <v>67.52</v>
      </c>
      <c r="BW600" s="9">
        <v>67.569999999999993</v>
      </c>
      <c r="BX600" s="9">
        <v>68.84</v>
      </c>
      <c r="BY600" s="9">
        <v>72.540000000000006</v>
      </c>
      <c r="BZ600" s="9">
        <v>74.31</v>
      </c>
      <c r="CA600" s="9">
        <v>83.66</v>
      </c>
      <c r="CB600" s="9">
        <v>88.36</v>
      </c>
      <c r="CC600" s="9">
        <v>89.72</v>
      </c>
      <c r="CD600" s="9">
        <v>89.57</v>
      </c>
      <c r="CE600" s="9">
        <v>86.64</v>
      </c>
      <c r="CF600" s="9">
        <v>83.54</v>
      </c>
      <c r="CG600" s="9">
        <v>80.44</v>
      </c>
      <c r="CH600" s="9">
        <v>77.44</v>
      </c>
      <c r="CI600" s="9">
        <v>77.38</v>
      </c>
      <c r="CJ600" s="9">
        <v>78.69</v>
      </c>
      <c r="CK600" s="9">
        <v>81.099999999999994</v>
      </c>
      <c r="CL600" s="9">
        <v>84.39</v>
      </c>
      <c r="CM600" s="9">
        <v>87.32</v>
      </c>
      <c r="CN600" s="9">
        <v>89.72</v>
      </c>
      <c r="CO600" s="9">
        <v>92.14</v>
      </c>
      <c r="CP600" s="9">
        <v>94.06</v>
      </c>
      <c r="CQ600" s="9">
        <v>87.59</v>
      </c>
      <c r="CR600" s="9">
        <v>75.87</v>
      </c>
      <c r="CS600" s="9">
        <v>72.069999999999993</v>
      </c>
      <c r="CT600" s="9">
        <v>69.17</v>
      </c>
      <c r="CU600" s="9">
        <v>69.78</v>
      </c>
      <c r="CV600" s="9">
        <v>70.12</v>
      </c>
      <c r="CW600" s="9">
        <v>72.099999999999994</v>
      </c>
      <c r="CX600" s="9">
        <v>75.78</v>
      </c>
      <c r="CY600" s="9">
        <v>79.12</v>
      </c>
      <c r="CZ600" s="9">
        <v>82.36</v>
      </c>
      <c r="DA600" s="9">
        <v>84.57</v>
      </c>
      <c r="DB600" s="9">
        <v>84.02</v>
      </c>
      <c r="DC600" s="9">
        <v>81.58</v>
      </c>
      <c r="DD600" s="9">
        <v>76.180000000000007</v>
      </c>
      <c r="DE600" s="9">
        <v>71.989999999999995</v>
      </c>
      <c r="DF600" s="9">
        <v>68.430000000000007</v>
      </c>
      <c r="DG600" s="9">
        <v>64.36</v>
      </c>
      <c r="DH600" s="9">
        <v>65.12</v>
      </c>
      <c r="DI600" s="9">
        <v>68.23</v>
      </c>
      <c r="DJ600" s="9">
        <v>71.53</v>
      </c>
      <c r="DK600" s="9">
        <v>74.62</v>
      </c>
      <c r="DL600" s="9">
        <v>77.66</v>
      </c>
      <c r="DM600" s="9">
        <v>83.06</v>
      </c>
      <c r="DN600" s="9">
        <v>83.97</v>
      </c>
      <c r="DO600" s="9">
        <v>81.709999999999994</v>
      </c>
      <c r="DP600" s="9">
        <v>75.91</v>
      </c>
      <c r="DR600" s="9">
        <v>58.05</v>
      </c>
      <c r="DS600" s="9">
        <v>60.55</v>
      </c>
      <c r="DT600" s="9">
        <v>61.4</v>
      </c>
      <c r="DU600" s="9">
        <v>62.4</v>
      </c>
      <c r="DV600" s="9">
        <v>65</v>
      </c>
      <c r="DW600" s="9">
        <v>70.8</v>
      </c>
      <c r="DX600" s="9">
        <v>75.650000000000006</v>
      </c>
      <c r="DY600" s="9">
        <v>76.95</v>
      </c>
      <c r="DZ600" s="9">
        <v>81.349999999999994</v>
      </c>
      <c r="EA600" s="9">
        <v>81.349999999999994</v>
      </c>
      <c r="EB600" s="9">
        <v>76.45</v>
      </c>
      <c r="EC600" s="9">
        <v>71.099999999999994</v>
      </c>
      <c r="ED600" s="9">
        <v>69.349999999999994</v>
      </c>
      <c r="EE600" s="9">
        <v>68.7</v>
      </c>
      <c r="EF600" s="9">
        <v>67.5</v>
      </c>
      <c r="EG600" s="9">
        <v>67.5</v>
      </c>
      <c r="EH600" s="9">
        <v>70</v>
      </c>
      <c r="EI600" s="9">
        <v>77.2</v>
      </c>
      <c r="EJ600" s="9">
        <v>79.5</v>
      </c>
      <c r="EK600" s="9">
        <v>79.8</v>
      </c>
      <c r="EL600" s="9">
        <v>79.75</v>
      </c>
      <c r="EM600" s="9">
        <v>79.150000000000006</v>
      </c>
      <c r="EN600" s="9">
        <v>75.8</v>
      </c>
      <c r="EO600" s="9">
        <v>66.650000000000006</v>
      </c>
      <c r="EP600" s="9">
        <v>63.75</v>
      </c>
      <c r="EQ600" s="9">
        <v>63.6</v>
      </c>
      <c r="ER600" s="9">
        <v>63.85</v>
      </c>
      <c r="ES600" s="9">
        <v>64.3</v>
      </c>
      <c r="ET600" s="9">
        <v>66.3</v>
      </c>
      <c r="EU600" s="9">
        <v>71.75</v>
      </c>
      <c r="EV600" s="9">
        <v>73.45</v>
      </c>
      <c r="EW600" s="9">
        <v>73.650000000000006</v>
      </c>
      <c r="EX600" s="9">
        <v>73.5</v>
      </c>
      <c r="EY600" s="9">
        <v>73.2</v>
      </c>
      <c r="EZ600" s="9">
        <v>71.75</v>
      </c>
      <c r="FA600" s="9">
        <v>67.95</v>
      </c>
      <c r="FB600" s="9">
        <v>66.7</v>
      </c>
      <c r="FC600" s="9">
        <v>66.55</v>
      </c>
      <c r="FD600" s="9">
        <v>66.599999999999994</v>
      </c>
      <c r="FE600" s="9">
        <v>67.05</v>
      </c>
      <c r="FF600" s="9">
        <v>69.3</v>
      </c>
      <c r="FG600" s="9">
        <v>75.75</v>
      </c>
      <c r="FH600" s="9">
        <v>77.849999999999994</v>
      </c>
      <c r="FI600" s="9">
        <v>78.150000000000006</v>
      </c>
      <c r="FJ600" s="9">
        <v>78.25</v>
      </c>
      <c r="FK600" s="9">
        <v>77.55</v>
      </c>
      <c r="FL600" s="9">
        <v>72.849999999999994</v>
      </c>
      <c r="FM600" s="9">
        <v>59.95</v>
      </c>
      <c r="FO600" s="9">
        <v>82.640199999999993</v>
      </c>
      <c r="FP600" s="7">
        <v>92.13</v>
      </c>
      <c r="FQ600" s="9">
        <v>1.2675000000000001</v>
      </c>
      <c r="FR600" s="7">
        <f t="shared" si="78"/>
        <v>72.686390532544365</v>
      </c>
      <c r="FT600" s="7">
        <v>4.2</v>
      </c>
      <c r="FU600" s="7">
        <v>4.01</v>
      </c>
      <c r="FV600" s="9">
        <v>82.768799999999999</v>
      </c>
      <c r="FX600" s="9">
        <v>89.42</v>
      </c>
      <c r="FY600" s="9">
        <v>87.66</v>
      </c>
      <c r="FZ600" s="9">
        <v>85.25</v>
      </c>
      <c r="GA600" s="9">
        <v>81.19</v>
      </c>
      <c r="GB600" s="9">
        <v>76.14</v>
      </c>
    </row>
    <row r="601" spans="1:184" x14ac:dyDescent="0.25">
      <c r="A601" s="6">
        <f t="shared" si="79"/>
        <v>45392</v>
      </c>
      <c r="B601" s="13">
        <f t="shared" si="73"/>
        <v>4</v>
      </c>
      <c r="C601" s="13">
        <f t="shared" si="74"/>
        <v>2024</v>
      </c>
      <c r="D601">
        <f t="shared" si="75"/>
        <v>202404</v>
      </c>
      <c r="E601">
        <f t="shared" si="76"/>
        <v>2</v>
      </c>
      <c r="F601">
        <f t="shared" si="77"/>
        <v>202402</v>
      </c>
      <c r="G601" t="s">
        <v>798</v>
      </c>
      <c r="H601" s="9">
        <v>5.25</v>
      </c>
      <c r="I601" s="9">
        <v>5.1978</v>
      </c>
      <c r="J601" s="10">
        <v>5.1829637999999996</v>
      </c>
      <c r="K601" s="10">
        <v>5.1267104000000003</v>
      </c>
      <c r="L601" s="10">
        <v>5.0605244000000003</v>
      </c>
      <c r="M601" s="10">
        <v>4.9882833</v>
      </c>
      <c r="N601" s="10">
        <v>4.9138514000000004</v>
      </c>
      <c r="O601" s="10">
        <v>4.8392415</v>
      </c>
      <c r="P601" s="10">
        <v>4.7656669999999997</v>
      </c>
      <c r="Q601" s="10">
        <v>4.6950966000000003</v>
      </c>
      <c r="R601" s="10">
        <v>4.6296869999999997</v>
      </c>
      <c r="S601" s="10">
        <v>4.5703909999999999</v>
      </c>
      <c r="T601" s="10">
        <v>4.5169310999999999</v>
      </c>
      <c r="U601" s="10">
        <v>4.4683501999999997</v>
      </c>
      <c r="V601" s="10">
        <v>4.4221687999999997</v>
      </c>
      <c r="W601" s="10">
        <v>4.3774853</v>
      </c>
      <c r="X601" s="10">
        <v>4.3339173000000004</v>
      </c>
      <c r="Y601" s="10">
        <v>4.2910807999999996</v>
      </c>
      <c r="Z601" s="10">
        <v>4.2485920000000004</v>
      </c>
      <c r="AA601" s="10">
        <v>4.2060684999999998</v>
      </c>
      <c r="AB601" s="10">
        <v>4.1632449999999999</v>
      </c>
      <c r="AC601" s="10">
        <v>4.1203548000000003</v>
      </c>
      <c r="AD601" s="10">
        <v>4.0777634000000003</v>
      </c>
      <c r="AE601" s="10">
        <v>4.0358349999999996</v>
      </c>
      <c r="AF601" s="10">
        <v>3.9949336999999998</v>
      </c>
      <c r="AG601" s="10">
        <v>3.9554252000000001</v>
      </c>
      <c r="AH601" s="10">
        <v>3.9176095000000002</v>
      </c>
      <c r="AI601" s="10">
        <v>3.8815301999999998</v>
      </c>
      <c r="AJ601" s="10">
        <v>3.8471681000000002</v>
      </c>
      <c r="AK601" s="10">
        <v>3.8145028999999999</v>
      </c>
      <c r="AL601" s="10">
        <v>3.7835141000000001</v>
      </c>
      <c r="AM601" s="10">
        <v>3.7541825000000002</v>
      </c>
      <c r="AN601" s="10">
        <v>3.7264876</v>
      </c>
      <c r="AO601" s="10">
        <v>3.7004092000000002</v>
      </c>
      <c r="AP601" s="10">
        <v>3.6759276999999999</v>
      </c>
      <c r="AQ601" s="10">
        <v>3.6530230000000001</v>
      </c>
      <c r="AR601" s="10">
        <v>3.6316746000000002</v>
      </c>
      <c r="AS601" s="10">
        <v>3.6118630999999999</v>
      </c>
      <c r="AT601" s="10">
        <v>3.5935624000000002</v>
      </c>
      <c r="AU601" s="10">
        <v>3.5767177999999999</v>
      </c>
      <c r="AV601" s="10">
        <v>3.5612664000000001</v>
      </c>
      <c r="AW601" s="10">
        <v>3.547145</v>
      </c>
      <c r="AX601" s="10">
        <v>3.5342902</v>
      </c>
      <c r="AY601" s="10">
        <v>3.5226391000000001</v>
      </c>
      <c r="AZ601" s="10">
        <v>3.5121283000000001</v>
      </c>
      <c r="BA601" s="10">
        <v>3.5026947000000002</v>
      </c>
      <c r="BB601" s="10">
        <v>3.4942752000000001</v>
      </c>
      <c r="BC601" s="10">
        <v>3.4868066</v>
      </c>
      <c r="BD601" s="10">
        <v>3.4802255999999998</v>
      </c>
      <c r="BE601" s="10">
        <v>3.4744690999999999</v>
      </c>
      <c r="BF601" s="10">
        <v>3.4694794</v>
      </c>
      <c r="BG601" s="10">
        <v>3.4652226000000002</v>
      </c>
      <c r="BH601" s="10">
        <v>3.4616714000000002</v>
      </c>
      <c r="BI601" s="10">
        <v>3.4587987999999998</v>
      </c>
      <c r="BJ601" s="10">
        <v>3.4565771999999999</v>
      </c>
      <c r="BK601" s="10">
        <v>3.4549797</v>
      </c>
      <c r="BL601" s="10">
        <v>3.4539789999999999</v>
      </c>
      <c r="BM601" s="10">
        <v>3.4535477000000001</v>
      </c>
      <c r="BN601" s="10">
        <v>3.4536587000000001</v>
      </c>
      <c r="BO601" s="10">
        <v>3.4542847000000001</v>
      </c>
      <c r="BP601" s="10">
        <v>3.4553984999999998</v>
      </c>
      <c r="BQ601" s="10">
        <v>3.4569728999999998</v>
      </c>
      <c r="BR601" s="10">
        <v>3.4749519000000002</v>
      </c>
      <c r="BS601" s="10">
        <v>3.5049891</v>
      </c>
      <c r="BU601" s="9">
        <v>67.37</v>
      </c>
      <c r="BV601" s="9">
        <v>66.86</v>
      </c>
      <c r="BW601" s="9">
        <v>66.83</v>
      </c>
      <c r="BX601" s="9">
        <v>68.349999999999994</v>
      </c>
      <c r="BY601" s="9">
        <v>72.11</v>
      </c>
      <c r="BZ601" s="9">
        <v>74.02</v>
      </c>
      <c r="CA601" s="9">
        <v>83.82</v>
      </c>
      <c r="CB601" s="9">
        <v>88.38</v>
      </c>
      <c r="CC601" s="9">
        <v>89.62</v>
      </c>
      <c r="CD601" s="9">
        <v>89.42</v>
      </c>
      <c r="CE601" s="9">
        <v>86.43</v>
      </c>
      <c r="CF601" s="9">
        <v>83.16</v>
      </c>
      <c r="CG601" s="9">
        <v>80.11</v>
      </c>
      <c r="CH601" s="9">
        <v>77.150000000000006</v>
      </c>
      <c r="CI601" s="9">
        <v>77.12</v>
      </c>
      <c r="CJ601" s="9">
        <v>78.45</v>
      </c>
      <c r="CK601" s="9">
        <v>80.88</v>
      </c>
      <c r="CL601" s="9">
        <v>84.22</v>
      </c>
      <c r="CM601" s="9">
        <v>87.17</v>
      </c>
      <c r="CN601" s="9">
        <v>89.58</v>
      </c>
      <c r="CO601" s="9">
        <v>92.02</v>
      </c>
      <c r="CP601" s="9">
        <v>93.95</v>
      </c>
      <c r="CQ601" s="9">
        <v>87.48</v>
      </c>
      <c r="CR601" s="9">
        <v>76.349999999999994</v>
      </c>
      <c r="CS601" s="9">
        <v>72.56</v>
      </c>
      <c r="CT601" s="9">
        <v>69.760000000000005</v>
      </c>
      <c r="CU601" s="9">
        <v>70.36</v>
      </c>
      <c r="CV601" s="9">
        <v>70.69</v>
      </c>
      <c r="CW601" s="9">
        <v>72.66</v>
      </c>
      <c r="CX601" s="9">
        <v>75.66</v>
      </c>
      <c r="CY601" s="9">
        <v>78.84</v>
      </c>
      <c r="CZ601" s="9">
        <v>82.08</v>
      </c>
      <c r="DA601" s="9">
        <v>84.29</v>
      </c>
      <c r="DB601" s="9">
        <v>83.74</v>
      </c>
      <c r="DC601" s="9">
        <v>81.3</v>
      </c>
      <c r="DD601" s="9">
        <v>76.59</v>
      </c>
      <c r="DE601" s="9">
        <v>72.400000000000006</v>
      </c>
      <c r="DF601" s="9">
        <v>68.84</v>
      </c>
      <c r="DG601" s="9">
        <v>64.77</v>
      </c>
      <c r="DH601" s="9">
        <v>65.53</v>
      </c>
      <c r="DI601" s="9">
        <v>68.64</v>
      </c>
      <c r="DJ601" s="9">
        <v>71.94</v>
      </c>
      <c r="DK601" s="9">
        <v>75.03</v>
      </c>
      <c r="DL601" s="9">
        <v>78.069999999999993</v>
      </c>
      <c r="DM601" s="9">
        <v>83.47</v>
      </c>
      <c r="DN601" s="9">
        <v>84.38</v>
      </c>
      <c r="DO601" s="9">
        <v>82.12</v>
      </c>
      <c r="DP601" s="9">
        <v>76.12</v>
      </c>
      <c r="DR601" s="9">
        <v>58.45</v>
      </c>
      <c r="DS601" s="9">
        <v>60.55</v>
      </c>
      <c r="DT601" s="9">
        <v>62.55</v>
      </c>
      <c r="DU601" s="9">
        <v>62.45</v>
      </c>
      <c r="DV601" s="9">
        <v>66.099999999999994</v>
      </c>
      <c r="DW601" s="9">
        <v>71.150000000000006</v>
      </c>
      <c r="DX601" s="9">
        <v>76</v>
      </c>
      <c r="DY601" s="9">
        <v>77.3</v>
      </c>
      <c r="DZ601" s="9">
        <v>81.349999999999994</v>
      </c>
      <c r="EA601" s="9">
        <v>81.349999999999994</v>
      </c>
      <c r="EB601" s="9">
        <v>76.45</v>
      </c>
      <c r="EC601" s="9">
        <v>71.2</v>
      </c>
      <c r="ED601" s="9">
        <v>69.45</v>
      </c>
      <c r="EE601" s="9">
        <v>68.8</v>
      </c>
      <c r="EF601" s="9">
        <v>67.2</v>
      </c>
      <c r="EG601" s="9">
        <v>67.2</v>
      </c>
      <c r="EH601" s="9">
        <v>69.7</v>
      </c>
      <c r="EI601" s="9">
        <v>77.3</v>
      </c>
      <c r="EJ601" s="9">
        <v>79.75</v>
      </c>
      <c r="EK601" s="9">
        <v>80.05</v>
      </c>
      <c r="EL601" s="9">
        <v>80</v>
      </c>
      <c r="EM601" s="9">
        <v>79.400000000000006</v>
      </c>
      <c r="EN601" s="9">
        <v>76</v>
      </c>
      <c r="EO601" s="9">
        <v>66.7</v>
      </c>
      <c r="EP601" s="9">
        <v>63.75</v>
      </c>
      <c r="EQ601" s="9">
        <v>63.6</v>
      </c>
      <c r="ER601" s="9">
        <v>63.85</v>
      </c>
      <c r="ES601" s="9">
        <v>64.3</v>
      </c>
      <c r="ET601" s="9">
        <v>66.3</v>
      </c>
      <c r="EU601" s="9">
        <v>71.75</v>
      </c>
      <c r="EV601" s="9">
        <v>73.5</v>
      </c>
      <c r="EW601" s="9">
        <v>73.650000000000006</v>
      </c>
      <c r="EX601" s="9">
        <v>73.55</v>
      </c>
      <c r="EY601" s="9">
        <v>73.25</v>
      </c>
      <c r="EZ601" s="9">
        <v>71.7</v>
      </c>
      <c r="FA601" s="9">
        <v>67.599999999999994</v>
      </c>
      <c r="FB601" s="9">
        <v>66.25</v>
      </c>
      <c r="FC601" s="9">
        <v>66.150000000000006</v>
      </c>
      <c r="FD601" s="9">
        <v>66.2</v>
      </c>
      <c r="FE601" s="9">
        <v>66.599999999999994</v>
      </c>
      <c r="FF601" s="9">
        <v>68.650000000000006</v>
      </c>
      <c r="FG601" s="9">
        <v>74.45</v>
      </c>
      <c r="FH601" s="9">
        <v>76.3</v>
      </c>
      <c r="FI601" s="9">
        <v>76.650000000000006</v>
      </c>
      <c r="FJ601" s="9">
        <v>76.7</v>
      </c>
      <c r="FK601" s="9">
        <v>76.05</v>
      </c>
      <c r="FL601" s="9">
        <v>71.400000000000006</v>
      </c>
      <c r="FM601" s="9">
        <v>58.45</v>
      </c>
      <c r="FO601" s="9">
        <v>82.432699999999997</v>
      </c>
      <c r="FP601" s="7">
        <v>91.57</v>
      </c>
      <c r="FQ601" s="9">
        <v>1.2565999999999999</v>
      </c>
      <c r="FR601" s="7">
        <f t="shared" si="78"/>
        <v>72.87123985357313</v>
      </c>
      <c r="FT601" s="7">
        <v>4.34</v>
      </c>
      <c r="FU601" s="7">
        <v>4.1500000000000004</v>
      </c>
      <c r="FV601" s="9">
        <v>82.552800000000005</v>
      </c>
      <c r="FX601" s="9">
        <v>90.48</v>
      </c>
      <c r="FY601" s="9">
        <v>88.53</v>
      </c>
      <c r="FZ601" s="9">
        <v>85.99</v>
      </c>
      <c r="GA601" s="9">
        <v>81.8</v>
      </c>
      <c r="GB601" s="9">
        <v>76.569999999999993</v>
      </c>
    </row>
    <row r="602" spans="1:184" x14ac:dyDescent="0.25">
      <c r="A602" s="6">
        <f t="shared" si="79"/>
        <v>45393</v>
      </c>
      <c r="B602" s="13">
        <f t="shared" si="73"/>
        <v>4</v>
      </c>
      <c r="C602" s="13">
        <f t="shared" si="74"/>
        <v>2024</v>
      </c>
      <c r="D602">
        <f t="shared" si="75"/>
        <v>202404</v>
      </c>
      <c r="E602">
        <f t="shared" si="76"/>
        <v>2</v>
      </c>
      <c r="F602">
        <f t="shared" si="77"/>
        <v>202402</v>
      </c>
      <c r="G602" t="s">
        <v>799</v>
      </c>
      <c r="H602" s="9">
        <v>5.25</v>
      </c>
      <c r="I602" s="9">
        <v>5.1980000000000004</v>
      </c>
      <c r="J602" s="10">
        <v>5.1842682</v>
      </c>
      <c r="K602" s="10">
        <v>5.1430864999999999</v>
      </c>
      <c r="L602" s="10">
        <v>5.0913354000000002</v>
      </c>
      <c r="M602" s="10">
        <v>5.0313445999999997</v>
      </c>
      <c r="N602" s="10">
        <v>4.9668834000000004</v>
      </c>
      <c r="O602" s="10">
        <v>4.9006882000000003</v>
      </c>
      <c r="P602" s="10">
        <v>4.8343024999999997</v>
      </c>
      <c r="Q602" s="10">
        <v>4.7698292999999996</v>
      </c>
      <c r="R602" s="10">
        <v>4.7096600000000004</v>
      </c>
      <c r="S602" s="10">
        <v>4.6552126999999999</v>
      </c>
      <c r="T602" s="10">
        <v>4.6062732999999998</v>
      </c>
      <c r="U602" s="10">
        <v>4.5618677999999999</v>
      </c>
      <c r="V602" s="10">
        <v>4.5187787999999998</v>
      </c>
      <c r="W602" s="10">
        <v>4.4759072</v>
      </c>
      <c r="X602" s="10">
        <v>4.4328706999999996</v>
      </c>
      <c r="Y602" s="10">
        <v>4.3892856</v>
      </c>
      <c r="Z602" s="10">
        <v>4.3447681999999999</v>
      </c>
      <c r="AA602" s="10">
        <v>4.2989362</v>
      </c>
      <c r="AB602" s="10">
        <v>4.2515467999999998</v>
      </c>
      <c r="AC602" s="10">
        <v>4.2030786000000004</v>
      </c>
      <c r="AD602" s="10">
        <v>4.1542424999999996</v>
      </c>
      <c r="AE602" s="10">
        <v>4.1057478999999999</v>
      </c>
      <c r="AF602" s="10">
        <v>4.0583039999999997</v>
      </c>
      <c r="AG602" s="10">
        <v>4.0126217999999998</v>
      </c>
      <c r="AH602" s="10">
        <v>3.9693057</v>
      </c>
      <c r="AI602" s="10">
        <v>3.9284477999999998</v>
      </c>
      <c r="AJ602" s="10">
        <v>3.8899862999999999</v>
      </c>
      <c r="AK602" s="10">
        <v>3.8538578000000001</v>
      </c>
      <c r="AL602" s="10">
        <v>3.8199987000000002</v>
      </c>
      <c r="AM602" s="10">
        <v>3.7883469999999999</v>
      </c>
      <c r="AN602" s="10">
        <v>3.7588392000000002</v>
      </c>
      <c r="AO602" s="10">
        <v>3.7314121</v>
      </c>
      <c r="AP602" s="10">
        <v>3.7060032999999999</v>
      </c>
      <c r="AQ602" s="10">
        <v>3.6825494999999999</v>
      </c>
      <c r="AR602" s="10">
        <v>3.6609875000000001</v>
      </c>
      <c r="AS602" s="10">
        <v>3.6412548</v>
      </c>
      <c r="AT602" s="10">
        <v>3.6232831999999999</v>
      </c>
      <c r="AU602" s="10">
        <v>3.6069827000000001</v>
      </c>
      <c r="AV602" s="10">
        <v>3.5922578000000001</v>
      </c>
      <c r="AW602" s="10">
        <v>3.5790123999999999</v>
      </c>
      <c r="AX602" s="10">
        <v>3.5671504999999999</v>
      </c>
      <c r="AY602" s="10">
        <v>3.5565764999999998</v>
      </c>
      <c r="AZ602" s="10">
        <v>3.5471944</v>
      </c>
      <c r="BA602" s="10">
        <v>3.5389083000000001</v>
      </c>
      <c r="BB602" s="10">
        <v>3.5316223</v>
      </c>
      <c r="BC602" s="10">
        <v>3.5252406000000001</v>
      </c>
      <c r="BD602" s="10">
        <v>3.5196672000000002</v>
      </c>
      <c r="BE602" s="10">
        <v>3.5148063</v>
      </c>
      <c r="BF602" s="10">
        <v>3.5105735</v>
      </c>
      <c r="BG602" s="10">
        <v>3.5069347</v>
      </c>
      <c r="BH602" s="10">
        <v>3.5038699000000002</v>
      </c>
      <c r="BI602" s="10">
        <v>3.5013589999999999</v>
      </c>
      <c r="BJ602" s="10">
        <v>3.4993818999999999</v>
      </c>
      <c r="BK602" s="10">
        <v>3.4979186000000002</v>
      </c>
      <c r="BL602" s="10">
        <v>3.4969489</v>
      </c>
      <c r="BM602" s="10">
        <v>3.4964528000000001</v>
      </c>
      <c r="BN602" s="10">
        <v>3.4964103</v>
      </c>
      <c r="BO602" s="10">
        <v>3.4968010999999999</v>
      </c>
      <c r="BP602" s="10">
        <v>3.4976053999999999</v>
      </c>
      <c r="BQ602" s="10">
        <v>3.4988028999999998</v>
      </c>
      <c r="BR602" s="10">
        <v>3.5134585</v>
      </c>
      <c r="BS602" s="10">
        <v>3.5392484</v>
      </c>
      <c r="BU602" s="9">
        <v>73.69</v>
      </c>
      <c r="BV602" s="9">
        <v>73.02</v>
      </c>
      <c r="BW602" s="9">
        <v>72.760000000000005</v>
      </c>
      <c r="BX602" s="9">
        <v>74.040000000000006</v>
      </c>
      <c r="BY602" s="9">
        <v>77.78</v>
      </c>
      <c r="BZ602" s="9">
        <v>79.67</v>
      </c>
      <c r="CA602" s="9">
        <v>89.49</v>
      </c>
      <c r="CB602" s="9">
        <v>94.12</v>
      </c>
      <c r="CC602" s="9">
        <v>95.5</v>
      </c>
      <c r="CD602" s="9">
        <v>95.3</v>
      </c>
      <c r="CE602" s="9">
        <v>92.31</v>
      </c>
      <c r="CF602" s="9">
        <v>88.85</v>
      </c>
      <c r="CG602" s="9">
        <v>85.8</v>
      </c>
      <c r="CH602" s="9">
        <v>82.84</v>
      </c>
      <c r="CI602" s="9">
        <v>82.81</v>
      </c>
      <c r="CJ602" s="9">
        <v>84.14</v>
      </c>
      <c r="CK602" s="9">
        <v>86.57</v>
      </c>
      <c r="CL602" s="9">
        <v>89.57</v>
      </c>
      <c r="CM602" s="9">
        <v>92.52</v>
      </c>
      <c r="CN602" s="9">
        <v>94.93</v>
      </c>
      <c r="CO602" s="9">
        <v>97.37</v>
      </c>
      <c r="CP602" s="9">
        <v>99.3</v>
      </c>
      <c r="CQ602" s="9">
        <v>92.83</v>
      </c>
      <c r="CR602" s="9">
        <v>79.53</v>
      </c>
      <c r="CS602" s="9">
        <v>75.739999999999995</v>
      </c>
      <c r="CT602" s="9">
        <v>72.94</v>
      </c>
      <c r="CU602" s="9">
        <v>73.540000000000006</v>
      </c>
      <c r="CV602" s="9">
        <v>73.87</v>
      </c>
      <c r="CW602" s="9">
        <v>75.84</v>
      </c>
      <c r="CX602" s="9">
        <v>78.64</v>
      </c>
      <c r="CY602" s="9">
        <v>81.819999999999993</v>
      </c>
      <c r="CZ602" s="9">
        <v>85.06</v>
      </c>
      <c r="DA602" s="9">
        <v>87.27</v>
      </c>
      <c r="DB602" s="9">
        <v>86.72</v>
      </c>
      <c r="DC602" s="9">
        <v>84.28</v>
      </c>
      <c r="DD602" s="9">
        <v>78.78</v>
      </c>
      <c r="DE602" s="9">
        <v>74.59</v>
      </c>
      <c r="DF602" s="9">
        <v>71.03</v>
      </c>
      <c r="DG602" s="9">
        <v>66.959999999999994</v>
      </c>
      <c r="DH602" s="9">
        <v>67.72</v>
      </c>
      <c r="DI602" s="9">
        <v>70.83</v>
      </c>
      <c r="DJ602" s="9">
        <v>74.13</v>
      </c>
      <c r="DK602" s="9">
        <v>77.22</v>
      </c>
      <c r="DL602" s="9">
        <v>80.260000000000005</v>
      </c>
      <c r="DM602" s="9">
        <v>85.66</v>
      </c>
      <c r="DN602" s="9">
        <v>86.57</v>
      </c>
      <c r="DO602" s="9">
        <v>84.31</v>
      </c>
      <c r="DP602" s="9">
        <v>77.91</v>
      </c>
      <c r="DR602" s="9">
        <v>62.85</v>
      </c>
      <c r="DS602" s="9">
        <v>64.900000000000006</v>
      </c>
      <c r="DT602" s="9">
        <v>66.400000000000006</v>
      </c>
      <c r="DU602" s="9">
        <v>67.25</v>
      </c>
      <c r="DV602" s="9">
        <v>70</v>
      </c>
      <c r="DW602" s="9">
        <v>75.650000000000006</v>
      </c>
      <c r="DX602" s="9">
        <v>80.5</v>
      </c>
      <c r="DY602" s="9">
        <v>81.8</v>
      </c>
      <c r="DZ602" s="9">
        <v>86.15</v>
      </c>
      <c r="EA602" s="9">
        <v>86.15</v>
      </c>
      <c r="EB602" s="9">
        <v>81.25</v>
      </c>
      <c r="EC602" s="9">
        <v>75.8</v>
      </c>
      <c r="ED602" s="9">
        <v>74</v>
      </c>
      <c r="EE602" s="9">
        <v>73.55</v>
      </c>
      <c r="EF602" s="9">
        <v>72.8</v>
      </c>
      <c r="EG602" s="9">
        <v>72.900000000000006</v>
      </c>
      <c r="EH602" s="9">
        <v>74.95</v>
      </c>
      <c r="EI602" s="9">
        <v>80.900000000000006</v>
      </c>
      <c r="EJ602" s="9">
        <v>82.8</v>
      </c>
      <c r="EK602" s="9">
        <v>83.1</v>
      </c>
      <c r="EL602" s="9">
        <v>83.1</v>
      </c>
      <c r="EM602" s="9">
        <v>82.55</v>
      </c>
      <c r="EN602" s="9">
        <v>78.95</v>
      </c>
      <c r="EO602" s="9">
        <v>68.900000000000006</v>
      </c>
      <c r="EP602" s="9">
        <v>65.75</v>
      </c>
      <c r="EQ602" s="9">
        <v>65.55</v>
      </c>
      <c r="ER602" s="9">
        <v>65.8</v>
      </c>
      <c r="ES602" s="9">
        <v>66.3</v>
      </c>
      <c r="ET602" s="9">
        <v>68.349999999999994</v>
      </c>
      <c r="EU602" s="9">
        <v>74</v>
      </c>
      <c r="EV602" s="9">
        <v>75.8</v>
      </c>
      <c r="EW602" s="9">
        <v>76</v>
      </c>
      <c r="EX602" s="9">
        <v>75.849999999999994</v>
      </c>
      <c r="EY602" s="9">
        <v>75.5</v>
      </c>
      <c r="EZ602" s="9">
        <v>74.05</v>
      </c>
      <c r="FA602" s="9">
        <v>70.099999999999994</v>
      </c>
      <c r="FB602" s="9">
        <v>68.8</v>
      </c>
      <c r="FC602" s="9">
        <v>68.7</v>
      </c>
      <c r="FD602" s="9">
        <v>68.8</v>
      </c>
      <c r="FE602" s="9">
        <v>69.150000000000006</v>
      </c>
      <c r="FF602" s="9">
        <v>71.099999999999994</v>
      </c>
      <c r="FG602" s="9">
        <v>76.95</v>
      </c>
      <c r="FH602" s="9">
        <v>78.849999999999994</v>
      </c>
      <c r="FI602" s="9">
        <v>79.150000000000006</v>
      </c>
      <c r="FJ602" s="9">
        <v>79.2</v>
      </c>
      <c r="FK602" s="9">
        <v>78.55</v>
      </c>
      <c r="FL602" s="9">
        <v>74</v>
      </c>
      <c r="FM602" s="9">
        <v>61.05</v>
      </c>
      <c r="FO602" s="9">
        <v>82.327100000000002</v>
      </c>
      <c r="FP602" s="7">
        <v>91.49</v>
      </c>
      <c r="FQ602" s="9">
        <v>1.252</v>
      </c>
      <c r="FR602" s="7">
        <f t="shared" si="78"/>
        <v>73.075079872204469</v>
      </c>
      <c r="FT602" s="7">
        <v>4.37</v>
      </c>
      <c r="FU602" s="7">
        <v>4.1900000000000004</v>
      </c>
      <c r="FV602" s="9">
        <v>82.450800000000001</v>
      </c>
      <c r="FX602" s="9">
        <v>89.74</v>
      </c>
      <c r="FY602" s="9">
        <v>87.94</v>
      </c>
      <c r="FZ602" s="9">
        <v>85.57</v>
      </c>
      <c r="GA602" s="9">
        <v>81.63</v>
      </c>
      <c r="GB602" s="9">
        <v>76.680000000000007</v>
      </c>
    </row>
    <row r="603" spans="1:184" x14ac:dyDescent="0.25">
      <c r="A603" s="6">
        <f t="shared" si="79"/>
        <v>45394</v>
      </c>
      <c r="B603" s="13">
        <f t="shared" si="73"/>
        <v>4</v>
      </c>
      <c r="C603" s="13">
        <f t="shared" si="74"/>
        <v>2024</v>
      </c>
      <c r="D603">
        <f t="shared" si="75"/>
        <v>202404</v>
      </c>
      <c r="E603">
        <f t="shared" si="76"/>
        <v>2</v>
      </c>
      <c r="F603">
        <f t="shared" si="77"/>
        <v>202402</v>
      </c>
      <c r="G603" t="s">
        <v>800</v>
      </c>
      <c r="H603" s="9">
        <v>5.25</v>
      </c>
      <c r="I603" s="9">
        <v>5.1980000000000004</v>
      </c>
      <c r="J603" s="10">
        <v>5.1777518999999996</v>
      </c>
      <c r="K603" s="10">
        <v>5.1243654000000003</v>
      </c>
      <c r="L603" s="10">
        <v>5.0619833999999999</v>
      </c>
      <c r="M603" s="10">
        <v>4.9935299999999998</v>
      </c>
      <c r="N603" s="10">
        <v>4.9224709999999998</v>
      </c>
      <c r="O603" s="10">
        <v>4.8506935999999996</v>
      </c>
      <c r="P603" s="10">
        <v>4.7792744000000003</v>
      </c>
      <c r="Q603" s="10">
        <v>4.7097297999999999</v>
      </c>
      <c r="R603" s="10">
        <v>4.6435819</v>
      </c>
      <c r="S603" s="10">
        <v>4.5815523000000002</v>
      </c>
      <c r="T603" s="10">
        <v>4.5234462000000004</v>
      </c>
      <c r="U603" s="10">
        <v>4.4687694000000002</v>
      </c>
      <c r="V603" s="10">
        <v>4.4162013</v>
      </c>
      <c r="W603" s="10">
        <v>4.3652518999999996</v>
      </c>
      <c r="X603" s="10">
        <v>4.3157671000000004</v>
      </c>
      <c r="Y603" s="10">
        <v>4.2675907999999998</v>
      </c>
      <c r="Z603" s="10">
        <v>4.2205671999999996</v>
      </c>
      <c r="AA603" s="10">
        <v>4.1745419999999998</v>
      </c>
      <c r="AB603" s="10">
        <v>4.1294101000000003</v>
      </c>
      <c r="AC603" s="10">
        <v>4.0853022000000001</v>
      </c>
      <c r="AD603" s="10">
        <v>4.0424186000000004</v>
      </c>
      <c r="AE603" s="10">
        <v>4.0009584</v>
      </c>
      <c r="AF603" s="10">
        <v>3.9611204999999998</v>
      </c>
      <c r="AG603" s="10">
        <v>3.9231053999999999</v>
      </c>
      <c r="AH603" s="10">
        <v>3.8870719</v>
      </c>
      <c r="AI603" s="10">
        <v>3.8530020999999999</v>
      </c>
      <c r="AJ603" s="10">
        <v>3.8208308999999998</v>
      </c>
      <c r="AK603" s="10">
        <v>3.7904914000000001</v>
      </c>
      <c r="AL603" s="10">
        <v>3.7619172000000001</v>
      </c>
      <c r="AM603" s="10">
        <v>3.7350428</v>
      </c>
      <c r="AN603" s="10">
        <v>3.7098016</v>
      </c>
      <c r="AO603" s="10">
        <v>3.6861272</v>
      </c>
      <c r="AP603" s="10">
        <v>3.6639539000000001</v>
      </c>
      <c r="AQ603" s="10">
        <v>3.6432152000000002</v>
      </c>
      <c r="AR603" s="10">
        <v>3.6238448000000001</v>
      </c>
      <c r="AS603" s="10">
        <v>3.6057768000000001</v>
      </c>
      <c r="AT603" s="10">
        <v>3.5889479999999998</v>
      </c>
      <c r="AU603" s="10">
        <v>3.5733077999999998</v>
      </c>
      <c r="AV603" s="10">
        <v>3.5588093000000001</v>
      </c>
      <c r="AW603" s="10">
        <v>3.5454051</v>
      </c>
      <c r="AX603" s="10">
        <v>3.5330477999999998</v>
      </c>
      <c r="AY603" s="10">
        <v>3.5216904000000002</v>
      </c>
      <c r="AZ603" s="10">
        <v>3.5112855000000001</v>
      </c>
      <c r="BA603" s="10">
        <v>3.5017857999999999</v>
      </c>
      <c r="BB603" s="10">
        <v>3.4931442000000001</v>
      </c>
      <c r="BC603" s="10">
        <v>3.4853133999999999</v>
      </c>
      <c r="BD603" s="10">
        <v>3.4782459000000001</v>
      </c>
      <c r="BE603" s="10">
        <v>3.4718949000000001</v>
      </c>
      <c r="BF603" s="10">
        <v>3.4662174000000001</v>
      </c>
      <c r="BG603" s="10">
        <v>3.4611909000000001</v>
      </c>
      <c r="BH603" s="10">
        <v>3.4567988999999999</v>
      </c>
      <c r="BI603" s="10">
        <v>3.4530242000000002</v>
      </c>
      <c r="BJ603" s="10">
        <v>3.4498502000000002</v>
      </c>
      <c r="BK603" s="10">
        <v>3.4472599000000002</v>
      </c>
      <c r="BL603" s="10">
        <v>3.4452364000000002</v>
      </c>
      <c r="BM603" s="10">
        <v>3.4437630000000001</v>
      </c>
      <c r="BN603" s="10">
        <v>3.4428228000000001</v>
      </c>
      <c r="BO603" s="10">
        <v>3.4423989000000002</v>
      </c>
      <c r="BP603" s="10">
        <v>3.4424744999999999</v>
      </c>
      <c r="BQ603" s="10">
        <v>3.4430326999999998</v>
      </c>
      <c r="BR603" s="10">
        <v>3.4556619</v>
      </c>
      <c r="BS603" s="10">
        <v>3.4819572000000001</v>
      </c>
      <c r="BU603" s="9">
        <v>76.38</v>
      </c>
      <c r="BV603" s="9">
        <v>75.8</v>
      </c>
      <c r="BW603" s="9">
        <v>75.55</v>
      </c>
      <c r="BX603" s="9">
        <v>76.959999999999994</v>
      </c>
      <c r="BY603" s="9">
        <v>81.099999999999994</v>
      </c>
      <c r="BZ603" s="9">
        <v>82.81</v>
      </c>
      <c r="CA603" s="9">
        <v>92.63</v>
      </c>
      <c r="CB603" s="9">
        <v>97.26</v>
      </c>
      <c r="CC603" s="9">
        <v>98.34</v>
      </c>
      <c r="CD603" s="9">
        <v>98.14</v>
      </c>
      <c r="CE603" s="9">
        <v>95.15</v>
      </c>
      <c r="CF603" s="9">
        <v>91.77</v>
      </c>
      <c r="CG603" s="9">
        <v>88.73</v>
      </c>
      <c r="CH603" s="9">
        <v>85.78</v>
      </c>
      <c r="CI603" s="9">
        <v>85.76</v>
      </c>
      <c r="CJ603" s="9">
        <v>87.1</v>
      </c>
      <c r="CK603" s="9">
        <v>89.55</v>
      </c>
      <c r="CL603" s="9">
        <v>92.36</v>
      </c>
      <c r="CM603" s="9">
        <v>95.32</v>
      </c>
      <c r="CN603" s="9">
        <v>97.74</v>
      </c>
      <c r="CO603" s="9">
        <v>100.19</v>
      </c>
      <c r="CP603" s="9">
        <v>102.13</v>
      </c>
      <c r="CQ603" s="9">
        <v>95.67</v>
      </c>
      <c r="CR603" s="9">
        <v>80.430000000000007</v>
      </c>
      <c r="CS603" s="9">
        <v>76.64</v>
      </c>
      <c r="CT603" s="9">
        <v>73.84</v>
      </c>
      <c r="CU603" s="9">
        <v>74.44</v>
      </c>
      <c r="CV603" s="9">
        <v>74.77</v>
      </c>
      <c r="CW603" s="9">
        <v>76.739999999999995</v>
      </c>
      <c r="CX603" s="9">
        <v>79.239999999999995</v>
      </c>
      <c r="CY603" s="9">
        <v>82.42</v>
      </c>
      <c r="CZ603" s="9">
        <v>85.66</v>
      </c>
      <c r="DA603" s="9">
        <v>87.87</v>
      </c>
      <c r="DB603" s="9">
        <v>87.32</v>
      </c>
      <c r="DC603" s="9">
        <v>84.88</v>
      </c>
      <c r="DD603" s="9">
        <v>79.38</v>
      </c>
      <c r="DE603" s="9">
        <v>75.19</v>
      </c>
      <c r="DF603" s="9">
        <v>71.63</v>
      </c>
      <c r="DG603" s="9">
        <v>67.56</v>
      </c>
      <c r="DH603" s="9">
        <v>68.319999999999993</v>
      </c>
      <c r="DI603" s="9">
        <v>71.430000000000007</v>
      </c>
      <c r="DJ603" s="9">
        <v>74.81</v>
      </c>
      <c r="DK603" s="9">
        <v>77.900000000000006</v>
      </c>
      <c r="DL603" s="9">
        <v>80.94</v>
      </c>
      <c r="DM603" s="9">
        <v>86.34</v>
      </c>
      <c r="DN603" s="9">
        <v>87.25</v>
      </c>
      <c r="DO603" s="9">
        <v>84.99</v>
      </c>
      <c r="DP603" s="9">
        <v>78.290000000000006</v>
      </c>
      <c r="DR603" s="9">
        <v>65</v>
      </c>
      <c r="DS603" s="9">
        <v>67</v>
      </c>
      <c r="DT603" s="9">
        <v>68.45</v>
      </c>
      <c r="DU603" s="9">
        <v>69.349999999999994</v>
      </c>
      <c r="DV603" s="9">
        <v>72.400000000000006</v>
      </c>
      <c r="DW603" s="9">
        <v>77.900000000000006</v>
      </c>
      <c r="DX603" s="9">
        <v>82.75</v>
      </c>
      <c r="DY603" s="9">
        <v>84.05</v>
      </c>
      <c r="DZ603" s="9">
        <v>88.6</v>
      </c>
      <c r="EA603" s="9">
        <v>88.6</v>
      </c>
      <c r="EB603" s="9">
        <v>83.7</v>
      </c>
      <c r="EC603" s="9">
        <v>78.150000000000006</v>
      </c>
      <c r="ED603" s="9">
        <v>76.349999999999994</v>
      </c>
      <c r="EE603" s="9">
        <v>75.900000000000006</v>
      </c>
      <c r="EF603" s="9">
        <v>74.55</v>
      </c>
      <c r="EG603" s="9">
        <v>74.650000000000006</v>
      </c>
      <c r="EH603" s="9">
        <v>76.7</v>
      </c>
      <c r="EI603" s="9">
        <v>83.7</v>
      </c>
      <c r="EJ603" s="9">
        <v>85.95</v>
      </c>
      <c r="EK603" s="9">
        <v>86.25</v>
      </c>
      <c r="EL603" s="9">
        <v>86.25</v>
      </c>
      <c r="EM603" s="9">
        <v>85.6</v>
      </c>
      <c r="EN603" s="9">
        <v>81.55</v>
      </c>
      <c r="EO603" s="9">
        <v>70.400000000000006</v>
      </c>
      <c r="EP603" s="9">
        <v>66.900000000000006</v>
      </c>
      <c r="EQ603" s="9">
        <v>66.7</v>
      </c>
      <c r="ER603" s="9">
        <v>67</v>
      </c>
      <c r="ES603" s="9">
        <v>67.5</v>
      </c>
      <c r="ET603" s="9">
        <v>69.8</v>
      </c>
      <c r="EU603" s="9">
        <v>75.95</v>
      </c>
      <c r="EV603" s="9">
        <v>77.95</v>
      </c>
      <c r="EW603" s="9">
        <v>78.150000000000006</v>
      </c>
      <c r="EX603" s="9">
        <v>78.05</v>
      </c>
      <c r="EY603" s="9">
        <v>77.650000000000006</v>
      </c>
      <c r="EZ603" s="9">
        <v>75.8</v>
      </c>
      <c r="FA603" s="9">
        <v>70.75</v>
      </c>
      <c r="FB603" s="9">
        <v>69.150000000000006</v>
      </c>
      <c r="FC603" s="9">
        <v>69</v>
      </c>
      <c r="FD603" s="9">
        <v>69.05</v>
      </c>
      <c r="FE603" s="9">
        <v>69.5</v>
      </c>
      <c r="FF603" s="9">
        <v>71.95</v>
      </c>
      <c r="FG603" s="9">
        <v>78.75</v>
      </c>
      <c r="FH603" s="9">
        <v>80.95</v>
      </c>
      <c r="FI603" s="9">
        <v>81.25</v>
      </c>
      <c r="FJ603" s="9">
        <v>81.3</v>
      </c>
      <c r="FK603" s="9">
        <v>80.599999999999994</v>
      </c>
      <c r="FL603" s="9">
        <v>75.95</v>
      </c>
      <c r="FM603" s="9">
        <v>63</v>
      </c>
      <c r="FO603" s="9">
        <v>82.113399999999999</v>
      </c>
      <c r="FP603" s="7">
        <v>93.12</v>
      </c>
      <c r="FQ603" s="9">
        <v>1.2435</v>
      </c>
      <c r="FR603" s="7">
        <f t="shared" si="78"/>
        <v>74.885404101326898</v>
      </c>
      <c r="FT603" s="7">
        <v>4.3499999999999996</v>
      </c>
      <c r="FU603" s="7">
        <v>4.13</v>
      </c>
      <c r="FV603" s="9">
        <v>82.224999999999994</v>
      </c>
      <c r="FX603" s="9">
        <v>90.45</v>
      </c>
      <c r="FY603" s="9">
        <v>88.65</v>
      </c>
      <c r="FZ603" s="9">
        <v>86.25</v>
      </c>
      <c r="GA603" s="9">
        <v>82.25</v>
      </c>
      <c r="GB603" s="9">
        <v>77.239999999999995</v>
      </c>
    </row>
    <row r="604" spans="1:184" x14ac:dyDescent="0.25">
      <c r="A604" s="6">
        <f t="shared" si="79"/>
        <v>45397</v>
      </c>
      <c r="B604" s="13">
        <f t="shared" si="73"/>
        <v>4</v>
      </c>
      <c r="C604" s="13">
        <f t="shared" si="74"/>
        <v>2024</v>
      </c>
      <c r="D604">
        <f t="shared" si="75"/>
        <v>202404</v>
      </c>
      <c r="E604">
        <f t="shared" si="76"/>
        <v>2</v>
      </c>
      <c r="F604">
        <f t="shared" si="77"/>
        <v>202402</v>
      </c>
      <c r="G604" t="s">
        <v>801</v>
      </c>
      <c r="H604" s="9">
        <v>5.25</v>
      </c>
      <c r="I604" s="9">
        <v>5.1984000000000004</v>
      </c>
      <c r="J604" s="10">
        <v>5.1768824999999996</v>
      </c>
      <c r="K604" s="10">
        <v>5.1245399000000003</v>
      </c>
      <c r="L604" s="10">
        <v>5.0626385000000003</v>
      </c>
      <c r="M604" s="10">
        <v>4.9957348000000001</v>
      </c>
      <c r="N604" s="10">
        <v>4.9274829000000002</v>
      </c>
      <c r="O604" s="10">
        <v>4.8597545999999996</v>
      </c>
      <c r="P604" s="10">
        <v>4.7941029999999998</v>
      </c>
      <c r="Q604" s="10">
        <v>4.7324453000000002</v>
      </c>
      <c r="R604" s="10">
        <v>4.6765648999999998</v>
      </c>
      <c r="S604" s="10">
        <v>4.6268466000000004</v>
      </c>
      <c r="T604" s="10">
        <v>4.5824388999999996</v>
      </c>
      <c r="U604" s="10">
        <v>4.5418212000000002</v>
      </c>
      <c r="V604" s="10">
        <v>4.5020417999999998</v>
      </c>
      <c r="W604" s="10">
        <v>4.4622795000000002</v>
      </c>
      <c r="X604" s="10">
        <v>4.4224011000000001</v>
      </c>
      <c r="Y604" s="10">
        <v>4.3822716000000002</v>
      </c>
      <c r="Z604" s="10">
        <v>4.3417564000000004</v>
      </c>
      <c r="AA604" s="10">
        <v>4.3007220000000004</v>
      </c>
      <c r="AB604" s="10">
        <v>4.2591184000000002</v>
      </c>
      <c r="AC604" s="10">
        <v>4.2172518999999999</v>
      </c>
      <c r="AD604" s="10">
        <v>4.1755237999999997</v>
      </c>
      <c r="AE604" s="10">
        <v>4.1343338000000003</v>
      </c>
      <c r="AF604" s="10">
        <v>4.0940817999999997</v>
      </c>
      <c r="AG604" s="10">
        <v>4.0551690999999996</v>
      </c>
      <c r="AH604" s="10">
        <v>4.0179235000000002</v>
      </c>
      <c r="AI604" s="10">
        <v>3.9823854000000001</v>
      </c>
      <c r="AJ604" s="10">
        <v>3.9485244000000002</v>
      </c>
      <c r="AK604" s="10">
        <v>3.9163092000000002</v>
      </c>
      <c r="AL604" s="10">
        <v>3.8857080000000002</v>
      </c>
      <c r="AM604" s="10">
        <v>3.8566905999999999</v>
      </c>
      <c r="AN604" s="10">
        <v>3.8292253999999999</v>
      </c>
      <c r="AO604" s="10">
        <v>3.8032810000000001</v>
      </c>
      <c r="AP604" s="10">
        <v>3.7788268</v>
      </c>
      <c r="AQ604" s="10">
        <v>3.7558313999999999</v>
      </c>
      <c r="AR604" s="10">
        <v>3.7342635</v>
      </c>
      <c r="AS604" s="10">
        <v>3.7140922999999999</v>
      </c>
      <c r="AT604" s="10">
        <v>3.6952842000000001</v>
      </c>
      <c r="AU604" s="10">
        <v>3.6777964000000001</v>
      </c>
      <c r="AV604" s="10">
        <v>3.6615844000000002</v>
      </c>
      <c r="AW604" s="10">
        <v>3.6466029999999998</v>
      </c>
      <c r="AX604" s="10">
        <v>3.6328071</v>
      </c>
      <c r="AY604" s="10">
        <v>3.6201523</v>
      </c>
      <c r="AZ604" s="10">
        <v>3.6085932999999999</v>
      </c>
      <c r="BA604" s="10">
        <v>3.5980851999999999</v>
      </c>
      <c r="BB604" s="10">
        <v>3.5885832999999998</v>
      </c>
      <c r="BC604" s="10">
        <v>3.5800426000000001</v>
      </c>
      <c r="BD604" s="10">
        <v>3.5724179999999999</v>
      </c>
      <c r="BE604" s="10">
        <v>3.5656648</v>
      </c>
      <c r="BF604" s="10">
        <v>3.5597401999999998</v>
      </c>
      <c r="BG604" s="10">
        <v>3.5546147000000001</v>
      </c>
      <c r="BH604" s="10">
        <v>3.5502639999999999</v>
      </c>
      <c r="BI604" s="10">
        <v>3.5466631999999998</v>
      </c>
      <c r="BJ604" s="10">
        <v>3.5437878999999999</v>
      </c>
      <c r="BK604" s="10">
        <v>3.5416135</v>
      </c>
      <c r="BL604" s="10">
        <v>3.5401155000000002</v>
      </c>
      <c r="BM604" s="10">
        <v>3.5392693</v>
      </c>
      <c r="BN604" s="10">
        <v>3.5390503</v>
      </c>
      <c r="BO604" s="10">
        <v>3.539434</v>
      </c>
      <c r="BP604" s="10">
        <v>3.5403956999999999</v>
      </c>
      <c r="BQ604" s="10">
        <v>3.5419109999999998</v>
      </c>
      <c r="BR604" s="10">
        <v>3.5613047999999998</v>
      </c>
      <c r="BS604" s="10">
        <v>3.5947629000000001</v>
      </c>
      <c r="BU604" s="9">
        <v>77.5</v>
      </c>
      <c r="BV604" s="9">
        <v>76.75</v>
      </c>
      <c r="BW604" s="9">
        <v>76.5</v>
      </c>
      <c r="BX604" s="9">
        <v>77.709999999999994</v>
      </c>
      <c r="BY604" s="9">
        <v>81.569999999999993</v>
      </c>
      <c r="BZ604" s="9">
        <v>83</v>
      </c>
      <c r="CA604" s="9">
        <v>92.45</v>
      </c>
      <c r="CB604" s="9">
        <v>97.5</v>
      </c>
      <c r="CC604" s="9">
        <v>98.5</v>
      </c>
      <c r="CD604" s="9">
        <v>98.12</v>
      </c>
      <c r="CE604" s="9">
        <v>94.95</v>
      </c>
      <c r="CF604" s="9">
        <v>91.43</v>
      </c>
      <c r="CG604" s="9">
        <v>88.11</v>
      </c>
      <c r="CH604" s="9">
        <v>85.13</v>
      </c>
      <c r="CI604" s="9">
        <v>85.11</v>
      </c>
      <c r="CJ604" s="9">
        <v>86.54</v>
      </c>
      <c r="CK604" s="9">
        <v>88.79</v>
      </c>
      <c r="CL604" s="9">
        <v>91.57</v>
      </c>
      <c r="CM604" s="9">
        <v>94.51</v>
      </c>
      <c r="CN604" s="9">
        <v>96.78</v>
      </c>
      <c r="CO604" s="9">
        <v>99.26</v>
      </c>
      <c r="CP604" s="9">
        <v>101.2</v>
      </c>
      <c r="CQ604" s="9">
        <v>94.74</v>
      </c>
      <c r="CR604" s="9">
        <v>79.930000000000007</v>
      </c>
      <c r="CS604" s="9">
        <v>76.14</v>
      </c>
      <c r="CT604" s="9">
        <v>73.8</v>
      </c>
      <c r="CU604" s="9">
        <v>73.52</v>
      </c>
      <c r="CV604" s="9">
        <v>73.849999999999994</v>
      </c>
      <c r="CW604" s="9">
        <v>75.83</v>
      </c>
      <c r="CX604" s="9">
        <v>78.86</v>
      </c>
      <c r="CY604" s="9">
        <v>82.04</v>
      </c>
      <c r="CZ604" s="9">
        <v>85.28</v>
      </c>
      <c r="DA604" s="9">
        <v>87.48</v>
      </c>
      <c r="DB604" s="9">
        <v>86.93</v>
      </c>
      <c r="DC604" s="9">
        <v>84.49</v>
      </c>
      <c r="DD604" s="9">
        <v>78.89</v>
      </c>
      <c r="DE604" s="9">
        <v>74.7</v>
      </c>
      <c r="DF604" s="9">
        <v>71.14</v>
      </c>
      <c r="DG604" s="9">
        <v>67.06</v>
      </c>
      <c r="DH604" s="9">
        <v>67.819999999999993</v>
      </c>
      <c r="DI604" s="9">
        <v>70.930000000000007</v>
      </c>
      <c r="DJ604" s="9">
        <v>74.16</v>
      </c>
      <c r="DK604" s="9">
        <v>77.25</v>
      </c>
      <c r="DL604" s="9">
        <v>80.3</v>
      </c>
      <c r="DM604" s="9">
        <v>85.7</v>
      </c>
      <c r="DN604" s="9">
        <v>86.61</v>
      </c>
      <c r="DO604" s="9">
        <v>84.37</v>
      </c>
      <c r="DP604" s="9">
        <v>77.7</v>
      </c>
      <c r="DR604" s="9">
        <v>65.349999999999994</v>
      </c>
      <c r="DS604" s="9">
        <v>66.849999999999994</v>
      </c>
      <c r="DT604" s="9">
        <v>68.55</v>
      </c>
      <c r="DU604" s="9">
        <v>69.349999999999994</v>
      </c>
      <c r="DV604" s="9">
        <v>72.099999999999994</v>
      </c>
      <c r="DW604" s="9">
        <v>77.650000000000006</v>
      </c>
      <c r="DX604" s="9">
        <v>82.5</v>
      </c>
      <c r="DY604" s="9">
        <v>83.8</v>
      </c>
      <c r="DZ604" s="9">
        <v>88.25</v>
      </c>
      <c r="EA604" s="9">
        <v>88.25</v>
      </c>
      <c r="EB604" s="9">
        <v>83.35</v>
      </c>
      <c r="EC604" s="9">
        <v>77.5</v>
      </c>
      <c r="ED604" s="9">
        <v>75.7</v>
      </c>
      <c r="EE604" s="9">
        <v>75.25</v>
      </c>
      <c r="EF604" s="9">
        <v>74</v>
      </c>
      <c r="EG604" s="9">
        <v>74.099999999999994</v>
      </c>
      <c r="EH604" s="9">
        <v>76.150000000000006</v>
      </c>
      <c r="EI604" s="9">
        <v>83.1</v>
      </c>
      <c r="EJ604" s="9">
        <v>85.35</v>
      </c>
      <c r="EK604" s="9">
        <v>85.7</v>
      </c>
      <c r="EL604" s="9">
        <v>85.7</v>
      </c>
      <c r="EM604" s="9">
        <v>85.05</v>
      </c>
      <c r="EN604" s="9">
        <v>80.95</v>
      </c>
      <c r="EO604" s="9">
        <v>69.8</v>
      </c>
      <c r="EP604" s="9">
        <v>66.3</v>
      </c>
      <c r="EQ604" s="9">
        <v>66.099999999999994</v>
      </c>
      <c r="ER604" s="9">
        <v>66.349999999999994</v>
      </c>
      <c r="ES604" s="9">
        <v>66.900000000000006</v>
      </c>
      <c r="ET604" s="9">
        <v>69.05</v>
      </c>
      <c r="EU604" s="9">
        <v>74.95</v>
      </c>
      <c r="EV604" s="9">
        <v>76.849999999999994</v>
      </c>
      <c r="EW604" s="9">
        <v>77.05</v>
      </c>
      <c r="EX604" s="9">
        <v>76.95</v>
      </c>
      <c r="EY604" s="9">
        <v>76.599999999999994</v>
      </c>
      <c r="EZ604" s="9">
        <v>74.75</v>
      </c>
      <c r="FA604" s="9">
        <v>69.900000000000006</v>
      </c>
      <c r="FB604" s="9">
        <v>68.3</v>
      </c>
      <c r="FC604" s="9">
        <v>68.150000000000006</v>
      </c>
      <c r="FD604" s="9">
        <v>68.25</v>
      </c>
      <c r="FE604" s="9">
        <v>68.7</v>
      </c>
      <c r="FF604" s="9">
        <v>71</v>
      </c>
      <c r="FG604" s="9">
        <v>77.5</v>
      </c>
      <c r="FH604" s="9">
        <v>79.599999999999994</v>
      </c>
      <c r="FI604" s="9">
        <v>79.95</v>
      </c>
      <c r="FJ604" s="9">
        <v>80</v>
      </c>
      <c r="FK604" s="9">
        <v>79.3</v>
      </c>
      <c r="FL604" s="9">
        <v>74.650000000000006</v>
      </c>
      <c r="FM604" s="9">
        <v>61.7</v>
      </c>
      <c r="FO604" s="9">
        <v>82.282799999999995</v>
      </c>
      <c r="FP604" s="7">
        <v>90.84</v>
      </c>
      <c r="FQ604" s="9">
        <v>1.2451000000000001</v>
      </c>
      <c r="FR604" s="7">
        <f t="shared" si="78"/>
        <v>72.957995341739618</v>
      </c>
      <c r="FT604" s="7">
        <v>4.42</v>
      </c>
      <c r="FU604" s="7">
        <v>4.22</v>
      </c>
      <c r="FV604" s="9">
        <v>82.381600000000006</v>
      </c>
      <c r="FX604" s="9">
        <v>90.1</v>
      </c>
      <c r="FY604" s="9">
        <v>88.41</v>
      </c>
      <c r="FZ604" s="9">
        <v>86.09</v>
      </c>
      <c r="GA604" s="9">
        <v>82.22</v>
      </c>
      <c r="GB604" s="9">
        <v>77.45</v>
      </c>
    </row>
    <row r="605" spans="1:184" x14ac:dyDescent="0.25">
      <c r="A605" s="6">
        <f t="shared" si="79"/>
        <v>45398</v>
      </c>
      <c r="B605" s="13">
        <f t="shared" si="73"/>
        <v>4</v>
      </c>
      <c r="C605" s="13">
        <f t="shared" si="74"/>
        <v>2024</v>
      </c>
      <c r="D605">
        <f t="shared" si="75"/>
        <v>202404</v>
      </c>
      <c r="E605">
        <f t="shared" si="76"/>
        <v>2</v>
      </c>
      <c r="F605">
        <f t="shared" si="77"/>
        <v>202402</v>
      </c>
      <c r="G605" t="s">
        <v>802</v>
      </c>
      <c r="H605" s="9">
        <v>5.25</v>
      </c>
      <c r="I605" s="9">
        <v>5.1984000000000004</v>
      </c>
      <c r="J605" s="10">
        <v>5.1825747</v>
      </c>
      <c r="K605" s="10">
        <v>5.1409117000000002</v>
      </c>
      <c r="L605" s="10">
        <v>5.0900898999999997</v>
      </c>
      <c r="M605" s="10">
        <v>5.0348519999999999</v>
      </c>
      <c r="N605" s="10">
        <v>4.9785408999999996</v>
      </c>
      <c r="O605" s="10">
        <v>4.9223758000000002</v>
      </c>
      <c r="P605" s="10">
        <v>4.8672673</v>
      </c>
      <c r="Q605" s="10">
        <v>4.8146038000000004</v>
      </c>
      <c r="R605" s="10">
        <v>4.7658646999999998</v>
      </c>
      <c r="S605" s="10">
        <v>4.7216218000000003</v>
      </c>
      <c r="T605" s="10">
        <v>4.6813829</v>
      </c>
      <c r="U605" s="10">
        <v>4.6441790999999997</v>
      </c>
      <c r="V605" s="10">
        <v>4.6078023999999997</v>
      </c>
      <c r="W605" s="10">
        <v>4.5714874999999999</v>
      </c>
      <c r="X605" s="10">
        <v>4.5349472999999998</v>
      </c>
      <c r="Y605" s="10">
        <v>4.4978936000000003</v>
      </c>
      <c r="Z605" s="10">
        <v>4.4600378999999997</v>
      </c>
      <c r="AA605" s="10">
        <v>4.4210934000000002</v>
      </c>
      <c r="AB605" s="10">
        <v>4.3808913</v>
      </c>
      <c r="AC605" s="10">
        <v>4.3397655000000004</v>
      </c>
      <c r="AD605" s="10">
        <v>4.2981834000000001</v>
      </c>
      <c r="AE605" s="10">
        <v>4.2566107999999998</v>
      </c>
      <c r="AF605" s="10">
        <v>4.2155136999999998</v>
      </c>
      <c r="AG605" s="10">
        <v>4.1753594999999999</v>
      </c>
      <c r="AH605" s="10">
        <v>4.1365375000000002</v>
      </c>
      <c r="AI605" s="10">
        <v>4.0991306999999999</v>
      </c>
      <c r="AJ605" s="10">
        <v>4.0631468999999996</v>
      </c>
      <c r="AK605" s="10">
        <v>4.0285925999999996</v>
      </c>
      <c r="AL605" s="10">
        <v>3.9954743000000001</v>
      </c>
      <c r="AM605" s="10">
        <v>3.9637997999999999</v>
      </c>
      <c r="AN605" s="10">
        <v>3.9335754000000001</v>
      </c>
      <c r="AO605" s="10">
        <v>3.9048077000000001</v>
      </c>
      <c r="AP605" s="10">
        <v>3.8775045000000001</v>
      </c>
      <c r="AQ605" s="10">
        <v>3.8516721</v>
      </c>
      <c r="AR605" s="10">
        <v>3.8273172999999998</v>
      </c>
      <c r="AS605" s="10">
        <v>3.8044475000000002</v>
      </c>
      <c r="AT605" s="10">
        <v>3.7830599999999999</v>
      </c>
      <c r="AU605" s="10">
        <v>3.7631147999999999</v>
      </c>
      <c r="AV605" s="10">
        <v>3.7445632</v>
      </c>
      <c r="AW605" s="10">
        <v>3.7273558000000002</v>
      </c>
      <c r="AX605" s="10">
        <v>3.7114432000000002</v>
      </c>
      <c r="AY605" s="10">
        <v>3.6967767999999999</v>
      </c>
      <c r="AZ605" s="10">
        <v>3.6833071999999998</v>
      </c>
      <c r="BA605" s="10">
        <v>3.6709850999999998</v>
      </c>
      <c r="BB605" s="10">
        <v>3.6597615999999999</v>
      </c>
      <c r="BC605" s="10">
        <v>3.6495875</v>
      </c>
      <c r="BD605" s="10">
        <v>3.6404135000000002</v>
      </c>
      <c r="BE605" s="10">
        <v>3.6321907000000002</v>
      </c>
      <c r="BF605" s="10">
        <v>3.6248722</v>
      </c>
      <c r="BG605" s="10">
        <v>3.6184238999999998</v>
      </c>
      <c r="BH605" s="10">
        <v>3.6128163999999998</v>
      </c>
      <c r="BI605" s="10">
        <v>3.6080198000000001</v>
      </c>
      <c r="BJ605" s="10">
        <v>3.6040043000000002</v>
      </c>
      <c r="BK605" s="10">
        <v>3.6007403999999998</v>
      </c>
      <c r="BL605" s="10">
        <v>3.5981983999999998</v>
      </c>
      <c r="BM605" s="10">
        <v>3.5963484000000001</v>
      </c>
      <c r="BN605" s="10">
        <v>3.5951607999999999</v>
      </c>
      <c r="BO605" s="10">
        <v>3.5946060000000002</v>
      </c>
      <c r="BP605" s="10">
        <v>3.5946541999999999</v>
      </c>
      <c r="BQ605" s="10">
        <v>3.5952757000000002</v>
      </c>
      <c r="BR605" s="10">
        <v>3.6095937</v>
      </c>
      <c r="BS605" s="10">
        <v>3.6383557999999998</v>
      </c>
      <c r="BU605" s="9">
        <v>82.85</v>
      </c>
      <c r="BV605" s="9">
        <v>82.1</v>
      </c>
      <c r="BW605" s="9">
        <v>81.7</v>
      </c>
      <c r="BX605" s="9">
        <v>82.56</v>
      </c>
      <c r="BY605" s="9">
        <v>86.01</v>
      </c>
      <c r="BZ605" s="9">
        <v>87.17</v>
      </c>
      <c r="CA605" s="9">
        <v>96.67</v>
      </c>
      <c r="CB605" s="9">
        <v>101.42</v>
      </c>
      <c r="CC605" s="9">
        <v>102.53</v>
      </c>
      <c r="CD605" s="9">
        <v>102.25</v>
      </c>
      <c r="CE605" s="9">
        <v>98.92</v>
      </c>
      <c r="CF605" s="9">
        <v>94.41</v>
      </c>
      <c r="CG605" s="9">
        <v>91.1</v>
      </c>
      <c r="CH605" s="9">
        <v>87.72</v>
      </c>
      <c r="CI605" s="9">
        <v>87.45</v>
      </c>
      <c r="CJ605" s="9">
        <v>89.24</v>
      </c>
      <c r="CK605" s="9">
        <v>91.89</v>
      </c>
      <c r="CL605" s="9">
        <v>94.42</v>
      </c>
      <c r="CM605" s="9">
        <v>97.25</v>
      </c>
      <c r="CN605" s="9">
        <v>99.51</v>
      </c>
      <c r="CO605" s="9">
        <v>101.95</v>
      </c>
      <c r="CP605" s="9">
        <v>103.87</v>
      </c>
      <c r="CQ605" s="9">
        <v>97.42</v>
      </c>
      <c r="CR605" s="9">
        <v>82.39</v>
      </c>
      <c r="CS605" s="9">
        <v>78.44</v>
      </c>
      <c r="CT605" s="9">
        <v>76.150000000000006</v>
      </c>
      <c r="CU605" s="9">
        <v>75.98</v>
      </c>
      <c r="CV605" s="9">
        <v>76.36</v>
      </c>
      <c r="CW605" s="9">
        <v>78.290000000000006</v>
      </c>
      <c r="CX605" s="9">
        <v>81.290000000000006</v>
      </c>
      <c r="CY605" s="9">
        <v>84.06</v>
      </c>
      <c r="CZ605" s="9">
        <v>87.16</v>
      </c>
      <c r="DA605" s="9">
        <v>89.87</v>
      </c>
      <c r="DB605" s="9">
        <v>89.32</v>
      </c>
      <c r="DC605" s="9">
        <v>86.89</v>
      </c>
      <c r="DD605" s="9">
        <v>80.239999999999995</v>
      </c>
      <c r="DE605" s="9">
        <v>76.05</v>
      </c>
      <c r="DF605" s="9">
        <v>72.08</v>
      </c>
      <c r="DG605" s="9">
        <v>68</v>
      </c>
      <c r="DH605" s="9">
        <v>68.760000000000005</v>
      </c>
      <c r="DI605" s="9">
        <v>71.87</v>
      </c>
      <c r="DJ605" s="9">
        <v>74.63</v>
      </c>
      <c r="DK605" s="9">
        <v>77.73</v>
      </c>
      <c r="DL605" s="9">
        <v>80.790000000000006</v>
      </c>
      <c r="DM605" s="9">
        <v>86.48</v>
      </c>
      <c r="DN605" s="9">
        <v>87.39</v>
      </c>
      <c r="DO605" s="9">
        <v>85.16</v>
      </c>
      <c r="DP605" s="9">
        <v>78.33</v>
      </c>
      <c r="DR605" s="9">
        <v>69.400000000000006</v>
      </c>
      <c r="DS605" s="9">
        <v>71</v>
      </c>
      <c r="DT605" s="9">
        <v>72.849999999999994</v>
      </c>
      <c r="DU605" s="9">
        <v>73.55</v>
      </c>
      <c r="DV605" s="9">
        <v>74.349999999999994</v>
      </c>
      <c r="DW605" s="9">
        <v>80.95</v>
      </c>
      <c r="DX605" s="9">
        <v>85.8</v>
      </c>
      <c r="DY605" s="9">
        <v>87.1</v>
      </c>
      <c r="DZ605" s="9">
        <v>90.75</v>
      </c>
      <c r="EA605" s="9">
        <v>90.75</v>
      </c>
      <c r="EB605" s="9">
        <v>85.85</v>
      </c>
      <c r="EC605" s="9">
        <v>80</v>
      </c>
      <c r="ED605" s="9">
        <v>78.2</v>
      </c>
      <c r="EE605" s="9">
        <v>77.75</v>
      </c>
      <c r="EF605" s="9">
        <v>76.5</v>
      </c>
      <c r="EG605" s="9">
        <v>76.599999999999994</v>
      </c>
      <c r="EH605" s="9">
        <v>78.650000000000006</v>
      </c>
      <c r="EI605" s="9">
        <v>85.6</v>
      </c>
      <c r="EJ605" s="9">
        <v>87.85</v>
      </c>
      <c r="EK605" s="9">
        <v>88.15</v>
      </c>
      <c r="EL605" s="9">
        <v>88.2</v>
      </c>
      <c r="EM605" s="9">
        <v>87.5</v>
      </c>
      <c r="EN605" s="9">
        <v>83.2</v>
      </c>
      <c r="EO605" s="9">
        <v>71.45</v>
      </c>
      <c r="EP605" s="9">
        <v>67.8</v>
      </c>
      <c r="EQ605" s="9">
        <v>67.55</v>
      </c>
      <c r="ER605" s="9">
        <v>67.900000000000006</v>
      </c>
      <c r="ES605" s="9">
        <v>68.400000000000006</v>
      </c>
      <c r="ET605" s="9">
        <v>70.55</v>
      </c>
      <c r="EU605" s="9">
        <v>76.45</v>
      </c>
      <c r="EV605" s="9">
        <v>78.349999999999994</v>
      </c>
      <c r="EW605" s="9">
        <v>78.55</v>
      </c>
      <c r="EX605" s="9">
        <v>78.45</v>
      </c>
      <c r="EY605" s="9">
        <v>78.05</v>
      </c>
      <c r="EZ605" s="9">
        <v>76.05</v>
      </c>
      <c r="FA605" s="9">
        <v>70.599999999999994</v>
      </c>
      <c r="FB605" s="9">
        <v>68.849999999999994</v>
      </c>
      <c r="FC605" s="9">
        <v>68.7</v>
      </c>
      <c r="FD605" s="9">
        <v>68.75</v>
      </c>
      <c r="FE605" s="9">
        <v>69.25</v>
      </c>
      <c r="FF605" s="9">
        <v>71.900000000000006</v>
      </c>
      <c r="FG605" s="9">
        <v>79.349999999999994</v>
      </c>
      <c r="FH605" s="9">
        <v>81.8</v>
      </c>
      <c r="FI605" s="9">
        <v>82.1</v>
      </c>
      <c r="FJ605" s="9">
        <v>82.15</v>
      </c>
      <c r="FK605" s="9">
        <v>81.45</v>
      </c>
      <c r="FL605" s="9">
        <v>76.75</v>
      </c>
      <c r="FM605" s="9">
        <v>63.8</v>
      </c>
      <c r="FO605" s="9">
        <v>82.278700000000001</v>
      </c>
      <c r="FP605" s="7">
        <v>91.29</v>
      </c>
      <c r="FQ605" s="9">
        <v>1.2442</v>
      </c>
      <c r="FR605" s="7">
        <f t="shared" si="78"/>
        <v>73.372448159459907</v>
      </c>
      <c r="FT605" s="7">
        <v>4.4800000000000004</v>
      </c>
      <c r="FU605" s="7">
        <v>4.3</v>
      </c>
      <c r="FV605" s="9">
        <v>82.366500000000002</v>
      </c>
      <c r="FX605" s="9">
        <v>90.02</v>
      </c>
      <c r="FY605" s="9">
        <v>88.43</v>
      </c>
      <c r="FZ605" s="9">
        <v>86.2</v>
      </c>
      <c r="GA605" s="9">
        <v>82.38</v>
      </c>
      <c r="GB605" s="9">
        <v>77.72</v>
      </c>
    </row>
    <row r="606" spans="1:184" x14ac:dyDescent="0.25">
      <c r="A606" s="6">
        <f t="shared" si="79"/>
        <v>45399</v>
      </c>
      <c r="B606" s="13">
        <f t="shared" si="73"/>
        <v>4</v>
      </c>
      <c r="C606" s="13">
        <f t="shared" si="74"/>
        <v>2024</v>
      </c>
      <c r="D606">
        <f t="shared" si="75"/>
        <v>202404</v>
      </c>
      <c r="E606">
        <f t="shared" si="76"/>
        <v>2</v>
      </c>
      <c r="F606">
        <f t="shared" si="77"/>
        <v>202402</v>
      </c>
      <c r="G606" t="s">
        <v>803</v>
      </c>
      <c r="H606" s="9">
        <v>5.25</v>
      </c>
      <c r="I606" s="9">
        <v>5.1984000000000004</v>
      </c>
      <c r="J606" s="10">
        <v>5.1864648999999998</v>
      </c>
      <c r="K606" s="10">
        <v>5.1406634999999996</v>
      </c>
      <c r="L606" s="10">
        <v>5.0823780000000003</v>
      </c>
      <c r="M606" s="10">
        <v>5.0182776000000002</v>
      </c>
      <c r="N606" s="10">
        <v>4.9533389000000003</v>
      </c>
      <c r="O606" s="10">
        <v>4.8893763999999997</v>
      </c>
      <c r="P606" s="10">
        <v>4.8279116999999996</v>
      </c>
      <c r="Q606" s="10">
        <v>4.7707195999999996</v>
      </c>
      <c r="R606" s="10">
        <v>4.7193813999999996</v>
      </c>
      <c r="S606" s="10">
        <v>4.6742080000000001</v>
      </c>
      <c r="T606" s="10">
        <v>4.6341650000000003</v>
      </c>
      <c r="U606" s="10">
        <v>4.5975444999999997</v>
      </c>
      <c r="V606" s="10">
        <v>4.5610470999999997</v>
      </c>
      <c r="W606" s="10">
        <v>4.5238098999999998</v>
      </c>
      <c r="X606" s="10">
        <v>4.4857237999999997</v>
      </c>
      <c r="Y606" s="10">
        <v>4.4466786999999997</v>
      </c>
      <c r="Z606" s="10">
        <v>4.4065642</v>
      </c>
      <c r="AA606" s="10">
        <v>4.3652715999999998</v>
      </c>
      <c r="AB606" s="10">
        <v>4.3227818999999998</v>
      </c>
      <c r="AC606" s="10">
        <v>4.2794603999999996</v>
      </c>
      <c r="AD606" s="10">
        <v>4.2357750000000003</v>
      </c>
      <c r="AE606" s="10">
        <v>4.1921919000000001</v>
      </c>
      <c r="AF606" s="10">
        <v>4.1491772999999998</v>
      </c>
      <c r="AG606" s="10">
        <v>4.1071989000000002</v>
      </c>
      <c r="AH606" s="10">
        <v>4.0666479000000004</v>
      </c>
      <c r="AI606" s="10">
        <v>4.0276151999999996</v>
      </c>
      <c r="AJ606" s="10">
        <v>3.9901181000000001</v>
      </c>
      <c r="AK606" s="10">
        <v>3.9541724</v>
      </c>
      <c r="AL606" s="10">
        <v>3.9197939000000002</v>
      </c>
      <c r="AM606" s="10">
        <v>3.8869999000000002</v>
      </c>
      <c r="AN606" s="10">
        <v>3.8558062</v>
      </c>
      <c r="AO606" s="10">
        <v>3.8262287000000001</v>
      </c>
      <c r="AP606" s="10">
        <v>3.7982844999999998</v>
      </c>
      <c r="AQ606" s="10">
        <v>3.7719895000000001</v>
      </c>
      <c r="AR606" s="10">
        <v>3.7473597999999999</v>
      </c>
      <c r="AS606" s="10">
        <v>3.7244120999999999</v>
      </c>
      <c r="AT606" s="10">
        <v>3.7031516999999998</v>
      </c>
      <c r="AU606" s="10">
        <v>3.6835306000000001</v>
      </c>
      <c r="AV606" s="10">
        <v>3.6654852999999998</v>
      </c>
      <c r="AW606" s="10">
        <v>3.6489517999999999</v>
      </c>
      <c r="AX606" s="10">
        <v>3.6338659</v>
      </c>
      <c r="AY606" s="10">
        <v>3.6201642000000001</v>
      </c>
      <c r="AZ606" s="10">
        <v>3.6077824999999999</v>
      </c>
      <c r="BA606" s="10">
        <v>3.596657</v>
      </c>
      <c r="BB606" s="10">
        <v>3.5867238000000001</v>
      </c>
      <c r="BC606" s="10">
        <v>3.5779190999999999</v>
      </c>
      <c r="BD606" s="10">
        <v>3.5701787999999999</v>
      </c>
      <c r="BE606" s="10">
        <v>3.5634393000000002</v>
      </c>
      <c r="BF606" s="10">
        <v>3.5576398</v>
      </c>
      <c r="BG606" s="10">
        <v>3.5527354</v>
      </c>
      <c r="BH606" s="10">
        <v>3.5486865000000001</v>
      </c>
      <c r="BI606" s="10">
        <v>3.5454528999999999</v>
      </c>
      <c r="BJ606" s="10">
        <v>3.5429948000000002</v>
      </c>
      <c r="BK606" s="10">
        <v>3.5412723000000002</v>
      </c>
      <c r="BL606" s="10">
        <v>3.5402453</v>
      </c>
      <c r="BM606" s="10">
        <v>3.5398740000000002</v>
      </c>
      <c r="BN606" s="10">
        <v>3.5401185000000002</v>
      </c>
      <c r="BO606" s="10">
        <v>3.5409386999999999</v>
      </c>
      <c r="BP606" s="10">
        <v>3.5422948999999999</v>
      </c>
      <c r="BQ606" s="10">
        <v>3.5441470000000002</v>
      </c>
      <c r="BR606" s="10">
        <v>3.5641156000000001</v>
      </c>
      <c r="BS606" s="10">
        <v>3.5959834000000002</v>
      </c>
      <c r="BU606" s="9">
        <v>78.150000000000006</v>
      </c>
      <c r="BV606" s="9">
        <v>77.400000000000006</v>
      </c>
      <c r="BW606" s="9">
        <v>76.88</v>
      </c>
      <c r="BX606" s="9">
        <v>77.7</v>
      </c>
      <c r="BY606" s="9">
        <v>81.38</v>
      </c>
      <c r="BZ606" s="9">
        <v>83.09</v>
      </c>
      <c r="CA606" s="9">
        <v>92.67</v>
      </c>
      <c r="CB606" s="9">
        <v>97.05</v>
      </c>
      <c r="CC606" s="9">
        <v>98.24</v>
      </c>
      <c r="CD606" s="9">
        <v>98.08</v>
      </c>
      <c r="CE606" s="9">
        <v>94.73</v>
      </c>
      <c r="CF606" s="9">
        <v>90.5</v>
      </c>
      <c r="CG606" s="9">
        <v>86.45</v>
      </c>
      <c r="CH606" s="9">
        <v>83.7</v>
      </c>
      <c r="CI606" s="9">
        <v>83.22</v>
      </c>
      <c r="CJ606" s="9">
        <v>84.83</v>
      </c>
      <c r="CK606" s="9">
        <v>87.48</v>
      </c>
      <c r="CL606" s="9">
        <v>90.17</v>
      </c>
      <c r="CM606" s="9">
        <v>92.94</v>
      </c>
      <c r="CN606" s="9">
        <v>95.77</v>
      </c>
      <c r="CO606" s="9">
        <v>97.94</v>
      </c>
      <c r="CP606" s="9">
        <v>99.71</v>
      </c>
      <c r="CQ606" s="9">
        <v>93.27</v>
      </c>
      <c r="CR606" s="9">
        <v>78.47</v>
      </c>
      <c r="CS606" s="9">
        <v>74.45</v>
      </c>
      <c r="CT606" s="9">
        <v>72.84</v>
      </c>
      <c r="CU606" s="9">
        <v>71.83</v>
      </c>
      <c r="CV606" s="9">
        <v>72.13</v>
      </c>
      <c r="CW606" s="9">
        <v>73.97</v>
      </c>
      <c r="CX606" s="9">
        <v>77.290000000000006</v>
      </c>
      <c r="CY606" s="9">
        <v>80</v>
      </c>
      <c r="CZ606" s="9">
        <v>83.02</v>
      </c>
      <c r="DA606" s="9">
        <v>86.04</v>
      </c>
      <c r="DB606" s="9">
        <v>84.84</v>
      </c>
      <c r="DC606" s="9">
        <v>82.32</v>
      </c>
      <c r="DD606" s="9">
        <v>76.42</v>
      </c>
      <c r="DE606" s="9">
        <v>72.11</v>
      </c>
      <c r="DF606" s="9">
        <v>68.010000000000005</v>
      </c>
      <c r="DG606" s="9">
        <v>63.82</v>
      </c>
      <c r="DH606" s="9">
        <v>64.47</v>
      </c>
      <c r="DI606" s="9">
        <v>67.44</v>
      </c>
      <c r="DJ606" s="9">
        <v>69.94</v>
      </c>
      <c r="DK606" s="9">
        <v>73.05</v>
      </c>
      <c r="DL606" s="9">
        <v>76.11</v>
      </c>
      <c r="DM606" s="9">
        <v>81.819999999999993</v>
      </c>
      <c r="DN606" s="9">
        <v>82.73</v>
      </c>
      <c r="DO606" s="9">
        <v>80.5</v>
      </c>
      <c r="DP606" s="9">
        <v>74.599999999999994</v>
      </c>
      <c r="DR606" s="9">
        <v>66.2</v>
      </c>
      <c r="DS606" s="9">
        <v>67.3</v>
      </c>
      <c r="DT606" s="9">
        <v>70.150000000000006</v>
      </c>
      <c r="DU606" s="9">
        <v>67.7</v>
      </c>
      <c r="DV606" s="9">
        <v>73.349999999999994</v>
      </c>
      <c r="DW606" s="9">
        <v>77.650000000000006</v>
      </c>
      <c r="DX606" s="9">
        <v>82.6</v>
      </c>
      <c r="DY606" s="9">
        <v>83.9</v>
      </c>
      <c r="DZ606" s="9">
        <v>87.7</v>
      </c>
      <c r="EA606" s="9">
        <v>87.7</v>
      </c>
      <c r="EB606" s="9">
        <v>82.8</v>
      </c>
      <c r="EC606" s="9">
        <v>76.7</v>
      </c>
      <c r="ED606" s="9">
        <v>74.900000000000006</v>
      </c>
      <c r="EE606" s="9">
        <v>74.45</v>
      </c>
      <c r="EF606" s="9">
        <v>73.45</v>
      </c>
      <c r="EG606" s="9">
        <v>73.55</v>
      </c>
      <c r="EH606" s="9">
        <v>75.599999999999994</v>
      </c>
      <c r="EI606" s="9">
        <v>82.25</v>
      </c>
      <c r="EJ606" s="9">
        <v>84.45</v>
      </c>
      <c r="EK606" s="9">
        <v>84.75</v>
      </c>
      <c r="EL606" s="9">
        <v>84.75</v>
      </c>
      <c r="EM606" s="9">
        <v>84.1</v>
      </c>
      <c r="EN606" s="9">
        <v>79.95</v>
      </c>
      <c r="EO606" s="9">
        <v>68.45</v>
      </c>
      <c r="EP606" s="9">
        <v>64.849999999999994</v>
      </c>
      <c r="EQ606" s="9">
        <v>64.650000000000006</v>
      </c>
      <c r="ER606" s="9">
        <v>64.900000000000006</v>
      </c>
      <c r="ES606" s="9">
        <v>65.45</v>
      </c>
      <c r="ET606" s="9">
        <v>67.849999999999994</v>
      </c>
      <c r="EU606" s="9">
        <v>74.3</v>
      </c>
      <c r="EV606" s="9">
        <v>76.400000000000006</v>
      </c>
      <c r="EW606" s="9">
        <v>76.650000000000006</v>
      </c>
      <c r="EX606" s="9">
        <v>76.55</v>
      </c>
      <c r="EY606" s="9">
        <v>76.099999999999994</v>
      </c>
      <c r="EZ606" s="9">
        <v>73.8</v>
      </c>
      <c r="FA606" s="9">
        <v>67.55</v>
      </c>
      <c r="FB606" s="9">
        <v>65.599999999999994</v>
      </c>
      <c r="FC606" s="9">
        <v>65.45</v>
      </c>
      <c r="FD606" s="9">
        <v>65.599999999999994</v>
      </c>
      <c r="FE606" s="9">
        <v>66</v>
      </c>
      <c r="FF606" s="9">
        <v>68.2</v>
      </c>
      <c r="FG606" s="9">
        <v>74.25</v>
      </c>
      <c r="FH606" s="9">
        <v>76.25</v>
      </c>
      <c r="FI606" s="9">
        <v>76.5</v>
      </c>
      <c r="FJ606" s="9">
        <v>76.55</v>
      </c>
      <c r="FK606" s="9">
        <v>75.95</v>
      </c>
      <c r="FL606" s="9">
        <v>72.2</v>
      </c>
      <c r="FM606" s="9">
        <v>61.95</v>
      </c>
      <c r="FO606" s="9">
        <v>82.29</v>
      </c>
      <c r="FP606" s="7">
        <v>89.54</v>
      </c>
      <c r="FQ606" s="9">
        <v>1.2450000000000001</v>
      </c>
      <c r="FR606" s="7">
        <f t="shared" si="78"/>
        <v>71.91967871485943</v>
      </c>
      <c r="FT606" s="7">
        <v>4.45</v>
      </c>
      <c r="FU606" s="7">
        <v>4.25</v>
      </c>
      <c r="FV606" s="9">
        <v>82.380499999999998</v>
      </c>
      <c r="FX606" s="9">
        <v>87.29</v>
      </c>
      <c r="FY606" s="9">
        <v>85.9</v>
      </c>
      <c r="FZ606" s="9">
        <v>83.9</v>
      </c>
      <c r="GA606" s="9">
        <v>80.52</v>
      </c>
      <c r="GB606" s="9">
        <v>76.34</v>
      </c>
    </row>
    <row r="607" spans="1:184" x14ac:dyDescent="0.25">
      <c r="A607" s="6">
        <f t="shared" si="79"/>
        <v>45400</v>
      </c>
      <c r="B607" s="13">
        <f t="shared" si="73"/>
        <v>4</v>
      </c>
      <c r="C607" s="13">
        <f t="shared" si="74"/>
        <v>2024</v>
      </c>
      <c r="D607">
        <f t="shared" si="75"/>
        <v>202404</v>
      </c>
      <c r="E607">
        <f t="shared" si="76"/>
        <v>2</v>
      </c>
      <c r="F607">
        <f t="shared" si="77"/>
        <v>202402</v>
      </c>
      <c r="G607" t="s">
        <v>804</v>
      </c>
      <c r="H607" s="9">
        <v>5.25</v>
      </c>
      <c r="I607" s="9">
        <v>5.1984000000000004</v>
      </c>
      <c r="J607" s="10">
        <v>5.1898040999999999</v>
      </c>
      <c r="K607" s="10">
        <v>5.1491368</v>
      </c>
      <c r="L607" s="10">
        <v>5.0958867000000003</v>
      </c>
      <c r="M607" s="10">
        <v>5.0366445000000004</v>
      </c>
      <c r="N607" s="10">
        <v>4.9761103000000002</v>
      </c>
      <c r="O607" s="10">
        <v>4.9165235999999997</v>
      </c>
      <c r="P607" s="10">
        <v>4.8595474000000003</v>
      </c>
      <c r="Q607" s="10">
        <v>4.8066312</v>
      </c>
      <c r="R607" s="10">
        <v>4.7585974999999996</v>
      </c>
      <c r="S607" s="10">
        <v>4.7152456999999997</v>
      </c>
      <c r="T607" s="10">
        <v>4.6751348999999998</v>
      </c>
      <c r="U607" s="10">
        <v>4.6365604999999999</v>
      </c>
      <c r="V607" s="10">
        <v>4.5963225999999997</v>
      </c>
      <c r="W607" s="10">
        <v>4.5537643000000001</v>
      </c>
      <c r="X607" s="10">
        <v>4.5093623999999997</v>
      </c>
      <c r="Y607" s="10">
        <v>4.4635942999999996</v>
      </c>
      <c r="Z607" s="10">
        <v>4.4169374000000001</v>
      </c>
      <c r="AA607" s="10">
        <v>4.3698705999999996</v>
      </c>
      <c r="AB607" s="10">
        <v>4.3228555999999996</v>
      </c>
      <c r="AC607" s="10">
        <v>4.2762751999999997</v>
      </c>
      <c r="AD607" s="10">
        <v>4.2304883000000002</v>
      </c>
      <c r="AE607" s="10">
        <v>4.1858522999999996</v>
      </c>
      <c r="AF607" s="10">
        <v>4.1427246999999996</v>
      </c>
      <c r="AG607" s="10">
        <v>4.1014641999999997</v>
      </c>
      <c r="AH607" s="10">
        <v>4.0623693000000003</v>
      </c>
      <c r="AI607" s="10">
        <v>4.0254504000000004</v>
      </c>
      <c r="AJ607" s="10">
        <v>3.9906318999999999</v>
      </c>
      <c r="AK607" s="10">
        <v>3.9578367000000001</v>
      </c>
      <c r="AL607" s="10">
        <v>3.9269878</v>
      </c>
      <c r="AM607" s="10">
        <v>3.8980093</v>
      </c>
      <c r="AN607" s="10">
        <v>3.8708241000000001</v>
      </c>
      <c r="AO607" s="10">
        <v>3.8453555000000001</v>
      </c>
      <c r="AP607" s="10">
        <v>3.8215273000000001</v>
      </c>
      <c r="AQ607" s="10">
        <v>3.7992626</v>
      </c>
      <c r="AR607" s="10">
        <v>3.7784844999999998</v>
      </c>
      <c r="AS607" s="10">
        <v>3.7591169</v>
      </c>
      <c r="AT607" s="10">
        <v>3.7410871999999999</v>
      </c>
      <c r="AU607" s="10">
        <v>3.7243412999999999</v>
      </c>
      <c r="AV607" s="10">
        <v>3.7088310999999998</v>
      </c>
      <c r="AW607" s="10">
        <v>3.6945074999999998</v>
      </c>
      <c r="AX607" s="10">
        <v>3.6813218000000001</v>
      </c>
      <c r="AY607" s="10">
        <v>3.6692257000000001</v>
      </c>
      <c r="AZ607" s="10">
        <v>3.6581703000000001</v>
      </c>
      <c r="BA607" s="10">
        <v>3.6481067999999999</v>
      </c>
      <c r="BB607" s="10">
        <v>3.6389868999999999</v>
      </c>
      <c r="BC607" s="10">
        <v>3.6307616999999999</v>
      </c>
      <c r="BD607" s="10">
        <v>3.6233824000000001</v>
      </c>
      <c r="BE607" s="10">
        <v>3.6168007000000002</v>
      </c>
      <c r="BF607" s="10">
        <v>3.6109711999999998</v>
      </c>
      <c r="BG607" s="10">
        <v>3.6058637999999998</v>
      </c>
      <c r="BH607" s="10">
        <v>3.6014529999999998</v>
      </c>
      <c r="BI607" s="10">
        <v>3.5977127000000002</v>
      </c>
      <c r="BJ607" s="10">
        <v>3.5946174000000002</v>
      </c>
      <c r="BK607" s="10">
        <v>3.5921411999999999</v>
      </c>
      <c r="BL607" s="10">
        <v>3.5902582999999999</v>
      </c>
      <c r="BM607" s="10">
        <v>3.588943</v>
      </c>
      <c r="BN607" s="10">
        <v>3.5881694999999998</v>
      </c>
      <c r="BO607" s="10">
        <v>3.5879120000000002</v>
      </c>
      <c r="BP607" s="10">
        <v>3.5881447999999998</v>
      </c>
      <c r="BQ607" s="10">
        <v>3.5888420000000001</v>
      </c>
      <c r="BR607" s="10">
        <v>3.6016959000000002</v>
      </c>
      <c r="BS607" s="10">
        <v>3.6269610000000001</v>
      </c>
      <c r="BU607" s="9">
        <v>81.209999999999994</v>
      </c>
      <c r="BV607" s="9">
        <v>80.260000000000005</v>
      </c>
      <c r="BW607" s="9">
        <v>79.44</v>
      </c>
      <c r="BX607" s="9">
        <v>80.33</v>
      </c>
      <c r="BY607" s="9">
        <v>84.17</v>
      </c>
      <c r="BZ607" s="9">
        <v>85.82</v>
      </c>
      <c r="CA607" s="9">
        <v>95.66</v>
      </c>
      <c r="CB607" s="9">
        <v>100.08</v>
      </c>
      <c r="CC607" s="9">
        <v>101.23</v>
      </c>
      <c r="CD607" s="9">
        <v>100.85</v>
      </c>
      <c r="CE607" s="9">
        <v>97.51</v>
      </c>
      <c r="CF607" s="9">
        <v>92.36</v>
      </c>
      <c r="CG607" s="9">
        <v>88.21</v>
      </c>
      <c r="CH607" s="9">
        <v>85.97</v>
      </c>
      <c r="CI607" s="9">
        <v>84.7</v>
      </c>
      <c r="CJ607" s="9">
        <v>86.4</v>
      </c>
      <c r="CK607" s="9">
        <v>88.66</v>
      </c>
      <c r="CL607" s="9">
        <v>91.39</v>
      </c>
      <c r="CM607" s="9">
        <v>94.31</v>
      </c>
      <c r="CN607" s="9">
        <v>96.97</v>
      </c>
      <c r="CO607" s="9">
        <v>99.21</v>
      </c>
      <c r="CP607" s="9">
        <v>100.99</v>
      </c>
      <c r="CQ607" s="9">
        <v>94.69</v>
      </c>
      <c r="CR607" s="9">
        <v>79.42</v>
      </c>
      <c r="CS607" s="9">
        <v>75.42</v>
      </c>
      <c r="CT607" s="9">
        <v>74.33</v>
      </c>
      <c r="CU607" s="9">
        <v>72.97</v>
      </c>
      <c r="CV607" s="9">
        <v>73.260000000000005</v>
      </c>
      <c r="CW607" s="9">
        <v>75.099999999999994</v>
      </c>
      <c r="CX607" s="9">
        <v>78.52</v>
      </c>
      <c r="CY607" s="9">
        <v>81.23</v>
      </c>
      <c r="CZ607" s="9">
        <v>84.28</v>
      </c>
      <c r="DA607" s="9">
        <v>87.14</v>
      </c>
      <c r="DB607" s="9">
        <v>85.94</v>
      </c>
      <c r="DC607" s="9">
        <v>83.42</v>
      </c>
      <c r="DD607" s="9">
        <v>77.41</v>
      </c>
      <c r="DE607" s="9">
        <v>73.11</v>
      </c>
      <c r="DF607" s="9">
        <v>69</v>
      </c>
      <c r="DG607" s="9">
        <v>64.81</v>
      </c>
      <c r="DH607" s="9">
        <v>65.47</v>
      </c>
      <c r="DI607" s="9">
        <v>68.44</v>
      </c>
      <c r="DJ607" s="9">
        <v>70.88</v>
      </c>
      <c r="DK607" s="9">
        <v>73.989999999999995</v>
      </c>
      <c r="DL607" s="9">
        <v>77.05</v>
      </c>
      <c r="DM607" s="9">
        <v>82.91</v>
      </c>
      <c r="DN607" s="9">
        <v>83.82</v>
      </c>
      <c r="DO607" s="9">
        <v>81.59</v>
      </c>
      <c r="DP607" s="9">
        <v>75.8</v>
      </c>
      <c r="DR607" s="9">
        <v>67.5</v>
      </c>
      <c r="DS607" s="9">
        <v>69.150000000000006</v>
      </c>
      <c r="DT607" s="9">
        <v>71.5</v>
      </c>
      <c r="DU607" s="9">
        <v>69.349999999999994</v>
      </c>
      <c r="DV607" s="9">
        <v>74.849999999999994</v>
      </c>
      <c r="DW607" s="9">
        <v>78.099999999999994</v>
      </c>
      <c r="DX607" s="9">
        <v>84.05</v>
      </c>
      <c r="DY607" s="9">
        <v>85.35</v>
      </c>
      <c r="DZ607" s="9">
        <v>89.85</v>
      </c>
      <c r="EA607" s="9">
        <v>89.85</v>
      </c>
      <c r="EB607" s="9">
        <v>84.95</v>
      </c>
      <c r="EC607" s="9">
        <v>77.849999999999994</v>
      </c>
      <c r="ED607" s="9">
        <v>76.05</v>
      </c>
      <c r="EE607" s="9">
        <v>75.599999999999994</v>
      </c>
      <c r="EF607" s="9">
        <v>74.599999999999994</v>
      </c>
      <c r="EG607" s="9">
        <v>74.7</v>
      </c>
      <c r="EH607" s="9">
        <v>76.75</v>
      </c>
      <c r="EI607" s="9">
        <v>83.45</v>
      </c>
      <c r="EJ607" s="9">
        <v>85.65</v>
      </c>
      <c r="EK607" s="9">
        <v>85.95</v>
      </c>
      <c r="EL607" s="9">
        <v>86</v>
      </c>
      <c r="EM607" s="9">
        <v>85.3</v>
      </c>
      <c r="EN607" s="9">
        <v>80.900000000000006</v>
      </c>
      <c r="EO607" s="9">
        <v>68.75</v>
      </c>
      <c r="EP607" s="9">
        <v>65</v>
      </c>
      <c r="EQ607" s="9">
        <v>64.75</v>
      </c>
      <c r="ER607" s="9">
        <v>65.05</v>
      </c>
      <c r="ES607" s="9">
        <v>65.599999999999994</v>
      </c>
      <c r="ET607" s="9">
        <v>68.05</v>
      </c>
      <c r="EU607" s="9">
        <v>74.8</v>
      </c>
      <c r="EV607" s="9">
        <v>76.95</v>
      </c>
      <c r="EW607" s="9">
        <v>77.150000000000006</v>
      </c>
      <c r="EX607" s="9">
        <v>77.05</v>
      </c>
      <c r="EY607" s="9">
        <v>76.650000000000006</v>
      </c>
      <c r="EZ607" s="9">
        <v>74.400000000000006</v>
      </c>
      <c r="FA607" s="9">
        <v>68.349999999999994</v>
      </c>
      <c r="FB607" s="9">
        <v>66.45</v>
      </c>
      <c r="FC607" s="9">
        <v>66.3</v>
      </c>
      <c r="FD607" s="9">
        <v>66.400000000000006</v>
      </c>
      <c r="FE607" s="9">
        <v>66.849999999999994</v>
      </c>
      <c r="FF607" s="9">
        <v>69.150000000000006</v>
      </c>
      <c r="FG607" s="9">
        <v>75.650000000000006</v>
      </c>
      <c r="FH607" s="9">
        <v>77.75</v>
      </c>
      <c r="FI607" s="9">
        <v>78</v>
      </c>
      <c r="FJ607" s="9">
        <v>78.05</v>
      </c>
      <c r="FK607" s="9">
        <v>77.45</v>
      </c>
      <c r="FL607" s="9">
        <v>73.650000000000006</v>
      </c>
      <c r="FM607" s="9">
        <v>63.25</v>
      </c>
      <c r="FO607" s="9">
        <v>82.156400000000005</v>
      </c>
      <c r="FP607" s="7">
        <v>88.34</v>
      </c>
      <c r="FQ607" s="9">
        <v>1.2444</v>
      </c>
      <c r="FR607" s="7">
        <f t="shared" si="78"/>
        <v>70.990035358405663</v>
      </c>
      <c r="FT607" s="7">
        <v>4.4800000000000004</v>
      </c>
      <c r="FU607" s="7">
        <v>4.2699999999999996</v>
      </c>
      <c r="FV607" s="9">
        <v>82.241299999999995</v>
      </c>
      <c r="FX607" s="9">
        <v>87.11</v>
      </c>
      <c r="FY607" s="9">
        <v>85.7</v>
      </c>
      <c r="FZ607" s="9">
        <v>83.69</v>
      </c>
      <c r="GA607" s="9">
        <v>80.31</v>
      </c>
      <c r="GB607" s="9">
        <v>76.16</v>
      </c>
    </row>
    <row r="608" spans="1:184" x14ac:dyDescent="0.25">
      <c r="A608" s="6">
        <f t="shared" si="79"/>
        <v>45401</v>
      </c>
      <c r="B608" s="13">
        <f t="shared" si="73"/>
        <v>4</v>
      </c>
      <c r="C608" s="13">
        <f t="shared" si="74"/>
        <v>2024</v>
      </c>
      <c r="D608">
        <f t="shared" si="75"/>
        <v>202404</v>
      </c>
      <c r="E608">
        <f t="shared" si="76"/>
        <v>2</v>
      </c>
      <c r="F608">
        <f t="shared" si="77"/>
        <v>202402</v>
      </c>
      <c r="G608" t="s">
        <v>805</v>
      </c>
      <c r="H608" s="9">
        <v>5.25</v>
      </c>
      <c r="I608" s="9">
        <v>5.1984000000000004</v>
      </c>
      <c r="J608" s="10">
        <v>5.1752187999999997</v>
      </c>
      <c r="K608" s="10">
        <v>5.1146697999999997</v>
      </c>
      <c r="L608" s="10">
        <v>5.0445802000000004</v>
      </c>
      <c r="M608" s="10">
        <v>4.9732247000000003</v>
      </c>
      <c r="N608" s="10">
        <v>4.9043102000000003</v>
      </c>
      <c r="O608" s="10">
        <v>4.8386355999999999</v>
      </c>
      <c r="P608" s="10">
        <v>4.7762074999999999</v>
      </c>
      <c r="Q608" s="10">
        <v>4.7171089999999998</v>
      </c>
      <c r="R608" s="10">
        <v>4.6616353000000004</v>
      </c>
      <c r="S608" s="10">
        <v>4.6098391000000003</v>
      </c>
      <c r="T608" s="10">
        <v>4.5611807000000004</v>
      </c>
      <c r="U608" s="10">
        <v>4.5149809000000003</v>
      </c>
      <c r="V608" s="10">
        <v>4.4698107</v>
      </c>
      <c r="W608" s="10">
        <v>4.4252399999999996</v>
      </c>
      <c r="X608" s="10">
        <v>4.3812614999999999</v>
      </c>
      <c r="Y608" s="10">
        <v>4.3378667000000002</v>
      </c>
      <c r="Z608" s="10">
        <v>4.2950467999999997</v>
      </c>
      <c r="AA608" s="10">
        <v>4.2527948000000002</v>
      </c>
      <c r="AB608" s="10">
        <v>4.2111355000000001</v>
      </c>
      <c r="AC608" s="10">
        <v>4.1702491999999998</v>
      </c>
      <c r="AD608" s="10">
        <v>4.1303622999999998</v>
      </c>
      <c r="AE608" s="10">
        <v>4.0917000000000003</v>
      </c>
      <c r="AF608" s="10">
        <v>4.0544874999999996</v>
      </c>
      <c r="AG608" s="10">
        <v>4.0189512000000001</v>
      </c>
      <c r="AH608" s="10">
        <v>3.9852723999999999</v>
      </c>
      <c r="AI608" s="10">
        <v>3.9534384</v>
      </c>
      <c r="AJ608" s="10">
        <v>3.9233842999999999</v>
      </c>
      <c r="AK608" s="10">
        <v>3.8950437999999998</v>
      </c>
      <c r="AL608" s="10">
        <v>3.8683508999999998</v>
      </c>
      <c r="AM608" s="10">
        <v>3.8432404999999998</v>
      </c>
      <c r="AN608" s="10">
        <v>3.8196465000000002</v>
      </c>
      <c r="AO608" s="10">
        <v>3.7975028000000002</v>
      </c>
      <c r="AP608" s="10">
        <v>3.7767442</v>
      </c>
      <c r="AQ608" s="10">
        <v>3.7573047000000002</v>
      </c>
      <c r="AR608" s="10">
        <v>3.7391182999999999</v>
      </c>
      <c r="AS608" s="10">
        <v>3.7221196999999999</v>
      </c>
      <c r="AT608" s="10">
        <v>3.7062463000000001</v>
      </c>
      <c r="AU608" s="10">
        <v>3.6914503999999999</v>
      </c>
      <c r="AV608" s="10">
        <v>3.6776878000000002</v>
      </c>
      <c r="AW608" s="10">
        <v>3.6649143</v>
      </c>
      <c r="AX608" s="10">
        <v>3.6530854000000001</v>
      </c>
      <c r="AY608" s="10">
        <v>3.6421570999999999</v>
      </c>
      <c r="AZ608" s="10">
        <v>3.6320850999999998</v>
      </c>
      <c r="BA608" s="10">
        <v>3.6228248999999999</v>
      </c>
      <c r="BB608" s="10">
        <v>3.6143326</v>
      </c>
      <c r="BC608" s="10">
        <v>3.6065638</v>
      </c>
      <c r="BD608" s="10">
        <v>3.5994741000000001</v>
      </c>
      <c r="BE608" s="10">
        <v>3.5930194000000002</v>
      </c>
      <c r="BF608" s="10">
        <v>3.5871604000000001</v>
      </c>
      <c r="BG608" s="10">
        <v>3.5818794999999999</v>
      </c>
      <c r="BH608" s="10">
        <v>3.5771651000000002</v>
      </c>
      <c r="BI608" s="10">
        <v>3.5730057999999998</v>
      </c>
      <c r="BJ608" s="10">
        <v>3.5693899</v>
      </c>
      <c r="BK608" s="10">
        <v>3.5663059000000001</v>
      </c>
      <c r="BL608" s="10">
        <v>3.5637422999999999</v>
      </c>
      <c r="BM608" s="10">
        <v>3.5616875000000001</v>
      </c>
      <c r="BN608" s="10">
        <v>3.56013</v>
      </c>
      <c r="BO608" s="10">
        <v>3.5590581999999999</v>
      </c>
      <c r="BP608" s="10">
        <v>3.5584606000000001</v>
      </c>
      <c r="BQ608" s="10">
        <v>3.5583257000000001</v>
      </c>
      <c r="BR608" s="10">
        <v>3.5666321000000001</v>
      </c>
      <c r="BS608" s="10">
        <v>3.5889700000000002</v>
      </c>
      <c r="BU608" s="9">
        <v>77.400000000000006</v>
      </c>
      <c r="BV608" s="9">
        <v>76.22</v>
      </c>
      <c r="BW608" s="9">
        <v>75.42</v>
      </c>
      <c r="BX608" s="9">
        <v>76.47</v>
      </c>
      <c r="BY608" s="9">
        <v>80.87</v>
      </c>
      <c r="BZ608" s="9">
        <v>82.65</v>
      </c>
      <c r="CA608" s="9">
        <v>92.67</v>
      </c>
      <c r="CB608" s="9">
        <v>97.17</v>
      </c>
      <c r="CC608" s="9">
        <v>98.37</v>
      </c>
      <c r="CD608" s="9">
        <v>98.13</v>
      </c>
      <c r="CE608" s="9">
        <v>94.77</v>
      </c>
      <c r="CF608" s="9">
        <v>89.23</v>
      </c>
      <c r="CG608" s="9">
        <v>84.67</v>
      </c>
      <c r="CH608" s="9">
        <v>82.73</v>
      </c>
      <c r="CI608" s="9">
        <v>81.760000000000005</v>
      </c>
      <c r="CJ608" s="9">
        <v>83.45</v>
      </c>
      <c r="CK608" s="9">
        <v>85.68</v>
      </c>
      <c r="CL608" s="9">
        <v>88.37</v>
      </c>
      <c r="CM608" s="9">
        <v>91.11</v>
      </c>
      <c r="CN608" s="9">
        <v>93.73</v>
      </c>
      <c r="CO608" s="9">
        <v>95.73</v>
      </c>
      <c r="CP608" s="9">
        <v>97.64</v>
      </c>
      <c r="CQ608" s="9">
        <v>91.3</v>
      </c>
      <c r="CR608" s="9">
        <v>76.790000000000006</v>
      </c>
      <c r="CS608" s="9">
        <v>72.72</v>
      </c>
      <c r="CT608" s="9">
        <v>72.53</v>
      </c>
      <c r="CU608" s="9">
        <v>70.709999999999994</v>
      </c>
      <c r="CV608" s="9">
        <v>71.05</v>
      </c>
      <c r="CW608" s="9">
        <v>72.88</v>
      </c>
      <c r="CX608" s="9">
        <v>76.099999999999994</v>
      </c>
      <c r="CY608" s="9">
        <v>78.81</v>
      </c>
      <c r="CZ608" s="9">
        <v>81.849999999999994</v>
      </c>
      <c r="DA608" s="9">
        <v>84.89</v>
      </c>
      <c r="DB608" s="9">
        <v>83.84</v>
      </c>
      <c r="DC608" s="9">
        <v>81.209999999999994</v>
      </c>
      <c r="DD608" s="9">
        <v>75.72</v>
      </c>
      <c r="DE608" s="9">
        <v>71.42</v>
      </c>
      <c r="DF608" s="9">
        <v>67.31</v>
      </c>
      <c r="DG608" s="9">
        <v>63.13</v>
      </c>
      <c r="DH608" s="9">
        <v>63.8</v>
      </c>
      <c r="DI608" s="9">
        <v>66.77</v>
      </c>
      <c r="DJ608" s="9">
        <v>69.3</v>
      </c>
      <c r="DK608" s="9">
        <v>72.41</v>
      </c>
      <c r="DL608" s="9">
        <v>75.45</v>
      </c>
      <c r="DM608" s="9">
        <v>81.56</v>
      </c>
      <c r="DN608" s="9">
        <v>82.87</v>
      </c>
      <c r="DO608" s="9">
        <v>80.64</v>
      </c>
      <c r="DP608" s="9">
        <v>74.81</v>
      </c>
      <c r="DR608" s="9">
        <v>64.849999999999994</v>
      </c>
      <c r="DS608" s="9">
        <v>65.95</v>
      </c>
      <c r="DT608" s="9">
        <v>68.45</v>
      </c>
      <c r="DU608" s="9">
        <v>66.5</v>
      </c>
      <c r="DV608" s="9">
        <v>72.400000000000006</v>
      </c>
      <c r="DW608" s="9">
        <v>76.400000000000006</v>
      </c>
      <c r="DX608" s="9">
        <v>82.35</v>
      </c>
      <c r="DY608" s="9">
        <v>83.65</v>
      </c>
      <c r="DZ608" s="9">
        <v>86.75</v>
      </c>
      <c r="EA608" s="9">
        <v>86.75</v>
      </c>
      <c r="EB608" s="9">
        <v>81.849999999999994</v>
      </c>
      <c r="EC608" s="9">
        <v>75.5</v>
      </c>
      <c r="ED608" s="9">
        <v>73.7</v>
      </c>
      <c r="EE608" s="9">
        <v>73.25</v>
      </c>
      <c r="EF608" s="9">
        <v>71.900000000000006</v>
      </c>
      <c r="EG608" s="9">
        <v>72</v>
      </c>
      <c r="EH608" s="9">
        <v>74.05</v>
      </c>
      <c r="EI608" s="9">
        <v>81.05</v>
      </c>
      <c r="EJ608" s="9">
        <v>83.3</v>
      </c>
      <c r="EK608" s="9">
        <v>83.65</v>
      </c>
      <c r="EL608" s="9">
        <v>83.65</v>
      </c>
      <c r="EM608" s="9">
        <v>83</v>
      </c>
      <c r="EN608" s="9">
        <v>78.75</v>
      </c>
      <c r="EO608" s="9">
        <v>67.2</v>
      </c>
      <c r="EP608" s="9">
        <v>63.55</v>
      </c>
      <c r="EQ608" s="9">
        <v>63.35</v>
      </c>
      <c r="ER608" s="9">
        <v>63.65</v>
      </c>
      <c r="ES608" s="9">
        <v>64.150000000000006</v>
      </c>
      <c r="ET608" s="9">
        <v>66.55</v>
      </c>
      <c r="EU608" s="9">
        <v>73.05</v>
      </c>
      <c r="EV608" s="9">
        <v>75.150000000000006</v>
      </c>
      <c r="EW608" s="9">
        <v>75.349999999999994</v>
      </c>
      <c r="EX608" s="9">
        <v>75.25</v>
      </c>
      <c r="EY608" s="9">
        <v>74.8</v>
      </c>
      <c r="EZ608" s="9">
        <v>72.650000000000006</v>
      </c>
      <c r="FA608" s="9">
        <v>66.8</v>
      </c>
      <c r="FB608" s="9">
        <v>64.95</v>
      </c>
      <c r="FC608" s="9">
        <v>64.8</v>
      </c>
      <c r="FD608" s="9">
        <v>64.900000000000006</v>
      </c>
      <c r="FE608" s="9">
        <v>65.349999999999994</v>
      </c>
      <c r="FF608" s="9">
        <v>67.900000000000006</v>
      </c>
      <c r="FG608" s="9">
        <v>75</v>
      </c>
      <c r="FH608" s="9">
        <v>77.25</v>
      </c>
      <c r="FI608" s="9">
        <v>77.5</v>
      </c>
      <c r="FJ608" s="9">
        <v>77.400000000000006</v>
      </c>
      <c r="FK608" s="9">
        <v>76.95</v>
      </c>
      <c r="FL608" s="9">
        <v>74.599999999999994</v>
      </c>
      <c r="FM608" s="9">
        <v>68.2</v>
      </c>
      <c r="FO608" s="9">
        <v>82.002200000000002</v>
      </c>
      <c r="FP608" s="7">
        <v>87.96</v>
      </c>
      <c r="FQ608" s="9">
        <v>1.2434000000000001</v>
      </c>
      <c r="FR608" s="7">
        <f t="shared" si="78"/>
        <v>70.741515200257354</v>
      </c>
      <c r="FT608" s="7">
        <v>4.3899999999999997</v>
      </c>
      <c r="FU608" s="7">
        <v>4.2300000000000004</v>
      </c>
      <c r="FV608" s="9">
        <v>82.090400000000002</v>
      </c>
      <c r="FX608" s="9">
        <v>87.29</v>
      </c>
      <c r="FY608" s="9">
        <v>85.75</v>
      </c>
      <c r="FZ608" s="9">
        <v>83.59</v>
      </c>
      <c r="GA608" s="9">
        <v>80.069999999999993</v>
      </c>
      <c r="GB608" s="9">
        <v>75.91</v>
      </c>
    </row>
    <row r="609" spans="1:184" x14ac:dyDescent="0.25">
      <c r="A609" s="6">
        <f t="shared" si="79"/>
        <v>45404</v>
      </c>
      <c r="B609" s="13">
        <f t="shared" si="73"/>
        <v>4</v>
      </c>
      <c r="C609" s="13">
        <f t="shared" si="74"/>
        <v>2024</v>
      </c>
      <c r="D609">
        <f t="shared" si="75"/>
        <v>202404</v>
      </c>
      <c r="E609">
        <f t="shared" si="76"/>
        <v>2</v>
      </c>
      <c r="F609">
        <f t="shared" si="77"/>
        <v>202402</v>
      </c>
      <c r="G609" t="s">
        <v>806</v>
      </c>
      <c r="H609" s="9">
        <v>5.25</v>
      </c>
      <c r="I609" s="9">
        <v>5.1993</v>
      </c>
      <c r="J609" s="10">
        <v>5.1591722999999998</v>
      </c>
      <c r="K609" s="10">
        <v>5.0889644000000001</v>
      </c>
      <c r="L609" s="10">
        <v>5.0067759000000001</v>
      </c>
      <c r="M609" s="10">
        <v>4.9239135000000003</v>
      </c>
      <c r="N609" s="10">
        <v>4.8459659000000004</v>
      </c>
      <c r="O609" s="10">
        <v>4.7733939000000003</v>
      </c>
      <c r="P609" s="10">
        <v>4.7062191999999996</v>
      </c>
      <c r="Q609" s="10">
        <v>4.6449597999999996</v>
      </c>
      <c r="R609" s="10">
        <v>4.5904863000000002</v>
      </c>
      <c r="S609" s="10">
        <v>4.5427686999999999</v>
      </c>
      <c r="T609" s="10">
        <v>4.5008362000000002</v>
      </c>
      <c r="U609" s="10">
        <v>4.4631531999999998</v>
      </c>
      <c r="V609" s="10">
        <v>4.4267842000000002</v>
      </c>
      <c r="W609" s="10">
        <v>4.3908342999999999</v>
      </c>
      <c r="X609" s="10">
        <v>4.3550708</v>
      </c>
      <c r="Y609" s="10">
        <v>4.3192596999999999</v>
      </c>
      <c r="Z609" s="10">
        <v>4.2831669999999997</v>
      </c>
      <c r="AA609" s="10">
        <v>4.2465599999999997</v>
      </c>
      <c r="AB609" s="10">
        <v>4.2092989999999997</v>
      </c>
      <c r="AC609" s="10">
        <v>4.1716407999999996</v>
      </c>
      <c r="AD609" s="10">
        <v>4.1339480000000002</v>
      </c>
      <c r="AE609" s="10">
        <v>4.0965815000000001</v>
      </c>
      <c r="AF609" s="10">
        <v>4.0599023000000001</v>
      </c>
      <c r="AG609" s="10">
        <v>4.024273</v>
      </c>
      <c r="AH609" s="10">
        <v>3.9899917999999999</v>
      </c>
      <c r="AI609" s="10">
        <v>3.9571065000000001</v>
      </c>
      <c r="AJ609" s="10">
        <v>3.9256034</v>
      </c>
      <c r="AK609" s="10">
        <v>3.8954675000000001</v>
      </c>
      <c r="AL609" s="10">
        <v>3.8666839</v>
      </c>
      <c r="AM609" s="10">
        <v>3.8392388999999998</v>
      </c>
      <c r="AN609" s="10">
        <v>3.8131176</v>
      </c>
      <c r="AO609" s="10">
        <v>3.7883049999999998</v>
      </c>
      <c r="AP609" s="10">
        <v>3.7647873999999999</v>
      </c>
      <c r="AQ609" s="10">
        <v>3.7425497999999999</v>
      </c>
      <c r="AR609" s="10">
        <v>3.7215775999999998</v>
      </c>
      <c r="AS609" s="10">
        <v>3.7018564999999999</v>
      </c>
      <c r="AT609" s="10">
        <v>3.6833684999999998</v>
      </c>
      <c r="AU609" s="10">
        <v>3.6660816999999999</v>
      </c>
      <c r="AV609" s="10">
        <v>3.6499611999999999</v>
      </c>
      <c r="AW609" s="10">
        <v>3.6349718000000002</v>
      </c>
      <c r="AX609" s="10">
        <v>3.6210781000000001</v>
      </c>
      <c r="AY609" s="10">
        <v>3.6082453000000001</v>
      </c>
      <c r="AZ609" s="10">
        <v>3.5964380999999999</v>
      </c>
      <c r="BA609" s="10">
        <v>3.5856213000000001</v>
      </c>
      <c r="BB609" s="10">
        <v>3.5757599</v>
      </c>
      <c r="BC609" s="10">
        <v>3.5668186</v>
      </c>
      <c r="BD609" s="10">
        <v>3.5587623000000002</v>
      </c>
      <c r="BE609" s="10">
        <v>3.5515560000000002</v>
      </c>
      <c r="BF609" s="10">
        <v>3.545166</v>
      </c>
      <c r="BG609" s="10">
        <v>3.5395683</v>
      </c>
      <c r="BH609" s="10">
        <v>3.5347415999999998</v>
      </c>
      <c r="BI609" s="10">
        <v>3.5306647999999998</v>
      </c>
      <c r="BJ609" s="10">
        <v>3.5273165999999998</v>
      </c>
      <c r="BK609" s="10">
        <v>3.5246761000000002</v>
      </c>
      <c r="BL609" s="10">
        <v>3.5227219000000001</v>
      </c>
      <c r="BM609" s="10">
        <v>3.5214329000000002</v>
      </c>
      <c r="BN609" s="10">
        <v>3.5207880999999999</v>
      </c>
      <c r="BO609" s="10">
        <v>3.5207660999999999</v>
      </c>
      <c r="BP609" s="10">
        <v>3.5213459</v>
      </c>
      <c r="BQ609" s="10">
        <v>3.5225062999999999</v>
      </c>
      <c r="BR609" s="10">
        <v>3.5404293</v>
      </c>
      <c r="BS609" s="10">
        <v>3.5736335000000001</v>
      </c>
      <c r="BU609" s="9">
        <v>73.989999999999995</v>
      </c>
      <c r="BV609" s="9">
        <v>72.959999999999994</v>
      </c>
      <c r="BW609" s="9">
        <v>72.239999999999995</v>
      </c>
      <c r="BX609" s="9">
        <v>73.62</v>
      </c>
      <c r="BY609" s="9">
        <v>77.72</v>
      </c>
      <c r="BZ609" s="9">
        <v>79.22</v>
      </c>
      <c r="CA609" s="9">
        <v>89.62</v>
      </c>
      <c r="CB609" s="9">
        <v>94</v>
      </c>
      <c r="CC609" s="9">
        <v>95.4</v>
      </c>
      <c r="CD609" s="9">
        <v>95.16</v>
      </c>
      <c r="CE609" s="9">
        <v>91.83</v>
      </c>
      <c r="CF609" s="9">
        <v>86.76</v>
      </c>
      <c r="CG609" s="9">
        <v>82.23</v>
      </c>
      <c r="CH609" s="9">
        <v>80.31</v>
      </c>
      <c r="CI609" s="9">
        <v>79.37</v>
      </c>
      <c r="CJ609" s="9">
        <v>81.08</v>
      </c>
      <c r="CK609" s="9">
        <v>83.33</v>
      </c>
      <c r="CL609" s="9">
        <v>86.03</v>
      </c>
      <c r="CM609" s="9">
        <v>88.79</v>
      </c>
      <c r="CN609" s="9">
        <v>91.6</v>
      </c>
      <c r="CO609" s="9">
        <v>94.52</v>
      </c>
      <c r="CP609" s="9">
        <v>94.78</v>
      </c>
      <c r="CQ609" s="9">
        <v>88.45</v>
      </c>
      <c r="CR609" s="9">
        <v>75.040000000000006</v>
      </c>
      <c r="CS609" s="9">
        <v>70.97</v>
      </c>
      <c r="CT609" s="9">
        <v>70.78</v>
      </c>
      <c r="CU609" s="9">
        <v>68.959999999999994</v>
      </c>
      <c r="CV609" s="9">
        <v>69.3</v>
      </c>
      <c r="CW609" s="9">
        <v>71.13</v>
      </c>
      <c r="CX609" s="9">
        <v>74.95</v>
      </c>
      <c r="CY609" s="9">
        <v>77.66</v>
      </c>
      <c r="CZ609" s="9">
        <v>80.7</v>
      </c>
      <c r="DA609" s="9">
        <v>83.74</v>
      </c>
      <c r="DB609" s="9">
        <v>82.69</v>
      </c>
      <c r="DC609" s="9">
        <v>80.06</v>
      </c>
      <c r="DD609" s="9">
        <v>74.97</v>
      </c>
      <c r="DE609" s="9">
        <v>70.67</v>
      </c>
      <c r="DF609" s="9">
        <v>66.56</v>
      </c>
      <c r="DG609" s="9">
        <v>62.38</v>
      </c>
      <c r="DH609" s="9">
        <v>63.05</v>
      </c>
      <c r="DI609" s="9">
        <v>66.02</v>
      </c>
      <c r="DJ609" s="9">
        <v>68.55</v>
      </c>
      <c r="DK609" s="9">
        <v>71.66</v>
      </c>
      <c r="DL609" s="9">
        <v>74.7</v>
      </c>
      <c r="DM609" s="9">
        <v>80.81</v>
      </c>
      <c r="DN609" s="9">
        <v>82.12</v>
      </c>
      <c r="DO609" s="9">
        <v>79.89</v>
      </c>
      <c r="DP609" s="9">
        <v>74.06</v>
      </c>
      <c r="DR609" s="9">
        <v>61.9</v>
      </c>
      <c r="DS609" s="9">
        <v>63.1</v>
      </c>
      <c r="DT609" s="9">
        <v>65.05</v>
      </c>
      <c r="DU609" s="9">
        <v>63.85</v>
      </c>
      <c r="DV609" s="9">
        <v>71</v>
      </c>
      <c r="DW609" s="9">
        <v>74.349999999999994</v>
      </c>
      <c r="DX609" s="9">
        <v>80.3</v>
      </c>
      <c r="DY609" s="9">
        <v>81.599999999999994</v>
      </c>
      <c r="DZ609" s="9">
        <v>84.75</v>
      </c>
      <c r="EA609" s="9">
        <v>84.75</v>
      </c>
      <c r="EB609" s="9">
        <v>79.849999999999994</v>
      </c>
      <c r="EC609" s="9">
        <v>73.150000000000006</v>
      </c>
      <c r="ED609" s="9">
        <v>71</v>
      </c>
      <c r="EE609" s="9">
        <v>70.849999999999994</v>
      </c>
      <c r="EF609" s="9">
        <v>71</v>
      </c>
      <c r="EG609" s="9">
        <v>71.45</v>
      </c>
      <c r="EH609" s="9">
        <v>73.650000000000006</v>
      </c>
      <c r="EI609" s="9">
        <v>79.7</v>
      </c>
      <c r="EJ609" s="9">
        <v>81.7</v>
      </c>
      <c r="EK609" s="9">
        <v>82</v>
      </c>
      <c r="EL609" s="9">
        <v>82</v>
      </c>
      <c r="EM609" s="9">
        <v>81.400000000000006</v>
      </c>
      <c r="EN609" s="9">
        <v>77.45</v>
      </c>
      <c r="EO609" s="9">
        <v>66.7</v>
      </c>
      <c r="EP609" s="9">
        <v>63.3</v>
      </c>
      <c r="EQ609" s="9">
        <v>63.1</v>
      </c>
      <c r="ER609" s="9">
        <v>63.35</v>
      </c>
      <c r="ES609" s="9">
        <v>63.9</v>
      </c>
      <c r="ET609" s="9">
        <v>66.25</v>
      </c>
      <c r="EU609" s="9">
        <v>72.75</v>
      </c>
      <c r="EV609" s="9">
        <v>74.8</v>
      </c>
      <c r="EW609" s="9">
        <v>75.05</v>
      </c>
      <c r="EX609" s="9">
        <v>74.95</v>
      </c>
      <c r="EY609" s="9">
        <v>74.5</v>
      </c>
      <c r="EZ609" s="9">
        <v>72.349999999999994</v>
      </c>
      <c r="FA609" s="9">
        <v>66.5</v>
      </c>
      <c r="FB609" s="9">
        <v>64.650000000000006</v>
      </c>
      <c r="FC609" s="9">
        <v>64.5</v>
      </c>
      <c r="FD609" s="9">
        <v>64.599999999999994</v>
      </c>
      <c r="FE609" s="9">
        <v>65.05</v>
      </c>
      <c r="FF609" s="9">
        <v>67.599999999999994</v>
      </c>
      <c r="FG609" s="9">
        <v>74.7</v>
      </c>
      <c r="FH609" s="9">
        <v>76.95</v>
      </c>
      <c r="FI609" s="9">
        <v>77.2</v>
      </c>
      <c r="FJ609" s="9">
        <v>77.099999999999994</v>
      </c>
      <c r="FK609" s="9">
        <v>76.650000000000006</v>
      </c>
      <c r="FL609" s="9">
        <v>74.3</v>
      </c>
      <c r="FM609" s="9">
        <v>67.900000000000006</v>
      </c>
      <c r="FO609" s="9">
        <v>81.426400000000001</v>
      </c>
      <c r="FP609" s="7">
        <v>87.3</v>
      </c>
      <c r="FQ609" s="9">
        <v>1.2331000000000001</v>
      </c>
      <c r="FR609" s="7">
        <f t="shared" si="78"/>
        <v>70.797177844457053</v>
      </c>
      <c r="FT609" s="7">
        <v>4.33</v>
      </c>
      <c r="FU609" s="7">
        <v>4.2</v>
      </c>
      <c r="FV609" s="9">
        <v>81.509299999999996</v>
      </c>
      <c r="FX609" s="9">
        <v>87</v>
      </c>
      <c r="FY609" s="9">
        <v>85.29</v>
      </c>
      <c r="FZ609" s="9">
        <v>83.16</v>
      </c>
      <c r="GA609" s="9">
        <v>79.709999999999994</v>
      </c>
      <c r="GB609" s="9">
        <v>75.7</v>
      </c>
    </row>
    <row r="610" spans="1:184" x14ac:dyDescent="0.25">
      <c r="A610" s="6">
        <f t="shared" si="79"/>
        <v>45405</v>
      </c>
      <c r="B610" s="13">
        <f t="shared" si="73"/>
        <v>4</v>
      </c>
      <c r="C610" s="13">
        <f t="shared" si="74"/>
        <v>2024</v>
      </c>
      <c r="D610">
        <f t="shared" si="75"/>
        <v>202404</v>
      </c>
      <c r="E610">
        <f t="shared" si="76"/>
        <v>2</v>
      </c>
      <c r="F610">
        <f t="shared" si="77"/>
        <v>202402</v>
      </c>
      <c r="G610" t="s">
        <v>807</v>
      </c>
      <c r="H610" s="9">
        <v>5.25</v>
      </c>
      <c r="I610" s="9">
        <v>5.1997</v>
      </c>
      <c r="J610" s="10">
        <v>5.1804264</v>
      </c>
      <c r="K610" s="10">
        <v>5.1183350000000001</v>
      </c>
      <c r="L610" s="10">
        <v>5.0422995999999998</v>
      </c>
      <c r="M610" s="10">
        <v>4.9634992000000002</v>
      </c>
      <c r="N610" s="10">
        <v>4.8876328999999998</v>
      </c>
      <c r="O610" s="10">
        <v>4.8155286000000004</v>
      </c>
      <c r="P610" s="10">
        <v>4.7478866000000002</v>
      </c>
      <c r="Q610" s="10">
        <v>4.6858871000000004</v>
      </c>
      <c r="R610" s="10">
        <v>4.6307809000000004</v>
      </c>
      <c r="S610" s="10">
        <v>4.5827381999999997</v>
      </c>
      <c r="T610" s="10">
        <v>4.54068</v>
      </c>
      <c r="U610" s="10">
        <v>4.5031147999999996</v>
      </c>
      <c r="V610" s="10">
        <v>4.4671012000000001</v>
      </c>
      <c r="W610" s="10">
        <v>4.4316749</v>
      </c>
      <c r="X610" s="10">
        <v>4.3965123999999998</v>
      </c>
      <c r="Y610" s="10">
        <v>4.3612893000000001</v>
      </c>
      <c r="Z610" s="10">
        <v>4.3256810000000003</v>
      </c>
      <c r="AA610" s="10">
        <v>4.2893641999999996</v>
      </c>
      <c r="AB610" s="10">
        <v>4.2521287000000001</v>
      </c>
      <c r="AC610" s="10">
        <v>4.2142453</v>
      </c>
      <c r="AD610" s="10">
        <v>4.1761122000000004</v>
      </c>
      <c r="AE610" s="10">
        <v>4.1381262000000003</v>
      </c>
      <c r="AF610" s="10">
        <v>4.1006843000000002</v>
      </c>
      <c r="AG610" s="10">
        <v>4.0641847000000002</v>
      </c>
      <c r="AH610" s="10">
        <v>4.0289580000000003</v>
      </c>
      <c r="AI610" s="10">
        <v>3.995069</v>
      </c>
      <c r="AJ610" s="10">
        <v>3.9625176</v>
      </c>
      <c r="AK610" s="10">
        <v>3.9313022000000002</v>
      </c>
      <c r="AL610" s="10">
        <v>3.9014215000000001</v>
      </c>
      <c r="AM610" s="10">
        <v>3.8728750999999999</v>
      </c>
      <c r="AN610" s="10">
        <v>3.8456616000000001</v>
      </c>
      <c r="AO610" s="10">
        <v>3.8197795999999999</v>
      </c>
      <c r="AP610" s="10">
        <v>3.7952286000000002</v>
      </c>
      <c r="AQ610" s="10">
        <v>3.7720074000000001</v>
      </c>
      <c r="AR610" s="10">
        <v>3.7501145</v>
      </c>
      <c r="AS610" s="10">
        <v>3.7295495000000001</v>
      </c>
      <c r="AT610" s="10">
        <v>3.7103047</v>
      </c>
      <c r="AU610" s="10">
        <v>3.6923471000000001</v>
      </c>
      <c r="AV610" s="10">
        <v>3.6756381</v>
      </c>
      <c r="AW610" s="10">
        <v>3.6601385</v>
      </c>
      <c r="AX610" s="10">
        <v>3.6458089999999999</v>
      </c>
      <c r="AY610" s="10">
        <v>3.6326109999999998</v>
      </c>
      <c r="AZ610" s="10">
        <v>3.6205050000000001</v>
      </c>
      <c r="BA610" s="10">
        <v>3.6094520999999999</v>
      </c>
      <c r="BB610" s="10">
        <v>3.5994134</v>
      </c>
      <c r="BC610" s="10">
        <v>3.5903496000000001</v>
      </c>
      <c r="BD610" s="10">
        <v>3.5822216999999998</v>
      </c>
      <c r="BE610" s="10">
        <v>3.5749908000000001</v>
      </c>
      <c r="BF610" s="10">
        <v>3.5686192999999999</v>
      </c>
      <c r="BG610" s="10">
        <v>3.5630782999999999</v>
      </c>
      <c r="BH610" s="10">
        <v>3.5583412000000001</v>
      </c>
      <c r="BI610" s="10">
        <v>3.5543814</v>
      </c>
      <c r="BJ610" s="10">
        <v>3.5511724</v>
      </c>
      <c r="BK610" s="10">
        <v>3.5486876000000001</v>
      </c>
      <c r="BL610" s="10">
        <v>3.5469005</v>
      </c>
      <c r="BM610" s="10">
        <v>3.5457844999999999</v>
      </c>
      <c r="BN610" s="10">
        <v>3.5453130000000002</v>
      </c>
      <c r="BO610" s="10">
        <v>3.5454595000000002</v>
      </c>
      <c r="BP610" s="10">
        <v>3.5461974999999999</v>
      </c>
      <c r="BQ610" s="10">
        <v>3.5475002999999998</v>
      </c>
      <c r="BR610" s="10">
        <v>3.5658145999999999</v>
      </c>
      <c r="BS610" s="10">
        <v>3.5985130000000001</v>
      </c>
      <c r="BU610" s="9">
        <v>71.06</v>
      </c>
      <c r="BV610" s="9">
        <v>70.25</v>
      </c>
      <c r="BW610" s="9">
        <v>69.650000000000006</v>
      </c>
      <c r="BX610" s="9">
        <v>71.010000000000005</v>
      </c>
      <c r="BY610" s="9">
        <v>75.209999999999994</v>
      </c>
      <c r="BZ610" s="9">
        <v>76.86</v>
      </c>
      <c r="CA610" s="9">
        <v>87.36</v>
      </c>
      <c r="CB610" s="9">
        <v>91.74</v>
      </c>
      <c r="CC610" s="9">
        <v>93.05</v>
      </c>
      <c r="CD610" s="9">
        <v>92.81</v>
      </c>
      <c r="CE610" s="9">
        <v>89.48</v>
      </c>
      <c r="CF610" s="9">
        <v>84.98</v>
      </c>
      <c r="CG610" s="9">
        <v>80.75</v>
      </c>
      <c r="CH610" s="9">
        <v>78.83</v>
      </c>
      <c r="CI610" s="9">
        <v>77.900000000000006</v>
      </c>
      <c r="CJ610" s="9">
        <v>79.61</v>
      </c>
      <c r="CK610" s="9">
        <v>81.86</v>
      </c>
      <c r="CL610" s="9">
        <v>84.56</v>
      </c>
      <c r="CM610" s="9">
        <v>87.42</v>
      </c>
      <c r="CN610" s="9">
        <v>90.23</v>
      </c>
      <c r="CO610" s="9">
        <v>93.45</v>
      </c>
      <c r="CP610" s="9">
        <v>93.71</v>
      </c>
      <c r="CQ610" s="9">
        <v>87.39</v>
      </c>
      <c r="CR610" s="9">
        <v>74.78</v>
      </c>
      <c r="CS610" s="9">
        <v>70.709999999999994</v>
      </c>
      <c r="CT610" s="9">
        <v>70.510000000000005</v>
      </c>
      <c r="CU610" s="9">
        <v>68.69</v>
      </c>
      <c r="CV610" s="9">
        <v>69.02</v>
      </c>
      <c r="CW610" s="9">
        <v>70.84</v>
      </c>
      <c r="CX610" s="9">
        <v>74.040000000000006</v>
      </c>
      <c r="CY610" s="9">
        <v>76.75</v>
      </c>
      <c r="CZ610" s="9">
        <v>79.790000000000006</v>
      </c>
      <c r="DA610" s="9">
        <v>82.83</v>
      </c>
      <c r="DB610" s="9">
        <v>81.78</v>
      </c>
      <c r="DC610" s="9">
        <v>79.150000000000006</v>
      </c>
      <c r="DD610" s="9">
        <v>74.56</v>
      </c>
      <c r="DE610" s="9">
        <v>70.260000000000005</v>
      </c>
      <c r="DF610" s="9">
        <v>66.150000000000006</v>
      </c>
      <c r="DG610" s="9">
        <v>61.97</v>
      </c>
      <c r="DH610" s="9">
        <v>62.64</v>
      </c>
      <c r="DI610" s="9">
        <v>65.61</v>
      </c>
      <c r="DJ610" s="9">
        <v>68.44</v>
      </c>
      <c r="DK610" s="9">
        <v>71.55</v>
      </c>
      <c r="DL610" s="9">
        <v>74.59</v>
      </c>
      <c r="DM610" s="9">
        <v>80.7</v>
      </c>
      <c r="DN610" s="9">
        <v>82.01</v>
      </c>
      <c r="DO610" s="9">
        <v>79.78</v>
      </c>
      <c r="DP610" s="9">
        <v>73.95</v>
      </c>
      <c r="DR610" s="9">
        <v>60.55</v>
      </c>
      <c r="DS610" s="9">
        <v>61.6</v>
      </c>
      <c r="DT610" s="9">
        <v>63.85</v>
      </c>
      <c r="DU610" s="9">
        <v>62.55</v>
      </c>
      <c r="DV610" s="9">
        <v>69.650000000000006</v>
      </c>
      <c r="DW610" s="9">
        <v>72.650000000000006</v>
      </c>
      <c r="DX610" s="9">
        <v>78.900000000000006</v>
      </c>
      <c r="DY610" s="9">
        <v>80.2</v>
      </c>
      <c r="DZ610" s="9">
        <v>83.65</v>
      </c>
      <c r="EA610" s="9">
        <v>83.65</v>
      </c>
      <c r="EB610" s="9">
        <v>78.75</v>
      </c>
      <c r="EC610" s="9">
        <v>72.25</v>
      </c>
      <c r="ED610" s="9">
        <v>70.2</v>
      </c>
      <c r="EE610" s="9">
        <v>70.05</v>
      </c>
      <c r="EF610" s="9">
        <v>70.2</v>
      </c>
      <c r="EG610" s="9">
        <v>70.650000000000006</v>
      </c>
      <c r="EH610" s="9">
        <v>72.849999999999994</v>
      </c>
      <c r="EI610" s="9">
        <v>79</v>
      </c>
      <c r="EJ610" s="9">
        <v>81</v>
      </c>
      <c r="EK610" s="9">
        <v>81.3</v>
      </c>
      <c r="EL610" s="9">
        <v>81.3</v>
      </c>
      <c r="EM610" s="9">
        <v>80.7</v>
      </c>
      <c r="EN610" s="9">
        <v>76.849999999999994</v>
      </c>
      <c r="EO610" s="9">
        <v>66.349999999999994</v>
      </c>
      <c r="EP610" s="9">
        <v>63.05</v>
      </c>
      <c r="EQ610" s="9">
        <v>62.8</v>
      </c>
      <c r="ER610" s="9">
        <v>63.1</v>
      </c>
      <c r="ES610" s="9">
        <v>63.6</v>
      </c>
      <c r="ET610" s="9">
        <v>65.95</v>
      </c>
      <c r="EU610" s="9">
        <v>72.349999999999994</v>
      </c>
      <c r="EV610" s="9">
        <v>74.45</v>
      </c>
      <c r="EW610" s="9">
        <v>74.650000000000006</v>
      </c>
      <c r="EX610" s="9">
        <v>74.55</v>
      </c>
      <c r="EY610" s="9">
        <v>74.150000000000006</v>
      </c>
      <c r="EZ610" s="9">
        <v>71.95</v>
      </c>
      <c r="FA610" s="9">
        <v>66.099999999999994</v>
      </c>
      <c r="FB610" s="9">
        <v>64.25</v>
      </c>
      <c r="FC610" s="9">
        <v>64.099999999999994</v>
      </c>
      <c r="FD610" s="9">
        <v>64.2</v>
      </c>
      <c r="FE610" s="9">
        <v>64.650000000000006</v>
      </c>
      <c r="FF610" s="9">
        <v>67.2</v>
      </c>
      <c r="FG610" s="9">
        <v>74.3</v>
      </c>
      <c r="FH610" s="9">
        <v>76.55</v>
      </c>
      <c r="FI610" s="9">
        <v>76.8</v>
      </c>
      <c r="FJ610" s="9">
        <v>76.7</v>
      </c>
      <c r="FK610" s="9">
        <v>76.25</v>
      </c>
      <c r="FL610" s="9">
        <v>73.900000000000006</v>
      </c>
      <c r="FM610" s="9">
        <v>67.5</v>
      </c>
      <c r="FO610" s="9">
        <v>81.882800000000003</v>
      </c>
      <c r="FP610" s="7">
        <v>88.29</v>
      </c>
      <c r="FQ610" s="9">
        <v>1.2433000000000001</v>
      </c>
      <c r="FR610" s="7">
        <f t="shared" si="78"/>
        <v>71.01262768438832</v>
      </c>
      <c r="FT610" s="7">
        <v>4.3499999999999996</v>
      </c>
      <c r="FU610" s="7">
        <v>4.2300000000000004</v>
      </c>
      <c r="FV610" s="9">
        <v>81.971599999999995</v>
      </c>
      <c r="FX610" s="9">
        <v>88.42</v>
      </c>
      <c r="FY610" s="9">
        <v>86.55</v>
      </c>
      <c r="FZ610" s="9">
        <v>84.27</v>
      </c>
      <c r="GA610" s="9">
        <v>80.61</v>
      </c>
      <c r="GB610" s="9">
        <v>76.3</v>
      </c>
    </row>
    <row r="611" spans="1:184" x14ac:dyDescent="0.25">
      <c r="A611" s="6">
        <f t="shared" si="79"/>
        <v>45406</v>
      </c>
      <c r="B611" s="13">
        <f t="shared" si="73"/>
        <v>4</v>
      </c>
      <c r="C611" s="13">
        <f t="shared" si="74"/>
        <v>2024</v>
      </c>
      <c r="D611">
        <f t="shared" si="75"/>
        <v>202404</v>
      </c>
      <c r="E611">
        <f t="shared" si="76"/>
        <v>2</v>
      </c>
      <c r="F611">
        <f t="shared" si="77"/>
        <v>202402</v>
      </c>
      <c r="G611" t="s">
        <v>808</v>
      </c>
      <c r="H611" s="9">
        <v>5.25</v>
      </c>
      <c r="I611" s="9">
        <v>5.1993</v>
      </c>
      <c r="J611" s="10">
        <v>5.1819933000000002</v>
      </c>
      <c r="K611" s="10">
        <v>5.1274965999999997</v>
      </c>
      <c r="L611" s="10">
        <v>5.0596266999999999</v>
      </c>
      <c r="M611" s="10">
        <v>4.9892370000000001</v>
      </c>
      <c r="N611" s="10">
        <v>4.9224622</v>
      </c>
      <c r="O611" s="10">
        <v>4.8597729000000003</v>
      </c>
      <c r="P611" s="10">
        <v>4.8012493000000003</v>
      </c>
      <c r="Q611" s="10">
        <v>4.7475180999999997</v>
      </c>
      <c r="R611" s="10">
        <v>4.6994087000000002</v>
      </c>
      <c r="S611" s="10">
        <v>4.6570584999999998</v>
      </c>
      <c r="T611" s="10">
        <v>4.6196716000000002</v>
      </c>
      <c r="U611" s="10">
        <v>4.5859139999999998</v>
      </c>
      <c r="V611" s="10">
        <v>4.5531227000000003</v>
      </c>
      <c r="W611" s="10">
        <v>4.5204402000000004</v>
      </c>
      <c r="X611" s="10">
        <v>4.4875778000000004</v>
      </c>
      <c r="Y611" s="10">
        <v>4.4542453000000002</v>
      </c>
      <c r="Z611" s="10">
        <v>4.4201527</v>
      </c>
      <c r="AA611" s="10">
        <v>4.3850110999999998</v>
      </c>
      <c r="AB611" s="10">
        <v>4.3486412999999997</v>
      </c>
      <c r="AC611" s="10">
        <v>4.3113301000000002</v>
      </c>
      <c r="AD611" s="10">
        <v>4.2734880999999998</v>
      </c>
      <c r="AE611" s="10">
        <v>4.2355242999999998</v>
      </c>
      <c r="AF611" s="10">
        <v>4.1978479999999996</v>
      </c>
      <c r="AG611" s="10">
        <v>4.1608695999999998</v>
      </c>
      <c r="AH611" s="10">
        <v>4.1249371000000004</v>
      </c>
      <c r="AI611" s="10">
        <v>4.0901535999999998</v>
      </c>
      <c r="AJ611" s="10">
        <v>4.0565622000000001</v>
      </c>
      <c r="AK611" s="10">
        <v>4.0242047999999997</v>
      </c>
      <c r="AL611" s="10">
        <v>3.9931234</v>
      </c>
      <c r="AM611" s="10">
        <v>3.9633611000000002</v>
      </c>
      <c r="AN611" s="10">
        <v>3.9349596</v>
      </c>
      <c r="AO611" s="10">
        <v>3.9079611000000001</v>
      </c>
      <c r="AP611" s="10">
        <v>3.8824084999999999</v>
      </c>
      <c r="AQ611" s="10">
        <v>3.8583438000000001</v>
      </c>
      <c r="AR611" s="10">
        <v>3.8358089</v>
      </c>
      <c r="AS611" s="10">
        <v>3.8148468000000002</v>
      </c>
      <c r="AT611" s="10">
        <v>3.7954853000000002</v>
      </c>
      <c r="AU611" s="10">
        <v>3.7776833000000001</v>
      </c>
      <c r="AV611" s="10">
        <v>3.7613791999999999</v>
      </c>
      <c r="AW611" s="10">
        <v>3.7465107</v>
      </c>
      <c r="AX611" s="10">
        <v>3.7330157000000002</v>
      </c>
      <c r="AY611" s="10">
        <v>3.7208326999999999</v>
      </c>
      <c r="AZ611" s="10">
        <v>3.7098993</v>
      </c>
      <c r="BA611" s="10">
        <v>3.7001534999999999</v>
      </c>
      <c r="BB611" s="10">
        <v>3.6915336999999999</v>
      </c>
      <c r="BC611" s="10">
        <v>3.6839775000000001</v>
      </c>
      <c r="BD611" s="10">
        <v>3.6774230999999999</v>
      </c>
      <c r="BE611" s="10">
        <v>3.6718085</v>
      </c>
      <c r="BF611" s="10">
        <v>3.6670753999999999</v>
      </c>
      <c r="BG611" s="10">
        <v>3.6631824000000002</v>
      </c>
      <c r="BH611" s="10">
        <v>3.6600925000000002</v>
      </c>
      <c r="BI611" s="10">
        <v>3.6577687999999999</v>
      </c>
      <c r="BJ611" s="10">
        <v>3.6561743999999998</v>
      </c>
      <c r="BK611" s="10">
        <v>3.6552723999999999</v>
      </c>
      <c r="BL611" s="10">
        <v>3.6550259</v>
      </c>
      <c r="BM611" s="10">
        <v>3.6553977999999998</v>
      </c>
      <c r="BN611" s="10">
        <v>3.6563514000000001</v>
      </c>
      <c r="BO611" s="10">
        <v>3.6578496999999999</v>
      </c>
      <c r="BP611" s="10">
        <v>3.6598557</v>
      </c>
      <c r="BQ611" s="10">
        <v>3.6623326</v>
      </c>
      <c r="BR611" s="10">
        <v>3.6856730999999998</v>
      </c>
      <c r="BS611" s="10">
        <v>3.7206554999999999</v>
      </c>
      <c r="BU611" s="9">
        <v>72.61</v>
      </c>
      <c r="BV611" s="9">
        <v>71.94</v>
      </c>
      <c r="BW611" s="9">
        <v>71.28</v>
      </c>
      <c r="BX611" s="9">
        <v>72.53</v>
      </c>
      <c r="BY611" s="9">
        <v>76.36</v>
      </c>
      <c r="BZ611" s="9">
        <v>77.81</v>
      </c>
      <c r="CA611" s="9">
        <v>88.11</v>
      </c>
      <c r="CB611" s="9">
        <v>92.49</v>
      </c>
      <c r="CC611" s="9">
        <v>93.8</v>
      </c>
      <c r="CD611" s="9">
        <v>93.56</v>
      </c>
      <c r="CE611" s="9">
        <v>90.2</v>
      </c>
      <c r="CF611" s="9">
        <v>85.78</v>
      </c>
      <c r="CG611" s="9">
        <v>81.75</v>
      </c>
      <c r="CH611" s="9">
        <v>79.83</v>
      </c>
      <c r="CI611" s="9">
        <v>78.900000000000006</v>
      </c>
      <c r="CJ611" s="9">
        <v>80.61</v>
      </c>
      <c r="CK611" s="9">
        <v>82.86</v>
      </c>
      <c r="CL611" s="9">
        <v>85.56</v>
      </c>
      <c r="CM611" s="9">
        <v>88.42</v>
      </c>
      <c r="CN611" s="9">
        <v>91.23</v>
      </c>
      <c r="CO611" s="9">
        <v>94.45</v>
      </c>
      <c r="CP611" s="9">
        <v>94.71</v>
      </c>
      <c r="CQ611" s="9">
        <v>88.39</v>
      </c>
      <c r="CR611" s="9">
        <v>74.88</v>
      </c>
      <c r="CS611" s="9">
        <v>70.81</v>
      </c>
      <c r="CT611" s="9">
        <v>70.61</v>
      </c>
      <c r="CU611" s="9">
        <v>68.790000000000006</v>
      </c>
      <c r="CV611" s="9">
        <v>69.12</v>
      </c>
      <c r="CW611" s="9">
        <v>70.94</v>
      </c>
      <c r="CX611" s="9">
        <v>74.739999999999995</v>
      </c>
      <c r="CY611" s="9">
        <v>77.45</v>
      </c>
      <c r="CZ611" s="9">
        <v>80.489999999999995</v>
      </c>
      <c r="DA611" s="9">
        <v>83.53</v>
      </c>
      <c r="DB611" s="9">
        <v>82.48</v>
      </c>
      <c r="DC611" s="9">
        <v>77.849999999999994</v>
      </c>
      <c r="DD611" s="9">
        <v>71.760000000000005</v>
      </c>
      <c r="DE611" s="9">
        <v>68.459999999999994</v>
      </c>
      <c r="DF611" s="9">
        <v>65.349999999999994</v>
      </c>
      <c r="DG611" s="9">
        <v>63.17</v>
      </c>
      <c r="DH611" s="9">
        <v>63.84</v>
      </c>
      <c r="DI611" s="9">
        <v>66.81</v>
      </c>
      <c r="DJ611" s="9">
        <v>69.42</v>
      </c>
      <c r="DK611" s="9">
        <v>71.930000000000007</v>
      </c>
      <c r="DL611" s="9">
        <v>74.97</v>
      </c>
      <c r="DM611" s="9">
        <v>79.08</v>
      </c>
      <c r="DN611" s="9">
        <v>80.39</v>
      </c>
      <c r="DO611" s="9">
        <v>78.16</v>
      </c>
      <c r="DP611" s="9">
        <v>72.33</v>
      </c>
      <c r="DR611" s="9">
        <v>62.4</v>
      </c>
      <c r="DS611" s="9">
        <v>63</v>
      </c>
      <c r="DT611" s="9">
        <v>65.5</v>
      </c>
      <c r="DU611" s="9">
        <v>64.05</v>
      </c>
      <c r="DV611" s="9">
        <v>70.349999999999994</v>
      </c>
      <c r="DW611" s="9">
        <v>72.95</v>
      </c>
      <c r="DX611" s="9">
        <v>79.2</v>
      </c>
      <c r="DY611" s="9">
        <v>80.5</v>
      </c>
      <c r="DZ611" s="9">
        <v>84.65</v>
      </c>
      <c r="EA611" s="9">
        <v>84.65</v>
      </c>
      <c r="EB611" s="9">
        <v>79.75</v>
      </c>
      <c r="EC611" s="9">
        <v>72.95</v>
      </c>
      <c r="ED611" s="9">
        <v>70.75</v>
      </c>
      <c r="EE611" s="9">
        <v>70.599999999999994</v>
      </c>
      <c r="EF611" s="9">
        <v>70.75</v>
      </c>
      <c r="EG611" s="9">
        <v>71.2</v>
      </c>
      <c r="EH611" s="9">
        <v>73.55</v>
      </c>
      <c r="EI611" s="9">
        <v>79.95</v>
      </c>
      <c r="EJ611" s="9">
        <v>82.05</v>
      </c>
      <c r="EK611" s="9">
        <v>82.3</v>
      </c>
      <c r="EL611" s="9">
        <v>82.35</v>
      </c>
      <c r="EM611" s="9">
        <v>81.7</v>
      </c>
      <c r="EN611" s="9">
        <v>77.8</v>
      </c>
      <c r="EO611" s="9">
        <v>67.05</v>
      </c>
      <c r="EP611" s="9">
        <v>63.7</v>
      </c>
      <c r="EQ611" s="9">
        <v>63.5</v>
      </c>
      <c r="ER611" s="9">
        <v>63.75</v>
      </c>
      <c r="ES611" s="9">
        <v>64.25</v>
      </c>
      <c r="ET611" s="9">
        <v>66.75</v>
      </c>
      <c r="EU611" s="9">
        <v>73.5</v>
      </c>
      <c r="EV611" s="9">
        <v>75.650000000000006</v>
      </c>
      <c r="EW611" s="9">
        <v>75.900000000000006</v>
      </c>
      <c r="EX611" s="9">
        <v>75.8</v>
      </c>
      <c r="EY611" s="9">
        <v>75.349999999999994</v>
      </c>
      <c r="EZ611" s="9">
        <v>73.05</v>
      </c>
      <c r="FA611" s="9">
        <v>66.849999999999994</v>
      </c>
      <c r="FB611" s="9">
        <v>64.900000000000006</v>
      </c>
      <c r="FC611" s="9">
        <v>64.7</v>
      </c>
      <c r="FD611" s="9">
        <v>64.8</v>
      </c>
      <c r="FE611" s="9">
        <v>65.3</v>
      </c>
      <c r="FF611" s="9">
        <v>67.849999999999994</v>
      </c>
      <c r="FG611" s="9">
        <v>74.95</v>
      </c>
      <c r="FH611" s="9">
        <v>77.25</v>
      </c>
      <c r="FI611" s="9">
        <v>77.45</v>
      </c>
      <c r="FJ611" s="9">
        <v>77.349999999999994</v>
      </c>
      <c r="FK611" s="9">
        <v>76.900000000000006</v>
      </c>
      <c r="FL611" s="9">
        <v>74.55</v>
      </c>
      <c r="FM611" s="9">
        <v>68.150000000000006</v>
      </c>
      <c r="FO611" s="9">
        <v>81.968699999999998</v>
      </c>
      <c r="FP611" s="7">
        <v>89.02</v>
      </c>
      <c r="FQ611" s="9">
        <v>1.2433000000000001</v>
      </c>
      <c r="FR611" s="7">
        <f t="shared" si="78"/>
        <v>71.599774792889889</v>
      </c>
      <c r="FT611" s="7">
        <v>4.45</v>
      </c>
      <c r="FU611" s="7">
        <v>4.33</v>
      </c>
      <c r="FV611" s="9">
        <v>82.057100000000005</v>
      </c>
      <c r="FX611" s="9">
        <v>88.02</v>
      </c>
      <c r="FY611" s="9">
        <v>86.29</v>
      </c>
      <c r="FZ611" s="9">
        <v>84.14</v>
      </c>
      <c r="GA611" s="9">
        <v>80.66</v>
      </c>
      <c r="GB611" s="9">
        <v>76.5</v>
      </c>
    </row>
    <row r="612" spans="1:184" x14ac:dyDescent="0.25">
      <c r="A612" s="6">
        <f t="shared" si="79"/>
        <v>45407</v>
      </c>
      <c r="B612" s="13">
        <f t="shared" si="73"/>
        <v>4</v>
      </c>
      <c r="C612" s="13">
        <f t="shared" si="74"/>
        <v>2024</v>
      </c>
      <c r="D612">
        <f t="shared" si="75"/>
        <v>202404</v>
      </c>
      <c r="E612">
        <f t="shared" si="76"/>
        <v>2</v>
      </c>
      <c r="F612">
        <f t="shared" si="77"/>
        <v>202402</v>
      </c>
      <c r="G612" t="s">
        <v>809</v>
      </c>
      <c r="H612" s="9">
        <v>5.25</v>
      </c>
      <c r="I612" s="9">
        <v>5.1997999999999998</v>
      </c>
      <c r="J612" s="10">
        <v>5.1856567</v>
      </c>
      <c r="K612" s="10">
        <v>5.1365490999999999</v>
      </c>
      <c r="L612" s="10">
        <v>5.0734950000000003</v>
      </c>
      <c r="M612" s="10">
        <v>5.0075814999999997</v>
      </c>
      <c r="N612" s="10">
        <v>4.9455340999999997</v>
      </c>
      <c r="O612" s="10">
        <v>4.8881319000000003</v>
      </c>
      <c r="P612" s="10">
        <v>4.8355082999999999</v>
      </c>
      <c r="Q612" s="10">
        <v>4.7879417000000002</v>
      </c>
      <c r="R612" s="10">
        <v>4.7455797000000004</v>
      </c>
      <c r="S612" s="10">
        <v>4.7080247999999996</v>
      </c>
      <c r="T612" s="10">
        <v>4.6740427000000002</v>
      </c>
      <c r="U612" s="10">
        <v>4.6421697000000002</v>
      </c>
      <c r="V612" s="10">
        <v>4.6099766000000004</v>
      </c>
      <c r="W612" s="10">
        <v>4.5767832000000004</v>
      </c>
      <c r="X612" s="10">
        <v>4.5424455000000004</v>
      </c>
      <c r="Y612" s="10">
        <v>4.506818</v>
      </c>
      <c r="Z612" s="10">
        <v>4.4697553000000001</v>
      </c>
      <c r="AA612" s="10">
        <v>4.4311135000000004</v>
      </c>
      <c r="AB612" s="10">
        <v>4.3908443000000004</v>
      </c>
      <c r="AC612" s="10">
        <v>4.3493982000000004</v>
      </c>
      <c r="AD612" s="10">
        <v>4.3073864000000004</v>
      </c>
      <c r="AE612" s="10">
        <v>4.2654186000000003</v>
      </c>
      <c r="AF612" s="10">
        <v>4.2241046000000004</v>
      </c>
      <c r="AG612" s="10">
        <v>4.1840555999999998</v>
      </c>
      <c r="AH612" s="10">
        <v>4.1457943999999998</v>
      </c>
      <c r="AI612" s="10">
        <v>4.1094204999999997</v>
      </c>
      <c r="AJ612" s="10">
        <v>4.0749056000000001</v>
      </c>
      <c r="AK612" s="10">
        <v>4.0422203999999997</v>
      </c>
      <c r="AL612" s="10">
        <v>4.0113352999999998</v>
      </c>
      <c r="AM612" s="10">
        <v>3.9822220000000002</v>
      </c>
      <c r="AN612" s="10">
        <v>3.9548510000000001</v>
      </c>
      <c r="AO612" s="10">
        <v>3.9291931</v>
      </c>
      <c r="AP612" s="10">
        <v>3.9052197999999998</v>
      </c>
      <c r="AQ612" s="10">
        <v>3.8829017000000001</v>
      </c>
      <c r="AR612" s="10">
        <v>3.8622093999999998</v>
      </c>
      <c r="AS612" s="10">
        <v>3.8431144000000002</v>
      </c>
      <c r="AT612" s="10">
        <v>3.8255805000000001</v>
      </c>
      <c r="AU612" s="10">
        <v>3.8095412</v>
      </c>
      <c r="AV612" s="10">
        <v>3.7949220000000001</v>
      </c>
      <c r="AW612" s="10">
        <v>3.7816481</v>
      </c>
      <c r="AX612" s="10">
        <v>3.7696443999999998</v>
      </c>
      <c r="AY612" s="10">
        <v>3.7588366999999998</v>
      </c>
      <c r="AZ612" s="10">
        <v>3.7491498000000001</v>
      </c>
      <c r="BA612" s="10">
        <v>3.7405091000000001</v>
      </c>
      <c r="BB612" s="10">
        <v>3.7328397999999998</v>
      </c>
      <c r="BC612" s="10">
        <v>3.7260673</v>
      </c>
      <c r="BD612" s="10">
        <v>3.7201165999999999</v>
      </c>
      <c r="BE612" s="10">
        <v>3.7149131</v>
      </c>
      <c r="BF612" s="10">
        <v>3.7103901000000001</v>
      </c>
      <c r="BG612" s="10">
        <v>3.7065166000000001</v>
      </c>
      <c r="BH612" s="10">
        <v>3.7032718</v>
      </c>
      <c r="BI612" s="10">
        <v>3.7006344000000002</v>
      </c>
      <c r="BJ612" s="10">
        <v>3.6985836000000001</v>
      </c>
      <c r="BK612" s="10">
        <v>3.6970982000000001</v>
      </c>
      <c r="BL612" s="10">
        <v>3.6961572</v>
      </c>
      <c r="BM612" s="10">
        <v>3.6957396</v>
      </c>
      <c r="BN612" s="10">
        <v>3.6958243</v>
      </c>
      <c r="BO612" s="10">
        <v>3.6963903</v>
      </c>
      <c r="BP612" s="10">
        <v>3.6974165999999999</v>
      </c>
      <c r="BQ612" s="10">
        <v>3.6988821999999999</v>
      </c>
      <c r="BR612" s="10">
        <v>3.7159437999999998</v>
      </c>
      <c r="BS612" s="10">
        <v>3.7448667000000002</v>
      </c>
      <c r="BU612" s="9">
        <v>74.489999999999995</v>
      </c>
      <c r="BV612" s="9">
        <v>73.86</v>
      </c>
      <c r="BW612" s="9">
        <v>73.03</v>
      </c>
      <c r="BX612" s="9">
        <v>74.03</v>
      </c>
      <c r="BY612" s="9">
        <v>77.989999999999995</v>
      </c>
      <c r="BZ612" s="9">
        <v>79.64</v>
      </c>
      <c r="CA612" s="9">
        <v>89.94</v>
      </c>
      <c r="CB612" s="9">
        <v>94.14</v>
      </c>
      <c r="CC612" s="9">
        <v>95.35</v>
      </c>
      <c r="CD612" s="9">
        <v>95.05</v>
      </c>
      <c r="CE612" s="9">
        <v>91.65</v>
      </c>
      <c r="CF612" s="9">
        <v>87.36</v>
      </c>
      <c r="CG612" s="9">
        <v>83.33</v>
      </c>
      <c r="CH612" s="9">
        <v>81.41</v>
      </c>
      <c r="CI612" s="9">
        <v>80.48</v>
      </c>
      <c r="CJ612" s="9">
        <v>82.19</v>
      </c>
      <c r="CK612" s="9">
        <v>84.44</v>
      </c>
      <c r="CL612" s="9">
        <v>87.04</v>
      </c>
      <c r="CM612" s="9">
        <v>89.64</v>
      </c>
      <c r="CN612" s="9">
        <v>92.45</v>
      </c>
      <c r="CO612" s="9">
        <v>95.67</v>
      </c>
      <c r="CP612" s="9">
        <v>95.93</v>
      </c>
      <c r="CQ612" s="9">
        <v>89.61</v>
      </c>
      <c r="CR612" s="9">
        <v>75.599999999999994</v>
      </c>
      <c r="CS612" s="9">
        <v>71.739999999999995</v>
      </c>
      <c r="CT612" s="9">
        <v>71.239999999999995</v>
      </c>
      <c r="CU612" s="9">
        <v>69.72</v>
      </c>
      <c r="CV612" s="9">
        <v>70.05</v>
      </c>
      <c r="CW612" s="9">
        <v>71.87</v>
      </c>
      <c r="CX612" s="9">
        <v>75.67</v>
      </c>
      <c r="CY612" s="9">
        <v>78.38</v>
      </c>
      <c r="CZ612" s="9">
        <v>81.42</v>
      </c>
      <c r="DA612" s="9">
        <v>84.46</v>
      </c>
      <c r="DB612" s="9">
        <v>83.41</v>
      </c>
      <c r="DC612" s="9">
        <v>78.78</v>
      </c>
      <c r="DD612" s="9">
        <v>72.69</v>
      </c>
      <c r="DE612" s="9">
        <v>69.39</v>
      </c>
      <c r="DF612" s="9">
        <v>66.28</v>
      </c>
      <c r="DG612" s="9">
        <v>64.8</v>
      </c>
      <c r="DH612" s="9">
        <v>65.47</v>
      </c>
      <c r="DI612" s="9">
        <v>68.47</v>
      </c>
      <c r="DJ612" s="9">
        <v>70.78</v>
      </c>
      <c r="DK612" s="9">
        <v>73.09</v>
      </c>
      <c r="DL612" s="9">
        <v>76.63</v>
      </c>
      <c r="DM612" s="9">
        <v>81.239999999999995</v>
      </c>
      <c r="DN612" s="9">
        <v>81.55</v>
      </c>
      <c r="DO612" s="9">
        <v>78.319999999999993</v>
      </c>
      <c r="DP612" s="9">
        <v>72.489999999999995</v>
      </c>
      <c r="DR612" s="9">
        <v>63.8</v>
      </c>
      <c r="DS612" s="9">
        <v>64.2</v>
      </c>
      <c r="DT612" s="9">
        <v>66.099999999999994</v>
      </c>
      <c r="DU612" s="9">
        <v>64.8</v>
      </c>
      <c r="DV612" s="9">
        <v>71.150000000000006</v>
      </c>
      <c r="DW612" s="9">
        <v>73.55</v>
      </c>
      <c r="DX612" s="9">
        <v>79.8</v>
      </c>
      <c r="DY612" s="9">
        <v>81.099999999999994</v>
      </c>
      <c r="DZ612" s="9">
        <v>85.3</v>
      </c>
      <c r="EA612" s="9">
        <v>85.3</v>
      </c>
      <c r="EB612" s="9">
        <v>80.400000000000006</v>
      </c>
      <c r="EC612" s="9">
        <v>73.599999999999994</v>
      </c>
      <c r="ED612" s="9">
        <v>71.400000000000006</v>
      </c>
      <c r="EE612" s="9">
        <v>71.25</v>
      </c>
      <c r="EF612" s="9">
        <v>71.400000000000006</v>
      </c>
      <c r="EG612" s="9">
        <v>71.849999999999994</v>
      </c>
      <c r="EH612" s="9">
        <v>74.099999999999994</v>
      </c>
      <c r="EI612" s="9">
        <v>80.349999999999994</v>
      </c>
      <c r="EJ612" s="9">
        <v>82.35</v>
      </c>
      <c r="EK612" s="9">
        <v>82.65</v>
      </c>
      <c r="EL612" s="9">
        <v>82.7</v>
      </c>
      <c r="EM612" s="9">
        <v>82.05</v>
      </c>
      <c r="EN612" s="9">
        <v>78.05</v>
      </c>
      <c r="EO612" s="9">
        <v>67.05</v>
      </c>
      <c r="EP612" s="9">
        <v>63.55</v>
      </c>
      <c r="EQ612" s="9">
        <v>63.35</v>
      </c>
      <c r="ER612" s="9">
        <v>63.6</v>
      </c>
      <c r="ES612" s="9">
        <v>64.150000000000006</v>
      </c>
      <c r="ET612" s="9">
        <v>66.7</v>
      </c>
      <c r="EU612" s="9">
        <v>73.7</v>
      </c>
      <c r="EV612" s="9">
        <v>75.95</v>
      </c>
      <c r="EW612" s="9">
        <v>76.150000000000006</v>
      </c>
      <c r="EX612" s="9">
        <v>76.05</v>
      </c>
      <c r="EY612" s="9">
        <v>75.599999999999994</v>
      </c>
      <c r="EZ612" s="9">
        <v>73.349999999999994</v>
      </c>
      <c r="FA612" s="9">
        <v>67.25</v>
      </c>
      <c r="FB612" s="9">
        <v>65.3</v>
      </c>
      <c r="FC612" s="9">
        <v>65.150000000000006</v>
      </c>
      <c r="FD612" s="9">
        <v>65.25</v>
      </c>
      <c r="FE612" s="9">
        <v>65.7</v>
      </c>
      <c r="FF612" s="9">
        <v>68.3</v>
      </c>
      <c r="FG612" s="9">
        <v>75.400000000000006</v>
      </c>
      <c r="FH612" s="9">
        <v>77.650000000000006</v>
      </c>
      <c r="FI612" s="9">
        <v>77.900000000000006</v>
      </c>
      <c r="FJ612" s="9">
        <v>77.75</v>
      </c>
      <c r="FK612" s="9">
        <v>77.3</v>
      </c>
      <c r="FL612" s="9">
        <v>74.95</v>
      </c>
      <c r="FM612" s="9">
        <v>68.599999999999994</v>
      </c>
      <c r="FO612" s="9">
        <v>82.238100000000003</v>
      </c>
      <c r="FP612" s="7">
        <v>88.1</v>
      </c>
      <c r="FQ612" s="9">
        <v>1.2488999999999999</v>
      </c>
      <c r="FR612" s="7">
        <f t="shared" si="78"/>
        <v>70.542077027784458</v>
      </c>
      <c r="FT612" s="7">
        <v>4.5</v>
      </c>
      <c r="FU612" s="7">
        <v>4.3600000000000003</v>
      </c>
      <c r="FV612" s="9">
        <v>82.331299999999999</v>
      </c>
      <c r="FX612" s="9">
        <v>89.01</v>
      </c>
      <c r="FY612" s="9">
        <v>86.92</v>
      </c>
      <c r="FZ612" s="9">
        <v>84.62</v>
      </c>
      <c r="GA612" s="9">
        <v>81.06</v>
      </c>
      <c r="GB612" s="9">
        <v>76.760000000000005</v>
      </c>
    </row>
    <row r="613" spans="1:184" x14ac:dyDescent="0.25">
      <c r="A613" s="6">
        <f t="shared" si="79"/>
        <v>45408</v>
      </c>
      <c r="B613" s="13">
        <f t="shared" si="73"/>
        <v>4</v>
      </c>
      <c r="C613" s="13">
        <f t="shared" si="74"/>
        <v>2024</v>
      </c>
      <c r="D613">
        <f t="shared" si="75"/>
        <v>202404</v>
      </c>
      <c r="E613">
        <f t="shared" si="76"/>
        <v>2</v>
      </c>
      <c r="F613">
        <f t="shared" si="77"/>
        <v>202402</v>
      </c>
      <c r="G613" t="s">
        <v>880</v>
      </c>
      <c r="H613" s="9">
        <v>5.25</v>
      </c>
      <c r="I613" s="9">
        <v>5.1999000000000004</v>
      </c>
      <c r="J613" s="10">
        <v>5.1833989999999996</v>
      </c>
      <c r="K613" s="10">
        <v>5.1273596000000001</v>
      </c>
      <c r="L613" s="10">
        <v>5.0613728</v>
      </c>
      <c r="M613" s="10">
        <v>4.9962876999999999</v>
      </c>
      <c r="N613" s="10">
        <v>4.9372201000000002</v>
      </c>
      <c r="O613" s="10">
        <v>4.8830986999999997</v>
      </c>
      <c r="P613" s="10">
        <v>4.8324151000000004</v>
      </c>
      <c r="Q613" s="10">
        <v>4.7846247999999996</v>
      </c>
      <c r="R613" s="10">
        <v>4.7396162999999998</v>
      </c>
      <c r="S613" s="10">
        <v>4.6972395999999996</v>
      </c>
      <c r="T613" s="10">
        <v>4.6569612999999999</v>
      </c>
      <c r="U613" s="10">
        <v>4.6180652999999996</v>
      </c>
      <c r="V613" s="10">
        <v>4.5791943000000002</v>
      </c>
      <c r="W613" s="10">
        <v>4.5399928999999997</v>
      </c>
      <c r="X613" s="10">
        <v>4.5004806999999998</v>
      </c>
      <c r="Y613" s="10">
        <v>4.4606759</v>
      </c>
      <c r="Z613" s="10">
        <v>4.4205968999999996</v>
      </c>
      <c r="AA613" s="10">
        <v>4.3802633000000002</v>
      </c>
      <c r="AB613" s="10">
        <v>4.3397404000000002</v>
      </c>
      <c r="AC613" s="10">
        <v>4.2993125000000001</v>
      </c>
      <c r="AD613" s="10">
        <v>4.2593281999999997</v>
      </c>
      <c r="AE613" s="10">
        <v>4.2201351000000003</v>
      </c>
      <c r="AF613" s="10">
        <v>4.1820804999999996</v>
      </c>
      <c r="AG613" s="10">
        <v>4.1455133000000002</v>
      </c>
      <c r="AH613" s="10">
        <v>4.1107205000000002</v>
      </c>
      <c r="AI613" s="10">
        <v>4.0777223999999999</v>
      </c>
      <c r="AJ613" s="10">
        <v>4.0464669000000004</v>
      </c>
      <c r="AK613" s="10">
        <v>4.0169005999999996</v>
      </c>
      <c r="AL613" s="10">
        <v>3.9889703999999999</v>
      </c>
      <c r="AM613" s="10">
        <v>3.9626241000000002</v>
      </c>
      <c r="AN613" s="10">
        <v>3.9378082999999999</v>
      </c>
      <c r="AO613" s="10">
        <v>3.9144698999999998</v>
      </c>
      <c r="AP613" s="10">
        <v>3.8925565999999998</v>
      </c>
      <c r="AQ613" s="10">
        <v>3.8720151999999999</v>
      </c>
      <c r="AR613" s="10">
        <v>3.8527925000000001</v>
      </c>
      <c r="AS613" s="10">
        <v>3.8348361</v>
      </c>
      <c r="AT613" s="10">
        <v>3.8180934999999998</v>
      </c>
      <c r="AU613" s="10">
        <v>3.8025147000000001</v>
      </c>
      <c r="AV613" s="10">
        <v>3.7880508000000002</v>
      </c>
      <c r="AW613" s="10">
        <v>3.7746523999999999</v>
      </c>
      <c r="AX613" s="10">
        <v>3.76227</v>
      </c>
      <c r="AY613" s="10">
        <v>3.7508547999999999</v>
      </c>
      <c r="AZ613" s="10">
        <v>3.7403572999999999</v>
      </c>
      <c r="BA613" s="10">
        <v>3.7307283</v>
      </c>
      <c r="BB613" s="10">
        <v>3.7219186999999998</v>
      </c>
      <c r="BC613" s="10">
        <v>3.7138791000000002</v>
      </c>
      <c r="BD613" s="10">
        <v>3.7065603</v>
      </c>
      <c r="BE613" s="10">
        <v>3.6999130999999998</v>
      </c>
      <c r="BF613" s="10">
        <v>3.6938936</v>
      </c>
      <c r="BG613" s="10">
        <v>3.6884817000000001</v>
      </c>
      <c r="BH613" s="10">
        <v>3.6836638000000002</v>
      </c>
      <c r="BI613" s="10">
        <v>3.6794262</v>
      </c>
      <c r="BJ613" s="10">
        <v>3.6757553000000001</v>
      </c>
      <c r="BK613" s="10">
        <v>3.6726377000000001</v>
      </c>
      <c r="BL613" s="10">
        <v>3.6700596000000001</v>
      </c>
      <c r="BM613" s="10">
        <v>3.6680074</v>
      </c>
      <c r="BN613" s="10">
        <v>3.6664675</v>
      </c>
      <c r="BO613" s="10">
        <v>3.6654263999999999</v>
      </c>
      <c r="BP613" s="10">
        <v>3.6648703999999999</v>
      </c>
      <c r="BQ613" s="10">
        <v>3.6647859</v>
      </c>
      <c r="BR613" s="10">
        <v>3.6734401000000001</v>
      </c>
      <c r="BS613" s="10">
        <v>3.6957686000000001</v>
      </c>
      <c r="BU613" s="9">
        <v>71.87</v>
      </c>
      <c r="BV613" s="9">
        <v>71.5</v>
      </c>
      <c r="BW613" s="9">
        <v>70.97</v>
      </c>
      <c r="BX613" s="9">
        <v>72</v>
      </c>
      <c r="BY613" s="9">
        <v>75.88</v>
      </c>
      <c r="BZ613" s="9">
        <v>77.63</v>
      </c>
      <c r="CA613" s="9">
        <v>87.98</v>
      </c>
      <c r="CB613" s="9">
        <v>92.28</v>
      </c>
      <c r="CC613" s="9">
        <v>93.41</v>
      </c>
      <c r="CD613" s="9">
        <v>93.26</v>
      </c>
      <c r="CE613" s="9">
        <v>90.06</v>
      </c>
      <c r="CF613" s="9">
        <v>86.17</v>
      </c>
      <c r="CG613" s="9">
        <v>82.59</v>
      </c>
      <c r="CH613" s="9">
        <v>80.67</v>
      </c>
      <c r="CI613" s="9">
        <v>79.739999999999995</v>
      </c>
      <c r="CJ613" s="9">
        <v>81.45</v>
      </c>
      <c r="CK613" s="9">
        <v>83.7</v>
      </c>
      <c r="CL613" s="9">
        <v>86.2</v>
      </c>
      <c r="CM613" s="9">
        <v>88.75</v>
      </c>
      <c r="CN613" s="9">
        <v>91.66</v>
      </c>
      <c r="CO613" s="9">
        <v>94.88</v>
      </c>
      <c r="CP613" s="9">
        <v>94.73</v>
      </c>
      <c r="CQ613" s="9">
        <v>89.21</v>
      </c>
      <c r="CR613" s="9">
        <v>74.430000000000007</v>
      </c>
      <c r="CS613" s="9">
        <v>70.27</v>
      </c>
      <c r="CT613" s="9">
        <v>69.77</v>
      </c>
      <c r="CU613" s="9">
        <v>68.25</v>
      </c>
      <c r="CV613" s="9">
        <v>68.58</v>
      </c>
      <c r="CW613" s="9">
        <v>70.400000000000006</v>
      </c>
      <c r="CX613" s="9">
        <v>74.2</v>
      </c>
      <c r="CY613" s="9">
        <v>77.5</v>
      </c>
      <c r="CZ613" s="9">
        <v>80.540000000000006</v>
      </c>
      <c r="DA613" s="9">
        <v>82.94</v>
      </c>
      <c r="DB613" s="9">
        <v>81.89</v>
      </c>
      <c r="DC613" s="9">
        <v>77.260000000000005</v>
      </c>
      <c r="DD613" s="9">
        <v>71.77</v>
      </c>
      <c r="DE613" s="9">
        <v>68.47</v>
      </c>
      <c r="DF613" s="9">
        <v>65.36</v>
      </c>
      <c r="DG613" s="9">
        <v>63.88</v>
      </c>
      <c r="DH613" s="9">
        <v>64.55</v>
      </c>
      <c r="DI613" s="9">
        <v>67.55</v>
      </c>
      <c r="DJ613" s="9">
        <v>70.36</v>
      </c>
      <c r="DK613" s="9">
        <v>73.17</v>
      </c>
      <c r="DL613" s="9">
        <v>76.709999999999994</v>
      </c>
      <c r="DM613" s="9">
        <v>80.72</v>
      </c>
      <c r="DN613" s="9">
        <v>80.41</v>
      </c>
      <c r="DO613" s="9">
        <v>77.180000000000007</v>
      </c>
      <c r="DP613" s="9">
        <v>71.349999999999994</v>
      </c>
      <c r="DR613" s="9">
        <v>61.9</v>
      </c>
      <c r="DS613" s="9">
        <v>62.25</v>
      </c>
      <c r="DT613" s="9">
        <v>64.099999999999994</v>
      </c>
      <c r="DU613" s="9">
        <v>62.65</v>
      </c>
      <c r="DV613" s="9">
        <v>69.900000000000006</v>
      </c>
      <c r="DW613" s="9">
        <v>71.75</v>
      </c>
      <c r="DX613" s="9">
        <v>78</v>
      </c>
      <c r="DY613" s="9">
        <v>79.3</v>
      </c>
      <c r="DZ613" s="9">
        <v>83.65</v>
      </c>
      <c r="EA613" s="9">
        <v>83.65</v>
      </c>
      <c r="EB613" s="9">
        <v>78.75</v>
      </c>
      <c r="EC613" s="9">
        <v>72.45</v>
      </c>
      <c r="ED613" s="9">
        <v>70.400000000000006</v>
      </c>
      <c r="EE613" s="9">
        <v>70.25</v>
      </c>
      <c r="EF613" s="9">
        <v>70.400000000000006</v>
      </c>
      <c r="EG613" s="9">
        <v>70.849999999999994</v>
      </c>
      <c r="EH613" s="9">
        <v>73.2</v>
      </c>
      <c r="EI613" s="9">
        <v>79.650000000000006</v>
      </c>
      <c r="EJ613" s="9">
        <v>81.7</v>
      </c>
      <c r="EK613" s="9">
        <v>82</v>
      </c>
      <c r="EL613" s="9">
        <v>82.05</v>
      </c>
      <c r="EM613" s="9">
        <v>81.400000000000006</v>
      </c>
      <c r="EN613" s="9">
        <v>77.400000000000006</v>
      </c>
      <c r="EO613" s="9">
        <v>66.349999999999994</v>
      </c>
      <c r="EP613" s="9">
        <v>62.9</v>
      </c>
      <c r="EQ613" s="9">
        <v>62.65</v>
      </c>
      <c r="ER613" s="9">
        <v>62.9</v>
      </c>
      <c r="ES613" s="9">
        <v>63.45</v>
      </c>
      <c r="ET613" s="9">
        <v>66.099999999999994</v>
      </c>
      <c r="EU613" s="9">
        <v>73.3</v>
      </c>
      <c r="EV613" s="9">
        <v>75.599999999999994</v>
      </c>
      <c r="EW613" s="9">
        <v>75.8</v>
      </c>
      <c r="EX613" s="9">
        <v>75.7</v>
      </c>
      <c r="EY613" s="9">
        <v>75.25</v>
      </c>
      <c r="EZ613" s="9">
        <v>73</v>
      </c>
      <c r="FA613" s="9">
        <v>66.849999999999994</v>
      </c>
      <c r="FB613" s="9">
        <v>64.95</v>
      </c>
      <c r="FC613" s="9">
        <v>64.75</v>
      </c>
      <c r="FD613" s="9">
        <v>64.849999999999994</v>
      </c>
      <c r="FE613" s="9">
        <v>65.349999999999994</v>
      </c>
      <c r="FF613" s="9">
        <v>67.900000000000006</v>
      </c>
      <c r="FG613" s="9">
        <v>75</v>
      </c>
      <c r="FH613" s="9">
        <v>77.3</v>
      </c>
      <c r="FI613" s="9">
        <v>77.5</v>
      </c>
      <c r="FJ613" s="9">
        <v>77.400000000000006</v>
      </c>
      <c r="FK613" s="9">
        <v>76.95</v>
      </c>
      <c r="FL613" s="9">
        <v>74.599999999999994</v>
      </c>
      <c r="FM613" s="9">
        <v>68.2</v>
      </c>
      <c r="FO613" s="9">
        <v>82.186599999999999</v>
      </c>
      <c r="FP613" s="7">
        <v>89.95</v>
      </c>
      <c r="FQ613" s="9">
        <v>1.2462</v>
      </c>
      <c r="FR613" s="7">
        <f t="shared" si="78"/>
        <v>72.179425453378272</v>
      </c>
      <c r="FT613" s="7">
        <v>4.4800000000000004</v>
      </c>
      <c r="FU613" s="7">
        <v>4.33</v>
      </c>
      <c r="FV613" s="9">
        <v>82.295100000000005</v>
      </c>
      <c r="FX613" s="9">
        <v>89.5</v>
      </c>
      <c r="FY613" s="9">
        <v>87.37</v>
      </c>
      <c r="FZ613" s="9">
        <v>85.1</v>
      </c>
      <c r="GA613" s="9">
        <v>81.459999999999994</v>
      </c>
      <c r="GB613" s="9">
        <v>77.03</v>
      </c>
    </row>
    <row r="614" spans="1:184" x14ac:dyDescent="0.25">
      <c r="A614" s="6">
        <f t="shared" si="79"/>
        <v>45411</v>
      </c>
      <c r="B614" s="13">
        <f t="shared" si="73"/>
        <v>4</v>
      </c>
      <c r="C614" s="13">
        <f t="shared" ref="C614:C615" si="80">YEAR(A614)</f>
        <v>2024</v>
      </c>
      <c r="D614">
        <f t="shared" ref="D614:D615" si="81">C614*100+B614</f>
        <v>202404</v>
      </c>
      <c r="E614">
        <f t="shared" ref="E614:E615" si="82">IF(B614&lt;4,1,IF(B614&lt;7,2,IF(B614&lt;10,3,4)))</f>
        <v>2</v>
      </c>
      <c r="F614">
        <f t="shared" ref="F614:F615" si="83">C614*100+E614</f>
        <v>202402</v>
      </c>
      <c r="G614" t="s">
        <v>1366</v>
      </c>
      <c r="H614" s="9">
        <v>5.25</v>
      </c>
      <c r="I614" s="9">
        <v>5.2</v>
      </c>
      <c r="J614" s="10">
        <v>5.1834258999999996</v>
      </c>
      <c r="K614" s="10">
        <v>5.1239276</v>
      </c>
      <c r="L614" s="10">
        <v>5.0540083999999998</v>
      </c>
      <c r="M614" s="10">
        <v>4.9841918999999999</v>
      </c>
      <c r="N614" s="10">
        <v>4.9195396999999996</v>
      </c>
      <c r="O614" s="10">
        <v>4.8592288999999997</v>
      </c>
      <c r="P614" s="10">
        <v>4.8028415999999998</v>
      </c>
      <c r="Q614" s="10">
        <v>4.7510200999999999</v>
      </c>
      <c r="R614" s="10">
        <v>4.7043420999999999</v>
      </c>
      <c r="S614" s="10">
        <v>4.6626390000000004</v>
      </c>
      <c r="T614" s="10">
        <v>4.6250404999999999</v>
      </c>
      <c r="U614" s="10">
        <v>4.5901510999999999</v>
      </c>
      <c r="V614" s="10">
        <v>4.5553888000000002</v>
      </c>
      <c r="W614" s="10">
        <v>4.5200608000000004</v>
      </c>
      <c r="X614" s="10">
        <v>4.4840773</v>
      </c>
      <c r="Y614" s="10">
        <v>4.4473469999999997</v>
      </c>
      <c r="Z614" s="10">
        <v>4.4097784000000004</v>
      </c>
      <c r="AA614" s="10">
        <v>4.3712818000000002</v>
      </c>
      <c r="AB614" s="10">
        <v>4.3318487000000001</v>
      </c>
      <c r="AC614" s="10">
        <v>4.2918196999999996</v>
      </c>
      <c r="AD614" s="10">
        <v>4.2516283000000001</v>
      </c>
      <c r="AE614" s="10">
        <v>4.2117065</v>
      </c>
      <c r="AF614" s="10">
        <v>4.1724863000000001</v>
      </c>
      <c r="AG614" s="10">
        <v>4.1344013999999998</v>
      </c>
      <c r="AH614" s="10">
        <v>4.0978082000000002</v>
      </c>
      <c r="AI614" s="10">
        <v>4.0627611999999997</v>
      </c>
      <c r="AJ614" s="10">
        <v>4.0292408000000002</v>
      </c>
      <c r="AK614" s="10">
        <v>3.9972259000000001</v>
      </c>
      <c r="AL614" s="10">
        <v>3.9666956</v>
      </c>
      <c r="AM614" s="10">
        <v>3.93763</v>
      </c>
      <c r="AN614" s="10">
        <v>3.9100082999999999</v>
      </c>
      <c r="AO614" s="10">
        <v>3.8838094999999999</v>
      </c>
      <c r="AP614" s="10">
        <v>3.8590137000000002</v>
      </c>
      <c r="AQ614" s="10">
        <v>3.8355999000000001</v>
      </c>
      <c r="AR614" s="10">
        <v>3.8135474999999999</v>
      </c>
      <c r="AS614" s="10">
        <v>3.7928362</v>
      </c>
      <c r="AT614" s="10">
        <v>3.7734420000000002</v>
      </c>
      <c r="AU614" s="10">
        <v>3.7553279000000002</v>
      </c>
      <c r="AV614" s="10">
        <v>3.7384539999999999</v>
      </c>
      <c r="AW614" s="10">
        <v>3.7227798999999999</v>
      </c>
      <c r="AX614" s="10">
        <v>3.7082654000000002</v>
      </c>
      <c r="AY614" s="10">
        <v>3.6948705999999998</v>
      </c>
      <c r="AZ614" s="10">
        <v>3.6825551999999999</v>
      </c>
      <c r="BA614" s="10">
        <v>3.6712788999999999</v>
      </c>
      <c r="BB614" s="10">
        <v>3.6610016999999999</v>
      </c>
      <c r="BC614" s="10">
        <v>3.6516834</v>
      </c>
      <c r="BD614" s="10">
        <v>3.6432837</v>
      </c>
      <c r="BE614" s="10">
        <v>3.6357626000000001</v>
      </c>
      <c r="BF614" s="10">
        <v>3.6290817999999998</v>
      </c>
      <c r="BG614" s="10">
        <v>3.6232137999999998</v>
      </c>
      <c r="BH614" s="10">
        <v>3.6181355000000002</v>
      </c>
      <c r="BI614" s="10">
        <v>3.6138235999999999</v>
      </c>
      <c r="BJ614" s="10">
        <v>3.6102549000000002</v>
      </c>
      <c r="BK614" s="10">
        <v>3.6074060999999999</v>
      </c>
      <c r="BL614" s="10">
        <v>3.6052540999999998</v>
      </c>
      <c r="BM614" s="10">
        <v>3.6037754</v>
      </c>
      <c r="BN614" s="10">
        <v>3.6029469999999999</v>
      </c>
      <c r="BO614" s="10">
        <v>3.6027455000000002</v>
      </c>
      <c r="BP614" s="10">
        <v>3.6031477999999999</v>
      </c>
      <c r="BQ614" s="10">
        <v>3.6041305000000001</v>
      </c>
      <c r="BR614" s="10">
        <v>3.6208908000000002</v>
      </c>
      <c r="BS614" s="10">
        <v>3.6525416000000002</v>
      </c>
      <c r="BU614" s="9">
        <v>68.849999999999994</v>
      </c>
      <c r="BV614" s="9">
        <v>68.28</v>
      </c>
      <c r="BW614" s="9">
        <v>67.930000000000007</v>
      </c>
      <c r="BX614" s="9">
        <v>69.05</v>
      </c>
      <c r="BY614" s="9">
        <v>73.05</v>
      </c>
      <c r="BZ614" s="9">
        <v>74.69</v>
      </c>
      <c r="CA614" s="9">
        <v>85.09</v>
      </c>
      <c r="CB614" s="9">
        <v>89.54</v>
      </c>
      <c r="CC614" s="9">
        <v>90.71</v>
      </c>
      <c r="CD614" s="9">
        <v>90.76</v>
      </c>
      <c r="CE614" s="9">
        <v>87.36</v>
      </c>
      <c r="CF614" s="9">
        <v>83.76</v>
      </c>
      <c r="CG614" s="9">
        <v>80.180000000000007</v>
      </c>
      <c r="CH614" s="9">
        <v>78.260000000000005</v>
      </c>
      <c r="CI614" s="9">
        <v>77.33</v>
      </c>
      <c r="CJ614" s="9">
        <v>78.989999999999995</v>
      </c>
      <c r="CK614" s="9">
        <v>81.239999999999995</v>
      </c>
      <c r="CL614" s="9">
        <v>83.84</v>
      </c>
      <c r="CM614" s="9">
        <v>86.39</v>
      </c>
      <c r="CN614" s="9">
        <v>89.3</v>
      </c>
      <c r="CO614" s="9">
        <v>92.46</v>
      </c>
      <c r="CP614" s="9">
        <v>92.31</v>
      </c>
      <c r="CQ614" s="9">
        <v>86.79</v>
      </c>
      <c r="CR614" s="9">
        <v>72.209999999999994</v>
      </c>
      <c r="CS614" s="9">
        <v>68.05</v>
      </c>
      <c r="CT614" s="9">
        <v>67.55</v>
      </c>
      <c r="CU614" s="9">
        <v>66.03</v>
      </c>
      <c r="CV614" s="9">
        <v>66.36</v>
      </c>
      <c r="CW614" s="9">
        <v>68.180000000000007</v>
      </c>
      <c r="CX614" s="9">
        <v>71.98</v>
      </c>
      <c r="CY614" s="9">
        <v>75.28</v>
      </c>
      <c r="CZ614" s="9">
        <v>78.319999999999993</v>
      </c>
      <c r="DA614" s="9">
        <v>80.72</v>
      </c>
      <c r="DB614" s="9">
        <v>79.67</v>
      </c>
      <c r="DC614" s="9">
        <v>75.44</v>
      </c>
      <c r="DD614" s="9">
        <v>70.75</v>
      </c>
      <c r="DE614" s="9">
        <v>67.45</v>
      </c>
      <c r="DF614" s="9">
        <v>64.34</v>
      </c>
      <c r="DG614" s="9">
        <v>62.86</v>
      </c>
      <c r="DH614" s="9">
        <v>63.53</v>
      </c>
      <c r="DI614" s="9">
        <v>66.53</v>
      </c>
      <c r="DJ614" s="9">
        <v>69.739999999999995</v>
      </c>
      <c r="DK614" s="9">
        <v>72.95</v>
      </c>
      <c r="DL614" s="9">
        <v>76.489999999999995</v>
      </c>
      <c r="DM614" s="9">
        <v>79.5</v>
      </c>
      <c r="DN614" s="9">
        <v>78.790000000000006</v>
      </c>
      <c r="DO614" s="9">
        <v>75.56</v>
      </c>
      <c r="DP614" s="9">
        <v>70.73</v>
      </c>
      <c r="DR614" s="9">
        <v>60.15</v>
      </c>
      <c r="DS614" s="9">
        <v>60.05</v>
      </c>
      <c r="DT614" s="9">
        <v>62.25</v>
      </c>
      <c r="DU614" s="9">
        <v>60.65</v>
      </c>
      <c r="DV614" s="9">
        <v>67.75</v>
      </c>
      <c r="DW614" s="9">
        <v>69.599999999999994</v>
      </c>
      <c r="DX614" s="9">
        <v>75.849999999999994</v>
      </c>
      <c r="DY614" s="9">
        <v>77.150000000000006</v>
      </c>
      <c r="DZ614" s="9">
        <v>81.5</v>
      </c>
      <c r="EA614" s="9">
        <v>81.5</v>
      </c>
      <c r="EB614" s="9">
        <v>76.599999999999994</v>
      </c>
      <c r="EC614" s="9">
        <v>71.349999999999994</v>
      </c>
      <c r="ED614" s="9">
        <v>69.599999999999994</v>
      </c>
      <c r="EE614" s="9">
        <v>69.05</v>
      </c>
      <c r="EF614" s="9">
        <v>68.05</v>
      </c>
      <c r="EG614" s="9">
        <v>68.099999999999994</v>
      </c>
      <c r="EH614" s="9">
        <v>70.45</v>
      </c>
      <c r="EI614" s="9">
        <v>77.5</v>
      </c>
      <c r="EJ614" s="9">
        <v>79.75</v>
      </c>
      <c r="EK614" s="9">
        <v>80.05</v>
      </c>
      <c r="EL614" s="9">
        <v>80.05</v>
      </c>
      <c r="EM614" s="9">
        <v>79.400000000000006</v>
      </c>
      <c r="EN614" s="9">
        <v>75.5</v>
      </c>
      <c r="EO614" s="9">
        <v>64.55</v>
      </c>
      <c r="EP614" s="9">
        <v>61.1</v>
      </c>
      <c r="EQ614" s="9">
        <v>60.9</v>
      </c>
      <c r="ER614" s="9">
        <v>61.15</v>
      </c>
      <c r="ES614" s="9">
        <v>61.7</v>
      </c>
      <c r="ET614" s="9">
        <v>64.2</v>
      </c>
      <c r="EU614" s="9">
        <v>71.2</v>
      </c>
      <c r="EV614" s="9">
        <v>73.45</v>
      </c>
      <c r="EW614" s="9">
        <v>73.650000000000006</v>
      </c>
      <c r="EX614" s="9">
        <v>73.5</v>
      </c>
      <c r="EY614" s="9">
        <v>73.099999999999994</v>
      </c>
      <c r="EZ614" s="9">
        <v>71.2</v>
      </c>
      <c r="FA614" s="9">
        <v>65.900000000000006</v>
      </c>
      <c r="FB614" s="9">
        <v>64.2</v>
      </c>
      <c r="FC614" s="9">
        <v>64.05</v>
      </c>
      <c r="FD614" s="9">
        <v>64.099999999999994</v>
      </c>
      <c r="FE614" s="9">
        <v>64.55</v>
      </c>
      <c r="FF614" s="9">
        <v>67.099999999999994</v>
      </c>
      <c r="FG614" s="9">
        <v>74.2</v>
      </c>
      <c r="FH614" s="9">
        <v>76.5</v>
      </c>
      <c r="FI614" s="9">
        <v>76.7</v>
      </c>
      <c r="FJ614" s="9">
        <v>76.599999999999994</v>
      </c>
      <c r="FK614" s="9">
        <v>76.150000000000006</v>
      </c>
      <c r="FL614" s="9">
        <v>73.849999999999994</v>
      </c>
      <c r="FM614" s="9">
        <v>67.45</v>
      </c>
      <c r="FO614" s="9">
        <v>82.571299999999994</v>
      </c>
      <c r="FP614" s="7">
        <v>88.44</v>
      </c>
      <c r="FQ614" s="9">
        <v>1.2547999999999999</v>
      </c>
      <c r="FR614" s="7">
        <f t="shared" si="78"/>
        <v>70.481351609818304</v>
      </c>
      <c r="FT614" s="7">
        <v>4.45</v>
      </c>
      <c r="FU614" s="7">
        <v>4.28</v>
      </c>
      <c r="FV614" s="9">
        <v>82.680499999999995</v>
      </c>
      <c r="FX614" s="9">
        <v>88.4</v>
      </c>
      <c r="FY614" s="9">
        <v>86.42</v>
      </c>
      <c r="FZ614" s="9">
        <v>84.3</v>
      </c>
      <c r="GA614" s="9">
        <v>80.849999999999994</v>
      </c>
      <c r="GB614" s="9">
        <v>76.540000000000006</v>
      </c>
    </row>
    <row r="615" spans="1:184" x14ac:dyDescent="0.25">
      <c r="A615" s="6">
        <f t="shared" si="79"/>
        <v>45412</v>
      </c>
      <c r="B615" s="13">
        <f t="shared" si="73"/>
        <v>4</v>
      </c>
      <c r="C615" s="13">
        <f t="shared" si="80"/>
        <v>2024</v>
      </c>
      <c r="D615">
        <f t="shared" si="81"/>
        <v>202404</v>
      </c>
      <c r="E615">
        <f t="shared" si="82"/>
        <v>2</v>
      </c>
      <c r="F615">
        <f t="shared" si="83"/>
        <v>202402</v>
      </c>
      <c r="G615" t="s">
        <v>1367</v>
      </c>
      <c r="H615" s="9">
        <v>5.25</v>
      </c>
      <c r="I615" s="9">
        <v>5.1997999999999998</v>
      </c>
      <c r="J615" s="10">
        <v>5.1851984</v>
      </c>
      <c r="K615" s="10">
        <v>5.1353901000000004</v>
      </c>
      <c r="L615" s="10">
        <v>5.0750351</v>
      </c>
      <c r="M615" s="10">
        <v>5.0131968999999996</v>
      </c>
      <c r="N615" s="10">
        <v>4.9560019000000004</v>
      </c>
      <c r="O615" s="10">
        <v>4.9029444</v>
      </c>
      <c r="P615" s="10">
        <v>4.8531221000000002</v>
      </c>
      <c r="Q615" s="10">
        <v>4.8068704000000002</v>
      </c>
      <c r="R615" s="10">
        <v>4.7649857000000004</v>
      </c>
      <c r="S615" s="10">
        <v>4.7277091000000002</v>
      </c>
      <c r="T615" s="10">
        <v>4.6945418999999999</v>
      </c>
      <c r="U615" s="10">
        <v>4.6642637000000002</v>
      </c>
      <c r="V615" s="10">
        <v>4.6347699999999996</v>
      </c>
      <c r="W615" s="10">
        <v>4.6051972000000001</v>
      </c>
      <c r="X615" s="10">
        <v>4.5750715</v>
      </c>
      <c r="Y615" s="10">
        <v>4.5439182999999996</v>
      </c>
      <c r="Z615" s="10">
        <v>4.5112626000000002</v>
      </c>
      <c r="AA615" s="10">
        <v>4.4766309</v>
      </c>
      <c r="AB615" s="10">
        <v>4.4397057999999996</v>
      </c>
      <c r="AC615" s="10">
        <v>4.4009004999999997</v>
      </c>
      <c r="AD615" s="10">
        <v>4.3608415000000003</v>
      </c>
      <c r="AE615" s="10">
        <v>4.3201536000000003</v>
      </c>
      <c r="AF615" s="10">
        <v>4.2794619000000003</v>
      </c>
      <c r="AG615" s="10">
        <v>4.2393928000000001</v>
      </c>
      <c r="AH615" s="10">
        <v>4.2004720999999998</v>
      </c>
      <c r="AI615" s="10">
        <v>4.1628303000000004</v>
      </c>
      <c r="AJ615" s="10">
        <v>4.1264998000000004</v>
      </c>
      <c r="AK615" s="10">
        <v>4.0915122000000004</v>
      </c>
      <c r="AL615" s="10">
        <v>4.0578985999999997</v>
      </c>
      <c r="AM615" s="10">
        <v>4.0256917000000003</v>
      </c>
      <c r="AN615" s="10">
        <v>3.9949227</v>
      </c>
      <c r="AO615" s="10">
        <v>3.9656232</v>
      </c>
      <c r="AP615" s="10">
        <v>3.9378256</v>
      </c>
      <c r="AQ615" s="10">
        <v>3.9115612</v>
      </c>
      <c r="AR615" s="10">
        <v>3.8868615000000002</v>
      </c>
      <c r="AS615" s="10">
        <v>3.8637589999999999</v>
      </c>
      <c r="AT615" s="10">
        <v>3.8422691000000002</v>
      </c>
      <c r="AU615" s="10">
        <v>3.8223444999999998</v>
      </c>
      <c r="AV615" s="10">
        <v>3.8039223999999998</v>
      </c>
      <c r="AW615" s="10">
        <v>3.7869397</v>
      </c>
      <c r="AX615" s="10">
        <v>3.7713331000000001</v>
      </c>
      <c r="AY615" s="10">
        <v>3.7570397999999998</v>
      </c>
      <c r="AZ615" s="10">
        <v>3.7439966999999998</v>
      </c>
      <c r="BA615" s="10">
        <v>3.7321404</v>
      </c>
      <c r="BB615" s="10">
        <v>3.7214082999999998</v>
      </c>
      <c r="BC615" s="10">
        <v>3.7117369999999998</v>
      </c>
      <c r="BD615" s="10">
        <v>3.7030634999999998</v>
      </c>
      <c r="BE615" s="10">
        <v>3.6953247999999999</v>
      </c>
      <c r="BF615" s="10">
        <v>3.6884621000000002</v>
      </c>
      <c r="BG615" s="10">
        <v>3.6824393999999998</v>
      </c>
      <c r="BH615" s="10">
        <v>3.6772285999999998</v>
      </c>
      <c r="BI615" s="10">
        <v>3.6728014</v>
      </c>
      <c r="BJ615" s="10">
        <v>3.6691297</v>
      </c>
      <c r="BK615" s="10">
        <v>3.6661853</v>
      </c>
      <c r="BL615" s="10">
        <v>3.6639398999999999</v>
      </c>
      <c r="BM615" s="10">
        <v>3.6623654000000001</v>
      </c>
      <c r="BN615" s="10">
        <v>3.6614336000000001</v>
      </c>
      <c r="BO615" s="10">
        <v>3.6611163000000002</v>
      </c>
      <c r="BP615" s="10">
        <v>3.6613851999999998</v>
      </c>
      <c r="BQ615" s="10">
        <v>3.6622123000000002</v>
      </c>
      <c r="BR615" s="10">
        <v>3.6775546000000001</v>
      </c>
      <c r="BS615" s="10">
        <v>3.707335</v>
      </c>
      <c r="BU615" s="9">
        <v>71.53</v>
      </c>
      <c r="BV615" s="9">
        <v>71.08</v>
      </c>
      <c r="BW615" s="9">
        <v>72.03</v>
      </c>
      <c r="BX615" s="9">
        <v>75.87</v>
      </c>
      <c r="BY615" s="9">
        <v>77.459999999999994</v>
      </c>
      <c r="BZ615" s="9">
        <v>87.87</v>
      </c>
      <c r="CA615" s="9">
        <v>92.37</v>
      </c>
      <c r="CB615" s="9">
        <v>93.6</v>
      </c>
      <c r="CC615" s="9">
        <v>93.68</v>
      </c>
      <c r="CD615" s="9">
        <v>90.38</v>
      </c>
      <c r="CE615" s="9">
        <v>86.57</v>
      </c>
      <c r="CF615" s="9">
        <v>82.99</v>
      </c>
      <c r="CG615" s="9">
        <v>81.069999999999993</v>
      </c>
      <c r="CH615" s="9">
        <v>80.14</v>
      </c>
      <c r="CI615" s="9">
        <v>81.8</v>
      </c>
      <c r="CJ615" s="9">
        <v>84.05</v>
      </c>
      <c r="CK615" s="9">
        <v>86.5</v>
      </c>
      <c r="CL615" s="9">
        <v>89.01</v>
      </c>
      <c r="CM615" s="9">
        <v>91.89</v>
      </c>
      <c r="CN615" s="9">
        <v>95.03</v>
      </c>
      <c r="CO615" s="9">
        <v>94.86</v>
      </c>
      <c r="CP615" s="9">
        <v>89.32</v>
      </c>
      <c r="CQ615" s="9">
        <v>73.55</v>
      </c>
      <c r="CR615" s="9">
        <v>69.02</v>
      </c>
      <c r="CS615" s="9">
        <v>68.28</v>
      </c>
      <c r="CT615" s="9">
        <v>66.760000000000005</v>
      </c>
      <c r="CU615" s="9">
        <v>67.09</v>
      </c>
      <c r="CV615" s="9">
        <v>68.91</v>
      </c>
      <c r="CW615" s="9">
        <v>72.650000000000006</v>
      </c>
      <c r="CX615" s="9">
        <v>76.39</v>
      </c>
      <c r="CY615" s="9">
        <v>79.42</v>
      </c>
      <c r="CZ615" s="9">
        <v>81.81</v>
      </c>
      <c r="DA615" s="9">
        <v>80.760000000000005</v>
      </c>
      <c r="DB615" s="9">
        <v>76.52</v>
      </c>
      <c r="DC615" s="9">
        <v>71.53</v>
      </c>
      <c r="DD615" s="9">
        <v>67.319999999999993</v>
      </c>
      <c r="DE615" s="9">
        <v>64.2</v>
      </c>
      <c r="DF615" s="9">
        <v>62.72</v>
      </c>
      <c r="DG615" s="9">
        <v>63.37</v>
      </c>
      <c r="DH615" s="9">
        <v>66.349999999999994</v>
      </c>
      <c r="DI615" s="9">
        <v>69.63</v>
      </c>
      <c r="DJ615" s="9">
        <v>73.03</v>
      </c>
      <c r="DK615" s="9">
        <v>76.569999999999993</v>
      </c>
      <c r="DL615" s="9">
        <v>79.58</v>
      </c>
      <c r="DM615" s="9">
        <v>78.87</v>
      </c>
      <c r="DN615" s="9">
        <v>75.64</v>
      </c>
      <c r="DO615" s="9">
        <v>70.81</v>
      </c>
      <c r="DP615" s="9">
        <v>65.81</v>
      </c>
      <c r="DR615" s="9">
        <v>62.15</v>
      </c>
      <c r="DS615" s="9">
        <v>64.25</v>
      </c>
      <c r="DT615" s="9">
        <v>62.75</v>
      </c>
      <c r="DU615" s="9">
        <v>69.599999999999994</v>
      </c>
      <c r="DV615" s="9">
        <v>71.599999999999994</v>
      </c>
      <c r="DW615" s="9">
        <v>77.849999999999994</v>
      </c>
      <c r="DX615" s="9">
        <v>79.150000000000006</v>
      </c>
      <c r="DY615" s="9">
        <v>83.85</v>
      </c>
      <c r="DZ615" s="9">
        <v>83.85</v>
      </c>
      <c r="EA615" s="9">
        <v>78.95</v>
      </c>
      <c r="EB615" s="9">
        <v>73.45</v>
      </c>
      <c r="EC615" s="9">
        <v>71.7</v>
      </c>
      <c r="ED615" s="9">
        <v>71.150000000000006</v>
      </c>
      <c r="EE615" s="9">
        <v>69.900000000000006</v>
      </c>
      <c r="EF615" s="9">
        <v>69.95</v>
      </c>
      <c r="EG615" s="9">
        <v>72.3</v>
      </c>
      <c r="EH615" s="9">
        <v>79.650000000000006</v>
      </c>
      <c r="EI615" s="9">
        <v>82</v>
      </c>
      <c r="EJ615" s="9">
        <v>82.35</v>
      </c>
      <c r="EK615" s="9">
        <v>82.35</v>
      </c>
      <c r="EL615" s="9">
        <v>81.650000000000006</v>
      </c>
      <c r="EM615" s="9">
        <v>77.349999999999994</v>
      </c>
      <c r="EN615" s="9">
        <v>65.45</v>
      </c>
      <c r="EO615" s="9">
        <v>61.7</v>
      </c>
      <c r="EP615" s="9">
        <v>61.5</v>
      </c>
      <c r="EQ615" s="9">
        <v>61.8</v>
      </c>
      <c r="ER615" s="9">
        <v>62.3</v>
      </c>
      <c r="ES615" s="9">
        <v>64.75</v>
      </c>
      <c r="ET615" s="9">
        <v>71.45</v>
      </c>
      <c r="EU615" s="9">
        <v>73.599999999999994</v>
      </c>
      <c r="EV615" s="9">
        <v>73.8</v>
      </c>
      <c r="EW615" s="9">
        <v>73.650000000000006</v>
      </c>
      <c r="EX615" s="9">
        <v>73.25</v>
      </c>
      <c r="EY615" s="9">
        <v>71.349999999999994</v>
      </c>
      <c r="EZ615" s="9">
        <v>66.099999999999994</v>
      </c>
      <c r="FA615" s="9">
        <v>64.400000000000006</v>
      </c>
      <c r="FB615" s="9">
        <v>64.25</v>
      </c>
      <c r="FC615" s="9">
        <v>64.349999999999994</v>
      </c>
      <c r="FD615" s="9">
        <v>64.8</v>
      </c>
      <c r="FE615" s="9">
        <v>67.05</v>
      </c>
      <c r="FF615" s="9">
        <v>73.3</v>
      </c>
      <c r="FG615" s="9">
        <v>75.3</v>
      </c>
      <c r="FH615" s="9">
        <v>75.55</v>
      </c>
      <c r="FI615" s="9">
        <v>75.45</v>
      </c>
      <c r="FJ615" s="9">
        <v>75</v>
      </c>
      <c r="FK615" s="9">
        <v>72.650000000000006</v>
      </c>
      <c r="FL615" s="9">
        <v>66.3</v>
      </c>
      <c r="FM615" s="9">
        <v>64.3</v>
      </c>
      <c r="FO615" s="9">
        <v>82.554100000000005</v>
      </c>
      <c r="FP615" s="7">
        <v>88.23</v>
      </c>
      <c r="FQ615" s="9">
        <v>1.252</v>
      </c>
      <c r="FR615" s="7">
        <f t="shared" si="78"/>
        <v>70.471246006389777</v>
      </c>
      <c r="FT615" s="7">
        <v>4.5199999999999996</v>
      </c>
      <c r="FU615" s="7">
        <v>4.3600000000000003</v>
      </c>
      <c r="FV615" s="9">
        <v>82.654499999999999</v>
      </c>
      <c r="FX615" s="9">
        <v>87.86</v>
      </c>
      <c r="FY615" s="9">
        <v>85.61</v>
      </c>
      <c r="FZ615" s="9">
        <v>83.61</v>
      </c>
      <c r="GA615" s="9">
        <v>80.31</v>
      </c>
      <c r="GB615" s="9">
        <v>76.12</v>
      </c>
    </row>
    <row r="616" spans="1:184" x14ac:dyDescent="0.25">
      <c r="A616" s="6">
        <f t="shared" si="79"/>
        <v>45413</v>
      </c>
      <c r="B616" s="13">
        <f t="shared" ref="B616:B617" si="84">MONTH(A616)</f>
        <v>5</v>
      </c>
      <c r="C616" s="13">
        <f t="shared" ref="C616:C617" si="85">YEAR(A616)</f>
        <v>2024</v>
      </c>
      <c r="D616">
        <f t="shared" ref="D616:D617" si="86">C616*100+B616</f>
        <v>202405</v>
      </c>
      <c r="E616">
        <f t="shared" ref="E616:E617" si="87">IF(B616&lt;4,1,IF(B616&lt;7,2,IF(B616&lt;10,3,4)))</f>
        <v>2</v>
      </c>
      <c r="F616">
        <f t="shared" ref="F616:F617" si="88">C616*100+E616</f>
        <v>202402</v>
      </c>
      <c r="G616" t="s">
        <v>1368</v>
      </c>
      <c r="H616" s="9">
        <v>5.25</v>
      </c>
      <c r="I616" s="9">
        <v>5.2</v>
      </c>
      <c r="J616" s="10">
        <v>5.1827866</v>
      </c>
      <c r="K616" s="10">
        <v>5.1287642</v>
      </c>
      <c r="L616" s="10">
        <v>5.0675024000000004</v>
      </c>
      <c r="M616" s="10">
        <v>5.0072866999999999</v>
      </c>
      <c r="N616" s="10">
        <v>4.9530056</v>
      </c>
      <c r="O616" s="10">
        <v>4.9038240999999996</v>
      </c>
      <c r="P616" s="10">
        <v>4.8592301000000004</v>
      </c>
      <c r="Q616" s="10">
        <v>4.8197239999999999</v>
      </c>
      <c r="R616" s="10">
        <v>4.7856904</v>
      </c>
      <c r="S616" s="10">
        <v>4.7568691999999997</v>
      </c>
      <c r="T616" s="10">
        <v>4.7318106000000002</v>
      </c>
      <c r="U616" s="10">
        <v>4.7086454</v>
      </c>
      <c r="V616" s="10">
        <v>4.6842318000000001</v>
      </c>
      <c r="W616" s="10">
        <v>4.6576072999999996</v>
      </c>
      <c r="X616" s="10">
        <v>4.6284926999999998</v>
      </c>
      <c r="Y616" s="10">
        <v>4.5966079999999998</v>
      </c>
      <c r="Z616" s="10">
        <v>4.5616732000000004</v>
      </c>
      <c r="AA616" s="10">
        <v>4.5234093</v>
      </c>
      <c r="AB616" s="10">
        <v>4.4816766000000001</v>
      </c>
      <c r="AC616" s="10">
        <v>4.4371305000000003</v>
      </c>
      <c r="AD616" s="10">
        <v>4.3907074000000001</v>
      </c>
      <c r="AE616" s="10">
        <v>4.3433425000000003</v>
      </c>
      <c r="AF616" s="10">
        <v>4.2959711</v>
      </c>
      <c r="AG616" s="10">
        <v>4.2495301000000003</v>
      </c>
      <c r="AH616" s="10">
        <v>4.2048014</v>
      </c>
      <c r="AI616" s="10">
        <v>4.1619542000000003</v>
      </c>
      <c r="AJ616" s="10">
        <v>4.1210057999999998</v>
      </c>
      <c r="AK616" s="10">
        <v>4.0819723000000003</v>
      </c>
      <c r="AL616" s="10">
        <v>4.0448696000000002</v>
      </c>
      <c r="AM616" s="10">
        <v>4.0097149999999999</v>
      </c>
      <c r="AN616" s="10">
        <v>3.9765245</v>
      </c>
      <c r="AO616" s="10">
        <v>3.9453141</v>
      </c>
      <c r="AP616" s="10">
        <v>3.9161011000000001</v>
      </c>
      <c r="AQ616" s="10">
        <v>3.8889014</v>
      </c>
      <c r="AR616" s="10">
        <v>3.8637310999999999</v>
      </c>
      <c r="AS616" s="10">
        <v>3.8406074000000001</v>
      </c>
      <c r="AT616" s="10">
        <v>3.8195309000000002</v>
      </c>
      <c r="AU616" s="10">
        <v>3.8004196000000001</v>
      </c>
      <c r="AV616" s="10">
        <v>3.7831643000000001</v>
      </c>
      <c r="AW616" s="10">
        <v>3.7676552000000001</v>
      </c>
      <c r="AX616" s="10">
        <v>3.7537824</v>
      </c>
      <c r="AY616" s="10">
        <v>3.7414366999999999</v>
      </c>
      <c r="AZ616" s="10">
        <v>3.7305082999999999</v>
      </c>
      <c r="BA616" s="10">
        <v>3.7208874000000001</v>
      </c>
      <c r="BB616" s="10">
        <v>3.7124647</v>
      </c>
      <c r="BC616" s="10">
        <v>3.7051303</v>
      </c>
      <c r="BD616" s="10">
        <v>3.6987746000000001</v>
      </c>
      <c r="BE616" s="10">
        <v>3.6932879999999999</v>
      </c>
      <c r="BF616" s="10">
        <v>3.6885716</v>
      </c>
      <c r="BG616" s="10">
        <v>3.6845773999999998</v>
      </c>
      <c r="BH616" s="10">
        <v>3.6812735999999999</v>
      </c>
      <c r="BI616" s="10">
        <v>3.6786281000000001</v>
      </c>
      <c r="BJ616" s="10">
        <v>3.6766087999999999</v>
      </c>
      <c r="BK616" s="10">
        <v>3.6751838000000001</v>
      </c>
      <c r="BL616" s="10">
        <v>3.6743209999999999</v>
      </c>
      <c r="BM616" s="10">
        <v>3.6739883999999998</v>
      </c>
      <c r="BN616" s="10">
        <v>3.6741538999999999</v>
      </c>
      <c r="BO616" s="10">
        <v>3.6747855</v>
      </c>
      <c r="BP616" s="10">
        <v>3.6758511999999999</v>
      </c>
      <c r="BQ616" s="10">
        <v>3.6773189999999998</v>
      </c>
      <c r="BR616" s="10">
        <v>3.6934513</v>
      </c>
      <c r="BS616" s="10">
        <v>3.7200886999999998</v>
      </c>
      <c r="BU616" s="9">
        <v>69.81</v>
      </c>
      <c r="BV616" s="9">
        <v>69.69</v>
      </c>
      <c r="BW616" s="9">
        <v>71.099999999999994</v>
      </c>
      <c r="BX616" s="9">
        <v>75.25</v>
      </c>
      <c r="BY616" s="9">
        <v>76.69</v>
      </c>
      <c r="BZ616" s="9">
        <v>87.07</v>
      </c>
      <c r="CA616" s="9">
        <v>91.66</v>
      </c>
      <c r="CB616" s="9">
        <v>92.76</v>
      </c>
      <c r="CC616" s="9">
        <v>92.71</v>
      </c>
      <c r="CD616" s="9">
        <v>89.58</v>
      </c>
      <c r="CE616" s="9">
        <v>86.07</v>
      </c>
      <c r="CF616" s="9">
        <v>82.69</v>
      </c>
      <c r="CG616" s="9">
        <v>80.77</v>
      </c>
      <c r="CH616" s="9">
        <v>79.84</v>
      </c>
      <c r="CI616" s="9">
        <v>81.5</v>
      </c>
      <c r="CJ616" s="9">
        <v>83.75</v>
      </c>
      <c r="CK616" s="9">
        <v>86.2</v>
      </c>
      <c r="CL616" s="9">
        <v>88.61</v>
      </c>
      <c r="CM616" s="9">
        <v>91.49</v>
      </c>
      <c r="CN616" s="9">
        <v>94.63</v>
      </c>
      <c r="CO616" s="9">
        <v>94.46</v>
      </c>
      <c r="CP616" s="9">
        <v>88.41</v>
      </c>
      <c r="CQ616" s="9">
        <v>72.319999999999993</v>
      </c>
      <c r="CR616" s="9">
        <v>69.06</v>
      </c>
      <c r="CS616" s="9">
        <v>68.319999999999993</v>
      </c>
      <c r="CT616" s="9">
        <v>66.489999999999995</v>
      </c>
      <c r="CU616" s="9">
        <v>66.819999999999993</v>
      </c>
      <c r="CV616" s="9">
        <v>68.64</v>
      </c>
      <c r="CW616" s="9">
        <v>72.48</v>
      </c>
      <c r="CX616" s="9">
        <v>76.22</v>
      </c>
      <c r="CY616" s="9">
        <v>79.25</v>
      </c>
      <c r="CZ616" s="9">
        <v>81.64</v>
      </c>
      <c r="DA616" s="9">
        <v>80.59</v>
      </c>
      <c r="DB616" s="9">
        <v>76.349999999999994</v>
      </c>
      <c r="DC616" s="9">
        <v>71.260000000000005</v>
      </c>
      <c r="DD616" s="9">
        <v>67.05</v>
      </c>
      <c r="DE616" s="9">
        <v>63.93</v>
      </c>
      <c r="DF616" s="9">
        <v>62.45</v>
      </c>
      <c r="DG616" s="9">
        <v>63.1</v>
      </c>
      <c r="DH616" s="9">
        <v>66.08</v>
      </c>
      <c r="DI616" s="9">
        <v>69.36</v>
      </c>
      <c r="DJ616" s="9">
        <v>72.760000000000005</v>
      </c>
      <c r="DK616" s="9">
        <v>76.3</v>
      </c>
      <c r="DL616" s="9">
        <v>79.31</v>
      </c>
      <c r="DM616" s="9">
        <v>78.599999999999994</v>
      </c>
      <c r="DN616" s="9">
        <v>75.37</v>
      </c>
      <c r="DO616" s="9">
        <v>70.540000000000006</v>
      </c>
      <c r="DP616" s="9">
        <v>65.540000000000006</v>
      </c>
      <c r="DR616" s="9">
        <v>61.3</v>
      </c>
      <c r="DS616" s="9">
        <v>62.95</v>
      </c>
      <c r="DT616" s="9">
        <v>62.6</v>
      </c>
      <c r="DU616" s="9">
        <v>69.05</v>
      </c>
      <c r="DV616" s="9">
        <v>69.8</v>
      </c>
      <c r="DW616" s="9">
        <v>78</v>
      </c>
      <c r="DX616" s="9">
        <v>79.3</v>
      </c>
      <c r="DY616" s="9">
        <v>83.5</v>
      </c>
      <c r="DZ616" s="9">
        <v>83.5</v>
      </c>
      <c r="EA616" s="9">
        <v>78.599999999999994</v>
      </c>
      <c r="EB616" s="9">
        <v>73.650000000000006</v>
      </c>
      <c r="EC616" s="9">
        <v>71.900000000000006</v>
      </c>
      <c r="ED616" s="9">
        <v>71.349999999999994</v>
      </c>
      <c r="EE616" s="9">
        <v>70.25</v>
      </c>
      <c r="EF616" s="9">
        <v>70.3</v>
      </c>
      <c r="EG616" s="9">
        <v>72.650000000000006</v>
      </c>
      <c r="EH616" s="9">
        <v>79.45</v>
      </c>
      <c r="EI616" s="9">
        <v>81.7</v>
      </c>
      <c r="EJ616" s="9">
        <v>82</v>
      </c>
      <c r="EK616" s="9">
        <v>82.05</v>
      </c>
      <c r="EL616" s="9">
        <v>81.349999999999994</v>
      </c>
      <c r="EM616" s="9">
        <v>77.05</v>
      </c>
      <c r="EN616" s="9">
        <v>65.3</v>
      </c>
      <c r="EO616" s="9">
        <v>61.6</v>
      </c>
      <c r="EP616" s="9">
        <v>61.35</v>
      </c>
      <c r="EQ616" s="9">
        <v>61.65</v>
      </c>
      <c r="ER616" s="9">
        <v>62.2</v>
      </c>
      <c r="ES616" s="9">
        <v>64.7</v>
      </c>
      <c r="ET616" s="9">
        <v>71.599999999999994</v>
      </c>
      <c r="EU616" s="9">
        <v>73.8</v>
      </c>
      <c r="EV616" s="9">
        <v>74.05</v>
      </c>
      <c r="EW616" s="9">
        <v>73.900000000000006</v>
      </c>
      <c r="EX616" s="9">
        <v>73.5</v>
      </c>
      <c r="EY616" s="9">
        <v>71.5</v>
      </c>
      <c r="EZ616" s="9">
        <v>66.150000000000006</v>
      </c>
      <c r="FA616" s="9">
        <v>64.45</v>
      </c>
      <c r="FB616" s="9">
        <v>64.3</v>
      </c>
      <c r="FC616" s="9">
        <v>64.400000000000006</v>
      </c>
      <c r="FD616" s="9">
        <v>64.849999999999994</v>
      </c>
      <c r="FE616" s="9">
        <v>67.150000000000006</v>
      </c>
      <c r="FF616" s="9">
        <v>73.55</v>
      </c>
      <c r="FG616" s="9">
        <v>75.55</v>
      </c>
      <c r="FH616" s="9">
        <v>75.8</v>
      </c>
      <c r="FI616" s="9">
        <v>75.7</v>
      </c>
      <c r="FJ616" s="9">
        <v>75.25</v>
      </c>
      <c r="FK616" s="9">
        <v>72.95</v>
      </c>
      <c r="FL616" s="9">
        <v>66.55</v>
      </c>
      <c r="FM616" s="9">
        <v>64.55</v>
      </c>
      <c r="FO616" s="9">
        <v>82.398799999999994</v>
      </c>
      <c r="FP616" s="7">
        <v>83.55</v>
      </c>
      <c r="FQ616" s="9">
        <v>1.2492000000000001</v>
      </c>
      <c r="FR616" s="7">
        <f t="shared" si="78"/>
        <v>66.882804995196921</v>
      </c>
      <c r="FT616" s="7">
        <v>4.5199999999999996</v>
      </c>
      <c r="FU616" s="7">
        <v>4.3600000000000003</v>
      </c>
      <c r="FV616" s="9">
        <v>82.505899999999997</v>
      </c>
      <c r="FX616" s="9">
        <v>83.44</v>
      </c>
      <c r="FY616" s="9">
        <v>82.15</v>
      </c>
      <c r="FZ616" s="9">
        <v>80.41</v>
      </c>
      <c r="GA616" s="9">
        <v>77.62</v>
      </c>
      <c r="GB616" s="9">
        <v>73.989999999999995</v>
      </c>
    </row>
    <row r="617" spans="1:184" x14ac:dyDescent="0.25">
      <c r="A617" s="6">
        <f t="shared" si="79"/>
        <v>45414</v>
      </c>
      <c r="B617" s="13">
        <f t="shared" si="84"/>
        <v>5</v>
      </c>
      <c r="C617" s="13">
        <f t="shared" si="85"/>
        <v>2024</v>
      </c>
      <c r="D617">
        <f t="shared" si="86"/>
        <v>202405</v>
      </c>
      <c r="E617">
        <f t="shared" si="87"/>
        <v>2</v>
      </c>
      <c r="F617">
        <f t="shared" si="88"/>
        <v>202402</v>
      </c>
      <c r="G617" t="s">
        <v>1369</v>
      </c>
      <c r="H617" s="9">
        <v>5.25</v>
      </c>
      <c r="I617" s="9">
        <v>5.2</v>
      </c>
      <c r="J617" s="10">
        <v>5.1741704999999998</v>
      </c>
      <c r="K617" s="10">
        <v>5.1119748999999999</v>
      </c>
      <c r="L617" s="10">
        <v>5.0426335</v>
      </c>
      <c r="M617" s="10">
        <v>4.9745910000000002</v>
      </c>
      <c r="N617" s="10">
        <v>4.9122592000000003</v>
      </c>
      <c r="O617" s="10">
        <v>4.8541115000000001</v>
      </c>
      <c r="P617" s="10">
        <v>4.7988716</v>
      </c>
      <c r="Q617" s="10">
        <v>4.7467104999999998</v>
      </c>
      <c r="R617" s="10">
        <v>4.6980158999999997</v>
      </c>
      <c r="S617" s="10">
        <v>4.6530750999999997</v>
      </c>
      <c r="T617" s="10">
        <v>4.6116254999999997</v>
      </c>
      <c r="U617" s="10">
        <v>4.5729799</v>
      </c>
      <c r="V617" s="10">
        <v>4.5358590999999997</v>
      </c>
      <c r="W617" s="10">
        <v>4.4995468000000001</v>
      </c>
      <c r="X617" s="10">
        <v>4.4635185000000002</v>
      </c>
      <c r="Y617" s="10">
        <v>4.4272486999999998</v>
      </c>
      <c r="Z617" s="10">
        <v>4.3902118999999997</v>
      </c>
      <c r="AA617" s="10">
        <v>4.3518838000000004</v>
      </c>
      <c r="AB617" s="10">
        <v>4.3118853000000001</v>
      </c>
      <c r="AC617" s="10">
        <v>4.2705883</v>
      </c>
      <c r="AD617" s="10">
        <v>4.2286057000000001</v>
      </c>
      <c r="AE617" s="10">
        <v>4.1865490999999997</v>
      </c>
      <c r="AF617" s="10">
        <v>4.1450303999999996</v>
      </c>
      <c r="AG617" s="10">
        <v>4.1046626000000002</v>
      </c>
      <c r="AH617" s="10">
        <v>4.0659808999999996</v>
      </c>
      <c r="AI617" s="10">
        <v>4.0291091999999997</v>
      </c>
      <c r="AJ617" s="10">
        <v>3.9940343</v>
      </c>
      <c r="AK617" s="10">
        <v>3.9607420000000002</v>
      </c>
      <c r="AL617" s="10">
        <v>3.9292180000000001</v>
      </c>
      <c r="AM617" s="10">
        <v>3.8994490000000002</v>
      </c>
      <c r="AN617" s="10">
        <v>3.8714208999999999</v>
      </c>
      <c r="AO617" s="10">
        <v>3.8451192999999999</v>
      </c>
      <c r="AP617" s="10">
        <v>3.8205309999999999</v>
      </c>
      <c r="AQ617" s="10">
        <v>3.7976416999999998</v>
      </c>
      <c r="AR617" s="10">
        <v>3.7764372000000002</v>
      </c>
      <c r="AS617" s="10">
        <v>3.7569042000000001</v>
      </c>
      <c r="AT617" s="10">
        <v>3.7390188000000002</v>
      </c>
      <c r="AU617" s="10">
        <v>3.7227104999999998</v>
      </c>
      <c r="AV617" s="10">
        <v>3.7078948999999999</v>
      </c>
      <c r="AW617" s="10">
        <v>3.6944870999999999</v>
      </c>
      <c r="AX617" s="10">
        <v>3.6824024</v>
      </c>
      <c r="AY617" s="10">
        <v>3.6715564000000001</v>
      </c>
      <c r="AZ617" s="10">
        <v>3.6618640999999998</v>
      </c>
      <c r="BA617" s="10">
        <v>3.6532409000000001</v>
      </c>
      <c r="BB617" s="10">
        <v>3.6456021999999999</v>
      </c>
      <c r="BC617" s="10">
        <v>3.6388633000000001</v>
      </c>
      <c r="BD617" s="10">
        <v>3.6329395</v>
      </c>
      <c r="BE617" s="10">
        <v>3.6277461</v>
      </c>
      <c r="BF617" s="10">
        <v>3.6232082000000001</v>
      </c>
      <c r="BG617" s="10">
        <v>3.6192940999999998</v>
      </c>
      <c r="BH617" s="10">
        <v>3.6159842000000002</v>
      </c>
      <c r="BI617" s="10">
        <v>3.6132585000000002</v>
      </c>
      <c r="BJ617" s="10">
        <v>3.6110975000000001</v>
      </c>
      <c r="BK617" s="10">
        <v>3.6094814</v>
      </c>
      <c r="BL617" s="10">
        <v>3.6083902999999999</v>
      </c>
      <c r="BM617" s="10">
        <v>3.6078046000000001</v>
      </c>
      <c r="BN617" s="10">
        <v>3.6077045000000001</v>
      </c>
      <c r="BO617" s="10">
        <v>3.6080701999999998</v>
      </c>
      <c r="BP617" s="10">
        <v>3.6088821000000002</v>
      </c>
      <c r="BQ617" s="10">
        <v>3.6101204</v>
      </c>
      <c r="BR617" s="10">
        <v>3.6256550000000001</v>
      </c>
      <c r="BS617" s="10">
        <v>3.6531242000000002</v>
      </c>
      <c r="BU617" s="9">
        <v>75.459999999999994</v>
      </c>
      <c r="BV617" s="9">
        <v>75.14</v>
      </c>
      <c r="BW617" s="9">
        <v>76.38</v>
      </c>
      <c r="BX617" s="9">
        <v>80.290000000000006</v>
      </c>
      <c r="BY617" s="9">
        <v>81.63</v>
      </c>
      <c r="BZ617" s="9">
        <v>91.96</v>
      </c>
      <c r="CA617" s="9">
        <v>96.55</v>
      </c>
      <c r="CB617" s="9">
        <v>97.75</v>
      </c>
      <c r="CC617" s="9">
        <v>97.75</v>
      </c>
      <c r="CD617" s="9">
        <v>94.62</v>
      </c>
      <c r="CE617" s="9">
        <v>91.01</v>
      </c>
      <c r="CF617" s="9">
        <v>87.63</v>
      </c>
      <c r="CG617" s="9">
        <v>85.71</v>
      </c>
      <c r="CH617" s="9">
        <v>84.68</v>
      </c>
      <c r="CI617" s="9">
        <v>86.34</v>
      </c>
      <c r="CJ617" s="9">
        <v>88.59</v>
      </c>
      <c r="CK617" s="9">
        <v>90.7</v>
      </c>
      <c r="CL617" s="9">
        <v>93.09</v>
      </c>
      <c r="CM617" s="9">
        <v>96.14</v>
      </c>
      <c r="CN617" s="9">
        <v>99.28</v>
      </c>
      <c r="CO617" s="9">
        <v>99.1</v>
      </c>
      <c r="CP617" s="9">
        <v>92.03</v>
      </c>
      <c r="CQ617" s="9">
        <v>75.03</v>
      </c>
      <c r="CR617" s="9">
        <v>71.83</v>
      </c>
      <c r="CS617" s="9">
        <v>69.98</v>
      </c>
      <c r="CT617" s="9">
        <v>68.650000000000006</v>
      </c>
      <c r="CU617" s="9">
        <v>68.98</v>
      </c>
      <c r="CV617" s="9">
        <v>70.8</v>
      </c>
      <c r="CW617" s="9">
        <v>74.89</v>
      </c>
      <c r="CX617" s="9">
        <v>78.63</v>
      </c>
      <c r="CY617" s="9">
        <v>81.66</v>
      </c>
      <c r="CZ617" s="9">
        <v>84.05</v>
      </c>
      <c r="DA617" s="9">
        <v>83</v>
      </c>
      <c r="DB617" s="9">
        <v>78.760000000000005</v>
      </c>
      <c r="DC617" s="9">
        <v>72.37</v>
      </c>
      <c r="DD617" s="9">
        <v>68.16</v>
      </c>
      <c r="DE617" s="9">
        <v>65.040000000000006</v>
      </c>
      <c r="DF617" s="9">
        <v>63.56</v>
      </c>
      <c r="DG617" s="9">
        <v>64.209999999999994</v>
      </c>
      <c r="DH617" s="9">
        <v>67.19</v>
      </c>
      <c r="DI617" s="9">
        <v>70.47</v>
      </c>
      <c r="DJ617" s="9">
        <v>73.87</v>
      </c>
      <c r="DK617" s="9">
        <v>77.41</v>
      </c>
      <c r="DL617" s="9">
        <v>80.42</v>
      </c>
      <c r="DM617" s="9">
        <v>79.709999999999994</v>
      </c>
      <c r="DN617" s="9">
        <v>76.48</v>
      </c>
      <c r="DO617" s="9">
        <v>71.650000000000006</v>
      </c>
      <c r="DP617" s="9">
        <v>66.650000000000006</v>
      </c>
      <c r="DR617" s="9">
        <v>65.650000000000006</v>
      </c>
      <c r="DS617" s="9">
        <v>67.55</v>
      </c>
      <c r="DT617" s="9">
        <v>67</v>
      </c>
      <c r="DU617" s="9">
        <v>72.8</v>
      </c>
      <c r="DV617" s="9">
        <v>73.55</v>
      </c>
      <c r="DW617" s="9">
        <v>81.650000000000006</v>
      </c>
      <c r="DX617" s="9">
        <v>82.95</v>
      </c>
      <c r="DY617" s="9">
        <v>87.35</v>
      </c>
      <c r="DZ617" s="9">
        <v>87.35</v>
      </c>
      <c r="EA617" s="9">
        <v>82.45</v>
      </c>
      <c r="EB617" s="9">
        <v>77.099999999999994</v>
      </c>
      <c r="EC617" s="9">
        <v>75.349999999999994</v>
      </c>
      <c r="ED617" s="9">
        <v>74.8</v>
      </c>
      <c r="EE617" s="9">
        <v>73.650000000000006</v>
      </c>
      <c r="EF617" s="9">
        <v>73.7</v>
      </c>
      <c r="EG617" s="9">
        <v>76.05</v>
      </c>
      <c r="EH617" s="9">
        <v>82.6</v>
      </c>
      <c r="EI617" s="9">
        <v>84.7</v>
      </c>
      <c r="EJ617" s="9">
        <v>85.05</v>
      </c>
      <c r="EK617" s="9">
        <v>85.1</v>
      </c>
      <c r="EL617" s="9">
        <v>84.4</v>
      </c>
      <c r="EM617" s="9">
        <v>79.849999999999994</v>
      </c>
      <c r="EN617" s="9">
        <v>67</v>
      </c>
      <c r="EO617" s="9">
        <v>63</v>
      </c>
      <c r="EP617" s="9">
        <v>62.75</v>
      </c>
      <c r="EQ617" s="9">
        <v>63.05</v>
      </c>
      <c r="ER617" s="9">
        <v>63.65</v>
      </c>
      <c r="ES617" s="9">
        <v>66.25</v>
      </c>
      <c r="ET617" s="9">
        <v>73.45</v>
      </c>
      <c r="EU617" s="9">
        <v>75.8</v>
      </c>
      <c r="EV617" s="9">
        <v>76</v>
      </c>
      <c r="EW617" s="9">
        <v>75.849999999999994</v>
      </c>
      <c r="EX617" s="9">
        <v>75.45</v>
      </c>
      <c r="EY617" s="9">
        <v>73.400000000000006</v>
      </c>
      <c r="EZ617" s="9">
        <v>67.650000000000006</v>
      </c>
      <c r="FA617" s="9">
        <v>65.8</v>
      </c>
      <c r="FB617" s="9">
        <v>65.650000000000006</v>
      </c>
      <c r="FC617" s="9">
        <v>65.75</v>
      </c>
      <c r="FD617" s="9">
        <v>66.2</v>
      </c>
      <c r="FE617" s="9">
        <v>68.7</v>
      </c>
      <c r="FF617" s="9">
        <v>75.650000000000006</v>
      </c>
      <c r="FG617" s="9">
        <v>77.900000000000006</v>
      </c>
      <c r="FH617" s="9">
        <v>78.150000000000006</v>
      </c>
      <c r="FI617" s="9">
        <v>78</v>
      </c>
      <c r="FJ617" s="9">
        <v>77.599999999999994</v>
      </c>
      <c r="FK617" s="9">
        <v>75.3</v>
      </c>
      <c r="FL617" s="9">
        <v>68.900000000000006</v>
      </c>
      <c r="FM617" s="9">
        <v>66.849999999999994</v>
      </c>
      <c r="FO617" s="9">
        <v>82.191400000000002</v>
      </c>
      <c r="FP617" s="7">
        <v>84.81</v>
      </c>
      <c r="FQ617" s="9">
        <v>1.2484999999999999</v>
      </c>
      <c r="FR617" s="7">
        <f t="shared" si="78"/>
        <v>67.929515418502206</v>
      </c>
      <c r="FT617" s="7">
        <v>4.42</v>
      </c>
      <c r="FU617" s="7">
        <v>4.28</v>
      </c>
      <c r="FV617" s="9">
        <v>82.312299999999993</v>
      </c>
      <c r="FX617" s="9">
        <v>83.67</v>
      </c>
      <c r="FY617" s="9">
        <v>82.4</v>
      </c>
      <c r="FZ617" s="9">
        <v>80.7</v>
      </c>
      <c r="GA617" s="9">
        <v>78.040000000000006</v>
      </c>
      <c r="GB617" s="9">
        <v>74.5</v>
      </c>
    </row>
    <row r="618" spans="1:184" x14ac:dyDescent="0.25">
      <c r="A618" s="6">
        <f t="shared" si="79"/>
        <v>45415</v>
      </c>
      <c r="B618" s="13">
        <f t="shared" ref="B618:B643" si="89">MONTH(A618)</f>
        <v>5</v>
      </c>
      <c r="C618" s="13">
        <f t="shared" ref="C618:C643" si="90">YEAR(A618)</f>
        <v>2024</v>
      </c>
      <c r="D618">
        <f t="shared" ref="D618:D643" si="91">C618*100+B618</f>
        <v>202405</v>
      </c>
      <c r="E618">
        <f t="shared" ref="E618:E643" si="92">IF(B618&lt;4,1,IF(B618&lt;7,2,IF(B618&lt;10,3,4)))</f>
        <v>2</v>
      </c>
      <c r="F618">
        <f t="shared" ref="F618:F643" si="93">C618*100+E618</f>
        <v>202402</v>
      </c>
      <c r="G618" t="s">
        <v>1371</v>
      </c>
      <c r="H618" s="9">
        <v>5.25</v>
      </c>
      <c r="I618" s="9">
        <v>5.2000999999999999</v>
      </c>
      <c r="J618" s="10">
        <v>5.1712702000000004</v>
      </c>
      <c r="K618" s="10">
        <v>5.1003635000000003</v>
      </c>
      <c r="L618" s="10">
        <v>5.0239675999999998</v>
      </c>
      <c r="M618" s="10">
        <v>4.9492633000000001</v>
      </c>
      <c r="N618" s="10">
        <v>4.8792355000000001</v>
      </c>
      <c r="O618" s="10">
        <v>4.8124830999999997</v>
      </c>
      <c r="P618" s="10">
        <v>4.7483960999999999</v>
      </c>
      <c r="Q618" s="10">
        <v>4.6876537999999996</v>
      </c>
      <c r="R618" s="10">
        <v>4.6308990999999997</v>
      </c>
      <c r="S618" s="10">
        <v>4.5782889999999998</v>
      </c>
      <c r="T618" s="10">
        <v>4.5293833000000001</v>
      </c>
      <c r="U618" s="10">
        <v>4.4832177</v>
      </c>
      <c r="V618" s="10">
        <v>4.4378251000000004</v>
      </c>
      <c r="W618" s="10">
        <v>4.3926939999999997</v>
      </c>
      <c r="X618" s="10">
        <v>4.3479185999999999</v>
      </c>
      <c r="Y618" s="10">
        <v>4.3035917000000001</v>
      </c>
      <c r="Z618" s="10">
        <v>4.2598064999999998</v>
      </c>
      <c r="AA618" s="10">
        <v>4.2166573999999999</v>
      </c>
      <c r="AB618" s="10">
        <v>4.1742531999999999</v>
      </c>
      <c r="AC618" s="10">
        <v>4.1327758000000001</v>
      </c>
      <c r="AD618" s="10">
        <v>4.0924297000000003</v>
      </c>
      <c r="AE618" s="10">
        <v>4.0534181</v>
      </c>
      <c r="AF618" s="10">
        <v>4.0159440000000002</v>
      </c>
      <c r="AG618" s="10">
        <v>3.9802119</v>
      </c>
      <c r="AH618" s="10">
        <v>3.9463881999999999</v>
      </c>
      <c r="AI618" s="10">
        <v>3.9144595</v>
      </c>
      <c r="AJ618" s="10">
        <v>3.8843591000000002</v>
      </c>
      <c r="AK618" s="10">
        <v>3.8560189999999999</v>
      </c>
      <c r="AL618" s="10">
        <v>3.8293713</v>
      </c>
      <c r="AM618" s="10">
        <v>3.8043490000000002</v>
      </c>
      <c r="AN618" s="10">
        <v>3.7808842999999999</v>
      </c>
      <c r="AO618" s="10">
        <v>3.7589093999999998</v>
      </c>
      <c r="AP618" s="10">
        <v>3.7383571999999998</v>
      </c>
      <c r="AQ618" s="10">
        <v>3.7191599000000002</v>
      </c>
      <c r="AR618" s="10">
        <v>3.7012497</v>
      </c>
      <c r="AS618" s="10">
        <v>3.6845593999999999</v>
      </c>
      <c r="AT618" s="10">
        <v>3.669025</v>
      </c>
      <c r="AU618" s="10">
        <v>3.6545988999999999</v>
      </c>
      <c r="AV618" s="10">
        <v>3.6412384000000002</v>
      </c>
      <c r="AW618" s="10">
        <v>3.6289004</v>
      </c>
      <c r="AX618" s="10">
        <v>3.6175419</v>
      </c>
      <c r="AY618" s="10">
        <v>3.6071200999999999</v>
      </c>
      <c r="AZ618" s="10">
        <v>3.5975920000000001</v>
      </c>
      <c r="BA618" s="10">
        <v>3.5889145999999998</v>
      </c>
      <c r="BB618" s="10">
        <v>3.5810450999999999</v>
      </c>
      <c r="BC618" s="10">
        <v>3.5739404000000001</v>
      </c>
      <c r="BD618" s="10">
        <v>3.5675576000000002</v>
      </c>
      <c r="BE618" s="10">
        <v>3.5618538000000002</v>
      </c>
      <c r="BF618" s="10">
        <v>3.5567901000000002</v>
      </c>
      <c r="BG618" s="10">
        <v>3.5523454000000001</v>
      </c>
      <c r="BH618" s="10">
        <v>3.5485036999999999</v>
      </c>
      <c r="BI618" s="10">
        <v>3.5452488999999998</v>
      </c>
      <c r="BJ618" s="10">
        <v>3.5425648000000001</v>
      </c>
      <c r="BK618" s="10">
        <v>3.5404353</v>
      </c>
      <c r="BL618" s="10">
        <v>3.5388445000000002</v>
      </c>
      <c r="BM618" s="10">
        <v>3.5377760999999999</v>
      </c>
      <c r="BN618" s="10">
        <v>3.5372140999999999</v>
      </c>
      <c r="BO618" s="10">
        <v>3.5371424999999999</v>
      </c>
      <c r="BP618" s="10">
        <v>3.5375450000000002</v>
      </c>
      <c r="BQ618" s="10">
        <v>3.5384055999999999</v>
      </c>
      <c r="BR618" s="10">
        <v>3.5524607000000001</v>
      </c>
      <c r="BS618" s="10">
        <v>3.5799984999999999</v>
      </c>
      <c r="BU618" s="9">
        <v>74.47</v>
      </c>
      <c r="BV618" s="9">
        <v>74.319999999999993</v>
      </c>
      <c r="BW618" s="9">
        <v>75.8</v>
      </c>
      <c r="BX618" s="9">
        <v>79.73</v>
      </c>
      <c r="BY618" s="9">
        <v>81.05</v>
      </c>
      <c r="BZ618" s="9">
        <v>91.23</v>
      </c>
      <c r="CA618" s="9">
        <v>95.78</v>
      </c>
      <c r="CB618" s="9">
        <v>97.01</v>
      </c>
      <c r="CC618" s="9">
        <v>97.03</v>
      </c>
      <c r="CD618" s="9">
        <v>93.89</v>
      </c>
      <c r="CE618" s="9">
        <v>90.27</v>
      </c>
      <c r="CF618" s="9">
        <v>86.88</v>
      </c>
      <c r="CG618" s="9">
        <v>84.96</v>
      </c>
      <c r="CH618" s="9">
        <v>83.92</v>
      </c>
      <c r="CI618" s="9">
        <v>85.57</v>
      </c>
      <c r="CJ618" s="9">
        <v>87.81</v>
      </c>
      <c r="CK618" s="9">
        <v>89.92</v>
      </c>
      <c r="CL618" s="9">
        <v>92.3</v>
      </c>
      <c r="CM618" s="9">
        <v>95.35</v>
      </c>
      <c r="CN618" s="9">
        <v>98.48</v>
      </c>
      <c r="CO618" s="9">
        <v>98.3</v>
      </c>
      <c r="CP618" s="9">
        <v>90.83</v>
      </c>
      <c r="CQ618" s="9">
        <v>73.41</v>
      </c>
      <c r="CR618" s="9">
        <v>70.459999999999994</v>
      </c>
      <c r="CS618" s="9">
        <v>68.66</v>
      </c>
      <c r="CT618" s="9">
        <v>67.19</v>
      </c>
      <c r="CU618" s="9">
        <v>67.52</v>
      </c>
      <c r="CV618" s="9">
        <v>69.34</v>
      </c>
      <c r="CW618" s="9">
        <v>73.23</v>
      </c>
      <c r="CX618" s="9">
        <v>76.97</v>
      </c>
      <c r="CY618" s="9">
        <v>80</v>
      </c>
      <c r="CZ618" s="9">
        <v>82.39</v>
      </c>
      <c r="DA618" s="9">
        <v>81.34</v>
      </c>
      <c r="DB618" s="9">
        <v>77.099999999999994</v>
      </c>
      <c r="DC618" s="9">
        <v>69.709999999999994</v>
      </c>
      <c r="DD618" s="9">
        <v>65.5</v>
      </c>
      <c r="DE618" s="9">
        <v>62.38</v>
      </c>
      <c r="DF618" s="9">
        <v>60.9</v>
      </c>
      <c r="DG618" s="9">
        <v>61.55</v>
      </c>
      <c r="DH618" s="9">
        <v>64.53</v>
      </c>
      <c r="DI618" s="9">
        <v>67.81</v>
      </c>
      <c r="DJ618" s="9">
        <v>71.209999999999994</v>
      </c>
      <c r="DK618" s="9">
        <v>74.75</v>
      </c>
      <c r="DL618" s="9">
        <v>77.760000000000005</v>
      </c>
      <c r="DM618" s="9">
        <v>77.05</v>
      </c>
      <c r="DN618" s="9">
        <v>73.819999999999993</v>
      </c>
      <c r="DO618" s="9">
        <v>68.989999999999995</v>
      </c>
      <c r="DP618" s="9">
        <v>63.99</v>
      </c>
      <c r="DR618" s="9">
        <v>65</v>
      </c>
      <c r="DS618" s="9">
        <v>66.650000000000006</v>
      </c>
      <c r="DT618" s="9">
        <v>65.45</v>
      </c>
      <c r="DU618" s="9">
        <v>72.150000000000006</v>
      </c>
      <c r="DV618" s="9">
        <v>72.45</v>
      </c>
      <c r="DW618" s="9">
        <v>80.45</v>
      </c>
      <c r="DX618" s="9">
        <v>81.75</v>
      </c>
      <c r="DY618" s="9">
        <v>86.05</v>
      </c>
      <c r="DZ618" s="9">
        <v>86.05</v>
      </c>
      <c r="EA618" s="9">
        <v>81.150000000000006</v>
      </c>
      <c r="EB618" s="9">
        <v>76.099999999999994</v>
      </c>
      <c r="EC618" s="9">
        <v>74.45</v>
      </c>
      <c r="ED618" s="9">
        <v>74.099999999999994</v>
      </c>
      <c r="EE618" s="9">
        <v>73.650000000000006</v>
      </c>
      <c r="EF618" s="9">
        <v>73.849999999999994</v>
      </c>
      <c r="EG618" s="9">
        <v>75.900000000000006</v>
      </c>
      <c r="EH618" s="9">
        <v>82.05</v>
      </c>
      <c r="EI618" s="9">
        <v>84.05</v>
      </c>
      <c r="EJ618" s="9">
        <v>84.35</v>
      </c>
      <c r="EK618" s="9">
        <v>84.45</v>
      </c>
      <c r="EL618" s="9">
        <v>83.75</v>
      </c>
      <c r="EM618" s="9">
        <v>79.150000000000006</v>
      </c>
      <c r="EN618" s="9">
        <v>66.099999999999994</v>
      </c>
      <c r="EO618" s="9">
        <v>62.05</v>
      </c>
      <c r="EP618" s="9">
        <v>61.8</v>
      </c>
      <c r="EQ618" s="9">
        <v>62.1</v>
      </c>
      <c r="ER618" s="9">
        <v>62.65</v>
      </c>
      <c r="ES618" s="9">
        <v>65.2</v>
      </c>
      <c r="ET618" s="9">
        <v>72.2</v>
      </c>
      <c r="EU618" s="9">
        <v>74.45</v>
      </c>
      <c r="EV618" s="9">
        <v>74.650000000000006</v>
      </c>
      <c r="EW618" s="9">
        <v>74.55</v>
      </c>
      <c r="EX618" s="9">
        <v>74.150000000000006</v>
      </c>
      <c r="EY618" s="9">
        <v>72.150000000000006</v>
      </c>
      <c r="EZ618" s="9">
        <v>66.55</v>
      </c>
      <c r="FA618" s="9">
        <v>64.8</v>
      </c>
      <c r="FB618" s="9">
        <v>64.599999999999994</v>
      </c>
      <c r="FC618" s="9">
        <v>64.7</v>
      </c>
      <c r="FD618" s="9">
        <v>65.150000000000006</v>
      </c>
      <c r="FE618" s="9">
        <v>67.650000000000006</v>
      </c>
      <c r="FF618" s="9">
        <v>74.650000000000006</v>
      </c>
      <c r="FG618" s="9">
        <v>76.849999999999994</v>
      </c>
      <c r="FH618" s="9">
        <v>77.099999999999994</v>
      </c>
      <c r="FI618" s="9">
        <v>77</v>
      </c>
      <c r="FJ618" s="9">
        <v>76.55</v>
      </c>
      <c r="FK618" s="9">
        <v>74.25</v>
      </c>
      <c r="FL618" s="9">
        <v>67.849999999999994</v>
      </c>
      <c r="FM618" s="9">
        <v>65.8</v>
      </c>
      <c r="FO618" s="9">
        <v>82.151899999999998</v>
      </c>
      <c r="FP618" s="7">
        <v>83.6</v>
      </c>
      <c r="FQ618" s="9">
        <v>1.2545999999999999</v>
      </c>
      <c r="FR618" s="7">
        <f t="shared" si="78"/>
        <v>66.634783994898768</v>
      </c>
      <c r="FT618" s="7">
        <v>4.3600000000000003</v>
      </c>
      <c r="FU618" s="7">
        <v>4.22</v>
      </c>
      <c r="FV618" s="9">
        <v>82.275099999999995</v>
      </c>
      <c r="FX618" s="9">
        <v>82.96</v>
      </c>
      <c r="FY618" s="9">
        <v>81.91</v>
      </c>
      <c r="FZ618" s="9">
        <v>80.38</v>
      </c>
      <c r="GA618" s="9">
        <v>77.930000000000007</v>
      </c>
      <c r="GB618" s="9">
        <v>74.61</v>
      </c>
    </row>
    <row r="619" spans="1:184" x14ac:dyDescent="0.25">
      <c r="A619" s="6">
        <f t="shared" si="79"/>
        <v>45418</v>
      </c>
      <c r="B619" s="13">
        <f t="shared" si="89"/>
        <v>5</v>
      </c>
      <c r="C619" s="13">
        <f t="shared" si="90"/>
        <v>2024</v>
      </c>
      <c r="D619">
        <f t="shared" si="91"/>
        <v>202405</v>
      </c>
      <c r="E619">
        <f t="shared" si="92"/>
        <v>2</v>
      </c>
      <c r="F619">
        <f t="shared" si="93"/>
        <v>202402</v>
      </c>
      <c r="G619" t="s">
        <v>1372</v>
      </c>
      <c r="H619" s="9">
        <v>5.25</v>
      </c>
      <c r="I619" s="9" t="e">
        <v>#N/A</v>
      </c>
      <c r="J619" s="10" t="e">
        <v>#N/A</v>
      </c>
      <c r="K619" s="10" t="e">
        <v>#N/A</v>
      </c>
      <c r="L619" s="10" t="e">
        <v>#N/A</v>
      </c>
      <c r="M619" s="10" t="e">
        <v>#N/A</v>
      </c>
      <c r="N619" s="10" t="e">
        <v>#N/A</v>
      </c>
      <c r="O619" s="10" t="e">
        <v>#N/A</v>
      </c>
      <c r="P619" s="10" t="e">
        <v>#N/A</v>
      </c>
      <c r="Q619" s="10" t="e">
        <v>#N/A</v>
      </c>
      <c r="R619" s="10" t="e">
        <v>#N/A</v>
      </c>
      <c r="S619" s="10" t="e">
        <v>#N/A</v>
      </c>
      <c r="T619" s="10" t="e">
        <v>#N/A</v>
      </c>
      <c r="U619" s="10" t="e">
        <v>#N/A</v>
      </c>
      <c r="V619" s="10" t="e">
        <v>#N/A</v>
      </c>
      <c r="W619" s="10" t="e">
        <v>#N/A</v>
      </c>
      <c r="X619" s="10" t="e">
        <v>#N/A</v>
      </c>
      <c r="Y619" s="10" t="e">
        <v>#N/A</v>
      </c>
      <c r="Z619" s="10" t="e">
        <v>#N/A</v>
      </c>
      <c r="AA619" s="10" t="e">
        <v>#N/A</v>
      </c>
      <c r="AB619" s="10" t="e">
        <v>#N/A</v>
      </c>
      <c r="AC619" s="10" t="e">
        <v>#N/A</v>
      </c>
      <c r="AD619" s="10" t="e">
        <v>#N/A</v>
      </c>
      <c r="AE619" s="10" t="e">
        <v>#N/A</v>
      </c>
      <c r="AF619" s="10" t="e">
        <v>#N/A</v>
      </c>
      <c r="AG619" s="10" t="e">
        <v>#N/A</v>
      </c>
      <c r="AH619" s="10" t="e">
        <v>#N/A</v>
      </c>
      <c r="AI619" s="10" t="e">
        <v>#N/A</v>
      </c>
      <c r="AJ619" s="10" t="e">
        <v>#N/A</v>
      </c>
      <c r="AK619" s="10" t="e">
        <v>#N/A</v>
      </c>
      <c r="AL619" s="10" t="e">
        <v>#N/A</v>
      </c>
      <c r="AM619" s="10" t="e">
        <v>#N/A</v>
      </c>
      <c r="AN619" s="10" t="e">
        <v>#N/A</v>
      </c>
      <c r="AO619" s="10" t="e">
        <v>#N/A</v>
      </c>
      <c r="AP619" s="10" t="e">
        <v>#N/A</v>
      </c>
      <c r="AQ619" s="10" t="e">
        <v>#N/A</v>
      </c>
      <c r="AR619" s="10" t="e">
        <v>#N/A</v>
      </c>
      <c r="AS619" s="10" t="e">
        <v>#N/A</v>
      </c>
      <c r="AT619" s="10" t="e">
        <v>#N/A</v>
      </c>
      <c r="AU619" s="10" t="e">
        <v>#N/A</v>
      </c>
      <c r="AV619" s="10" t="e">
        <v>#N/A</v>
      </c>
      <c r="AW619" s="10" t="e">
        <v>#N/A</v>
      </c>
      <c r="AX619" s="10" t="e">
        <v>#N/A</v>
      </c>
      <c r="AY619" s="10" t="e">
        <v>#N/A</v>
      </c>
      <c r="AZ619" s="10" t="e">
        <v>#N/A</v>
      </c>
      <c r="BA619" s="10" t="e">
        <v>#N/A</v>
      </c>
      <c r="BB619" s="10" t="e">
        <v>#N/A</v>
      </c>
      <c r="BC619" s="10" t="e">
        <v>#N/A</v>
      </c>
      <c r="BD619" s="10" t="e">
        <v>#N/A</v>
      </c>
      <c r="BE619" s="10" t="e">
        <v>#N/A</v>
      </c>
      <c r="BF619" s="10" t="e">
        <v>#N/A</v>
      </c>
      <c r="BG619" s="10" t="e">
        <v>#N/A</v>
      </c>
      <c r="BH619" s="10" t="e">
        <v>#N/A</v>
      </c>
      <c r="BI619" s="10" t="e">
        <v>#N/A</v>
      </c>
      <c r="BJ619" s="10" t="e">
        <v>#N/A</v>
      </c>
      <c r="BK619" s="10" t="e">
        <v>#N/A</v>
      </c>
      <c r="BL619" s="10" t="e">
        <v>#N/A</v>
      </c>
      <c r="BM619" s="10" t="e">
        <v>#N/A</v>
      </c>
      <c r="BN619" s="10" t="e">
        <v>#N/A</v>
      </c>
      <c r="BO619" s="10" t="e">
        <v>#N/A</v>
      </c>
      <c r="BP619" s="10" t="e">
        <v>#N/A</v>
      </c>
      <c r="BQ619" s="10" t="e">
        <v>#N/A</v>
      </c>
      <c r="BR619" s="10" t="e">
        <v>#N/A</v>
      </c>
      <c r="BS619" s="10" t="e">
        <v>#N/A</v>
      </c>
      <c r="BU619" s="9">
        <v>74.47</v>
      </c>
      <c r="BV619" s="9">
        <v>74.319999999999993</v>
      </c>
      <c r="BW619" s="9">
        <v>75.8</v>
      </c>
      <c r="BX619" s="9">
        <v>79.73</v>
      </c>
      <c r="BY619" s="9">
        <v>81.05</v>
      </c>
      <c r="BZ619" s="9">
        <v>91.23</v>
      </c>
      <c r="CA619" s="9">
        <v>95.78</v>
      </c>
      <c r="CB619" s="9">
        <v>97.01</v>
      </c>
      <c r="CC619" s="9">
        <v>97.03</v>
      </c>
      <c r="CD619" s="9">
        <v>93.89</v>
      </c>
      <c r="CE619" s="9">
        <v>90.27</v>
      </c>
      <c r="CF619" s="9">
        <v>86.88</v>
      </c>
      <c r="CG619" s="9">
        <v>84.96</v>
      </c>
      <c r="CH619" s="9">
        <v>83.92</v>
      </c>
      <c r="CI619" s="9">
        <v>85.57</v>
      </c>
      <c r="CJ619" s="9">
        <v>87.81</v>
      </c>
      <c r="CK619" s="9">
        <v>89.92</v>
      </c>
      <c r="CL619" s="9">
        <v>92.3</v>
      </c>
      <c r="CM619" s="9">
        <v>95.35</v>
      </c>
      <c r="CN619" s="9">
        <v>98.48</v>
      </c>
      <c r="CO619" s="9">
        <v>98.3</v>
      </c>
      <c r="CP619" s="9">
        <v>90.83</v>
      </c>
      <c r="CQ619" s="9">
        <v>73.41</v>
      </c>
      <c r="CR619" s="9">
        <v>70.459999999999994</v>
      </c>
      <c r="CS619" s="9">
        <v>68.66</v>
      </c>
      <c r="CT619" s="9">
        <v>67.19</v>
      </c>
      <c r="CU619" s="9">
        <v>67.52</v>
      </c>
      <c r="CV619" s="9">
        <v>69.34</v>
      </c>
      <c r="CW619" s="9">
        <v>73.23</v>
      </c>
      <c r="CX619" s="9">
        <v>76.97</v>
      </c>
      <c r="CY619" s="9">
        <v>80</v>
      </c>
      <c r="CZ619" s="9">
        <v>82.39</v>
      </c>
      <c r="DA619" s="9">
        <v>81.34</v>
      </c>
      <c r="DB619" s="9">
        <v>77.099999999999994</v>
      </c>
      <c r="DC619" s="9">
        <v>69.709999999999994</v>
      </c>
      <c r="DD619" s="9">
        <v>65.5</v>
      </c>
      <c r="DE619" s="9">
        <v>62.38</v>
      </c>
      <c r="DF619" s="9">
        <v>60.9</v>
      </c>
      <c r="DG619" s="9">
        <v>61.55</v>
      </c>
      <c r="DH619" s="9">
        <v>64.53</v>
      </c>
      <c r="DI619" s="9">
        <v>67.81</v>
      </c>
      <c r="DJ619" s="9">
        <v>71.209999999999994</v>
      </c>
      <c r="DK619" s="9">
        <v>74.75</v>
      </c>
      <c r="DL619" s="9">
        <v>77.760000000000005</v>
      </c>
      <c r="DM619" s="9">
        <v>77.05</v>
      </c>
      <c r="DN619" s="9">
        <v>73.819999999999993</v>
      </c>
      <c r="DO619" s="9">
        <v>68.989999999999995</v>
      </c>
      <c r="DP619" s="9">
        <v>63.99</v>
      </c>
      <c r="DR619" s="9">
        <v>65</v>
      </c>
      <c r="DS619" s="9">
        <v>66.650000000000006</v>
      </c>
      <c r="DT619" s="9">
        <v>65.45</v>
      </c>
      <c r="DU619" s="9">
        <v>72.150000000000006</v>
      </c>
      <c r="DV619" s="9">
        <v>72.45</v>
      </c>
      <c r="DW619" s="9">
        <v>80.45</v>
      </c>
      <c r="DX619" s="9">
        <v>81.75</v>
      </c>
      <c r="DY619" s="9">
        <v>86.05</v>
      </c>
      <c r="DZ619" s="9">
        <v>86.05</v>
      </c>
      <c r="EA619" s="9">
        <v>81.150000000000006</v>
      </c>
      <c r="EB619" s="9">
        <v>76.099999999999994</v>
      </c>
      <c r="EC619" s="9">
        <v>74.45</v>
      </c>
      <c r="ED619" s="9">
        <v>74.099999999999994</v>
      </c>
      <c r="EE619" s="9">
        <v>73.650000000000006</v>
      </c>
      <c r="EF619" s="9">
        <v>73.849999999999994</v>
      </c>
      <c r="EG619" s="9">
        <v>75.900000000000006</v>
      </c>
      <c r="EH619" s="9">
        <v>82.05</v>
      </c>
      <c r="EI619" s="9">
        <v>84.05</v>
      </c>
      <c r="EJ619" s="9">
        <v>84.35</v>
      </c>
      <c r="EK619" s="9">
        <v>84.45</v>
      </c>
      <c r="EL619" s="9">
        <v>83.75</v>
      </c>
      <c r="EM619" s="9">
        <v>79.150000000000006</v>
      </c>
      <c r="EN619" s="9">
        <v>66.099999999999994</v>
      </c>
      <c r="EO619" s="9">
        <v>62.05</v>
      </c>
      <c r="EP619" s="9">
        <v>61.8</v>
      </c>
      <c r="EQ619" s="9">
        <v>62.1</v>
      </c>
      <c r="ER619" s="9">
        <v>62.65</v>
      </c>
      <c r="ES619" s="9">
        <v>65.2</v>
      </c>
      <c r="ET619" s="9">
        <v>72.2</v>
      </c>
      <c r="EU619" s="9">
        <v>74.45</v>
      </c>
      <c r="EV619" s="9">
        <v>74.650000000000006</v>
      </c>
      <c r="EW619" s="9">
        <v>74.55</v>
      </c>
      <c r="EX619" s="9">
        <v>74.150000000000006</v>
      </c>
      <c r="EY619" s="9">
        <v>72.150000000000006</v>
      </c>
      <c r="EZ619" s="9">
        <v>66.55</v>
      </c>
      <c r="FA619" s="9">
        <v>64.8</v>
      </c>
      <c r="FB619" s="9">
        <v>64.599999999999994</v>
      </c>
      <c r="FC619" s="9">
        <v>64.7</v>
      </c>
      <c r="FD619" s="9">
        <v>65.150000000000006</v>
      </c>
      <c r="FE619" s="9">
        <v>67.650000000000006</v>
      </c>
      <c r="FF619" s="9">
        <v>74.650000000000006</v>
      </c>
      <c r="FG619" s="9">
        <v>76.849999999999994</v>
      </c>
      <c r="FH619" s="9">
        <v>77.099999999999994</v>
      </c>
      <c r="FI619" s="9">
        <v>77</v>
      </c>
      <c r="FJ619" s="9">
        <v>76.55</v>
      </c>
      <c r="FK619" s="9">
        <v>74.25</v>
      </c>
      <c r="FL619" s="9">
        <v>67.849999999999994</v>
      </c>
      <c r="FM619" s="9">
        <v>65.8</v>
      </c>
      <c r="FO619" s="9" t="e">
        <v>#N/A</v>
      </c>
      <c r="FP619" s="7" t="e">
        <v>#N/A</v>
      </c>
      <c r="FQ619" s="9" t="e">
        <v>#N/A</v>
      </c>
      <c r="FR619" s="7" t="e">
        <f t="shared" si="78"/>
        <v>#N/A</v>
      </c>
      <c r="FT619" s="7">
        <v>4.37</v>
      </c>
      <c r="FU619" s="7" t="e">
        <v>#N/A</v>
      </c>
      <c r="FV619" s="9" t="e">
        <v>#N/A</v>
      </c>
      <c r="FX619" s="9">
        <v>83.33</v>
      </c>
      <c r="FY619" s="9">
        <v>82.32</v>
      </c>
      <c r="FZ619" s="9">
        <v>80.8</v>
      </c>
      <c r="GA619" s="9">
        <v>78.38</v>
      </c>
      <c r="GB619" s="9">
        <v>74.989999999999995</v>
      </c>
    </row>
    <row r="620" spans="1:184" x14ac:dyDescent="0.25">
      <c r="A620" s="6">
        <f t="shared" si="79"/>
        <v>45419</v>
      </c>
      <c r="B620" s="13">
        <f t="shared" si="89"/>
        <v>5</v>
      </c>
      <c r="C620" s="13">
        <f t="shared" si="90"/>
        <v>2024</v>
      </c>
      <c r="D620">
        <f t="shared" si="91"/>
        <v>202405</v>
      </c>
      <c r="E620">
        <f t="shared" si="92"/>
        <v>2</v>
      </c>
      <c r="F620">
        <f t="shared" si="93"/>
        <v>202402</v>
      </c>
      <c r="G620" t="s">
        <v>1373</v>
      </c>
      <c r="H620" s="9">
        <v>5.25</v>
      </c>
      <c r="I620" s="9">
        <v>5.2</v>
      </c>
      <c r="J620" s="10">
        <v>5.1658607999999999</v>
      </c>
      <c r="K620" s="10">
        <v>5.0926656000000001</v>
      </c>
      <c r="L620" s="10">
        <v>5.0167811999999996</v>
      </c>
      <c r="M620" s="10">
        <v>4.9418597999999996</v>
      </c>
      <c r="N620" s="10">
        <v>4.8687040000000001</v>
      </c>
      <c r="O620" s="10">
        <v>4.7956925000000004</v>
      </c>
      <c r="P620" s="10">
        <v>4.7232078</v>
      </c>
      <c r="Q620" s="10">
        <v>4.6533796000000001</v>
      </c>
      <c r="R620" s="10">
        <v>4.5881558</v>
      </c>
      <c r="S620" s="10">
        <v>4.5286464000000004</v>
      </c>
      <c r="T620" s="10">
        <v>4.4751232999999999</v>
      </c>
      <c r="U620" s="10">
        <v>4.4268951999999997</v>
      </c>
      <c r="V620" s="10">
        <v>4.3825152000000003</v>
      </c>
      <c r="W620" s="10">
        <v>4.3410095000000002</v>
      </c>
      <c r="X620" s="10">
        <v>4.3015751</v>
      </c>
      <c r="Y620" s="10">
        <v>4.2634071000000002</v>
      </c>
      <c r="Z620" s="10">
        <v>4.2257011000000002</v>
      </c>
      <c r="AA620" s="10">
        <v>4.1876536</v>
      </c>
      <c r="AB620" s="10">
        <v>4.1486330999999996</v>
      </c>
      <c r="AC620" s="10">
        <v>4.1088110999999996</v>
      </c>
      <c r="AD620" s="10">
        <v>4.0685929999999999</v>
      </c>
      <c r="AE620" s="10">
        <v>4.0283828000000002</v>
      </c>
      <c r="AF620" s="10">
        <v>3.9885845999999998</v>
      </c>
      <c r="AG620" s="10">
        <v>3.9496039000000001</v>
      </c>
      <c r="AH620" s="10">
        <v>3.9117837</v>
      </c>
      <c r="AI620" s="10">
        <v>3.8752230999999999</v>
      </c>
      <c r="AJ620" s="10">
        <v>3.8399614</v>
      </c>
      <c r="AK620" s="10">
        <v>3.8060366000000001</v>
      </c>
      <c r="AL620" s="10">
        <v>3.7734869999999998</v>
      </c>
      <c r="AM620" s="10">
        <v>3.7423516000000001</v>
      </c>
      <c r="AN620" s="10">
        <v>3.7126687</v>
      </c>
      <c r="AO620" s="10">
        <v>3.6844763</v>
      </c>
      <c r="AP620" s="10">
        <v>3.6578135999999999</v>
      </c>
      <c r="AQ620" s="10">
        <v>3.6327188000000001</v>
      </c>
      <c r="AR620" s="10">
        <v>3.6092300000000002</v>
      </c>
      <c r="AS620" s="10">
        <v>3.5873862999999999</v>
      </c>
      <c r="AT620" s="10">
        <v>3.5672085</v>
      </c>
      <c r="AU620" s="10">
        <v>3.5486485000000001</v>
      </c>
      <c r="AV620" s="10">
        <v>3.5316413</v>
      </c>
      <c r="AW620" s="10">
        <v>3.5161215000000001</v>
      </c>
      <c r="AX620" s="10">
        <v>3.5020234000000001</v>
      </c>
      <c r="AY620" s="10">
        <v>3.4892821000000001</v>
      </c>
      <c r="AZ620" s="10">
        <v>3.4778321000000001</v>
      </c>
      <c r="BA620" s="10">
        <v>3.4676079</v>
      </c>
      <c r="BB620" s="10">
        <v>3.4585444999999999</v>
      </c>
      <c r="BC620" s="10">
        <v>3.4505764000000001</v>
      </c>
      <c r="BD620" s="10">
        <v>3.4436382999999999</v>
      </c>
      <c r="BE620" s="10">
        <v>3.4376647999999999</v>
      </c>
      <c r="BF620" s="10">
        <v>3.4325950000000001</v>
      </c>
      <c r="BG620" s="10">
        <v>3.4283888999999999</v>
      </c>
      <c r="BH620" s="10">
        <v>3.4250132999999998</v>
      </c>
      <c r="BI620" s="10">
        <v>3.4224345999999999</v>
      </c>
      <c r="BJ620" s="10">
        <v>3.4206194000000001</v>
      </c>
      <c r="BK620" s="10">
        <v>3.4195343999999999</v>
      </c>
      <c r="BL620" s="10">
        <v>3.4191460999999999</v>
      </c>
      <c r="BM620" s="10">
        <v>3.4194209999999998</v>
      </c>
      <c r="BN620" s="10">
        <v>3.4203258000000001</v>
      </c>
      <c r="BO620" s="10">
        <v>3.421827</v>
      </c>
      <c r="BP620" s="10">
        <v>3.4238911999999999</v>
      </c>
      <c r="BQ620" s="10">
        <v>3.426485</v>
      </c>
      <c r="BR620" s="10">
        <v>3.4516748000000002</v>
      </c>
      <c r="BS620" s="10">
        <v>3.4898220000000002</v>
      </c>
      <c r="BU620" s="9">
        <v>75.86</v>
      </c>
      <c r="BV620" s="9">
        <v>75.62</v>
      </c>
      <c r="BW620" s="9">
        <v>77</v>
      </c>
      <c r="BX620" s="9">
        <v>80.819999999999993</v>
      </c>
      <c r="BY620" s="9">
        <v>82.37</v>
      </c>
      <c r="BZ620" s="9">
        <v>92.82</v>
      </c>
      <c r="CA620" s="9">
        <v>97.02</v>
      </c>
      <c r="CB620" s="9">
        <v>98.44</v>
      </c>
      <c r="CC620" s="9">
        <v>98.55</v>
      </c>
      <c r="CD620" s="9">
        <v>95.3</v>
      </c>
      <c r="CE620" s="9">
        <v>91.18</v>
      </c>
      <c r="CF620" s="9">
        <v>88.46</v>
      </c>
      <c r="CG620" s="9">
        <v>86.55</v>
      </c>
      <c r="CH620" s="9">
        <v>85.67</v>
      </c>
      <c r="CI620" s="9">
        <v>87.27</v>
      </c>
      <c r="CJ620" s="9">
        <v>89.44</v>
      </c>
      <c r="CK620" s="9">
        <v>91.44</v>
      </c>
      <c r="CL620" s="9">
        <v>93.91</v>
      </c>
      <c r="CM620" s="9">
        <v>96.89</v>
      </c>
      <c r="CN620" s="9">
        <v>100.12</v>
      </c>
      <c r="CO620" s="9">
        <v>99.87</v>
      </c>
      <c r="CP620" s="9">
        <v>92.3</v>
      </c>
      <c r="CQ620" s="9">
        <v>73</v>
      </c>
      <c r="CR620" s="9">
        <v>70.599999999999994</v>
      </c>
      <c r="CS620" s="9">
        <v>68.150000000000006</v>
      </c>
      <c r="CT620" s="9">
        <v>66.81</v>
      </c>
      <c r="CU620" s="9">
        <v>67.16</v>
      </c>
      <c r="CV620" s="9">
        <v>68.98</v>
      </c>
      <c r="CW620" s="9">
        <v>72.569999999999993</v>
      </c>
      <c r="CX620" s="9">
        <v>76.430000000000007</v>
      </c>
      <c r="CY620" s="9">
        <v>79.459999999999994</v>
      </c>
      <c r="CZ620" s="9">
        <v>82.27</v>
      </c>
      <c r="DA620" s="9">
        <v>81.22</v>
      </c>
      <c r="DB620" s="9">
        <v>76.989999999999995</v>
      </c>
      <c r="DC620" s="9">
        <v>69.88</v>
      </c>
      <c r="DD620" s="9">
        <v>65.66</v>
      </c>
      <c r="DE620" s="9">
        <v>62.54</v>
      </c>
      <c r="DF620" s="9">
        <v>61.06</v>
      </c>
      <c r="DG620" s="9">
        <v>61.71</v>
      </c>
      <c r="DH620" s="9">
        <v>64.7</v>
      </c>
      <c r="DI620" s="9">
        <v>67.81</v>
      </c>
      <c r="DJ620" s="9">
        <v>71.209999999999994</v>
      </c>
      <c r="DK620" s="9">
        <v>74.739999999999995</v>
      </c>
      <c r="DL620" s="9">
        <v>78</v>
      </c>
      <c r="DM620" s="9">
        <v>77.290000000000006</v>
      </c>
      <c r="DN620" s="9">
        <v>74.06</v>
      </c>
      <c r="DO620" s="9">
        <v>68.66</v>
      </c>
      <c r="DP620" s="9">
        <v>63.66</v>
      </c>
      <c r="DR620" s="9">
        <v>66.650000000000006</v>
      </c>
      <c r="DS620" s="9">
        <v>68.25</v>
      </c>
      <c r="DT620" s="9">
        <v>67.3</v>
      </c>
      <c r="DU620" s="9">
        <v>73.3</v>
      </c>
      <c r="DV620" s="9">
        <v>73.900000000000006</v>
      </c>
      <c r="DW620" s="9">
        <v>81.900000000000006</v>
      </c>
      <c r="DX620" s="9">
        <v>83.2</v>
      </c>
      <c r="DY620" s="9">
        <v>87.45</v>
      </c>
      <c r="DZ620" s="9">
        <v>87.45</v>
      </c>
      <c r="EA620" s="9">
        <v>82.55</v>
      </c>
      <c r="EB620" s="9">
        <v>77.55</v>
      </c>
      <c r="EC620" s="9">
        <v>75.900000000000006</v>
      </c>
      <c r="ED620" s="9">
        <v>75.45</v>
      </c>
      <c r="EE620" s="9">
        <v>74.650000000000006</v>
      </c>
      <c r="EF620" s="9">
        <v>74.7</v>
      </c>
      <c r="EG620" s="9">
        <v>76.7</v>
      </c>
      <c r="EH620" s="9">
        <v>82.8</v>
      </c>
      <c r="EI620" s="9">
        <v>84.8</v>
      </c>
      <c r="EJ620" s="9">
        <v>85.1</v>
      </c>
      <c r="EK620" s="9">
        <v>85.2</v>
      </c>
      <c r="EL620" s="9">
        <v>84.5</v>
      </c>
      <c r="EM620" s="9">
        <v>79.75</v>
      </c>
      <c r="EN620" s="9">
        <v>66.3</v>
      </c>
      <c r="EO620" s="9">
        <v>62.05</v>
      </c>
      <c r="EP620" s="9">
        <v>61.8</v>
      </c>
      <c r="EQ620" s="9">
        <v>62.15</v>
      </c>
      <c r="ER620" s="9">
        <v>62.75</v>
      </c>
      <c r="ES620" s="9">
        <v>65.3</v>
      </c>
      <c r="ET620" s="9">
        <v>72.400000000000006</v>
      </c>
      <c r="EU620" s="9">
        <v>74.650000000000006</v>
      </c>
      <c r="EV620" s="9">
        <v>74.900000000000006</v>
      </c>
      <c r="EW620" s="9">
        <v>74.75</v>
      </c>
      <c r="EX620" s="9">
        <v>74.349999999999994</v>
      </c>
      <c r="EY620" s="9">
        <v>72.349999999999994</v>
      </c>
      <c r="EZ620" s="9">
        <v>66.75</v>
      </c>
      <c r="FA620" s="9">
        <v>64.95</v>
      </c>
      <c r="FB620" s="9">
        <v>64.8</v>
      </c>
      <c r="FC620" s="9">
        <v>64.900000000000006</v>
      </c>
      <c r="FD620" s="9">
        <v>65.349999999999994</v>
      </c>
      <c r="FE620" s="9">
        <v>67.849999999999994</v>
      </c>
      <c r="FF620" s="9">
        <v>74.849999999999994</v>
      </c>
      <c r="FG620" s="9">
        <v>77.099999999999994</v>
      </c>
      <c r="FH620" s="9">
        <v>77.3</v>
      </c>
      <c r="FI620" s="9">
        <v>77.2</v>
      </c>
      <c r="FJ620" s="9">
        <v>76.75</v>
      </c>
      <c r="FK620" s="9">
        <v>74.45</v>
      </c>
      <c r="FL620" s="9">
        <v>68.05</v>
      </c>
      <c r="FM620" s="9">
        <v>66</v>
      </c>
      <c r="FO620" s="9">
        <v>82.220500000000001</v>
      </c>
      <c r="FP620" s="7">
        <v>82.69</v>
      </c>
      <c r="FQ620" s="9">
        <v>1.2554000000000001</v>
      </c>
      <c r="FR620" s="7">
        <f t="shared" si="78"/>
        <v>65.867452604747484</v>
      </c>
      <c r="FT620" s="7">
        <v>4.3</v>
      </c>
      <c r="FU620" s="7">
        <v>4.13</v>
      </c>
      <c r="FV620" s="9">
        <v>82.349100000000007</v>
      </c>
      <c r="FX620" s="9">
        <v>83.16</v>
      </c>
      <c r="FY620" s="9">
        <v>82.23</v>
      </c>
      <c r="FZ620" s="9">
        <v>80.73</v>
      </c>
      <c r="GA620" s="9">
        <v>78.27</v>
      </c>
      <c r="GB620" s="9">
        <v>74.709999999999994</v>
      </c>
    </row>
    <row r="621" spans="1:184" x14ac:dyDescent="0.25">
      <c r="A621" s="6">
        <f t="shared" si="79"/>
        <v>45420</v>
      </c>
      <c r="B621" s="13">
        <f t="shared" si="89"/>
        <v>5</v>
      </c>
      <c r="C621" s="13">
        <f t="shared" si="90"/>
        <v>2024</v>
      </c>
      <c r="D621">
        <f t="shared" si="91"/>
        <v>202405</v>
      </c>
      <c r="E621">
        <f t="shared" si="92"/>
        <v>2</v>
      </c>
      <c r="F621">
        <f t="shared" si="93"/>
        <v>202402</v>
      </c>
      <c r="G621" t="s">
        <v>1374</v>
      </c>
      <c r="H621" s="9">
        <v>5.25</v>
      </c>
      <c r="I621" s="9">
        <v>5.2</v>
      </c>
      <c r="J621" s="10">
        <v>5.1566669000000003</v>
      </c>
      <c r="K621" s="10">
        <v>5.0761636000000001</v>
      </c>
      <c r="L621" s="10">
        <v>4.9978420000000003</v>
      </c>
      <c r="M621" s="10">
        <v>4.9231594000000003</v>
      </c>
      <c r="N621" s="10">
        <v>4.8509447999999997</v>
      </c>
      <c r="O621" s="10">
        <v>4.7793498000000003</v>
      </c>
      <c r="P621" s="10">
        <v>4.7094934999999998</v>
      </c>
      <c r="Q621" s="10">
        <v>4.6441851999999999</v>
      </c>
      <c r="R621" s="10">
        <v>4.5851154999999997</v>
      </c>
      <c r="S621" s="10">
        <v>4.5327786000000003</v>
      </c>
      <c r="T621" s="10">
        <v>4.4861275000000003</v>
      </c>
      <c r="U621" s="10">
        <v>4.4436754000000001</v>
      </c>
      <c r="V621" s="10">
        <v>4.4026642999999996</v>
      </c>
      <c r="W621" s="10">
        <v>4.3621283000000002</v>
      </c>
      <c r="X621" s="10">
        <v>4.3216843999999996</v>
      </c>
      <c r="Y621" s="10">
        <v>4.2809480000000004</v>
      </c>
      <c r="Z621" s="10">
        <v>4.2395345000000004</v>
      </c>
      <c r="AA621" s="10">
        <v>4.1970609000000003</v>
      </c>
      <c r="AB621" s="10">
        <v>4.1532546000000004</v>
      </c>
      <c r="AC621" s="10">
        <v>4.1084778999999996</v>
      </c>
      <c r="AD621" s="10">
        <v>4.0633179999999998</v>
      </c>
      <c r="AE621" s="10">
        <v>4.0183606000000003</v>
      </c>
      <c r="AF621" s="10">
        <v>3.9741917</v>
      </c>
      <c r="AG621" s="10">
        <v>3.9313984999999998</v>
      </c>
      <c r="AH621" s="10">
        <v>3.8904668</v>
      </c>
      <c r="AI621" s="10">
        <v>3.8514819999999999</v>
      </c>
      <c r="AJ621" s="10">
        <v>3.8144311000000002</v>
      </c>
      <c r="AK621" s="10">
        <v>3.7792992999999999</v>
      </c>
      <c r="AL621" s="10">
        <v>3.7460722</v>
      </c>
      <c r="AM621" s="10">
        <v>3.7147364</v>
      </c>
      <c r="AN621" s="10">
        <v>3.6852775000000002</v>
      </c>
      <c r="AO621" s="10">
        <v>3.6576808000000001</v>
      </c>
      <c r="AP621" s="10">
        <v>3.6319330000000001</v>
      </c>
      <c r="AQ621" s="10">
        <v>3.6080196999999998</v>
      </c>
      <c r="AR621" s="10">
        <v>3.5859263000000001</v>
      </c>
      <c r="AS621" s="10">
        <v>3.5656393999999998</v>
      </c>
      <c r="AT621" s="10">
        <v>3.5471347</v>
      </c>
      <c r="AU621" s="10">
        <v>3.5303398000000001</v>
      </c>
      <c r="AV621" s="10">
        <v>3.5151686999999998</v>
      </c>
      <c r="AW621" s="10">
        <v>3.5015344000000002</v>
      </c>
      <c r="AX621" s="10">
        <v>3.4893500999999998</v>
      </c>
      <c r="AY621" s="10">
        <v>3.4785295000000001</v>
      </c>
      <c r="AZ621" s="10">
        <v>3.4689857000000002</v>
      </c>
      <c r="BA621" s="10">
        <v>3.4606319999999999</v>
      </c>
      <c r="BB621" s="10">
        <v>3.4533819000000001</v>
      </c>
      <c r="BC621" s="10">
        <v>3.4471487999999999</v>
      </c>
      <c r="BD621" s="10">
        <v>3.4418457</v>
      </c>
      <c r="BE621" s="10">
        <v>3.4373863999999998</v>
      </c>
      <c r="BF621" s="10">
        <v>3.4336924</v>
      </c>
      <c r="BG621" s="10">
        <v>3.4307235</v>
      </c>
      <c r="BH621" s="10">
        <v>3.4284496</v>
      </c>
      <c r="BI621" s="10">
        <v>3.4268407000000001</v>
      </c>
      <c r="BJ621" s="10">
        <v>3.4258666999999998</v>
      </c>
      <c r="BK621" s="10">
        <v>3.4254977000000002</v>
      </c>
      <c r="BL621" s="10">
        <v>3.4257035</v>
      </c>
      <c r="BM621" s="10">
        <v>3.4264543000000001</v>
      </c>
      <c r="BN621" s="10">
        <v>3.4277199999999999</v>
      </c>
      <c r="BO621" s="10">
        <v>3.4294704999999999</v>
      </c>
      <c r="BP621" s="10">
        <v>3.4316757999999998</v>
      </c>
      <c r="BQ621" s="10">
        <v>3.4343059</v>
      </c>
      <c r="BR621" s="10">
        <v>3.4578475000000002</v>
      </c>
      <c r="BS621" s="10">
        <v>3.4922789999999999</v>
      </c>
      <c r="BU621" s="9">
        <v>74.73</v>
      </c>
      <c r="BV621" s="9">
        <v>74.5</v>
      </c>
      <c r="BW621" s="9">
        <v>75.959999999999994</v>
      </c>
      <c r="BX621" s="9">
        <v>79.92</v>
      </c>
      <c r="BY621" s="9">
        <v>81.55</v>
      </c>
      <c r="BZ621" s="9">
        <v>91.75</v>
      </c>
      <c r="CA621" s="9">
        <v>96.3</v>
      </c>
      <c r="CB621" s="9">
        <v>97.75</v>
      </c>
      <c r="CC621" s="9">
        <v>97.75</v>
      </c>
      <c r="CD621" s="9">
        <v>94.54</v>
      </c>
      <c r="CE621" s="9">
        <v>90.75</v>
      </c>
      <c r="CF621" s="9">
        <v>87.69</v>
      </c>
      <c r="CG621" s="9">
        <v>85.83</v>
      </c>
      <c r="CH621" s="9">
        <v>84.95</v>
      </c>
      <c r="CI621" s="9">
        <v>86.63</v>
      </c>
      <c r="CJ621" s="9">
        <v>88.68</v>
      </c>
      <c r="CK621" s="9">
        <v>91.34</v>
      </c>
      <c r="CL621" s="9">
        <v>93.84</v>
      </c>
      <c r="CM621" s="9">
        <v>96.6</v>
      </c>
      <c r="CN621" s="9">
        <v>100.02</v>
      </c>
      <c r="CO621" s="9">
        <v>99.77</v>
      </c>
      <c r="CP621" s="9">
        <v>92.22</v>
      </c>
      <c r="CQ621" s="9">
        <v>72.94</v>
      </c>
      <c r="CR621" s="9">
        <v>71.02</v>
      </c>
      <c r="CS621" s="9">
        <v>68.52</v>
      </c>
      <c r="CT621" s="9">
        <v>66.959999999999994</v>
      </c>
      <c r="CU621" s="9">
        <v>67.45</v>
      </c>
      <c r="CV621" s="9">
        <v>69.44</v>
      </c>
      <c r="CW621" s="9">
        <v>73.2</v>
      </c>
      <c r="CX621" s="9">
        <v>77.06</v>
      </c>
      <c r="CY621" s="9">
        <v>80.09</v>
      </c>
      <c r="CZ621" s="9">
        <v>82.75</v>
      </c>
      <c r="DA621" s="9">
        <v>81.7</v>
      </c>
      <c r="DB621" s="9">
        <v>77.47</v>
      </c>
      <c r="DC621" s="9">
        <v>70.5</v>
      </c>
      <c r="DD621" s="9">
        <v>66.28</v>
      </c>
      <c r="DE621" s="9">
        <v>63.16</v>
      </c>
      <c r="DF621" s="9">
        <v>61.66</v>
      </c>
      <c r="DG621" s="9">
        <v>62.31</v>
      </c>
      <c r="DH621" s="9">
        <v>65.3</v>
      </c>
      <c r="DI621" s="9">
        <v>68.569999999999993</v>
      </c>
      <c r="DJ621" s="9">
        <v>71.959999999999994</v>
      </c>
      <c r="DK621" s="9">
        <v>75.489999999999995</v>
      </c>
      <c r="DL621" s="9">
        <v>78.62</v>
      </c>
      <c r="DM621" s="9">
        <v>77.91</v>
      </c>
      <c r="DN621" s="9">
        <v>74.680000000000007</v>
      </c>
      <c r="DO621" s="9">
        <v>69.290000000000006</v>
      </c>
      <c r="DP621" s="9">
        <v>64.290000000000006</v>
      </c>
      <c r="DR621" s="9">
        <v>65.8</v>
      </c>
      <c r="DS621" s="9">
        <v>67.400000000000006</v>
      </c>
      <c r="DT621" s="9">
        <v>66.75</v>
      </c>
      <c r="DU621" s="9">
        <v>72.849999999999994</v>
      </c>
      <c r="DV621" s="9">
        <v>73.599999999999994</v>
      </c>
      <c r="DW621" s="9">
        <v>81.650000000000006</v>
      </c>
      <c r="DX621" s="9">
        <v>82.95</v>
      </c>
      <c r="DY621" s="9">
        <v>87.2</v>
      </c>
      <c r="DZ621" s="9">
        <v>87.2</v>
      </c>
      <c r="EA621" s="9">
        <v>82.3</v>
      </c>
      <c r="EB621" s="9">
        <v>77.099999999999994</v>
      </c>
      <c r="EC621" s="9">
        <v>75.400000000000006</v>
      </c>
      <c r="ED621" s="9">
        <v>74.7</v>
      </c>
      <c r="EE621" s="9">
        <v>73.5</v>
      </c>
      <c r="EF621" s="9">
        <v>73.400000000000006</v>
      </c>
      <c r="EG621" s="9">
        <v>75.650000000000006</v>
      </c>
      <c r="EH621" s="9">
        <v>82.5</v>
      </c>
      <c r="EI621" s="9">
        <v>84.7</v>
      </c>
      <c r="EJ621" s="9">
        <v>85.05</v>
      </c>
      <c r="EK621" s="9">
        <v>85.1</v>
      </c>
      <c r="EL621" s="9">
        <v>84.35</v>
      </c>
      <c r="EM621" s="9">
        <v>79.599999999999994</v>
      </c>
      <c r="EN621" s="9">
        <v>66.099999999999994</v>
      </c>
      <c r="EO621" s="9">
        <v>61.9</v>
      </c>
      <c r="EP621" s="9">
        <v>61.65</v>
      </c>
      <c r="EQ621" s="9">
        <v>61.95</v>
      </c>
      <c r="ER621" s="9">
        <v>62.55</v>
      </c>
      <c r="ES621" s="9">
        <v>65.150000000000006</v>
      </c>
      <c r="ET621" s="9">
        <v>72.5</v>
      </c>
      <c r="EU621" s="9">
        <v>74.849999999999994</v>
      </c>
      <c r="EV621" s="9">
        <v>75.05</v>
      </c>
      <c r="EW621" s="9">
        <v>74.95</v>
      </c>
      <c r="EX621" s="9">
        <v>74.5</v>
      </c>
      <c r="EY621" s="9">
        <v>72.150000000000006</v>
      </c>
      <c r="EZ621" s="9">
        <v>65.599999999999994</v>
      </c>
      <c r="FA621" s="9">
        <v>63.55</v>
      </c>
      <c r="FB621" s="9">
        <v>63.35</v>
      </c>
      <c r="FC621" s="9">
        <v>63.5</v>
      </c>
      <c r="FD621" s="9">
        <v>63.95</v>
      </c>
      <c r="FE621" s="9">
        <v>66.45</v>
      </c>
      <c r="FF621" s="9">
        <v>73.45</v>
      </c>
      <c r="FG621" s="9">
        <v>75.7</v>
      </c>
      <c r="FH621" s="9">
        <v>75.95</v>
      </c>
      <c r="FI621" s="9">
        <v>75.849999999999994</v>
      </c>
      <c r="FJ621" s="9">
        <v>75.400000000000006</v>
      </c>
      <c r="FK621" s="9">
        <v>73.099999999999994</v>
      </c>
      <c r="FL621" s="9">
        <v>66.650000000000006</v>
      </c>
      <c r="FM621" s="9">
        <v>64.650000000000006</v>
      </c>
      <c r="FO621" s="9">
        <v>81.988799999999998</v>
      </c>
      <c r="FP621" s="7">
        <v>82.44</v>
      </c>
      <c r="FQ621" s="9">
        <v>1.2493000000000001</v>
      </c>
      <c r="FR621" s="7">
        <f t="shared" si="78"/>
        <v>65.988953814135911</v>
      </c>
      <c r="FT621" s="7">
        <v>4.3099999999999996</v>
      </c>
      <c r="FU621" s="7">
        <v>4.13</v>
      </c>
      <c r="FV621" s="9">
        <v>82.111000000000004</v>
      </c>
      <c r="FX621" s="9">
        <v>83.58</v>
      </c>
      <c r="FY621" s="9">
        <v>82.42</v>
      </c>
      <c r="FZ621" s="9">
        <v>80.77</v>
      </c>
      <c r="GA621" s="9">
        <v>78.16</v>
      </c>
      <c r="GB621" s="9">
        <v>74.489999999999995</v>
      </c>
    </row>
    <row r="622" spans="1:184" x14ac:dyDescent="0.25">
      <c r="A622" s="6">
        <f t="shared" si="79"/>
        <v>45421</v>
      </c>
      <c r="B622" s="13">
        <f t="shared" si="89"/>
        <v>5</v>
      </c>
      <c r="C622" s="13">
        <f t="shared" si="90"/>
        <v>2024</v>
      </c>
      <c r="D622">
        <f t="shared" si="91"/>
        <v>202405</v>
      </c>
      <c r="E622">
        <f t="shared" si="92"/>
        <v>2</v>
      </c>
      <c r="F622">
        <f t="shared" si="93"/>
        <v>202402</v>
      </c>
      <c r="G622" t="s">
        <v>1375</v>
      </c>
      <c r="H622" s="9">
        <v>5.25</v>
      </c>
      <c r="I622" s="9">
        <v>5.2</v>
      </c>
      <c r="J622" s="10">
        <v>5.1626161000000002</v>
      </c>
      <c r="K622" s="10">
        <v>5.0646918999999997</v>
      </c>
      <c r="L622" s="10">
        <v>4.9759418000000002</v>
      </c>
      <c r="M622" s="10">
        <v>4.8958560999999996</v>
      </c>
      <c r="N622" s="10">
        <v>4.8203430999999997</v>
      </c>
      <c r="O622" s="10">
        <v>4.7453181999999998</v>
      </c>
      <c r="P622" s="10">
        <v>4.6697515000000003</v>
      </c>
      <c r="Q622" s="10">
        <v>4.5951484000000002</v>
      </c>
      <c r="R622" s="10">
        <v>4.5236859000000003</v>
      </c>
      <c r="S622" s="10">
        <v>4.4571984000000002</v>
      </c>
      <c r="T622" s="10">
        <v>4.3965870000000002</v>
      </c>
      <c r="U622" s="10">
        <v>4.3419604999999999</v>
      </c>
      <c r="V622" s="10">
        <v>4.2924698000000001</v>
      </c>
      <c r="W622" s="10">
        <v>4.2470984999999999</v>
      </c>
      <c r="X622" s="10">
        <v>4.2048483000000001</v>
      </c>
      <c r="Y622" s="10">
        <v>4.1647192999999998</v>
      </c>
      <c r="Z622" s="10">
        <v>4.1257118000000004</v>
      </c>
      <c r="AA622" s="10">
        <v>4.0868272000000001</v>
      </c>
      <c r="AB622" s="10">
        <v>4.0472549000000004</v>
      </c>
      <c r="AC622" s="10">
        <v>4.0071516999999997</v>
      </c>
      <c r="AD622" s="10">
        <v>3.9669854</v>
      </c>
      <c r="AE622" s="10">
        <v>3.9272223999999998</v>
      </c>
      <c r="AF622" s="10">
        <v>3.8883290000000001</v>
      </c>
      <c r="AG622" s="10">
        <v>3.8507729999999998</v>
      </c>
      <c r="AH622" s="10">
        <v>3.8149552999999998</v>
      </c>
      <c r="AI622" s="10">
        <v>3.7809580999999999</v>
      </c>
      <c r="AJ622" s="10">
        <v>3.7487675</v>
      </c>
      <c r="AK622" s="10">
        <v>3.7183684000000001</v>
      </c>
      <c r="AL622" s="10">
        <v>3.689746</v>
      </c>
      <c r="AM622" s="10">
        <v>3.6628862999999998</v>
      </c>
      <c r="AN622" s="10">
        <v>3.6377742</v>
      </c>
      <c r="AO622" s="10">
        <v>3.614395</v>
      </c>
      <c r="AP622" s="10">
        <v>3.5927346</v>
      </c>
      <c r="AQ622" s="10">
        <v>3.572778</v>
      </c>
      <c r="AR622" s="10">
        <v>3.5545103999999998</v>
      </c>
      <c r="AS622" s="10">
        <v>3.5379176999999999</v>
      </c>
      <c r="AT622" s="10">
        <v>3.522974</v>
      </c>
      <c r="AU622" s="10">
        <v>3.5096053</v>
      </c>
      <c r="AV622" s="10">
        <v>3.497725</v>
      </c>
      <c r="AW622" s="10">
        <v>3.4872455000000002</v>
      </c>
      <c r="AX622" s="10">
        <v>3.4780798000000002</v>
      </c>
      <c r="AY622" s="10">
        <v>3.4701407999999998</v>
      </c>
      <c r="AZ622" s="10">
        <v>3.4633413000000002</v>
      </c>
      <c r="BA622" s="10">
        <v>3.4575941000000001</v>
      </c>
      <c r="BB622" s="10">
        <v>3.4528121000000001</v>
      </c>
      <c r="BC622" s="10">
        <v>3.4489082999999998</v>
      </c>
      <c r="BD622" s="10">
        <v>3.4457952999999999</v>
      </c>
      <c r="BE622" s="10">
        <v>3.4433861000000001</v>
      </c>
      <c r="BF622" s="10">
        <v>3.4416034</v>
      </c>
      <c r="BG622" s="10">
        <v>3.4404130999999998</v>
      </c>
      <c r="BH622" s="10">
        <v>3.4397932</v>
      </c>
      <c r="BI622" s="10">
        <v>3.4397215000000001</v>
      </c>
      <c r="BJ622" s="10">
        <v>3.4401758999999998</v>
      </c>
      <c r="BK622" s="10">
        <v>3.4411345</v>
      </c>
      <c r="BL622" s="10">
        <v>3.4425751</v>
      </c>
      <c r="BM622" s="10">
        <v>3.4444756999999999</v>
      </c>
      <c r="BN622" s="10">
        <v>3.4468141000000001</v>
      </c>
      <c r="BO622" s="10">
        <v>3.4495683000000001</v>
      </c>
      <c r="BP622" s="10">
        <v>3.4527163000000001</v>
      </c>
      <c r="BQ622" s="10">
        <v>3.4562358</v>
      </c>
      <c r="BR622" s="10">
        <v>3.4842411000000002</v>
      </c>
      <c r="BS622" s="10">
        <v>3.5220022000000002</v>
      </c>
      <c r="BU622" s="9">
        <v>75.58</v>
      </c>
      <c r="BV622" s="9">
        <v>75.23</v>
      </c>
      <c r="BW622" s="9">
        <v>76.739999999999995</v>
      </c>
      <c r="BX622" s="9">
        <v>80.73</v>
      </c>
      <c r="BY622" s="9">
        <v>82.58</v>
      </c>
      <c r="BZ622" s="9">
        <v>92.81</v>
      </c>
      <c r="CA622" s="9">
        <v>97.5</v>
      </c>
      <c r="CB622" s="9">
        <v>98.9</v>
      </c>
      <c r="CC622" s="9">
        <v>98.98</v>
      </c>
      <c r="CD622" s="9">
        <v>95.89</v>
      </c>
      <c r="CE622" s="9">
        <v>91.54</v>
      </c>
      <c r="CF622" s="9">
        <v>89.18</v>
      </c>
      <c r="CG622" s="9">
        <v>86.88</v>
      </c>
      <c r="CH622" s="9">
        <v>86.1</v>
      </c>
      <c r="CI622" s="9">
        <v>87.71</v>
      </c>
      <c r="CJ622" s="9">
        <v>89.66</v>
      </c>
      <c r="CK622" s="9">
        <v>91.82</v>
      </c>
      <c r="CL622" s="9">
        <v>94.32</v>
      </c>
      <c r="CM622" s="9">
        <v>97.05</v>
      </c>
      <c r="CN622" s="9">
        <v>100.64</v>
      </c>
      <c r="CO622" s="9">
        <v>100.4</v>
      </c>
      <c r="CP622" s="9">
        <v>92.72</v>
      </c>
      <c r="CQ622" s="9">
        <v>73.77</v>
      </c>
      <c r="CR622" s="9">
        <v>71.88</v>
      </c>
      <c r="CS622" s="9">
        <v>69.41</v>
      </c>
      <c r="CT622" s="9">
        <v>67.819999999999993</v>
      </c>
      <c r="CU622" s="9">
        <v>68.33</v>
      </c>
      <c r="CV622" s="9">
        <v>70.319999999999993</v>
      </c>
      <c r="CW622" s="9">
        <v>73.989999999999995</v>
      </c>
      <c r="CX622" s="9">
        <v>77.84</v>
      </c>
      <c r="CY622" s="9">
        <v>80.930000000000007</v>
      </c>
      <c r="CZ622" s="9">
        <v>83.6</v>
      </c>
      <c r="DA622" s="9">
        <v>82.55</v>
      </c>
      <c r="DB622" s="9">
        <v>78.34</v>
      </c>
      <c r="DC622" s="9">
        <v>71.11</v>
      </c>
      <c r="DD622" s="9">
        <v>66.89</v>
      </c>
      <c r="DE622" s="9">
        <v>63.77</v>
      </c>
      <c r="DF622" s="9">
        <v>62.27</v>
      </c>
      <c r="DG622" s="9">
        <v>62.92</v>
      </c>
      <c r="DH622" s="9">
        <v>65.92</v>
      </c>
      <c r="DI622" s="9">
        <v>69.17</v>
      </c>
      <c r="DJ622" s="9">
        <v>72.540000000000006</v>
      </c>
      <c r="DK622" s="9">
        <v>76.08</v>
      </c>
      <c r="DL622" s="9">
        <v>79.290000000000006</v>
      </c>
      <c r="DM622" s="9">
        <v>78.58</v>
      </c>
      <c r="DN622" s="9">
        <v>75.34</v>
      </c>
      <c r="DO622" s="9">
        <v>70.05</v>
      </c>
      <c r="DP622" s="9">
        <v>65.05</v>
      </c>
      <c r="DR622" s="9">
        <v>67.650000000000006</v>
      </c>
      <c r="DS622" s="9">
        <v>69.2</v>
      </c>
      <c r="DT622" s="9">
        <v>67.8</v>
      </c>
      <c r="DU622" s="9">
        <v>73.45</v>
      </c>
      <c r="DV622" s="9">
        <v>74.8</v>
      </c>
      <c r="DW622" s="9">
        <v>82.9</v>
      </c>
      <c r="DX622" s="9">
        <v>84.2</v>
      </c>
      <c r="DY622" s="9">
        <v>88.45</v>
      </c>
      <c r="DZ622" s="9">
        <v>88.45</v>
      </c>
      <c r="EA622" s="9">
        <v>83.55</v>
      </c>
      <c r="EB622" s="9">
        <v>78.5</v>
      </c>
      <c r="EC622" s="9">
        <v>76.75</v>
      </c>
      <c r="ED622" s="9">
        <v>75.95</v>
      </c>
      <c r="EE622" s="9">
        <v>74.349999999999994</v>
      </c>
      <c r="EF622" s="9">
        <v>74.150000000000006</v>
      </c>
      <c r="EG622" s="9">
        <v>76.45</v>
      </c>
      <c r="EH622" s="9">
        <v>83.4</v>
      </c>
      <c r="EI622" s="9">
        <v>85.65</v>
      </c>
      <c r="EJ622" s="9">
        <v>86</v>
      </c>
      <c r="EK622" s="9">
        <v>86.05</v>
      </c>
      <c r="EL622" s="9">
        <v>85.35</v>
      </c>
      <c r="EM622" s="9">
        <v>80.5</v>
      </c>
      <c r="EN622" s="9">
        <v>66.8</v>
      </c>
      <c r="EO622" s="9">
        <v>62.5</v>
      </c>
      <c r="EP622" s="9">
        <v>62.25</v>
      </c>
      <c r="EQ622" s="9">
        <v>62.6</v>
      </c>
      <c r="ER622" s="9">
        <v>63.2</v>
      </c>
      <c r="ES622" s="9">
        <v>65.849999999999994</v>
      </c>
      <c r="ET622" s="9">
        <v>73.349999999999994</v>
      </c>
      <c r="EU622" s="9">
        <v>75.7</v>
      </c>
      <c r="EV622" s="9">
        <v>75.95</v>
      </c>
      <c r="EW622" s="9">
        <v>75.8</v>
      </c>
      <c r="EX622" s="9">
        <v>75.400000000000006</v>
      </c>
      <c r="EY622" s="9">
        <v>73.3</v>
      </c>
      <c r="EZ622" s="9">
        <v>67.45</v>
      </c>
      <c r="FA622" s="9">
        <v>65.599999999999994</v>
      </c>
      <c r="FB622" s="9">
        <v>65.45</v>
      </c>
      <c r="FC622" s="9">
        <v>65.55</v>
      </c>
      <c r="FD622" s="9">
        <v>66</v>
      </c>
      <c r="FE622" s="9">
        <v>68.5</v>
      </c>
      <c r="FF622" s="9">
        <v>75.5</v>
      </c>
      <c r="FG622" s="9">
        <v>77.75</v>
      </c>
      <c r="FH622" s="9">
        <v>78</v>
      </c>
      <c r="FI622" s="9">
        <v>77.849999999999994</v>
      </c>
      <c r="FJ622" s="9">
        <v>77.45</v>
      </c>
      <c r="FK622" s="9">
        <v>75.150000000000006</v>
      </c>
      <c r="FL622" s="9">
        <v>68.7</v>
      </c>
      <c r="FM622" s="9">
        <v>66.650000000000006</v>
      </c>
      <c r="FO622" s="9">
        <v>81.985200000000006</v>
      </c>
      <c r="FP622" s="7">
        <v>83.27</v>
      </c>
      <c r="FQ622" s="9">
        <v>1.2512000000000001</v>
      </c>
      <c r="FR622" s="7">
        <f t="shared" si="78"/>
        <v>66.552109974424539</v>
      </c>
      <c r="FT622" s="7">
        <v>4.2699999999999996</v>
      </c>
      <c r="FU622" s="7">
        <v>4.1399999999999997</v>
      </c>
      <c r="FV622" s="9">
        <v>82.101799999999997</v>
      </c>
      <c r="FX622" s="9">
        <v>83.88</v>
      </c>
      <c r="FY622" s="9">
        <v>82.75</v>
      </c>
      <c r="FZ622" s="9">
        <v>81.069999999999993</v>
      </c>
      <c r="GA622" s="9">
        <v>78.41</v>
      </c>
      <c r="GB622" s="9">
        <v>74.69</v>
      </c>
    </row>
    <row r="623" spans="1:184" x14ac:dyDescent="0.25">
      <c r="A623" s="6">
        <f t="shared" si="79"/>
        <v>45422</v>
      </c>
      <c r="B623" s="13">
        <f t="shared" si="89"/>
        <v>5</v>
      </c>
      <c r="C623" s="13">
        <f t="shared" si="90"/>
        <v>2024</v>
      </c>
      <c r="D623">
        <f t="shared" si="91"/>
        <v>202405</v>
      </c>
      <c r="E623">
        <f t="shared" si="92"/>
        <v>2</v>
      </c>
      <c r="F623">
        <f t="shared" si="93"/>
        <v>202402</v>
      </c>
      <c r="G623" t="s">
        <v>1376</v>
      </c>
      <c r="H623" s="9">
        <v>5.25</v>
      </c>
      <c r="I623" s="9">
        <v>5.2</v>
      </c>
      <c r="J623" s="10">
        <v>5.1592682999999999</v>
      </c>
      <c r="K623" s="10">
        <v>5.0635548000000004</v>
      </c>
      <c r="L623" s="10">
        <v>4.9799090000000001</v>
      </c>
      <c r="M623" s="10">
        <v>4.9063663999999996</v>
      </c>
      <c r="N623" s="10">
        <v>4.8371351000000002</v>
      </c>
      <c r="O623" s="10">
        <v>4.7684670999999996</v>
      </c>
      <c r="P623" s="10">
        <v>4.7001131999999997</v>
      </c>
      <c r="Q623" s="10">
        <v>4.6339370999999998</v>
      </c>
      <c r="R623" s="10">
        <v>4.5717752999999997</v>
      </c>
      <c r="S623" s="10">
        <v>4.5145216000000001</v>
      </c>
      <c r="T623" s="10">
        <v>4.4621250999999997</v>
      </c>
      <c r="U623" s="10">
        <v>4.4136820999999999</v>
      </c>
      <c r="V623" s="10">
        <v>4.3673675999999997</v>
      </c>
      <c r="W623" s="10">
        <v>4.3224751000000001</v>
      </c>
      <c r="X623" s="10">
        <v>4.2787290000000002</v>
      </c>
      <c r="Y623" s="10">
        <v>4.2358525</v>
      </c>
      <c r="Z623" s="10">
        <v>4.1935682999999999</v>
      </c>
      <c r="AA623" s="10">
        <v>4.1516010000000003</v>
      </c>
      <c r="AB623" s="10">
        <v>4.1097573000000001</v>
      </c>
      <c r="AC623" s="10">
        <v>4.0682314000000002</v>
      </c>
      <c r="AD623" s="10">
        <v>4.0273316000000001</v>
      </c>
      <c r="AE623" s="10">
        <v>3.9873645999999998</v>
      </c>
      <c r="AF623" s="10">
        <v>3.9486371999999998</v>
      </c>
      <c r="AG623" s="10">
        <v>3.9114575999999999</v>
      </c>
      <c r="AH623" s="10">
        <v>3.8760802000000001</v>
      </c>
      <c r="AI623" s="10">
        <v>3.8425284</v>
      </c>
      <c r="AJ623" s="10">
        <v>3.8107628</v>
      </c>
      <c r="AK623" s="10">
        <v>3.7807430000000002</v>
      </c>
      <c r="AL623" s="10">
        <v>3.7524285000000002</v>
      </c>
      <c r="AM623" s="10">
        <v>3.7257801000000002</v>
      </c>
      <c r="AN623" s="10">
        <v>3.7007572999999998</v>
      </c>
      <c r="AO623" s="10">
        <v>3.6773197999999998</v>
      </c>
      <c r="AP623" s="10">
        <v>3.6554281</v>
      </c>
      <c r="AQ623" s="10">
        <v>3.6350416999999999</v>
      </c>
      <c r="AR623" s="10">
        <v>3.6161205999999999</v>
      </c>
      <c r="AS623" s="10">
        <v>3.5986248999999999</v>
      </c>
      <c r="AT623" s="10">
        <v>3.5825116000000001</v>
      </c>
      <c r="AU623" s="10">
        <v>3.5677257</v>
      </c>
      <c r="AV623" s="10">
        <v>3.5542099999999999</v>
      </c>
      <c r="AW623" s="10">
        <v>3.5419067000000002</v>
      </c>
      <c r="AX623" s="10">
        <v>3.5307580000000001</v>
      </c>
      <c r="AY623" s="10">
        <v>3.5207066999999999</v>
      </c>
      <c r="AZ623" s="10">
        <v>3.5116947999999999</v>
      </c>
      <c r="BA623" s="10">
        <v>3.5036649</v>
      </c>
      <c r="BB623" s="10">
        <v>3.4965592999999999</v>
      </c>
      <c r="BC623" s="10">
        <v>3.4903205000000002</v>
      </c>
      <c r="BD623" s="10">
        <v>3.4848905999999999</v>
      </c>
      <c r="BE623" s="10">
        <v>3.4802124000000001</v>
      </c>
      <c r="BF623" s="10">
        <v>3.4762333999999999</v>
      </c>
      <c r="BG623" s="10">
        <v>3.4729260000000002</v>
      </c>
      <c r="BH623" s="10">
        <v>3.470269</v>
      </c>
      <c r="BI623" s="10">
        <v>3.4682412999999999</v>
      </c>
      <c r="BJ623" s="10">
        <v>3.4668218</v>
      </c>
      <c r="BK623" s="10">
        <v>3.4659892999999999</v>
      </c>
      <c r="BL623" s="10">
        <v>3.4657227000000002</v>
      </c>
      <c r="BM623" s="10">
        <v>3.4660009000000001</v>
      </c>
      <c r="BN623" s="10">
        <v>3.4668028</v>
      </c>
      <c r="BO623" s="10">
        <v>3.4681072999999998</v>
      </c>
      <c r="BP623" s="10">
        <v>3.4698931000000002</v>
      </c>
      <c r="BQ623" s="10">
        <v>3.4721392999999998</v>
      </c>
      <c r="BR623" s="10">
        <v>3.4943368000000001</v>
      </c>
      <c r="BS623" s="10">
        <v>3.5292218000000002</v>
      </c>
      <c r="BU623" s="9">
        <v>72.959999999999994</v>
      </c>
      <c r="BV623" s="9">
        <v>72.709999999999994</v>
      </c>
      <c r="BW623" s="9">
        <v>74.34</v>
      </c>
      <c r="BX623" s="9">
        <v>78.31</v>
      </c>
      <c r="BY623" s="9">
        <v>80.5</v>
      </c>
      <c r="BZ623" s="9">
        <v>90.91</v>
      </c>
      <c r="CA623" s="9">
        <v>95.76</v>
      </c>
      <c r="CB623" s="9">
        <v>97.31</v>
      </c>
      <c r="CC623" s="9">
        <v>97.49</v>
      </c>
      <c r="CD623" s="9">
        <v>94.31</v>
      </c>
      <c r="CE623" s="9">
        <v>90.12</v>
      </c>
      <c r="CF623" s="9">
        <v>87.82</v>
      </c>
      <c r="CG623" s="9">
        <v>85.51</v>
      </c>
      <c r="CH623" s="9">
        <v>84.63</v>
      </c>
      <c r="CI623" s="9">
        <v>86.22</v>
      </c>
      <c r="CJ623" s="9">
        <v>88.36</v>
      </c>
      <c r="CK623" s="9">
        <v>90.46</v>
      </c>
      <c r="CL623" s="9">
        <v>92.85</v>
      </c>
      <c r="CM623" s="9">
        <v>95.64</v>
      </c>
      <c r="CN623" s="9">
        <v>99.15</v>
      </c>
      <c r="CO623" s="9">
        <v>98.87</v>
      </c>
      <c r="CP623" s="9">
        <v>91.13</v>
      </c>
      <c r="CQ623" s="9">
        <v>73.05</v>
      </c>
      <c r="CR623" s="9">
        <v>71.150000000000006</v>
      </c>
      <c r="CS623" s="9">
        <v>68.650000000000006</v>
      </c>
      <c r="CT623" s="9">
        <v>67.02</v>
      </c>
      <c r="CU623" s="9">
        <v>67.59</v>
      </c>
      <c r="CV623" s="9">
        <v>69.64</v>
      </c>
      <c r="CW623" s="9">
        <v>73.290000000000006</v>
      </c>
      <c r="CX623" s="9">
        <v>77.2</v>
      </c>
      <c r="CY623" s="9">
        <v>80.48</v>
      </c>
      <c r="CZ623" s="9">
        <v>83.28</v>
      </c>
      <c r="DA623" s="9">
        <v>82.42</v>
      </c>
      <c r="DB623" s="9">
        <v>78.489999999999995</v>
      </c>
      <c r="DC623" s="9">
        <v>71.650000000000006</v>
      </c>
      <c r="DD623" s="9">
        <v>67.430000000000007</v>
      </c>
      <c r="DE623" s="9">
        <v>64.319999999999993</v>
      </c>
      <c r="DF623" s="9">
        <v>62.82</v>
      </c>
      <c r="DG623" s="9">
        <v>63.47</v>
      </c>
      <c r="DH623" s="9">
        <v>66.47</v>
      </c>
      <c r="DI623" s="9">
        <v>69.72</v>
      </c>
      <c r="DJ623" s="9">
        <v>73.09</v>
      </c>
      <c r="DK623" s="9">
        <v>76.63</v>
      </c>
      <c r="DL623" s="9">
        <v>79.98</v>
      </c>
      <c r="DM623" s="9">
        <v>79.27</v>
      </c>
      <c r="DN623" s="9">
        <v>76.010000000000005</v>
      </c>
      <c r="DO623" s="9">
        <v>70.84</v>
      </c>
      <c r="DP623" s="9">
        <v>65.84</v>
      </c>
      <c r="DR623" s="9">
        <v>65.8</v>
      </c>
      <c r="DS623" s="9">
        <v>68.099999999999994</v>
      </c>
      <c r="DT623" s="9">
        <v>65</v>
      </c>
      <c r="DU623" s="9">
        <v>72.5</v>
      </c>
      <c r="DV623" s="9">
        <v>73.099999999999994</v>
      </c>
      <c r="DW623" s="9">
        <v>81.400000000000006</v>
      </c>
      <c r="DX623" s="9">
        <v>82.7</v>
      </c>
      <c r="DY623" s="9">
        <v>86.9</v>
      </c>
      <c r="DZ623" s="9">
        <v>86.9</v>
      </c>
      <c r="EA623" s="9">
        <v>82</v>
      </c>
      <c r="EB623" s="9">
        <v>77.150000000000006</v>
      </c>
      <c r="EC623" s="9">
        <v>75.5</v>
      </c>
      <c r="ED623" s="9">
        <v>74.95</v>
      </c>
      <c r="EE623" s="9">
        <v>73.900000000000006</v>
      </c>
      <c r="EF623" s="9">
        <v>73.900000000000006</v>
      </c>
      <c r="EG623" s="9">
        <v>76</v>
      </c>
      <c r="EH623" s="9">
        <v>82.5</v>
      </c>
      <c r="EI623" s="9">
        <v>84.6</v>
      </c>
      <c r="EJ623" s="9">
        <v>84.9</v>
      </c>
      <c r="EK623" s="9">
        <v>84.95</v>
      </c>
      <c r="EL623" s="9">
        <v>84.25</v>
      </c>
      <c r="EM623" s="9">
        <v>79.599999999999994</v>
      </c>
      <c r="EN623" s="9">
        <v>66.45</v>
      </c>
      <c r="EO623" s="9">
        <v>62.35</v>
      </c>
      <c r="EP623" s="9">
        <v>62.1</v>
      </c>
      <c r="EQ623" s="9">
        <v>62.4</v>
      </c>
      <c r="ER623" s="9">
        <v>63</v>
      </c>
      <c r="ES623" s="9">
        <v>65.650000000000006</v>
      </c>
      <c r="ET623" s="9">
        <v>73.150000000000006</v>
      </c>
      <c r="EU623" s="9">
        <v>75.55</v>
      </c>
      <c r="EV623" s="9">
        <v>75.75</v>
      </c>
      <c r="EW623" s="9">
        <v>75.599999999999994</v>
      </c>
      <c r="EX623" s="9">
        <v>75.2</v>
      </c>
      <c r="EY623" s="9">
        <v>73.150000000000006</v>
      </c>
      <c r="EZ623" s="9">
        <v>67.5</v>
      </c>
      <c r="FA623" s="9">
        <v>65.650000000000006</v>
      </c>
      <c r="FB623" s="9">
        <v>65.5</v>
      </c>
      <c r="FC623" s="9">
        <v>65.599999999999994</v>
      </c>
      <c r="FD623" s="9">
        <v>66.05</v>
      </c>
      <c r="FE623" s="9">
        <v>68.55</v>
      </c>
      <c r="FF623" s="9">
        <v>75.55</v>
      </c>
      <c r="FG623" s="9">
        <v>77.8</v>
      </c>
      <c r="FH623" s="9">
        <v>78.05</v>
      </c>
      <c r="FI623" s="9">
        <v>77.95</v>
      </c>
      <c r="FJ623" s="9">
        <v>77.5</v>
      </c>
      <c r="FK623" s="9">
        <v>75.2</v>
      </c>
      <c r="FL623" s="9">
        <v>68.75</v>
      </c>
      <c r="FM623" s="9">
        <v>66.7</v>
      </c>
      <c r="FO623" s="9">
        <v>82.0244</v>
      </c>
      <c r="FP623" s="7">
        <v>83.39</v>
      </c>
      <c r="FQ623" s="9">
        <v>1.2507999999999999</v>
      </c>
      <c r="FR623" s="7">
        <f t="shared" si="78"/>
        <v>66.66933162775824</v>
      </c>
      <c r="FT623" s="7">
        <v>4.32</v>
      </c>
      <c r="FU623" s="7">
        <v>4.17</v>
      </c>
      <c r="FV623" s="9">
        <v>82.1434</v>
      </c>
      <c r="FX623" s="9">
        <v>82.79</v>
      </c>
      <c r="FY623" s="9">
        <v>81.83</v>
      </c>
      <c r="FZ623" s="9">
        <v>80.23</v>
      </c>
      <c r="GA623" s="9">
        <v>77.69</v>
      </c>
      <c r="GB623" s="9">
        <v>74.16</v>
      </c>
    </row>
    <row r="624" spans="1:184" x14ac:dyDescent="0.25">
      <c r="A624" s="6">
        <f t="shared" si="79"/>
        <v>45425</v>
      </c>
      <c r="B624" s="13">
        <f t="shared" si="89"/>
        <v>5</v>
      </c>
      <c r="C624" s="13">
        <f t="shared" si="90"/>
        <v>2024</v>
      </c>
      <c r="D624">
        <f t="shared" si="91"/>
        <v>202405</v>
      </c>
      <c r="E624">
        <f t="shared" si="92"/>
        <v>2</v>
      </c>
      <c r="F624">
        <f t="shared" si="93"/>
        <v>202402</v>
      </c>
      <c r="G624" t="s">
        <v>1377</v>
      </c>
      <c r="H624" s="9">
        <v>5.25</v>
      </c>
      <c r="I624" s="9">
        <v>5.2</v>
      </c>
      <c r="J624" s="10">
        <v>5.1597454999999997</v>
      </c>
      <c r="K624" s="10">
        <v>5.0635190000000003</v>
      </c>
      <c r="L624" s="10">
        <v>4.9821352000000001</v>
      </c>
      <c r="M624" s="10">
        <v>4.9109913000000001</v>
      </c>
      <c r="N624" s="10">
        <v>4.8429709000000001</v>
      </c>
      <c r="O624" s="10">
        <v>4.7749746000000002</v>
      </c>
      <c r="P624" s="10">
        <v>4.7077900000000001</v>
      </c>
      <c r="Q624" s="10">
        <v>4.6442508</v>
      </c>
      <c r="R624" s="10">
        <v>4.5867095999999998</v>
      </c>
      <c r="S624" s="10">
        <v>4.5358374000000001</v>
      </c>
      <c r="T624" s="10">
        <v>4.4909188999999996</v>
      </c>
      <c r="U624" s="10">
        <v>4.4502711000000001</v>
      </c>
      <c r="V624" s="10">
        <v>4.4110851999999996</v>
      </c>
      <c r="W624" s="10">
        <v>4.3724189999999998</v>
      </c>
      <c r="X624" s="10">
        <v>4.3339156000000001</v>
      </c>
      <c r="Y624" s="10">
        <v>4.2952165000000004</v>
      </c>
      <c r="Z624" s="10">
        <v>4.2559635</v>
      </c>
      <c r="AA624" s="10">
        <v>4.2157993999999999</v>
      </c>
      <c r="AB624" s="10">
        <v>4.1744892</v>
      </c>
      <c r="AC624" s="10">
        <v>4.1323685000000001</v>
      </c>
      <c r="AD624" s="10">
        <v>4.0899399000000001</v>
      </c>
      <c r="AE624" s="10">
        <v>4.0477046999999997</v>
      </c>
      <c r="AF624" s="10">
        <v>4.0061640000000001</v>
      </c>
      <c r="AG624" s="10">
        <v>3.9658205999999998</v>
      </c>
      <c r="AH624" s="10">
        <v>3.9270900000000002</v>
      </c>
      <c r="AI624" s="10">
        <v>3.8900458000000002</v>
      </c>
      <c r="AJ624" s="10">
        <v>3.8546770000000001</v>
      </c>
      <c r="AK624" s="10">
        <v>3.8209716999999999</v>
      </c>
      <c r="AL624" s="10">
        <v>3.7889176999999998</v>
      </c>
      <c r="AM624" s="10">
        <v>3.7585041000000001</v>
      </c>
      <c r="AN624" s="10">
        <v>3.7297188999999999</v>
      </c>
      <c r="AO624" s="10">
        <v>3.70255</v>
      </c>
      <c r="AP624" s="10">
        <v>3.6769864999999999</v>
      </c>
      <c r="AQ624" s="10">
        <v>3.6530163</v>
      </c>
      <c r="AR624" s="10">
        <v>3.6306275000000001</v>
      </c>
      <c r="AS624" s="10">
        <v>3.6098089999999998</v>
      </c>
      <c r="AT624" s="10">
        <v>3.5905412000000001</v>
      </c>
      <c r="AU624" s="10">
        <v>3.5727745999999998</v>
      </c>
      <c r="AV624" s="10">
        <v>3.5564526000000001</v>
      </c>
      <c r="AW624" s="10">
        <v>3.5415182000000001</v>
      </c>
      <c r="AX624" s="10">
        <v>3.5279140999999998</v>
      </c>
      <c r="AY624" s="10">
        <v>3.5155837999999999</v>
      </c>
      <c r="AZ624" s="10">
        <v>3.5044702000000001</v>
      </c>
      <c r="BA624" s="10">
        <v>3.4945162000000001</v>
      </c>
      <c r="BB624" s="10">
        <v>3.4856652000000001</v>
      </c>
      <c r="BC624" s="10">
        <v>3.4778600000000002</v>
      </c>
      <c r="BD624" s="10">
        <v>3.4710437999999999</v>
      </c>
      <c r="BE624" s="10">
        <v>3.4651595999999998</v>
      </c>
      <c r="BF624" s="10">
        <v>3.4601538000000001</v>
      </c>
      <c r="BG624" s="10">
        <v>3.4559910999999999</v>
      </c>
      <c r="BH624" s="10">
        <v>3.4526422000000001</v>
      </c>
      <c r="BI624" s="10">
        <v>3.4500777999999999</v>
      </c>
      <c r="BJ624" s="10">
        <v>3.4482686</v>
      </c>
      <c r="BK624" s="10">
        <v>3.4471854999999998</v>
      </c>
      <c r="BL624" s="10">
        <v>3.4467989999999999</v>
      </c>
      <c r="BM624" s="10">
        <v>3.4470798999999999</v>
      </c>
      <c r="BN624" s="10">
        <v>3.4479989</v>
      </c>
      <c r="BO624" s="10">
        <v>3.4495266999999998</v>
      </c>
      <c r="BP624" s="10">
        <v>3.4516342</v>
      </c>
      <c r="BQ624" s="10">
        <v>3.4542918999999999</v>
      </c>
      <c r="BR624" s="10">
        <v>3.4803464000000002</v>
      </c>
      <c r="BS624" s="10">
        <v>3.5200075000000002</v>
      </c>
      <c r="BU624" s="9">
        <v>71.540000000000006</v>
      </c>
      <c r="BV624" s="9">
        <v>71.42</v>
      </c>
      <c r="BW624" s="9">
        <v>73.22</v>
      </c>
      <c r="BX624" s="9">
        <v>77.010000000000005</v>
      </c>
      <c r="BY624" s="9">
        <v>79.47</v>
      </c>
      <c r="BZ624" s="9">
        <v>89.94</v>
      </c>
      <c r="CA624" s="9">
        <v>94.68</v>
      </c>
      <c r="CB624" s="9">
        <v>96.17</v>
      </c>
      <c r="CC624" s="9">
        <v>96.18</v>
      </c>
      <c r="CD624" s="9">
        <v>93.25</v>
      </c>
      <c r="CE624" s="9">
        <v>89.87</v>
      </c>
      <c r="CF624" s="9">
        <v>87.02</v>
      </c>
      <c r="CG624" s="9">
        <v>84.69</v>
      </c>
      <c r="CH624" s="9">
        <v>83.81</v>
      </c>
      <c r="CI624" s="9">
        <v>85.41</v>
      </c>
      <c r="CJ624" s="9">
        <v>87.56</v>
      </c>
      <c r="CK624" s="9">
        <v>89.83</v>
      </c>
      <c r="CL624" s="9">
        <v>92.37</v>
      </c>
      <c r="CM624" s="9">
        <v>95.21</v>
      </c>
      <c r="CN624" s="9">
        <v>98.77</v>
      </c>
      <c r="CO624" s="9">
        <v>98.49</v>
      </c>
      <c r="CP624" s="9">
        <v>90.76</v>
      </c>
      <c r="CQ624" s="9">
        <v>73.12</v>
      </c>
      <c r="CR624" s="9">
        <v>71.5</v>
      </c>
      <c r="CS624" s="9">
        <v>69</v>
      </c>
      <c r="CT624" s="9">
        <v>67.37</v>
      </c>
      <c r="CU624" s="9">
        <v>67.95</v>
      </c>
      <c r="CV624" s="9">
        <v>70</v>
      </c>
      <c r="CW624" s="9">
        <v>73.52</v>
      </c>
      <c r="CX624" s="9">
        <v>77.430000000000007</v>
      </c>
      <c r="CY624" s="9">
        <v>80.72</v>
      </c>
      <c r="CZ624" s="9">
        <v>83.52</v>
      </c>
      <c r="DA624" s="9">
        <v>82.66</v>
      </c>
      <c r="DB624" s="9">
        <v>78.73</v>
      </c>
      <c r="DC624" s="9">
        <v>71.75</v>
      </c>
      <c r="DD624" s="9">
        <v>67.53</v>
      </c>
      <c r="DE624" s="9">
        <v>64.42</v>
      </c>
      <c r="DF624" s="9">
        <v>62.92</v>
      </c>
      <c r="DG624" s="9">
        <v>63.57</v>
      </c>
      <c r="DH624" s="9">
        <v>66.569999999999993</v>
      </c>
      <c r="DI624" s="9">
        <v>69.819999999999993</v>
      </c>
      <c r="DJ624" s="9">
        <v>73.209999999999994</v>
      </c>
      <c r="DK624" s="9">
        <v>76.75</v>
      </c>
      <c r="DL624" s="9">
        <v>80.209999999999994</v>
      </c>
      <c r="DM624" s="9">
        <v>79.5</v>
      </c>
      <c r="DN624" s="9">
        <v>76.239999999999995</v>
      </c>
      <c r="DO624" s="9">
        <v>71.069999999999993</v>
      </c>
      <c r="DP624" s="9">
        <v>66.069999999999993</v>
      </c>
      <c r="DR624" s="9">
        <v>64.650000000000006</v>
      </c>
      <c r="DS624" s="9">
        <v>67.25</v>
      </c>
      <c r="DT624" s="9">
        <v>64.650000000000006</v>
      </c>
      <c r="DU624" s="9">
        <v>71.25</v>
      </c>
      <c r="DV624" s="9">
        <v>72.7</v>
      </c>
      <c r="DW624" s="9">
        <v>80.7</v>
      </c>
      <c r="DX624" s="9">
        <v>82.15</v>
      </c>
      <c r="DY624" s="9">
        <v>86.6</v>
      </c>
      <c r="DZ624" s="9">
        <v>86.6</v>
      </c>
      <c r="EA624" s="9">
        <v>81.7</v>
      </c>
      <c r="EB624" s="9">
        <v>76.7</v>
      </c>
      <c r="EC624" s="9">
        <v>75.05</v>
      </c>
      <c r="ED624" s="9">
        <v>74.349999999999994</v>
      </c>
      <c r="EE624" s="9">
        <v>73</v>
      </c>
      <c r="EF624" s="9">
        <v>72.849999999999994</v>
      </c>
      <c r="EG624" s="9">
        <v>75.2</v>
      </c>
      <c r="EH624" s="9">
        <v>81.95</v>
      </c>
      <c r="EI624" s="9">
        <v>84.15</v>
      </c>
      <c r="EJ624" s="9">
        <v>84.5</v>
      </c>
      <c r="EK624" s="9">
        <v>84.55</v>
      </c>
      <c r="EL624" s="9">
        <v>83.85</v>
      </c>
      <c r="EM624" s="9">
        <v>79.2</v>
      </c>
      <c r="EN624" s="9">
        <v>66.400000000000006</v>
      </c>
      <c r="EO624" s="9">
        <v>62.4</v>
      </c>
      <c r="EP624" s="9">
        <v>62.15</v>
      </c>
      <c r="EQ624" s="9">
        <v>62.45</v>
      </c>
      <c r="ER624" s="9">
        <v>63.05</v>
      </c>
      <c r="ES624" s="9">
        <v>65.650000000000006</v>
      </c>
      <c r="ET624" s="9">
        <v>72.849999999999994</v>
      </c>
      <c r="EU624" s="9">
        <v>75.150000000000006</v>
      </c>
      <c r="EV624" s="9">
        <v>75.349999999999994</v>
      </c>
      <c r="EW624" s="9">
        <v>75.25</v>
      </c>
      <c r="EX624" s="9">
        <v>74.8</v>
      </c>
      <c r="EY624" s="9">
        <v>72.7</v>
      </c>
      <c r="EZ624" s="9">
        <v>67.05</v>
      </c>
      <c r="FA624" s="9">
        <v>65.25</v>
      </c>
      <c r="FB624" s="9">
        <v>65.099999999999994</v>
      </c>
      <c r="FC624" s="9">
        <v>65.150000000000006</v>
      </c>
      <c r="FD624" s="9">
        <v>65.650000000000006</v>
      </c>
      <c r="FE624" s="9">
        <v>68.2</v>
      </c>
      <c r="FF624" s="9">
        <v>75.2</v>
      </c>
      <c r="FG624" s="9">
        <v>77.400000000000006</v>
      </c>
      <c r="FH624" s="9">
        <v>77.650000000000006</v>
      </c>
      <c r="FI624" s="9">
        <v>77.55</v>
      </c>
      <c r="FJ624" s="9">
        <v>77.099999999999994</v>
      </c>
      <c r="FK624" s="9">
        <v>74.75</v>
      </c>
      <c r="FL624" s="9">
        <v>68.349999999999994</v>
      </c>
      <c r="FM624" s="9">
        <v>66.3</v>
      </c>
      <c r="FO624" s="9">
        <v>82.210099999999997</v>
      </c>
      <c r="FP624" s="7">
        <v>83.18</v>
      </c>
      <c r="FQ624" s="9">
        <v>1.2563</v>
      </c>
      <c r="FR624" s="7">
        <f t="shared" si="78"/>
        <v>66.210300087558707</v>
      </c>
      <c r="FT624" s="7">
        <v>4.32</v>
      </c>
      <c r="FU624" s="7">
        <v>4.17</v>
      </c>
      <c r="FV624" s="9">
        <v>82.338200000000001</v>
      </c>
      <c r="FX624" s="9">
        <v>83.36</v>
      </c>
      <c r="FY624" s="9">
        <v>82.37</v>
      </c>
      <c r="FZ624" s="9">
        <v>80.77</v>
      </c>
      <c r="GA624" s="9">
        <v>78.17</v>
      </c>
      <c r="GB624" s="9">
        <v>74.510000000000005</v>
      </c>
    </row>
    <row r="625" spans="1:184" x14ac:dyDescent="0.25">
      <c r="A625" s="6">
        <f t="shared" si="79"/>
        <v>45426</v>
      </c>
      <c r="B625" s="13">
        <f t="shared" si="89"/>
        <v>5</v>
      </c>
      <c r="C625" s="13">
        <f t="shared" si="90"/>
        <v>2024</v>
      </c>
      <c r="D625">
        <f t="shared" si="91"/>
        <v>202405</v>
      </c>
      <c r="E625">
        <f t="shared" si="92"/>
        <v>2</v>
      </c>
      <c r="F625">
        <f t="shared" si="93"/>
        <v>202402</v>
      </c>
      <c r="G625" t="s">
        <v>1378</v>
      </c>
      <c r="H625" s="9">
        <v>5.25</v>
      </c>
      <c r="I625" s="9">
        <v>5.2</v>
      </c>
      <c r="J625" s="10">
        <v>5.1570657000000004</v>
      </c>
      <c r="K625" s="10">
        <v>5.0577854000000002</v>
      </c>
      <c r="L625" s="10">
        <v>4.9745816999999999</v>
      </c>
      <c r="M625" s="10">
        <v>4.9018867999999998</v>
      </c>
      <c r="N625" s="10">
        <v>4.8328847000000001</v>
      </c>
      <c r="O625" s="10">
        <v>4.7645375000000003</v>
      </c>
      <c r="P625" s="10">
        <v>4.6973956000000001</v>
      </c>
      <c r="Q625" s="10">
        <v>4.6338220000000003</v>
      </c>
      <c r="R625" s="10">
        <v>4.5758666999999997</v>
      </c>
      <c r="S625" s="10">
        <v>4.5241403</v>
      </c>
      <c r="T625" s="10">
        <v>4.4780784999999996</v>
      </c>
      <c r="U625" s="10">
        <v>4.4361706999999999</v>
      </c>
      <c r="V625" s="10">
        <v>4.3956175000000002</v>
      </c>
      <c r="W625" s="10">
        <v>4.3555107</v>
      </c>
      <c r="X625" s="10">
        <v>4.3155349999999997</v>
      </c>
      <c r="Y625" s="10">
        <v>4.2753733</v>
      </c>
      <c r="Z625" s="10">
        <v>4.2347086999999997</v>
      </c>
      <c r="AA625" s="10">
        <v>4.1932257999999996</v>
      </c>
      <c r="AB625" s="10">
        <v>4.1507255000000001</v>
      </c>
      <c r="AC625" s="10">
        <v>4.1075549999999996</v>
      </c>
      <c r="AD625" s="10">
        <v>4.0642215000000004</v>
      </c>
      <c r="AE625" s="10">
        <v>4.0212307000000003</v>
      </c>
      <c r="AF625" s="10">
        <v>3.9790882999999999</v>
      </c>
      <c r="AG625" s="10">
        <v>3.9383013999999998</v>
      </c>
      <c r="AH625" s="10">
        <v>3.8992882999999998</v>
      </c>
      <c r="AI625" s="10">
        <v>3.8621181</v>
      </c>
      <c r="AJ625" s="10">
        <v>3.8267737999999998</v>
      </c>
      <c r="AK625" s="10">
        <v>3.793237</v>
      </c>
      <c r="AL625" s="10">
        <v>3.7614896</v>
      </c>
      <c r="AM625" s="10">
        <v>3.7315144</v>
      </c>
      <c r="AN625" s="10">
        <v>3.7032930999999998</v>
      </c>
      <c r="AO625" s="10">
        <v>3.6768076000000001</v>
      </c>
      <c r="AP625" s="10">
        <v>3.6520405999999999</v>
      </c>
      <c r="AQ625" s="10">
        <v>3.6289739999999999</v>
      </c>
      <c r="AR625" s="10">
        <v>3.6075895999999998</v>
      </c>
      <c r="AS625" s="10">
        <v>3.5878700000000001</v>
      </c>
      <c r="AT625" s="10">
        <v>3.5697882000000001</v>
      </c>
      <c r="AU625" s="10">
        <v>3.5532813000000001</v>
      </c>
      <c r="AV625" s="10">
        <v>3.5382779000000002</v>
      </c>
      <c r="AW625" s="10">
        <v>3.5247061999999998</v>
      </c>
      <c r="AX625" s="10">
        <v>3.5124944</v>
      </c>
      <c r="AY625" s="10">
        <v>3.5015710000000002</v>
      </c>
      <c r="AZ625" s="10">
        <v>3.4918643</v>
      </c>
      <c r="BA625" s="10">
        <v>3.4833025000000002</v>
      </c>
      <c r="BB625" s="10">
        <v>3.4758141</v>
      </c>
      <c r="BC625" s="10">
        <v>3.4693272999999998</v>
      </c>
      <c r="BD625" s="10">
        <v>3.4637703000000002</v>
      </c>
      <c r="BE625" s="10">
        <v>3.4590717</v>
      </c>
      <c r="BF625" s="10">
        <v>3.4551653999999998</v>
      </c>
      <c r="BG625" s="10">
        <v>3.4520137000000002</v>
      </c>
      <c r="BH625" s="10">
        <v>3.4495874</v>
      </c>
      <c r="BI625" s="10">
        <v>3.4478572000000001</v>
      </c>
      <c r="BJ625" s="10">
        <v>3.4467940000000001</v>
      </c>
      <c r="BK625" s="10">
        <v>3.4463685000000002</v>
      </c>
      <c r="BL625" s="10">
        <v>3.4465515</v>
      </c>
      <c r="BM625" s="10">
        <v>3.4473139000000002</v>
      </c>
      <c r="BN625" s="10">
        <v>3.4486262999999999</v>
      </c>
      <c r="BO625" s="10">
        <v>3.4504595999999998</v>
      </c>
      <c r="BP625" s="10">
        <v>3.4527846000000002</v>
      </c>
      <c r="BQ625" s="10">
        <v>3.4555720999999999</v>
      </c>
      <c r="BR625" s="10">
        <v>3.4807717</v>
      </c>
      <c r="BS625" s="10">
        <v>3.5176793000000002</v>
      </c>
      <c r="BU625" s="9">
        <v>71.959999999999994</v>
      </c>
      <c r="BV625" s="9">
        <v>71.83</v>
      </c>
      <c r="BW625" s="9">
        <v>73.59</v>
      </c>
      <c r="BX625" s="9">
        <v>77.709999999999994</v>
      </c>
      <c r="BY625" s="9">
        <v>80.62</v>
      </c>
      <c r="BZ625" s="9">
        <v>90.71</v>
      </c>
      <c r="CA625" s="9">
        <v>95.73</v>
      </c>
      <c r="CB625" s="9">
        <v>97.33</v>
      </c>
      <c r="CC625" s="9">
        <v>97.39</v>
      </c>
      <c r="CD625" s="9">
        <v>94.37</v>
      </c>
      <c r="CE625" s="9">
        <v>91.01</v>
      </c>
      <c r="CF625" s="9">
        <v>88.22</v>
      </c>
      <c r="CG625" s="9">
        <v>85.86</v>
      </c>
      <c r="CH625" s="9">
        <v>85.03</v>
      </c>
      <c r="CI625" s="9">
        <v>86.63</v>
      </c>
      <c r="CJ625" s="9">
        <v>88.79</v>
      </c>
      <c r="CK625" s="9">
        <v>91.13</v>
      </c>
      <c r="CL625" s="9">
        <v>93.67</v>
      </c>
      <c r="CM625" s="9">
        <v>96.51</v>
      </c>
      <c r="CN625" s="9">
        <v>100.04</v>
      </c>
      <c r="CO625" s="9">
        <v>99.74</v>
      </c>
      <c r="CP625" s="9">
        <v>91.99</v>
      </c>
      <c r="CQ625" s="9">
        <v>74.319999999999993</v>
      </c>
      <c r="CR625" s="9">
        <v>72.319999999999993</v>
      </c>
      <c r="CS625" s="9">
        <v>69.83</v>
      </c>
      <c r="CT625" s="9">
        <v>68.260000000000005</v>
      </c>
      <c r="CU625" s="9">
        <v>68.819999999999993</v>
      </c>
      <c r="CV625" s="9">
        <v>70.87</v>
      </c>
      <c r="CW625" s="9">
        <v>74.47</v>
      </c>
      <c r="CX625" s="9">
        <v>78.38</v>
      </c>
      <c r="CY625" s="9">
        <v>81.67</v>
      </c>
      <c r="CZ625" s="9">
        <v>84.47</v>
      </c>
      <c r="DA625" s="9">
        <v>83.61</v>
      </c>
      <c r="DB625" s="9">
        <v>79.680000000000007</v>
      </c>
      <c r="DC625" s="9">
        <v>72.31</v>
      </c>
      <c r="DD625" s="9">
        <v>68.09</v>
      </c>
      <c r="DE625" s="9">
        <v>64.98</v>
      </c>
      <c r="DF625" s="9">
        <v>63.48</v>
      </c>
      <c r="DG625" s="9">
        <v>64.13</v>
      </c>
      <c r="DH625" s="9">
        <v>67.13</v>
      </c>
      <c r="DI625" s="9">
        <v>70.36</v>
      </c>
      <c r="DJ625" s="9">
        <v>73.75</v>
      </c>
      <c r="DK625" s="9">
        <v>77.290000000000006</v>
      </c>
      <c r="DL625" s="9">
        <v>80.75</v>
      </c>
      <c r="DM625" s="9">
        <v>80.040000000000006</v>
      </c>
      <c r="DN625" s="9">
        <v>76.78</v>
      </c>
      <c r="DO625" s="9">
        <v>71.489999999999995</v>
      </c>
      <c r="DP625" s="9">
        <v>66.489999999999995</v>
      </c>
      <c r="DR625" s="9">
        <v>64.650000000000006</v>
      </c>
      <c r="DS625" s="9">
        <v>67.150000000000006</v>
      </c>
      <c r="DT625" s="9">
        <v>64.849999999999994</v>
      </c>
      <c r="DU625" s="9">
        <v>71.650000000000006</v>
      </c>
      <c r="DV625" s="9">
        <v>72.75</v>
      </c>
      <c r="DW625" s="9">
        <v>80.7</v>
      </c>
      <c r="DX625" s="9">
        <v>82.15</v>
      </c>
      <c r="DY625" s="9">
        <v>87.45</v>
      </c>
      <c r="DZ625" s="9">
        <v>87.45</v>
      </c>
      <c r="EA625" s="9">
        <v>82.55</v>
      </c>
      <c r="EB625" s="9">
        <v>77.3</v>
      </c>
      <c r="EC625" s="9">
        <v>75.650000000000006</v>
      </c>
      <c r="ED625" s="9">
        <v>74.95</v>
      </c>
      <c r="EE625" s="9">
        <v>73.8</v>
      </c>
      <c r="EF625" s="9">
        <v>73.650000000000006</v>
      </c>
      <c r="EG625" s="9">
        <v>76</v>
      </c>
      <c r="EH625" s="9">
        <v>82.75</v>
      </c>
      <c r="EI625" s="9">
        <v>84.95</v>
      </c>
      <c r="EJ625" s="9">
        <v>85.25</v>
      </c>
      <c r="EK625" s="9">
        <v>85.35</v>
      </c>
      <c r="EL625" s="9">
        <v>84.6</v>
      </c>
      <c r="EM625" s="9">
        <v>79.849999999999994</v>
      </c>
      <c r="EN625" s="9">
        <v>66.75</v>
      </c>
      <c r="EO625" s="9">
        <v>62.65</v>
      </c>
      <c r="EP625" s="9">
        <v>62.35</v>
      </c>
      <c r="EQ625" s="9">
        <v>62.7</v>
      </c>
      <c r="ER625" s="9">
        <v>63.25</v>
      </c>
      <c r="ES625" s="9">
        <v>66</v>
      </c>
      <c r="ET625" s="9">
        <v>73.400000000000006</v>
      </c>
      <c r="EU625" s="9">
        <v>75.75</v>
      </c>
      <c r="EV625" s="9">
        <v>76</v>
      </c>
      <c r="EW625" s="9">
        <v>75.900000000000006</v>
      </c>
      <c r="EX625" s="9">
        <v>75.400000000000006</v>
      </c>
      <c r="EY625" s="9">
        <v>72.95</v>
      </c>
      <c r="EZ625" s="9">
        <v>66.150000000000006</v>
      </c>
      <c r="FA625" s="9">
        <v>64</v>
      </c>
      <c r="FB625" s="9">
        <v>63.8</v>
      </c>
      <c r="FC625" s="9">
        <v>63.9</v>
      </c>
      <c r="FD625" s="9">
        <v>64.45</v>
      </c>
      <c r="FE625" s="9">
        <v>67.349999999999994</v>
      </c>
      <c r="FF625" s="9">
        <v>75.400000000000006</v>
      </c>
      <c r="FG625" s="9">
        <v>78</v>
      </c>
      <c r="FH625" s="9">
        <v>78.25</v>
      </c>
      <c r="FI625" s="9">
        <v>78.099999999999994</v>
      </c>
      <c r="FJ625" s="9">
        <v>77.599999999999994</v>
      </c>
      <c r="FK625" s="9">
        <v>75.25</v>
      </c>
      <c r="FL625" s="9">
        <v>68.8</v>
      </c>
      <c r="FM625" s="9">
        <v>66.8</v>
      </c>
      <c r="FO625" s="9">
        <v>82.303899999999999</v>
      </c>
      <c r="FP625" s="7">
        <v>81</v>
      </c>
      <c r="FQ625" s="9">
        <v>1.2588999999999999</v>
      </c>
      <c r="FR625" s="7">
        <f t="shared" si="78"/>
        <v>64.341885773294152</v>
      </c>
      <c r="FT625" s="7">
        <v>4.3099999999999996</v>
      </c>
      <c r="FU625" s="7">
        <v>4.16</v>
      </c>
      <c r="FV625" s="9">
        <v>82.434899999999999</v>
      </c>
      <c r="FX625" s="9">
        <v>82.38</v>
      </c>
      <c r="FY625" s="9">
        <v>81.47</v>
      </c>
      <c r="FZ625" s="9">
        <v>79.989999999999995</v>
      </c>
      <c r="GA625" s="9">
        <v>77.650000000000006</v>
      </c>
      <c r="GB625" s="9">
        <v>74.37</v>
      </c>
    </row>
    <row r="626" spans="1:184" x14ac:dyDescent="0.25">
      <c r="A626" s="6">
        <f t="shared" si="79"/>
        <v>45427</v>
      </c>
      <c r="B626" s="13">
        <f t="shared" si="89"/>
        <v>5</v>
      </c>
      <c r="C626" s="13">
        <f t="shared" si="90"/>
        <v>2024</v>
      </c>
      <c r="D626">
        <f t="shared" si="91"/>
        <v>202405</v>
      </c>
      <c r="E626">
        <f t="shared" si="92"/>
        <v>2</v>
      </c>
      <c r="F626">
        <f t="shared" si="93"/>
        <v>202402</v>
      </c>
      <c r="G626" t="s">
        <v>1379</v>
      </c>
      <c r="H626" s="9">
        <v>5.25</v>
      </c>
      <c r="I626" s="9">
        <v>5.2</v>
      </c>
      <c r="J626" s="10">
        <v>5.1536761000000002</v>
      </c>
      <c r="K626" s="10">
        <v>5.0425642000000002</v>
      </c>
      <c r="L626" s="10">
        <v>4.9530835</v>
      </c>
      <c r="M626" s="10">
        <v>4.8765878999999996</v>
      </c>
      <c r="N626" s="10">
        <v>4.8037872000000004</v>
      </c>
      <c r="O626" s="10">
        <v>4.7307556999999996</v>
      </c>
      <c r="P626" s="10">
        <v>4.6574133</v>
      </c>
      <c r="Q626" s="10">
        <v>4.5859727000000001</v>
      </c>
      <c r="R626" s="10">
        <v>4.5187778999999999</v>
      </c>
      <c r="S626" s="10">
        <v>4.4572718</v>
      </c>
      <c r="T626" s="10">
        <v>4.4013475</v>
      </c>
      <c r="U626" s="10">
        <v>4.3502609000000003</v>
      </c>
      <c r="V626" s="10">
        <v>4.3016154999999996</v>
      </c>
      <c r="W626" s="10">
        <v>4.2544778000000001</v>
      </c>
      <c r="X626" s="10">
        <v>4.2084324000000004</v>
      </c>
      <c r="Y626" s="10">
        <v>4.1630623</v>
      </c>
      <c r="Z626" s="10">
        <v>4.1179505000000001</v>
      </c>
      <c r="AA626" s="10">
        <v>4.0726816000000001</v>
      </c>
      <c r="AB626" s="10">
        <v>4.0269436000000001</v>
      </c>
      <c r="AC626" s="10">
        <v>3.9810199000000002</v>
      </c>
      <c r="AD626" s="10">
        <v>3.9354043000000001</v>
      </c>
      <c r="AE626" s="10">
        <v>3.8905896000000002</v>
      </c>
      <c r="AF626" s="10">
        <v>3.8470684999999998</v>
      </c>
      <c r="AG626" s="10">
        <v>3.8053352</v>
      </c>
      <c r="AH626" s="10">
        <v>3.7657919999999998</v>
      </c>
      <c r="AI626" s="10">
        <v>3.7284796999999998</v>
      </c>
      <c r="AJ626" s="10">
        <v>3.6933500000000001</v>
      </c>
      <c r="AK626" s="10">
        <v>3.6603531</v>
      </c>
      <c r="AL626" s="10">
        <v>3.6294393999999999</v>
      </c>
      <c r="AM626" s="10">
        <v>3.6005606999999999</v>
      </c>
      <c r="AN626" s="10">
        <v>3.5736671000000002</v>
      </c>
      <c r="AO626" s="10">
        <v>3.5487093000000001</v>
      </c>
      <c r="AP626" s="10">
        <v>3.5256386000000002</v>
      </c>
      <c r="AQ626" s="10">
        <v>3.5044054999999998</v>
      </c>
      <c r="AR626" s="10">
        <v>3.4849605000000001</v>
      </c>
      <c r="AS626" s="10">
        <v>3.4672550000000002</v>
      </c>
      <c r="AT626" s="10">
        <v>3.4512341000000002</v>
      </c>
      <c r="AU626" s="10">
        <v>3.4368175999999999</v>
      </c>
      <c r="AV626" s="10">
        <v>3.4239175999999998</v>
      </c>
      <c r="AW626" s="10">
        <v>3.4124458999999998</v>
      </c>
      <c r="AX626" s="10">
        <v>3.4023143999999998</v>
      </c>
      <c r="AY626" s="10">
        <v>3.3934351999999999</v>
      </c>
      <c r="AZ626" s="10">
        <v>3.3857200999999999</v>
      </c>
      <c r="BA626" s="10">
        <v>3.3790811000000001</v>
      </c>
      <c r="BB626" s="10">
        <v>3.3734302</v>
      </c>
      <c r="BC626" s="10">
        <v>3.3686791999999999</v>
      </c>
      <c r="BD626" s="10">
        <v>3.3647402</v>
      </c>
      <c r="BE626" s="10">
        <v>3.3615249999999999</v>
      </c>
      <c r="BF626" s="10">
        <v>3.3589552</v>
      </c>
      <c r="BG626" s="10">
        <v>3.356995</v>
      </c>
      <c r="BH626" s="10">
        <v>3.3556203999999998</v>
      </c>
      <c r="BI626" s="10">
        <v>3.3548072000000002</v>
      </c>
      <c r="BJ626" s="10">
        <v>3.3545313999999999</v>
      </c>
      <c r="BK626" s="10">
        <v>3.3547688</v>
      </c>
      <c r="BL626" s="10">
        <v>3.3554954000000001</v>
      </c>
      <c r="BM626" s="10">
        <v>3.3566870999999998</v>
      </c>
      <c r="BN626" s="10">
        <v>3.3583197999999999</v>
      </c>
      <c r="BO626" s="10">
        <v>3.3603695</v>
      </c>
      <c r="BP626" s="10">
        <v>3.3628119999999999</v>
      </c>
      <c r="BQ626" s="10">
        <v>3.3656233000000002</v>
      </c>
      <c r="BR626" s="10">
        <v>3.3893309999999999</v>
      </c>
      <c r="BS626" s="10">
        <v>3.4229422</v>
      </c>
      <c r="BU626" s="9">
        <v>72.02</v>
      </c>
      <c r="BV626" s="9">
        <v>71.680000000000007</v>
      </c>
      <c r="BW626" s="9">
        <v>73.5</v>
      </c>
      <c r="BX626" s="9">
        <v>77.41</v>
      </c>
      <c r="BY626" s="9">
        <v>80.56</v>
      </c>
      <c r="BZ626" s="9">
        <v>90.83</v>
      </c>
      <c r="CA626" s="9">
        <v>95.66</v>
      </c>
      <c r="CB626" s="9">
        <v>97.14</v>
      </c>
      <c r="CC626" s="9">
        <v>97.33</v>
      </c>
      <c r="CD626" s="9">
        <v>94.23</v>
      </c>
      <c r="CE626" s="9">
        <v>90.4</v>
      </c>
      <c r="CF626" s="9">
        <v>87.45</v>
      </c>
      <c r="CG626" s="9">
        <v>85.07</v>
      </c>
      <c r="CH626" s="9">
        <v>84.24</v>
      </c>
      <c r="CI626" s="9">
        <v>85.84</v>
      </c>
      <c r="CJ626" s="9">
        <v>88</v>
      </c>
      <c r="CK626" s="9">
        <v>90.34</v>
      </c>
      <c r="CL626" s="9">
        <v>92.88</v>
      </c>
      <c r="CM626" s="9">
        <v>95.84</v>
      </c>
      <c r="CN626" s="9">
        <v>99.42</v>
      </c>
      <c r="CO626" s="9">
        <v>99.12</v>
      </c>
      <c r="CP626" s="9">
        <v>91.38</v>
      </c>
      <c r="CQ626" s="9">
        <v>74.430000000000007</v>
      </c>
      <c r="CR626" s="9">
        <v>72.430000000000007</v>
      </c>
      <c r="CS626" s="9">
        <v>69.94</v>
      </c>
      <c r="CT626" s="9">
        <v>68.430000000000007</v>
      </c>
      <c r="CU626" s="9">
        <v>69.010000000000005</v>
      </c>
      <c r="CV626" s="9">
        <v>71.06</v>
      </c>
      <c r="CW626" s="9">
        <v>74.41</v>
      </c>
      <c r="CX626" s="9">
        <v>78.319999999999993</v>
      </c>
      <c r="CY626" s="9">
        <v>81.61</v>
      </c>
      <c r="CZ626" s="9">
        <v>84.39</v>
      </c>
      <c r="DA626" s="9">
        <v>83.53</v>
      </c>
      <c r="DB626" s="9">
        <v>79.599999999999994</v>
      </c>
      <c r="DC626" s="9">
        <v>72.47</v>
      </c>
      <c r="DD626" s="9">
        <v>68.25</v>
      </c>
      <c r="DE626" s="9">
        <v>65.14</v>
      </c>
      <c r="DF626" s="9">
        <v>63.64</v>
      </c>
      <c r="DG626" s="9">
        <v>64.290000000000006</v>
      </c>
      <c r="DH626" s="9">
        <v>67.290000000000006</v>
      </c>
      <c r="DI626" s="9">
        <v>70.540000000000006</v>
      </c>
      <c r="DJ626" s="9">
        <v>73.930000000000007</v>
      </c>
      <c r="DK626" s="9">
        <v>77.489999999999995</v>
      </c>
      <c r="DL626" s="9">
        <v>81.010000000000005</v>
      </c>
      <c r="DM626" s="9">
        <v>80.3</v>
      </c>
      <c r="DN626" s="9">
        <v>77.02</v>
      </c>
      <c r="DO626" s="9">
        <v>71.63</v>
      </c>
      <c r="DP626" s="9">
        <v>66.63</v>
      </c>
      <c r="DR626" s="9">
        <v>64.8</v>
      </c>
      <c r="DS626" s="9">
        <v>67.3</v>
      </c>
      <c r="DT626" s="9">
        <v>65.5</v>
      </c>
      <c r="DU626" s="9">
        <v>71.95</v>
      </c>
      <c r="DV626" s="9">
        <v>73.25</v>
      </c>
      <c r="DW626" s="9">
        <v>81.349999999999994</v>
      </c>
      <c r="DX626" s="9">
        <v>82.8</v>
      </c>
      <c r="DY626" s="9">
        <v>87.8</v>
      </c>
      <c r="DZ626" s="9">
        <v>87.8</v>
      </c>
      <c r="EA626" s="9">
        <v>82.9</v>
      </c>
      <c r="EB626" s="9">
        <v>76.95</v>
      </c>
      <c r="EC626" s="9">
        <v>75.3</v>
      </c>
      <c r="ED626" s="9">
        <v>74.599999999999994</v>
      </c>
      <c r="EE626" s="9">
        <v>73.650000000000006</v>
      </c>
      <c r="EF626" s="9">
        <v>73.5</v>
      </c>
      <c r="EG626" s="9">
        <v>75.849999999999994</v>
      </c>
      <c r="EH626" s="9">
        <v>82.65</v>
      </c>
      <c r="EI626" s="9">
        <v>84.85</v>
      </c>
      <c r="EJ626" s="9">
        <v>85.2</v>
      </c>
      <c r="EK626" s="9">
        <v>85.25</v>
      </c>
      <c r="EL626" s="9">
        <v>84.55</v>
      </c>
      <c r="EM626" s="9">
        <v>79.95</v>
      </c>
      <c r="EN626" s="9">
        <v>66.95</v>
      </c>
      <c r="EO626" s="9">
        <v>62.85</v>
      </c>
      <c r="EP626" s="9">
        <v>62.6</v>
      </c>
      <c r="EQ626" s="9">
        <v>62.95</v>
      </c>
      <c r="ER626" s="9">
        <v>63.5</v>
      </c>
      <c r="ES626" s="9">
        <v>66.25</v>
      </c>
      <c r="ET626" s="9">
        <v>73.900000000000006</v>
      </c>
      <c r="EU626" s="9">
        <v>76.349999999999994</v>
      </c>
      <c r="EV626" s="9">
        <v>76.599999999999994</v>
      </c>
      <c r="EW626" s="9">
        <v>76.45</v>
      </c>
      <c r="EX626" s="9">
        <v>76</v>
      </c>
      <c r="EY626" s="9">
        <v>73.75</v>
      </c>
      <c r="EZ626" s="9">
        <v>67.3</v>
      </c>
      <c r="FA626" s="9">
        <v>65.25</v>
      </c>
      <c r="FB626" s="9">
        <v>65.099999999999994</v>
      </c>
      <c r="FC626" s="9">
        <v>65.2</v>
      </c>
      <c r="FD626" s="9">
        <v>65.7</v>
      </c>
      <c r="FE626" s="9">
        <v>68.55</v>
      </c>
      <c r="FF626" s="9">
        <v>76.650000000000006</v>
      </c>
      <c r="FG626" s="9">
        <v>79.25</v>
      </c>
      <c r="FH626" s="9">
        <v>79.5</v>
      </c>
      <c r="FI626" s="9">
        <v>79.3</v>
      </c>
      <c r="FJ626" s="9">
        <v>78.849999999999994</v>
      </c>
      <c r="FK626" s="9">
        <v>76.55</v>
      </c>
      <c r="FL626" s="9">
        <v>70.099999999999994</v>
      </c>
      <c r="FM626" s="9">
        <v>68.05</v>
      </c>
      <c r="FO626" s="9">
        <v>82.495599999999996</v>
      </c>
      <c r="FP626" s="7">
        <v>79.98</v>
      </c>
      <c r="FQ626" s="9">
        <v>1.2648999999999999</v>
      </c>
      <c r="FR626" s="7">
        <f t="shared" si="78"/>
        <v>63.230294884971151</v>
      </c>
      <c r="FT626" s="7">
        <v>4.2300000000000004</v>
      </c>
      <c r="FU626" s="7">
        <v>4.0599999999999996</v>
      </c>
      <c r="FV626" s="9">
        <v>82.631299999999996</v>
      </c>
      <c r="FX626" s="9">
        <v>82.75</v>
      </c>
      <c r="FY626" s="9">
        <v>81.83</v>
      </c>
      <c r="FZ626" s="9">
        <v>80.28</v>
      </c>
      <c r="GA626" s="9">
        <v>77.87</v>
      </c>
      <c r="GB626" s="9">
        <v>74.56</v>
      </c>
    </row>
    <row r="627" spans="1:184" x14ac:dyDescent="0.25">
      <c r="A627" s="6">
        <f t="shared" si="79"/>
        <v>45428</v>
      </c>
      <c r="B627" s="13">
        <f t="shared" si="89"/>
        <v>5</v>
      </c>
      <c r="C627" s="13">
        <f t="shared" si="90"/>
        <v>2024</v>
      </c>
      <c r="D627">
        <f t="shared" si="91"/>
        <v>202405</v>
      </c>
      <c r="E627">
        <f t="shared" si="92"/>
        <v>2</v>
      </c>
      <c r="F627">
        <f t="shared" si="93"/>
        <v>202402</v>
      </c>
      <c r="G627" t="s">
        <v>1380</v>
      </c>
      <c r="H627" s="9">
        <v>5.25</v>
      </c>
      <c r="I627" s="9">
        <v>5.2</v>
      </c>
      <c r="J627" s="10">
        <v>5.1477798999999997</v>
      </c>
      <c r="K627" s="10">
        <v>5.0364009999999997</v>
      </c>
      <c r="L627" s="10">
        <v>4.9501748000000001</v>
      </c>
      <c r="M627" s="10">
        <v>4.8789411999999999</v>
      </c>
      <c r="N627" s="10">
        <v>4.8117739999999998</v>
      </c>
      <c r="O627" s="10">
        <v>4.7436211000000004</v>
      </c>
      <c r="P627" s="10">
        <v>4.6737739999999999</v>
      </c>
      <c r="Q627" s="10">
        <v>4.6038291999999998</v>
      </c>
      <c r="R627" s="10">
        <v>4.5358026000000002</v>
      </c>
      <c r="S627" s="10">
        <v>4.4711083</v>
      </c>
      <c r="T627" s="10">
        <v>4.4103960999999998</v>
      </c>
      <c r="U627" s="10">
        <v>4.3538116000000002</v>
      </c>
      <c r="V627" s="10">
        <v>4.3012296000000001</v>
      </c>
      <c r="W627" s="10">
        <v>4.2520515000000003</v>
      </c>
      <c r="X627" s="10">
        <v>4.2055673000000002</v>
      </c>
      <c r="Y627" s="10">
        <v>4.1610654</v>
      </c>
      <c r="Z627" s="10">
        <v>4.1178341999999999</v>
      </c>
      <c r="AA627" s="10">
        <v>4.0751638000000003</v>
      </c>
      <c r="AB627" s="10">
        <v>4.0324795</v>
      </c>
      <c r="AC627" s="10">
        <v>3.9899091000000002</v>
      </c>
      <c r="AD627" s="10">
        <v>3.9478061000000002</v>
      </c>
      <c r="AE627" s="10">
        <v>3.9065224999999999</v>
      </c>
      <c r="AF627" s="10">
        <v>3.8664105000000002</v>
      </c>
      <c r="AG627" s="10">
        <v>3.8278235999999999</v>
      </c>
      <c r="AH627" s="10">
        <v>3.7910623999999999</v>
      </c>
      <c r="AI627" s="10">
        <v>3.7561765999999999</v>
      </c>
      <c r="AJ627" s="10">
        <v>3.7231409000000002</v>
      </c>
      <c r="AK627" s="10">
        <v>3.6919284999999999</v>
      </c>
      <c r="AL627" s="10">
        <v>3.6625128</v>
      </c>
      <c r="AM627" s="10">
        <v>3.6348682999999999</v>
      </c>
      <c r="AN627" s="10">
        <v>3.6089682999999999</v>
      </c>
      <c r="AO627" s="10">
        <v>3.5847863000000002</v>
      </c>
      <c r="AP627" s="10">
        <v>3.5622965</v>
      </c>
      <c r="AQ627" s="10">
        <v>3.5414724999999998</v>
      </c>
      <c r="AR627" s="10">
        <v>3.5222877000000001</v>
      </c>
      <c r="AS627" s="10">
        <v>3.5047163000000001</v>
      </c>
      <c r="AT627" s="10">
        <v>3.4887239000000001</v>
      </c>
      <c r="AU627" s="10">
        <v>3.4742411</v>
      </c>
      <c r="AV627" s="10">
        <v>3.4611890999999999</v>
      </c>
      <c r="AW627" s="10">
        <v>3.4494889</v>
      </c>
      <c r="AX627" s="10">
        <v>3.4390613999999999</v>
      </c>
      <c r="AY627" s="10">
        <v>3.4298278999999998</v>
      </c>
      <c r="AZ627" s="10">
        <v>3.4217092999999998</v>
      </c>
      <c r="BA627" s="10">
        <v>3.4146264999999998</v>
      </c>
      <c r="BB627" s="10">
        <v>3.4085006999999998</v>
      </c>
      <c r="BC627" s="10">
        <v>3.4032529999999999</v>
      </c>
      <c r="BD627" s="10">
        <v>3.3988043000000001</v>
      </c>
      <c r="BE627" s="10">
        <v>3.3950757</v>
      </c>
      <c r="BF627" s="10">
        <v>3.3919969000000001</v>
      </c>
      <c r="BG627" s="10">
        <v>3.3895366</v>
      </c>
      <c r="BH627" s="10">
        <v>3.3876740000000001</v>
      </c>
      <c r="BI627" s="10">
        <v>3.3863881999999998</v>
      </c>
      <c r="BJ627" s="10">
        <v>3.3856584000000001</v>
      </c>
      <c r="BK627" s="10">
        <v>3.3854639</v>
      </c>
      <c r="BL627" s="10">
        <v>3.3857838999999998</v>
      </c>
      <c r="BM627" s="10">
        <v>3.3865976999999998</v>
      </c>
      <c r="BN627" s="10">
        <v>3.3878843000000001</v>
      </c>
      <c r="BO627" s="10">
        <v>3.3896229999999998</v>
      </c>
      <c r="BP627" s="10">
        <v>3.3917931000000001</v>
      </c>
      <c r="BQ627" s="10">
        <v>3.3943737999999999</v>
      </c>
      <c r="BR627" s="10">
        <v>3.4175819999999999</v>
      </c>
      <c r="BS627" s="10">
        <v>3.4519508000000001</v>
      </c>
      <c r="BU627" s="9">
        <v>73.03</v>
      </c>
      <c r="BV627" s="9">
        <v>72.81</v>
      </c>
      <c r="BW627" s="9">
        <v>74.81</v>
      </c>
      <c r="BX627" s="9">
        <v>78.81</v>
      </c>
      <c r="BY627" s="9">
        <v>81.81</v>
      </c>
      <c r="BZ627" s="9">
        <v>92.09</v>
      </c>
      <c r="CA627" s="9">
        <v>96.85</v>
      </c>
      <c r="CB627" s="9">
        <v>98.3</v>
      </c>
      <c r="CC627" s="9">
        <v>98.38</v>
      </c>
      <c r="CD627" s="9">
        <v>95.24</v>
      </c>
      <c r="CE627" s="9">
        <v>91.52</v>
      </c>
      <c r="CF627" s="9">
        <v>88.65</v>
      </c>
      <c r="CG627" s="9">
        <v>86.27</v>
      </c>
      <c r="CH627" s="9">
        <v>85.36</v>
      </c>
      <c r="CI627" s="9">
        <v>86.86</v>
      </c>
      <c r="CJ627" s="9">
        <v>89.02</v>
      </c>
      <c r="CK627" s="9">
        <v>91.36</v>
      </c>
      <c r="CL627" s="9">
        <v>93.9</v>
      </c>
      <c r="CM627" s="9">
        <v>96.86</v>
      </c>
      <c r="CN627" s="9">
        <v>100.44</v>
      </c>
      <c r="CO627" s="9">
        <v>100.14</v>
      </c>
      <c r="CP627" s="9">
        <v>92.4</v>
      </c>
      <c r="CQ627" s="9">
        <v>75.45</v>
      </c>
      <c r="CR627" s="9">
        <v>73.45</v>
      </c>
      <c r="CS627" s="9">
        <v>70.959999999999994</v>
      </c>
      <c r="CT627" s="9">
        <v>69.45</v>
      </c>
      <c r="CU627" s="9">
        <v>70.03</v>
      </c>
      <c r="CV627" s="9">
        <v>72.08</v>
      </c>
      <c r="CW627" s="9">
        <v>75.430000000000007</v>
      </c>
      <c r="CX627" s="9">
        <v>79.34</v>
      </c>
      <c r="CY627" s="9">
        <v>82.63</v>
      </c>
      <c r="CZ627" s="9">
        <v>85.41</v>
      </c>
      <c r="DA627" s="9">
        <v>84.55</v>
      </c>
      <c r="DB627" s="9">
        <v>80.62</v>
      </c>
      <c r="DC627" s="9">
        <v>73.489999999999995</v>
      </c>
      <c r="DD627" s="9">
        <v>69.27</v>
      </c>
      <c r="DE627" s="9">
        <v>66.16</v>
      </c>
      <c r="DF627" s="9">
        <v>64.66</v>
      </c>
      <c r="DG627" s="9">
        <v>65.31</v>
      </c>
      <c r="DH627" s="9">
        <v>68.31</v>
      </c>
      <c r="DI627" s="9">
        <v>71.56</v>
      </c>
      <c r="DJ627" s="9">
        <v>74.95</v>
      </c>
      <c r="DK627" s="9">
        <v>78.510000000000005</v>
      </c>
      <c r="DL627" s="9">
        <v>82.03</v>
      </c>
      <c r="DM627" s="9">
        <v>81.319999999999993</v>
      </c>
      <c r="DN627" s="9">
        <v>78.040000000000006</v>
      </c>
      <c r="DO627" s="9">
        <v>72.650000000000006</v>
      </c>
      <c r="DP627" s="9">
        <v>67.650000000000006</v>
      </c>
      <c r="DR627" s="9">
        <v>66.3</v>
      </c>
      <c r="DS627" s="9">
        <v>68.75</v>
      </c>
      <c r="DT627" s="9">
        <v>67.7</v>
      </c>
      <c r="DU627" s="9">
        <v>73.75</v>
      </c>
      <c r="DV627" s="9">
        <v>74.900000000000006</v>
      </c>
      <c r="DW627" s="9">
        <v>83.1</v>
      </c>
      <c r="DX627" s="9">
        <v>84.55</v>
      </c>
      <c r="DY627" s="9">
        <v>89.25</v>
      </c>
      <c r="DZ627" s="9">
        <v>89.25</v>
      </c>
      <c r="EA627" s="9">
        <v>84.35</v>
      </c>
      <c r="EB627" s="9">
        <v>78.599999999999994</v>
      </c>
      <c r="EC627" s="9">
        <v>76.75</v>
      </c>
      <c r="ED627" s="9">
        <v>76.2</v>
      </c>
      <c r="EE627" s="9">
        <v>75.3</v>
      </c>
      <c r="EF627" s="9">
        <v>75.3</v>
      </c>
      <c r="EG627" s="9">
        <v>77.45</v>
      </c>
      <c r="EH627" s="9">
        <v>83.9</v>
      </c>
      <c r="EI627" s="9">
        <v>85.95</v>
      </c>
      <c r="EJ627" s="9">
        <v>86.3</v>
      </c>
      <c r="EK627" s="9">
        <v>86.35</v>
      </c>
      <c r="EL627" s="9">
        <v>85.65</v>
      </c>
      <c r="EM627" s="9">
        <v>81.099999999999994</v>
      </c>
      <c r="EN627" s="9">
        <v>68.3</v>
      </c>
      <c r="EO627" s="9">
        <v>64.25</v>
      </c>
      <c r="EP627" s="9">
        <v>64</v>
      </c>
      <c r="EQ627" s="9">
        <v>64.349999999999994</v>
      </c>
      <c r="ER627" s="9">
        <v>64.900000000000006</v>
      </c>
      <c r="ES627" s="9">
        <v>67.5</v>
      </c>
      <c r="ET627" s="9">
        <v>74.849999999999994</v>
      </c>
      <c r="EU627" s="9">
        <v>77.2</v>
      </c>
      <c r="EV627" s="9">
        <v>77.45</v>
      </c>
      <c r="EW627" s="9">
        <v>77.349999999999994</v>
      </c>
      <c r="EX627" s="9">
        <v>76.849999999999994</v>
      </c>
      <c r="EY627" s="9">
        <v>74.45</v>
      </c>
      <c r="EZ627" s="9">
        <v>67.75</v>
      </c>
      <c r="FA627" s="9">
        <v>65.599999999999994</v>
      </c>
      <c r="FB627" s="9">
        <v>65.45</v>
      </c>
      <c r="FC627" s="9">
        <v>65.55</v>
      </c>
      <c r="FD627" s="9">
        <v>66.05</v>
      </c>
      <c r="FE627" s="9">
        <v>68.650000000000006</v>
      </c>
      <c r="FF627" s="9">
        <v>76</v>
      </c>
      <c r="FG627" s="9">
        <v>78.349999999999994</v>
      </c>
      <c r="FH627" s="9">
        <v>78.55</v>
      </c>
      <c r="FI627" s="9">
        <v>78.45</v>
      </c>
      <c r="FJ627" s="9">
        <v>78</v>
      </c>
      <c r="FK627" s="9">
        <v>75.7</v>
      </c>
      <c r="FL627" s="9">
        <v>69.25</v>
      </c>
      <c r="FM627" s="9">
        <v>67.2</v>
      </c>
      <c r="FO627" s="9">
        <v>82.55</v>
      </c>
      <c r="FP627" s="7">
        <v>81.650000000000006</v>
      </c>
      <c r="FQ627" s="9">
        <v>1.2667999999999999</v>
      </c>
      <c r="FR627" s="7">
        <f t="shared" si="78"/>
        <v>64.453741711398806</v>
      </c>
      <c r="FT627" s="7">
        <v>4.26</v>
      </c>
      <c r="FU627" s="7">
        <v>4.07</v>
      </c>
      <c r="FV627" s="9">
        <v>82.693399999999997</v>
      </c>
      <c r="FX627" s="9">
        <v>83.27</v>
      </c>
      <c r="FY627" s="9">
        <v>82.36</v>
      </c>
      <c r="FZ627" s="9">
        <v>80.8</v>
      </c>
      <c r="GA627" s="9">
        <v>78.37</v>
      </c>
      <c r="GB627" s="9">
        <v>74.930000000000007</v>
      </c>
    </row>
    <row r="628" spans="1:184" x14ac:dyDescent="0.25">
      <c r="A628" s="6">
        <f t="shared" si="79"/>
        <v>45429</v>
      </c>
      <c r="B628" s="13">
        <f t="shared" si="89"/>
        <v>5</v>
      </c>
      <c r="C628" s="13">
        <f t="shared" si="90"/>
        <v>2024</v>
      </c>
      <c r="D628">
        <f t="shared" si="91"/>
        <v>202405</v>
      </c>
      <c r="E628">
        <f t="shared" si="92"/>
        <v>2</v>
      </c>
      <c r="F628">
        <f t="shared" si="93"/>
        <v>202402</v>
      </c>
      <c r="G628" t="s">
        <v>1381</v>
      </c>
      <c r="H628" s="9">
        <v>5.25</v>
      </c>
      <c r="I628" s="9">
        <v>5.2</v>
      </c>
      <c r="J628" s="10">
        <v>5.1480381</v>
      </c>
      <c r="K628" s="10">
        <v>5.0431695999999997</v>
      </c>
      <c r="L628" s="10">
        <v>4.9609866</v>
      </c>
      <c r="M628" s="10">
        <v>4.8918343999999996</v>
      </c>
      <c r="N628" s="10">
        <v>4.8259088999999999</v>
      </c>
      <c r="O628" s="10">
        <v>4.7593500999999998</v>
      </c>
      <c r="P628" s="10">
        <v>4.6921448000000003</v>
      </c>
      <c r="Q628" s="10">
        <v>4.6263300000000003</v>
      </c>
      <c r="R628" s="10">
        <v>4.5639810000000001</v>
      </c>
      <c r="S628" s="10">
        <v>4.5060874999999996</v>
      </c>
      <c r="T628" s="10">
        <v>4.4526572</v>
      </c>
      <c r="U628" s="10">
        <v>4.4029029</v>
      </c>
      <c r="V628" s="10">
        <v>4.3549837</v>
      </c>
      <c r="W628" s="10">
        <v>4.3082671000000001</v>
      </c>
      <c r="X628" s="10">
        <v>4.2625932999999998</v>
      </c>
      <c r="Y628" s="10">
        <v>4.2178012000000003</v>
      </c>
      <c r="Z628" s="10">
        <v>4.1737297</v>
      </c>
      <c r="AA628" s="10">
        <v>4.1302190000000003</v>
      </c>
      <c r="AB628" s="10">
        <v>4.0871700999999998</v>
      </c>
      <c r="AC628" s="10">
        <v>4.0447718000000004</v>
      </c>
      <c r="AD628" s="10">
        <v>4.003298</v>
      </c>
      <c r="AE628" s="10">
        <v>3.9630207</v>
      </c>
      <c r="AF628" s="10">
        <v>3.9242124999999999</v>
      </c>
      <c r="AG628" s="10">
        <v>3.8871470000000001</v>
      </c>
      <c r="AH628" s="10">
        <v>3.8520460999999999</v>
      </c>
      <c r="AI628" s="10">
        <v>3.8189101000000001</v>
      </c>
      <c r="AJ628" s="10">
        <v>3.7876786999999998</v>
      </c>
      <c r="AK628" s="10">
        <v>3.7582909</v>
      </c>
      <c r="AL628" s="10">
        <v>3.7306854999999999</v>
      </c>
      <c r="AM628" s="10">
        <v>3.7048022999999999</v>
      </c>
      <c r="AN628" s="10">
        <v>3.6805802000000001</v>
      </c>
      <c r="AO628" s="10">
        <v>3.6579581999999999</v>
      </c>
      <c r="AP628" s="10">
        <v>3.6368759000000002</v>
      </c>
      <c r="AQ628" s="10">
        <v>3.6172721999999999</v>
      </c>
      <c r="AR628" s="10">
        <v>3.5990861999999999</v>
      </c>
      <c r="AS628" s="10">
        <v>3.5822574</v>
      </c>
      <c r="AT628" s="10">
        <v>3.5667257999999999</v>
      </c>
      <c r="AU628" s="10">
        <v>3.5524355000000001</v>
      </c>
      <c r="AV628" s="10">
        <v>3.5393317999999998</v>
      </c>
      <c r="AW628" s="10">
        <v>3.5273598000000002</v>
      </c>
      <c r="AX628" s="10">
        <v>3.5164645000000001</v>
      </c>
      <c r="AY628" s="10">
        <v>3.5065913000000002</v>
      </c>
      <c r="AZ628" s="10">
        <v>3.4976851999999998</v>
      </c>
      <c r="BA628" s="10">
        <v>3.4896912000000002</v>
      </c>
      <c r="BB628" s="10">
        <v>3.4825548</v>
      </c>
      <c r="BC628" s="10">
        <v>3.4762208999999999</v>
      </c>
      <c r="BD628" s="10">
        <v>3.4706347000000002</v>
      </c>
      <c r="BE628" s="10">
        <v>3.4657414000000002</v>
      </c>
      <c r="BF628" s="10">
        <v>3.4614916999999998</v>
      </c>
      <c r="BG628" s="10">
        <v>3.4578614000000001</v>
      </c>
      <c r="BH628" s="10">
        <v>3.4548331999999999</v>
      </c>
      <c r="BI628" s="10">
        <v>3.4523898000000002</v>
      </c>
      <c r="BJ628" s="10">
        <v>3.4505137000000001</v>
      </c>
      <c r="BK628" s="10">
        <v>3.4491877</v>
      </c>
      <c r="BL628" s="10">
        <v>3.4483945</v>
      </c>
      <c r="BM628" s="10">
        <v>3.4481164999999998</v>
      </c>
      <c r="BN628" s="10">
        <v>3.4483366000000002</v>
      </c>
      <c r="BO628" s="10">
        <v>3.4490373999999999</v>
      </c>
      <c r="BP628" s="10">
        <v>3.4502014999999999</v>
      </c>
      <c r="BQ628" s="10">
        <v>3.4518116000000001</v>
      </c>
      <c r="BR628" s="10">
        <v>3.4700334000000002</v>
      </c>
      <c r="BS628" s="10">
        <v>3.5009502000000001</v>
      </c>
      <c r="BU628" s="9">
        <v>74.36</v>
      </c>
      <c r="BV628" s="9">
        <v>74.17</v>
      </c>
      <c r="BW628" s="9">
        <v>75.94</v>
      </c>
      <c r="BX628" s="9">
        <v>79.97</v>
      </c>
      <c r="BY628" s="9">
        <v>82.91</v>
      </c>
      <c r="BZ628" s="9">
        <v>92.97</v>
      </c>
      <c r="CA628" s="9">
        <v>97.75</v>
      </c>
      <c r="CB628" s="9">
        <v>99.13</v>
      </c>
      <c r="CC628" s="9">
        <v>99.13</v>
      </c>
      <c r="CD628" s="9">
        <v>96.05</v>
      </c>
      <c r="CE628" s="9">
        <v>91.86</v>
      </c>
      <c r="CF628" s="9">
        <v>88.71</v>
      </c>
      <c r="CG628" s="9">
        <v>86.24</v>
      </c>
      <c r="CH628" s="9">
        <v>85.28</v>
      </c>
      <c r="CI628" s="9">
        <v>86.77</v>
      </c>
      <c r="CJ628" s="9">
        <v>89.19</v>
      </c>
      <c r="CK628" s="9">
        <v>91.54</v>
      </c>
      <c r="CL628" s="9">
        <v>94.18</v>
      </c>
      <c r="CM628" s="9">
        <v>97.23</v>
      </c>
      <c r="CN628" s="9">
        <v>100.82</v>
      </c>
      <c r="CO628" s="9">
        <v>100.52</v>
      </c>
      <c r="CP628" s="9">
        <v>92.78</v>
      </c>
      <c r="CQ628" s="9">
        <v>75.73</v>
      </c>
      <c r="CR628" s="9">
        <v>73.73</v>
      </c>
      <c r="CS628" s="9">
        <v>71.239999999999995</v>
      </c>
      <c r="CT628" s="9">
        <v>69.72</v>
      </c>
      <c r="CU628" s="9">
        <v>70.3</v>
      </c>
      <c r="CV628" s="9">
        <v>72.349999999999994</v>
      </c>
      <c r="CW628" s="9">
        <v>75.92</v>
      </c>
      <c r="CX628" s="9">
        <v>79.83</v>
      </c>
      <c r="CY628" s="9">
        <v>83.14</v>
      </c>
      <c r="CZ628" s="9">
        <v>86.02</v>
      </c>
      <c r="DA628" s="9">
        <v>85.16</v>
      </c>
      <c r="DB628" s="9">
        <v>81.23</v>
      </c>
      <c r="DC628" s="9">
        <v>74.23</v>
      </c>
      <c r="DD628" s="9">
        <v>70.03</v>
      </c>
      <c r="DE628" s="9">
        <v>66.900000000000006</v>
      </c>
      <c r="DF628" s="9">
        <v>65.42</v>
      </c>
      <c r="DG628" s="9">
        <v>66.069999999999993</v>
      </c>
      <c r="DH628" s="9">
        <v>69.069999999999993</v>
      </c>
      <c r="DI628" s="9">
        <v>72.489999999999995</v>
      </c>
      <c r="DJ628" s="9">
        <v>75.89</v>
      </c>
      <c r="DK628" s="9">
        <v>79.44</v>
      </c>
      <c r="DL628" s="9">
        <v>82.19</v>
      </c>
      <c r="DM628" s="9">
        <v>81.48</v>
      </c>
      <c r="DN628" s="9">
        <v>78.2</v>
      </c>
      <c r="DO628" s="9">
        <v>73.349999999999994</v>
      </c>
      <c r="DP628" s="9">
        <v>68.349999999999994</v>
      </c>
      <c r="DR628" s="9">
        <v>66.95</v>
      </c>
      <c r="DS628" s="9">
        <v>69.349999999999994</v>
      </c>
      <c r="DT628" s="9">
        <v>67.650000000000006</v>
      </c>
      <c r="DU628" s="9">
        <v>73.400000000000006</v>
      </c>
      <c r="DV628" s="9">
        <v>75.5</v>
      </c>
      <c r="DW628" s="9">
        <v>83.6</v>
      </c>
      <c r="DX628" s="9">
        <v>85.05</v>
      </c>
      <c r="DY628" s="9">
        <v>88.85</v>
      </c>
      <c r="DZ628" s="9">
        <v>88.85</v>
      </c>
      <c r="EA628" s="9">
        <v>83.95</v>
      </c>
      <c r="EB628" s="9">
        <v>78.2</v>
      </c>
      <c r="EC628" s="9">
        <v>76.349999999999994</v>
      </c>
      <c r="ED628" s="9">
        <v>75.95</v>
      </c>
      <c r="EE628" s="9">
        <v>75.5</v>
      </c>
      <c r="EF628" s="9">
        <v>75.7</v>
      </c>
      <c r="EG628" s="9">
        <v>77.75</v>
      </c>
      <c r="EH628" s="9">
        <v>83.75</v>
      </c>
      <c r="EI628" s="9">
        <v>85.7</v>
      </c>
      <c r="EJ628" s="9">
        <v>86</v>
      </c>
      <c r="EK628" s="9">
        <v>86.05</v>
      </c>
      <c r="EL628" s="9">
        <v>85.4</v>
      </c>
      <c r="EM628" s="9">
        <v>80.95</v>
      </c>
      <c r="EN628" s="9">
        <v>68.349999999999994</v>
      </c>
      <c r="EO628" s="9">
        <v>64.400000000000006</v>
      </c>
      <c r="EP628" s="9">
        <v>64.150000000000006</v>
      </c>
      <c r="EQ628" s="9">
        <v>64.45</v>
      </c>
      <c r="ER628" s="9">
        <v>65.05</v>
      </c>
      <c r="ES628" s="9">
        <v>67.75</v>
      </c>
      <c r="ET628" s="9">
        <v>75.349999999999994</v>
      </c>
      <c r="EU628" s="9">
        <v>77.75</v>
      </c>
      <c r="EV628" s="9">
        <v>78</v>
      </c>
      <c r="EW628" s="9">
        <v>77.900000000000006</v>
      </c>
      <c r="EX628" s="9">
        <v>77.45</v>
      </c>
      <c r="EY628" s="9">
        <v>74.95</v>
      </c>
      <c r="EZ628" s="9">
        <v>67.95</v>
      </c>
      <c r="FA628" s="9">
        <v>65.75</v>
      </c>
      <c r="FB628" s="9">
        <v>65.55</v>
      </c>
      <c r="FC628" s="9">
        <v>65.7</v>
      </c>
      <c r="FD628" s="9">
        <v>66.150000000000006</v>
      </c>
      <c r="FE628" s="9">
        <v>68.75</v>
      </c>
      <c r="FF628" s="9">
        <v>76.099999999999994</v>
      </c>
      <c r="FG628" s="9">
        <v>78.45</v>
      </c>
      <c r="FH628" s="9">
        <v>78.7</v>
      </c>
      <c r="FI628" s="9">
        <v>78.599999999999994</v>
      </c>
      <c r="FJ628" s="9">
        <v>78.150000000000006</v>
      </c>
      <c r="FK628" s="9">
        <v>75.8</v>
      </c>
      <c r="FL628" s="9">
        <v>69.349999999999994</v>
      </c>
      <c r="FM628" s="9">
        <v>67.3</v>
      </c>
      <c r="FO628" s="9">
        <v>82.737300000000005</v>
      </c>
      <c r="FP628" s="7">
        <v>82.24</v>
      </c>
      <c r="FQ628" s="9">
        <v>1.2698</v>
      </c>
      <c r="FR628" s="7">
        <f t="shared" si="78"/>
        <v>64.766104898409196</v>
      </c>
      <c r="FT628" s="7">
        <v>4.32</v>
      </c>
      <c r="FU628" s="7">
        <v>4.12</v>
      </c>
      <c r="FV628" s="9">
        <v>82.882499999999993</v>
      </c>
      <c r="FX628" s="9">
        <v>83.98</v>
      </c>
      <c r="FY628" s="9">
        <v>83.14</v>
      </c>
      <c r="FZ628" s="9">
        <v>81.540000000000006</v>
      </c>
      <c r="GA628" s="9">
        <v>79</v>
      </c>
      <c r="GB628" s="9">
        <v>75.42</v>
      </c>
    </row>
    <row r="629" spans="1:184" x14ac:dyDescent="0.25">
      <c r="A629" s="6">
        <f t="shared" si="79"/>
        <v>45432</v>
      </c>
      <c r="B629" s="13">
        <f t="shared" si="89"/>
        <v>5</v>
      </c>
      <c r="C629" s="13">
        <f t="shared" si="90"/>
        <v>2024</v>
      </c>
      <c r="D629">
        <f t="shared" si="91"/>
        <v>202405</v>
      </c>
      <c r="E629">
        <f t="shared" si="92"/>
        <v>2</v>
      </c>
      <c r="F629">
        <f t="shared" si="93"/>
        <v>202402</v>
      </c>
      <c r="G629" t="s">
        <v>1382</v>
      </c>
      <c r="H629" s="9">
        <v>5.25</v>
      </c>
      <c r="I629" s="9">
        <v>5.2</v>
      </c>
      <c r="J629" s="10">
        <v>5.1458316999999996</v>
      </c>
      <c r="K629" s="10">
        <v>5.0407188999999999</v>
      </c>
      <c r="L629" s="10">
        <v>4.9615555999999996</v>
      </c>
      <c r="M629" s="10">
        <v>4.8962773000000004</v>
      </c>
      <c r="N629" s="10">
        <v>4.8333933</v>
      </c>
      <c r="O629" s="10">
        <v>4.7694833000000001</v>
      </c>
      <c r="P629" s="10">
        <v>4.7053931999999996</v>
      </c>
      <c r="Q629" s="10">
        <v>4.6437869000000003</v>
      </c>
      <c r="R629" s="10">
        <v>4.5868799999999998</v>
      </c>
      <c r="S629" s="10">
        <v>4.5354488000000002</v>
      </c>
      <c r="T629" s="10">
        <v>4.4891519000000004</v>
      </c>
      <c r="U629" s="10">
        <v>4.4466964000000004</v>
      </c>
      <c r="V629" s="10">
        <v>4.4056141999999996</v>
      </c>
      <c r="W629" s="10">
        <v>4.3650798999999996</v>
      </c>
      <c r="X629" s="10">
        <v>4.3248078000000003</v>
      </c>
      <c r="Y629" s="10">
        <v>4.2845107999999996</v>
      </c>
      <c r="Z629" s="10">
        <v>4.2439017000000003</v>
      </c>
      <c r="AA629" s="10">
        <v>4.2026947999999997</v>
      </c>
      <c r="AB629" s="10">
        <v>4.1607124999999998</v>
      </c>
      <c r="AC629" s="10">
        <v>4.1182859000000001</v>
      </c>
      <c r="AD629" s="10">
        <v>4.0758948000000004</v>
      </c>
      <c r="AE629" s="10">
        <v>4.0340175</v>
      </c>
      <c r="AF629" s="10">
        <v>3.9931323999999999</v>
      </c>
      <c r="AG629" s="10">
        <v>3.9537192999999999</v>
      </c>
      <c r="AH629" s="10">
        <v>3.9161698</v>
      </c>
      <c r="AI629" s="10">
        <v>3.8805293000000001</v>
      </c>
      <c r="AJ629" s="10">
        <v>3.8467573000000002</v>
      </c>
      <c r="AK629" s="10">
        <v>3.8148124000000001</v>
      </c>
      <c r="AL629" s="10">
        <v>3.7846532000000002</v>
      </c>
      <c r="AM629" s="10">
        <v>3.7562392999999998</v>
      </c>
      <c r="AN629" s="10">
        <v>3.7295292999999998</v>
      </c>
      <c r="AO629" s="10">
        <v>3.7044817000000001</v>
      </c>
      <c r="AP629" s="10">
        <v>3.6810559999999999</v>
      </c>
      <c r="AQ629" s="10">
        <v>3.659211</v>
      </c>
      <c r="AR629" s="10">
        <v>3.6389052</v>
      </c>
      <c r="AS629" s="10">
        <v>3.6200980999999999</v>
      </c>
      <c r="AT629" s="10">
        <v>3.6027456999999998</v>
      </c>
      <c r="AU629" s="10">
        <v>3.5867931999999998</v>
      </c>
      <c r="AV629" s="10">
        <v>3.5721837999999999</v>
      </c>
      <c r="AW629" s="10">
        <v>3.5588601</v>
      </c>
      <c r="AX629" s="10">
        <v>3.5467648000000001</v>
      </c>
      <c r="AY629" s="10">
        <v>3.5358409000000002</v>
      </c>
      <c r="AZ629" s="10">
        <v>3.5260311999999998</v>
      </c>
      <c r="BA629" s="10">
        <v>3.5172781999999998</v>
      </c>
      <c r="BB629" s="10">
        <v>3.509525</v>
      </c>
      <c r="BC629" s="10">
        <v>3.5027143000000001</v>
      </c>
      <c r="BD629" s="10">
        <v>3.4967887000000002</v>
      </c>
      <c r="BE629" s="10">
        <v>3.4916912999999998</v>
      </c>
      <c r="BF629" s="10">
        <v>3.4873690000000002</v>
      </c>
      <c r="BG629" s="10">
        <v>3.4837912000000002</v>
      </c>
      <c r="BH629" s="10">
        <v>3.4809351999999998</v>
      </c>
      <c r="BI629" s="10">
        <v>3.4787781</v>
      </c>
      <c r="BJ629" s="10">
        <v>3.4772970999999999</v>
      </c>
      <c r="BK629" s="10">
        <v>3.4764691999999999</v>
      </c>
      <c r="BL629" s="10">
        <v>3.4762718000000001</v>
      </c>
      <c r="BM629" s="10">
        <v>3.4766818000000002</v>
      </c>
      <c r="BN629" s="10">
        <v>3.4776764</v>
      </c>
      <c r="BO629" s="10">
        <v>3.4792329</v>
      </c>
      <c r="BP629" s="10">
        <v>3.4813282999999999</v>
      </c>
      <c r="BQ629" s="10">
        <v>3.4839397000000001</v>
      </c>
      <c r="BR629" s="10">
        <v>3.5091961</v>
      </c>
      <c r="BS629" s="10">
        <v>3.5474530999999998</v>
      </c>
      <c r="BU629" s="9">
        <v>76.7</v>
      </c>
      <c r="BV629" s="9">
        <v>76.52</v>
      </c>
      <c r="BW629" s="9">
        <v>78.02</v>
      </c>
      <c r="BX629" s="9">
        <v>82.21</v>
      </c>
      <c r="BY629" s="9">
        <v>85.35</v>
      </c>
      <c r="BZ629" s="9">
        <v>95.61</v>
      </c>
      <c r="CA629" s="9">
        <v>100.39</v>
      </c>
      <c r="CB629" s="9">
        <v>101.39</v>
      </c>
      <c r="CC629" s="9">
        <v>101.49</v>
      </c>
      <c r="CD629" s="9">
        <v>98.41</v>
      </c>
      <c r="CE629" s="9">
        <v>93.72</v>
      </c>
      <c r="CF629" s="9">
        <v>90.27</v>
      </c>
      <c r="CG629" s="9">
        <v>87.8</v>
      </c>
      <c r="CH629" s="9">
        <v>86.84</v>
      </c>
      <c r="CI629" s="9">
        <v>88.33</v>
      </c>
      <c r="CJ629" s="9">
        <v>90.75</v>
      </c>
      <c r="CK629" s="9">
        <v>93.1</v>
      </c>
      <c r="CL629" s="9">
        <v>95.74</v>
      </c>
      <c r="CM629" s="9">
        <v>98.79</v>
      </c>
      <c r="CN629" s="9">
        <v>102.38</v>
      </c>
      <c r="CO629" s="9">
        <v>102.08</v>
      </c>
      <c r="CP629" s="9">
        <v>94.34</v>
      </c>
      <c r="CQ629" s="9">
        <v>76.739999999999995</v>
      </c>
      <c r="CR629" s="9">
        <v>74.739999999999995</v>
      </c>
      <c r="CS629" s="9">
        <v>72.25</v>
      </c>
      <c r="CT629" s="9">
        <v>70.73</v>
      </c>
      <c r="CU629" s="9">
        <v>71.31</v>
      </c>
      <c r="CV629" s="9">
        <v>73.36</v>
      </c>
      <c r="CW629" s="9">
        <v>76.73</v>
      </c>
      <c r="CX629" s="9">
        <v>80.34</v>
      </c>
      <c r="CY629" s="9">
        <v>83.65</v>
      </c>
      <c r="CZ629" s="9">
        <v>86.53</v>
      </c>
      <c r="DA629" s="9">
        <v>85.67</v>
      </c>
      <c r="DB629" s="9">
        <v>81.739999999999995</v>
      </c>
      <c r="DC629" s="9">
        <v>74.739999999999995</v>
      </c>
      <c r="DD629" s="9">
        <v>70.540000000000006</v>
      </c>
      <c r="DE629" s="9">
        <v>67.41</v>
      </c>
      <c r="DF629" s="9">
        <v>65.930000000000007</v>
      </c>
      <c r="DG629" s="9">
        <v>66.58</v>
      </c>
      <c r="DH629" s="9">
        <v>69.58</v>
      </c>
      <c r="DI629" s="9">
        <v>73</v>
      </c>
      <c r="DJ629" s="9">
        <v>76.400000000000006</v>
      </c>
      <c r="DK629" s="9">
        <v>79.95</v>
      </c>
      <c r="DL629" s="9">
        <v>82.7</v>
      </c>
      <c r="DM629" s="9">
        <v>81.99</v>
      </c>
      <c r="DN629" s="9">
        <v>78.709999999999994</v>
      </c>
      <c r="DO629" s="9">
        <v>73.86</v>
      </c>
      <c r="DP629" s="9">
        <v>68.86</v>
      </c>
      <c r="DR629" s="9">
        <v>70.5</v>
      </c>
      <c r="DS629" s="9">
        <v>72.55</v>
      </c>
      <c r="DT629" s="9">
        <v>70.7</v>
      </c>
      <c r="DU629" s="9">
        <v>76.849999999999994</v>
      </c>
      <c r="DV629" s="9">
        <v>78.95</v>
      </c>
      <c r="DW629" s="9">
        <v>86.9</v>
      </c>
      <c r="DX629" s="9">
        <v>88.35</v>
      </c>
      <c r="DY629" s="9">
        <v>92</v>
      </c>
      <c r="DZ629" s="9">
        <v>92</v>
      </c>
      <c r="EA629" s="9">
        <v>87.1</v>
      </c>
      <c r="EB629" s="9">
        <v>80.650000000000006</v>
      </c>
      <c r="EC629" s="9">
        <v>78.8</v>
      </c>
      <c r="ED629" s="9">
        <v>78.400000000000006</v>
      </c>
      <c r="EE629" s="9">
        <v>77.2</v>
      </c>
      <c r="EF629" s="9">
        <v>77.400000000000006</v>
      </c>
      <c r="EG629" s="9">
        <v>79.45</v>
      </c>
      <c r="EH629" s="9">
        <v>85.7</v>
      </c>
      <c r="EI629" s="9">
        <v>87.75</v>
      </c>
      <c r="EJ629" s="9">
        <v>88.1</v>
      </c>
      <c r="EK629" s="9">
        <v>88.15</v>
      </c>
      <c r="EL629" s="9">
        <v>87.45</v>
      </c>
      <c r="EM629" s="9">
        <v>82.65</v>
      </c>
      <c r="EN629" s="9">
        <v>69.5</v>
      </c>
      <c r="EO629" s="9">
        <v>65.400000000000006</v>
      </c>
      <c r="EP629" s="9">
        <v>65.150000000000006</v>
      </c>
      <c r="EQ629" s="9">
        <v>65.45</v>
      </c>
      <c r="ER629" s="9">
        <v>66.05</v>
      </c>
      <c r="ES629" s="9">
        <v>69</v>
      </c>
      <c r="ET629" s="9">
        <v>77.099999999999994</v>
      </c>
      <c r="EU629" s="9">
        <v>79.650000000000006</v>
      </c>
      <c r="EV629" s="9">
        <v>79.900000000000006</v>
      </c>
      <c r="EW629" s="9">
        <v>79.75</v>
      </c>
      <c r="EX629" s="9">
        <v>79.3</v>
      </c>
      <c r="EY629" s="9">
        <v>76.8</v>
      </c>
      <c r="EZ629" s="9">
        <v>70.05</v>
      </c>
      <c r="FA629" s="9">
        <v>67.900000000000006</v>
      </c>
      <c r="FB629" s="9">
        <v>67.7</v>
      </c>
      <c r="FC629" s="9">
        <v>67.8</v>
      </c>
      <c r="FD629" s="9">
        <v>68.349999999999994</v>
      </c>
      <c r="FE629" s="9">
        <v>71.25</v>
      </c>
      <c r="FF629" s="9">
        <v>79.3</v>
      </c>
      <c r="FG629" s="9">
        <v>81.849999999999994</v>
      </c>
      <c r="FH629" s="9">
        <v>82.1</v>
      </c>
      <c r="FI629" s="9">
        <v>81.95</v>
      </c>
      <c r="FJ629" s="9">
        <v>81.45</v>
      </c>
      <c r="FK629" s="9">
        <v>79.099999999999994</v>
      </c>
      <c r="FL629" s="9">
        <v>72.650000000000006</v>
      </c>
      <c r="FM629" s="9">
        <v>70.599999999999994</v>
      </c>
      <c r="FO629" s="9">
        <v>82.875100000000003</v>
      </c>
      <c r="FP629" s="7">
        <v>81.91</v>
      </c>
      <c r="FQ629" s="9">
        <v>1.2707999999999999</v>
      </c>
      <c r="FR629" s="7">
        <f t="shared" si="78"/>
        <v>64.455461126849229</v>
      </c>
      <c r="FT629" s="7">
        <v>4.3499999999999996</v>
      </c>
      <c r="FU629" s="7">
        <v>4.17</v>
      </c>
      <c r="FV629" s="9">
        <v>83.026899999999998</v>
      </c>
      <c r="FX629" s="9">
        <v>83.71</v>
      </c>
      <c r="FY629" s="9">
        <v>83.05</v>
      </c>
      <c r="FZ629" s="9">
        <v>81.55</v>
      </c>
      <c r="GA629" s="9">
        <v>79.099999999999994</v>
      </c>
      <c r="GB629" s="9">
        <v>75.63</v>
      </c>
    </row>
    <row r="630" spans="1:184" x14ac:dyDescent="0.25">
      <c r="A630" s="6">
        <f t="shared" si="79"/>
        <v>45433</v>
      </c>
      <c r="B630" s="13">
        <f t="shared" si="89"/>
        <v>5</v>
      </c>
      <c r="C630" s="13">
        <f t="shared" si="90"/>
        <v>2024</v>
      </c>
      <c r="D630">
        <f t="shared" si="91"/>
        <v>202405</v>
      </c>
      <c r="E630">
        <f t="shared" si="92"/>
        <v>2</v>
      </c>
      <c r="F630">
        <f t="shared" si="93"/>
        <v>202402</v>
      </c>
      <c r="G630" t="s">
        <v>1383</v>
      </c>
      <c r="H630" s="9">
        <v>5.25</v>
      </c>
      <c r="I630" s="9">
        <v>5.2</v>
      </c>
      <c r="J630" s="10">
        <v>5.1435703000000004</v>
      </c>
      <c r="K630" s="10">
        <v>5.0432978999999998</v>
      </c>
      <c r="L630" s="10">
        <v>4.9648542000000004</v>
      </c>
      <c r="M630" s="10">
        <v>4.8972071000000001</v>
      </c>
      <c r="N630" s="10">
        <v>4.8305889999999998</v>
      </c>
      <c r="O630" s="10">
        <v>4.7622112999999997</v>
      </c>
      <c r="P630" s="10">
        <v>4.6931747000000001</v>
      </c>
      <c r="Q630" s="10">
        <v>4.6262302999999996</v>
      </c>
      <c r="R630" s="10">
        <v>4.5639472000000003</v>
      </c>
      <c r="S630" s="10">
        <v>4.5075422999999999</v>
      </c>
      <c r="T630" s="10">
        <v>4.4570337000000002</v>
      </c>
      <c r="U630" s="10">
        <v>4.4113217000000002</v>
      </c>
      <c r="V630" s="10">
        <v>4.3676577999999999</v>
      </c>
      <c r="W630" s="10">
        <v>4.3250259</v>
      </c>
      <c r="X630" s="10">
        <v>4.2829981999999998</v>
      </c>
      <c r="Y630" s="10">
        <v>4.2411453000000003</v>
      </c>
      <c r="Z630" s="10">
        <v>4.1990379000000004</v>
      </c>
      <c r="AA630" s="10">
        <v>4.1562479999999997</v>
      </c>
      <c r="AB630" s="10">
        <v>4.1124901999999999</v>
      </c>
      <c r="AC630" s="10">
        <v>4.0681460999999999</v>
      </c>
      <c r="AD630" s="10">
        <v>4.0237920999999996</v>
      </c>
      <c r="AE630" s="10">
        <v>3.9800030999999998</v>
      </c>
      <c r="AF630" s="10">
        <v>3.9373540999999999</v>
      </c>
      <c r="AG630" s="10">
        <v>3.8964215000000002</v>
      </c>
      <c r="AH630" s="10">
        <v>3.8576736999999999</v>
      </c>
      <c r="AI630" s="10">
        <v>3.8211525000000002</v>
      </c>
      <c r="AJ630" s="10">
        <v>3.7867942999999999</v>
      </c>
      <c r="AK630" s="10">
        <v>3.7545345999999999</v>
      </c>
      <c r="AL630" s="10">
        <v>3.7243084</v>
      </c>
      <c r="AM630" s="10">
        <v>3.6960524000000001</v>
      </c>
      <c r="AN630" s="10">
        <v>3.6697015999999998</v>
      </c>
      <c r="AO630" s="10">
        <v>3.6451915000000001</v>
      </c>
      <c r="AP630" s="10">
        <v>3.6224584000000002</v>
      </c>
      <c r="AQ630" s="10">
        <v>3.6014376000000001</v>
      </c>
      <c r="AR630" s="10">
        <v>3.5820645999999998</v>
      </c>
      <c r="AS630" s="10">
        <v>3.5642754000000001</v>
      </c>
      <c r="AT630" s="10">
        <v>3.5480043000000001</v>
      </c>
      <c r="AU630" s="10">
        <v>3.5331807999999998</v>
      </c>
      <c r="AV630" s="10">
        <v>3.5197335999999999</v>
      </c>
      <c r="AW630" s="10">
        <v>3.5075908999999998</v>
      </c>
      <c r="AX630" s="10">
        <v>3.4966811</v>
      </c>
      <c r="AY630" s="10">
        <v>3.4869328999999998</v>
      </c>
      <c r="AZ630" s="10">
        <v>3.4782744000000001</v>
      </c>
      <c r="BA630" s="10">
        <v>3.4706342000000001</v>
      </c>
      <c r="BB630" s="10">
        <v>3.4639407000000002</v>
      </c>
      <c r="BC630" s="10">
        <v>3.4581222</v>
      </c>
      <c r="BD630" s="10">
        <v>3.4531073000000001</v>
      </c>
      <c r="BE630" s="10">
        <v>3.4488243000000001</v>
      </c>
      <c r="BF630" s="10">
        <v>3.4452090000000002</v>
      </c>
      <c r="BG630" s="10">
        <v>3.4422324999999998</v>
      </c>
      <c r="BH630" s="10">
        <v>3.4398770000000001</v>
      </c>
      <c r="BI630" s="10">
        <v>3.4381244</v>
      </c>
      <c r="BJ630" s="10">
        <v>3.4369569000000002</v>
      </c>
      <c r="BK630" s="10">
        <v>3.4363564000000002</v>
      </c>
      <c r="BL630" s="10">
        <v>3.4363050999999998</v>
      </c>
      <c r="BM630" s="10">
        <v>3.4367849000000001</v>
      </c>
      <c r="BN630" s="10">
        <v>3.4377778999999999</v>
      </c>
      <c r="BO630" s="10">
        <v>3.4392662000000001</v>
      </c>
      <c r="BP630" s="10">
        <v>3.4412319</v>
      </c>
      <c r="BQ630" s="10">
        <v>3.4436567999999999</v>
      </c>
      <c r="BR630" s="10">
        <v>3.4668714999999999</v>
      </c>
      <c r="BS630" s="10">
        <v>3.5022427</v>
      </c>
      <c r="BU630" s="9">
        <v>79.55</v>
      </c>
      <c r="BV630" s="9">
        <v>79.42</v>
      </c>
      <c r="BW630" s="9">
        <v>80.86</v>
      </c>
      <c r="BX630" s="9">
        <v>84.96</v>
      </c>
      <c r="BY630" s="9">
        <v>88.34</v>
      </c>
      <c r="BZ630" s="9">
        <v>98.73</v>
      </c>
      <c r="CA630" s="9">
        <v>103.83</v>
      </c>
      <c r="CB630" s="9">
        <v>104.88</v>
      </c>
      <c r="CC630" s="9">
        <v>104.93</v>
      </c>
      <c r="CD630" s="9">
        <v>101.52</v>
      </c>
      <c r="CE630" s="9">
        <v>96.34</v>
      </c>
      <c r="CF630" s="9">
        <v>92.51</v>
      </c>
      <c r="CG630" s="9">
        <v>90.04</v>
      </c>
      <c r="CH630" s="9">
        <v>89.09</v>
      </c>
      <c r="CI630" s="9">
        <v>90.59</v>
      </c>
      <c r="CJ630" s="9">
        <v>92.82</v>
      </c>
      <c r="CK630" s="9">
        <v>95.17</v>
      </c>
      <c r="CL630" s="9">
        <v>97.82</v>
      </c>
      <c r="CM630" s="9">
        <v>100.87</v>
      </c>
      <c r="CN630" s="9">
        <v>104.47</v>
      </c>
      <c r="CO630" s="9">
        <v>104.17</v>
      </c>
      <c r="CP630" s="9">
        <v>96.24</v>
      </c>
      <c r="CQ630" s="9">
        <v>77.540000000000006</v>
      </c>
      <c r="CR630" s="9">
        <v>75.540000000000006</v>
      </c>
      <c r="CS630" s="9">
        <v>73.05</v>
      </c>
      <c r="CT630" s="9">
        <v>71.53</v>
      </c>
      <c r="CU630" s="9">
        <v>72.11</v>
      </c>
      <c r="CV630" s="9">
        <v>74.16</v>
      </c>
      <c r="CW630" s="9">
        <v>77.37</v>
      </c>
      <c r="CX630" s="9">
        <v>80.58</v>
      </c>
      <c r="CY630" s="9">
        <v>83.79</v>
      </c>
      <c r="CZ630" s="9">
        <v>86.67</v>
      </c>
      <c r="DA630" s="9">
        <v>85.81</v>
      </c>
      <c r="DB630" s="9">
        <v>81.88</v>
      </c>
      <c r="DC630" s="9">
        <v>75.180000000000007</v>
      </c>
      <c r="DD630" s="9">
        <v>70.98</v>
      </c>
      <c r="DE630" s="9">
        <v>67.849999999999994</v>
      </c>
      <c r="DF630" s="9">
        <v>66.37</v>
      </c>
      <c r="DG630" s="9">
        <v>67.02</v>
      </c>
      <c r="DH630" s="9">
        <v>70.02</v>
      </c>
      <c r="DI630" s="9">
        <v>73.44</v>
      </c>
      <c r="DJ630" s="9">
        <v>76.84</v>
      </c>
      <c r="DK630" s="9">
        <v>80.39</v>
      </c>
      <c r="DL630" s="9">
        <v>83.14</v>
      </c>
      <c r="DM630" s="9">
        <v>82.43</v>
      </c>
      <c r="DN630" s="9">
        <v>79.150000000000006</v>
      </c>
      <c r="DO630" s="9">
        <v>74.3</v>
      </c>
      <c r="DP630" s="9">
        <v>69.3</v>
      </c>
      <c r="DR630" s="9">
        <v>72.8</v>
      </c>
      <c r="DS630" s="9">
        <v>74.75</v>
      </c>
      <c r="DT630" s="9">
        <v>72.75</v>
      </c>
      <c r="DU630" s="9">
        <v>78.900000000000006</v>
      </c>
      <c r="DV630" s="9">
        <v>81.25</v>
      </c>
      <c r="DW630" s="9">
        <v>89.55</v>
      </c>
      <c r="DX630" s="9">
        <v>91</v>
      </c>
      <c r="DY630" s="9">
        <v>94.8</v>
      </c>
      <c r="DZ630" s="9">
        <v>94.8</v>
      </c>
      <c r="EA630" s="9">
        <v>89.9</v>
      </c>
      <c r="EB630" s="9">
        <v>82.65</v>
      </c>
      <c r="EC630" s="9">
        <v>80.8</v>
      </c>
      <c r="ED630" s="9">
        <v>80.400000000000006</v>
      </c>
      <c r="EE630" s="9">
        <v>79.2</v>
      </c>
      <c r="EF630" s="9">
        <v>79.400000000000006</v>
      </c>
      <c r="EG630" s="9">
        <v>81.45</v>
      </c>
      <c r="EH630" s="9">
        <v>87.8</v>
      </c>
      <c r="EI630" s="9">
        <v>89.9</v>
      </c>
      <c r="EJ630" s="9">
        <v>90.25</v>
      </c>
      <c r="EK630" s="9">
        <v>90.3</v>
      </c>
      <c r="EL630" s="9">
        <v>89.55</v>
      </c>
      <c r="EM630" s="9">
        <v>84.55</v>
      </c>
      <c r="EN630" s="9">
        <v>70.650000000000006</v>
      </c>
      <c r="EO630" s="9">
        <v>66.3</v>
      </c>
      <c r="EP630" s="9">
        <v>66.05</v>
      </c>
      <c r="EQ630" s="9">
        <v>66.400000000000006</v>
      </c>
      <c r="ER630" s="9">
        <v>67</v>
      </c>
      <c r="ES630" s="9">
        <v>69.8</v>
      </c>
      <c r="ET630" s="9">
        <v>77.400000000000006</v>
      </c>
      <c r="EU630" s="9">
        <v>79.849999999999994</v>
      </c>
      <c r="EV630" s="9">
        <v>80.099999999999994</v>
      </c>
      <c r="EW630" s="9">
        <v>79.95</v>
      </c>
      <c r="EX630" s="9">
        <v>79.5</v>
      </c>
      <c r="EY630" s="9">
        <v>77.05</v>
      </c>
      <c r="EZ630" s="9">
        <v>70.45</v>
      </c>
      <c r="FA630" s="9">
        <v>68.349999999999994</v>
      </c>
      <c r="FB630" s="9">
        <v>68.150000000000006</v>
      </c>
      <c r="FC630" s="9">
        <v>68.25</v>
      </c>
      <c r="FD630" s="9">
        <v>68.8</v>
      </c>
      <c r="FE630" s="9">
        <v>71.7</v>
      </c>
      <c r="FF630" s="9">
        <v>79.7</v>
      </c>
      <c r="FG630" s="9">
        <v>82.25</v>
      </c>
      <c r="FH630" s="9">
        <v>82.5</v>
      </c>
      <c r="FI630" s="9">
        <v>82.35</v>
      </c>
      <c r="FJ630" s="9">
        <v>81.849999999999994</v>
      </c>
      <c r="FK630" s="9">
        <v>79.5</v>
      </c>
      <c r="FL630" s="9">
        <v>73.05</v>
      </c>
      <c r="FM630" s="9">
        <v>71</v>
      </c>
      <c r="FO630" s="9">
        <v>82.995599999999996</v>
      </c>
      <c r="FP630" s="7">
        <v>81.22</v>
      </c>
      <c r="FQ630" s="9">
        <v>1.2723</v>
      </c>
      <c r="FR630" s="7">
        <f t="shared" si="78"/>
        <v>63.837145327359899</v>
      </c>
      <c r="FT630" s="7">
        <v>4.3</v>
      </c>
      <c r="FU630" s="7">
        <v>4.13</v>
      </c>
      <c r="FV630" s="9">
        <v>83.147900000000007</v>
      </c>
      <c r="FX630" s="9">
        <v>82.88</v>
      </c>
      <c r="FY630" s="9">
        <v>82.33</v>
      </c>
      <c r="FZ630" s="9">
        <v>80.91</v>
      </c>
      <c r="GA630" s="9">
        <v>78.58</v>
      </c>
      <c r="GB630" s="9">
        <v>75.33</v>
      </c>
    </row>
    <row r="631" spans="1:184" x14ac:dyDescent="0.25">
      <c r="A631" s="6">
        <f t="shared" si="79"/>
        <v>45434</v>
      </c>
      <c r="B631" s="13">
        <f t="shared" si="89"/>
        <v>5</v>
      </c>
      <c r="C631" s="13">
        <f t="shared" si="90"/>
        <v>2024</v>
      </c>
      <c r="D631">
        <f t="shared" si="91"/>
        <v>202405</v>
      </c>
      <c r="E631">
        <f t="shared" si="92"/>
        <v>2</v>
      </c>
      <c r="F631">
        <f t="shared" si="93"/>
        <v>202402</v>
      </c>
      <c r="G631" t="s">
        <v>1384</v>
      </c>
      <c r="H631" s="9">
        <v>5.25</v>
      </c>
      <c r="I631" s="9">
        <v>5.2</v>
      </c>
      <c r="J631" s="10">
        <v>5.1884426000000001</v>
      </c>
      <c r="K631" s="10">
        <v>5.1484831</v>
      </c>
      <c r="L631" s="10">
        <v>5.0960044</v>
      </c>
      <c r="M631" s="10">
        <v>5.0258805000000004</v>
      </c>
      <c r="N631" s="10">
        <v>4.9405669999999997</v>
      </c>
      <c r="O631" s="10">
        <v>4.8514404000000004</v>
      </c>
      <c r="P631" s="10">
        <v>4.7719342999999999</v>
      </c>
      <c r="Q631" s="10">
        <v>4.7101937999999999</v>
      </c>
      <c r="R631" s="10">
        <v>4.6608672999999996</v>
      </c>
      <c r="S631" s="10">
        <v>4.6198458999999996</v>
      </c>
      <c r="T631" s="10">
        <v>4.590465</v>
      </c>
      <c r="U631" s="10">
        <v>4.5755412</v>
      </c>
      <c r="V631" s="10">
        <v>4.5617168000000001</v>
      </c>
      <c r="W631" s="10">
        <v>4.5445678999999997</v>
      </c>
      <c r="X631" s="10">
        <v>4.5232343999999998</v>
      </c>
      <c r="Y631" s="10">
        <v>4.4968556</v>
      </c>
      <c r="Z631" s="10">
        <v>4.4645703000000001</v>
      </c>
      <c r="AA631" s="10">
        <v>4.4255187999999999</v>
      </c>
      <c r="AB631" s="10">
        <v>4.3791576000000001</v>
      </c>
      <c r="AC631" s="10">
        <v>4.3267420999999997</v>
      </c>
      <c r="AD631" s="10">
        <v>4.2701621000000003</v>
      </c>
      <c r="AE631" s="10">
        <v>4.2113063000000004</v>
      </c>
      <c r="AF631" s="10">
        <v>4.1520633</v>
      </c>
      <c r="AG631" s="10">
        <v>4.0943236000000001</v>
      </c>
      <c r="AH631" s="10">
        <v>4.0396473000000004</v>
      </c>
      <c r="AI631" s="10">
        <v>3.9882797000000001</v>
      </c>
      <c r="AJ631" s="10">
        <v>3.9401392</v>
      </c>
      <c r="AK631" s="10">
        <v>3.8951427000000001</v>
      </c>
      <c r="AL631" s="10">
        <v>3.8532066999999999</v>
      </c>
      <c r="AM631" s="10">
        <v>3.8142497999999998</v>
      </c>
      <c r="AN631" s="10">
        <v>3.7781885000000002</v>
      </c>
      <c r="AO631" s="10">
        <v>3.7449398</v>
      </c>
      <c r="AP631" s="10">
        <v>3.7144219000000001</v>
      </c>
      <c r="AQ631" s="10">
        <v>3.6865515000000002</v>
      </c>
      <c r="AR631" s="10">
        <v>3.6612456999999998</v>
      </c>
      <c r="AS631" s="10">
        <v>3.6384224000000001</v>
      </c>
      <c r="AT631" s="10">
        <v>3.6179904999999999</v>
      </c>
      <c r="AU631" s="10">
        <v>3.5998204</v>
      </c>
      <c r="AV631" s="10">
        <v>3.5837712000000002</v>
      </c>
      <c r="AW631" s="10">
        <v>3.5697013000000002</v>
      </c>
      <c r="AX631" s="10">
        <v>3.5574693000000002</v>
      </c>
      <c r="AY631" s="10">
        <v>3.5469341999999999</v>
      </c>
      <c r="AZ631" s="10">
        <v>3.5379545000000001</v>
      </c>
      <c r="BA631" s="10">
        <v>3.5303887</v>
      </c>
      <c r="BB631" s="10">
        <v>3.5240958</v>
      </c>
      <c r="BC631" s="10">
        <v>3.5189344</v>
      </c>
      <c r="BD631" s="10">
        <v>3.5147629999999999</v>
      </c>
      <c r="BE631" s="10">
        <v>3.5114404000000001</v>
      </c>
      <c r="BF631" s="10">
        <v>3.5088419000000002</v>
      </c>
      <c r="BG631" s="10">
        <v>3.5069151000000001</v>
      </c>
      <c r="BH631" s="10">
        <v>3.5056281999999999</v>
      </c>
      <c r="BI631" s="10">
        <v>3.5049489999999999</v>
      </c>
      <c r="BJ631" s="10">
        <v>3.5048455999999999</v>
      </c>
      <c r="BK631" s="10">
        <v>3.5052857999999998</v>
      </c>
      <c r="BL631" s="10">
        <v>3.5062376999999998</v>
      </c>
      <c r="BM631" s="10">
        <v>3.5076692</v>
      </c>
      <c r="BN631" s="10">
        <v>3.5095481999999998</v>
      </c>
      <c r="BO631" s="10">
        <v>3.5118426999999999</v>
      </c>
      <c r="BP631" s="10">
        <v>3.5145206999999998</v>
      </c>
      <c r="BQ631" s="10">
        <v>3.51755</v>
      </c>
      <c r="BR631" s="10">
        <v>3.5420273999999998</v>
      </c>
      <c r="BS631" s="10">
        <v>3.5754234999999999</v>
      </c>
      <c r="BU631" s="9">
        <v>82.46</v>
      </c>
      <c r="BV631" s="9">
        <v>82.6</v>
      </c>
      <c r="BW631" s="9">
        <v>84.18</v>
      </c>
      <c r="BX631" s="9">
        <v>88.28</v>
      </c>
      <c r="BY631" s="9">
        <v>91.29</v>
      </c>
      <c r="BZ631" s="9">
        <v>101.71</v>
      </c>
      <c r="CA631" s="9">
        <v>106.55</v>
      </c>
      <c r="CB631" s="9">
        <v>107.72</v>
      </c>
      <c r="CC631" s="9">
        <v>107.62</v>
      </c>
      <c r="CD631" s="9">
        <v>103.87</v>
      </c>
      <c r="CE631" s="9">
        <v>98.5</v>
      </c>
      <c r="CF631" s="9">
        <v>94.7</v>
      </c>
      <c r="CG631" s="9">
        <v>92.18</v>
      </c>
      <c r="CH631" s="9">
        <v>91.14</v>
      </c>
      <c r="CI631" s="9">
        <v>92.64</v>
      </c>
      <c r="CJ631" s="9">
        <v>94.83</v>
      </c>
      <c r="CK631" s="9">
        <v>96.98</v>
      </c>
      <c r="CL631" s="9">
        <v>99.48</v>
      </c>
      <c r="CM631" s="9">
        <v>102.42</v>
      </c>
      <c r="CN631" s="9">
        <v>106.14</v>
      </c>
      <c r="CO631" s="9">
        <v>105.94</v>
      </c>
      <c r="CP631" s="9">
        <v>98</v>
      </c>
      <c r="CQ631" s="9">
        <v>78.63</v>
      </c>
      <c r="CR631" s="9">
        <v>76.67</v>
      </c>
      <c r="CS631" s="9">
        <v>74.17</v>
      </c>
      <c r="CT631" s="9">
        <v>72.62</v>
      </c>
      <c r="CU631" s="9">
        <v>73.209999999999994</v>
      </c>
      <c r="CV631" s="9">
        <v>75.260000000000005</v>
      </c>
      <c r="CW631" s="9">
        <v>78.67</v>
      </c>
      <c r="CX631" s="9">
        <v>82.03</v>
      </c>
      <c r="CY631" s="9">
        <v>85.24</v>
      </c>
      <c r="CZ631" s="9">
        <v>87.87</v>
      </c>
      <c r="DA631" s="9">
        <v>87.03</v>
      </c>
      <c r="DB631" s="9">
        <v>83.08</v>
      </c>
      <c r="DC631" s="9">
        <v>76.38</v>
      </c>
      <c r="DD631" s="9">
        <v>72.180000000000007</v>
      </c>
      <c r="DE631" s="9">
        <v>69.06</v>
      </c>
      <c r="DF631" s="9">
        <v>67.58</v>
      </c>
      <c r="DG631" s="9">
        <v>68.23</v>
      </c>
      <c r="DH631" s="9">
        <v>71.22</v>
      </c>
      <c r="DI631" s="9">
        <v>74.540000000000006</v>
      </c>
      <c r="DJ631" s="9">
        <v>77.84</v>
      </c>
      <c r="DK631" s="9">
        <v>81.19</v>
      </c>
      <c r="DL631" s="9">
        <v>83.94</v>
      </c>
      <c r="DM631" s="9">
        <v>83.22</v>
      </c>
      <c r="DN631" s="9">
        <v>79.95</v>
      </c>
      <c r="DO631" s="9">
        <v>74.7</v>
      </c>
      <c r="DP631" s="9">
        <v>69.7</v>
      </c>
      <c r="DR631" s="9">
        <v>75.05</v>
      </c>
      <c r="DS631" s="9">
        <v>77.2</v>
      </c>
      <c r="DT631" s="9">
        <v>75</v>
      </c>
      <c r="DU631" s="9">
        <v>81.8</v>
      </c>
      <c r="DV631" s="9">
        <v>83.95</v>
      </c>
      <c r="DW631" s="9">
        <v>92.25</v>
      </c>
      <c r="DX631" s="9">
        <v>93.7</v>
      </c>
      <c r="DY631" s="9">
        <v>96.85</v>
      </c>
      <c r="DZ631" s="9">
        <v>96.85</v>
      </c>
      <c r="EA631" s="9">
        <v>91.95</v>
      </c>
      <c r="EB631" s="9">
        <v>84.2</v>
      </c>
      <c r="EC631" s="9">
        <v>81.650000000000006</v>
      </c>
      <c r="ED631" s="9">
        <v>80.95</v>
      </c>
      <c r="EE631" s="9">
        <v>79.8</v>
      </c>
      <c r="EF631" s="9">
        <v>79.75</v>
      </c>
      <c r="EG631" s="9">
        <v>82.2</v>
      </c>
      <c r="EH631" s="9">
        <v>89.15</v>
      </c>
      <c r="EI631" s="9">
        <v>91.45</v>
      </c>
      <c r="EJ631" s="9">
        <v>91.8</v>
      </c>
      <c r="EK631" s="9">
        <v>91.85</v>
      </c>
      <c r="EL631" s="9">
        <v>91.1</v>
      </c>
      <c r="EM631" s="9">
        <v>85.95</v>
      </c>
      <c r="EN631" s="9">
        <v>71.8</v>
      </c>
      <c r="EO631" s="9">
        <v>67.400000000000006</v>
      </c>
      <c r="EP631" s="9">
        <v>67.150000000000006</v>
      </c>
      <c r="EQ631" s="9">
        <v>67.45</v>
      </c>
      <c r="ER631" s="9">
        <v>68.099999999999994</v>
      </c>
      <c r="ES631" s="9">
        <v>70.95</v>
      </c>
      <c r="ET631" s="9">
        <v>78.7</v>
      </c>
      <c r="EU631" s="9">
        <v>81.150000000000006</v>
      </c>
      <c r="EV631" s="9">
        <v>81.400000000000006</v>
      </c>
      <c r="EW631" s="9">
        <v>81.25</v>
      </c>
      <c r="EX631" s="9">
        <v>80.8</v>
      </c>
      <c r="EY631" s="9">
        <v>78.45</v>
      </c>
      <c r="EZ631" s="9">
        <v>72.05</v>
      </c>
      <c r="FA631" s="9">
        <v>70.05</v>
      </c>
      <c r="FB631" s="9">
        <v>69.849999999999994</v>
      </c>
      <c r="FC631" s="9">
        <v>69.95</v>
      </c>
      <c r="FD631" s="9">
        <v>70.5</v>
      </c>
      <c r="FE631" s="9">
        <v>73.25</v>
      </c>
      <c r="FF631" s="9">
        <v>80.900000000000006</v>
      </c>
      <c r="FG631" s="9">
        <v>83.35</v>
      </c>
      <c r="FH631" s="9">
        <v>83.6</v>
      </c>
      <c r="FI631" s="9">
        <v>83.45</v>
      </c>
      <c r="FJ631" s="9">
        <v>83</v>
      </c>
      <c r="FK631" s="9">
        <v>80.650000000000006</v>
      </c>
      <c r="FL631" s="9">
        <v>74.2</v>
      </c>
      <c r="FM631" s="9">
        <v>72.150000000000006</v>
      </c>
      <c r="FO631" s="9">
        <v>83.165599999999998</v>
      </c>
      <c r="FP631" s="7">
        <v>79.900000000000006</v>
      </c>
      <c r="FQ631" s="9">
        <v>1.2724</v>
      </c>
      <c r="FR631" s="7">
        <f t="shared" si="78"/>
        <v>62.794718641936505</v>
      </c>
      <c r="FT631" s="7">
        <v>4.45</v>
      </c>
      <c r="FU631" s="7">
        <v>4.2300000000000004</v>
      </c>
      <c r="FV631" s="9">
        <v>83.308999999999997</v>
      </c>
      <c r="FX631" s="9">
        <v>81.900000000000006</v>
      </c>
      <c r="FY631" s="9">
        <v>81.22</v>
      </c>
      <c r="FZ631" s="9">
        <v>79.790000000000006</v>
      </c>
      <c r="GA631" s="9">
        <v>77.540000000000006</v>
      </c>
      <c r="GB631" s="9">
        <v>74.430000000000007</v>
      </c>
    </row>
    <row r="632" spans="1:184" x14ac:dyDescent="0.25">
      <c r="A632" s="6">
        <f t="shared" si="79"/>
        <v>45435</v>
      </c>
      <c r="B632" s="13">
        <f t="shared" si="89"/>
        <v>5</v>
      </c>
      <c r="C632" s="13">
        <f t="shared" si="90"/>
        <v>2024</v>
      </c>
      <c r="D632">
        <f t="shared" si="91"/>
        <v>202405</v>
      </c>
      <c r="E632">
        <f t="shared" si="92"/>
        <v>2</v>
      </c>
      <c r="F632">
        <f t="shared" si="93"/>
        <v>202402</v>
      </c>
      <c r="G632" t="s">
        <v>1385</v>
      </c>
      <c r="H632" s="9">
        <v>5.25</v>
      </c>
      <c r="I632" s="9">
        <v>5.2</v>
      </c>
      <c r="J632" s="10">
        <v>5.1919297999999996</v>
      </c>
      <c r="K632" s="10">
        <v>5.1553902999999996</v>
      </c>
      <c r="L632" s="10">
        <v>5.1130293</v>
      </c>
      <c r="M632" s="10">
        <v>5.0658738999999997</v>
      </c>
      <c r="N632" s="10">
        <v>5.0140570999999996</v>
      </c>
      <c r="O632" s="10">
        <v>4.9587180000000002</v>
      </c>
      <c r="P632" s="10">
        <v>4.9017738</v>
      </c>
      <c r="Q632" s="10">
        <v>4.8453343000000002</v>
      </c>
      <c r="R632" s="10">
        <v>4.7909978000000004</v>
      </c>
      <c r="S632" s="10">
        <v>4.7395003000000004</v>
      </c>
      <c r="T632" s="10">
        <v>4.6907427999999998</v>
      </c>
      <c r="U632" s="10">
        <v>4.6441420000000004</v>
      </c>
      <c r="V632" s="10">
        <v>4.5986377999999997</v>
      </c>
      <c r="W632" s="10">
        <v>4.5536329000000002</v>
      </c>
      <c r="X632" s="10">
        <v>4.5086864999999996</v>
      </c>
      <c r="Y632" s="10">
        <v>4.4633564000000003</v>
      </c>
      <c r="Z632" s="10">
        <v>4.4172003000000002</v>
      </c>
      <c r="AA632" s="10">
        <v>4.3697774999999996</v>
      </c>
      <c r="AB632" s="10">
        <v>4.3207917</v>
      </c>
      <c r="AC632" s="10">
        <v>4.2706951000000002</v>
      </c>
      <c r="AD632" s="10">
        <v>4.2201804000000003</v>
      </c>
      <c r="AE632" s="10">
        <v>4.1699389</v>
      </c>
      <c r="AF632" s="10">
        <v>4.1206619</v>
      </c>
      <c r="AG632" s="10">
        <v>4.0730421999999997</v>
      </c>
      <c r="AH632" s="10">
        <v>4.0276809</v>
      </c>
      <c r="AI632" s="10">
        <v>3.9846941</v>
      </c>
      <c r="AJ632" s="10">
        <v>3.9440363999999999</v>
      </c>
      <c r="AK632" s="10">
        <v>3.9056609</v>
      </c>
      <c r="AL632" s="10">
        <v>3.8695210000000002</v>
      </c>
      <c r="AM632" s="10">
        <v>3.8355709999999998</v>
      </c>
      <c r="AN632" s="10">
        <v>3.8037641999999998</v>
      </c>
      <c r="AO632" s="10">
        <v>3.7740537999999999</v>
      </c>
      <c r="AP632" s="10">
        <v>3.7463943</v>
      </c>
      <c r="AQ632" s="10">
        <v>3.7207387000000001</v>
      </c>
      <c r="AR632" s="10">
        <v>3.6970405999999998</v>
      </c>
      <c r="AS632" s="10">
        <v>3.6752541000000001</v>
      </c>
      <c r="AT632" s="10">
        <v>3.6553252000000001</v>
      </c>
      <c r="AU632" s="10">
        <v>3.6371671999999999</v>
      </c>
      <c r="AV632" s="10">
        <v>3.6206852999999999</v>
      </c>
      <c r="AW632" s="10">
        <v>3.6057838000000002</v>
      </c>
      <c r="AX632" s="10">
        <v>3.5923671000000001</v>
      </c>
      <c r="AY632" s="10">
        <v>3.5803402000000002</v>
      </c>
      <c r="AZ632" s="10">
        <v>3.5696075999999999</v>
      </c>
      <c r="BA632" s="10">
        <v>3.5600736999999998</v>
      </c>
      <c r="BB632" s="10">
        <v>3.5516435</v>
      </c>
      <c r="BC632" s="10">
        <v>3.5442212999999998</v>
      </c>
      <c r="BD632" s="10">
        <v>3.5377117</v>
      </c>
      <c r="BE632" s="10">
        <v>3.5320195000000001</v>
      </c>
      <c r="BF632" s="10">
        <v>3.5270603</v>
      </c>
      <c r="BG632" s="10">
        <v>3.5227982999999998</v>
      </c>
      <c r="BH632" s="10">
        <v>3.5192112</v>
      </c>
      <c r="BI632" s="10">
        <v>3.5162767000000001</v>
      </c>
      <c r="BJ632" s="10">
        <v>3.5139724999999999</v>
      </c>
      <c r="BK632" s="10">
        <v>3.5122764000000002</v>
      </c>
      <c r="BL632" s="10">
        <v>3.5111659999999998</v>
      </c>
      <c r="BM632" s="10">
        <v>3.5106188999999999</v>
      </c>
      <c r="BN632" s="10">
        <v>3.5106130000000002</v>
      </c>
      <c r="BO632" s="10">
        <v>3.5111257999999999</v>
      </c>
      <c r="BP632" s="10">
        <v>3.5121351000000001</v>
      </c>
      <c r="BQ632" s="10">
        <v>3.5136186</v>
      </c>
      <c r="BR632" s="10">
        <v>3.5314220000000001</v>
      </c>
      <c r="BS632" s="10">
        <v>3.561849</v>
      </c>
      <c r="BU632" s="9">
        <v>85.33</v>
      </c>
      <c r="BV632" s="9">
        <v>85.26</v>
      </c>
      <c r="BW632" s="9">
        <v>86.81</v>
      </c>
      <c r="BX632" s="9">
        <v>90.72</v>
      </c>
      <c r="BY632" s="9">
        <v>93.2</v>
      </c>
      <c r="BZ632" s="9">
        <v>103.38</v>
      </c>
      <c r="CA632" s="9">
        <v>108.13</v>
      </c>
      <c r="CB632" s="9">
        <v>109.04</v>
      </c>
      <c r="CC632" s="9">
        <v>108.94</v>
      </c>
      <c r="CD632" s="9">
        <v>105.09</v>
      </c>
      <c r="CE632" s="9">
        <v>99.78</v>
      </c>
      <c r="CF632" s="9">
        <v>96.05</v>
      </c>
      <c r="CG632" s="9">
        <v>93.55</v>
      </c>
      <c r="CH632" s="9">
        <v>92.51</v>
      </c>
      <c r="CI632" s="9">
        <v>94.05</v>
      </c>
      <c r="CJ632" s="9">
        <v>96.24</v>
      </c>
      <c r="CK632" s="9">
        <v>98.51</v>
      </c>
      <c r="CL632" s="9">
        <v>101.12</v>
      </c>
      <c r="CM632" s="9">
        <v>104.12</v>
      </c>
      <c r="CN632" s="9">
        <v>107.95</v>
      </c>
      <c r="CO632" s="9">
        <v>107.78</v>
      </c>
      <c r="CP632" s="9">
        <v>99.84</v>
      </c>
      <c r="CQ632" s="9">
        <v>80.430000000000007</v>
      </c>
      <c r="CR632" s="9">
        <v>78.47</v>
      </c>
      <c r="CS632" s="9">
        <v>75.97</v>
      </c>
      <c r="CT632" s="9">
        <v>74.48</v>
      </c>
      <c r="CU632" s="9">
        <v>75.069999999999993</v>
      </c>
      <c r="CV632" s="9">
        <v>77.12</v>
      </c>
      <c r="CW632" s="9">
        <v>80.36</v>
      </c>
      <c r="CX632" s="9">
        <v>83.72</v>
      </c>
      <c r="CY632" s="9">
        <v>86.93</v>
      </c>
      <c r="CZ632" s="9">
        <v>89.39</v>
      </c>
      <c r="DA632" s="9">
        <v>88.55</v>
      </c>
      <c r="DB632" s="9">
        <v>84.6</v>
      </c>
      <c r="DC632" s="9">
        <v>77.48</v>
      </c>
      <c r="DD632" s="9">
        <v>73.28</v>
      </c>
      <c r="DE632" s="9">
        <v>70.16</v>
      </c>
      <c r="DF632" s="9">
        <v>68.650000000000006</v>
      </c>
      <c r="DG632" s="9">
        <v>69.3</v>
      </c>
      <c r="DH632" s="9">
        <v>72.290000000000006</v>
      </c>
      <c r="DI632" s="9">
        <v>75.599999999999994</v>
      </c>
      <c r="DJ632" s="9">
        <v>78.900000000000006</v>
      </c>
      <c r="DK632" s="9">
        <v>82.25</v>
      </c>
      <c r="DL632" s="9">
        <v>85</v>
      </c>
      <c r="DM632" s="9">
        <v>84.28</v>
      </c>
      <c r="DN632" s="9">
        <v>81.010000000000005</v>
      </c>
      <c r="DO632" s="9">
        <v>75.36</v>
      </c>
      <c r="DP632" s="9">
        <v>70.36</v>
      </c>
      <c r="DR632" s="9">
        <v>77.05</v>
      </c>
      <c r="DS632" s="9">
        <v>79.5</v>
      </c>
      <c r="DT632" s="9">
        <v>77.650000000000006</v>
      </c>
      <c r="DU632" s="9">
        <v>82.95</v>
      </c>
      <c r="DV632" s="9">
        <v>85.4</v>
      </c>
      <c r="DW632" s="9">
        <v>93.6</v>
      </c>
      <c r="DX632" s="9">
        <v>95.05</v>
      </c>
      <c r="DY632" s="9">
        <v>98</v>
      </c>
      <c r="DZ632" s="9">
        <v>98</v>
      </c>
      <c r="EA632" s="9">
        <v>93.1</v>
      </c>
      <c r="EB632" s="9">
        <v>85.5</v>
      </c>
      <c r="EC632" s="9">
        <v>82.95</v>
      </c>
      <c r="ED632" s="9">
        <v>82.25</v>
      </c>
      <c r="EE632" s="9">
        <v>81.25</v>
      </c>
      <c r="EF632" s="9">
        <v>81.2</v>
      </c>
      <c r="EG632" s="9">
        <v>83.65</v>
      </c>
      <c r="EH632" s="9">
        <v>90.8</v>
      </c>
      <c r="EI632" s="9">
        <v>93.15</v>
      </c>
      <c r="EJ632" s="9">
        <v>93.5</v>
      </c>
      <c r="EK632" s="9">
        <v>93.6</v>
      </c>
      <c r="EL632" s="9">
        <v>92.8</v>
      </c>
      <c r="EM632" s="9">
        <v>87.5</v>
      </c>
      <c r="EN632" s="9">
        <v>72.900000000000006</v>
      </c>
      <c r="EO632" s="9">
        <v>68.349999999999994</v>
      </c>
      <c r="EP632" s="9">
        <v>68.099999999999994</v>
      </c>
      <c r="EQ632" s="9">
        <v>68.45</v>
      </c>
      <c r="ER632" s="9">
        <v>69.099999999999994</v>
      </c>
      <c r="ES632" s="9">
        <v>72</v>
      </c>
      <c r="ET632" s="9">
        <v>80</v>
      </c>
      <c r="EU632" s="9">
        <v>82.6</v>
      </c>
      <c r="EV632" s="9">
        <v>82.85</v>
      </c>
      <c r="EW632" s="9">
        <v>82.7</v>
      </c>
      <c r="EX632" s="9">
        <v>82.2</v>
      </c>
      <c r="EY632" s="9">
        <v>79.8</v>
      </c>
      <c r="EZ632" s="9">
        <v>73.349999999999994</v>
      </c>
      <c r="FA632" s="9">
        <v>71.25</v>
      </c>
      <c r="FB632" s="9">
        <v>71.099999999999994</v>
      </c>
      <c r="FC632" s="9">
        <v>71.2</v>
      </c>
      <c r="FD632" s="9">
        <v>71.7</v>
      </c>
      <c r="FE632" s="9">
        <v>74.349999999999994</v>
      </c>
      <c r="FF632" s="9">
        <v>81.599999999999994</v>
      </c>
      <c r="FG632" s="9">
        <v>83.95</v>
      </c>
      <c r="FH632" s="9">
        <v>84.2</v>
      </c>
      <c r="FI632" s="9">
        <v>84.05</v>
      </c>
      <c r="FJ632" s="9">
        <v>83.6</v>
      </c>
      <c r="FK632" s="9">
        <v>81.2</v>
      </c>
      <c r="FL632" s="9">
        <v>74.8</v>
      </c>
      <c r="FM632" s="9">
        <v>72.75</v>
      </c>
      <c r="FO632" s="9">
        <v>83.131299999999996</v>
      </c>
      <c r="FP632" s="7">
        <v>79.25</v>
      </c>
      <c r="FQ632" s="9">
        <v>1.2712000000000001</v>
      </c>
      <c r="FR632" s="7">
        <f t="shared" si="78"/>
        <v>62.34266834487098</v>
      </c>
      <c r="FT632" s="7">
        <v>4.5</v>
      </c>
      <c r="FU632" s="7">
        <v>4.26</v>
      </c>
      <c r="FV632" s="9">
        <v>83.266999999999996</v>
      </c>
      <c r="FX632" s="9">
        <v>81.36</v>
      </c>
      <c r="FY632" s="9">
        <v>80.69</v>
      </c>
      <c r="FZ632" s="9">
        <v>79.3</v>
      </c>
      <c r="GA632" s="9">
        <v>77.12</v>
      </c>
      <c r="GB632" s="9">
        <v>74.12</v>
      </c>
    </row>
    <row r="633" spans="1:184" x14ac:dyDescent="0.25">
      <c r="A633" s="6">
        <f t="shared" si="79"/>
        <v>45436</v>
      </c>
      <c r="B633" s="13">
        <f t="shared" si="89"/>
        <v>5</v>
      </c>
      <c r="C633" s="13">
        <f t="shared" si="90"/>
        <v>2024</v>
      </c>
      <c r="D633">
        <f t="shared" si="91"/>
        <v>202405</v>
      </c>
      <c r="E633">
        <f t="shared" si="92"/>
        <v>2</v>
      </c>
      <c r="F633">
        <f t="shared" si="93"/>
        <v>202402</v>
      </c>
      <c r="G633" t="s">
        <v>1386</v>
      </c>
      <c r="H633" s="9">
        <v>5.25</v>
      </c>
      <c r="I633" s="9">
        <v>5.2</v>
      </c>
      <c r="J633" s="10">
        <v>5.1918996999999996</v>
      </c>
      <c r="K633" s="10">
        <v>5.1544352</v>
      </c>
      <c r="L633" s="10">
        <v>5.1109739999999997</v>
      </c>
      <c r="M633" s="10">
        <v>5.0623054999999999</v>
      </c>
      <c r="N633" s="10">
        <v>5.0089364999999999</v>
      </c>
      <c r="O633" s="10">
        <v>4.9529316000000003</v>
      </c>
      <c r="P633" s="10">
        <v>4.8968826999999999</v>
      </c>
      <c r="Q633" s="10">
        <v>4.8430324000000002</v>
      </c>
      <c r="R633" s="10">
        <v>4.7925632</v>
      </c>
      <c r="S633" s="10">
        <v>4.7454649</v>
      </c>
      <c r="T633" s="10">
        <v>4.7008909000000001</v>
      </c>
      <c r="U633" s="10">
        <v>4.6575196999999999</v>
      </c>
      <c r="V633" s="10">
        <v>4.6130578</v>
      </c>
      <c r="W633" s="10">
        <v>4.5670032999999997</v>
      </c>
      <c r="X633" s="10">
        <v>4.5195777000000001</v>
      </c>
      <c r="Y633" s="10">
        <v>4.4710013000000002</v>
      </c>
      <c r="Z633" s="10">
        <v>4.4214945999999999</v>
      </c>
      <c r="AA633" s="10">
        <v>4.3712795</v>
      </c>
      <c r="AB633" s="10">
        <v>4.3206151999999998</v>
      </c>
      <c r="AC633" s="10">
        <v>4.2699407000000003</v>
      </c>
      <c r="AD633" s="10">
        <v>4.2197490999999996</v>
      </c>
      <c r="AE633" s="10">
        <v>4.1705313999999998</v>
      </c>
      <c r="AF633" s="10">
        <v>4.1227787999999999</v>
      </c>
      <c r="AG633" s="10">
        <v>4.0769843999999997</v>
      </c>
      <c r="AH633" s="10">
        <v>4.0335622000000004</v>
      </c>
      <c r="AI633" s="10">
        <v>3.9925510000000002</v>
      </c>
      <c r="AJ633" s="10">
        <v>3.9538769</v>
      </c>
      <c r="AK633" s="10">
        <v>3.9174641000000001</v>
      </c>
      <c r="AL633" s="10">
        <v>3.8832374999999999</v>
      </c>
      <c r="AM633" s="10">
        <v>3.8511226000000001</v>
      </c>
      <c r="AN633" s="10">
        <v>3.8210441999999998</v>
      </c>
      <c r="AO633" s="10">
        <v>3.7929268999999999</v>
      </c>
      <c r="AP633" s="10">
        <v>3.7666962000000002</v>
      </c>
      <c r="AQ633" s="10">
        <v>3.7422768999999998</v>
      </c>
      <c r="AR633" s="10">
        <v>3.7195936000000001</v>
      </c>
      <c r="AS633" s="10">
        <v>3.6985719000000001</v>
      </c>
      <c r="AT633" s="10">
        <v>3.6791372999999998</v>
      </c>
      <c r="AU633" s="10">
        <v>3.6612187999999999</v>
      </c>
      <c r="AV633" s="10">
        <v>3.6447471999999999</v>
      </c>
      <c r="AW633" s="10">
        <v>3.6296520999999999</v>
      </c>
      <c r="AX633" s="10">
        <v>3.6158636999999998</v>
      </c>
      <c r="AY633" s="10">
        <v>3.6033122999999998</v>
      </c>
      <c r="AZ633" s="10">
        <v>3.5919279</v>
      </c>
      <c r="BA633" s="10">
        <v>3.5816406000000001</v>
      </c>
      <c r="BB633" s="10">
        <v>3.5723807000000001</v>
      </c>
      <c r="BC633" s="10">
        <v>3.5640781000000001</v>
      </c>
      <c r="BD633" s="10">
        <v>3.5566629999999999</v>
      </c>
      <c r="BE633" s="10">
        <v>3.5500655999999999</v>
      </c>
      <c r="BF633" s="10">
        <v>3.5442230000000001</v>
      </c>
      <c r="BG633" s="10">
        <v>3.539104</v>
      </c>
      <c r="BH633" s="10">
        <v>3.5346858000000001</v>
      </c>
      <c r="BI633" s="10">
        <v>3.5309457000000002</v>
      </c>
      <c r="BJ633" s="10">
        <v>3.5278611</v>
      </c>
      <c r="BK633" s="10">
        <v>3.5254091999999999</v>
      </c>
      <c r="BL633" s="10">
        <v>3.5235672999999998</v>
      </c>
      <c r="BM633" s="10">
        <v>3.5223127999999999</v>
      </c>
      <c r="BN633" s="10">
        <v>3.5216229999999999</v>
      </c>
      <c r="BO633" s="10">
        <v>3.5214751</v>
      </c>
      <c r="BP633" s="10">
        <v>3.5218465000000001</v>
      </c>
      <c r="BQ633" s="10">
        <v>3.5227143999999999</v>
      </c>
      <c r="BR633" s="10">
        <v>3.5373486000000001</v>
      </c>
      <c r="BS633" s="10">
        <v>3.5657763</v>
      </c>
      <c r="BU633" s="9">
        <v>81.900000000000006</v>
      </c>
      <c r="BV633" s="9">
        <v>82.07</v>
      </c>
      <c r="BW633" s="9">
        <v>83.71</v>
      </c>
      <c r="BX633" s="9">
        <v>87.57</v>
      </c>
      <c r="BY633" s="9">
        <v>90.47</v>
      </c>
      <c r="BZ633" s="9">
        <v>100.71</v>
      </c>
      <c r="CA633" s="9">
        <v>105.52</v>
      </c>
      <c r="CB633" s="9">
        <v>106.15</v>
      </c>
      <c r="CC633" s="9">
        <v>106.1</v>
      </c>
      <c r="CD633" s="9">
        <v>102.25</v>
      </c>
      <c r="CE633" s="9">
        <v>97.22</v>
      </c>
      <c r="CF633" s="9">
        <v>93.48</v>
      </c>
      <c r="CG633" s="9">
        <v>90.98</v>
      </c>
      <c r="CH633" s="9">
        <v>89.74</v>
      </c>
      <c r="CI633" s="9">
        <v>91.28</v>
      </c>
      <c r="CJ633" s="9">
        <v>93.47</v>
      </c>
      <c r="CK633" s="9">
        <v>95.84</v>
      </c>
      <c r="CL633" s="9">
        <v>98.4</v>
      </c>
      <c r="CM633" s="9">
        <v>101.4</v>
      </c>
      <c r="CN633" s="9">
        <v>105.23</v>
      </c>
      <c r="CO633" s="9">
        <v>105.06</v>
      </c>
      <c r="CP633" s="9">
        <v>97.12</v>
      </c>
      <c r="CQ633" s="9">
        <v>78.540000000000006</v>
      </c>
      <c r="CR633" s="9">
        <v>76.58</v>
      </c>
      <c r="CS633" s="9">
        <v>74.08</v>
      </c>
      <c r="CT633" s="9">
        <v>72.59</v>
      </c>
      <c r="CU633" s="9">
        <v>73.180000000000007</v>
      </c>
      <c r="CV633" s="9">
        <v>75.23</v>
      </c>
      <c r="CW633" s="9">
        <v>78.77</v>
      </c>
      <c r="CX633" s="9">
        <v>82.13</v>
      </c>
      <c r="CY633" s="9">
        <v>85.34</v>
      </c>
      <c r="CZ633" s="9">
        <v>87.79</v>
      </c>
      <c r="DA633" s="9">
        <v>86.95</v>
      </c>
      <c r="DB633" s="9">
        <v>83</v>
      </c>
      <c r="DC633" s="9">
        <v>75.38</v>
      </c>
      <c r="DD633" s="9">
        <v>71.180000000000007</v>
      </c>
      <c r="DE633" s="9">
        <v>68.06</v>
      </c>
      <c r="DF633" s="9">
        <v>66.55</v>
      </c>
      <c r="DG633" s="9">
        <v>67.2</v>
      </c>
      <c r="DH633" s="9">
        <v>70.19</v>
      </c>
      <c r="DI633" s="9">
        <v>73.900000000000006</v>
      </c>
      <c r="DJ633" s="9">
        <v>77.2</v>
      </c>
      <c r="DK633" s="9">
        <v>80.55</v>
      </c>
      <c r="DL633" s="9">
        <v>83.3</v>
      </c>
      <c r="DM633" s="9">
        <v>82.58</v>
      </c>
      <c r="DN633" s="9">
        <v>79.31</v>
      </c>
      <c r="DO633" s="9">
        <v>74.16</v>
      </c>
      <c r="DP633" s="9">
        <v>69.16</v>
      </c>
      <c r="DR633" s="9">
        <v>74.45</v>
      </c>
      <c r="DS633" s="9">
        <v>77.349999999999994</v>
      </c>
      <c r="DT633" s="9">
        <v>75.8</v>
      </c>
      <c r="DU633" s="9">
        <v>80.849999999999994</v>
      </c>
      <c r="DV633" s="9">
        <v>83.95</v>
      </c>
      <c r="DW633" s="9">
        <v>92.1</v>
      </c>
      <c r="DX633" s="9">
        <v>93.55</v>
      </c>
      <c r="DY633" s="9">
        <v>96.4</v>
      </c>
      <c r="DZ633" s="9">
        <v>96.4</v>
      </c>
      <c r="EA633" s="9">
        <v>91.5</v>
      </c>
      <c r="EB633" s="9">
        <v>84.8</v>
      </c>
      <c r="EC633" s="9">
        <v>81.5</v>
      </c>
      <c r="ED633" s="9">
        <v>80.8</v>
      </c>
      <c r="EE633" s="9">
        <v>79.5</v>
      </c>
      <c r="EF633" s="9">
        <v>79.45</v>
      </c>
      <c r="EG633" s="9">
        <v>81.900000000000006</v>
      </c>
      <c r="EH633" s="9">
        <v>88.75</v>
      </c>
      <c r="EI633" s="9">
        <v>91</v>
      </c>
      <c r="EJ633" s="9">
        <v>91.35</v>
      </c>
      <c r="EK633" s="9">
        <v>91.45</v>
      </c>
      <c r="EL633" s="9">
        <v>90.7</v>
      </c>
      <c r="EM633" s="9">
        <v>85.7</v>
      </c>
      <c r="EN633" s="9">
        <v>71.900000000000006</v>
      </c>
      <c r="EO633" s="9">
        <v>67.599999999999994</v>
      </c>
      <c r="EP633" s="9">
        <v>67.349999999999994</v>
      </c>
      <c r="EQ633" s="9">
        <v>67.650000000000006</v>
      </c>
      <c r="ER633" s="9">
        <v>68.3</v>
      </c>
      <c r="ES633" s="9">
        <v>71.3</v>
      </c>
      <c r="ET633" s="9">
        <v>79.55</v>
      </c>
      <c r="EU633" s="9">
        <v>82.2</v>
      </c>
      <c r="EV633" s="9">
        <v>82.45</v>
      </c>
      <c r="EW633" s="9">
        <v>82.3</v>
      </c>
      <c r="EX633" s="9">
        <v>81.8</v>
      </c>
      <c r="EY633" s="9">
        <v>79.3</v>
      </c>
      <c r="EZ633" s="9">
        <v>72.400000000000006</v>
      </c>
      <c r="FA633" s="9">
        <v>70.25</v>
      </c>
      <c r="FB633" s="9">
        <v>70.05</v>
      </c>
      <c r="FC633" s="9">
        <v>70.150000000000006</v>
      </c>
      <c r="FD633" s="9">
        <v>70.7</v>
      </c>
      <c r="FE633" s="9">
        <v>73.650000000000006</v>
      </c>
      <c r="FF633" s="9">
        <v>81.8</v>
      </c>
      <c r="FG633" s="9">
        <v>84.4</v>
      </c>
      <c r="FH633" s="9">
        <v>84.65</v>
      </c>
      <c r="FI633" s="9">
        <v>84.5</v>
      </c>
      <c r="FJ633" s="9">
        <v>84</v>
      </c>
      <c r="FK633" s="9">
        <v>81.650000000000006</v>
      </c>
      <c r="FL633" s="9">
        <v>75.2</v>
      </c>
      <c r="FM633" s="9">
        <v>73.150000000000006</v>
      </c>
      <c r="FO633" s="9">
        <v>83.207999999999998</v>
      </c>
      <c r="FP633" s="7">
        <v>78.92</v>
      </c>
      <c r="FQ633" s="9">
        <v>1.2738</v>
      </c>
      <c r="FR633" s="7">
        <f t="shared" si="78"/>
        <v>61.956351075522058</v>
      </c>
      <c r="FT633" s="7">
        <v>4.51</v>
      </c>
      <c r="FU633" s="7">
        <v>4.26</v>
      </c>
      <c r="FV633" s="9">
        <v>83.348100000000002</v>
      </c>
      <c r="FX633" s="9">
        <v>82.12</v>
      </c>
      <c r="FY633" s="9">
        <v>81.400000000000006</v>
      </c>
      <c r="FZ633" s="9">
        <v>79.900000000000006</v>
      </c>
      <c r="GA633" s="9">
        <v>77.56</v>
      </c>
      <c r="GB633" s="9">
        <v>74.37</v>
      </c>
    </row>
    <row r="634" spans="1:184" x14ac:dyDescent="0.25">
      <c r="A634" s="6">
        <f t="shared" si="79"/>
        <v>45439</v>
      </c>
      <c r="B634" s="13">
        <f t="shared" si="89"/>
        <v>5</v>
      </c>
      <c r="C634" s="13">
        <f t="shared" si="90"/>
        <v>2024</v>
      </c>
      <c r="D634">
        <f t="shared" si="91"/>
        <v>202405</v>
      </c>
      <c r="E634">
        <f t="shared" si="92"/>
        <v>2</v>
      </c>
      <c r="F634">
        <f t="shared" si="93"/>
        <v>202402</v>
      </c>
      <c r="G634" t="s">
        <v>1387</v>
      </c>
      <c r="H634" s="9">
        <v>5.25</v>
      </c>
      <c r="I634" s="9" t="e">
        <v>#N/A</v>
      </c>
      <c r="J634" s="10" t="e">
        <v>#N/A</v>
      </c>
      <c r="K634" s="10" t="e">
        <v>#N/A</v>
      </c>
      <c r="L634" s="10" t="e">
        <v>#N/A</v>
      </c>
      <c r="M634" s="10" t="e">
        <v>#N/A</v>
      </c>
      <c r="N634" s="10" t="e">
        <v>#N/A</v>
      </c>
      <c r="O634" s="10" t="e">
        <v>#N/A</v>
      </c>
      <c r="P634" s="10" t="e">
        <v>#N/A</v>
      </c>
      <c r="Q634" s="10" t="e">
        <v>#N/A</v>
      </c>
      <c r="R634" s="10" t="e">
        <v>#N/A</v>
      </c>
      <c r="S634" s="10" t="e">
        <v>#N/A</v>
      </c>
      <c r="T634" s="10" t="e">
        <v>#N/A</v>
      </c>
      <c r="U634" s="10" t="e">
        <v>#N/A</v>
      </c>
      <c r="V634" s="10" t="e">
        <v>#N/A</v>
      </c>
      <c r="W634" s="10" t="e">
        <v>#N/A</v>
      </c>
      <c r="X634" s="10" t="e">
        <v>#N/A</v>
      </c>
      <c r="Y634" s="10" t="e">
        <v>#N/A</v>
      </c>
      <c r="Z634" s="10" t="e">
        <v>#N/A</v>
      </c>
      <c r="AA634" s="10" t="e">
        <v>#N/A</v>
      </c>
      <c r="AB634" s="10" t="e">
        <v>#N/A</v>
      </c>
      <c r="AC634" s="10" t="e">
        <v>#N/A</v>
      </c>
      <c r="AD634" s="10" t="e">
        <v>#N/A</v>
      </c>
      <c r="AE634" s="10" t="e">
        <v>#N/A</v>
      </c>
      <c r="AF634" s="10" t="e">
        <v>#N/A</v>
      </c>
      <c r="AG634" s="10" t="e">
        <v>#N/A</v>
      </c>
      <c r="AH634" s="10" t="e">
        <v>#N/A</v>
      </c>
      <c r="AI634" s="10" t="e">
        <v>#N/A</v>
      </c>
      <c r="AJ634" s="10" t="e">
        <v>#N/A</v>
      </c>
      <c r="AK634" s="10" t="e">
        <v>#N/A</v>
      </c>
      <c r="AL634" s="10" t="e">
        <v>#N/A</v>
      </c>
      <c r="AM634" s="10" t="e">
        <v>#N/A</v>
      </c>
      <c r="AN634" s="10" t="e">
        <v>#N/A</v>
      </c>
      <c r="AO634" s="10" t="e">
        <v>#N/A</v>
      </c>
      <c r="AP634" s="10" t="e">
        <v>#N/A</v>
      </c>
      <c r="AQ634" s="10" t="e">
        <v>#N/A</v>
      </c>
      <c r="AR634" s="10" t="e">
        <v>#N/A</v>
      </c>
      <c r="AS634" s="10" t="e">
        <v>#N/A</v>
      </c>
      <c r="AT634" s="10" t="e">
        <v>#N/A</v>
      </c>
      <c r="AU634" s="10" t="e">
        <v>#N/A</v>
      </c>
      <c r="AV634" s="10" t="e">
        <v>#N/A</v>
      </c>
      <c r="AW634" s="10" t="e">
        <v>#N/A</v>
      </c>
      <c r="AX634" s="10" t="e">
        <v>#N/A</v>
      </c>
      <c r="AY634" s="10" t="e">
        <v>#N/A</v>
      </c>
      <c r="AZ634" s="10" t="e">
        <v>#N/A</v>
      </c>
      <c r="BA634" s="10" t="e">
        <v>#N/A</v>
      </c>
      <c r="BB634" s="10" t="e">
        <v>#N/A</v>
      </c>
      <c r="BC634" s="10" t="e">
        <v>#N/A</v>
      </c>
      <c r="BD634" s="10" t="e">
        <v>#N/A</v>
      </c>
      <c r="BE634" s="10" t="e">
        <v>#N/A</v>
      </c>
      <c r="BF634" s="10" t="e">
        <v>#N/A</v>
      </c>
      <c r="BG634" s="10" t="e">
        <v>#N/A</v>
      </c>
      <c r="BH634" s="10" t="e">
        <v>#N/A</v>
      </c>
      <c r="BI634" s="10" t="e">
        <v>#N/A</v>
      </c>
      <c r="BJ634" s="10" t="e">
        <v>#N/A</v>
      </c>
      <c r="BK634" s="10" t="e">
        <v>#N/A</v>
      </c>
      <c r="BL634" s="10" t="e">
        <v>#N/A</v>
      </c>
      <c r="BM634" s="10" t="e">
        <v>#N/A</v>
      </c>
      <c r="BN634" s="10" t="e">
        <v>#N/A</v>
      </c>
      <c r="BO634" s="10" t="e">
        <v>#N/A</v>
      </c>
      <c r="BP634" s="10" t="e">
        <v>#N/A</v>
      </c>
      <c r="BQ634" s="10" t="e">
        <v>#N/A</v>
      </c>
      <c r="BR634" s="10" t="e">
        <v>#N/A</v>
      </c>
      <c r="BS634" s="10" t="e">
        <v>#N/A</v>
      </c>
      <c r="BU634" s="9">
        <v>81.900000000000006</v>
      </c>
      <c r="BV634" s="9">
        <v>82.07</v>
      </c>
      <c r="BW634" s="9">
        <v>83.71</v>
      </c>
      <c r="BX634" s="9">
        <v>87.57</v>
      </c>
      <c r="BY634" s="9">
        <v>90.47</v>
      </c>
      <c r="BZ634" s="9">
        <v>100.71</v>
      </c>
      <c r="CA634" s="9">
        <v>105.52</v>
      </c>
      <c r="CB634" s="9">
        <v>106.15</v>
      </c>
      <c r="CC634" s="9">
        <v>106.1</v>
      </c>
      <c r="CD634" s="9">
        <v>102.25</v>
      </c>
      <c r="CE634" s="9">
        <v>97.22</v>
      </c>
      <c r="CF634" s="9">
        <v>93.48</v>
      </c>
      <c r="CG634" s="9">
        <v>90.98</v>
      </c>
      <c r="CH634" s="9">
        <v>89.74</v>
      </c>
      <c r="CI634" s="9">
        <v>91.28</v>
      </c>
      <c r="CJ634" s="9">
        <v>93.47</v>
      </c>
      <c r="CK634" s="9">
        <v>95.84</v>
      </c>
      <c r="CL634" s="9">
        <v>98.4</v>
      </c>
      <c r="CM634" s="9">
        <v>101.4</v>
      </c>
      <c r="CN634" s="9">
        <v>105.23</v>
      </c>
      <c r="CO634" s="9">
        <v>105.06</v>
      </c>
      <c r="CP634" s="9">
        <v>97.12</v>
      </c>
      <c r="CQ634" s="9">
        <v>78.540000000000006</v>
      </c>
      <c r="CR634" s="9">
        <v>76.58</v>
      </c>
      <c r="CS634" s="9">
        <v>74.08</v>
      </c>
      <c r="CT634" s="9">
        <v>72.59</v>
      </c>
      <c r="CU634" s="9">
        <v>73.180000000000007</v>
      </c>
      <c r="CV634" s="9">
        <v>75.23</v>
      </c>
      <c r="CW634" s="9">
        <v>78.77</v>
      </c>
      <c r="CX634" s="9">
        <v>82.13</v>
      </c>
      <c r="CY634" s="9">
        <v>85.34</v>
      </c>
      <c r="CZ634" s="9">
        <v>87.79</v>
      </c>
      <c r="DA634" s="9">
        <v>86.95</v>
      </c>
      <c r="DB634" s="9">
        <v>83</v>
      </c>
      <c r="DC634" s="9">
        <v>75.38</v>
      </c>
      <c r="DD634" s="9">
        <v>71.180000000000007</v>
      </c>
      <c r="DE634" s="9">
        <v>68.06</v>
      </c>
      <c r="DF634" s="9">
        <v>66.55</v>
      </c>
      <c r="DG634" s="9">
        <v>67.2</v>
      </c>
      <c r="DH634" s="9">
        <v>70.19</v>
      </c>
      <c r="DI634" s="9">
        <v>73.900000000000006</v>
      </c>
      <c r="DJ634" s="9">
        <v>77.2</v>
      </c>
      <c r="DK634" s="9">
        <v>80.55</v>
      </c>
      <c r="DL634" s="9">
        <v>83.3</v>
      </c>
      <c r="DM634" s="9">
        <v>82.58</v>
      </c>
      <c r="DN634" s="9">
        <v>79.31</v>
      </c>
      <c r="DO634" s="9">
        <v>74.16</v>
      </c>
      <c r="DP634" s="9">
        <v>69.16</v>
      </c>
      <c r="DR634" s="9">
        <v>74.45</v>
      </c>
      <c r="DS634" s="9">
        <v>77.349999999999994</v>
      </c>
      <c r="DT634" s="9">
        <v>75.8</v>
      </c>
      <c r="DU634" s="9">
        <v>80.849999999999994</v>
      </c>
      <c r="DV634" s="9">
        <v>83.95</v>
      </c>
      <c r="DW634" s="9">
        <v>92.1</v>
      </c>
      <c r="DX634" s="9">
        <v>93.55</v>
      </c>
      <c r="DY634" s="9">
        <v>96.4</v>
      </c>
      <c r="DZ634" s="9">
        <v>96.4</v>
      </c>
      <c r="EA634" s="9">
        <v>91.5</v>
      </c>
      <c r="EB634" s="9">
        <v>84.8</v>
      </c>
      <c r="EC634" s="9">
        <v>81.5</v>
      </c>
      <c r="ED634" s="9">
        <v>80.8</v>
      </c>
      <c r="EE634" s="9">
        <v>79.5</v>
      </c>
      <c r="EF634" s="9">
        <v>79.45</v>
      </c>
      <c r="EG634" s="9">
        <v>81.900000000000006</v>
      </c>
      <c r="EH634" s="9">
        <v>88.75</v>
      </c>
      <c r="EI634" s="9">
        <v>91</v>
      </c>
      <c r="EJ634" s="9">
        <v>91.35</v>
      </c>
      <c r="EK634" s="9">
        <v>91.45</v>
      </c>
      <c r="EL634" s="9">
        <v>90.7</v>
      </c>
      <c r="EM634" s="9">
        <v>85.7</v>
      </c>
      <c r="EN634" s="9">
        <v>71.900000000000006</v>
      </c>
      <c r="EO634" s="9">
        <v>67.599999999999994</v>
      </c>
      <c r="EP634" s="9">
        <v>67.349999999999994</v>
      </c>
      <c r="EQ634" s="9">
        <v>67.650000000000006</v>
      </c>
      <c r="ER634" s="9">
        <v>68.3</v>
      </c>
      <c r="ES634" s="9">
        <v>71.3</v>
      </c>
      <c r="ET634" s="9">
        <v>79.55</v>
      </c>
      <c r="EU634" s="9">
        <v>82.2</v>
      </c>
      <c r="EV634" s="9">
        <v>82.45</v>
      </c>
      <c r="EW634" s="9">
        <v>82.3</v>
      </c>
      <c r="EX634" s="9">
        <v>81.8</v>
      </c>
      <c r="EY634" s="9">
        <v>79.3</v>
      </c>
      <c r="EZ634" s="9">
        <v>72.400000000000006</v>
      </c>
      <c r="FA634" s="9">
        <v>70.25</v>
      </c>
      <c r="FB634" s="9">
        <v>70.05</v>
      </c>
      <c r="FC634" s="9">
        <v>70.150000000000006</v>
      </c>
      <c r="FD634" s="9">
        <v>70.7</v>
      </c>
      <c r="FE634" s="9">
        <v>73.650000000000006</v>
      </c>
      <c r="FF634" s="9">
        <v>81.8</v>
      </c>
      <c r="FG634" s="9">
        <v>84.4</v>
      </c>
      <c r="FH634" s="9">
        <v>84.65</v>
      </c>
      <c r="FI634" s="9">
        <v>84.5</v>
      </c>
      <c r="FJ634" s="9">
        <v>84</v>
      </c>
      <c r="FK634" s="9">
        <v>81.650000000000006</v>
      </c>
      <c r="FL634" s="9">
        <v>75.2</v>
      </c>
      <c r="FM634" s="9">
        <v>73.150000000000006</v>
      </c>
      <c r="FO634" s="9" t="e">
        <v>#N/A</v>
      </c>
      <c r="FP634" s="7" t="e">
        <v>#N/A</v>
      </c>
      <c r="FQ634" s="9" t="e">
        <v>#N/A</v>
      </c>
      <c r="FR634" s="7" t="e">
        <f t="shared" si="78"/>
        <v>#N/A</v>
      </c>
      <c r="FT634" s="7">
        <v>4.5</v>
      </c>
      <c r="FU634" s="7">
        <v>4.26</v>
      </c>
      <c r="FV634" s="9" t="e">
        <v>#N/A</v>
      </c>
      <c r="FX634" s="9">
        <v>83.1</v>
      </c>
      <c r="FY634" s="9">
        <v>82.45</v>
      </c>
      <c r="FZ634" s="9">
        <v>80.92</v>
      </c>
      <c r="GA634" s="9">
        <v>78.489999999999995</v>
      </c>
      <c r="GB634" s="9">
        <v>75.12</v>
      </c>
    </row>
    <row r="635" spans="1:184" x14ac:dyDescent="0.25">
      <c r="A635" s="6">
        <f t="shared" si="79"/>
        <v>45440</v>
      </c>
      <c r="B635" s="13">
        <f t="shared" si="89"/>
        <v>5</v>
      </c>
      <c r="C635" s="13">
        <f t="shared" si="90"/>
        <v>2024</v>
      </c>
      <c r="D635">
        <f t="shared" si="91"/>
        <v>202405</v>
      </c>
      <c r="E635">
        <f t="shared" si="92"/>
        <v>2</v>
      </c>
      <c r="F635">
        <f t="shared" si="93"/>
        <v>202402</v>
      </c>
      <c r="G635" t="s">
        <v>1388</v>
      </c>
      <c r="H635" s="9">
        <v>5.25</v>
      </c>
      <c r="I635" s="9">
        <v>5.2</v>
      </c>
      <c r="J635" s="10">
        <v>5.1907866</v>
      </c>
      <c r="K635" s="10">
        <v>5.1537904000000001</v>
      </c>
      <c r="L635" s="10">
        <v>5.1111076000000004</v>
      </c>
      <c r="M635" s="10">
        <v>5.0630185000000001</v>
      </c>
      <c r="N635" s="10">
        <v>5.0089531000000003</v>
      </c>
      <c r="O635" s="10">
        <v>4.9513151000000004</v>
      </c>
      <c r="P635" s="10">
        <v>4.8936897000000004</v>
      </c>
      <c r="Q635" s="10">
        <v>4.8390532999999998</v>
      </c>
      <c r="R635" s="10">
        <v>4.7892071999999999</v>
      </c>
      <c r="S635" s="10">
        <v>4.7444464999999996</v>
      </c>
      <c r="T635" s="10">
        <v>4.7039549999999997</v>
      </c>
      <c r="U635" s="10">
        <v>4.6661868999999996</v>
      </c>
      <c r="V635" s="10">
        <v>4.6285819000000004</v>
      </c>
      <c r="W635" s="10">
        <v>4.590306</v>
      </c>
      <c r="X635" s="10">
        <v>4.5510568999999998</v>
      </c>
      <c r="Y635" s="10">
        <v>4.5105310000000003</v>
      </c>
      <c r="Z635" s="10">
        <v>4.4684244</v>
      </c>
      <c r="AA635" s="10">
        <v>4.4244351000000002</v>
      </c>
      <c r="AB635" s="10">
        <v>4.3783985999999997</v>
      </c>
      <c r="AC635" s="10">
        <v>4.3307957000000004</v>
      </c>
      <c r="AD635" s="10">
        <v>4.2822962000000002</v>
      </c>
      <c r="AE635" s="10">
        <v>4.2335681000000003</v>
      </c>
      <c r="AF635" s="10">
        <v>4.1852795</v>
      </c>
      <c r="AG635" s="10">
        <v>4.1380999000000003</v>
      </c>
      <c r="AH635" s="10">
        <v>4.0925884000000003</v>
      </c>
      <c r="AI635" s="10">
        <v>4.0488672000000001</v>
      </c>
      <c r="AJ635" s="10">
        <v>4.0069508000000003</v>
      </c>
      <c r="AK635" s="10">
        <v>3.9668524000000001</v>
      </c>
      <c r="AL635" s="10">
        <v>3.9285850999999998</v>
      </c>
      <c r="AM635" s="10">
        <v>3.8921633999999998</v>
      </c>
      <c r="AN635" s="10">
        <v>3.8576005000000002</v>
      </c>
      <c r="AO635" s="10">
        <v>3.8249095</v>
      </c>
      <c r="AP635" s="10">
        <v>3.7941047999999999</v>
      </c>
      <c r="AQ635" s="10">
        <v>3.7651997000000001</v>
      </c>
      <c r="AR635" s="10">
        <v>3.7382073999999998</v>
      </c>
      <c r="AS635" s="10">
        <v>3.7131420999999998</v>
      </c>
      <c r="AT635" s="10">
        <v>3.6900013999999999</v>
      </c>
      <c r="AU635" s="10">
        <v>3.6687199000000001</v>
      </c>
      <c r="AV635" s="10">
        <v>3.6492173999999999</v>
      </c>
      <c r="AW635" s="10">
        <v>3.6314126999999998</v>
      </c>
      <c r="AX635" s="10">
        <v>3.6152248999999999</v>
      </c>
      <c r="AY635" s="10">
        <v>3.6005734999999999</v>
      </c>
      <c r="AZ635" s="10">
        <v>3.5873773999999998</v>
      </c>
      <c r="BA635" s="10">
        <v>3.5755558000000001</v>
      </c>
      <c r="BB635" s="10">
        <v>3.5650281000000001</v>
      </c>
      <c r="BC635" s="10">
        <v>3.5557132</v>
      </c>
      <c r="BD635" s="10">
        <v>3.5475303999999999</v>
      </c>
      <c r="BE635" s="10">
        <v>3.5403989</v>
      </c>
      <c r="BF635" s="10">
        <v>3.5342433999999998</v>
      </c>
      <c r="BG635" s="10">
        <v>3.5290173999999999</v>
      </c>
      <c r="BH635" s="10">
        <v>3.5246846999999999</v>
      </c>
      <c r="BI635" s="10">
        <v>3.5212086999999999</v>
      </c>
      <c r="BJ635" s="10">
        <v>3.5185531000000001</v>
      </c>
      <c r="BK635" s="10">
        <v>3.5166814999999998</v>
      </c>
      <c r="BL635" s="10">
        <v>3.5155573000000002</v>
      </c>
      <c r="BM635" s="10">
        <v>3.5151441999999999</v>
      </c>
      <c r="BN635" s="10">
        <v>3.5154057999999999</v>
      </c>
      <c r="BO635" s="10">
        <v>3.5163055000000001</v>
      </c>
      <c r="BP635" s="10">
        <v>3.5178071000000002</v>
      </c>
      <c r="BQ635" s="10">
        <v>3.5198738999999999</v>
      </c>
      <c r="BR635" s="10">
        <v>3.5425561999999999</v>
      </c>
      <c r="BS635" s="10">
        <v>3.5791634999999999</v>
      </c>
      <c r="BU635" s="9">
        <v>80.81</v>
      </c>
      <c r="BV635" s="9">
        <v>80.95</v>
      </c>
      <c r="BW635" s="9">
        <v>82.46</v>
      </c>
      <c r="BX635" s="9">
        <v>86.22</v>
      </c>
      <c r="BY635" s="9">
        <v>88.88</v>
      </c>
      <c r="BZ635" s="9">
        <v>99.05</v>
      </c>
      <c r="CA635" s="9">
        <v>104.31</v>
      </c>
      <c r="CB635" s="9">
        <v>104.98</v>
      </c>
      <c r="CC635" s="9">
        <v>105.05</v>
      </c>
      <c r="CD635" s="9">
        <v>101.2</v>
      </c>
      <c r="CE635" s="9">
        <v>96.17</v>
      </c>
      <c r="CF635" s="9">
        <v>92.43</v>
      </c>
      <c r="CG635" s="9">
        <v>89.93</v>
      </c>
      <c r="CH635" s="9">
        <v>88.69</v>
      </c>
      <c r="CI635" s="9">
        <v>90.23</v>
      </c>
      <c r="CJ635" s="9">
        <v>92.42</v>
      </c>
      <c r="CK635" s="9">
        <v>94.91</v>
      </c>
      <c r="CL635" s="9">
        <v>97.48</v>
      </c>
      <c r="CM635" s="9">
        <v>100.49</v>
      </c>
      <c r="CN635" s="9">
        <v>104.51</v>
      </c>
      <c r="CO635" s="9">
        <v>104.39</v>
      </c>
      <c r="CP635" s="9">
        <v>96.47</v>
      </c>
      <c r="CQ635" s="9">
        <v>78.31</v>
      </c>
      <c r="CR635" s="9">
        <v>76.48</v>
      </c>
      <c r="CS635" s="9">
        <v>74.05</v>
      </c>
      <c r="CT635" s="9">
        <v>72.55</v>
      </c>
      <c r="CU635" s="9">
        <v>73.150000000000006</v>
      </c>
      <c r="CV635" s="9">
        <v>75.19</v>
      </c>
      <c r="CW635" s="9">
        <v>79.099999999999994</v>
      </c>
      <c r="CX635" s="9">
        <v>82.45</v>
      </c>
      <c r="CY635" s="9">
        <v>85.65</v>
      </c>
      <c r="CZ635" s="9">
        <v>88.1</v>
      </c>
      <c r="DA635" s="9">
        <v>87.25</v>
      </c>
      <c r="DB635" s="9">
        <v>83.28</v>
      </c>
      <c r="DC635" s="9">
        <v>75.22</v>
      </c>
      <c r="DD635" s="9">
        <v>70.88</v>
      </c>
      <c r="DE635" s="9">
        <v>67.760000000000005</v>
      </c>
      <c r="DF635" s="9">
        <v>66.25</v>
      </c>
      <c r="DG635" s="9">
        <v>66.900000000000006</v>
      </c>
      <c r="DH635" s="9">
        <v>69.89</v>
      </c>
      <c r="DI635" s="9">
        <v>73.599999999999994</v>
      </c>
      <c r="DJ635" s="9">
        <v>76.900000000000006</v>
      </c>
      <c r="DK635" s="9">
        <v>80.25</v>
      </c>
      <c r="DL635" s="9">
        <v>83</v>
      </c>
      <c r="DM635" s="9">
        <v>82.27</v>
      </c>
      <c r="DN635" s="9">
        <v>79</v>
      </c>
      <c r="DO635" s="9">
        <v>73.86</v>
      </c>
      <c r="DP635" s="9">
        <v>68.86</v>
      </c>
      <c r="DR635" s="9">
        <v>72.55</v>
      </c>
      <c r="DS635" s="9">
        <v>75.849999999999994</v>
      </c>
      <c r="DT635" s="9">
        <v>74.05</v>
      </c>
      <c r="DU635" s="9">
        <v>80.3</v>
      </c>
      <c r="DV635" s="9">
        <v>82.7</v>
      </c>
      <c r="DW635" s="9">
        <v>90.85</v>
      </c>
      <c r="DX635" s="9">
        <v>92.3</v>
      </c>
      <c r="DY635" s="9">
        <v>95.4</v>
      </c>
      <c r="DZ635" s="9">
        <v>95.4</v>
      </c>
      <c r="EA635" s="9">
        <v>90.5</v>
      </c>
      <c r="EB635" s="9">
        <v>83.6</v>
      </c>
      <c r="EC635" s="9">
        <v>81.3</v>
      </c>
      <c r="ED635" s="9">
        <v>80.55</v>
      </c>
      <c r="EE635" s="9">
        <v>79.05</v>
      </c>
      <c r="EF635" s="9">
        <v>78.95</v>
      </c>
      <c r="EG635" s="9">
        <v>81.400000000000006</v>
      </c>
      <c r="EH635" s="9">
        <v>88.45</v>
      </c>
      <c r="EI635" s="9">
        <v>90.75</v>
      </c>
      <c r="EJ635" s="9">
        <v>91.1</v>
      </c>
      <c r="EK635" s="9">
        <v>91.15</v>
      </c>
      <c r="EL635" s="9">
        <v>90.4</v>
      </c>
      <c r="EM635" s="9">
        <v>85.4</v>
      </c>
      <c r="EN635" s="9">
        <v>71.650000000000006</v>
      </c>
      <c r="EO635" s="9">
        <v>67.349999999999994</v>
      </c>
      <c r="EP635" s="9">
        <v>67.05</v>
      </c>
      <c r="EQ635" s="9">
        <v>67.400000000000006</v>
      </c>
      <c r="ER635" s="9">
        <v>68</v>
      </c>
      <c r="ES635" s="9">
        <v>71</v>
      </c>
      <c r="ET635" s="9">
        <v>79.150000000000006</v>
      </c>
      <c r="EU635" s="9">
        <v>81.75</v>
      </c>
      <c r="EV635" s="9">
        <v>82</v>
      </c>
      <c r="EW635" s="9">
        <v>81.900000000000006</v>
      </c>
      <c r="EX635" s="9">
        <v>81.400000000000006</v>
      </c>
      <c r="EY635" s="9">
        <v>78.7</v>
      </c>
      <c r="EZ635" s="9">
        <v>71.349999999999994</v>
      </c>
      <c r="FA635" s="9">
        <v>69</v>
      </c>
      <c r="FB635" s="9">
        <v>68.8</v>
      </c>
      <c r="FC635" s="9">
        <v>68.95</v>
      </c>
      <c r="FD635" s="9">
        <v>69.5</v>
      </c>
      <c r="FE635" s="9">
        <v>72.45</v>
      </c>
      <c r="FF635" s="9">
        <v>80.599999999999994</v>
      </c>
      <c r="FG635" s="9">
        <v>83.2</v>
      </c>
      <c r="FH635" s="9">
        <v>83.45</v>
      </c>
      <c r="FI635" s="9">
        <v>83.3</v>
      </c>
      <c r="FJ635" s="9">
        <v>82.85</v>
      </c>
      <c r="FK635" s="9">
        <v>80.45</v>
      </c>
      <c r="FL635" s="9">
        <v>74</v>
      </c>
      <c r="FM635" s="9">
        <v>71.95</v>
      </c>
      <c r="FO635" s="9">
        <v>83.306799999999996</v>
      </c>
      <c r="FP635" s="7">
        <v>81.34</v>
      </c>
      <c r="FQ635" s="9">
        <v>1.2777000000000001</v>
      </c>
      <c r="FR635" s="7">
        <f t="shared" si="78"/>
        <v>63.661266337951005</v>
      </c>
      <c r="FT635" s="7">
        <v>4.51</v>
      </c>
      <c r="FU635" s="7">
        <v>4.2699999999999996</v>
      </c>
      <c r="FV635" s="9">
        <v>83.454499999999996</v>
      </c>
      <c r="FX635" s="9">
        <v>84.22</v>
      </c>
      <c r="FY635" s="9">
        <v>83.49</v>
      </c>
      <c r="FZ635" s="9">
        <v>81.91</v>
      </c>
      <c r="GA635" s="9">
        <v>79.319999999999993</v>
      </c>
      <c r="GB635" s="9">
        <v>75.62</v>
      </c>
    </row>
    <row r="636" spans="1:184" x14ac:dyDescent="0.25">
      <c r="A636" s="6">
        <f t="shared" si="79"/>
        <v>45441</v>
      </c>
      <c r="B636" s="13">
        <f t="shared" si="89"/>
        <v>5</v>
      </c>
      <c r="C636" s="13">
        <f t="shared" si="90"/>
        <v>2024</v>
      </c>
      <c r="D636">
        <f t="shared" si="91"/>
        <v>202405</v>
      </c>
      <c r="E636">
        <f t="shared" si="92"/>
        <v>2</v>
      </c>
      <c r="F636">
        <f t="shared" si="93"/>
        <v>202402</v>
      </c>
      <c r="G636" t="s">
        <v>1389</v>
      </c>
      <c r="H636" s="9">
        <v>5.25</v>
      </c>
      <c r="I636" s="9">
        <v>5.2</v>
      </c>
      <c r="J636" s="10">
        <v>5.1930598000000003</v>
      </c>
      <c r="K636" s="10">
        <v>5.1596666000000004</v>
      </c>
      <c r="L636" s="10">
        <v>5.1192513000000002</v>
      </c>
      <c r="M636" s="10">
        <v>5.0737430000000003</v>
      </c>
      <c r="N636" s="10">
        <v>5.0236947000000001</v>
      </c>
      <c r="O636" s="10">
        <v>4.9718467000000004</v>
      </c>
      <c r="P636" s="10">
        <v>4.9214158000000001</v>
      </c>
      <c r="Q636" s="10">
        <v>4.8746751000000001</v>
      </c>
      <c r="R636" s="10">
        <v>4.8326906999999997</v>
      </c>
      <c r="S636" s="10">
        <v>4.7954834999999996</v>
      </c>
      <c r="T636" s="10">
        <v>4.7617535999999996</v>
      </c>
      <c r="U636" s="10">
        <v>4.7297871999999996</v>
      </c>
      <c r="V636" s="10">
        <v>4.6964981999999997</v>
      </c>
      <c r="W636" s="10">
        <v>4.6611643000000003</v>
      </c>
      <c r="X636" s="10">
        <v>4.6238048000000003</v>
      </c>
      <c r="Y636" s="10">
        <v>4.5844380999999998</v>
      </c>
      <c r="Z636" s="10">
        <v>4.5430824000000003</v>
      </c>
      <c r="AA636" s="10">
        <v>4.4997572999999997</v>
      </c>
      <c r="AB636" s="10">
        <v>4.4545561999999999</v>
      </c>
      <c r="AC636" s="10">
        <v>4.4079962999999998</v>
      </c>
      <c r="AD636" s="10">
        <v>4.3607464</v>
      </c>
      <c r="AE636" s="10">
        <v>4.3134733000000001</v>
      </c>
      <c r="AF636" s="10">
        <v>4.2668441000000001</v>
      </c>
      <c r="AG636" s="10">
        <v>4.2215273</v>
      </c>
      <c r="AH636" s="10">
        <v>4.178077</v>
      </c>
      <c r="AI636" s="10">
        <v>4.1365946999999998</v>
      </c>
      <c r="AJ636" s="10">
        <v>4.0970706999999997</v>
      </c>
      <c r="AK636" s="10">
        <v>4.0594935000000003</v>
      </c>
      <c r="AL636" s="10">
        <v>4.0238518000000001</v>
      </c>
      <c r="AM636" s="10">
        <v>3.9901357000000002</v>
      </c>
      <c r="AN636" s="10">
        <v>3.9583338000000001</v>
      </c>
      <c r="AO636" s="10">
        <v>3.9284347999999998</v>
      </c>
      <c r="AP636" s="10">
        <v>3.9004287</v>
      </c>
      <c r="AQ636" s="10">
        <v>3.8743040999999998</v>
      </c>
      <c r="AR636" s="10">
        <v>3.85005</v>
      </c>
      <c r="AS636" s="10">
        <v>3.8276560000000002</v>
      </c>
      <c r="AT636" s="10">
        <v>3.8071020999999998</v>
      </c>
      <c r="AU636" s="10">
        <v>3.7883201999999998</v>
      </c>
      <c r="AV636" s="10">
        <v>3.7712270999999999</v>
      </c>
      <c r="AW636" s="10">
        <v>3.7557385999999999</v>
      </c>
      <c r="AX636" s="10">
        <v>3.7417707999999998</v>
      </c>
      <c r="AY636" s="10">
        <v>3.7292402</v>
      </c>
      <c r="AZ636" s="10">
        <v>3.7180626999999999</v>
      </c>
      <c r="BA636" s="10">
        <v>3.7081545</v>
      </c>
      <c r="BB636" s="10">
        <v>3.6994319</v>
      </c>
      <c r="BC636" s="10">
        <v>3.691811</v>
      </c>
      <c r="BD636" s="10">
        <v>3.6852079</v>
      </c>
      <c r="BE636" s="10">
        <v>3.6795388999999998</v>
      </c>
      <c r="BF636" s="10">
        <v>3.6747269</v>
      </c>
      <c r="BG636" s="10">
        <v>3.6707279000000002</v>
      </c>
      <c r="BH636" s="10">
        <v>3.6675081999999999</v>
      </c>
      <c r="BI636" s="10">
        <v>3.6650337999999998</v>
      </c>
      <c r="BJ636" s="10">
        <v>3.6632709999999999</v>
      </c>
      <c r="BK636" s="10">
        <v>3.6621858999999999</v>
      </c>
      <c r="BL636" s="10">
        <v>3.6617446999999999</v>
      </c>
      <c r="BM636" s="10">
        <v>3.6619134</v>
      </c>
      <c r="BN636" s="10">
        <v>3.6626584000000002</v>
      </c>
      <c r="BO636" s="10">
        <v>3.6639455999999999</v>
      </c>
      <c r="BP636" s="10">
        <v>3.6657413999999999</v>
      </c>
      <c r="BQ636" s="10">
        <v>3.6680117999999999</v>
      </c>
      <c r="BR636" s="10">
        <v>3.6902642999999999</v>
      </c>
      <c r="BS636" s="10">
        <v>3.724459</v>
      </c>
      <c r="BU636" s="9">
        <v>81.59</v>
      </c>
      <c r="BV636" s="9">
        <v>81.98</v>
      </c>
      <c r="BW636" s="9">
        <v>83.4</v>
      </c>
      <c r="BX636" s="9">
        <v>87.2</v>
      </c>
      <c r="BY636" s="9">
        <v>90.01</v>
      </c>
      <c r="BZ636" s="9">
        <v>100.26</v>
      </c>
      <c r="CA636" s="9">
        <v>105</v>
      </c>
      <c r="CB636" s="9">
        <v>105.97</v>
      </c>
      <c r="CC636" s="9">
        <v>105.96</v>
      </c>
      <c r="CD636" s="9">
        <v>102.29</v>
      </c>
      <c r="CE636" s="9">
        <v>97.06</v>
      </c>
      <c r="CF636" s="9">
        <v>93.18</v>
      </c>
      <c r="CG636" s="9">
        <v>90.7</v>
      </c>
      <c r="CH636" s="9">
        <v>89.29</v>
      </c>
      <c r="CI636" s="9">
        <v>90.77</v>
      </c>
      <c r="CJ636" s="9">
        <v>92.85</v>
      </c>
      <c r="CK636" s="9">
        <v>95.38</v>
      </c>
      <c r="CL636" s="9">
        <v>97.98</v>
      </c>
      <c r="CM636" s="9">
        <v>101.05</v>
      </c>
      <c r="CN636" s="9">
        <v>105.1</v>
      </c>
      <c r="CO636" s="9">
        <v>104.99</v>
      </c>
      <c r="CP636" s="9">
        <v>97.09</v>
      </c>
      <c r="CQ636" s="9">
        <v>79.02</v>
      </c>
      <c r="CR636" s="9">
        <v>77.22</v>
      </c>
      <c r="CS636" s="9">
        <v>74.78</v>
      </c>
      <c r="CT636" s="9">
        <v>73.28</v>
      </c>
      <c r="CU636" s="9">
        <v>73.900000000000006</v>
      </c>
      <c r="CV636" s="9">
        <v>75.95</v>
      </c>
      <c r="CW636" s="9">
        <v>79.56</v>
      </c>
      <c r="CX636" s="9">
        <v>82.83</v>
      </c>
      <c r="CY636" s="9">
        <v>86.04</v>
      </c>
      <c r="CZ636" s="9">
        <v>88.44</v>
      </c>
      <c r="DA636" s="9">
        <v>87.6</v>
      </c>
      <c r="DB636" s="9">
        <v>83.62</v>
      </c>
      <c r="DC636" s="9">
        <v>75.41</v>
      </c>
      <c r="DD636" s="9">
        <v>70.89</v>
      </c>
      <c r="DE636" s="9">
        <v>67.77</v>
      </c>
      <c r="DF636" s="9">
        <v>66.260000000000005</v>
      </c>
      <c r="DG636" s="9">
        <v>66.91</v>
      </c>
      <c r="DH636" s="9">
        <v>69.900000000000006</v>
      </c>
      <c r="DI636" s="9">
        <v>73.61</v>
      </c>
      <c r="DJ636" s="9">
        <v>76.91</v>
      </c>
      <c r="DK636" s="9">
        <v>80.28</v>
      </c>
      <c r="DL636" s="9">
        <v>83.01</v>
      </c>
      <c r="DM636" s="9">
        <v>82.28</v>
      </c>
      <c r="DN636" s="9">
        <v>79.03</v>
      </c>
      <c r="DO636" s="9">
        <v>73.77</v>
      </c>
      <c r="DP636" s="9">
        <v>68.77</v>
      </c>
      <c r="DR636" s="9">
        <v>72.650000000000006</v>
      </c>
      <c r="DS636" s="9">
        <v>75.400000000000006</v>
      </c>
      <c r="DT636" s="9">
        <v>74.3</v>
      </c>
      <c r="DU636" s="9">
        <v>80.349999999999994</v>
      </c>
      <c r="DV636" s="9">
        <v>82.65</v>
      </c>
      <c r="DW636" s="9">
        <v>90.85</v>
      </c>
      <c r="DX636" s="9">
        <v>92.3</v>
      </c>
      <c r="DY636" s="9">
        <v>95.55</v>
      </c>
      <c r="DZ636" s="9">
        <v>95.55</v>
      </c>
      <c r="EA636" s="9">
        <v>90.65</v>
      </c>
      <c r="EB636" s="9">
        <v>83.6</v>
      </c>
      <c r="EC636" s="9">
        <v>81.25</v>
      </c>
      <c r="ED636" s="9">
        <v>80.5</v>
      </c>
      <c r="EE636" s="9">
        <v>79.099999999999994</v>
      </c>
      <c r="EF636" s="9">
        <v>79</v>
      </c>
      <c r="EG636" s="9">
        <v>81.400000000000006</v>
      </c>
      <c r="EH636" s="9">
        <v>88.35</v>
      </c>
      <c r="EI636" s="9">
        <v>90.65</v>
      </c>
      <c r="EJ636" s="9">
        <v>91</v>
      </c>
      <c r="EK636" s="9">
        <v>91.05</v>
      </c>
      <c r="EL636" s="9">
        <v>90.3</v>
      </c>
      <c r="EM636" s="9">
        <v>85.4</v>
      </c>
      <c r="EN636" s="9">
        <v>72</v>
      </c>
      <c r="EO636" s="9">
        <v>67.849999999999994</v>
      </c>
      <c r="EP636" s="9">
        <v>67.55</v>
      </c>
      <c r="EQ636" s="9">
        <v>67.900000000000006</v>
      </c>
      <c r="ER636" s="9">
        <v>68.5</v>
      </c>
      <c r="ES636" s="9">
        <v>71.400000000000006</v>
      </c>
      <c r="ET636" s="9">
        <v>79.3</v>
      </c>
      <c r="EU636" s="9">
        <v>81.8</v>
      </c>
      <c r="EV636" s="9">
        <v>82.1</v>
      </c>
      <c r="EW636" s="9">
        <v>82</v>
      </c>
      <c r="EX636" s="9">
        <v>81.45</v>
      </c>
      <c r="EY636" s="9">
        <v>78.599999999999994</v>
      </c>
      <c r="EZ636" s="9">
        <v>70.75</v>
      </c>
      <c r="FA636" s="9">
        <v>68.25</v>
      </c>
      <c r="FB636" s="9">
        <v>68.05</v>
      </c>
      <c r="FC636" s="9">
        <v>68.2</v>
      </c>
      <c r="FD636" s="9">
        <v>68.75</v>
      </c>
      <c r="FE636" s="9">
        <v>71.7</v>
      </c>
      <c r="FF636" s="9">
        <v>79.900000000000006</v>
      </c>
      <c r="FG636" s="9">
        <v>82.5</v>
      </c>
      <c r="FH636" s="9">
        <v>82.75</v>
      </c>
      <c r="FI636" s="9">
        <v>82.6</v>
      </c>
      <c r="FJ636" s="9">
        <v>82.1</v>
      </c>
      <c r="FK636" s="9">
        <v>79.75</v>
      </c>
      <c r="FL636" s="9">
        <v>73.3</v>
      </c>
      <c r="FM636" s="9">
        <v>71.25</v>
      </c>
      <c r="FO636" s="9">
        <v>83.2179</v>
      </c>
      <c r="FP636" s="7">
        <v>81.5</v>
      </c>
      <c r="FQ636" s="9">
        <v>1.2715000000000001</v>
      </c>
      <c r="FR636" s="7">
        <f t="shared" si="78"/>
        <v>64.097522611089261</v>
      </c>
      <c r="FT636" s="7">
        <v>4.58</v>
      </c>
      <c r="FU636" s="7">
        <v>4.41</v>
      </c>
      <c r="FV636" s="9">
        <v>83.349000000000004</v>
      </c>
      <c r="FX636" s="9">
        <v>83.6</v>
      </c>
      <c r="FY636" s="9">
        <v>83.03</v>
      </c>
      <c r="FZ636" s="9">
        <v>81.58</v>
      </c>
      <c r="GA636" s="9">
        <v>79.05</v>
      </c>
      <c r="GB636" s="9">
        <v>75.36</v>
      </c>
    </row>
    <row r="637" spans="1:184" x14ac:dyDescent="0.25">
      <c r="A637" s="6">
        <f t="shared" si="79"/>
        <v>45442</v>
      </c>
      <c r="B637" s="13">
        <f t="shared" si="89"/>
        <v>5</v>
      </c>
      <c r="C637" s="13">
        <f t="shared" si="90"/>
        <v>2024</v>
      </c>
      <c r="D637">
        <f t="shared" si="91"/>
        <v>202405</v>
      </c>
      <c r="E637">
        <f t="shared" si="92"/>
        <v>2</v>
      </c>
      <c r="F637">
        <f t="shared" si="93"/>
        <v>202402</v>
      </c>
      <c r="G637" t="s">
        <v>1390</v>
      </c>
      <c r="H637" s="9">
        <v>5.25</v>
      </c>
      <c r="I637" s="9">
        <v>5.2</v>
      </c>
      <c r="J637" s="10">
        <v>5.1906704000000001</v>
      </c>
      <c r="K637" s="10">
        <v>5.1519018000000001</v>
      </c>
      <c r="L637" s="10">
        <v>5.1072775999999998</v>
      </c>
      <c r="M637" s="10">
        <v>5.0587531999999999</v>
      </c>
      <c r="N637" s="10">
        <v>5.0059868999999999</v>
      </c>
      <c r="O637" s="10">
        <v>4.9506031000000004</v>
      </c>
      <c r="P637" s="10">
        <v>4.8952542000000001</v>
      </c>
      <c r="Q637" s="10">
        <v>4.8420041999999999</v>
      </c>
      <c r="R637" s="10">
        <v>4.7917629000000002</v>
      </c>
      <c r="S637" s="10">
        <v>4.7446814000000002</v>
      </c>
      <c r="T637" s="10">
        <v>4.7001742000000002</v>
      </c>
      <c r="U637" s="10">
        <v>4.6573225000000003</v>
      </c>
      <c r="V637" s="10">
        <v>4.6144859</v>
      </c>
      <c r="W637" s="10">
        <v>4.5712954999999997</v>
      </c>
      <c r="X637" s="10">
        <v>4.5277779000000002</v>
      </c>
      <c r="Y637" s="10">
        <v>4.4839580999999997</v>
      </c>
      <c r="Z637" s="10">
        <v>4.4398612999999996</v>
      </c>
      <c r="AA637" s="10">
        <v>4.3955140000000004</v>
      </c>
      <c r="AB637" s="10">
        <v>4.3509874000000002</v>
      </c>
      <c r="AC637" s="10">
        <v>4.3065883999999999</v>
      </c>
      <c r="AD637" s="10">
        <v>4.2627012999999998</v>
      </c>
      <c r="AE637" s="10">
        <v>4.2197084</v>
      </c>
      <c r="AF637" s="10">
        <v>4.1779923999999999</v>
      </c>
      <c r="AG637" s="10">
        <v>4.1379371999999996</v>
      </c>
      <c r="AH637" s="10">
        <v>4.0998659999999996</v>
      </c>
      <c r="AI637" s="10">
        <v>4.0638123999999998</v>
      </c>
      <c r="AJ637" s="10">
        <v>4.0297232000000003</v>
      </c>
      <c r="AK637" s="10">
        <v>3.9975437999999999</v>
      </c>
      <c r="AL637" s="10">
        <v>3.9672196999999998</v>
      </c>
      <c r="AM637" s="10">
        <v>3.9386975999999998</v>
      </c>
      <c r="AN637" s="10">
        <v>3.9119231000000001</v>
      </c>
      <c r="AO637" s="10">
        <v>3.8868415999999999</v>
      </c>
      <c r="AP637" s="10">
        <v>3.8633997</v>
      </c>
      <c r="AQ637" s="10">
        <v>3.8415431</v>
      </c>
      <c r="AR637" s="10">
        <v>3.8212172999999998</v>
      </c>
      <c r="AS637" s="10">
        <v>3.8023687000000002</v>
      </c>
      <c r="AT637" s="10">
        <v>3.7849412</v>
      </c>
      <c r="AU637" s="10">
        <v>3.7688698</v>
      </c>
      <c r="AV637" s="10">
        <v>3.7540873000000001</v>
      </c>
      <c r="AW637" s="10">
        <v>3.7405262000000001</v>
      </c>
      <c r="AX637" s="10">
        <v>3.7281186000000002</v>
      </c>
      <c r="AY637" s="10">
        <v>3.7167975000000002</v>
      </c>
      <c r="AZ637" s="10">
        <v>3.7064952</v>
      </c>
      <c r="BA637" s="10">
        <v>3.6971440000000002</v>
      </c>
      <c r="BB637" s="10">
        <v>3.6886768000000001</v>
      </c>
      <c r="BC637" s="10">
        <v>3.6810258</v>
      </c>
      <c r="BD637" s="10">
        <v>3.6741236000000002</v>
      </c>
      <c r="BE637" s="10">
        <v>3.6679027</v>
      </c>
      <c r="BF637" s="10">
        <v>3.6623036999999998</v>
      </c>
      <c r="BG637" s="10">
        <v>3.6573026</v>
      </c>
      <c r="BH637" s="10">
        <v>3.6528854000000002</v>
      </c>
      <c r="BI637" s="10">
        <v>3.649038</v>
      </c>
      <c r="BJ637" s="10">
        <v>3.6457461000000002</v>
      </c>
      <c r="BK637" s="10">
        <v>3.6429958999999998</v>
      </c>
      <c r="BL637" s="10">
        <v>3.6407731000000001</v>
      </c>
      <c r="BM637" s="10">
        <v>3.6390636999999999</v>
      </c>
      <c r="BN637" s="10">
        <v>3.6378536000000001</v>
      </c>
      <c r="BO637" s="10">
        <v>3.6371286</v>
      </c>
      <c r="BP637" s="10">
        <v>3.6368746999999999</v>
      </c>
      <c r="BQ637" s="10">
        <v>3.6370778000000001</v>
      </c>
      <c r="BR637" s="10">
        <v>3.6472413000000001</v>
      </c>
      <c r="BS637" s="10">
        <v>3.6711414000000002</v>
      </c>
      <c r="BU637" s="9">
        <v>84.41</v>
      </c>
      <c r="BV637" s="9">
        <v>84.8</v>
      </c>
      <c r="BW637" s="9">
        <v>86.21</v>
      </c>
      <c r="BX637" s="9">
        <v>89.91</v>
      </c>
      <c r="BY637" s="9">
        <v>92.36</v>
      </c>
      <c r="BZ637" s="9">
        <v>102.23</v>
      </c>
      <c r="CA637" s="9">
        <v>107.06</v>
      </c>
      <c r="CB637" s="9">
        <v>107.99</v>
      </c>
      <c r="CC637" s="9">
        <v>107.96</v>
      </c>
      <c r="CD637" s="9">
        <v>104.44</v>
      </c>
      <c r="CE637" s="9">
        <v>98.96</v>
      </c>
      <c r="CF637" s="9">
        <v>94.97</v>
      </c>
      <c r="CG637" s="9">
        <v>92.47</v>
      </c>
      <c r="CH637" s="9">
        <v>90.97</v>
      </c>
      <c r="CI637" s="9">
        <v>92.44</v>
      </c>
      <c r="CJ637" s="9">
        <v>94.52</v>
      </c>
      <c r="CK637" s="9">
        <v>97.05</v>
      </c>
      <c r="CL637" s="9">
        <v>99.64</v>
      </c>
      <c r="CM637" s="9">
        <v>102.71</v>
      </c>
      <c r="CN637" s="9">
        <v>106.86</v>
      </c>
      <c r="CO637" s="9">
        <v>106.75</v>
      </c>
      <c r="CP637" s="9">
        <v>98.8</v>
      </c>
      <c r="CQ637" s="9">
        <v>80.13</v>
      </c>
      <c r="CR637" s="9">
        <v>78.319999999999993</v>
      </c>
      <c r="CS637" s="9">
        <v>75.84</v>
      </c>
      <c r="CT637" s="9">
        <v>74.34</v>
      </c>
      <c r="CU637" s="9">
        <v>74.92</v>
      </c>
      <c r="CV637" s="9">
        <v>76.95</v>
      </c>
      <c r="CW637" s="9">
        <v>80.239999999999995</v>
      </c>
      <c r="CX637" s="9">
        <v>83.45</v>
      </c>
      <c r="CY637" s="9">
        <v>86.6</v>
      </c>
      <c r="CZ637" s="9">
        <v>88.89</v>
      </c>
      <c r="DA637" s="9">
        <v>87.97</v>
      </c>
      <c r="DB637" s="9">
        <v>83.9</v>
      </c>
      <c r="DC637" s="9">
        <v>75.510000000000005</v>
      </c>
      <c r="DD637" s="9">
        <v>70.97</v>
      </c>
      <c r="DE637" s="9">
        <v>67.849999999999994</v>
      </c>
      <c r="DF637" s="9">
        <v>66.34</v>
      </c>
      <c r="DG637" s="9">
        <v>66.989999999999995</v>
      </c>
      <c r="DH637" s="9">
        <v>70</v>
      </c>
      <c r="DI637" s="9">
        <v>73.760000000000005</v>
      </c>
      <c r="DJ637" s="9">
        <v>77.06</v>
      </c>
      <c r="DK637" s="9">
        <v>80.44</v>
      </c>
      <c r="DL637" s="9">
        <v>83.26</v>
      </c>
      <c r="DM637" s="9">
        <v>82.53</v>
      </c>
      <c r="DN637" s="9">
        <v>79.28</v>
      </c>
      <c r="DO637" s="9">
        <v>74.06</v>
      </c>
      <c r="DP637" s="9">
        <v>69.06</v>
      </c>
      <c r="DR637" s="9">
        <v>73.7</v>
      </c>
      <c r="DS637" s="9">
        <v>77.05</v>
      </c>
      <c r="DT637" s="9">
        <v>76.650000000000006</v>
      </c>
      <c r="DU637" s="9">
        <v>81.5</v>
      </c>
      <c r="DV637" s="9">
        <v>84.3</v>
      </c>
      <c r="DW637" s="9">
        <v>92.5</v>
      </c>
      <c r="DX637" s="9">
        <v>93.95</v>
      </c>
      <c r="DY637" s="9">
        <v>97.05</v>
      </c>
      <c r="DZ637" s="9">
        <v>97.05</v>
      </c>
      <c r="EA637" s="9">
        <v>92.15</v>
      </c>
      <c r="EB637" s="9">
        <v>85.05</v>
      </c>
      <c r="EC637" s="9">
        <v>82.7</v>
      </c>
      <c r="ED637" s="9">
        <v>81.900000000000006</v>
      </c>
      <c r="EE637" s="9">
        <v>80.5</v>
      </c>
      <c r="EF637" s="9">
        <v>80.349999999999994</v>
      </c>
      <c r="EG637" s="9">
        <v>82.65</v>
      </c>
      <c r="EH637" s="9">
        <v>89.2</v>
      </c>
      <c r="EI637" s="9">
        <v>91.35</v>
      </c>
      <c r="EJ637" s="9">
        <v>91.7</v>
      </c>
      <c r="EK637" s="9">
        <v>91.75</v>
      </c>
      <c r="EL637" s="9">
        <v>91.05</v>
      </c>
      <c r="EM637" s="9">
        <v>86.1</v>
      </c>
      <c r="EN637" s="9">
        <v>72.599999999999994</v>
      </c>
      <c r="EO637" s="9">
        <v>68.349999999999994</v>
      </c>
      <c r="EP637" s="9">
        <v>68.099999999999994</v>
      </c>
      <c r="EQ637" s="9">
        <v>68.400000000000006</v>
      </c>
      <c r="ER637" s="9">
        <v>69.05</v>
      </c>
      <c r="ES637" s="9">
        <v>72</v>
      </c>
      <c r="ET637" s="9">
        <v>80.2</v>
      </c>
      <c r="EU637" s="9">
        <v>82.8</v>
      </c>
      <c r="EV637" s="9">
        <v>83.1</v>
      </c>
      <c r="EW637" s="9">
        <v>82.95</v>
      </c>
      <c r="EX637" s="9">
        <v>82.45</v>
      </c>
      <c r="EY637" s="9">
        <v>79.400000000000006</v>
      </c>
      <c r="EZ637" s="9">
        <v>71.099999999999994</v>
      </c>
      <c r="FA637" s="9">
        <v>68.45</v>
      </c>
      <c r="FB637" s="9">
        <v>68.25</v>
      </c>
      <c r="FC637" s="9">
        <v>68.400000000000006</v>
      </c>
      <c r="FD637" s="9">
        <v>68.95</v>
      </c>
      <c r="FE637" s="9">
        <v>71.95</v>
      </c>
      <c r="FF637" s="9">
        <v>80.150000000000006</v>
      </c>
      <c r="FG637" s="9">
        <v>82.75</v>
      </c>
      <c r="FH637" s="9">
        <v>83</v>
      </c>
      <c r="FI637" s="9">
        <v>82.85</v>
      </c>
      <c r="FJ637" s="9">
        <v>82.35</v>
      </c>
      <c r="FK637" s="9">
        <v>80</v>
      </c>
      <c r="FL637" s="9">
        <v>73.55</v>
      </c>
      <c r="FM637" s="9">
        <v>71.5</v>
      </c>
      <c r="FO637" s="9">
        <v>83.216300000000004</v>
      </c>
      <c r="FP637" s="7">
        <v>81.42</v>
      </c>
      <c r="FQ637" s="9">
        <v>1.2739</v>
      </c>
      <c r="FR637" s="7">
        <f t="shared" si="78"/>
        <v>63.913964989402622</v>
      </c>
      <c r="FT637" s="7">
        <v>4.37</v>
      </c>
      <c r="FU637" s="7">
        <v>4.34</v>
      </c>
      <c r="FV637" s="9">
        <v>83.333299999999994</v>
      </c>
      <c r="FX637" s="9">
        <v>81.86</v>
      </c>
      <c r="FY637" s="9">
        <v>81.58</v>
      </c>
      <c r="FZ637" s="9">
        <v>80.290000000000006</v>
      </c>
      <c r="GA637" s="9">
        <v>78.010000000000005</v>
      </c>
      <c r="GB637" s="9">
        <v>74.56</v>
      </c>
    </row>
    <row r="638" spans="1:184" x14ac:dyDescent="0.25">
      <c r="A638" s="6">
        <f t="shared" si="79"/>
        <v>45443</v>
      </c>
      <c r="B638" s="13">
        <f t="shared" si="89"/>
        <v>5</v>
      </c>
      <c r="C638" s="13">
        <f t="shared" si="90"/>
        <v>2024</v>
      </c>
      <c r="D638">
        <f t="shared" si="91"/>
        <v>202405</v>
      </c>
      <c r="E638">
        <f t="shared" si="92"/>
        <v>2</v>
      </c>
      <c r="F638">
        <f t="shared" si="93"/>
        <v>202402</v>
      </c>
      <c r="G638" t="s">
        <v>1391</v>
      </c>
      <c r="H638" s="9">
        <v>5.25</v>
      </c>
      <c r="I638" s="9">
        <v>5.2</v>
      </c>
      <c r="J638" s="10">
        <v>5.1914861999999999</v>
      </c>
      <c r="K638" s="10">
        <v>5.1532651999999999</v>
      </c>
      <c r="L638" s="10">
        <v>5.1085288000000002</v>
      </c>
      <c r="M638" s="10">
        <v>5.0601905</v>
      </c>
      <c r="N638" s="10">
        <v>5.0075459000000002</v>
      </c>
      <c r="O638" s="10">
        <v>4.9512707000000002</v>
      </c>
      <c r="P638" s="10">
        <v>4.8933999000000004</v>
      </c>
      <c r="Q638" s="10">
        <v>4.8355563999999998</v>
      </c>
      <c r="R638" s="10">
        <v>4.7787506000000004</v>
      </c>
      <c r="S638" s="10">
        <v>4.7235480000000001</v>
      </c>
      <c r="T638" s="10">
        <v>4.6702707999999999</v>
      </c>
      <c r="U638" s="10">
        <v>4.6189746999999999</v>
      </c>
      <c r="V638" s="10">
        <v>4.5698103999999997</v>
      </c>
      <c r="W638" s="10">
        <v>4.5225239999999998</v>
      </c>
      <c r="X638" s="10">
        <v>4.4767210000000004</v>
      </c>
      <c r="Y638" s="10">
        <v>4.4320051999999999</v>
      </c>
      <c r="Z638" s="10">
        <v>4.3879804</v>
      </c>
      <c r="AA638" s="10">
        <v>4.3442521000000003</v>
      </c>
      <c r="AB638" s="10">
        <v>4.3005317999999999</v>
      </c>
      <c r="AC638" s="10">
        <v>4.2570309000000002</v>
      </c>
      <c r="AD638" s="10">
        <v>4.2141070000000003</v>
      </c>
      <c r="AE638" s="10">
        <v>4.1721162999999999</v>
      </c>
      <c r="AF638" s="10">
        <v>4.1314150999999999</v>
      </c>
      <c r="AG638" s="10">
        <v>4.0923609000000001</v>
      </c>
      <c r="AH638" s="10">
        <v>4.0552489999999999</v>
      </c>
      <c r="AI638" s="10">
        <v>4.0201054000000003</v>
      </c>
      <c r="AJ638" s="10">
        <v>3.9868831</v>
      </c>
      <c r="AK638" s="10">
        <v>3.9555338999999998</v>
      </c>
      <c r="AL638" s="10">
        <v>3.9260095000000002</v>
      </c>
      <c r="AM638" s="10">
        <v>3.898263</v>
      </c>
      <c r="AN638" s="10">
        <v>3.8722460000000001</v>
      </c>
      <c r="AO638" s="10">
        <v>3.8479104999999998</v>
      </c>
      <c r="AP638" s="10">
        <v>3.8252092000000002</v>
      </c>
      <c r="AQ638" s="10">
        <v>3.8040940000000001</v>
      </c>
      <c r="AR638" s="10">
        <v>3.7845168</v>
      </c>
      <c r="AS638" s="10">
        <v>3.7664304</v>
      </c>
      <c r="AT638" s="10">
        <v>3.7497829</v>
      </c>
      <c r="AU638" s="10">
        <v>3.7345068000000001</v>
      </c>
      <c r="AV638" s="10">
        <v>3.7205306999999999</v>
      </c>
      <c r="AW638" s="10">
        <v>3.7077824000000001</v>
      </c>
      <c r="AX638" s="10">
        <v>3.6961902000000002</v>
      </c>
      <c r="AY638" s="10">
        <v>3.6856824000000001</v>
      </c>
      <c r="AZ638" s="10">
        <v>3.6761870000000001</v>
      </c>
      <c r="BA638" s="10">
        <v>3.6676321000000001</v>
      </c>
      <c r="BB638" s="10">
        <v>3.6599461</v>
      </c>
      <c r="BC638" s="10">
        <v>3.6530570999999998</v>
      </c>
      <c r="BD638" s="10">
        <v>3.6468931000000002</v>
      </c>
      <c r="BE638" s="10">
        <v>3.6413826</v>
      </c>
      <c r="BF638" s="10">
        <v>3.6364624000000001</v>
      </c>
      <c r="BG638" s="10">
        <v>3.6321089999999998</v>
      </c>
      <c r="BH638" s="10">
        <v>3.6283096000000001</v>
      </c>
      <c r="BI638" s="10">
        <v>3.6250515000000001</v>
      </c>
      <c r="BJ638" s="10">
        <v>3.6223217999999999</v>
      </c>
      <c r="BK638" s="10">
        <v>3.6201078999999998</v>
      </c>
      <c r="BL638" s="10">
        <v>3.6183969999999999</v>
      </c>
      <c r="BM638" s="10">
        <v>3.6171761999999998</v>
      </c>
      <c r="BN638" s="10">
        <v>3.6164329</v>
      </c>
      <c r="BO638" s="10">
        <v>3.6161542</v>
      </c>
      <c r="BP638" s="10">
        <v>3.6163275000000001</v>
      </c>
      <c r="BQ638" s="10">
        <v>3.6169397999999999</v>
      </c>
      <c r="BR638" s="10">
        <v>3.6291924999999998</v>
      </c>
      <c r="BS638" s="10">
        <v>3.6544702</v>
      </c>
      <c r="BU638" s="9">
        <v>81.83</v>
      </c>
      <c r="BV638" s="9">
        <v>83.09</v>
      </c>
      <c r="BW638" s="9">
        <v>86.78</v>
      </c>
      <c r="BX638" s="9">
        <v>89.51</v>
      </c>
      <c r="BY638" s="9">
        <v>99.71</v>
      </c>
      <c r="BZ638" s="9">
        <v>104.02</v>
      </c>
      <c r="CA638" s="9">
        <v>105.12</v>
      </c>
      <c r="CB638" s="9">
        <v>105.02</v>
      </c>
      <c r="CC638" s="9">
        <v>101.44</v>
      </c>
      <c r="CD638" s="9">
        <v>95.98</v>
      </c>
      <c r="CE638" s="9">
        <v>91.92</v>
      </c>
      <c r="CF638" s="9">
        <v>89.38</v>
      </c>
      <c r="CG638" s="9">
        <v>87.99</v>
      </c>
      <c r="CH638" s="9">
        <v>89.46</v>
      </c>
      <c r="CI638" s="9">
        <v>91.61</v>
      </c>
      <c r="CJ638" s="9">
        <v>94.13</v>
      </c>
      <c r="CK638" s="9">
        <v>96.7</v>
      </c>
      <c r="CL638" s="9">
        <v>99.77</v>
      </c>
      <c r="CM638" s="9">
        <v>103.83</v>
      </c>
      <c r="CN638" s="9">
        <v>103.71</v>
      </c>
      <c r="CO638" s="9">
        <v>95.76</v>
      </c>
      <c r="CP638" s="9">
        <v>78.66</v>
      </c>
      <c r="CQ638" s="9">
        <v>76.87</v>
      </c>
      <c r="CR638" s="9">
        <v>74.39</v>
      </c>
      <c r="CS638" s="9">
        <v>72.28</v>
      </c>
      <c r="CT638" s="9">
        <v>72.86</v>
      </c>
      <c r="CU638" s="9">
        <v>74.91</v>
      </c>
      <c r="CV638" s="9">
        <v>78.430000000000007</v>
      </c>
      <c r="CW638" s="9">
        <v>81.64</v>
      </c>
      <c r="CX638" s="9">
        <v>84.79</v>
      </c>
      <c r="CY638" s="9">
        <v>87.05</v>
      </c>
      <c r="CZ638" s="9">
        <v>86.13</v>
      </c>
      <c r="DA638" s="9">
        <v>82.06</v>
      </c>
      <c r="DB638" s="9">
        <v>74.44</v>
      </c>
      <c r="DC638" s="9">
        <v>69.900000000000006</v>
      </c>
      <c r="DD638" s="9">
        <v>66.78</v>
      </c>
      <c r="DE638" s="9">
        <v>65.27</v>
      </c>
      <c r="DF638" s="9">
        <v>65.92</v>
      </c>
      <c r="DG638" s="9">
        <v>68.930000000000007</v>
      </c>
      <c r="DH638" s="9">
        <v>72.650000000000006</v>
      </c>
      <c r="DI638" s="9">
        <v>75.97</v>
      </c>
      <c r="DJ638" s="9">
        <v>79.34</v>
      </c>
      <c r="DK638" s="9">
        <v>82.11</v>
      </c>
      <c r="DL638" s="9">
        <v>81.39</v>
      </c>
      <c r="DM638" s="9">
        <v>78.150000000000006</v>
      </c>
      <c r="DN638" s="9">
        <v>73.63</v>
      </c>
      <c r="DO638" s="9">
        <v>68.650000000000006</v>
      </c>
      <c r="DP638" s="9">
        <v>66.459999999999994</v>
      </c>
      <c r="DR638" s="9">
        <v>76.95</v>
      </c>
      <c r="DS638" s="9">
        <v>76.150000000000006</v>
      </c>
      <c r="DT638" s="9">
        <v>81.150000000000006</v>
      </c>
      <c r="DU638" s="9">
        <v>83.85</v>
      </c>
      <c r="DV638" s="9">
        <v>91.6</v>
      </c>
      <c r="DW638" s="9">
        <v>93.05</v>
      </c>
      <c r="DX638" s="9">
        <v>96.05</v>
      </c>
      <c r="DY638" s="9">
        <v>96.05</v>
      </c>
      <c r="DZ638" s="9">
        <v>91.15</v>
      </c>
      <c r="EA638" s="9">
        <v>84.3</v>
      </c>
      <c r="EB638" s="9">
        <v>81.95</v>
      </c>
      <c r="EC638" s="9">
        <v>81.150000000000006</v>
      </c>
      <c r="ED638" s="9">
        <v>79.45</v>
      </c>
      <c r="EE638" s="9">
        <v>79.3</v>
      </c>
      <c r="EF638" s="9">
        <v>81.599999999999994</v>
      </c>
      <c r="EG638" s="9">
        <v>88.75</v>
      </c>
      <c r="EH638" s="9">
        <v>91.05</v>
      </c>
      <c r="EI638" s="9">
        <v>91.4</v>
      </c>
      <c r="EJ638" s="9">
        <v>91.5</v>
      </c>
      <c r="EK638" s="9">
        <v>90.7</v>
      </c>
      <c r="EL638" s="9">
        <v>85.7</v>
      </c>
      <c r="EM638" s="9">
        <v>71.849999999999994</v>
      </c>
      <c r="EN638" s="9">
        <v>67.5</v>
      </c>
      <c r="EO638" s="9">
        <v>67.25</v>
      </c>
      <c r="EP638" s="9">
        <v>67.55</v>
      </c>
      <c r="EQ638" s="9">
        <v>68.2</v>
      </c>
      <c r="ER638" s="9">
        <v>71.25</v>
      </c>
      <c r="ES638" s="9">
        <v>79.7</v>
      </c>
      <c r="ET638" s="9">
        <v>82.4</v>
      </c>
      <c r="EU638" s="9">
        <v>82.65</v>
      </c>
      <c r="EV638" s="9">
        <v>82.5</v>
      </c>
      <c r="EW638" s="9">
        <v>82</v>
      </c>
      <c r="EX638" s="9">
        <v>79.400000000000006</v>
      </c>
      <c r="EY638" s="9">
        <v>72.349999999999994</v>
      </c>
      <c r="EZ638" s="9">
        <v>70.099999999999994</v>
      </c>
      <c r="FA638" s="9">
        <v>69.900000000000006</v>
      </c>
      <c r="FB638" s="9">
        <v>70.05</v>
      </c>
      <c r="FC638" s="9">
        <v>70.55</v>
      </c>
      <c r="FD638" s="9">
        <v>73.099999999999994</v>
      </c>
      <c r="FE638" s="9">
        <v>81.55</v>
      </c>
      <c r="FF638" s="9">
        <v>84.25</v>
      </c>
      <c r="FG638" s="9">
        <v>84.5</v>
      </c>
      <c r="FH638" s="9">
        <v>84.35</v>
      </c>
      <c r="FI638" s="9">
        <v>83.85</v>
      </c>
      <c r="FJ638" s="9">
        <v>81.5</v>
      </c>
      <c r="FK638" s="9">
        <v>75.05</v>
      </c>
      <c r="FL638" s="9">
        <v>73</v>
      </c>
      <c r="FM638" s="9">
        <v>72.849999999999994</v>
      </c>
      <c r="FO638" s="9">
        <v>83.145799999999994</v>
      </c>
      <c r="FP638" s="7">
        <v>79.41</v>
      </c>
      <c r="FQ638" s="9">
        <v>1.2730999999999999</v>
      </c>
      <c r="FR638" s="7">
        <f t="shared" si="78"/>
        <v>62.37530437514728</v>
      </c>
      <c r="FT638" s="7">
        <v>4.43</v>
      </c>
      <c r="FU638" s="7">
        <v>4.33</v>
      </c>
      <c r="FV638" s="9">
        <v>83.245999999999995</v>
      </c>
      <c r="FX638" s="9">
        <v>81.62</v>
      </c>
      <c r="FY638" s="9">
        <v>80.87</v>
      </c>
      <c r="FZ638" s="9">
        <v>79.790000000000006</v>
      </c>
      <c r="GA638" s="9">
        <v>77.86</v>
      </c>
      <c r="GB638" s="9">
        <v>74.81</v>
      </c>
    </row>
    <row r="639" spans="1:184" x14ac:dyDescent="0.25">
      <c r="A639" s="6">
        <f t="shared" si="79"/>
        <v>45446</v>
      </c>
      <c r="B639" s="13">
        <f t="shared" si="89"/>
        <v>6</v>
      </c>
      <c r="C639" s="13">
        <f t="shared" si="90"/>
        <v>2024</v>
      </c>
      <c r="D639">
        <f t="shared" si="91"/>
        <v>202406</v>
      </c>
      <c r="E639">
        <f t="shared" si="92"/>
        <v>2</v>
      </c>
      <c r="F639">
        <f t="shared" si="93"/>
        <v>202402</v>
      </c>
      <c r="G639" t="s">
        <v>1392</v>
      </c>
      <c r="H639" s="9">
        <v>5.25</v>
      </c>
      <c r="I639" s="9">
        <v>5.2</v>
      </c>
      <c r="J639" s="10">
        <v>5.1837952999999999</v>
      </c>
      <c r="K639" s="10">
        <v>5.1408525999999997</v>
      </c>
      <c r="L639" s="10">
        <v>5.0905588000000002</v>
      </c>
      <c r="M639" s="10">
        <v>5.0343780999999996</v>
      </c>
      <c r="N639" s="10">
        <v>4.9724934000000003</v>
      </c>
      <c r="O639" s="10">
        <v>4.9076839999999997</v>
      </c>
      <c r="P639" s="10">
        <v>4.8437055000000004</v>
      </c>
      <c r="Q639" s="10">
        <v>4.7831393999999996</v>
      </c>
      <c r="R639" s="10">
        <v>4.7273848000000003</v>
      </c>
      <c r="S639" s="10">
        <v>4.6764945999999998</v>
      </c>
      <c r="T639" s="10">
        <v>4.6297622</v>
      </c>
      <c r="U639" s="10">
        <v>4.5858413000000002</v>
      </c>
      <c r="V639" s="10">
        <v>4.5426647000000004</v>
      </c>
      <c r="W639" s="10">
        <v>4.4996039000000003</v>
      </c>
      <c r="X639" s="10">
        <v>4.4564776999999998</v>
      </c>
      <c r="Y639" s="10">
        <v>4.4131032000000001</v>
      </c>
      <c r="Z639" s="10">
        <v>4.3692976000000003</v>
      </c>
      <c r="AA639" s="10">
        <v>4.3248794999999998</v>
      </c>
      <c r="AB639" s="10">
        <v>4.2797656999999996</v>
      </c>
      <c r="AC639" s="10">
        <v>4.2342903999999999</v>
      </c>
      <c r="AD639" s="10">
        <v>4.1888994999999998</v>
      </c>
      <c r="AE639" s="10">
        <v>4.144037</v>
      </c>
      <c r="AF639" s="10">
        <v>4.1001472000000003</v>
      </c>
      <c r="AG639" s="10">
        <v>4.0576758999999996</v>
      </c>
      <c r="AH639" s="10">
        <v>4.0169886999999997</v>
      </c>
      <c r="AI639" s="10">
        <v>3.9781387000000001</v>
      </c>
      <c r="AJ639" s="10">
        <v>3.9411018000000002</v>
      </c>
      <c r="AK639" s="10">
        <v>3.9058525999999998</v>
      </c>
      <c r="AL639" s="10">
        <v>3.8723656000000002</v>
      </c>
      <c r="AM639" s="10">
        <v>3.8406167999999998</v>
      </c>
      <c r="AN639" s="10">
        <v>3.8105807999999999</v>
      </c>
      <c r="AO639" s="10">
        <v>3.7822323</v>
      </c>
      <c r="AP639" s="10">
        <v>3.7555469000000001</v>
      </c>
      <c r="AQ639" s="10">
        <v>3.7304995000000001</v>
      </c>
      <c r="AR639" s="10">
        <v>3.7070647000000001</v>
      </c>
      <c r="AS639" s="10">
        <v>3.6852182</v>
      </c>
      <c r="AT639" s="10">
        <v>3.6649289</v>
      </c>
      <c r="AU639" s="10">
        <v>3.6461432</v>
      </c>
      <c r="AV639" s="10">
        <v>3.6288022</v>
      </c>
      <c r="AW639" s="10">
        <v>3.6128464</v>
      </c>
      <c r="AX639" s="10">
        <v>3.5982164999999999</v>
      </c>
      <c r="AY639" s="10">
        <v>3.5848532999999998</v>
      </c>
      <c r="AZ639" s="10">
        <v>3.5726976000000001</v>
      </c>
      <c r="BA639" s="10">
        <v>3.56169</v>
      </c>
      <c r="BB639" s="10">
        <v>3.5517713</v>
      </c>
      <c r="BC639" s="10">
        <v>3.5428823</v>
      </c>
      <c r="BD639" s="10">
        <v>3.5349636000000002</v>
      </c>
      <c r="BE639" s="10">
        <v>3.5279560999999999</v>
      </c>
      <c r="BF639" s="10">
        <v>3.5218044000000002</v>
      </c>
      <c r="BG639" s="10">
        <v>3.5164751999999999</v>
      </c>
      <c r="BH639" s="10">
        <v>3.5119422999999999</v>
      </c>
      <c r="BI639" s="10">
        <v>3.5081796000000001</v>
      </c>
      <c r="BJ639" s="10">
        <v>3.5051608999999999</v>
      </c>
      <c r="BK639" s="10">
        <v>3.5028600999999999</v>
      </c>
      <c r="BL639" s="10">
        <v>3.5012511000000002</v>
      </c>
      <c r="BM639" s="10">
        <v>3.5003077</v>
      </c>
      <c r="BN639" s="10">
        <v>3.5000038</v>
      </c>
      <c r="BO639" s="10">
        <v>3.5003131999999999</v>
      </c>
      <c r="BP639" s="10">
        <v>3.5012099000000001</v>
      </c>
      <c r="BQ639" s="10">
        <v>3.5026676999999999</v>
      </c>
      <c r="BR639" s="10">
        <v>3.5218950000000002</v>
      </c>
      <c r="BS639" s="10">
        <v>3.5557243000000001</v>
      </c>
      <c r="BU639" s="9">
        <v>87.12</v>
      </c>
      <c r="BV639" s="9">
        <v>87.97</v>
      </c>
      <c r="BW639" s="9">
        <v>91.07</v>
      </c>
      <c r="BX639" s="9">
        <v>93.04</v>
      </c>
      <c r="BY639" s="9">
        <v>102.68</v>
      </c>
      <c r="BZ639" s="9">
        <v>107.37</v>
      </c>
      <c r="CA639" s="9">
        <v>108</v>
      </c>
      <c r="CB639" s="9">
        <v>107.91</v>
      </c>
      <c r="CC639" s="9">
        <v>104.29</v>
      </c>
      <c r="CD639" s="9">
        <v>98.07</v>
      </c>
      <c r="CE639" s="9">
        <v>93.63</v>
      </c>
      <c r="CF639" s="9">
        <v>90.9</v>
      </c>
      <c r="CG639" s="9">
        <v>89.56</v>
      </c>
      <c r="CH639" s="9">
        <v>91.24</v>
      </c>
      <c r="CI639" s="9">
        <v>93.4</v>
      </c>
      <c r="CJ639" s="9">
        <v>95.86</v>
      </c>
      <c r="CK639" s="9">
        <v>98.48</v>
      </c>
      <c r="CL639" s="9">
        <v>101.59</v>
      </c>
      <c r="CM639" s="9">
        <v>105.5</v>
      </c>
      <c r="CN639" s="9">
        <v>105.5</v>
      </c>
      <c r="CO639" s="9">
        <v>97.44</v>
      </c>
      <c r="CP639" s="9">
        <v>79.930000000000007</v>
      </c>
      <c r="CQ639" s="9">
        <v>78.11</v>
      </c>
      <c r="CR639" s="9">
        <v>75.64</v>
      </c>
      <c r="CS639" s="9">
        <v>73.52</v>
      </c>
      <c r="CT639" s="9">
        <v>74.13</v>
      </c>
      <c r="CU639" s="9">
        <v>76.2</v>
      </c>
      <c r="CV639" s="9">
        <v>79.75</v>
      </c>
      <c r="CW639" s="9">
        <v>82.96</v>
      </c>
      <c r="CX639" s="9">
        <v>86.1</v>
      </c>
      <c r="CY639" s="9">
        <v>88.41</v>
      </c>
      <c r="CZ639" s="9">
        <v>87.5</v>
      </c>
      <c r="DA639" s="9">
        <v>83.44</v>
      </c>
      <c r="DB639" s="9">
        <v>75.400000000000006</v>
      </c>
      <c r="DC639" s="9">
        <v>70.86</v>
      </c>
      <c r="DD639" s="9">
        <v>67.739999999999995</v>
      </c>
      <c r="DE639" s="9">
        <v>66.23</v>
      </c>
      <c r="DF639" s="9">
        <v>66.88</v>
      </c>
      <c r="DG639" s="9">
        <v>69.89</v>
      </c>
      <c r="DH639" s="9">
        <v>73.680000000000007</v>
      </c>
      <c r="DI639" s="9">
        <v>76.989999999999995</v>
      </c>
      <c r="DJ639" s="9">
        <v>80.36</v>
      </c>
      <c r="DK639" s="9">
        <v>82.69</v>
      </c>
      <c r="DL639" s="9">
        <v>81.97</v>
      </c>
      <c r="DM639" s="9">
        <v>78.75</v>
      </c>
      <c r="DN639" s="9">
        <v>73.900000000000006</v>
      </c>
      <c r="DO639" s="9">
        <v>68.92</v>
      </c>
      <c r="DP639" s="9">
        <v>66.73</v>
      </c>
      <c r="DR639" s="9">
        <v>79.650000000000006</v>
      </c>
      <c r="DS639" s="9">
        <v>78.599999999999994</v>
      </c>
      <c r="DT639" s="9">
        <v>83.05</v>
      </c>
      <c r="DU639" s="9">
        <v>85.5</v>
      </c>
      <c r="DV639" s="9">
        <v>94.5</v>
      </c>
      <c r="DW639" s="9">
        <v>95.95</v>
      </c>
      <c r="DX639" s="9">
        <v>97.15</v>
      </c>
      <c r="DY639" s="9">
        <v>97.15</v>
      </c>
      <c r="DZ639" s="9">
        <v>92.25</v>
      </c>
      <c r="EA639" s="9">
        <v>83.5</v>
      </c>
      <c r="EB639" s="9">
        <v>80.75</v>
      </c>
      <c r="EC639" s="9">
        <v>80.599999999999994</v>
      </c>
      <c r="ED639" s="9">
        <v>80.8</v>
      </c>
      <c r="EE639" s="9">
        <v>81.3</v>
      </c>
      <c r="EF639" s="9">
        <v>83.5</v>
      </c>
      <c r="EG639" s="9">
        <v>89.65</v>
      </c>
      <c r="EH639" s="9">
        <v>91.65</v>
      </c>
      <c r="EI639" s="9">
        <v>92</v>
      </c>
      <c r="EJ639" s="9">
        <v>92.1</v>
      </c>
      <c r="EK639" s="9">
        <v>91.35</v>
      </c>
      <c r="EL639" s="9">
        <v>86.3</v>
      </c>
      <c r="EM639" s="9">
        <v>72.2</v>
      </c>
      <c r="EN639" s="9">
        <v>67.8</v>
      </c>
      <c r="EO639" s="9">
        <v>67.5</v>
      </c>
      <c r="EP639" s="9">
        <v>67.849999999999994</v>
      </c>
      <c r="EQ639" s="9">
        <v>68.5</v>
      </c>
      <c r="ER639" s="9">
        <v>71.599999999999994</v>
      </c>
      <c r="ES639" s="9">
        <v>80</v>
      </c>
      <c r="ET639" s="9">
        <v>82.7</v>
      </c>
      <c r="EU639" s="9">
        <v>82.95</v>
      </c>
      <c r="EV639" s="9">
        <v>82.8</v>
      </c>
      <c r="EW639" s="9">
        <v>82.3</v>
      </c>
      <c r="EX639" s="9">
        <v>79.8</v>
      </c>
      <c r="EY639" s="9">
        <v>72.599999999999994</v>
      </c>
      <c r="EZ639" s="9">
        <v>70.349999999999994</v>
      </c>
      <c r="FA639" s="9">
        <v>70.150000000000006</v>
      </c>
      <c r="FB639" s="9">
        <v>70.25</v>
      </c>
      <c r="FC639" s="9">
        <v>70.8</v>
      </c>
      <c r="FD639" s="9">
        <v>73.849999999999994</v>
      </c>
      <c r="FE639" s="9">
        <v>81.95</v>
      </c>
      <c r="FF639" s="9">
        <v>84.55</v>
      </c>
      <c r="FG639" s="9">
        <v>84.8</v>
      </c>
      <c r="FH639" s="9">
        <v>84.65</v>
      </c>
      <c r="FI639" s="9">
        <v>84.15</v>
      </c>
      <c r="FJ639" s="9">
        <v>81.900000000000006</v>
      </c>
      <c r="FK639" s="9">
        <v>75.400000000000006</v>
      </c>
      <c r="FL639" s="9">
        <v>73.3</v>
      </c>
      <c r="FM639" s="9">
        <v>73.150000000000006</v>
      </c>
      <c r="FO639" s="9">
        <v>83.271799999999999</v>
      </c>
      <c r="FP639" s="7">
        <v>76.45</v>
      </c>
      <c r="FQ639" s="9">
        <v>1.2771999999999999</v>
      </c>
      <c r="FR639" s="7">
        <f t="shared" si="78"/>
        <v>59.857500782962738</v>
      </c>
      <c r="FT639" s="7">
        <v>4.3600000000000003</v>
      </c>
      <c r="FU639" s="7">
        <v>4.22</v>
      </c>
      <c r="FV639" s="9">
        <v>83.381799999999998</v>
      </c>
      <c r="FX639" s="9">
        <v>78.36</v>
      </c>
      <c r="FY639" s="9">
        <v>77.95</v>
      </c>
      <c r="FZ639" s="9">
        <v>77.05</v>
      </c>
      <c r="GA639" s="9">
        <v>75.61</v>
      </c>
      <c r="GB639" s="9">
        <v>73.08</v>
      </c>
    </row>
    <row r="640" spans="1:184" x14ac:dyDescent="0.25">
      <c r="A640" s="6">
        <f t="shared" si="79"/>
        <v>45447</v>
      </c>
      <c r="B640" s="13">
        <f t="shared" si="89"/>
        <v>6</v>
      </c>
      <c r="C640" s="13">
        <f t="shared" si="90"/>
        <v>2024</v>
      </c>
      <c r="D640">
        <f t="shared" si="91"/>
        <v>202406</v>
      </c>
      <c r="E640">
        <f t="shared" si="92"/>
        <v>2</v>
      </c>
      <c r="F640">
        <f t="shared" si="93"/>
        <v>202402</v>
      </c>
      <c r="G640" t="s">
        <v>1393</v>
      </c>
      <c r="H640" s="9">
        <v>5.25</v>
      </c>
      <c r="I640" s="9">
        <v>5.2</v>
      </c>
      <c r="J640" s="10">
        <v>5.1849217000000003</v>
      </c>
      <c r="K640" s="10">
        <v>5.1420211</v>
      </c>
      <c r="L640" s="10">
        <v>5.0904666000000001</v>
      </c>
      <c r="M640" s="10">
        <v>5.0323023999999998</v>
      </c>
      <c r="N640" s="10">
        <v>4.9680967000000003</v>
      </c>
      <c r="O640" s="10">
        <v>4.9008148</v>
      </c>
      <c r="P640" s="10">
        <v>4.8344589999999998</v>
      </c>
      <c r="Q640" s="10">
        <v>4.7717549000000004</v>
      </c>
      <c r="R640" s="10">
        <v>4.7142724999999999</v>
      </c>
      <c r="S640" s="10">
        <v>4.6620264999999996</v>
      </c>
      <c r="T640" s="10">
        <v>4.6141402999999999</v>
      </c>
      <c r="U640" s="10">
        <v>4.5690584999999997</v>
      </c>
      <c r="V640" s="10">
        <v>4.5241911999999997</v>
      </c>
      <c r="W640" s="10">
        <v>4.4788812</v>
      </c>
      <c r="X640" s="10">
        <v>4.4330699999999998</v>
      </c>
      <c r="Y640" s="10">
        <v>4.3866969999999998</v>
      </c>
      <c r="Z640" s="10">
        <v>4.3397021000000002</v>
      </c>
      <c r="AA640" s="10">
        <v>4.2920264000000001</v>
      </c>
      <c r="AB640" s="10">
        <v>4.2436970000000001</v>
      </c>
      <c r="AC640" s="10">
        <v>4.1951077000000003</v>
      </c>
      <c r="AD640" s="10">
        <v>4.1467502999999999</v>
      </c>
      <c r="AE640" s="10">
        <v>4.0991149</v>
      </c>
      <c r="AF640" s="10">
        <v>4.0526917999999998</v>
      </c>
      <c r="AG640" s="10">
        <v>4.0079726000000004</v>
      </c>
      <c r="AH640" s="10">
        <v>3.9653577000000002</v>
      </c>
      <c r="AI640" s="10">
        <v>3.9248872000000001</v>
      </c>
      <c r="AJ640" s="10">
        <v>3.8865129999999999</v>
      </c>
      <c r="AK640" s="10">
        <v>3.8501851999999999</v>
      </c>
      <c r="AL640" s="10">
        <v>3.8158542</v>
      </c>
      <c r="AM640" s="10">
        <v>3.7834717000000002</v>
      </c>
      <c r="AN640" s="10">
        <v>3.7529878999999999</v>
      </c>
      <c r="AO640" s="10">
        <v>3.7243533000000002</v>
      </c>
      <c r="AP640" s="10">
        <v>3.6975193000000002</v>
      </c>
      <c r="AQ640" s="10">
        <v>3.6724364</v>
      </c>
      <c r="AR640" s="10">
        <v>3.6490548999999999</v>
      </c>
      <c r="AS640" s="10">
        <v>3.6273263999999998</v>
      </c>
      <c r="AT640" s="10">
        <v>3.6071987000000001</v>
      </c>
      <c r="AU640" s="10">
        <v>3.5886106999999998</v>
      </c>
      <c r="AV640" s="10">
        <v>3.5714991999999999</v>
      </c>
      <c r="AW640" s="10">
        <v>3.5558003999999999</v>
      </c>
      <c r="AX640" s="10">
        <v>3.5414507999999998</v>
      </c>
      <c r="AY640" s="10">
        <v>3.5283869999999999</v>
      </c>
      <c r="AZ640" s="10">
        <v>3.5165454999999999</v>
      </c>
      <c r="BA640" s="10">
        <v>3.5058625999999999</v>
      </c>
      <c r="BB640" s="10">
        <v>3.4962749999999998</v>
      </c>
      <c r="BC640" s="10">
        <v>3.4877191000000001</v>
      </c>
      <c r="BD640" s="10">
        <v>3.4801313</v>
      </c>
      <c r="BE640" s="10">
        <v>3.4734482</v>
      </c>
      <c r="BF640" s="10">
        <v>3.4676111000000001</v>
      </c>
      <c r="BG640" s="10">
        <v>3.4625854</v>
      </c>
      <c r="BH640" s="10">
        <v>3.4583438000000002</v>
      </c>
      <c r="BI640" s="10">
        <v>3.4548589000000001</v>
      </c>
      <c r="BJ640" s="10">
        <v>3.4521033000000001</v>
      </c>
      <c r="BK640" s="10">
        <v>3.4500497000000001</v>
      </c>
      <c r="BL640" s="10">
        <v>3.4486707999999999</v>
      </c>
      <c r="BM640" s="10">
        <v>3.4479391000000001</v>
      </c>
      <c r="BN640" s="10">
        <v>3.4478273000000002</v>
      </c>
      <c r="BO640" s="10">
        <v>3.4483081000000002</v>
      </c>
      <c r="BP640" s="10">
        <v>3.4493542000000001</v>
      </c>
      <c r="BQ640" s="10">
        <v>3.4509379999999998</v>
      </c>
      <c r="BR640" s="10">
        <v>3.4704155000000001</v>
      </c>
      <c r="BS640" s="10">
        <v>3.5036426999999999</v>
      </c>
      <c r="BU640" s="9">
        <v>80.59</v>
      </c>
      <c r="BV640" s="9">
        <v>81.819999999999993</v>
      </c>
      <c r="BW640" s="9">
        <v>85.5</v>
      </c>
      <c r="BX640" s="9">
        <v>87.79</v>
      </c>
      <c r="BY640" s="9">
        <v>97.78</v>
      </c>
      <c r="BZ640" s="9">
        <v>102.41</v>
      </c>
      <c r="CA640" s="9">
        <v>103.28</v>
      </c>
      <c r="CB640" s="9">
        <v>103.3</v>
      </c>
      <c r="CC640" s="9">
        <v>99.72</v>
      </c>
      <c r="CD640" s="9">
        <v>93.93</v>
      </c>
      <c r="CE640" s="9">
        <v>89.53</v>
      </c>
      <c r="CF640" s="9">
        <v>87.31</v>
      </c>
      <c r="CG640" s="9">
        <v>85.61</v>
      </c>
      <c r="CH640" s="9">
        <v>87.15</v>
      </c>
      <c r="CI640" s="9">
        <v>89.11</v>
      </c>
      <c r="CJ640" s="9">
        <v>91.77</v>
      </c>
      <c r="CK640" s="9">
        <v>94.73</v>
      </c>
      <c r="CL640" s="9">
        <v>97.84</v>
      </c>
      <c r="CM640" s="9">
        <v>101.81</v>
      </c>
      <c r="CN640" s="9">
        <v>101.82</v>
      </c>
      <c r="CO640" s="9">
        <v>93.85</v>
      </c>
      <c r="CP640" s="9">
        <v>77.11</v>
      </c>
      <c r="CQ640" s="9">
        <v>75.5</v>
      </c>
      <c r="CR640" s="9">
        <v>73.099999999999994</v>
      </c>
      <c r="CS640" s="9">
        <v>71.22</v>
      </c>
      <c r="CT640" s="9">
        <v>71.83</v>
      </c>
      <c r="CU640" s="9">
        <v>73.900000000000006</v>
      </c>
      <c r="CV640" s="9">
        <v>78.260000000000005</v>
      </c>
      <c r="CW640" s="9">
        <v>81.88</v>
      </c>
      <c r="CX640" s="9">
        <v>85.03</v>
      </c>
      <c r="CY640" s="9">
        <v>87.03</v>
      </c>
      <c r="CZ640" s="9">
        <v>86.12</v>
      </c>
      <c r="DA640" s="9">
        <v>82.06</v>
      </c>
      <c r="DB640" s="9">
        <v>74.010000000000005</v>
      </c>
      <c r="DC640" s="9">
        <v>69.39</v>
      </c>
      <c r="DD640" s="9">
        <v>66.27</v>
      </c>
      <c r="DE640" s="9">
        <v>64.77</v>
      </c>
      <c r="DF640" s="9">
        <v>65.42</v>
      </c>
      <c r="DG640" s="9">
        <v>68.430000000000007</v>
      </c>
      <c r="DH640" s="9">
        <v>72.260000000000005</v>
      </c>
      <c r="DI640" s="9">
        <v>75.569999999999993</v>
      </c>
      <c r="DJ640" s="9">
        <v>78.94</v>
      </c>
      <c r="DK640" s="9">
        <v>81.2</v>
      </c>
      <c r="DL640" s="9">
        <v>80.47</v>
      </c>
      <c r="DM640" s="9">
        <v>77.25</v>
      </c>
      <c r="DN640" s="9">
        <v>72.77</v>
      </c>
      <c r="DO640" s="9">
        <v>67.790000000000006</v>
      </c>
      <c r="DP640" s="9">
        <v>65.599999999999994</v>
      </c>
      <c r="DR640" s="9">
        <v>75.2</v>
      </c>
      <c r="DS640" s="9">
        <v>74.05</v>
      </c>
      <c r="DT640" s="9">
        <v>79.55</v>
      </c>
      <c r="DU640" s="9">
        <v>81.8</v>
      </c>
      <c r="DV640" s="9">
        <v>88.7</v>
      </c>
      <c r="DW640" s="9">
        <v>91.9</v>
      </c>
      <c r="DX640" s="9">
        <v>93.85</v>
      </c>
      <c r="DY640" s="9">
        <v>93.85</v>
      </c>
      <c r="DZ640" s="9">
        <v>88.95</v>
      </c>
      <c r="EA640" s="9">
        <v>81.5</v>
      </c>
      <c r="EB640" s="9">
        <v>79.05</v>
      </c>
      <c r="EC640" s="9">
        <v>78.349999999999994</v>
      </c>
      <c r="ED640" s="9">
        <v>77.150000000000006</v>
      </c>
      <c r="EE640" s="9">
        <v>77.099999999999994</v>
      </c>
      <c r="EF640" s="9">
        <v>79.45</v>
      </c>
      <c r="EG640" s="9">
        <v>86.6</v>
      </c>
      <c r="EH640" s="9">
        <v>88.9</v>
      </c>
      <c r="EI640" s="9">
        <v>89.25</v>
      </c>
      <c r="EJ640" s="9">
        <v>89.3</v>
      </c>
      <c r="EK640" s="9">
        <v>88.6</v>
      </c>
      <c r="EL640" s="9">
        <v>84</v>
      </c>
      <c r="EM640" s="9">
        <v>70.95</v>
      </c>
      <c r="EN640" s="9">
        <v>66.900000000000006</v>
      </c>
      <c r="EO640" s="9">
        <v>66.599999999999994</v>
      </c>
      <c r="EP640" s="9">
        <v>66.900000000000006</v>
      </c>
      <c r="EQ640" s="9">
        <v>67.55</v>
      </c>
      <c r="ER640" s="9">
        <v>70.55</v>
      </c>
      <c r="ES640" s="9">
        <v>79.05</v>
      </c>
      <c r="ET640" s="9">
        <v>81.75</v>
      </c>
      <c r="EU640" s="9">
        <v>82</v>
      </c>
      <c r="EV640" s="9">
        <v>81.849999999999994</v>
      </c>
      <c r="EW640" s="9">
        <v>81.349999999999994</v>
      </c>
      <c r="EX640" s="9">
        <v>78.650000000000006</v>
      </c>
      <c r="EY640" s="9">
        <v>71.05</v>
      </c>
      <c r="EZ640" s="9">
        <v>68.650000000000006</v>
      </c>
      <c r="FA640" s="9">
        <v>68.45</v>
      </c>
      <c r="FB640" s="9">
        <v>68.599999999999994</v>
      </c>
      <c r="FC640" s="9">
        <v>69.099999999999994</v>
      </c>
      <c r="FD640" s="9">
        <v>72.05</v>
      </c>
      <c r="FE640" s="9">
        <v>80.25</v>
      </c>
      <c r="FF640" s="9">
        <v>82.9</v>
      </c>
      <c r="FG640" s="9">
        <v>83.15</v>
      </c>
      <c r="FH640" s="9">
        <v>83</v>
      </c>
      <c r="FI640" s="9">
        <v>82.5</v>
      </c>
      <c r="FJ640" s="9">
        <v>80.2</v>
      </c>
      <c r="FK640" s="9">
        <v>73.7</v>
      </c>
      <c r="FL640" s="9">
        <v>71.650000000000006</v>
      </c>
      <c r="FM640" s="9">
        <v>71.5</v>
      </c>
      <c r="FO640" s="9">
        <v>83.301100000000005</v>
      </c>
      <c r="FP640" s="7">
        <v>75.33</v>
      </c>
      <c r="FQ640" s="9">
        <v>1.278</v>
      </c>
      <c r="FR640" s="7">
        <f t="shared" si="78"/>
        <v>58.943661971830984</v>
      </c>
      <c r="FT640" s="7">
        <v>4.3499999999999996</v>
      </c>
      <c r="FU640" s="7">
        <v>4.17</v>
      </c>
      <c r="FV640" s="9">
        <v>83.404600000000002</v>
      </c>
      <c r="FX640" s="9">
        <v>77.52</v>
      </c>
      <c r="FY640" s="9">
        <v>76.94</v>
      </c>
      <c r="FZ640" s="9">
        <v>75.95</v>
      </c>
      <c r="GA640" s="9">
        <v>74.48</v>
      </c>
      <c r="GB640" s="9">
        <v>71.900000000000006</v>
      </c>
    </row>
    <row r="641" spans="1:184" x14ac:dyDescent="0.25">
      <c r="A641" s="6">
        <f t="shared" si="79"/>
        <v>45448</v>
      </c>
      <c r="B641" s="13">
        <f t="shared" si="89"/>
        <v>6</v>
      </c>
      <c r="C641" s="13">
        <f t="shared" si="90"/>
        <v>2024</v>
      </c>
      <c r="D641">
        <f t="shared" si="91"/>
        <v>202406</v>
      </c>
      <c r="E641">
        <f t="shared" si="92"/>
        <v>2</v>
      </c>
      <c r="F641">
        <f t="shared" si="93"/>
        <v>202402</v>
      </c>
      <c r="G641" t="s">
        <v>1394</v>
      </c>
      <c r="H641" s="9">
        <v>5.25</v>
      </c>
      <c r="I641" s="9">
        <v>5.2</v>
      </c>
      <c r="J641" s="10">
        <v>5.1868981999999999</v>
      </c>
      <c r="K641" s="10">
        <v>5.1455248999999998</v>
      </c>
      <c r="L641" s="10">
        <v>5.0955963999999998</v>
      </c>
      <c r="M641" s="10">
        <v>5.0384820000000001</v>
      </c>
      <c r="N641" s="10">
        <v>4.9747152999999997</v>
      </c>
      <c r="O641" s="10">
        <v>4.9076475999999998</v>
      </c>
      <c r="P641" s="10">
        <v>4.8412077</v>
      </c>
      <c r="Q641" s="10">
        <v>4.7779631</v>
      </c>
      <c r="R641" s="10">
        <v>4.7194608999999996</v>
      </c>
      <c r="S641" s="10">
        <v>4.6660152999999998</v>
      </c>
      <c r="T641" s="10">
        <v>4.6169117000000002</v>
      </c>
      <c r="U641" s="10">
        <v>4.5709154999999999</v>
      </c>
      <c r="V641" s="10">
        <v>4.5254839999999996</v>
      </c>
      <c r="W641" s="10">
        <v>4.4798958999999998</v>
      </c>
      <c r="X641" s="10">
        <v>4.4340134000000004</v>
      </c>
      <c r="Y641" s="10">
        <v>4.3876970000000002</v>
      </c>
      <c r="Z641" s="10">
        <v>4.3408069999999999</v>
      </c>
      <c r="AA641" s="10">
        <v>4.2932055</v>
      </c>
      <c r="AB641" s="10">
        <v>4.2448500999999998</v>
      </c>
      <c r="AC641" s="10">
        <v>4.1961060999999997</v>
      </c>
      <c r="AD641" s="10">
        <v>4.1474478000000001</v>
      </c>
      <c r="AE641" s="10">
        <v>4.0993478000000003</v>
      </c>
      <c r="AF641" s="10">
        <v>4.0522786000000002</v>
      </c>
      <c r="AG641" s="10">
        <v>4.0067145000000002</v>
      </c>
      <c r="AH641" s="10">
        <v>3.9630472999999999</v>
      </c>
      <c r="AI641" s="10">
        <v>3.9213461000000001</v>
      </c>
      <c r="AJ641" s="10">
        <v>3.8816008000000002</v>
      </c>
      <c r="AK641" s="10">
        <v>3.8437996999999999</v>
      </c>
      <c r="AL641" s="10">
        <v>3.8079312000000001</v>
      </c>
      <c r="AM641" s="10">
        <v>3.7739851</v>
      </c>
      <c r="AN641" s="10">
        <v>3.7419498999999998</v>
      </c>
      <c r="AO641" s="10">
        <v>3.7118139999999999</v>
      </c>
      <c r="AP641" s="10">
        <v>3.6835669000000002</v>
      </c>
      <c r="AQ641" s="10">
        <v>3.6571973</v>
      </c>
      <c r="AR641" s="10">
        <v>3.6326936999999999</v>
      </c>
      <c r="AS641" s="10">
        <v>3.6100455</v>
      </c>
      <c r="AT641" s="10">
        <v>3.5892317999999999</v>
      </c>
      <c r="AU641" s="10">
        <v>3.5701857000000001</v>
      </c>
      <c r="AV641" s="10">
        <v>3.5528265000000001</v>
      </c>
      <c r="AW641" s="10">
        <v>3.5370732999999999</v>
      </c>
      <c r="AX641" s="10">
        <v>3.5228449999999998</v>
      </c>
      <c r="AY641" s="10">
        <v>3.5100611000000002</v>
      </c>
      <c r="AZ641" s="10">
        <v>3.4986404000000002</v>
      </c>
      <c r="BA641" s="10">
        <v>3.4885020999999998</v>
      </c>
      <c r="BB641" s="10">
        <v>3.4795653999999998</v>
      </c>
      <c r="BC641" s="10">
        <v>3.4717494000000002</v>
      </c>
      <c r="BD641" s="10">
        <v>3.4649730000000001</v>
      </c>
      <c r="BE641" s="10">
        <v>3.4591557000000002</v>
      </c>
      <c r="BF641" s="10">
        <v>3.4542229</v>
      </c>
      <c r="BG641" s="10">
        <v>3.4501292000000001</v>
      </c>
      <c r="BH641" s="10">
        <v>3.4468374000000002</v>
      </c>
      <c r="BI641" s="10">
        <v>3.4443101</v>
      </c>
      <c r="BJ641" s="10">
        <v>3.4425097999999998</v>
      </c>
      <c r="BK641" s="10">
        <v>3.4413992000000002</v>
      </c>
      <c r="BL641" s="10">
        <v>3.4409409000000002</v>
      </c>
      <c r="BM641" s="10">
        <v>3.4410976</v>
      </c>
      <c r="BN641" s="10">
        <v>3.4418316999999998</v>
      </c>
      <c r="BO641" s="10">
        <v>3.4431061000000001</v>
      </c>
      <c r="BP641" s="10">
        <v>3.4448832</v>
      </c>
      <c r="BQ641" s="10">
        <v>3.4471257</v>
      </c>
      <c r="BR641" s="10">
        <v>3.4689866</v>
      </c>
      <c r="BS641" s="10">
        <v>3.5025835000000001</v>
      </c>
      <c r="BU641" s="9">
        <v>79.34</v>
      </c>
      <c r="BV641" s="9">
        <v>80.67</v>
      </c>
      <c r="BW641" s="9">
        <v>84.58</v>
      </c>
      <c r="BX641" s="9">
        <v>86.56</v>
      </c>
      <c r="BY641" s="9">
        <v>96.08</v>
      </c>
      <c r="BZ641" s="9">
        <v>101</v>
      </c>
      <c r="CA641" s="9">
        <v>101.7</v>
      </c>
      <c r="CB641" s="9">
        <v>101.7</v>
      </c>
      <c r="CC641" s="9">
        <v>98.14</v>
      </c>
      <c r="CD641" s="9">
        <v>92.07</v>
      </c>
      <c r="CE641" s="9">
        <v>87.67</v>
      </c>
      <c r="CF641" s="9">
        <v>85.42</v>
      </c>
      <c r="CG641" s="9">
        <v>84.02</v>
      </c>
      <c r="CH641" s="9">
        <v>85.6</v>
      </c>
      <c r="CI641" s="9">
        <v>87.46</v>
      </c>
      <c r="CJ641" s="9">
        <v>90.03</v>
      </c>
      <c r="CK641" s="9">
        <v>93</v>
      </c>
      <c r="CL641" s="9">
        <v>96.18</v>
      </c>
      <c r="CM641" s="9">
        <v>100.1</v>
      </c>
      <c r="CN641" s="9">
        <v>100.14</v>
      </c>
      <c r="CO641" s="9">
        <v>92.2</v>
      </c>
      <c r="CP641" s="9">
        <v>76.47</v>
      </c>
      <c r="CQ641" s="9">
        <v>74.8</v>
      </c>
      <c r="CR641" s="9">
        <v>72.400000000000006</v>
      </c>
      <c r="CS641" s="9">
        <v>70.790000000000006</v>
      </c>
      <c r="CT641" s="9">
        <v>71.45</v>
      </c>
      <c r="CU641" s="9">
        <v>73.53</v>
      </c>
      <c r="CV641" s="9">
        <v>77.89</v>
      </c>
      <c r="CW641" s="9">
        <v>81.48</v>
      </c>
      <c r="CX641" s="9">
        <v>84.64</v>
      </c>
      <c r="CY641" s="9">
        <v>86.52</v>
      </c>
      <c r="CZ641" s="9">
        <v>85.61</v>
      </c>
      <c r="DA641" s="9">
        <v>81.55</v>
      </c>
      <c r="DB641" s="9">
        <v>73.599999999999994</v>
      </c>
      <c r="DC641" s="9">
        <v>68.98</v>
      </c>
      <c r="DD641" s="9">
        <v>65.86</v>
      </c>
      <c r="DE641" s="9">
        <v>64.37</v>
      </c>
      <c r="DF641" s="9">
        <v>65.02</v>
      </c>
      <c r="DG641" s="9">
        <v>68.03</v>
      </c>
      <c r="DH641" s="9">
        <v>71.900000000000006</v>
      </c>
      <c r="DI641" s="9">
        <v>75.23</v>
      </c>
      <c r="DJ641" s="9">
        <v>78.61</v>
      </c>
      <c r="DK641" s="9">
        <v>80.650000000000006</v>
      </c>
      <c r="DL641" s="9">
        <v>79.92</v>
      </c>
      <c r="DM641" s="9">
        <v>76.7</v>
      </c>
      <c r="DN641" s="9">
        <v>72.209999999999994</v>
      </c>
      <c r="DO641" s="9">
        <v>67.66</v>
      </c>
      <c r="DP641" s="9">
        <v>65.47</v>
      </c>
      <c r="DR641" s="9">
        <v>72.75</v>
      </c>
      <c r="DS641" s="9">
        <v>71.849999999999994</v>
      </c>
      <c r="DT641" s="9">
        <v>78.400000000000006</v>
      </c>
      <c r="DU641" s="9">
        <v>79.75</v>
      </c>
      <c r="DV641" s="9">
        <v>86.7</v>
      </c>
      <c r="DW641" s="9">
        <v>89.95</v>
      </c>
      <c r="DX641" s="9">
        <v>92.25</v>
      </c>
      <c r="DY641" s="9">
        <v>92.25</v>
      </c>
      <c r="DZ641" s="9">
        <v>87.35</v>
      </c>
      <c r="EA641" s="9">
        <v>79.5</v>
      </c>
      <c r="EB641" s="9">
        <v>76.95</v>
      </c>
      <c r="EC641" s="9">
        <v>76.25</v>
      </c>
      <c r="ED641" s="9">
        <v>75.05</v>
      </c>
      <c r="EE641" s="9">
        <v>75</v>
      </c>
      <c r="EF641" s="9">
        <v>77.400000000000006</v>
      </c>
      <c r="EG641" s="9">
        <v>84.55</v>
      </c>
      <c r="EH641" s="9">
        <v>86.85</v>
      </c>
      <c r="EI641" s="9">
        <v>87.2</v>
      </c>
      <c r="EJ641" s="9">
        <v>87.25</v>
      </c>
      <c r="EK641" s="9">
        <v>86.55</v>
      </c>
      <c r="EL641" s="9">
        <v>82.1</v>
      </c>
      <c r="EM641" s="9">
        <v>69.5</v>
      </c>
      <c r="EN641" s="9">
        <v>65.55</v>
      </c>
      <c r="EO641" s="9">
        <v>65.3</v>
      </c>
      <c r="EP641" s="9">
        <v>65.599999999999994</v>
      </c>
      <c r="EQ641" s="9">
        <v>66.2</v>
      </c>
      <c r="ER641" s="9">
        <v>69.2</v>
      </c>
      <c r="ES641" s="9">
        <v>77.7</v>
      </c>
      <c r="ET641" s="9">
        <v>80.400000000000006</v>
      </c>
      <c r="EU641" s="9">
        <v>80.650000000000006</v>
      </c>
      <c r="EV641" s="9">
        <v>80.55</v>
      </c>
      <c r="EW641" s="9">
        <v>80</v>
      </c>
      <c r="EX641" s="9">
        <v>77.3</v>
      </c>
      <c r="EY641" s="9">
        <v>69.75</v>
      </c>
      <c r="EZ641" s="9">
        <v>67.3</v>
      </c>
      <c r="FA641" s="9">
        <v>67.099999999999994</v>
      </c>
      <c r="FB641" s="9">
        <v>67.25</v>
      </c>
      <c r="FC641" s="9">
        <v>67.8</v>
      </c>
      <c r="FD641" s="9">
        <v>70.7</v>
      </c>
      <c r="FE641" s="9">
        <v>78.95</v>
      </c>
      <c r="FF641" s="9">
        <v>81.55</v>
      </c>
      <c r="FG641" s="9">
        <v>81.8</v>
      </c>
      <c r="FH641" s="9">
        <v>81.650000000000006</v>
      </c>
      <c r="FI641" s="9">
        <v>81.2</v>
      </c>
      <c r="FJ641" s="9">
        <v>78.849999999999994</v>
      </c>
      <c r="FK641" s="9">
        <v>72.349999999999994</v>
      </c>
      <c r="FL641" s="9">
        <v>70.3</v>
      </c>
      <c r="FM641" s="9">
        <v>70.150000000000006</v>
      </c>
      <c r="FO641" s="9">
        <v>83.252600000000001</v>
      </c>
      <c r="FP641" s="7">
        <v>75.41</v>
      </c>
      <c r="FQ641" s="9">
        <v>1.276</v>
      </c>
      <c r="FR641" s="7">
        <f t="shared" si="78"/>
        <v>59.0987460815047</v>
      </c>
      <c r="FT641" s="7">
        <v>4.3600000000000003</v>
      </c>
      <c r="FU641" s="7">
        <v>4.1900000000000004</v>
      </c>
      <c r="FV641" s="9">
        <v>83.349900000000005</v>
      </c>
      <c r="FX641" s="9">
        <v>78.41</v>
      </c>
      <c r="FY641" s="9">
        <v>77.61</v>
      </c>
      <c r="FZ641" s="9">
        <v>76.42</v>
      </c>
      <c r="GA641" s="9">
        <v>74.72</v>
      </c>
      <c r="GB641" s="9">
        <v>71.95</v>
      </c>
    </row>
    <row r="642" spans="1:184" x14ac:dyDescent="0.25">
      <c r="A642" s="6">
        <f t="shared" si="79"/>
        <v>45449</v>
      </c>
      <c r="B642" s="13">
        <f t="shared" si="89"/>
        <v>6</v>
      </c>
      <c r="C642" s="13">
        <f t="shared" si="90"/>
        <v>2024</v>
      </c>
      <c r="D642">
        <f t="shared" si="91"/>
        <v>202406</v>
      </c>
      <c r="E642">
        <f t="shared" si="92"/>
        <v>2</v>
      </c>
      <c r="F642">
        <f t="shared" si="93"/>
        <v>202402</v>
      </c>
      <c r="G642" t="s">
        <v>1395</v>
      </c>
      <c r="H642" s="9">
        <v>5.25</v>
      </c>
      <c r="I642" s="9">
        <v>5.2</v>
      </c>
      <c r="J642" s="10">
        <v>5.1779003000000001</v>
      </c>
      <c r="K642" s="10">
        <v>5.1351230000000001</v>
      </c>
      <c r="L642" s="10">
        <v>5.0821582000000003</v>
      </c>
      <c r="M642" s="10">
        <v>5.0203309000000003</v>
      </c>
      <c r="N642" s="10">
        <v>4.9509381000000001</v>
      </c>
      <c r="O642" s="10">
        <v>4.8782303999999996</v>
      </c>
      <c r="P642" s="10">
        <v>4.8069991999999999</v>
      </c>
      <c r="Q642" s="10">
        <v>4.7402835999999997</v>
      </c>
      <c r="R642" s="10">
        <v>4.6796515000000003</v>
      </c>
      <c r="S642" s="10">
        <v>4.6251147000000001</v>
      </c>
      <c r="T642" s="10">
        <v>4.5756481000000004</v>
      </c>
      <c r="U642" s="10">
        <v>4.5295635000000001</v>
      </c>
      <c r="V642" s="10">
        <v>4.4839205</v>
      </c>
      <c r="W642" s="10">
        <v>4.4379189999999999</v>
      </c>
      <c r="X642" s="10">
        <v>4.3914083000000002</v>
      </c>
      <c r="Y642" s="10">
        <v>4.3442362000000001</v>
      </c>
      <c r="Z642" s="10">
        <v>4.2962502999999996</v>
      </c>
      <c r="AA642" s="10">
        <v>4.2472998000000004</v>
      </c>
      <c r="AB642" s="10">
        <v>4.1973343999999999</v>
      </c>
      <c r="AC642" s="10">
        <v>4.1468254</v>
      </c>
      <c r="AD642" s="10">
        <v>4.0964127000000001</v>
      </c>
      <c r="AE642" s="10">
        <v>4.0467342999999998</v>
      </c>
      <c r="AF642" s="10">
        <v>3.9984283999999999</v>
      </c>
      <c r="AG642" s="10">
        <v>3.9521350000000002</v>
      </c>
      <c r="AH642" s="10">
        <v>3.9083945</v>
      </c>
      <c r="AI642" s="10">
        <v>3.8672721000000001</v>
      </c>
      <c r="AJ642" s="10">
        <v>3.8286896000000001</v>
      </c>
      <c r="AK642" s="10">
        <v>3.7925673999999998</v>
      </c>
      <c r="AL642" s="10">
        <v>3.7588257999999999</v>
      </c>
      <c r="AM642" s="10">
        <v>3.7273865000000002</v>
      </c>
      <c r="AN642" s="10">
        <v>3.6981698999999999</v>
      </c>
      <c r="AO642" s="10">
        <v>3.6710965</v>
      </c>
      <c r="AP642" s="10">
        <v>3.6460878000000001</v>
      </c>
      <c r="AQ642" s="10">
        <v>3.6230642</v>
      </c>
      <c r="AR642" s="10">
        <v>3.6019464000000001</v>
      </c>
      <c r="AS642" s="10">
        <v>3.5826557000000001</v>
      </c>
      <c r="AT642" s="10">
        <v>3.5651107999999998</v>
      </c>
      <c r="AU642" s="10">
        <v>3.5492216000000001</v>
      </c>
      <c r="AV642" s="10">
        <v>3.5348967</v>
      </c>
      <c r="AW642" s="10">
        <v>3.5220438999999999</v>
      </c>
      <c r="AX642" s="10">
        <v>3.5105708999999998</v>
      </c>
      <c r="AY642" s="10">
        <v>3.5003861000000001</v>
      </c>
      <c r="AZ642" s="10">
        <v>3.4913972000000002</v>
      </c>
      <c r="BA642" s="10">
        <v>3.4835121999999998</v>
      </c>
      <c r="BB642" s="10">
        <v>3.4766393</v>
      </c>
      <c r="BC642" s="10">
        <v>3.4706863000000001</v>
      </c>
      <c r="BD642" s="10">
        <v>3.4655611999999998</v>
      </c>
      <c r="BE642" s="10">
        <v>3.4611719999999999</v>
      </c>
      <c r="BF642" s="10">
        <v>3.4574375000000002</v>
      </c>
      <c r="BG642" s="10">
        <v>3.4543238999999999</v>
      </c>
      <c r="BH642" s="10">
        <v>3.4518103999999998</v>
      </c>
      <c r="BI642" s="10">
        <v>3.4498764999999998</v>
      </c>
      <c r="BJ642" s="10">
        <v>3.4485014000000001</v>
      </c>
      <c r="BK642" s="10">
        <v>3.4476643999999999</v>
      </c>
      <c r="BL642" s="10">
        <v>3.4473449</v>
      </c>
      <c r="BM642" s="10">
        <v>3.4475221</v>
      </c>
      <c r="BN642" s="10">
        <v>3.4481755000000001</v>
      </c>
      <c r="BO642" s="10">
        <v>3.4492842000000001</v>
      </c>
      <c r="BP642" s="10">
        <v>3.4508276000000002</v>
      </c>
      <c r="BQ642" s="10">
        <v>3.4527850999999998</v>
      </c>
      <c r="BR642" s="10">
        <v>3.4723554000000001</v>
      </c>
      <c r="BS642" s="10">
        <v>3.5033721</v>
      </c>
      <c r="BU642" s="9">
        <v>80.53</v>
      </c>
      <c r="BV642" s="9">
        <v>81.7</v>
      </c>
      <c r="BW642" s="9">
        <v>85.26</v>
      </c>
      <c r="BX642" s="9">
        <v>87</v>
      </c>
      <c r="BY642" s="9">
        <v>96.54</v>
      </c>
      <c r="BZ642" s="9">
        <v>101.1</v>
      </c>
      <c r="CA642" s="9">
        <v>101.84</v>
      </c>
      <c r="CB642" s="9">
        <v>101.74</v>
      </c>
      <c r="CC642" s="9">
        <v>98.42</v>
      </c>
      <c r="CD642" s="9">
        <v>92.71</v>
      </c>
      <c r="CE642" s="9">
        <v>88.03</v>
      </c>
      <c r="CF642" s="9">
        <v>85.78</v>
      </c>
      <c r="CG642" s="9">
        <v>84.32</v>
      </c>
      <c r="CH642" s="9">
        <v>85.91</v>
      </c>
      <c r="CI642" s="9">
        <v>87.96</v>
      </c>
      <c r="CJ642" s="9">
        <v>90.58</v>
      </c>
      <c r="CK642" s="9">
        <v>93.4</v>
      </c>
      <c r="CL642" s="9">
        <v>96.71</v>
      </c>
      <c r="CM642" s="9">
        <v>100.68</v>
      </c>
      <c r="CN642" s="9">
        <v>100.72</v>
      </c>
      <c r="CO642" s="9">
        <v>92.78</v>
      </c>
      <c r="CP642" s="9">
        <v>77.069999999999993</v>
      </c>
      <c r="CQ642" s="9">
        <v>75.41</v>
      </c>
      <c r="CR642" s="9">
        <v>73</v>
      </c>
      <c r="CS642" s="9">
        <v>71.44</v>
      </c>
      <c r="CT642" s="9">
        <v>72.08</v>
      </c>
      <c r="CU642" s="9">
        <v>74.17</v>
      </c>
      <c r="CV642" s="9">
        <v>78.56</v>
      </c>
      <c r="CW642" s="9">
        <v>82.15</v>
      </c>
      <c r="CX642" s="9">
        <v>85.31</v>
      </c>
      <c r="CY642" s="9">
        <v>87.03</v>
      </c>
      <c r="CZ642" s="9">
        <v>86.12</v>
      </c>
      <c r="DA642" s="9">
        <v>82.04</v>
      </c>
      <c r="DB642" s="9">
        <v>74.47</v>
      </c>
      <c r="DC642" s="9">
        <v>69.2</v>
      </c>
      <c r="DD642" s="9">
        <v>66.099999999999994</v>
      </c>
      <c r="DE642" s="9">
        <v>64.58</v>
      </c>
      <c r="DF642" s="9">
        <v>65.23</v>
      </c>
      <c r="DG642" s="9">
        <v>68.239999999999995</v>
      </c>
      <c r="DH642" s="9">
        <v>72.25</v>
      </c>
      <c r="DI642" s="9">
        <v>75.58</v>
      </c>
      <c r="DJ642" s="9">
        <v>78.959999999999994</v>
      </c>
      <c r="DK642" s="9">
        <v>80.790000000000006</v>
      </c>
      <c r="DL642" s="9">
        <v>80.040000000000006</v>
      </c>
      <c r="DM642" s="9">
        <v>76.83</v>
      </c>
      <c r="DN642" s="9">
        <v>72.48</v>
      </c>
      <c r="DO642" s="9">
        <v>67.92</v>
      </c>
      <c r="DP642" s="9">
        <v>65.73</v>
      </c>
      <c r="DR642" s="9">
        <v>72.75</v>
      </c>
      <c r="DS642" s="9">
        <v>72.8</v>
      </c>
      <c r="DT642" s="9">
        <v>78.400000000000006</v>
      </c>
      <c r="DU642" s="9">
        <v>79.75</v>
      </c>
      <c r="DV642" s="9">
        <v>86.7</v>
      </c>
      <c r="DW642" s="9">
        <v>89.95</v>
      </c>
      <c r="DX642" s="9">
        <v>92.35</v>
      </c>
      <c r="DY642" s="9">
        <v>92.35</v>
      </c>
      <c r="DZ642" s="9">
        <v>87.45</v>
      </c>
      <c r="EA642" s="9">
        <v>79.55</v>
      </c>
      <c r="EB642" s="9">
        <v>76.95</v>
      </c>
      <c r="EC642" s="9">
        <v>76.25</v>
      </c>
      <c r="ED642" s="9">
        <v>75.05</v>
      </c>
      <c r="EE642" s="9">
        <v>75</v>
      </c>
      <c r="EF642" s="9">
        <v>77.400000000000006</v>
      </c>
      <c r="EG642" s="9">
        <v>84.55</v>
      </c>
      <c r="EH642" s="9">
        <v>86.85</v>
      </c>
      <c r="EI642" s="9">
        <v>87.2</v>
      </c>
      <c r="EJ642" s="9">
        <v>87.25</v>
      </c>
      <c r="EK642" s="9">
        <v>86.55</v>
      </c>
      <c r="EL642" s="9">
        <v>82.1</v>
      </c>
      <c r="EM642" s="9">
        <v>69.5</v>
      </c>
      <c r="EN642" s="9">
        <v>65.55</v>
      </c>
      <c r="EO642" s="9">
        <v>65.3</v>
      </c>
      <c r="EP642" s="9">
        <v>65.599999999999994</v>
      </c>
      <c r="EQ642" s="9">
        <v>66.2</v>
      </c>
      <c r="ER642" s="9">
        <v>69.2</v>
      </c>
      <c r="ES642" s="9">
        <v>77.7</v>
      </c>
      <c r="ET642" s="9">
        <v>80.400000000000006</v>
      </c>
      <c r="EU642" s="9">
        <v>80.7</v>
      </c>
      <c r="EV642" s="9">
        <v>80.55</v>
      </c>
      <c r="EW642" s="9">
        <v>80.05</v>
      </c>
      <c r="EX642" s="9">
        <v>77.349999999999994</v>
      </c>
      <c r="EY642" s="9">
        <v>69.75</v>
      </c>
      <c r="EZ642" s="9">
        <v>67.349999999999994</v>
      </c>
      <c r="FA642" s="9">
        <v>67.150000000000006</v>
      </c>
      <c r="FB642" s="9">
        <v>67.25</v>
      </c>
      <c r="FC642" s="9">
        <v>67.8</v>
      </c>
      <c r="FD642" s="9">
        <v>70.7</v>
      </c>
      <c r="FE642" s="9">
        <v>79.05</v>
      </c>
      <c r="FF642" s="9">
        <v>81.75</v>
      </c>
      <c r="FG642" s="9">
        <v>82</v>
      </c>
      <c r="FH642" s="9">
        <v>81.900000000000006</v>
      </c>
      <c r="FI642" s="9">
        <v>81.349999999999994</v>
      </c>
      <c r="FJ642" s="9">
        <v>78.05</v>
      </c>
      <c r="FK642" s="9">
        <v>68.900000000000006</v>
      </c>
      <c r="FL642" s="9">
        <v>66</v>
      </c>
      <c r="FM642" s="9">
        <v>65.8</v>
      </c>
      <c r="FO642" s="9">
        <v>83.2697</v>
      </c>
      <c r="FP642" s="7">
        <v>77.62</v>
      </c>
      <c r="FQ642" s="9">
        <v>1.2773000000000001</v>
      </c>
      <c r="FR642" s="7">
        <f t="shared" si="78"/>
        <v>60.768809206920849</v>
      </c>
      <c r="FT642" s="7">
        <v>4.3099999999999996</v>
      </c>
      <c r="FU642" s="7">
        <v>4.17</v>
      </c>
      <c r="FV642" s="9">
        <v>83.374099999999999</v>
      </c>
      <c r="FX642" s="9">
        <v>79.87</v>
      </c>
      <c r="FY642" s="9">
        <v>79.040000000000006</v>
      </c>
      <c r="FZ642" s="9">
        <v>77.760000000000005</v>
      </c>
      <c r="GA642" s="9">
        <v>75.849999999999994</v>
      </c>
      <c r="GB642" s="9">
        <v>72.819999999999993</v>
      </c>
    </row>
    <row r="643" spans="1:184" x14ac:dyDescent="0.25">
      <c r="A643" s="6">
        <f t="shared" si="79"/>
        <v>45450</v>
      </c>
      <c r="B643" s="13">
        <f t="shared" si="89"/>
        <v>6</v>
      </c>
      <c r="C643" s="13">
        <f t="shared" si="90"/>
        <v>2024</v>
      </c>
      <c r="D643">
        <f t="shared" si="91"/>
        <v>202406</v>
      </c>
      <c r="E643">
        <f t="shared" si="92"/>
        <v>2</v>
      </c>
      <c r="F643">
        <f t="shared" si="93"/>
        <v>202402</v>
      </c>
      <c r="G643" t="s">
        <v>1396</v>
      </c>
      <c r="H643" s="9">
        <v>5.25</v>
      </c>
      <c r="I643" s="9">
        <v>5.2</v>
      </c>
      <c r="J643" s="10">
        <v>5.1782710999999999</v>
      </c>
      <c r="K643" s="10">
        <v>5.1375843999999997</v>
      </c>
      <c r="L643" s="10">
        <v>5.0895904999999999</v>
      </c>
      <c r="M643" s="10">
        <v>5.0355631000000001</v>
      </c>
      <c r="N643" s="10">
        <v>4.9763842</v>
      </c>
      <c r="O643" s="10">
        <v>4.9147388000000003</v>
      </c>
      <c r="P643" s="10">
        <v>4.8536951999999998</v>
      </c>
      <c r="Q643" s="10">
        <v>4.7950121000000001</v>
      </c>
      <c r="R643" s="10">
        <v>4.7394471999999999</v>
      </c>
      <c r="S643" s="10">
        <v>4.6869342999999999</v>
      </c>
      <c r="T643" s="10">
        <v>4.6369173000000004</v>
      </c>
      <c r="U643" s="10">
        <v>4.5885470000000002</v>
      </c>
      <c r="V643" s="10">
        <v>4.5405591999999997</v>
      </c>
      <c r="W643" s="10">
        <v>4.492661</v>
      </c>
      <c r="X643" s="10">
        <v>4.4449025999999998</v>
      </c>
      <c r="Y643" s="10">
        <v>4.3973326999999998</v>
      </c>
      <c r="Z643" s="10">
        <v>4.3499999999999996</v>
      </c>
      <c r="AA643" s="10">
        <v>4.3029548000000002</v>
      </c>
      <c r="AB643" s="10">
        <v>4.2562841000000002</v>
      </c>
      <c r="AC643" s="10">
        <v>4.2102535999999997</v>
      </c>
      <c r="AD643" s="10">
        <v>4.1651818</v>
      </c>
      <c r="AE643" s="10">
        <v>4.1213860000000002</v>
      </c>
      <c r="AF643" s="10">
        <v>4.0791833999999998</v>
      </c>
      <c r="AG643" s="10">
        <v>4.0388925000000002</v>
      </c>
      <c r="AH643" s="10">
        <v>4.0007716000000002</v>
      </c>
      <c r="AI643" s="10">
        <v>3.9648186999999999</v>
      </c>
      <c r="AJ643" s="10">
        <v>3.9309612999999999</v>
      </c>
      <c r="AK643" s="10">
        <v>3.8991256000000001</v>
      </c>
      <c r="AL643" s="10">
        <v>3.8692378999999999</v>
      </c>
      <c r="AM643" s="10">
        <v>3.8412255000000002</v>
      </c>
      <c r="AN643" s="10">
        <v>3.8150146</v>
      </c>
      <c r="AO643" s="10">
        <v>3.7905315000000002</v>
      </c>
      <c r="AP643" s="10">
        <v>3.7677035999999999</v>
      </c>
      <c r="AQ643" s="10">
        <v>3.7464571000000002</v>
      </c>
      <c r="AR643" s="10">
        <v>3.7267184000000002</v>
      </c>
      <c r="AS643" s="10">
        <v>3.7084145999999998</v>
      </c>
      <c r="AT643" s="10">
        <v>3.6914742999999999</v>
      </c>
      <c r="AU643" s="10">
        <v>3.6758348999999999</v>
      </c>
      <c r="AV643" s="10">
        <v>3.6614365000000002</v>
      </c>
      <c r="AW643" s="10">
        <v>3.6482187000000001</v>
      </c>
      <c r="AX643" s="10">
        <v>3.6361213000000001</v>
      </c>
      <c r="AY643" s="10">
        <v>3.6250841999999999</v>
      </c>
      <c r="AZ643" s="10">
        <v>3.6150471</v>
      </c>
      <c r="BA643" s="10">
        <v>3.6059497</v>
      </c>
      <c r="BB643" s="10">
        <v>3.5977320000000002</v>
      </c>
      <c r="BC643" s="10">
        <v>3.5903337</v>
      </c>
      <c r="BD643" s="10">
        <v>3.5836944000000002</v>
      </c>
      <c r="BE643" s="10">
        <v>3.5777542000000002</v>
      </c>
      <c r="BF643" s="10">
        <v>3.5724592999999998</v>
      </c>
      <c r="BG643" s="10">
        <v>3.5677853000000002</v>
      </c>
      <c r="BH643" s="10">
        <v>3.5637159999999999</v>
      </c>
      <c r="BI643" s="10">
        <v>3.5602350999999999</v>
      </c>
      <c r="BJ643" s="10">
        <v>3.5573261</v>
      </c>
      <c r="BK643" s="10">
        <v>3.5549729000000001</v>
      </c>
      <c r="BL643" s="10">
        <v>3.5531590999999998</v>
      </c>
      <c r="BM643" s="10">
        <v>3.5518683000000002</v>
      </c>
      <c r="BN643" s="10">
        <v>3.5510844000000001</v>
      </c>
      <c r="BO643" s="10">
        <v>3.5507908000000001</v>
      </c>
      <c r="BP643" s="10">
        <v>3.5509713999999999</v>
      </c>
      <c r="BQ643" s="10">
        <v>3.5516098</v>
      </c>
      <c r="BR643" s="10">
        <v>3.5642626000000002</v>
      </c>
      <c r="BS643" s="10">
        <v>3.5900259000000001</v>
      </c>
      <c r="BU643" s="9">
        <v>78.41</v>
      </c>
      <c r="BV643" s="9">
        <v>79.75</v>
      </c>
      <c r="BW643" s="9">
        <v>83.72</v>
      </c>
      <c r="BX643" s="9">
        <v>85.73</v>
      </c>
      <c r="BY643" s="9">
        <v>95.23</v>
      </c>
      <c r="BZ643" s="9">
        <v>99.91</v>
      </c>
      <c r="CA643" s="9">
        <v>100.69</v>
      </c>
      <c r="CB643" s="9">
        <v>100.64</v>
      </c>
      <c r="CC643" s="9">
        <v>97.17</v>
      </c>
      <c r="CD643" s="9">
        <v>91.79</v>
      </c>
      <c r="CE643" s="9">
        <v>87.11</v>
      </c>
      <c r="CF643" s="9">
        <v>84.88</v>
      </c>
      <c r="CG643" s="9">
        <v>83.49</v>
      </c>
      <c r="CH643" s="9">
        <v>85.04</v>
      </c>
      <c r="CI643" s="9">
        <v>87.12</v>
      </c>
      <c r="CJ643" s="9">
        <v>89.75</v>
      </c>
      <c r="CK643" s="9">
        <v>92.71</v>
      </c>
      <c r="CL643" s="9">
        <v>95.86</v>
      </c>
      <c r="CM643" s="9">
        <v>99.79</v>
      </c>
      <c r="CN643" s="9">
        <v>99.83</v>
      </c>
      <c r="CO643" s="9">
        <v>91.84</v>
      </c>
      <c r="CP643" s="9">
        <v>76.19</v>
      </c>
      <c r="CQ643" s="9">
        <v>74.52</v>
      </c>
      <c r="CR643" s="9">
        <v>72.11</v>
      </c>
      <c r="CS643" s="9">
        <v>70.55</v>
      </c>
      <c r="CT643" s="9">
        <v>71.19</v>
      </c>
      <c r="CU643" s="9">
        <v>73.28</v>
      </c>
      <c r="CV643" s="9">
        <v>77.680000000000007</v>
      </c>
      <c r="CW643" s="9">
        <v>81.27</v>
      </c>
      <c r="CX643" s="9">
        <v>84.44</v>
      </c>
      <c r="CY643" s="9">
        <v>86.18</v>
      </c>
      <c r="CZ643" s="9">
        <v>85.27</v>
      </c>
      <c r="DA643" s="9">
        <v>81.19</v>
      </c>
      <c r="DB643" s="9">
        <v>73.73</v>
      </c>
      <c r="DC643" s="9">
        <v>68.459999999999994</v>
      </c>
      <c r="DD643" s="9">
        <v>65.36</v>
      </c>
      <c r="DE643" s="9">
        <v>63.84</v>
      </c>
      <c r="DF643" s="9">
        <v>64.489999999999995</v>
      </c>
      <c r="DG643" s="9">
        <v>67.48</v>
      </c>
      <c r="DH643" s="9">
        <v>71.53</v>
      </c>
      <c r="DI643" s="9">
        <v>74.86</v>
      </c>
      <c r="DJ643" s="9">
        <v>78.239999999999995</v>
      </c>
      <c r="DK643" s="9">
        <v>80.23</v>
      </c>
      <c r="DL643" s="9">
        <v>79.48</v>
      </c>
      <c r="DM643" s="9">
        <v>76.28</v>
      </c>
      <c r="DN643" s="9">
        <v>72.38</v>
      </c>
      <c r="DO643" s="9">
        <v>67.819999999999993</v>
      </c>
      <c r="DP643" s="9">
        <v>65.63</v>
      </c>
      <c r="DR643" s="9">
        <v>73.25</v>
      </c>
      <c r="DS643" s="9">
        <v>71.900000000000006</v>
      </c>
      <c r="DT643" s="9">
        <v>77.75</v>
      </c>
      <c r="DU643" s="9">
        <v>79.75</v>
      </c>
      <c r="DV643" s="9">
        <v>86.35</v>
      </c>
      <c r="DW643" s="9">
        <v>89.45</v>
      </c>
      <c r="DX643" s="9">
        <v>92.05</v>
      </c>
      <c r="DY643" s="9">
        <v>92.05</v>
      </c>
      <c r="DZ643" s="9">
        <v>87.15</v>
      </c>
      <c r="EA643" s="9">
        <v>79.45</v>
      </c>
      <c r="EB643" s="9">
        <v>76.95</v>
      </c>
      <c r="EC643" s="9">
        <v>76.25</v>
      </c>
      <c r="ED643" s="9">
        <v>75.05</v>
      </c>
      <c r="EE643" s="9">
        <v>75.05</v>
      </c>
      <c r="EF643" s="9">
        <v>77.5</v>
      </c>
      <c r="EG643" s="9">
        <v>84.9</v>
      </c>
      <c r="EH643" s="9">
        <v>87.25</v>
      </c>
      <c r="EI643" s="9">
        <v>87.6</v>
      </c>
      <c r="EJ643" s="9">
        <v>87.6</v>
      </c>
      <c r="EK643" s="9">
        <v>86.9</v>
      </c>
      <c r="EL643" s="9">
        <v>82.45</v>
      </c>
      <c r="EM643" s="9">
        <v>69.849999999999994</v>
      </c>
      <c r="EN643" s="9">
        <v>65.900000000000006</v>
      </c>
      <c r="EO643" s="9">
        <v>65.650000000000006</v>
      </c>
      <c r="EP643" s="9">
        <v>65.900000000000006</v>
      </c>
      <c r="EQ643" s="9">
        <v>66.55</v>
      </c>
      <c r="ER643" s="9">
        <v>69.55</v>
      </c>
      <c r="ES643" s="9">
        <v>78.05</v>
      </c>
      <c r="ET643" s="9">
        <v>80.75</v>
      </c>
      <c r="EU643" s="9">
        <v>81.05</v>
      </c>
      <c r="EV643" s="9">
        <v>80.900000000000006</v>
      </c>
      <c r="EW643" s="9">
        <v>80.400000000000006</v>
      </c>
      <c r="EX643" s="9">
        <v>77.7</v>
      </c>
      <c r="EY643" s="9">
        <v>70.099999999999994</v>
      </c>
      <c r="EZ643" s="9">
        <v>67.7</v>
      </c>
      <c r="FA643" s="9">
        <v>67.5</v>
      </c>
      <c r="FB643" s="9">
        <v>67.599999999999994</v>
      </c>
      <c r="FC643" s="9">
        <v>68.150000000000006</v>
      </c>
      <c r="FD643" s="9">
        <v>71.05</v>
      </c>
      <c r="FE643" s="9">
        <v>79.400000000000006</v>
      </c>
      <c r="FF643" s="9">
        <v>82.05</v>
      </c>
      <c r="FG643" s="9">
        <v>82.35</v>
      </c>
      <c r="FH643" s="9">
        <v>82.25</v>
      </c>
      <c r="FI643" s="9">
        <v>81.7</v>
      </c>
      <c r="FJ643" s="9">
        <v>78.400000000000006</v>
      </c>
      <c r="FK643" s="9">
        <v>69.25</v>
      </c>
      <c r="FL643" s="9">
        <v>66.349999999999994</v>
      </c>
      <c r="FM643" s="9">
        <v>66.150000000000006</v>
      </c>
      <c r="FO643" s="9">
        <v>83.263800000000003</v>
      </c>
      <c r="FP643" s="7">
        <v>78.12</v>
      </c>
      <c r="FQ643" s="9">
        <v>1.2724</v>
      </c>
      <c r="FR643" s="7">
        <f t="shared" si="78"/>
        <v>61.395787488211262</v>
      </c>
      <c r="FT643" s="7">
        <v>4.37</v>
      </c>
      <c r="FU643" s="7">
        <v>4.25</v>
      </c>
      <c r="FV643" s="9">
        <v>83.369100000000003</v>
      </c>
      <c r="FX643" s="9">
        <v>79.62</v>
      </c>
      <c r="FY643" s="9">
        <v>78.94</v>
      </c>
      <c r="FZ643" s="9">
        <v>77.78</v>
      </c>
      <c r="GA643" s="9">
        <v>76.02</v>
      </c>
      <c r="GB643" s="9">
        <v>73.150000000000006</v>
      </c>
    </row>
    <row r="644" spans="1:184" x14ac:dyDescent="0.25">
      <c r="A644" s="6">
        <f t="shared" si="79"/>
        <v>45453</v>
      </c>
      <c r="B644" s="13">
        <f t="shared" ref="B644:B669" si="94">MONTH(A644)</f>
        <v>6</v>
      </c>
      <c r="C644" s="13">
        <f t="shared" ref="C644:C669" si="95">YEAR(A644)</f>
        <v>2024</v>
      </c>
      <c r="D644">
        <f t="shared" ref="D644:D669" si="96">C644*100+B644</f>
        <v>202406</v>
      </c>
      <c r="E644">
        <f t="shared" ref="E644:E669" si="97">IF(B644&lt;4,1,IF(B644&lt;7,2,IF(B644&lt;10,3,4)))</f>
        <v>2</v>
      </c>
      <c r="F644">
        <f t="shared" ref="F644:F669" si="98">C644*100+E644</f>
        <v>202402</v>
      </c>
      <c r="G644" t="s">
        <v>1400</v>
      </c>
      <c r="H644" s="9">
        <v>5.25</v>
      </c>
      <c r="I644" s="9">
        <v>5.2</v>
      </c>
      <c r="J644" s="10">
        <v>5.1819705999999996</v>
      </c>
      <c r="K644" s="10">
        <v>5.1425089000000002</v>
      </c>
      <c r="L644" s="10">
        <v>5.0989250000000004</v>
      </c>
      <c r="M644" s="10">
        <v>5.0496074000000002</v>
      </c>
      <c r="N644" s="10">
        <v>4.9938681999999996</v>
      </c>
      <c r="O644" s="10">
        <v>4.9343500999999996</v>
      </c>
      <c r="P644" s="10">
        <v>4.8752344000000001</v>
      </c>
      <c r="Q644" s="10">
        <v>4.8198587000000002</v>
      </c>
      <c r="R644" s="10">
        <v>4.7701855000000002</v>
      </c>
      <c r="S644" s="10">
        <v>4.7263871000000002</v>
      </c>
      <c r="T644" s="10">
        <v>4.6874821999999998</v>
      </c>
      <c r="U644" s="10">
        <v>4.6515531000000001</v>
      </c>
      <c r="V644" s="10">
        <v>4.6153975000000003</v>
      </c>
      <c r="W644" s="10">
        <v>4.5782235</v>
      </c>
      <c r="X644" s="10">
        <v>4.5399823000000001</v>
      </c>
      <c r="Y644" s="10">
        <v>4.5006240000000002</v>
      </c>
      <c r="Z644" s="10">
        <v>4.4600982</v>
      </c>
      <c r="AA644" s="10">
        <v>4.4183564999999998</v>
      </c>
      <c r="AB644" s="10">
        <v>4.3754419000000002</v>
      </c>
      <c r="AC644" s="10">
        <v>4.3317892999999996</v>
      </c>
      <c r="AD644" s="10">
        <v>4.2879379000000002</v>
      </c>
      <c r="AE644" s="10">
        <v>4.2444255000000002</v>
      </c>
      <c r="AF644" s="10">
        <v>4.2017898000000002</v>
      </c>
      <c r="AG644" s="10">
        <v>4.1605701000000002</v>
      </c>
      <c r="AH644" s="10">
        <v>4.1212074999999997</v>
      </c>
      <c r="AI644" s="10">
        <v>4.0837574999999999</v>
      </c>
      <c r="AJ644" s="10">
        <v>4.0481802</v>
      </c>
      <c r="AK644" s="10">
        <v>4.0144343999999998</v>
      </c>
      <c r="AL644" s="10">
        <v>3.9824792000000002</v>
      </c>
      <c r="AM644" s="10">
        <v>3.9522745000000001</v>
      </c>
      <c r="AN644" s="10">
        <v>3.9237793000000001</v>
      </c>
      <c r="AO644" s="10">
        <v>3.8969526000000001</v>
      </c>
      <c r="AP644" s="10">
        <v>3.8717543000000001</v>
      </c>
      <c r="AQ644" s="10">
        <v>3.8481432999999998</v>
      </c>
      <c r="AR644" s="10">
        <v>3.8260787000000001</v>
      </c>
      <c r="AS644" s="10">
        <v>3.8055203</v>
      </c>
      <c r="AT644" s="10">
        <v>3.7864244999999999</v>
      </c>
      <c r="AU644" s="10">
        <v>3.7687363</v>
      </c>
      <c r="AV644" s="10">
        <v>3.7523989000000002</v>
      </c>
      <c r="AW644" s="10">
        <v>3.7373547</v>
      </c>
      <c r="AX644" s="10">
        <v>3.7235461000000001</v>
      </c>
      <c r="AY644" s="10">
        <v>3.7109162000000002</v>
      </c>
      <c r="AZ644" s="10">
        <v>3.6994074000000001</v>
      </c>
      <c r="BA644" s="10">
        <v>3.6889622000000002</v>
      </c>
      <c r="BB644" s="10">
        <v>3.6795235000000002</v>
      </c>
      <c r="BC644" s="10">
        <v>3.6710338</v>
      </c>
      <c r="BD644" s="10">
        <v>3.6634357999999998</v>
      </c>
      <c r="BE644" s="10">
        <v>3.6566721000000002</v>
      </c>
      <c r="BF644" s="10">
        <v>3.6506897999999999</v>
      </c>
      <c r="BG644" s="10">
        <v>3.6454594</v>
      </c>
      <c r="BH644" s="10">
        <v>3.6409596999999998</v>
      </c>
      <c r="BI644" s="10">
        <v>3.6371690999999999</v>
      </c>
      <c r="BJ644" s="10">
        <v>3.6340661999999999</v>
      </c>
      <c r="BK644" s="10">
        <v>3.6316296000000001</v>
      </c>
      <c r="BL644" s="10">
        <v>3.6298379999999999</v>
      </c>
      <c r="BM644" s="10">
        <v>3.6286697999999999</v>
      </c>
      <c r="BN644" s="10">
        <v>3.6281036000000002</v>
      </c>
      <c r="BO644" s="10">
        <v>3.6281181</v>
      </c>
      <c r="BP644" s="10">
        <v>3.6286917999999999</v>
      </c>
      <c r="BQ644" s="10">
        <v>3.6298032999999998</v>
      </c>
      <c r="BR644" s="10">
        <v>3.6466186999999999</v>
      </c>
      <c r="BS644" s="10">
        <v>3.6777185000000001</v>
      </c>
      <c r="BU644" s="9">
        <v>81.319999999999993</v>
      </c>
      <c r="BV644" s="9">
        <v>82.35</v>
      </c>
      <c r="BW644" s="9">
        <v>86.22</v>
      </c>
      <c r="BX644" s="9">
        <v>88.12</v>
      </c>
      <c r="BY644" s="9">
        <v>97.98</v>
      </c>
      <c r="BZ644" s="9">
        <v>102.28</v>
      </c>
      <c r="CA644" s="9">
        <v>103.11</v>
      </c>
      <c r="CB644" s="9">
        <v>103.06</v>
      </c>
      <c r="CC644" s="9">
        <v>99.59</v>
      </c>
      <c r="CD644" s="9">
        <v>93.61</v>
      </c>
      <c r="CE644" s="9">
        <v>88.93</v>
      </c>
      <c r="CF644" s="9">
        <v>86.7</v>
      </c>
      <c r="CG644" s="9">
        <v>85.31</v>
      </c>
      <c r="CH644" s="9">
        <v>86.86</v>
      </c>
      <c r="CI644" s="9">
        <v>88.94</v>
      </c>
      <c r="CJ644" s="9">
        <v>91.57</v>
      </c>
      <c r="CK644" s="9">
        <v>94.53</v>
      </c>
      <c r="CL644" s="9">
        <v>97.68</v>
      </c>
      <c r="CM644" s="9">
        <v>101.61</v>
      </c>
      <c r="CN644" s="9">
        <v>101.65</v>
      </c>
      <c r="CO644" s="9">
        <v>93.66</v>
      </c>
      <c r="CP644" s="9">
        <v>76.81</v>
      </c>
      <c r="CQ644" s="9">
        <v>75.14</v>
      </c>
      <c r="CR644" s="9">
        <v>72.73</v>
      </c>
      <c r="CS644" s="9">
        <v>71.17</v>
      </c>
      <c r="CT644" s="9">
        <v>71.81</v>
      </c>
      <c r="CU644" s="9">
        <v>73.900000000000006</v>
      </c>
      <c r="CV644" s="9">
        <v>78.3</v>
      </c>
      <c r="CW644" s="9">
        <v>81.89</v>
      </c>
      <c r="CX644" s="9">
        <v>85.06</v>
      </c>
      <c r="CY644" s="9">
        <v>86.8</v>
      </c>
      <c r="CZ644" s="9">
        <v>85.89</v>
      </c>
      <c r="DA644" s="9">
        <v>81.81</v>
      </c>
      <c r="DB644" s="9">
        <v>73.95</v>
      </c>
      <c r="DC644" s="9">
        <v>68.680000000000007</v>
      </c>
      <c r="DD644" s="9">
        <v>65.58</v>
      </c>
      <c r="DE644" s="9">
        <v>64.06</v>
      </c>
      <c r="DF644" s="9">
        <v>64.709999999999994</v>
      </c>
      <c r="DG644" s="9">
        <v>67.7</v>
      </c>
      <c r="DH644" s="9">
        <v>71.75</v>
      </c>
      <c r="DI644" s="9">
        <v>75.08</v>
      </c>
      <c r="DJ644" s="9">
        <v>78.459999999999994</v>
      </c>
      <c r="DK644" s="9">
        <v>80.45</v>
      </c>
      <c r="DL644" s="9">
        <v>79.7</v>
      </c>
      <c r="DM644" s="9">
        <v>76.5</v>
      </c>
      <c r="DN644" s="9">
        <v>72.599999999999994</v>
      </c>
      <c r="DO644" s="9">
        <v>68.040000000000006</v>
      </c>
      <c r="DP644" s="9">
        <v>65.849999999999994</v>
      </c>
      <c r="DR644" s="9">
        <v>73.900000000000006</v>
      </c>
      <c r="DS644" s="9">
        <v>72.900000000000006</v>
      </c>
      <c r="DT644" s="9">
        <v>79.349999999999994</v>
      </c>
      <c r="DU644" s="9">
        <v>80.75</v>
      </c>
      <c r="DV644" s="9">
        <v>87.5</v>
      </c>
      <c r="DW644" s="9">
        <v>90.45</v>
      </c>
      <c r="DX644" s="9">
        <v>93.75</v>
      </c>
      <c r="DY644" s="9">
        <v>93.75</v>
      </c>
      <c r="DZ644" s="9">
        <v>88.85</v>
      </c>
      <c r="EA644" s="9">
        <v>80.400000000000006</v>
      </c>
      <c r="EB644" s="9">
        <v>77.650000000000006</v>
      </c>
      <c r="EC644" s="9">
        <v>76.8</v>
      </c>
      <c r="ED644" s="9">
        <v>75.3</v>
      </c>
      <c r="EE644" s="9">
        <v>75.2</v>
      </c>
      <c r="EF644" s="9">
        <v>77.8</v>
      </c>
      <c r="EG644" s="9">
        <v>85.25</v>
      </c>
      <c r="EH644" s="9">
        <v>87.7</v>
      </c>
      <c r="EI644" s="9">
        <v>88.05</v>
      </c>
      <c r="EJ644" s="9">
        <v>88.05</v>
      </c>
      <c r="EK644" s="9">
        <v>87.35</v>
      </c>
      <c r="EL644" s="9">
        <v>82.75</v>
      </c>
      <c r="EM644" s="9">
        <v>70.05</v>
      </c>
      <c r="EN644" s="9">
        <v>66.05</v>
      </c>
      <c r="EO644" s="9">
        <v>65.8</v>
      </c>
      <c r="EP644" s="9">
        <v>66.099999999999994</v>
      </c>
      <c r="EQ644" s="9">
        <v>66.7</v>
      </c>
      <c r="ER644" s="9">
        <v>69.75</v>
      </c>
      <c r="ES644" s="9">
        <v>78.099999999999994</v>
      </c>
      <c r="ET644" s="9">
        <v>80.75</v>
      </c>
      <c r="EU644" s="9">
        <v>81.05</v>
      </c>
      <c r="EV644" s="9">
        <v>80.900000000000006</v>
      </c>
      <c r="EW644" s="9">
        <v>80.349999999999994</v>
      </c>
      <c r="EX644" s="9">
        <v>77.349999999999994</v>
      </c>
      <c r="EY644" s="9">
        <v>69.05</v>
      </c>
      <c r="EZ644" s="9">
        <v>66.45</v>
      </c>
      <c r="FA644" s="9">
        <v>66.25</v>
      </c>
      <c r="FB644" s="9">
        <v>66.400000000000006</v>
      </c>
      <c r="FC644" s="9">
        <v>66.95</v>
      </c>
      <c r="FD644" s="9">
        <v>69.95</v>
      </c>
      <c r="FE644" s="9">
        <v>78.25</v>
      </c>
      <c r="FF644" s="9">
        <v>80.900000000000006</v>
      </c>
      <c r="FG644" s="9">
        <v>81.2</v>
      </c>
      <c r="FH644" s="9">
        <v>81.099999999999994</v>
      </c>
      <c r="FI644" s="9">
        <v>80.5</v>
      </c>
      <c r="FJ644" s="9">
        <v>77.150000000000006</v>
      </c>
      <c r="FK644" s="9">
        <v>68.05</v>
      </c>
      <c r="FL644" s="9">
        <v>65.150000000000006</v>
      </c>
      <c r="FM644" s="9">
        <v>64.95</v>
      </c>
      <c r="FO644" s="9">
        <v>83.5227</v>
      </c>
      <c r="FP644" s="7">
        <v>79.59</v>
      </c>
      <c r="FQ644" s="9">
        <v>1.2717000000000001</v>
      </c>
      <c r="FR644" s="7">
        <f t="shared" si="78"/>
        <v>62.585515451757487</v>
      </c>
      <c r="FT644" s="7">
        <v>4.42</v>
      </c>
      <c r="FU644" s="7">
        <v>4.33</v>
      </c>
      <c r="FV644" s="9">
        <v>83.624899999999997</v>
      </c>
      <c r="FX644" s="9">
        <v>81.63</v>
      </c>
      <c r="FY644" s="9">
        <v>80.75</v>
      </c>
      <c r="FZ644" s="9">
        <v>79.38</v>
      </c>
      <c r="GA644" s="9">
        <v>77.37</v>
      </c>
      <c r="GB644" s="9">
        <v>74.239999999999995</v>
      </c>
    </row>
    <row r="645" spans="1:184" x14ac:dyDescent="0.25">
      <c r="A645" s="6">
        <f t="shared" si="79"/>
        <v>45454</v>
      </c>
      <c r="B645" s="13">
        <f t="shared" si="94"/>
        <v>6</v>
      </c>
      <c r="C645" s="13">
        <f t="shared" si="95"/>
        <v>2024</v>
      </c>
      <c r="D645">
        <f t="shared" si="96"/>
        <v>202406</v>
      </c>
      <c r="E645">
        <f t="shared" si="97"/>
        <v>2</v>
      </c>
      <c r="F645">
        <f t="shared" si="98"/>
        <v>202402</v>
      </c>
      <c r="G645" t="s">
        <v>1402</v>
      </c>
      <c r="H645" s="9">
        <v>5.25</v>
      </c>
      <c r="I645" s="9">
        <v>5.2</v>
      </c>
      <c r="J645" s="10">
        <v>5.1757966</v>
      </c>
      <c r="K645" s="10">
        <v>5.1287644999999999</v>
      </c>
      <c r="L645" s="10">
        <v>5.0786992</v>
      </c>
      <c r="M645" s="10">
        <v>5.0250579999999996</v>
      </c>
      <c r="N645" s="10">
        <v>4.9668390999999996</v>
      </c>
      <c r="O645" s="10">
        <v>4.9057687000000003</v>
      </c>
      <c r="P645" s="10">
        <v>4.8450249000000003</v>
      </c>
      <c r="Q645" s="10">
        <v>4.7871360000000003</v>
      </c>
      <c r="R645" s="10">
        <v>4.7338183999999996</v>
      </c>
      <c r="S645" s="10">
        <v>4.6854376999999996</v>
      </c>
      <c r="T645" s="10">
        <v>4.6414597999999998</v>
      </c>
      <c r="U645" s="10">
        <v>4.6005561999999998</v>
      </c>
      <c r="V645" s="10">
        <v>4.5601925999999997</v>
      </c>
      <c r="W645" s="10">
        <v>4.5196576000000004</v>
      </c>
      <c r="X645" s="10">
        <v>4.4788081000000002</v>
      </c>
      <c r="Y645" s="10">
        <v>4.4374998999999997</v>
      </c>
      <c r="Z645" s="10">
        <v>4.3955884000000003</v>
      </c>
      <c r="AA645" s="10">
        <v>4.3529309999999999</v>
      </c>
      <c r="AB645" s="10">
        <v>4.3094787999999999</v>
      </c>
      <c r="AC645" s="10">
        <v>4.2655849000000003</v>
      </c>
      <c r="AD645" s="10">
        <v>4.2217095000000002</v>
      </c>
      <c r="AE645" s="10">
        <v>4.1783112999999998</v>
      </c>
      <c r="AF645" s="10">
        <v>4.1358490000000003</v>
      </c>
      <c r="AG645" s="10">
        <v>4.0947826999999997</v>
      </c>
      <c r="AH645" s="10">
        <v>4.0554899999999998</v>
      </c>
      <c r="AI645" s="10">
        <v>4.0180243999999998</v>
      </c>
      <c r="AJ645" s="10">
        <v>3.9823594</v>
      </c>
      <c r="AK645" s="10">
        <v>3.9484674000000002</v>
      </c>
      <c r="AL645" s="10">
        <v>3.9163209000000001</v>
      </c>
      <c r="AM645" s="10">
        <v>3.8858931999999999</v>
      </c>
      <c r="AN645" s="10">
        <v>3.8571569999999999</v>
      </c>
      <c r="AO645" s="10">
        <v>3.8300844999999999</v>
      </c>
      <c r="AP645" s="10">
        <v>3.8046492000000001</v>
      </c>
      <c r="AQ645" s="10">
        <v>3.7808236000000002</v>
      </c>
      <c r="AR645" s="10">
        <v>3.7585801000000001</v>
      </c>
      <c r="AS645" s="10">
        <v>3.7378922000000001</v>
      </c>
      <c r="AT645" s="10">
        <v>3.7187271000000002</v>
      </c>
      <c r="AU645" s="10">
        <v>3.7010322000000002</v>
      </c>
      <c r="AV645" s="10">
        <v>3.6847501999999999</v>
      </c>
      <c r="AW645" s="10">
        <v>3.6698233</v>
      </c>
      <c r="AX645" s="10">
        <v>3.6561935999999999</v>
      </c>
      <c r="AY645" s="10">
        <v>3.6438039</v>
      </c>
      <c r="AZ645" s="10">
        <v>3.6325964000000002</v>
      </c>
      <c r="BA645" s="10">
        <v>3.6225133</v>
      </c>
      <c r="BB645" s="10">
        <v>3.6134971999999999</v>
      </c>
      <c r="BC645" s="10">
        <v>3.6054903999999999</v>
      </c>
      <c r="BD645" s="10">
        <v>3.5984351999999999</v>
      </c>
      <c r="BE645" s="10">
        <v>3.5922740000000002</v>
      </c>
      <c r="BF645" s="10">
        <v>3.5869531000000001</v>
      </c>
      <c r="BG645" s="10">
        <v>3.5824379</v>
      </c>
      <c r="BH645" s="10">
        <v>3.5787</v>
      </c>
      <c r="BI645" s="10">
        <v>3.5757105</v>
      </c>
      <c r="BJ645" s="10">
        <v>3.5734408000000002</v>
      </c>
      <c r="BK645" s="10">
        <v>3.5718624000000001</v>
      </c>
      <c r="BL645" s="10">
        <v>3.5709464999999998</v>
      </c>
      <c r="BM645" s="10">
        <v>3.5706644000000001</v>
      </c>
      <c r="BN645" s="10">
        <v>3.5709876</v>
      </c>
      <c r="BO645" s="10">
        <v>3.5718874</v>
      </c>
      <c r="BP645" s="10">
        <v>3.5733351</v>
      </c>
      <c r="BQ645" s="10">
        <v>3.5753020000000002</v>
      </c>
      <c r="BR645" s="10">
        <v>3.5966746000000001</v>
      </c>
      <c r="BS645" s="10">
        <v>3.6311632999999999</v>
      </c>
      <c r="BU645" s="9">
        <v>81.08</v>
      </c>
      <c r="BV645" s="9">
        <v>81.94</v>
      </c>
      <c r="BW645" s="9">
        <v>85.55</v>
      </c>
      <c r="BX645" s="9">
        <v>87.87</v>
      </c>
      <c r="BY645" s="9">
        <v>97.45</v>
      </c>
      <c r="BZ645" s="9">
        <v>101.65</v>
      </c>
      <c r="CA645" s="9">
        <v>102.35</v>
      </c>
      <c r="CB645" s="9">
        <v>102.3</v>
      </c>
      <c r="CC645" s="9">
        <v>98.83</v>
      </c>
      <c r="CD645" s="9">
        <v>92.74</v>
      </c>
      <c r="CE645" s="9">
        <v>88.12</v>
      </c>
      <c r="CF645" s="9">
        <v>85.9</v>
      </c>
      <c r="CG645" s="9">
        <v>84.4</v>
      </c>
      <c r="CH645" s="9">
        <v>85.95</v>
      </c>
      <c r="CI645" s="9">
        <v>88.03</v>
      </c>
      <c r="CJ645" s="9">
        <v>90.75</v>
      </c>
      <c r="CK645" s="9">
        <v>93.71</v>
      </c>
      <c r="CL645" s="9">
        <v>96.86</v>
      </c>
      <c r="CM645" s="9">
        <v>100.79</v>
      </c>
      <c r="CN645" s="9">
        <v>100.83</v>
      </c>
      <c r="CO645" s="9">
        <v>92.84</v>
      </c>
      <c r="CP645" s="9">
        <v>77.34</v>
      </c>
      <c r="CQ645" s="9">
        <v>75.67</v>
      </c>
      <c r="CR645" s="9">
        <v>73.260000000000005</v>
      </c>
      <c r="CS645" s="9">
        <v>71.7</v>
      </c>
      <c r="CT645" s="9">
        <v>72.34</v>
      </c>
      <c r="CU645" s="9">
        <v>74.430000000000007</v>
      </c>
      <c r="CV645" s="9">
        <v>78.680000000000007</v>
      </c>
      <c r="CW645" s="9">
        <v>82.27</v>
      </c>
      <c r="CX645" s="9">
        <v>85.44</v>
      </c>
      <c r="CY645" s="9">
        <v>87.18</v>
      </c>
      <c r="CZ645" s="9">
        <v>86.27</v>
      </c>
      <c r="DA645" s="9">
        <v>82.19</v>
      </c>
      <c r="DB645" s="9">
        <v>74.33</v>
      </c>
      <c r="DC645" s="9">
        <v>69.06</v>
      </c>
      <c r="DD645" s="9">
        <v>65.959999999999994</v>
      </c>
      <c r="DE645" s="9">
        <v>64.44</v>
      </c>
      <c r="DF645" s="9">
        <v>65.09</v>
      </c>
      <c r="DG645" s="9">
        <v>68.08</v>
      </c>
      <c r="DH645" s="9">
        <v>72.13</v>
      </c>
      <c r="DI645" s="9">
        <v>75.459999999999994</v>
      </c>
      <c r="DJ645" s="9">
        <v>78.84</v>
      </c>
      <c r="DK645" s="9">
        <v>80.83</v>
      </c>
      <c r="DL645" s="9">
        <v>80.08</v>
      </c>
      <c r="DM645" s="9">
        <v>76.88</v>
      </c>
      <c r="DN645" s="9">
        <v>72.98</v>
      </c>
      <c r="DO645" s="9">
        <v>68.42</v>
      </c>
      <c r="DP645" s="9">
        <v>66.23</v>
      </c>
      <c r="DR645" s="9">
        <v>74.5</v>
      </c>
      <c r="DS645" s="9">
        <v>72.7</v>
      </c>
      <c r="DT645" s="9">
        <v>77.849999999999994</v>
      </c>
      <c r="DU645" s="9">
        <v>79.8</v>
      </c>
      <c r="DV645" s="9">
        <v>86.55</v>
      </c>
      <c r="DW645" s="9">
        <v>89.35</v>
      </c>
      <c r="DX645" s="9">
        <v>93</v>
      </c>
      <c r="DY645" s="9">
        <v>93</v>
      </c>
      <c r="DZ645" s="9">
        <v>88.1</v>
      </c>
      <c r="EA645" s="9">
        <v>79.599999999999994</v>
      </c>
      <c r="EB645" s="9">
        <v>76.849999999999994</v>
      </c>
      <c r="EC645" s="9">
        <v>76.25</v>
      </c>
      <c r="ED645" s="9">
        <v>75.45</v>
      </c>
      <c r="EE645" s="9">
        <v>75.55</v>
      </c>
      <c r="EF645" s="9">
        <v>78.05</v>
      </c>
      <c r="EG645" s="9">
        <v>85.05</v>
      </c>
      <c r="EH645" s="9">
        <v>87.35</v>
      </c>
      <c r="EI645" s="9">
        <v>87.7</v>
      </c>
      <c r="EJ645" s="9">
        <v>87.7</v>
      </c>
      <c r="EK645" s="9">
        <v>87</v>
      </c>
      <c r="EL645" s="9">
        <v>82.4</v>
      </c>
      <c r="EM645" s="9">
        <v>69.75</v>
      </c>
      <c r="EN645" s="9">
        <v>65.8</v>
      </c>
      <c r="EO645" s="9">
        <v>65.55</v>
      </c>
      <c r="EP645" s="9">
        <v>65.849999999999994</v>
      </c>
      <c r="EQ645" s="9">
        <v>66.45</v>
      </c>
      <c r="ER645" s="9">
        <v>69.5</v>
      </c>
      <c r="ES645" s="9">
        <v>77.8</v>
      </c>
      <c r="ET645" s="9">
        <v>80.5</v>
      </c>
      <c r="EU645" s="9">
        <v>80.75</v>
      </c>
      <c r="EV645" s="9">
        <v>80.650000000000006</v>
      </c>
      <c r="EW645" s="9">
        <v>80.099999999999994</v>
      </c>
      <c r="EX645" s="9">
        <v>77.099999999999994</v>
      </c>
      <c r="EY645" s="9">
        <v>68.8</v>
      </c>
      <c r="EZ645" s="9">
        <v>66.2</v>
      </c>
      <c r="FA645" s="9">
        <v>66</v>
      </c>
      <c r="FB645" s="9">
        <v>66.150000000000006</v>
      </c>
      <c r="FC645" s="9">
        <v>66.7</v>
      </c>
      <c r="FD645" s="9">
        <v>69.7</v>
      </c>
      <c r="FE645" s="9">
        <v>78</v>
      </c>
      <c r="FF645" s="9">
        <v>80.650000000000006</v>
      </c>
      <c r="FG645" s="9">
        <v>80.95</v>
      </c>
      <c r="FH645" s="9">
        <v>80.849999999999994</v>
      </c>
      <c r="FI645" s="9">
        <v>80.25</v>
      </c>
      <c r="FJ645" s="9">
        <v>76.900000000000006</v>
      </c>
      <c r="FK645" s="9">
        <v>67.8</v>
      </c>
      <c r="FL645" s="9">
        <v>64.900000000000006</v>
      </c>
      <c r="FM645" s="9">
        <v>64.7</v>
      </c>
      <c r="FO645" s="9">
        <v>83.558800000000005</v>
      </c>
      <c r="FP645" s="7">
        <v>80.150000000000006</v>
      </c>
      <c r="FQ645" s="9">
        <v>1.2712000000000001</v>
      </c>
      <c r="FR645" s="7">
        <f t="shared" si="78"/>
        <v>63.05066079295154</v>
      </c>
      <c r="FT645" s="7">
        <v>4.3499999999999996</v>
      </c>
      <c r="FU645" s="7">
        <v>4.26</v>
      </c>
      <c r="FV645" s="9">
        <v>83.663899999999998</v>
      </c>
      <c r="FX645" s="9">
        <v>81.92</v>
      </c>
      <c r="FY645" s="9">
        <v>81.06</v>
      </c>
      <c r="FZ645" s="9">
        <v>79.72</v>
      </c>
      <c r="GA645" s="9">
        <v>77.72</v>
      </c>
      <c r="GB645" s="9">
        <v>74.66</v>
      </c>
    </row>
    <row r="646" spans="1:184" x14ac:dyDescent="0.25">
      <c r="A646" s="6">
        <f t="shared" si="79"/>
        <v>45455</v>
      </c>
      <c r="B646" s="13">
        <f t="shared" si="94"/>
        <v>6</v>
      </c>
      <c r="C646" s="13">
        <f t="shared" si="95"/>
        <v>2024</v>
      </c>
      <c r="D646">
        <f t="shared" si="96"/>
        <v>202406</v>
      </c>
      <c r="E646">
        <f t="shared" si="97"/>
        <v>2</v>
      </c>
      <c r="F646">
        <f t="shared" si="98"/>
        <v>202402</v>
      </c>
      <c r="G646" t="s">
        <v>1403</v>
      </c>
      <c r="H646" s="9">
        <v>5.25</v>
      </c>
      <c r="I646" s="9">
        <v>5.2</v>
      </c>
      <c r="J646" s="10">
        <v>5.1684716000000002</v>
      </c>
      <c r="K646" s="10">
        <v>5.1115349999999999</v>
      </c>
      <c r="L646" s="10">
        <v>5.0509285000000004</v>
      </c>
      <c r="M646" s="10">
        <v>4.9863635999999998</v>
      </c>
      <c r="N646" s="10">
        <v>4.9167901000000001</v>
      </c>
      <c r="O646" s="10">
        <v>4.8438631000000001</v>
      </c>
      <c r="P646" s="10">
        <v>4.7707455999999997</v>
      </c>
      <c r="Q646" s="10">
        <v>4.7002800000000002</v>
      </c>
      <c r="R646" s="10">
        <v>4.6345546999999998</v>
      </c>
      <c r="S646" s="10">
        <v>4.5742799999999999</v>
      </c>
      <c r="T646" s="10">
        <v>4.5189558999999999</v>
      </c>
      <c r="U646" s="10">
        <v>4.4675251999999999</v>
      </c>
      <c r="V646" s="10">
        <v>4.4178369000000002</v>
      </c>
      <c r="W646" s="10">
        <v>4.3691873000000001</v>
      </c>
      <c r="X646" s="10">
        <v>4.3213299000000003</v>
      </c>
      <c r="Y646" s="10">
        <v>4.2740163000000004</v>
      </c>
      <c r="Z646" s="10">
        <v>4.2269981000000003</v>
      </c>
      <c r="AA646" s="10">
        <v>4.1800286</v>
      </c>
      <c r="AB646" s="10">
        <v>4.1329582</v>
      </c>
      <c r="AC646" s="10">
        <v>4.0860516000000002</v>
      </c>
      <c r="AD646" s="10">
        <v>4.0396843999999996</v>
      </c>
      <c r="AE646" s="10">
        <v>3.9942302000000001</v>
      </c>
      <c r="AF646" s="10">
        <v>3.9500628999999998</v>
      </c>
      <c r="AG646" s="10">
        <v>3.9075578000000002</v>
      </c>
      <c r="AH646" s="10">
        <v>3.8670222000000001</v>
      </c>
      <c r="AI646" s="10">
        <v>3.8284973</v>
      </c>
      <c r="AJ646" s="10">
        <v>3.7919592</v>
      </c>
      <c r="AK646" s="10">
        <v>3.7573826000000001</v>
      </c>
      <c r="AL646" s="10">
        <v>3.7247423</v>
      </c>
      <c r="AM646" s="10">
        <v>3.6940143000000001</v>
      </c>
      <c r="AN646" s="10">
        <v>3.6651734</v>
      </c>
      <c r="AO646" s="10">
        <v>3.6381942999999999</v>
      </c>
      <c r="AP646" s="10">
        <v>3.6130529</v>
      </c>
      <c r="AQ646" s="10">
        <v>3.5897241000000002</v>
      </c>
      <c r="AR646" s="10">
        <v>3.5681828000000002</v>
      </c>
      <c r="AS646" s="10">
        <v>3.5484046</v>
      </c>
      <c r="AT646" s="10">
        <v>3.5303569000000001</v>
      </c>
      <c r="AU646" s="10">
        <v>3.5139703999999998</v>
      </c>
      <c r="AV646" s="10">
        <v>3.4991648999999998</v>
      </c>
      <c r="AW646" s="10">
        <v>3.4858598999999999</v>
      </c>
      <c r="AX646" s="10">
        <v>3.4739749</v>
      </c>
      <c r="AY646" s="10">
        <v>3.4634296999999998</v>
      </c>
      <c r="AZ646" s="10">
        <v>3.4541436999999999</v>
      </c>
      <c r="BA646" s="10">
        <v>3.4460364000000001</v>
      </c>
      <c r="BB646" s="10">
        <v>3.4390277</v>
      </c>
      <c r="BC646" s="10">
        <v>3.4330370000000001</v>
      </c>
      <c r="BD646" s="10">
        <v>3.4279837999999998</v>
      </c>
      <c r="BE646" s="10">
        <v>3.4237879000000002</v>
      </c>
      <c r="BF646" s="10">
        <v>3.4203758</v>
      </c>
      <c r="BG646" s="10">
        <v>3.4177051000000001</v>
      </c>
      <c r="BH646" s="10">
        <v>3.4157421000000001</v>
      </c>
      <c r="BI646" s="10">
        <v>3.414453</v>
      </c>
      <c r="BJ646" s="10">
        <v>3.4138039999999998</v>
      </c>
      <c r="BK646" s="10">
        <v>3.4137613999999998</v>
      </c>
      <c r="BL646" s="10">
        <v>3.4142914000000002</v>
      </c>
      <c r="BM646" s="10">
        <v>3.4153601</v>
      </c>
      <c r="BN646" s="10">
        <v>3.4169337999999998</v>
      </c>
      <c r="BO646" s="10">
        <v>3.4189788000000001</v>
      </c>
      <c r="BP646" s="10">
        <v>3.4214612</v>
      </c>
      <c r="BQ646" s="10">
        <v>3.4243472000000001</v>
      </c>
      <c r="BR646" s="10">
        <v>3.4489611999999998</v>
      </c>
      <c r="BS646" s="10">
        <v>3.4839155000000002</v>
      </c>
      <c r="BU646" s="9">
        <v>83.87</v>
      </c>
      <c r="BV646" s="9">
        <v>84.76</v>
      </c>
      <c r="BW646" s="9">
        <v>88.33</v>
      </c>
      <c r="BX646" s="9">
        <v>90.33</v>
      </c>
      <c r="BY646" s="9">
        <v>99.72</v>
      </c>
      <c r="BZ646" s="9">
        <v>103.74</v>
      </c>
      <c r="CA646" s="9">
        <v>104.49</v>
      </c>
      <c r="CB646" s="9">
        <v>104.46</v>
      </c>
      <c r="CC646" s="9">
        <v>101</v>
      </c>
      <c r="CD646" s="9">
        <v>94.04</v>
      </c>
      <c r="CE646" s="9">
        <v>89.42</v>
      </c>
      <c r="CF646" s="9">
        <v>87.2</v>
      </c>
      <c r="CG646" s="9">
        <v>85.6</v>
      </c>
      <c r="CH646" s="9">
        <v>87.15</v>
      </c>
      <c r="CI646" s="9">
        <v>89.24</v>
      </c>
      <c r="CJ646" s="9">
        <v>92.03</v>
      </c>
      <c r="CK646" s="9">
        <v>94.99</v>
      </c>
      <c r="CL646" s="9">
        <v>98.14</v>
      </c>
      <c r="CM646" s="9">
        <v>101.92</v>
      </c>
      <c r="CN646" s="9">
        <v>101.96</v>
      </c>
      <c r="CO646" s="9">
        <v>93.97</v>
      </c>
      <c r="CP646" s="9">
        <v>78.33</v>
      </c>
      <c r="CQ646" s="9">
        <v>76.63</v>
      </c>
      <c r="CR646" s="9">
        <v>74.209999999999994</v>
      </c>
      <c r="CS646" s="9">
        <v>72.64</v>
      </c>
      <c r="CT646" s="9">
        <v>73.27</v>
      </c>
      <c r="CU646" s="9">
        <v>75.36</v>
      </c>
      <c r="CV646" s="9">
        <v>79.400000000000006</v>
      </c>
      <c r="CW646" s="9">
        <v>82.99</v>
      </c>
      <c r="CX646" s="9">
        <v>86.16</v>
      </c>
      <c r="CY646" s="9">
        <v>87.89</v>
      </c>
      <c r="CZ646" s="9">
        <v>86.98</v>
      </c>
      <c r="DA646" s="9">
        <v>82.89</v>
      </c>
      <c r="DB646" s="9">
        <v>75.03</v>
      </c>
      <c r="DC646" s="9">
        <v>69.760000000000005</v>
      </c>
      <c r="DD646" s="9">
        <v>66.66</v>
      </c>
      <c r="DE646" s="9">
        <v>65.14</v>
      </c>
      <c r="DF646" s="9">
        <v>65.790000000000006</v>
      </c>
      <c r="DG646" s="9">
        <v>68.78</v>
      </c>
      <c r="DH646" s="9">
        <v>72.83</v>
      </c>
      <c r="DI646" s="9">
        <v>76.16</v>
      </c>
      <c r="DJ646" s="9">
        <v>79.540000000000006</v>
      </c>
      <c r="DK646" s="9">
        <v>81.53</v>
      </c>
      <c r="DL646" s="9">
        <v>80.78</v>
      </c>
      <c r="DM646" s="9">
        <v>77.58</v>
      </c>
      <c r="DN646" s="9">
        <v>73.680000000000007</v>
      </c>
      <c r="DO646" s="9">
        <v>69.12</v>
      </c>
      <c r="DP646" s="9">
        <v>66.930000000000007</v>
      </c>
      <c r="DR646" s="9">
        <v>75</v>
      </c>
      <c r="DS646" s="9">
        <v>73.900000000000006</v>
      </c>
      <c r="DT646" s="9">
        <v>79.45</v>
      </c>
      <c r="DU646" s="9">
        <v>80.400000000000006</v>
      </c>
      <c r="DV646" s="9">
        <v>88.05</v>
      </c>
      <c r="DW646" s="9">
        <v>91.35</v>
      </c>
      <c r="DX646" s="9">
        <v>94.4</v>
      </c>
      <c r="DY646" s="9">
        <v>94.4</v>
      </c>
      <c r="DZ646" s="9">
        <v>89.5</v>
      </c>
      <c r="EA646" s="9">
        <v>80.599999999999994</v>
      </c>
      <c r="EB646" s="9">
        <v>77.849999999999994</v>
      </c>
      <c r="EC646" s="9">
        <v>77.25</v>
      </c>
      <c r="ED646" s="9">
        <v>75.3</v>
      </c>
      <c r="EE646" s="9">
        <v>75.349999999999994</v>
      </c>
      <c r="EF646" s="9">
        <v>77.849999999999994</v>
      </c>
      <c r="EG646" s="9">
        <v>85.4</v>
      </c>
      <c r="EH646" s="9">
        <v>87.85</v>
      </c>
      <c r="EI646" s="9">
        <v>88.2</v>
      </c>
      <c r="EJ646" s="9">
        <v>88.2</v>
      </c>
      <c r="EK646" s="9">
        <v>87.5</v>
      </c>
      <c r="EL646" s="9">
        <v>82.95</v>
      </c>
      <c r="EM646" s="9">
        <v>70.400000000000006</v>
      </c>
      <c r="EN646" s="9">
        <v>66.5</v>
      </c>
      <c r="EO646" s="9">
        <v>66.25</v>
      </c>
      <c r="EP646" s="9">
        <v>66.55</v>
      </c>
      <c r="EQ646" s="9">
        <v>67.150000000000006</v>
      </c>
      <c r="ER646" s="9">
        <v>70</v>
      </c>
      <c r="ES646" s="9">
        <v>77.900000000000006</v>
      </c>
      <c r="ET646" s="9">
        <v>80.400000000000006</v>
      </c>
      <c r="EU646" s="9">
        <v>80.650000000000006</v>
      </c>
      <c r="EV646" s="9">
        <v>80.5</v>
      </c>
      <c r="EW646" s="9">
        <v>80.05</v>
      </c>
      <c r="EX646" s="9">
        <v>77.5</v>
      </c>
      <c r="EY646" s="9">
        <v>70.7</v>
      </c>
      <c r="EZ646" s="9">
        <v>68.55</v>
      </c>
      <c r="FA646" s="9">
        <v>68.400000000000006</v>
      </c>
      <c r="FB646" s="9">
        <v>68.599999999999994</v>
      </c>
      <c r="FC646" s="9">
        <v>69</v>
      </c>
      <c r="FD646" s="9">
        <v>71.099999999999994</v>
      </c>
      <c r="FE646" s="9">
        <v>76.75</v>
      </c>
      <c r="FF646" s="9">
        <v>78.599999999999994</v>
      </c>
      <c r="FG646" s="9">
        <v>78.900000000000006</v>
      </c>
      <c r="FH646" s="9">
        <v>78.900000000000006</v>
      </c>
      <c r="FI646" s="9">
        <v>78.349999999999994</v>
      </c>
      <c r="FJ646" s="9">
        <v>75</v>
      </c>
      <c r="FK646" s="9">
        <v>65.900000000000006</v>
      </c>
      <c r="FL646" s="9">
        <v>63.05</v>
      </c>
      <c r="FM646" s="9">
        <v>62.9</v>
      </c>
      <c r="FO646" s="9">
        <v>83.803899999999999</v>
      </c>
      <c r="FP646" s="7">
        <v>80.52</v>
      </c>
      <c r="FQ646" s="9">
        <v>1.2843</v>
      </c>
      <c r="FR646" s="7">
        <f t="shared" si="78"/>
        <v>62.695631861714553</v>
      </c>
      <c r="FT646" s="7">
        <v>4.2</v>
      </c>
      <c r="FU646" s="7">
        <v>4.1100000000000003</v>
      </c>
      <c r="FV646" s="9">
        <v>83.900700000000001</v>
      </c>
      <c r="FX646" s="9">
        <v>82.6</v>
      </c>
      <c r="FY646" s="9">
        <v>81.650000000000006</v>
      </c>
      <c r="FZ646" s="9">
        <v>80.25</v>
      </c>
      <c r="GA646" s="9">
        <v>78.11</v>
      </c>
      <c r="GB646" s="9">
        <v>74.89</v>
      </c>
    </row>
    <row r="647" spans="1:184" x14ac:dyDescent="0.25">
      <c r="A647" s="6">
        <f t="shared" si="79"/>
        <v>45456</v>
      </c>
      <c r="B647" s="13">
        <f t="shared" si="94"/>
        <v>6</v>
      </c>
      <c r="C647" s="13">
        <f t="shared" si="95"/>
        <v>2024</v>
      </c>
      <c r="D647">
        <f t="shared" si="96"/>
        <v>202406</v>
      </c>
      <c r="E647">
        <f t="shared" si="97"/>
        <v>2</v>
      </c>
      <c r="F647">
        <f t="shared" si="98"/>
        <v>202402</v>
      </c>
      <c r="G647" t="s">
        <v>1404</v>
      </c>
      <c r="H647" s="9">
        <v>5.25</v>
      </c>
      <c r="I647" s="9">
        <v>5.2</v>
      </c>
      <c r="J647" s="10">
        <v>5.1648788999999997</v>
      </c>
      <c r="K647" s="10">
        <v>5.1040184000000002</v>
      </c>
      <c r="L647" s="10">
        <v>5.0415160999999999</v>
      </c>
      <c r="M647" s="10">
        <v>4.9755322</v>
      </c>
      <c r="N647" s="10">
        <v>4.9045353</v>
      </c>
      <c r="O647" s="10">
        <v>4.8300710999999996</v>
      </c>
      <c r="P647" s="10">
        <v>4.7554347000000003</v>
      </c>
      <c r="Q647" s="10">
        <v>4.6837100999999999</v>
      </c>
      <c r="R647" s="10">
        <v>4.6169564000000003</v>
      </c>
      <c r="S647" s="10">
        <v>4.5557277999999997</v>
      </c>
      <c r="T647" s="10">
        <v>4.4994573999999998</v>
      </c>
      <c r="U647" s="10">
        <v>4.4468272999999998</v>
      </c>
      <c r="V647" s="10">
        <v>4.3953346</v>
      </c>
      <c r="W647" s="10">
        <v>4.3443104000000003</v>
      </c>
      <c r="X647" s="10">
        <v>4.2936478999999999</v>
      </c>
      <c r="Y647" s="10">
        <v>4.2432382999999998</v>
      </c>
      <c r="Z647" s="10">
        <v>4.1929729</v>
      </c>
      <c r="AA647" s="10">
        <v>4.1427446000000003</v>
      </c>
      <c r="AB647" s="10">
        <v>4.0925218000000001</v>
      </c>
      <c r="AC647" s="10">
        <v>4.0426669999999998</v>
      </c>
      <c r="AD647" s="10">
        <v>3.9936704000000001</v>
      </c>
      <c r="AE647" s="10">
        <v>3.9460204999999999</v>
      </c>
      <c r="AF647" s="10">
        <v>3.9002059999999998</v>
      </c>
      <c r="AG647" s="10">
        <v>3.8567168999999999</v>
      </c>
      <c r="AH647" s="10">
        <v>3.8159613000000001</v>
      </c>
      <c r="AI647" s="10">
        <v>3.7779539</v>
      </c>
      <c r="AJ647" s="10">
        <v>3.7425913999999998</v>
      </c>
      <c r="AK647" s="10">
        <v>3.7097690000000001</v>
      </c>
      <c r="AL647" s="10">
        <v>3.6793819000000001</v>
      </c>
      <c r="AM647" s="10">
        <v>3.6513266</v>
      </c>
      <c r="AN647" s="10">
        <v>3.6254982</v>
      </c>
      <c r="AO647" s="10">
        <v>3.6017923000000001</v>
      </c>
      <c r="AP647" s="10">
        <v>3.5801048999999998</v>
      </c>
      <c r="AQ647" s="10">
        <v>3.5603315000000002</v>
      </c>
      <c r="AR647" s="10">
        <v>3.5423675000000001</v>
      </c>
      <c r="AS647" s="10">
        <v>3.5261089999999999</v>
      </c>
      <c r="AT647" s="10">
        <v>3.5114543999999999</v>
      </c>
      <c r="AU647" s="10">
        <v>3.4983157</v>
      </c>
      <c r="AV647" s="10">
        <v>3.4866088999999998</v>
      </c>
      <c r="AW647" s="10">
        <v>3.4762496000000001</v>
      </c>
      <c r="AX647" s="10">
        <v>3.4671535000000002</v>
      </c>
      <c r="AY647" s="10">
        <v>3.4592364</v>
      </c>
      <c r="AZ647" s="10">
        <v>3.4524140999999999</v>
      </c>
      <c r="BA647" s="10">
        <v>3.4466022000000001</v>
      </c>
      <c r="BB647" s="10">
        <v>3.4417167000000002</v>
      </c>
      <c r="BC647" s="10">
        <v>3.4376731</v>
      </c>
      <c r="BD647" s="10">
        <v>3.4343872000000002</v>
      </c>
      <c r="BE647" s="10">
        <v>3.4317749000000002</v>
      </c>
      <c r="BF647" s="10">
        <v>3.4297616</v>
      </c>
      <c r="BG647" s="10">
        <v>3.4283166</v>
      </c>
      <c r="BH647" s="10">
        <v>3.4274209999999998</v>
      </c>
      <c r="BI647" s="10">
        <v>3.4270559</v>
      </c>
      <c r="BJ647" s="10">
        <v>3.4272024000000001</v>
      </c>
      <c r="BK647" s="10">
        <v>3.4278417999999999</v>
      </c>
      <c r="BL647" s="10">
        <v>3.4289551999999999</v>
      </c>
      <c r="BM647" s="10">
        <v>3.4305237000000002</v>
      </c>
      <c r="BN647" s="10">
        <v>3.4325283999999998</v>
      </c>
      <c r="BO647" s="10">
        <v>3.4349504999999998</v>
      </c>
      <c r="BP647" s="10">
        <v>3.4377711999999998</v>
      </c>
      <c r="BQ647" s="10">
        <v>3.4409716000000001</v>
      </c>
      <c r="BR647" s="10">
        <v>3.4673280000000002</v>
      </c>
      <c r="BS647" s="10">
        <v>3.5040342</v>
      </c>
      <c r="BU647" s="9">
        <v>84.3</v>
      </c>
      <c r="BV647" s="9">
        <v>85.68</v>
      </c>
      <c r="BW647" s="9">
        <v>89.37</v>
      </c>
      <c r="BX647" s="9">
        <v>91.36</v>
      </c>
      <c r="BY647" s="9">
        <v>100.36</v>
      </c>
      <c r="BZ647" s="9">
        <v>104.35</v>
      </c>
      <c r="CA647" s="9">
        <v>105.1</v>
      </c>
      <c r="CB647" s="9">
        <v>105</v>
      </c>
      <c r="CC647" s="9">
        <v>101.54</v>
      </c>
      <c r="CD647" s="9">
        <v>94.82</v>
      </c>
      <c r="CE647" s="9">
        <v>90.2</v>
      </c>
      <c r="CF647" s="9">
        <v>87.98</v>
      </c>
      <c r="CG647" s="9">
        <v>86.38</v>
      </c>
      <c r="CH647" s="9">
        <v>87.93</v>
      </c>
      <c r="CI647" s="9">
        <v>90.02</v>
      </c>
      <c r="CJ647" s="9">
        <v>92.71</v>
      </c>
      <c r="CK647" s="9">
        <v>95.57</v>
      </c>
      <c r="CL647" s="9">
        <v>98.72</v>
      </c>
      <c r="CM647" s="9">
        <v>102.5</v>
      </c>
      <c r="CN647" s="9">
        <v>102.54</v>
      </c>
      <c r="CO647" s="9">
        <v>94.55</v>
      </c>
      <c r="CP647" s="9">
        <v>78.41</v>
      </c>
      <c r="CQ647" s="9">
        <v>76.709999999999994</v>
      </c>
      <c r="CR647" s="9">
        <v>74.290000000000006</v>
      </c>
      <c r="CS647" s="9">
        <v>72.72</v>
      </c>
      <c r="CT647" s="9">
        <v>73.349999999999994</v>
      </c>
      <c r="CU647" s="9">
        <v>75.44</v>
      </c>
      <c r="CV647" s="9">
        <v>79.98</v>
      </c>
      <c r="CW647" s="9">
        <v>83.57</v>
      </c>
      <c r="CX647" s="9">
        <v>86.74</v>
      </c>
      <c r="CY647" s="9">
        <v>88.47</v>
      </c>
      <c r="CZ647" s="9">
        <v>87.56</v>
      </c>
      <c r="DA647" s="9">
        <v>83.47</v>
      </c>
      <c r="DB647" s="9">
        <v>75.31</v>
      </c>
      <c r="DC647" s="9">
        <v>70.040000000000006</v>
      </c>
      <c r="DD647" s="9">
        <v>66.94</v>
      </c>
      <c r="DE647" s="9">
        <v>65.42</v>
      </c>
      <c r="DF647" s="9">
        <v>66.069999999999993</v>
      </c>
      <c r="DG647" s="9">
        <v>69.06</v>
      </c>
      <c r="DH647" s="9">
        <v>73.11</v>
      </c>
      <c r="DI647" s="9">
        <v>76.44</v>
      </c>
      <c r="DJ647" s="9">
        <v>79.819999999999993</v>
      </c>
      <c r="DK647" s="9">
        <v>81.81</v>
      </c>
      <c r="DL647" s="9">
        <v>81.06</v>
      </c>
      <c r="DM647" s="9">
        <v>77.86</v>
      </c>
      <c r="DN647" s="9">
        <v>73.959999999999994</v>
      </c>
      <c r="DO647" s="9">
        <v>69.400000000000006</v>
      </c>
      <c r="DP647" s="9">
        <v>67.209999999999994</v>
      </c>
      <c r="DR647" s="9">
        <v>75.400000000000006</v>
      </c>
      <c r="DS647" s="9">
        <v>75.25</v>
      </c>
      <c r="DT647" s="9">
        <v>80.75</v>
      </c>
      <c r="DU647" s="9">
        <v>80.8</v>
      </c>
      <c r="DV647" s="9">
        <v>88.45</v>
      </c>
      <c r="DW647" s="9">
        <v>91.75</v>
      </c>
      <c r="DX647" s="9">
        <v>94.85</v>
      </c>
      <c r="DY647" s="9">
        <v>94.85</v>
      </c>
      <c r="DZ647" s="9">
        <v>89.95</v>
      </c>
      <c r="EA647" s="9">
        <v>80.150000000000006</v>
      </c>
      <c r="EB647" s="9">
        <v>77.05</v>
      </c>
      <c r="EC647" s="9">
        <v>76.849999999999994</v>
      </c>
      <c r="ED647" s="9">
        <v>77.150000000000006</v>
      </c>
      <c r="EE647" s="9">
        <v>77.650000000000006</v>
      </c>
      <c r="EF647" s="9">
        <v>79.95</v>
      </c>
      <c r="EG647" s="9">
        <v>86.3</v>
      </c>
      <c r="EH647" s="9">
        <v>88.4</v>
      </c>
      <c r="EI647" s="9">
        <v>88.7</v>
      </c>
      <c r="EJ647" s="9">
        <v>88.75</v>
      </c>
      <c r="EK647" s="9">
        <v>88.1</v>
      </c>
      <c r="EL647" s="9">
        <v>83.6</v>
      </c>
      <c r="EM647" s="9">
        <v>71.349999999999994</v>
      </c>
      <c r="EN647" s="9">
        <v>67.5</v>
      </c>
      <c r="EO647" s="9">
        <v>67.25</v>
      </c>
      <c r="EP647" s="9">
        <v>67.55</v>
      </c>
      <c r="EQ647" s="9">
        <v>68.150000000000006</v>
      </c>
      <c r="ER647" s="9">
        <v>71</v>
      </c>
      <c r="ES647" s="9">
        <v>78.900000000000006</v>
      </c>
      <c r="ET647" s="9">
        <v>81.400000000000006</v>
      </c>
      <c r="EU647" s="9">
        <v>81.650000000000006</v>
      </c>
      <c r="EV647" s="9">
        <v>81.5</v>
      </c>
      <c r="EW647" s="9">
        <v>81.05</v>
      </c>
      <c r="EX647" s="9">
        <v>78.5</v>
      </c>
      <c r="EY647" s="9">
        <v>71.7</v>
      </c>
      <c r="EZ647" s="9">
        <v>69.55</v>
      </c>
      <c r="FA647" s="9">
        <v>69.400000000000006</v>
      </c>
      <c r="FB647" s="9">
        <v>69.55</v>
      </c>
      <c r="FC647" s="9">
        <v>70</v>
      </c>
      <c r="FD647" s="9">
        <v>72.05</v>
      </c>
      <c r="FE647" s="9">
        <v>77.75</v>
      </c>
      <c r="FF647" s="9">
        <v>79.599999999999994</v>
      </c>
      <c r="FG647" s="9">
        <v>79.900000000000006</v>
      </c>
      <c r="FH647" s="9">
        <v>79.849999999999994</v>
      </c>
      <c r="FI647" s="9">
        <v>79.349999999999994</v>
      </c>
      <c r="FJ647" s="9">
        <v>76</v>
      </c>
      <c r="FK647" s="9">
        <v>66.900000000000006</v>
      </c>
      <c r="FL647" s="9">
        <v>64.05</v>
      </c>
      <c r="FM647" s="9">
        <v>63.85</v>
      </c>
      <c r="FO647" s="9">
        <v>83.687399999999997</v>
      </c>
      <c r="FP647" s="7">
        <v>81.44</v>
      </c>
      <c r="FQ647" s="9">
        <v>1.2766999999999999</v>
      </c>
      <c r="FR647" s="7">
        <f t="shared" si="78"/>
        <v>63.789457194329131</v>
      </c>
      <c r="FT647" s="7">
        <v>4.22</v>
      </c>
      <c r="FU647" s="7">
        <v>4.13</v>
      </c>
      <c r="FV647" s="9">
        <v>83.791899999999998</v>
      </c>
      <c r="FX647" s="9">
        <v>82.75</v>
      </c>
      <c r="FY647" s="9">
        <v>81.8</v>
      </c>
      <c r="FZ647" s="9">
        <v>80.400000000000006</v>
      </c>
      <c r="GA647" s="9">
        <v>78.22</v>
      </c>
      <c r="GB647" s="9">
        <v>74.88</v>
      </c>
    </row>
    <row r="648" spans="1:184" x14ac:dyDescent="0.25">
      <c r="A648" s="6">
        <f t="shared" si="79"/>
        <v>45457</v>
      </c>
      <c r="B648" s="13">
        <f t="shared" si="94"/>
        <v>6</v>
      </c>
      <c r="C648" s="13">
        <f t="shared" si="95"/>
        <v>2024</v>
      </c>
      <c r="D648">
        <f t="shared" si="96"/>
        <v>202406</v>
      </c>
      <c r="E648">
        <f t="shared" si="97"/>
        <v>2</v>
      </c>
      <c r="F648">
        <f t="shared" si="98"/>
        <v>202402</v>
      </c>
      <c r="G648" t="s">
        <v>1405</v>
      </c>
      <c r="H648" s="9">
        <v>5.25</v>
      </c>
      <c r="I648" s="9">
        <v>5.2</v>
      </c>
      <c r="J648" s="10">
        <v>5.1745975</v>
      </c>
      <c r="K648" s="10">
        <v>5.1105308999999997</v>
      </c>
      <c r="L648" s="10">
        <v>5.0447573999999999</v>
      </c>
      <c r="M648" s="10">
        <v>4.9756359999999997</v>
      </c>
      <c r="N648" s="10">
        <v>4.9018158999999999</v>
      </c>
      <c r="O648" s="10">
        <v>4.8242120999999996</v>
      </c>
      <c r="P648" s="10">
        <v>4.7453956000000002</v>
      </c>
      <c r="Q648" s="10">
        <v>4.6676450000000003</v>
      </c>
      <c r="R648" s="10">
        <v>4.5923952000000003</v>
      </c>
      <c r="S648" s="10">
        <v>4.5202315000000004</v>
      </c>
      <c r="T648" s="10">
        <v>4.4511915999999996</v>
      </c>
      <c r="U648" s="10">
        <v>4.3848919000000004</v>
      </c>
      <c r="V648" s="10">
        <v>4.3207466999999999</v>
      </c>
      <c r="W648" s="10">
        <v>4.2585856</v>
      </c>
      <c r="X648" s="10">
        <v>4.1983835999999997</v>
      </c>
      <c r="Y648" s="10">
        <v>4.1401133999999997</v>
      </c>
      <c r="Z648" s="10">
        <v>4.0837481000000002</v>
      </c>
      <c r="AA648" s="10">
        <v>4.0292623000000001</v>
      </c>
      <c r="AB648" s="10">
        <v>3.9766631000000001</v>
      </c>
      <c r="AC648" s="10">
        <v>3.9261153000000002</v>
      </c>
      <c r="AD648" s="10">
        <v>3.8778313999999998</v>
      </c>
      <c r="AE648" s="10">
        <v>3.8320221000000001</v>
      </c>
      <c r="AF648" s="10">
        <v>3.7888980000000001</v>
      </c>
      <c r="AG648" s="10">
        <v>3.7486717000000001</v>
      </c>
      <c r="AH648" s="10">
        <v>3.711497</v>
      </c>
      <c r="AI648" s="10">
        <v>3.6772779999999998</v>
      </c>
      <c r="AJ648" s="10">
        <v>3.6458507999999998</v>
      </c>
      <c r="AK648" s="10">
        <v>3.6170504000000001</v>
      </c>
      <c r="AL648" s="10">
        <v>3.5907119000000001</v>
      </c>
      <c r="AM648" s="10">
        <v>3.5666711000000002</v>
      </c>
      <c r="AN648" s="10">
        <v>3.5447630999999999</v>
      </c>
      <c r="AO648" s="10">
        <v>3.5248230999999999</v>
      </c>
      <c r="AP648" s="10">
        <v>3.5066868000000002</v>
      </c>
      <c r="AQ648" s="10">
        <v>3.4901894000000002</v>
      </c>
      <c r="AR648" s="10">
        <v>3.4751660000000002</v>
      </c>
      <c r="AS648" s="10">
        <v>3.4614522999999999</v>
      </c>
      <c r="AT648" s="10">
        <v>3.4489013000000002</v>
      </c>
      <c r="AU648" s="10">
        <v>3.4374368</v>
      </c>
      <c r="AV648" s="10">
        <v>3.4270011999999999</v>
      </c>
      <c r="AW648" s="10">
        <v>3.4175358999999998</v>
      </c>
      <c r="AX648" s="10">
        <v>3.4089828</v>
      </c>
      <c r="AY648" s="10">
        <v>3.401284</v>
      </c>
      <c r="AZ648" s="10">
        <v>3.3943812000000002</v>
      </c>
      <c r="BA648" s="10">
        <v>3.3882159999999999</v>
      </c>
      <c r="BB648" s="10">
        <v>3.3827307000000002</v>
      </c>
      <c r="BC648" s="10">
        <v>3.3778668000000001</v>
      </c>
      <c r="BD648" s="10">
        <v>3.3735662999999998</v>
      </c>
      <c r="BE648" s="10">
        <v>3.3697710000000001</v>
      </c>
      <c r="BF648" s="10">
        <v>3.366431</v>
      </c>
      <c r="BG648" s="10">
        <v>3.3635326999999999</v>
      </c>
      <c r="BH648" s="10">
        <v>3.3610728000000001</v>
      </c>
      <c r="BI648" s="10">
        <v>3.3590475999999998</v>
      </c>
      <c r="BJ648" s="10">
        <v>3.3574535999999999</v>
      </c>
      <c r="BK648" s="10">
        <v>3.3562875000000001</v>
      </c>
      <c r="BL648" s="10">
        <v>3.3555457</v>
      </c>
      <c r="BM648" s="10">
        <v>3.3552246999999999</v>
      </c>
      <c r="BN648" s="10">
        <v>3.3553209000000002</v>
      </c>
      <c r="BO648" s="10">
        <v>3.3558309999999998</v>
      </c>
      <c r="BP648" s="10">
        <v>3.3567515000000001</v>
      </c>
      <c r="BQ648" s="10">
        <v>3.3580787000000001</v>
      </c>
      <c r="BR648" s="10">
        <v>3.374142</v>
      </c>
      <c r="BS648" s="10">
        <v>3.4024665999999999</v>
      </c>
      <c r="BU648" s="9">
        <v>83.29</v>
      </c>
      <c r="BV648" s="9">
        <v>84.78</v>
      </c>
      <c r="BW648" s="9">
        <v>88.6</v>
      </c>
      <c r="BX648" s="9">
        <v>90.55</v>
      </c>
      <c r="BY648" s="9">
        <v>99.59</v>
      </c>
      <c r="BZ648" s="9">
        <v>103.67</v>
      </c>
      <c r="CA648" s="9">
        <v>104.45</v>
      </c>
      <c r="CB648" s="9">
        <v>104.36</v>
      </c>
      <c r="CC648" s="9">
        <v>100.72</v>
      </c>
      <c r="CD648" s="9">
        <v>94.37</v>
      </c>
      <c r="CE648" s="9">
        <v>89.57</v>
      </c>
      <c r="CF648" s="9">
        <v>87.38</v>
      </c>
      <c r="CG648" s="9">
        <v>85.63</v>
      </c>
      <c r="CH648" s="9">
        <v>87.23</v>
      </c>
      <c r="CI648" s="9">
        <v>89.39</v>
      </c>
      <c r="CJ648" s="9">
        <v>92.1</v>
      </c>
      <c r="CK648" s="9">
        <v>94.77</v>
      </c>
      <c r="CL648" s="9">
        <v>97.83</v>
      </c>
      <c r="CM648" s="9">
        <v>101.83</v>
      </c>
      <c r="CN648" s="9">
        <v>101.86</v>
      </c>
      <c r="CO648" s="9">
        <v>93.93</v>
      </c>
      <c r="CP648" s="9">
        <v>77.77</v>
      </c>
      <c r="CQ648" s="9">
        <v>76.069999999999993</v>
      </c>
      <c r="CR648" s="9">
        <v>73.66</v>
      </c>
      <c r="CS648" s="9">
        <v>72.06</v>
      </c>
      <c r="CT648" s="9">
        <v>72.680000000000007</v>
      </c>
      <c r="CU648" s="9">
        <v>74.959999999999994</v>
      </c>
      <c r="CV648" s="9">
        <v>79.14</v>
      </c>
      <c r="CW648" s="9">
        <v>83.16</v>
      </c>
      <c r="CX648" s="9">
        <v>86.33</v>
      </c>
      <c r="CY648" s="9">
        <v>88.03</v>
      </c>
      <c r="CZ648" s="9">
        <v>87.12</v>
      </c>
      <c r="DA648" s="9">
        <v>83.03</v>
      </c>
      <c r="DB648" s="9">
        <v>75.06</v>
      </c>
      <c r="DC648" s="9">
        <v>69.790000000000006</v>
      </c>
      <c r="DD648" s="9">
        <v>66.709999999999994</v>
      </c>
      <c r="DE648" s="9">
        <v>65.19</v>
      </c>
      <c r="DF648" s="9">
        <v>65.84</v>
      </c>
      <c r="DG648" s="9">
        <v>68.81</v>
      </c>
      <c r="DH648" s="9">
        <v>72.86</v>
      </c>
      <c r="DI648" s="9">
        <v>76.19</v>
      </c>
      <c r="DJ648" s="9">
        <v>79.569999999999993</v>
      </c>
      <c r="DK648" s="9">
        <v>81.569999999999993</v>
      </c>
      <c r="DL648" s="9">
        <v>80.819999999999993</v>
      </c>
      <c r="DM648" s="9">
        <v>77.62</v>
      </c>
      <c r="DN648" s="9">
        <v>73.569999999999993</v>
      </c>
      <c r="DO648" s="9">
        <v>69.010000000000005</v>
      </c>
      <c r="DP648" s="9">
        <v>66.819999999999993</v>
      </c>
      <c r="DR648" s="9">
        <v>74.75</v>
      </c>
      <c r="DS648" s="9">
        <v>74.900000000000006</v>
      </c>
      <c r="DT648" s="9">
        <v>80.45</v>
      </c>
      <c r="DU648" s="9">
        <v>81.75</v>
      </c>
      <c r="DV648" s="9">
        <v>88</v>
      </c>
      <c r="DW648" s="9">
        <v>90.95</v>
      </c>
      <c r="DX648" s="9">
        <v>94.55</v>
      </c>
      <c r="DY648" s="9">
        <v>94.55</v>
      </c>
      <c r="DZ648" s="9">
        <v>89.65</v>
      </c>
      <c r="EA648" s="9">
        <v>80.650000000000006</v>
      </c>
      <c r="EB648" s="9">
        <v>77.7</v>
      </c>
      <c r="EC648" s="9">
        <v>76.95</v>
      </c>
      <c r="ED648" s="9">
        <v>75.7</v>
      </c>
      <c r="EE648" s="9">
        <v>75.7</v>
      </c>
      <c r="EF648" s="9">
        <v>78.3</v>
      </c>
      <c r="EG648" s="9">
        <v>85.8</v>
      </c>
      <c r="EH648" s="9">
        <v>88.2</v>
      </c>
      <c r="EI648" s="9">
        <v>88.55</v>
      </c>
      <c r="EJ648" s="9">
        <v>88.55</v>
      </c>
      <c r="EK648" s="9">
        <v>87.85</v>
      </c>
      <c r="EL648" s="9">
        <v>83.4</v>
      </c>
      <c r="EM648" s="9">
        <v>71.099999999999994</v>
      </c>
      <c r="EN648" s="9">
        <v>67.3</v>
      </c>
      <c r="EO648" s="9">
        <v>67.05</v>
      </c>
      <c r="EP648" s="9">
        <v>67.3</v>
      </c>
      <c r="EQ648" s="9">
        <v>67.900000000000006</v>
      </c>
      <c r="ER648" s="9">
        <v>70.8</v>
      </c>
      <c r="ES648" s="9">
        <v>78.650000000000006</v>
      </c>
      <c r="ET648" s="9">
        <v>81.2</v>
      </c>
      <c r="EU648" s="9">
        <v>81.45</v>
      </c>
      <c r="EV648" s="9">
        <v>81.3</v>
      </c>
      <c r="EW648" s="9">
        <v>80.8</v>
      </c>
      <c r="EX648" s="9">
        <v>78.3</v>
      </c>
      <c r="EY648" s="9">
        <v>71.5</v>
      </c>
      <c r="EZ648" s="9">
        <v>69.3</v>
      </c>
      <c r="FA648" s="9">
        <v>69.150000000000006</v>
      </c>
      <c r="FB648" s="9">
        <v>69.349999999999994</v>
      </c>
      <c r="FC648" s="9">
        <v>69.75</v>
      </c>
      <c r="FD648" s="9">
        <v>71.849999999999994</v>
      </c>
      <c r="FE648" s="9">
        <v>77.55</v>
      </c>
      <c r="FF648" s="9">
        <v>79.400000000000006</v>
      </c>
      <c r="FG648" s="9">
        <v>79.650000000000006</v>
      </c>
      <c r="FH648" s="9">
        <v>79.650000000000006</v>
      </c>
      <c r="FI648" s="9">
        <v>79.099999999999994</v>
      </c>
      <c r="FJ648" s="9">
        <v>75.8</v>
      </c>
      <c r="FK648" s="9">
        <v>66.7</v>
      </c>
      <c r="FL648" s="9">
        <v>63.8</v>
      </c>
      <c r="FM648" s="9">
        <v>63.65</v>
      </c>
      <c r="FO648" s="9">
        <v>83.396699999999996</v>
      </c>
      <c r="FP648" s="7">
        <v>81.489999999999995</v>
      </c>
      <c r="FQ648" s="9">
        <v>1.2666999999999999</v>
      </c>
      <c r="FR648" s="7">
        <f t="shared" si="78"/>
        <v>64.332517565327223</v>
      </c>
      <c r="FT648" s="7">
        <v>4.18</v>
      </c>
      <c r="FU648" s="7">
        <v>4.05</v>
      </c>
      <c r="FV648" s="9">
        <v>83.503100000000003</v>
      </c>
      <c r="FX648" s="9">
        <v>82.62</v>
      </c>
      <c r="FY648" s="9">
        <v>81.5</v>
      </c>
      <c r="FZ648" s="9">
        <v>80.03</v>
      </c>
      <c r="GA648" s="9">
        <v>77.83</v>
      </c>
      <c r="GB648" s="9">
        <v>74.55</v>
      </c>
    </row>
    <row r="649" spans="1:184" x14ac:dyDescent="0.25">
      <c r="A649" s="6">
        <f t="shared" si="79"/>
        <v>45460</v>
      </c>
      <c r="B649" s="13">
        <f t="shared" si="94"/>
        <v>6</v>
      </c>
      <c r="C649" s="13">
        <f t="shared" si="95"/>
        <v>2024</v>
      </c>
      <c r="D649">
        <f t="shared" si="96"/>
        <v>202406</v>
      </c>
      <c r="E649">
        <f t="shared" si="97"/>
        <v>2</v>
      </c>
      <c r="F649">
        <f t="shared" si="98"/>
        <v>202402</v>
      </c>
      <c r="G649" t="s">
        <v>1406</v>
      </c>
      <c r="H649" s="9">
        <v>5.25</v>
      </c>
      <c r="I649" s="9">
        <v>5.2</v>
      </c>
      <c r="J649" s="10">
        <v>5.1661722000000001</v>
      </c>
      <c r="K649" s="10">
        <v>5.1066231000000002</v>
      </c>
      <c r="L649" s="10">
        <v>5.0467928000000004</v>
      </c>
      <c r="M649" s="10">
        <v>4.9821011999999998</v>
      </c>
      <c r="N649" s="10">
        <v>4.9109506999999999</v>
      </c>
      <c r="O649" s="10">
        <v>4.8349535000000001</v>
      </c>
      <c r="P649" s="10">
        <v>4.7575845000000001</v>
      </c>
      <c r="Q649" s="10">
        <v>4.6823059999999996</v>
      </c>
      <c r="R649" s="10">
        <v>4.6114649999999999</v>
      </c>
      <c r="S649" s="10">
        <v>4.5458712999999999</v>
      </c>
      <c r="T649" s="10">
        <v>4.4853035999999999</v>
      </c>
      <c r="U649" s="10">
        <v>4.4286241000000004</v>
      </c>
      <c r="V649" s="10">
        <v>4.3737287</v>
      </c>
      <c r="W649" s="10">
        <v>4.3200305999999999</v>
      </c>
      <c r="X649" s="10">
        <v>4.2674193999999996</v>
      </c>
      <c r="Y649" s="10">
        <v>4.2157827000000001</v>
      </c>
      <c r="Z649" s="10">
        <v>4.1650080000000003</v>
      </c>
      <c r="AA649" s="10">
        <v>4.1149849999999999</v>
      </c>
      <c r="AB649" s="10">
        <v>4.0656670999999998</v>
      </c>
      <c r="AC649" s="10">
        <v>4.0172848999999999</v>
      </c>
      <c r="AD649" s="10">
        <v>3.9701433000000002</v>
      </c>
      <c r="AE649" s="10">
        <v>3.9245456999999999</v>
      </c>
      <c r="AF649" s="10">
        <v>3.8807952999999999</v>
      </c>
      <c r="AG649" s="10">
        <v>3.839197</v>
      </c>
      <c r="AH649" s="10">
        <v>3.7999890999999999</v>
      </c>
      <c r="AI649" s="10">
        <v>3.7631492999999998</v>
      </c>
      <c r="AJ649" s="10">
        <v>3.7285916000000001</v>
      </c>
      <c r="AK649" s="10">
        <v>3.6962286999999998</v>
      </c>
      <c r="AL649" s="10">
        <v>3.6659731</v>
      </c>
      <c r="AM649" s="10">
        <v>3.6377389</v>
      </c>
      <c r="AN649" s="10">
        <v>3.6114386999999999</v>
      </c>
      <c r="AO649" s="10">
        <v>3.5869852999999998</v>
      </c>
      <c r="AP649" s="10">
        <v>3.5642923</v>
      </c>
      <c r="AQ649" s="10">
        <v>3.5432727000000002</v>
      </c>
      <c r="AR649" s="10">
        <v>3.5238391999999998</v>
      </c>
      <c r="AS649" s="10">
        <v>3.5059052999999998</v>
      </c>
      <c r="AT649" s="10">
        <v>3.4893888999999998</v>
      </c>
      <c r="AU649" s="10">
        <v>3.474227</v>
      </c>
      <c r="AV649" s="10">
        <v>3.4603622000000001</v>
      </c>
      <c r="AW649" s="10">
        <v>3.4477364000000001</v>
      </c>
      <c r="AX649" s="10">
        <v>3.4362917999999998</v>
      </c>
      <c r="AY649" s="10">
        <v>3.4259705999999999</v>
      </c>
      <c r="AZ649" s="10">
        <v>3.4167149999999999</v>
      </c>
      <c r="BA649" s="10">
        <v>3.4084669999999999</v>
      </c>
      <c r="BB649" s="10">
        <v>3.4011689999999999</v>
      </c>
      <c r="BC649" s="10">
        <v>3.3947631</v>
      </c>
      <c r="BD649" s="10">
        <v>3.3891912999999998</v>
      </c>
      <c r="BE649" s="10">
        <v>3.3843958999999999</v>
      </c>
      <c r="BF649" s="10">
        <v>3.3803236999999999</v>
      </c>
      <c r="BG649" s="10">
        <v>3.3769464</v>
      </c>
      <c r="BH649" s="10">
        <v>3.3742440999999999</v>
      </c>
      <c r="BI649" s="10">
        <v>3.3721969000000001</v>
      </c>
      <c r="BJ649" s="10">
        <v>3.3707848</v>
      </c>
      <c r="BK649" s="10">
        <v>3.3699880000000002</v>
      </c>
      <c r="BL649" s="10">
        <v>3.3697864000000002</v>
      </c>
      <c r="BM649" s="10">
        <v>3.3701603000000002</v>
      </c>
      <c r="BN649" s="10">
        <v>3.3710897000000002</v>
      </c>
      <c r="BO649" s="10">
        <v>3.3725546</v>
      </c>
      <c r="BP649" s="10">
        <v>3.3745352</v>
      </c>
      <c r="BQ649" s="10">
        <v>3.3770115000000001</v>
      </c>
      <c r="BR649" s="10">
        <v>3.4012093999999999</v>
      </c>
      <c r="BS649" s="10">
        <v>3.4385089999999998</v>
      </c>
      <c r="BU649" s="9">
        <v>80.52</v>
      </c>
      <c r="BV649" s="9">
        <v>82.18</v>
      </c>
      <c r="BW649" s="9">
        <v>86.25</v>
      </c>
      <c r="BX649" s="9">
        <v>88.4</v>
      </c>
      <c r="BY649" s="9">
        <v>97.72</v>
      </c>
      <c r="BZ649" s="9">
        <v>101.78</v>
      </c>
      <c r="CA649" s="9">
        <v>102.49</v>
      </c>
      <c r="CB649" s="9">
        <v>102.39</v>
      </c>
      <c r="CC649" s="9">
        <v>98.41</v>
      </c>
      <c r="CD649" s="9">
        <v>92.91</v>
      </c>
      <c r="CE649" s="9">
        <v>88.41</v>
      </c>
      <c r="CF649" s="9">
        <v>86.37</v>
      </c>
      <c r="CG649" s="9">
        <v>84.62</v>
      </c>
      <c r="CH649" s="9">
        <v>86.12</v>
      </c>
      <c r="CI649" s="9">
        <v>88.29</v>
      </c>
      <c r="CJ649" s="9">
        <v>90.94</v>
      </c>
      <c r="CK649" s="9">
        <v>93.87</v>
      </c>
      <c r="CL649" s="9">
        <v>96.84</v>
      </c>
      <c r="CM649" s="9">
        <v>100.61</v>
      </c>
      <c r="CN649" s="9">
        <v>100.72</v>
      </c>
      <c r="CO649" s="9">
        <v>92.87</v>
      </c>
      <c r="CP649" s="9">
        <v>77.64</v>
      </c>
      <c r="CQ649" s="9">
        <v>75.900000000000006</v>
      </c>
      <c r="CR649" s="9">
        <v>73.459999999999994</v>
      </c>
      <c r="CS649" s="9">
        <v>72.16</v>
      </c>
      <c r="CT649" s="9">
        <v>72.73</v>
      </c>
      <c r="CU649" s="9">
        <v>74.930000000000007</v>
      </c>
      <c r="CV649" s="9">
        <v>79.040000000000006</v>
      </c>
      <c r="CW649" s="9">
        <v>83.05</v>
      </c>
      <c r="CX649" s="9">
        <v>86.22</v>
      </c>
      <c r="CY649" s="9">
        <v>88.09</v>
      </c>
      <c r="CZ649" s="9">
        <v>87.16</v>
      </c>
      <c r="DA649" s="9">
        <v>83.09</v>
      </c>
      <c r="DB649" s="9">
        <v>75.11</v>
      </c>
      <c r="DC649" s="9">
        <v>69.91</v>
      </c>
      <c r="DD649" s="9">
        <v>66.87</v>
      </c>
      <c r="DE649" s="9">
        <v>65.38</v>
      </c>
      <c r="DF649" s="9">
        <v>66.05</v>
      </c>
      <c r="DG649" s="9">
        <v>69.040000000000006</v>
      </c>
      <c r="DH649" s="9">
        <v>74.25</v>
      </c>
      <c r="DI649" s="9">
        <v>77.900000000000006</v>
      </c>
      <c r="DJ649" s="9">
        <v>81.3</v>
      </c>
      <c r="DK649" s="9">
        <v>83.23</v>
      </c>
      <c r="DL649" s="9">
        <v>82.47</v>
      </c>
      <c r="DM649" s="9">
        <v>79.28</v>
      </c>
      <c r="DN649" s="9">
        <v>75.23</v>
      </c>
      <c r="DO649" s="9">
        <v>70.67</v>
      </c>
      <c r="DP649" s="9">
        <v>69.56</v>
      </c>
      <c r="DR649" s="9">
        <v>73.2</v>
      </c>
      <c r="DS649" s="9">
        <v>73.650000000000006</v>
      </c>
      <c r="DT649" s="9">
        <v>78.75</v>
      </c>
      <c r="DU649" s="9">
        <v>79.95</v>
      </c>
      <c r="DV649" s="9">
        <v>86.5</v>
      </c>
      <c r="DW649" s="9">
        <v>89.35</v>
      </c>
      <c r="DX649" s="9">
        <v>92.95</v>
      </c>
      <c r="DY649" s="9">
        <v>92.95</v>
      </c>
      <c r="DZ649" s="9">
        <v>88.05</v>
      </c>
      <c r="EA649" s="9">
        <v>79.7</v>
      </c>
      <c r="EB649" s="9">
        <v>76.95</v>
      </c>
      <c r="EC649" s="9">
        <v>76.2</v>
      </c>
      <c r="ED649" s="9">
        <v>75</v>
      </c>
      <c r="EE649" s="9">
        <v>74.95</v>
      </c>
      <c r="EF649" s="9">
        <v>77.55</v>
      </c>
      <c r="EG649" s="9">
        <v>84.95</v>
      </c>
      <c r="EH649" s="9">
        <v>87.3</v>
      </c>
      <c r="EI649" s="9">
        <v>87.65</v>
      </c>
      <c r="EJ649" s="9">
        <v>87.65</v>
      </c>
      <c r="EK649" s="9">
        <v>86.95</v>
      </c>
      <c r="EL649" s="9">
        <v>82.6</v>
      </c>
      <c r="EM649" s="9">
        <v>70.650000000000006</v>
      </c>
      <c r="EN649" s="9">
        <v>66.95</v>
      </c>
      <c r="EO649" s="9">
        <v>66.7</v>
      </c>
      <c r="EP649" s="9">
        <v>66.95</v>
      </c>
      <c r="EQ649" s="9">
        <v>67.55</v>
      </c>
      <c r="ER649" s="9">
        <v>70.400000000000006</v>
      </c>
      <c r="ES649" s="9">
        <v>78.3</v>
      </c>
      <c r="ET649" s="9">
        <v>80.8</v>
      </c>
      <c r="EU649" s="9">
        <v>81.05</v>
      </c>
      <c r="EV649" s="9">
        <v>80.95</v>
      </c>
      <c r="EW649" s="9">
        <v>80.45</v>
      </c>
      <c r="EX649" s="9">
        <v>77.849999999999994</v>
      </c>
      <c r="EY649" s="9">
        <v>70.900000000000006</v>
      </c>
      <c r="EZ649" s="9">
        <v>68.650000000000006</v>
      </c>
      <c r="FA649" s="9">
        <v>68.5</v>
      </c>
      <c r="FB649" s="9">
        <v>68.7</v>
      </c>
      <c r="FC649" s="9">
        <v>69.099999999999994</v>
      </c>
      <c r="FD649" s="9">
        <v>71.25</v>
      </c>
      <c r="FE649" s="9">
        <v>77.099999999999994</v>
      </c>
      <c r="FF649" s="9">
        <v>79.05</v>
      </c>
      <c r="FG649" s="9">
        <v>79.3</v>
      </c>
      <c r="FH649" s="9">
        <v>79.3</v>
      </c>
      <c r="FI649" s="9">
        <v>78.75</v>
      </c>
      <c r="FJ649" s="9">
        <v>75.400000000000006</v>
      </c>
      <c r="FK649" s="9">
        <v>66.3</v>
      </c>
      <c r="FL649" s="9">
        <v>63.45</v>
      </c>
      <c r="FM649" s="9">
        <v>63.25</v>
      </c>
      <c r="FO649" s="9">
        <v>83.388900000000007</v>
      </c>
      <c r="FP649" s="7">
        <v>82.45</v>
      </c>
      <c r="FQ649" s="9">
        <v>1.268</v>
      </c>
      <c r="FR649" s="7">
        <f t="shared" si="78"/>
        <v>65.023659305993689</v>
      </c>
      <c r="FT649" s="7">
        <v>4.2</v>
      </c>
      <c r="FU649" s="7">
        <v>4.1100000000000003</v>
      </c>
      <c r="FV649" s="9">
        <v>83.496700000000004</v>
      </c>
      <c r="FX649" s="9">
        <v>84.25</v>
      </c>
      <c r="FY649" s="9">
        <v>82.79</v>
      </c>
      <c r="FZ649" s="9">
        <v>80.989999999999995</v>
      </c>
      <c r="GA649" s="9">
        <v>78.319999999999993</v>
      </c>
      <c r="GB649" s="9">
        <v>74.61</v>
      </c>
    </row>
    <row r="650" spans="1:184" x14ac:dyDescent="0.25">
      <c r="A650" s="6">
        <f t="shared" si="79"/>
        <v>45461</v>
      </c>
      <c r="B650" s="13">
        <f t="shared" si="94"/>
        <v>6</v>
      </c>
      <c r="C650" s="13">
        <f t="shared" si="95"/>
        <v>2024</v>
      </c>
      <c r="D650">
        <f t="shared" si="96"/>
        <v>202406</v>
      </c>
      <c r="E650">
        <f t="shared" si="97"/>
        <v>2</v>
      </c>
      <c r="F650">
        <f t="shared" si="98"/>
        <v>202402</v>
      </c>
      <c r="G650" t="s">
        <v>1407</v>
      </c>
      <c r="H650" s="9">
        <v>5.25</v>
      </c>
      <c r="I650" s="9">
        <v>5.2</v>
      </c>
      <c r="J650" s="10">
        <v>5.1581225999999996</v>
      </c>
      <c r="K650" s="10">
        <v>5.0960149000000001</v>
      </c>
      <c r="L650" s="10">
        <v>5.0315345000000002</v>
      </c>
      <c r="M650" s="10">
        <v>4.9611574000000003</v>
      </c>
      <c r="N650" s="10">
        <v>4.8839848000000003</v>
      </c>
      <c r="O650" s="10">
        <v>4.8017835</v>
      </c>
      <c r="P650" s="10">
        <v>4.7181398999999997</v>
      </c>
      <c r="Q650" s="10">
        <v>4.6366544000000003</v>
      </c>
      <c r="R650" s="10">
        <v>4.5599354999999999</v>
      </c>
      <c r="S650" s="10">
        <v>4.4890600000000003</v>
      </c>
      <c r="T650" s="10">
        <v>4.4238445999999998</v>
      </c>
      <c r="U650" s="10">
        <v>4.3633218999999999</v>
      </c>
      <c r="V650" s="10">
        <v>4.3052530000000004</v>
      </c>
      <c r="W650" s="10">
        <v>4.2489384000000001</v>
      </c>
      <c r="X650" s="10">
        <v>4.1941775000000003</v>
      </c>
      <c r="Y650" s="10">
        <v>4.1407674999999999</v>
      </c>
      <c r="Z650" s="10">
        <v>4.0885058000000001</v>
      </c>
      <c r="AA650" s="10">
        <v>4.0371914999999996</v>
      </c>
      <c r="AB650" s="10">
        <v>3.9867028000000002</v>
      </c>
      <c r="AC650" s="10">
        <v>3.9372577</v>
      </c>
      <c r="AD650" s="10">
        <v>3.8891648999999999</v>
      </c>
      <c r="AE650" s="10">
        <v>3.8427313999999999</v>
      </c>
      <c r="AF650" s="10">
        <v>3.7982645000000002</v>
      </c>
      <c r="AG650" s="10">
        <v>3.7560728000000001</v>
      </c>
      <c r="AH650" s="10">
        <v>3.7163968999999999</v>
      </c>
      <c r="AI650" s="10">
        <v>3.679211</v>
      </c>
      <c r="AJ650" s="10">
        <v>3.6444242</v>
      </c>
      <c r="AK650" s="10">
        <v>3.6119441999999999</v>
      </c>
      <c r="AL650" s="10">
        <v>3.5816788000000002</v>
      </c>
      <c r="AM650" s="10">
        <v>3.5535369000000001</v>
      </c>
      <c r="AN650" s="10">
        <v>3.5274261999999998</v>
      </c>
      <c r="AO650" s="10">
        <v>3.5032546999999998</v>
      </c>
      <c r="AP650" s="10">
        <v>3.4809309000000002</v>
      </c>
      <c r="AQ650" s="10">
        <v>3.4603628999999998</v>
      </c>
      <c r="AR650" s="10">
        <v>3.4414585</v>
      </c>
      <c r="AS650" s="10">
        <v>3.4241263000000002</v>
      </c>
      <c r="AT650" s="10">
        <v>3.4082792</v>
      </c>
      <c r="AU650" s="10">
        <v>3.3938499000000002</v>
      </c>
      <c r="AV650" s="10">
        <v>3.3807767000000002</v>
      </c>
      <c r="AW650" s="10">
        <v>3.3689971000000001</v>
      </c>
      <c r="AX650" s="10">
        <v>3.3584491000000001</v>
      </c>
      <c r="AY650" s="10">
        <v>3.3490706000000001</v>
      </c>
      <c r="AZ650" s="10">
        <v>3.3407993999999999</v>
      </c>
      <c r="BA650" s="10">
        <v>3.3335732999999999</v>
      </c>
      <c r="BB650" s="10">
        <v>3.3273302999999999</v>
      </c>
      <c r="BC650" s="10">
        <v>3.3220082</v>
      </c>
      <c r="BD650" s="10">
        <v>3.3175447999999998</v>
      </c>
      <c r="BE650" s="10">
        <v>3.3138781000000002</v>
      </c>
      <c r="BF650" s="10">
        <v>3.3109508000000001</v>
      </c>
      <c r="BG650" s="10">
        <v>3.3087301</v>
      </c>
      <c r="BH650" s="10">
        <v>3.3071907999999999</v>
      </c>
      <c r="BI650" s="10">
        <v>3.3063072999999998</v>
      </c>
      <c r="BJ650" s="10">
        <v>3.3060543</v>
      </c>
      <c r="BK650" s="10">
        <v>3.3064065</v>
      </c>
      <c r="BL650" s="10">
        <v>3.3073383000000001</v>
      </c>
      <c r="BM650" s="10">
        <v>3.3088245999999999</v>
      </c>
      <c r="BN650" s="10">
        <v>3.3108398000000001</v>
      </c>
      <c r="BO650" s="10">
        <v>3.3133585000000001</v>
      </c>
      <c r="BP650" s="10">
        <v>3.3163554999999998</v>
      </c>
      <c r="BQ650" s="10">
        <v>3.3198053000000001</v>
      </c>
      <c r="BR650" s="10">
        <v>3.3488074999999999</v>
      </c>
      <c r="BS650" s="10">
        <v>3.3890262</v>
      </c>
      <c r="BU650" s="9">
        <v>81.44</v>
      </c>
      <c r="BV650" s="9">
        <v>83.34</v>
      </c>
      <c r="BW650" s="9">
        <v>87.38</v>
      </c>
      <c r="BX650" s="9">
        <v>89.85</v>
      </c>
      <c r="BY650" s="9">
        <v>99.4</v>
      </c>
      <c r="BZ650" s="9">
        <v>103.28</v>
      </c>
      <c r="CA650" s="9">
        <v>103.89</v>
      </c>
      <c r="CB650" s="9">
        <v>103.79</v>
      </c>
      <c r="CC650" s="9">
        <v>99.63</v>
      </c>
      <c r="CD650" s="9">
        <v>94.19</v>
      </c>
      <c r="CE650" s="9">
        <v>90.14</v>
      </c>
      <c r="CF650" s="9">
        <v>88.05</v>
      </c>
      <c r="CG650" s="9">
        <v>86.33</v>
      </c>
      <c r="CH650" s="9">
        <v>87.88</v>
      </c>
      <c r="CI650" s="9">
        <v>90.01</v>
      </c>
      <c r="CJ650" s="9">
        <v>92.07</v>
      </c>
      <c r="CK650" s="9">
        <v>95.07</v>
      </c>
      <c r="CL650" s="9">
        <v>98.06</v>
      </c>
      <c r="CM650" s="9">
        <v>101.72</v>
      </c>
      <c r="CN650" s="9">
        <v>101.79</v>
      </c>
      <c r="CO650" s="9">
        <v>93.98</v>
      </c>
      <c r="CP650" s="9">
        <v>78.739999999999995</v>
      </c>
      <c r="CQ650" s="9">
        <v>76.709999999999994</v>
      </c>
      <c r="CR650" s="9">
        <v>74.28</v>
      </c>
      <c r="CS650" s="9">
        <v>73.11</v>
      </c>
      <c r="CT650" s="9">
        <v>73.680000000000007</v>
      </c>
      <c r="CU650" s="9">
        <v>75.88</v>
      </c>
      <c r="CV650" s="9">
        <v>79.2</v>
      </c>
      <c r="CW650" s="9">
        <v>83.17</v>
      </c>
      <c r="CX650" s="9">
        <v>86.33</v>
      </c>
      <c r="CY650" s="9">
        <v>88.65</v>
      </c>
      <c r="CZ650" s="9">
        <v>87.72</v>
      </c>
      <c r="DA650" s="9">
        <v>83.64</v>
      </c>
      <c r="DB650" s="9">
        <v>76.17</v>
      </c>
      <c r="DC650" s="9">
        <v>70.17</v>
      </c>
      <c r="DD650" s="9">
        <v>67.13</v>
      </c>
      <c r="DE650" s="9">
        <v>65.36</v>
      </c>
      <c r="DF650" s="9">
        <v>66.02</v>
      </c>
      <c r="DG650" s="9">
        <v>69.010000000000005</v>
      </c>
      <c r="DH650" s="9">
        <v>73.2</v>
      </c>
      <c r="DI650" s="9">
        <v>76.86</v>
      </c>
      <c r="DJ650" s="9">
        <v>80.25</v>
      </c>
      <c r="DK650" s="9">
        <v>82.84</v>
      </c>
      <c r="DL650" s="9">
        <v>82.08</v>
      </c>
      <c r="DM650" s="9">
        <v>78.89</v>
      </c>
      <c r="DN650" s="9">
        <v>73.06</v>
      </c>
      <c r="DO650" s="9">
        <v>68.31</v>
      </c>
      <c r="DP650" s="9">
        <v>67.16</v>
      </c>
      <c r="DR650" s="9">
        <v>74.45</v>
      </c>
      <c r="DS650" s="9">
        <v>74.650000000000006</v>
      </c>
      <c r="DT650" s="9">
        <v>79.8</v>
      </c>
      <c r="DU650" s="9">
        <v>80.3</v>
      </c>
      <c r="DV650" s="9">
        <v>87.45</v>
      </c>
      <c r="DW650" s="9">
        <v>90.65</v>
      </c>
      <c r="DX650" s="9">
        <v>93.8</v>
      </c>
      <c r="DY650" s="9">
        <v>93.8</v>
      </c>
      <c r="DZ650" s="9">
        <v>88.9</v>
      </c>
      <c r="EA650" s="9">
        <v>81.25</v>
      </c>
      <c r="EB650" s="9">
        <v>77.900000000000006</v>
      </c>
      <c r="EC650" s="9">
        <v>77.150000000000006</v>
      </c>
      <c r="ED650" s="9">
        <v>75.75</v>
      </c>
      <c r="EE650" s="9">
        <v>75.7</v>
      </c>
      <c r="EF650" s="9">
        <v>78.3</v>
      </c>
      <c r="EG650" s="9">
        <v>85.75</v>
      </c>
      <c r="EH650" s="9">
        <v>88.15</v>
      </c>
      <c r="EI650" s="9">
        <v>88.5</v>
      </c>
      <c r="EJ650" s="9">
        <v>88.5</v>
      </c>
      <c r="EK650" s="9">
        <v>87.8</v>
      </c>
      <c r="EL650" s="9">
        <v>83.45</v>
      </c>
      <c r="EM650" s="9">
        <v>71.400000000000006</v>
      </c>
      <c r="EN650" s="9">
        <v>67.650000000000006</v>
      </c>
      <c r="EO650" s="9">
        <v>67.400000000000006</v>
      </c>
      <c r="EP650" s="9">
        <v>67.650000000000006</v>
      </c>
      <c r="EQ650" s="9">
        <v>68.25</v>
      </c>
      <c r="ER650" s="9">
        <v>71.099999999999994</v>
      </c>
      <c r="ES650" s="9">
        <v>79</v>
      </c>
      <c r="ET650" s="9">
        <v>81.5</v>
      </c>
      <c r="EU650" s="9">
        <v>81.75</v>
      </c>
      <c r="EV650" s="9">
        <v>81.650000000000006</v>
      </c>
      <c r="EW650" s="9">
        <v>81.150000000000006</v>
      </c>
      <c r="EX650" s="9">
        <v>78.45</v>
      </c>
      <c r="EY650" s="9">
        <v>71.099999999999994</v>
      </c>
      <c r="EZ650" s="9">
        <v>68.8</v>
      </c>
      <c r="FA650" s="9">
        <v>68.599999999999994</v>
      </c>
      <c r="FB650" s="9">
        <v>68.8</v>
      </c>
      <c r="FC650" s="9">
        <v>69.25</v>
      </c>
      <c r="FD650" s="9">
        <v>71.650000000000006</v>
      </c>
      <c r="FE650" s="9">
        <v>78.25</v>
      </c>
      <c r="FF650" s="9">
        <v>80.400000000000006</v>
      </c>
      <c r="FG650" s="9">
        <v>80.650000000000006</v>
      </c>
      <c r="FH650" s="9">
        <v>80.599999999999994</v>
      </c>
      <c r="FI650" s="9">
        <v>80.05</v>
      </c>
      <c r="FJ650" s="9">
        <v>76.75</v>
      </c>
      <c r="FK650" s="9">
        <v>67.599999999999994</v>
      </c>
      <c r="FL650" s="9">
        <v>64.75</v>
      </c>
      <c r="FM650" s="9">
        <v>64.55</v>
      </c>
      <c r="FO650" s="9">
        <v>83.284300000000002</v>
      </c>
      <c r="FP650" s="7">
        <v>84.79</v>
      </c>
      <c r="FQ650" s="9">
        <v>1.2689999999999999</v>
      </c>
      <c r="FR650" s="7">
        <f t="shared" ref="FR650:FR713" si="99">FP650/FQ650</f>
        <v>66.816390858944061</v>
      </c>
      <c r="FT650" s="7">
        <v>4.16</v>
      </c>
      <c r="FU650" s="7">
        <v>4.04</v>
      </c>
      <c r="FV650" s="9">
        <v>83.403499999999994</v>
      </c>
      <c r="FX650" s="9">
        <v>85.33</v>
      </c>
      <c r="FY650" s="9">
        <v>83.79</v>
      </c>
      <c r="FZ650" s="9">
        <v>81.99</v>
      </c>
      <c r="GA650" s="9">
        <v>79.28</v>
      </c>
      <c r="GB650" s="9">
        <v>75.489999999999995</v>
      </c>
    </row>
    <row r="651" spans="1:184" x14ac:dyDescent="0.25">
      <c r="A651" s="6">
        <f t="shared" si="79"/>
        <v>45462</v>
      </c>
      <c r="B651" s="13">
        <f t="shared" si="94"/>
        <v>6</v>
      </c>
      <c r="C651" s="13">
        <f t="shared" si="95"/>
        <v>2024</v>
      </c>
      <c r="D651">
        <f t="shared" si="96"/>
        <v>202406</v>
      </c>
      <c r="E651">
        <f t="shared" si="97"/>
        <v>2</v>
      </c>
      <c r="F651">
        <f t="shared" si="98"/>
        <v>202402</v>
      </c>
      <c r="G651" t="s">
        <v>1408</v>
      </c>
      <c r="H651" s="9">
        <v>5.25</v>
      </c>
      <c r="I651" s="9">
        <v>5.2</v>
      </c>
      <c r="J651" s="10">
        <v>5.1812513999999998</v>
      </c>
      <c r="K651" s="10">
        <v>5.1275348000000003</v>
      </c>
      <c r="L651" s="10">
        <v>5.0642493000000002</v>
      </c>
      <c r="M651" s="10">
        <v>4.9906005000000002</v>
      </c>
      <c r="N651" s="10">
        <v>4.9103782999999996</v>
      </c>
      <c r="O651" s="10">
        <v>4.8271755000000001</v>
      </c>
      <c r="P651" s="10">
        <v>4.7443191000000002</v>
      </c>
      <c r="Q651" s="10">
        <v>4.6644202000000003</v>
      </c>
      <c r="R651" s="10">
        <v>4.5890737000000001</v>
      </c>
      <c r="S651" s="10">
        <v>4.5188790000000001</v>
      </c>
      <c r="T651" s="10">
        <v>4.4535337999999998</v>
      </c>
      <c r="U651" s="10">
        <v>4.3923354000000003</v>
      </c>
      <c r="V651" s="10">
        <v>4.3335027999999998</v>
      </c>
      <c r="W651" s="10">
        <v>4.2764635000000002</v>
      </c>
      <c r="X651" s="10">
        <v>4.2210400999999997</v>
      </c>
      <c r="Y651" s="10">
        <v>4.1670531000000004</v>
      </c>
      <c r="Z651" s="10">
        <v>4.1143229000000003</v>
      </c>
      <c r="AA651" s="10">
        <v>4.0626721000000003</v>
      </c>
      <c r="AB651" s="10">
        <v>4.0119870000000004</v>
      </c>
      <c r="AC651" s="10">
        <v>3.9624313</v>
      </c>
      <c r="AD651" s="10">
        <v>3.9142431000000002</v>
      </c>
      <c r="AE651" s="10">
        <v>3.8676586999999998</v>
      </c>
      <c r="AF651" s="10">
        <v>3.8229145999999998</v>
      </c>
      <c r="AG651" s="10">
        <v>3.7802487</v>
      </c>
      <c r="AH651" s="10">
        <v>3.7398494000000002</v>
      </c>
      <c r="AI651" s="10">
        <v>3.7017133000000002</v>
      </c>
      <c r="AJ651" s="10">
        <v>3.6657902</v>
      </c>
      <c r="AK651" s="10">
        <v>3.6320285999999999</v>
      </c>
      <c r="AL651" s="10">
        <v>3.6003772000000001</v>
      </c>
      <c r="AM651" s="10">
        <v>3.5707857000000001</v>
      </c>
      <c r="AN651" s="10">
        <v>3.5432025999999999</v>
      </c>
      <c r="AO651" s="10">
        <v>3.5175765999999999</v>
      </c>
      <c r="AP651" s="10">
        <v>3.4938573000000002</v>
      </c>
      <c r="AQ651" s="10">
        <v>3.4719934000000001</v>
      </c>
      <c r="AR651" s="10">
        <v>3.4519335999999998</v>
      </c>
      <c r="AS651" s="10">
        <v>3.4336272999999999</v>
      </c>
      <c r="AT651" s="10">
        <v>3.4170197</v>
      </c>
      <c r="AU651" s="10">
        <v>3.4020394</v>
      </c>
      <c r="AV651" s="10">
        <v>3.3886097999999998</v>
      </c>
      <c r="AW651" s="10">
        <v>3.3766544000000001</v>
      </c>
      <c r="AX651" s="10">
        <v>3.3660961</v>
      </c>
      <c r="AY651" s="10">
        <v>3.3568587999999999</v>
      </c>
      <c r="AZ651" s="10">
        <v>3.3488655999999999</v>
      </c>
      <c r="BA651" s="10">
        <v>3.3420399000000001</v>
      </c>
      <c r="BB651" s="10">
        <v>3.3363049999999999</v>
      </c>
      <c r="BC651" s="10">
        <v>3.3315844000000001</v>
      </c>
      <c r="BD651" s="10">
        <v>3.3278013</v>
      </c>
      <c r="BE651" s="10">
        <v>3.3248791999999998</v>
      </c>
      <c r="BF651" s="10">
        <v>3.3227476</v>
      </c>
      <c r="BG651" s="10">
        <v>3.3213634000000001</v>
      </c>
      <c r="BH651" s="10">
        <v>3.3206912000000002</v>
      </c>
      <c r="BI651" s="10">
        <v>3.3206956000000001</v>
      </c>
      <c r="BJ651" s="10">
        <v>3.3213409</v>
      </c>
      <c r="BK651" s="10">
        <v>3.3225916</v>
      </c>
      <c r="BL651" s="10">
        <v>3.3244123999999999</v>
      </c>
      <c r="BM651" s="10">
        <v>3.3267677999999998</v>
      </c>
      <c r="BN651" s="10">
        <v>3.3296220999999999</v>
      </c>
      <c r="BO651" s="10">
        <v>3.3329399</v>
      </c>
      <c r="BP651" s="10">
        <v>3.3366859</v>
      </c>
      <c r="BQ651" s="10">
        <v>3.3408243</v>
      </c>
      <c r="BR651" s="10">
        <v>3.3726232999999999</v>
      </c>
      <c r="BS651" s="10">
        <v>3.4139320999999998</v>
      </c>
      <c r="BU651" s="9">
        <v>82.86</v>
      </c>
      <c r="BV651" s="9">
        <v>84.48</v>
      </c>
      <c r="BW651" s="9">
        <v>88.72</v>
      </c>
      <c r="BX651" s="9">
        <v>91.43</v>
      </c>
      <c r="BY651" s="9">
        <v>101.24</v>
      </c>
      <c r="BZ651" s="9">
        <v>105</v>
      </c>
      <c r="CA651" s="9">
        <v>105.6</v>
      </c>
      <c r="CB651" s="9">
        <v>105.53</v>
      </c>
      <c r="CC651" s="9">
        <v>101.63</v>
      </c>
      <c r="CD651" s="9">
        <v>96.03</v>
      </c>
      <c r="CE651" s="9">
        <v>91.88</v>
      </c>
      <c r="CF651" s="9">
        <v>89.77</v>
      </c>
      <c r="CG651" s="9">
        <v>88.16</v>
      </c>
      <c r="CH651" s="9">
        <v>89.54</v>
      </c>
      <c r="CI651" s="9">
        <v>91.6</v>
      </c>
      <c r="CJ651" s="9">
        <v>93.73</v>
      </c>
      <c r="CK651" s="9">
        <v>96.75</v>
      </c>
      <c r="CL651" s="9">
        <v>99.76</v>
      </c>
      <c r="CM651" s="9">
        <v>103.6</v>
      </c>
      <c r="CN651" s="9">
        <v>103.64</v>
      </c>
      <c r="CO651" s="9">
        <v>95.82</v>
      </c>
      <c r="CP651" s="9">
        <v>80.13</v>
      </c>
      <c r="CQ651" s="9">
        <v>78.03</v>
      </c>
      <c r="CR651" s="9">
        <v>75.5</v>
      </c>
      <c r="CS651" s="9">
        <v>74.03</v>
      </c>
      <c r="CT651" s="9">
        <v>74.599999999999994</v>
      </c>
      <c r="CU651" s="9">
        <v>76.8</v>
      </c>
      <c r="CV651" s="9">
        <v>80.42</v>
      </c>
      <c r="CW651" s="9">
        <v>84.34</v>
      </c>
      <c r="CX651" s="9">
        <v>87.43</v>
      </c>
      <c r="CY651" s="9">
        <v>89.87</v>
      </c>
      <c r="CZ651" s="9">
        <v>88.9</v>
      </c>
      <c r="DA651" s="9">
        <v>84.77</v>
      </c>
      <c r="DB651" s="9">
        <v>75.5</v>
      </c>
      <c r="DC651" s="9">
        <v>70.67</v>
      </c>
      <c r="DD651" s="9">
        <v>67.94</v>
      </c>
      <c r="DE651" s="9">
        <v>66.650000000000006</v>
      </c>
      <c r="DF651" s="9">
        <v>67.17</v>
      </c>
      <c r="DG651" s="9">
        <v>70.14</v>
      </c>
      <c r="DH651" s="9">
        <v>74.39</v>
      </c>
      <c r="DI651" s="9">
        <v>77.930000000000007</v>
      </c>
      <c r="DJ651" s="9">
        <v>81.14</v>
      </c>
      <c r="DK651" s="9">
        <v>83.56</v>
      </c>
      <c r="DL651" s="9">
        <v>82.54</v>
      </c>
      <c r="DM651" s="9">
        <v>79.069999999999993</v>
      </c>
      <c r="DN651" s="9">
        <v>72.08</v>
      </c>
      <c r="DO651" s="9">
        <v>67.33</v>
      </c>
      <c r="DP651" s="9">
        <v>66.180000000000007</v>
      </c>
      <c r="DR651" s="9">
        <v>75.099999999999994</v>
      </c>
      <c r="DS651" s="9">
        <v>74.849999999999994</v>
      </c>
      <c r="DT651" s="9">
        <v>80.75</v>
      </c>
      <c r="DU651" s="9">
        <v>80.849999999999994</v>
      </c>
      <c r="DV651" s="9">
        <v>88.65</v>
      </c>
      <c r="DW651" s="9">
        <v>92.1</v>
      </c>
      <c r="DX651" s="9">
        <v>95</v>
      </c>
      <c r="DY651" s="9">
        <v>95</v>
      </c>
      <c r="DZ651" s="9">
        <v>90.1</v>
      </c>
      <c r="EA651" s="9">
        <v>82.5</v>
      </c>
      <c r="EB651" s="9">
        <v>79.150000000000006</v>
      </c>
      <c r="EC651" s="9">
        <v>78.400000000000006</v>
      </c>
      <c r="ED651" s="9">
        <v>76.75</v>
      </c>
      <c r="EE651" s="9">
        <v>76.7</v>
      </c>
      <c r="EF651" s="9">
        <v>79.3</v>
      </c>
      <c r="EG651" s="9">
        <v>86.95</v>
      </c>
      <c r="EH651" s="9">
        <v>89.45</v>
      </c>
      <c r="EI651" s="9">
        <v>89.75</v>
      </c>
      <c r="EJ651" s="9">
        <v>89.8</v>
      </c>
      <c r="EK651" s="9">
        <v>89.05</v>
      </c>
      <c r="EL651" s="9">
        <v>84.55</v>
      </c>
      <c r="EM651" s="9">
        <v>72.2</v>
      </c>
      <c r="EN651" s="9">
        <v>68.349999999999994</v>
      </c>
      <c r="EO651" s="9">
        <v>68.099999999999994</v>
      </c>
      <c r="EP651" s="9">
        <v>68.349999999999994</v>
      </c>
      <c r="EQ651" s="9">
        <v>69</v>
      </c>
      <c r="ER651" s="9">
        <v>72</v>
      </c>
      <c r="ES651" s="9">
        <v>80.3</v>
      </c>
      <c r="ET651" s="9">
        <v>82.9</v>
      </c>
      <c r="EU651" s="9">
        <v>83.2</v>
      </c>
      <c r="EV651" s="9">
        <v>83.1</v>
      </c>
      <c r="EW651" s="9">
        <v>82.55</v>
      </c>
      <c r="EX651" s="9">
        <v>79.7</v>
      </c>
      <c r="EY651" s="9">
        <v>71.900000000000006</v>
      </c>
      <c r="EZ651" s="9">
        <v>69.45</v>
      </c>
      <c r="FA651" s="9">
        <v>69.25</v>
      </c>
      <c r="FB651" s="9">
        <v>69.45</v>
      </c>
      <c r="FC651" s="9">
        <v>69.900000000000006</v>
      </c>
      <c r="FD651" s="9">
        <v>72.099999999999994</v>
      </c>
      <c r="FE651" s="9">
        <v>78.05</v>
      </c>
      <c r="FF651" s="9">
        <v>80</v>
      </c>
      <c r="FG651" s="9">
        <v>80.3</v>
      </c>
      <c r="FH651" s="9">
        <v>80.25</v>
      </c>
      <c r="FI651" s="9">
        <v>79.7</v>
      </c>
      <c r="FJ651" s="9">
        <v>76.400000000000006</v>
      </c>
      <c r="FK651" s="9">
        <v>67.3</v>
      </c>
      <c r="FL651" s="9">
        <v>64.400000000000006</v>
      </c>
      <c r="FM651" s="9">
        <v>64.25</v>
      </c>
      <c r="FO651" s="9">
        <v>83.501099999999994</v>
      </c>
      <c r="FP651" s="7">
        <v>85.64</v>
      </c>
      <c r="FQ651" s="9">
        <v>1.2732000000000001</v>
      </c>
      <c r="FR651" s="7">
        <f t="shared" si="99"/>
        <v>67.263587810241901</v>
      </c>
      <c r="FT651" s="7">
        <v>4.1900000000000004</v>
      </c>
      <c r="FU651" s="7">
        <v>4.07</v>
      </c>
      <c r="FV651" s="9">
        <v>83.632099999999994</v>
      </c>
      <c r="FX651" s="9">
        <v>85.07</v>
      </c>
      <c r="FY651" s="9">
        <v>83.58</v>
      </c>
      <c r="FZ651" s="9">
        <v>81.87</v>
      </c>
      <c r="GA651" s="9">
        <v>79.23</v>
      </c>
      <c r="GB651" s="9">
        <v>75.44</v>
      </c>
    </row>
    <row r="652" spans="1:184" x14ac:dyDescent="0.25">
      <c r="A652" s="6">
        <f t="shared" si="79"/>
        <v>45463</v>
      </c>
      <c r="B652" s="13">
        <f t="shared" si="94"/>
        <v>6</v>
      </c>
      <c r="C652" s="13">
        <f t="shared" si="95"/>
        <v>2024</v>
      </c>
      <c r="D652">
        <f t="shared" si="96"/>
        <v>202406</v>
      </c>
      <c r="E652">
        <f t="shared" si="97"/>
        <v>2</v>
      </c>
      <c r="F652">
        <f t="shared" si="98"/>
        <v>202402</v>
      </c>
      <c r="G652" t="s">
        <v>1409</v>
      </c>
      <c r="H652" s="9">
        <v>5.25</v>
      </c>
      <c r="I652" s="9">
        <v>5.2</v>
      </c>
      <c r="J652" s="10">
        <v>5.1624705000000004</v>
      </c>
      <c r="K652" s="10">
        <v>5.0767312999999996</v>
      </c>
      <c r="L652" s="10">
        <v>4.9999909000000002</v>
      </c>
      <c r="M652" s="10">
        <v>4.9235989</v>
      </c>
      <c r="N652" s="10">
        <v>4.8431430999999998</v>
      </c>
      <c r="O652" s="10">
        <v>4.7598172999999999</v>
      </c>
      <c r="P652" s="10">
        <v>4.6770832999999996</v>
      </c>
      <c r="Q652" s="10">
        <v>4.5981500999999998</v>
      </c>
      <c r="R652" s="10">
        <v>4.5249451000000001</v>
      </c>
      <c r="S652" s="10">
        <v>4.4578987999999997</v>
      </c>
      <c r="T652" s="10">
        <v>4.3962801000000002</v>
      </c>
      <c r="U652" s="10">
        <v>4.3387365999999998</v>
      </c>
      <c r="V652" s="10">
        <v>4.2827009</v>
      </c>
      <c r="W652" s="10">
        <v>4.2274855000000002</v>
      </c>
      <c r="X652" s="10">
        <v>4.1729824000000004</v>
      </c>
      <c r="Y652" s="10">
        <v>4.1190815000000001</v>
      </c>
      <c r="Z652" s="10">
        <v>4.0656727000000004</v>
      </c>
      <c r="AA652" s="10">
        <v>4.0126479000000002</v>
      </c>
      <c r="AB652" s="10">
        <v>3.9599728999999999</v>
      </c>
      <c r="AC652" s="10">
        <v>3.9080023000000002</v>
      </c>
      <c r="AD652" s="10">
        <v>3.8572171000000002</v>
      </c>
      <c r="AE652" s="10">
        <v>3.8080962</v>
      </c>
      <c r="AF652" s="10">
        <v>3.7611186000000001</v>
      </c>
      <c r="AG652" s="10">
        <v>3.7167650000000001</v>
      </c>
      <c r="AH652" s="10">
        <v>3.6754324</v>
      </c>
      <c r="AI652" s="10">
        <v>3.6371175</v>
      </c>
      <c r="AJ652" s="10">
        <v>3.6016965999999999</v>
      </c>
      <c r="AK652" s="10">
        <v>3.5690445</v>
      </c>
      <c r="AL652" s="10">
        <v>3.5390362999999998</v>
      </c>
      <c r="AM652" s="10">
        <v>3.5115481000000002</v>
      </c>
      <c r="AN652" s="10">
        <v>3.4864548000000002</v>
      </c>
      <c r="AO652" s="10">
        <v>3.4636315</v>
      </c>
      <c r="AP652" s="10">
        <v>3.4429542</v>
      </c>
      <c r="AQ652" s="10">
        <v>3.4242978000000002</v>
      </c>
      <c r="AR652" s="10">
        <v>3.4075376999999998</v>
      </c>
      <c r="AS652" s="10">
        <v>3.3925494</v>
      </c>
      <c r="AT652" s="10">
        <v>3.3792135999999999</v>
      </c>
      <c r="AU652" s="10">
        <v>3.3674347999999998</v>
      </c>
      <c r="AV652" s="10">
        <v>3.3571244999999998</v>
      </c>
      <c r="AW652" s="10">
        <v>3.3481936999999999</v>
      </c>
      <c r="AX652" s="10">
        <v>3.3405537000000001</v>
      </c>
      <c r="AY652" s="10">
        <v>3.3341156999999999</v>
      </c>
      <c r="AZ652" s="10">
        <v>3.3287909</v>
      </c>
      <c r="BA652" s="10">
        <v>3.3244905</v>
      </c>
      <c r="BB652" s="10">
        <v>3.3211257999999999</v>
      </c>
      <c r="BC652" s="10">
        <v>3.3186079999999998</v>
      </c>
      <c r="BD652" s="10">
        <v>3.3168483000000002</v>
      </c>
      <c r="BE652" s="10">
        <v>3.3157578999999999</v>
      </c>
      <c r="BF652" s="10">
        <v>3.3152585999999999</v>
      </c>
      <c r="BG652" s="10">
        <v>3.3153185999999999</v>
      </c>
      <c r="BH652" s="10">
        <v>3.3159190000000001</v>
      </c>
      <c r="BI652" s="10">
        <v>3.3170408999999998</v>
      </c>
      <c r="BJ652" s="10">
        <v>3.3186653000000002</v>
      </c>
      <c r="BK652" s="10">
        <v>3.3207734000000002</v>
      </c>
      <c r="BL652" s="10">
        <v>3.3233461000000002</v>
      </c>
      <c r="BM652" s="10">
        <v>3.3263645999999998</v>
      </c>
      <c r="BN652" s="10">
        <v>3.3298100000000002</v>
      </c>
      <c r="BO652" s="10">
        <v>3.3336633</v>
      </c>
      <c r="BP652" s="10">
        <v>3.3379056</v>
      </c>
      <c r="BQ652" s="10">
        <v>3.3425180000000001</v>
      </c>
      <c r="BR652" s="10">
        <v>3.3770908999999998</v>
      </c>
      <c r="BS652" s="10">
        <v>3.4213502</v>
      </c>
      <c r="BU652" s="9">
        <v>80.39</v>
      </c>
      <c r="BV652" s="9">
        <v>82.1</v>
      </c>
      <c r="BW652" s="9">
        <v>86.79</v>
      </c>
      <c r="BX652" s="9">
        <v>90</v>
      </c>
      <c r="BY652" s="9">
        <v>100.08</v>
      </c>
      <c r="BZ652" s="9">
        <v>104.18</v>
      </c>
      <c r="CA652" s="9">
        <v>104.88</v>
      </c>
      <c r="CB652" s="9">
        <v>104.78</v>
      </c>
      <c r="CC652" s="9">
        <v>100.82</v>
      </c>
      <c r="CD652" s="9">
        <v>95.41</v>
      </c>
      <c r="CE652" s="9">
        <v>91.88</v>
      </c>
      <c r="CF652" s="9">
        <v>89.79</v>
      </c>
      <c r="CG652" s="9">
        <v>88.26</v>
      </c>
      <c r="CH652" s="9">
        <v>89.71</v>
      </c>
      <c r="CI652" s="9">
        <v>91.68</v>
      </c>
      <c r="CJ652" s="9">
        <v>93.74</v>
      </c>
      <c r="CK652" s="9">
        <v>96.89</v>
      </c>
      <c r="CL652" s="9">
        <v>99.9</v>
      </c>
      <c r="CM652" s="9">
        <v>103.65</v>
      </c>
      <c r="CN652" s="9">
        <v>103.63</v>
      </c>
      <c r="CO652" s="9">
        <v>95.69</v>
      </c>
      <c r="CP652" s="9">
        <v>80.239999999999995</v>
      </c>
      <c r="CQ652" s="9">
        <v>78.14</v>
      </c>
      <c r="CR652" s="9">
        <v>75.55</v>
      </c>
      <c r="CS652" s="9">
        <v>74.11</v>
      </c>
      <c r="CT652" s="9">
        <v>74.67</v>
      </c>
      <c r="CU652" s="9">
        <v>76.86</v>
      </c>
      <c r="CV652" s="9">
        <v>80.52</v>
      </c>
      <c r="CW652" s="9">
        <v>84.44</v>
      </c>
      <c r="CX652" s="9">
        <v>87.52</v>
      </c>
      <c r="CY652" s="9">
        <v>89.99</v>
      </c>
      <c r="CZ652" s="9">
        <v>88.99</v>
      </c>
      <c r="DA652" s="9">
        <v>84.88</v>
      </c>
      <c r="DB652" s="9">
        <v>75.5</v>
      </c>
      <c r="DC652" s="9">
        <v>70.67</v>
      </c>
      <c r="DD652" s="9">
        <v>67.95</v>
      </c>
      <c r="DE652" s="9">
        <v>66.900000000000006</v>
      </c>
      <c r="DF652" s="9">
        <v>67.42</v>
      </c>
      <c r="DG652" s="9">
        <v>70.39</v>
      </c>
      <c r="DH652" s="9">
        <v>74.66</v>
      </c>
      <c r="DI652" s="9">
        <v>78.2</v>
      </c>
      <c r="DJ652" s="9">
        <v>81.41</v>
      </c>
      <c r="DK652" s="9">
        <v>83.72</v>
      </c>
      <c r="DL652" s="9">
        <v>82.7</v>
      </c>
      <c r="DM652" s="9">
        <v>79.23</v>
      </c>
      <c r="DN652" s="9">
        <v>72.040000000000006</v>
      </c>
      <c r="DO652" s="9">
        <v>67.290000000000006</v>
      </c>
      <c r="DP652" s="9">
        <v>66.14</v>
      </c>
      <c r="DR652" s="9">
        <v>75.099999999999994</v>
      </c>
      <c r="DS652" s="9">
        <v>74.849999999999994</v>
      </c>
      <c r="DT652" s="9">
        <v>80.7</v>
      </c>
      <c r="DU652" s="9">
        <v>81.75</v>
      </c>
      <c r="DV652" s="9">
        <v>89.1</v>
      </c>
      <c r="DW652" s="9">
        <v>90.9</v>
      </c>
      <c r="DX652" s="9">
        <v>95.05</v>
      </c>
      <c r="DY652" s="9">
        <v>95.05</v>
      </c>
      <c r="DZ652" s="9">
        <v>90.15</v>
      </c>
      <c r="EA652" s="9">
        <v>81.8</v>
      </c>
      <c r="EB652" s="9">
        <v>79.05</v>
      </c>
      <c r="EC652" s="9">
        <v>78.349999999999994</v>
      </c>
      <c r="ED652" s="9">
        <v>77.25</v>
      </c>
      <c r="EE652" s="9">
        <v>77.25</v>
      </c>
      <c r="EF652" s="9">
        <v>79.8</v>
      </c>
      <c r="EG652" s="9">
        <v>87</v>
      </c>
      <c r="EH652" s="9">
        <v>89.35</v>
      </c>
      <c r="EI652" s="9">
        <v>89.65</v>
      </c>
      <c r="EJ652" s="9">
        <v>89.7</v>
      </c>
      <c r="EK652" s="9">
        <v>89</v>
      </c>
      <c r="EL652" s="9">
        <v>84.55</v>
      </c>
      <c r="EM652" s="9">
        <v>72.25</v>
      </c>
      <c r="EN652" s="9">
        <v>68.400000000000006</v>
      </c>
      <c r="EO652" s="9">
        <v>68.150000000000006</v>
      </c>
      <c r="EP652" s="9">
        <v>68.45</v>
      </c>
      <c r="EQ652" s="9">
        <v>69.05</v>
      </c>
      <c r="ER652" s="9">
        <v>72.05</v>
      </c>
      <c r="ES652" s="9">
        <v>80.349999999999994</v>
      </c>
      <c r="ET652" s="9">
        <v>83</v>
      </c>
      <c r="EU652" s="9">
        <v>83.25</v>
      </c>
      <c r="EV652" s="9">
        <v>83.15</v>
      </c>
      <c r="EW652" s="9">
        <v>82.6</v>
      </c>
      <c r="EX652" s="9">
        <v>79.75</v>
      </c>
      <c r="EY652" s="9">
        <v>71.95</v>
      </c>
      <c r="EZ652" s="9">
        <v>69.5</v>
      </c>
      <c r="FA652" s="9">
        <v>69.349999999999994</v>
      </c>
      <c r="FB652" s="9">
        <v>69.5</v>
      </c>
      <c r="FC652" s="9">
        <v>70</v>
      </c>
      <c r="FD652" s="9">
        <v>72.150000000000006</v>
      </c>
      <c r="FE652" s="9">
        <v>78.150000000000006</v>
      </c>
      <c r="FF652" s="9">
        <v>80.05</v>
      </c>
      <c r="FG652" s="9">
        <v>80.349999999999994</v>
      </c>
      <c r="FH652" s="9">
        <v>80.349999999999994</v>
      </c>
      <c r="FI652" s="9">
        <v>79.8</v>
      </c>
      <c r="FJ652" s="9">
        <v>76.45</v>
      </c>
      <c r="FK652" s="9">
        <v>67.349999999999994</v>
      </c>
      <c r="FL652" s="9">
        <v>64.5</v>
      </c>
      <c r="FM652" s="9">
        <v>64.3</v>
      </c>
      <c r="FO652" s="9">
        <v>83.371899999999997</v>
      </c>
      <c r="FP652" s="7">
        <v>85.92</v>
      </c>
      <c r="FQ652" s="9">
        <v>1.2685999999999999</v>
      </c>
      <c r="FR652" s="7">
        <f t="shared" si="99"/>
        <v>67.728204319722536</v>
      </c>
      <c r="FT652" s="7">
        <v>4.1500000000000004</v>
      </c>
      <c r="FU652" s="7">
        <v>4.05</v>
      </c>
      <c r="FV652" s="9">
        <v>83.495099999999994</v>
      </c>
      <c r="FX652" s="9">
        <v>85.71</v>
      </c>
      <c r="FY652" s="9">
        <v>84.13</v>
      </c>
      <c r="FZ652" s="9">
        <v>82.34</v>
      </c>
      <c r="GA652" s="9">
        <v>79.64</v>
      </c>
      <c r="GB652" s="9">
        <v>75.77</v>
      </c>
    </row>
    <row r="653" spans="1:184" x14ac:dyDescent="0.25">
      <c r="A653" s="6">
        <f t="shared" si="79"/>
        <v>45464</v>
      </c>
      <c r="B653" s="13">
        <f t="shared" si="94"/>
        <v>6</v>
      </c>
      <c r="C653" s="13">
        <f t="shared" si="95"/>
        <v>2024</v>
      </c>
      <c r="D653">
        <f t="shared" si="96"/>
        <v>202406</v>
      </c>
      <c r="E653">
        <f t="shared" si="97"/>
        <v>2</v>
      </c>
      <c r="F653">
        <f t="shared" si="98"/>
        <v>202402</v>
      </c>
      <c r="G653" t="s">
        <v>1410</v>
      </c>
      <c r="H653" s="9">
        <v>5.25</v>
      </c>
      <c r="I653" s="9">
        <v>5.2</v>
      </c>
      <c r="J653" s="10">
        <v>5.1597400999999996</v>
      </c>
      <c r="K653" s="10">
        <v>5.0739947000000001</v>
      </c>
      <c r="L653" s="10">
        <v>5.0003225000000002</v>
      </c>
      <c r="M653" s="10">
        <v>4.9280438000000002</v>
      </c>
      <c r="N653" s="10">
        <v>4.8510372000000004</v>
      </c>
      <c r="O653" s="10">
        <v>4.7698023999999997</v>
      </c>
      <c r="P653" s="10">
        <v>4.6871717999999998</v>
      </c>
      <c r="Q653" s="10">
        <v>4.6058510000000004</v>
      </c>
      <c r="R653" s="10">
        <v>4.5277073000000003</v>
      </c>
      <c r="S653" s="10">
        <v>4.4536420000000003</v>
      </c>
      <c r="T653" s="10">
        <v>4.3839294000000004</v>
      </c>
      <c r="U653" s="10">
        <v>4.3183452999999998</v>
      </c>
      <c r="V653" s="10">
        <v>4.2559969000000004</v>
      </c>
      <c r="W653" s="10">
        <v>4.1965022999999997</v>
      </c>
      <c r="X653" s="10">
        <v>4.1396911999999997</v>
      </c>
      <c r="Y653" s="10">
        <v>4.0853912000000001</v>
      </c>
      <c r="Z653" s="10">
        <v>4.0334303</v>
      </c>
      <c r="AA653" s="10">
        <v>3.9836382000000001</v>
      </c>
      <c r="AB653" s="10">
        <v>3.9358764000000002</v>
      </c>
      <c r="AC653" s="10">
        <v>3.890164</v>
      </c>
      <c r="AD653" s="10">
        <v>3.8465668000000002</v>
      </c>
      <c r="AE653" s="10">
        <v>3.8051493999999999</v>
      </c>
      <c r="AF653" s="10">
        <v>3.7659761999999999</v>
      </c>
      <c r="AG653" s="10">
        <v>3.7291129999999999</v>
      </c>
      <c r="AH653" s="10">
        <v>3.6946005</v>
      </c>
      <c r="AI653" s="10">
        <v>3.6623746000000001</v>
      </c>
      <c r="AJ653" s="10">
        <v>3.6323430999999999</v>
      </c>
      <c r="AK653" s="10">
        <v>3.6044130000000001</v>
      </c>
      <c r="AL653" s="10">
        <v>3.5784910999999999</v>
      </c>
      <c r="AM653" s="10">
        <v>3.5544851999999998</v>
      </c>
      <c r="AN653" s="10">
        <v>3.5323022000000002</v>
      </c>
      <c r="AO653" s="10">
        <v>3.5118491000000001</v>
      </c>
      <c r="AP653" s="10">
        <v>3.4930336</v>
      </c>
      <c r="AQ653" s="10">
        <v>3.4757625999999999</v>
      </c>
      <c r="AR653" s="10">
        <v>3.4599430999999998</v>
      </c>
      <c r="AS653" s="10">
        <v>3.4454828000000002</v>
      </c>
      <c r="AT653" s="10">
        <v>3.4322949999999999</v>
      </c>
      <c r="AU653" s="10">
        <v>3.4203190999999999</v>
      </c>
      <c r="AV653" s="10">
        <v>3.4095011</v>
      </c>
      <c r="AW653" s="10">
        <v>3.3997869000000001</v>
      </c>
      <c r="AX653" s="10">
        <v>3.3911220000000002</v>
      </c>
      <c r="AY653" s="10">
        <v>3.3834526999999999</v>
      </c>
      <c r="AZ653" s="10">
        <v>3.3767246000000002</v>
      </c>
      <c r="BA653" s="10">
        <v>3.3708833999999999</v>
      </c>
      <c r="BB653" s="10">
        <v>3.3658752999999999</v>
      </c>
      <c r="BC653" s="10">
        <v>3.3616459999999999</v>
      </c>
      <c r="BD653" s="10">
        <v>3.3581411999999999</v>
      </c>
      <c r="BE653" s="10">
        <v>3.3553069999999998</v>
      </c>
      <c r="BF653" s="10">
        <v>3.3530943</v>
      </c>
      <c r="BG653" s="10">
        <v>3.3514770999999999</v>
      </c>
      <c r="BH653" s="10">
        <v>3.3504358999999999</v>
      </c>
      <c r="BI653" s="10">
        <v>3.3499509000000001</v>
      </c>
      <c r="BJ653" s="10">
        <v>3.3500025</v>
      </c>
      <c r="BK653" s="10">
        <v>3.3505710999999998</v>
      </c>
      <c r="BL653" s="10">
        <v>3.3516370000000002</v>
      </c>
      <c r="BM653" s="10">
        <v>3.3531806999999998</v>
      </c>
      <c r="BN653" s="10">
        <v>3.3551823000000001</v>
      </c>
      <c r="BO653" s="10">
        <v>3.3576223000000001</v>
      </c>
      <c r="BP653" s="10">
        <v>3.3604810999999999</v>
      </c>
      <c r="BQ653" s="10">
        <v>3.3637389999999998</v>
      </c>
      <c r="BR653" s="10">
        <v>3.3908144999999998</v>
      </c>
      <c r="BS653" s="10">
        <v>3.4288069000000001</v>
      </c>
      <c r="BU653" s="9">
        <v>79.150000000000006</v>
      </c>
      <c r="BV653" s="9">
        <v>80.8</v>
      </c>
      <c r="BW653" s="9">
        <v>85.59</v>
      </c>
      <c r="BX653" s="9">
        <v>88.6</v>
      </c>
      <c r="BY653" s="9">
        <v>98.76</v>
      </c>
      <c r="BZ653" s="9">
        <v>102.78</v>
      </c>
      <c r="CA653" s="9">
        <v>103.5</v>
      </c>
      <c r="CB653" s="9">
        <v>103.47</v>
      </c>
      <c r="CC653" s="9">
        <v>99.43</v>
      </c>
      <c r="CD653" s="9">
        <v>94.76</v>
      </c>
      <c r="CE653" s="9">
        <v>90.91</v>
      </c>
      <c r="CF653" s="9">
        <v>88.85</v>
      </c>
      <c r="CG653" s="9">
        <v>87.17</v>
      </c>
      <c r="CH653" s="9">
        <v>88.7</v>
      </c>
      <c r="CI653" s="9">
        <v>90.88</v>
      </c>
      <c r="CJ653" s="9">
        <v>93.04</v>
      </c>
      <c r="CK653" s="9">
        <v>96.11</v>
      </c>
      <c r="CL653" s="9">
        <v>99.15</v>
      </c>
      <c r="CM653" s="9">
        <v>103.12</v>
      </c>
      <c r="CN653" s="9">
        <v>102.91</v>
      </c>
      <c r="CO653" s="9">
        <v>95.22</v>
      </c>
      <c r="CP653" s="9">
        <v>80.209999999999994</v>
      </c>
      <c r="CQ653" s="9">
        <v>78.06</v>
      </c>
      <c r="CR653" s="9">
        <v>75.47</v>
      </c>
      <c r="CS653" s="9">
        <v>74.02</v>
      </c>
      <c r="CT653" s="9">
        <v>74.58</v>
      </c>
      <c r="CU653" s="9">
        <v>76.77</v>
      </c>
      <c r="CV653" s="9">
        <v>80.42</v>
      </c>
      <c r="CW653" s="9">
        <v>84.32</v>
      </c>
      <c r="CX653" s="9">
        <v>87.39</v>
      </c>
      <c r="CY653" s="9">
        <v>90.11</v>
      </c>
      <c r="CZ653" s="9">
        <v>89.08</v>
      </c>
      <c r="DA653" s="9">
        <v>84.93</v>
      </c>
      <c r="DB653" s="9">
        <v>75.39</v>
      </c>
      <c r="DC653" s="9">
        <v>70.56</v>
      </c>
      <c r="DD653" s="9">
        <v>67.84</v>
      </c>
      <c r="DE653" s="9">
        <v>66.94</v>
      </c>
      <c r="DF653" s="9">
        <v>67.459999999999994</v>
      </c>
      <c r="DG653" s="9">
        <v>70.44</v>
      </c>
      <c r="DH653" s="9">
        <v>74.709999999999994</v>
      </c>
      <c r="DI653" s="9">
        <v>78.25</v>
      </c>
      <c r="DJ653" s="9">
        <v>81.459999999999994</v>
      </c>
      <c r="DK653" s="9">
        <v>83.96</v>
      </c>
      <c r="DL653" s="9">
        <v>82.94</v>
      </c>
      <c r="DM653" s="9">
        <v>79.47</v>
      </c>
      <c r="DN653" s="9">
        <v>72.19</v>
      </c>
      <c r="DO653" s="9">
        <v>67.44</v>
      </c>
      <c r="DP653" s="9">
        <v>66.290000000000006</v>
      </c>
      <c r="DR653" s="9">
        <v>72.05</v>
      </c>
      <c r="DS653" s="9">
        <v>71.849999999999994</v>
      </c>
      <c r="DT653" s="9">
        <v>77.25</v>
      </c>
      <c r="DU653" s="9">
        <v>78.599999999999994</v>
      </c>
      <c r="DV653" s="9">
        <v>85.75</v>
      </c>
      <c r="DW653" s="9">
        <v>89.15</v>
      </c>
      <c r="DX653" s="9">
        <v>92.3</v>
      </c>
      <c r="DY653" s="9">
        <v>92.3</v>
      </c>
      <c r="DZ653" s="9">
        <v>87.4</v>
      </c>
      <c r="EA653" s="9">
        <v>79.650000000000006</v>
      </c>
      <c r="EB653" s="9">
        <v>77.150000000000006</v>
      </c>
      <c r="EC653" s="9">
        <v>76.45</v>
      </c>
      <c r="ED653" s="9">
        <v>75.349999999999994</v>
      </c>
      <c r="EE653" s="9">
        <v>75.349999999999994</v>
      </c>
      <c r="EF653" s="9">
        <v>77.900000000000006</v>
      </c>
      <c r="EG653" s="9">
        <v>85.15</v>
      </c>
      <c r="EH653" s="9">
        <v>87.5</v>
      </c>
      <c r="EI653" s="9">
        <v>87.8</v>
      </c>
      <c r="EJ653" s="9">
        <v>87.8</v>
      </c>
      <c r="EK653" s="9">
        <v>87.15</v>
      </c>
      <c r="EL653" s="9">
        <v>82.75</v>
      </c>
      <c r="EM653" s="9">
        <v>70.7</v>
      </c>
      <c r="EN653" s="9">
        <v>66.900000000000006</v>
      </c>
      <c r="EO653" s="9">
        <v>66.650000000000006</v>
      </c>
      <c r="EP653" s="9">
        <v>66.95</v>
      </c>
      <c r="EQ653" s="9">
        <v>67.55</v>
      </c>
      <c r="ER653" s="9">
        <v>70.55</v>
      </c>
      <c r="ES653" s="9">
        <v>78.849999999999994</v>
      </c>
      <c r="ET653" s="9">
        <v>81.5</v>
      </c>
      <c r="EU653" s="9">
        <v>81.75</v>
      </c>
      <c r="EV653" s="9">
        <v>81.650000000000006</v>
      </c>
      <c r="EW653" s="9">
        <v>81.099999999999994</v>
      </c>
      <c r="EX653" s="9">
        <v>78.25</v>
      </c>
      <c r="EY653" s="9">
        <v>70.45</v>
      </c>
      <c r="EZ653" s="9">
        <v>68</v>
      </c>
      <c r="FA653" s="9">
        <v>67.8</v>
      </c>
      <c r="FB653" s="9">
        <v>68</v>
      </c>
      <c r="FC653" s="9">
        <v>68.45</v>
      </c>
      <c r="FD653" s="9">
        <v>70.650000000000006</v>
      </c>
      <c r="FE653" s="9">
        <v>76.599999999999994</v>
      </c>
      <c r="FF653" s="9">
        <v>78.55</v>
      </c>
      <c r="FG653" s="9">
        <v>78.849999999999994</v>
      </c>
      <c r="FH653" s="9">
        <v>78.8</v>
      </c>
      <c r="FI653" s="9">
        <v>78.25</v>
      </c>
      <c r="FJ653" s="9">
        <v>74.95</v>
      </c>
      <c r="FK653" s="9">
        <v>65.849999999999994</v>
      </c>
      <c r="FL653" s="9">
        <v>63</v>
      </c>
      <c r="FM653" s="9">
        <v>62.8</v>
      </c>
      <c r="FO653" s="9">
        <v>83.1755</v>
      </c>
      <c r="FP653" s="7">
        <v>86.42</v>
      </c>
      <c r="FQ653" s="9">
        <v>1.2625999999999999</v>
      </c>
      <c r="FR653" s="7">
        <f t="shared" si="99"/>
        <v>68.446063678124503</v>
      </c>
      <c r="FT653" s="7">
        <v>4.17</v>
      </c>
      <c r="FU653" s="7">
        <v>4.07</v>
      </c>
      <c r="FV653" s="9">
        <v>83.298199999999994</v>
      </c>
      <c r="FX653" s="9">
        <v>85.24</v>
      </c>
      <c r="FY653" s="9">
        <v>83.56</v>
      </c>
      <c r="FZ653" s="9">
        <v>81.78</v>
      </c>
      <c r="GA653" s="9">
        <v>79.12</v>
      </c>
      <c r="GB653" s="9">
        <v>75.31</v>
      </c>
    </row>
    <row r="654" spans="1:184" x14ac:dyDescent="0.25">
      <c r="A654" s="6">
        <f t="shared" si="79"/>
        <v>45467</v>
      </c>
      <c r="B654" s="13">
        <f t="shared" si="94"/>
        <v>6</v>
      </c>
      <c r="C654" s="13">
        <f t="shared" si="95"/>
        <v>2024</v>
      </c>
      <c r="D654">
        <f t="shared" si="96"/>
        <v>202406</v>
      </c>
      <c r="E654">
        <f t="shared" si="97"/>
        <v>2</v>
      </c>
      <c r="F654">
        <f t="shared" si="98"/>
        <v>202402</v>
      </c>
      <c r="G654" t="s">
        <v>1411</v>
      </c>
      <c r="H654" s="9">
        <v>5.25</v>
      </c>
      <c r="I654" s="9">
        <v>5.2</v>
      </c>
      <c r="J654" s="10">
        <v>5.1500171000000003</v>
      </c>
      <c r="K654" s="10">
        <v>5.0601991000000002</v>
      </c>
      <c r="L654" s="10">
        <v>4.9881393000000003</v>
      </c>
      <c r="M654" s="10">
        <v>4.9189147000000002</v>
      </c>
      <c r="N654" s="10">
        <v>4.8438410000000003</v>
      </c>
      <c r="O654" s="10">
        <v>4.7636541000000001</v>
      </c>
      <c r="P654" s="10">
        <v>4.6823331000000001</v>
      </c>
      <c r="Q654" s="10">
        <v>4.6039124999999999</v>
      </c>
      <c r="R654" s="10">
        <v>4.5310772999999998</v>
      </c>
      <c r="S654" s="10">
        <v>4.4646920999999997</v>
      </c>
      <c r="T654" s="10">
        <v>4.4045737000000003</v>
      </c>
      <c r="U654" s="10">
        <v>4.3494009</v>
      </c>
      <c r="V654" s="10">
        <v>4.2966831000000001</v>
      </c>
      <c r="W654" s="10">
        <v>4.2456455000000002</v>
      </c>
      <c r="X654" s="10">
        <v>4.1960663</v>
      </c>
      <c r="Y654" s="10">
        <v>4.1477218000000002</v>
      </c>
      <c r="Z654" s="10">
        <v>4.1003883999999999</v>
      </c>
      <c r="AA654" s="10">
        <v>4.0538442999999997</v>
      </c>
      <c r="AB654" s="10">
        <v>4.0079412000000003</v>
      </c>
      <c r="AC654" s="10">
        <v>3.9628478999999999</v>
      </c>
      <c r="AD654" s="10">
        <v>3.9188184000000001</v>
      </c>
      <c r="AE654" s="10">
        <v>3.8761047999999998</v>
      </c>
      <c r="AF654" s="10">
        <v>3.8349592000000001</v>
      </c>
      <c r="AG654" s="10">
        <v>3.7956352999999998</v>
      </c>
      <c r="AH654" s="10">
        <v>3.7583338999999998</v>
      </c>
      <c r="AI654" s="10">
        <v>3.7230501</v>
      </c>
      <c r="AJ654" s="10">
        <v>3.6897289</v>
      </c>
      <c r="AK654" s="10">
        <v>3.6583139999999998</v>
      </c>
      <c r="AL654" s="10">
        <v>3.6287489000000002</v>
      </c>
      <c r="AM654" s="10">
        <v>3.6009787000000002</v>
      </c>
      <c r="AN654" s="10">
        <v>3.5749469999999999</v>
      </c>
      <c r="AO654" s="10">
        <v>3.5505976000000001</v>
      </c>
      <c r="AP654" s="10">
        <v>3.5278752</v>
      </c>
      <c r="AQ654" s="10">
        <v>3.5067235000000001</v>
      </c>
      <c r="AR654" s="10">
        <v>3.4870866</v>
      </c>
      <c r="AS654" s="10">
        <v>3.4689089000000002</v>
      </c>
      <c r="AT654" s="10">
        <v>3.4521354</v>
      </c>
      <c r="AU654" s="10">
        <v>3.4367158</v>
      </c>
      <c r="AV654" s="10">
        <v>3.4226014</v>
      </c>
      <c r="AW654" s="10">
        <v>3.4097430000000002</v>
      </c>
      <c r="AX654" s="10">
        <v>3.3980915</v>
      </c>
      <c r="AY654" s="10">
        <v>3.3875980000000001</v>
      </c>
      <c r="AZ654" s="10">
        <v>3.3782133999999999</v>
      </c>
      <c r="BA654" s="10">
        <v>3.3698885999999999</v>
      </c>
      <c r="BB654" s="10">
        <v>3.3625748</v>
      </c>
      <c r="BC654" s="10">
        <v>3.3562227</v>
      </c>
      <c r="BD654" s="10">
        <v>3.3507834000000001</v>
      </c>
      <c r="BE654" s="10">
        <v>3.3462079</v>
      </c>
      <c r="BF654" s="10">
        <v>3.3424501000000002</v>
      </c>
      <c r="BG654" s="10">
        <v>3.3394794999999999</v>
      </c>
      <c r="BH654" s="10">
        <v>3.3372711000000002</v>
      </c>
      <c r="BI654" s="10">
        <v>3.3357996999999999</v>
      </c>
      <c r="BJ654" s="10">
        <v>3.3350403000000002</v>
      </c>
      <c r="BK654" s="10">
        <v>3.3349677999999998</v>
      </c>
      <c r="BL654" s="10">
        <v>3.3355570999999999</v>
      </c>
      <c r="BM654" s="10">
        <v>3.3367830000000001</v>
      </c>
      <c r="BN654" s="10">
        <v>3.3386205000000002</v>
      </c>
      <c r="BO654" s="10">
        <v>3.3410445000000002</v>
      </c>
      <c r="BP654" s="10">
        <v>3.3440299000000002</v>
      </c>
      <c r="BQ654" s="10">
        <v>3.3475516000000001</v>
      </c>
      <c r="BR654" s="10">
        <v>3.3786342</v>
      </c>
      <c r="BS654" s="10">
        <v>3.4232889000000002</v>
      </c>
      <c r="BU654" s="9">
        <v>79.69</v>
      </c>
      <c r="BV654" s="9">
        <v>80.849999999999994</v>
      </c>
      <c r="BW654" s="9">
        <v>85.69</v>
      </c>
      <c r="BX654" s="9">
        <v>88.5</v>
      </c>
      <c r="BY654" s="9">
        <v>98.96</v>
      </c>
      <c r="BZ654" s="9">
        <v>102.73</v>
      </c>
      <c r="CA654" s="9">
        <v>103.58</v>
      </c>
      <c r="CB654" s="9">
        <v>103.55</v>
      </c>
      <c r="CC654" s="9">
        <v>99.85</v>
      </c>
      <c r="CD654" s="9">
        <v>94.81</v>
      </c>
      <c r="CE654" s="9">
        <v>90.85</v>
      </c>
      <c r="CF654" s="9">
        <v>88.71</v>
      </c>
      <c r="CG654" s="9">
        <v>86.96</v>
      </c>
      <c r="CH654" s="9">
        <v>88.49</v>
      </c>
      <c r="CI654" s="9">
        <v>90.67</v>
      </c>
      <c r="CJ654" s="9">
        <v>92.93</v>
      </c>
      <c r="CK654" s="9">
        <v>96</v>
      </c>
      <c r="CL654" s="9">
        <v>99.03</v>
      </c>
      <c r="CM654" s="9">
        <v>102.92</v>
      </c>
      <c r="CN654" s="9">
        <v>102.64</v>
      </c>
      <c r="CO654" s="9">
        <v>94.88</v>
      </c>
      <c r="CP654" s="9">
        <v>79.81</v>
      </c>
      <c r="CQ654" s="9">
        <v>77.66</v>
      </c>
      <c r="CR654" s="9">
        <v>75.069999999999993</v>
      </c>
      <c r="CS654" s="9">
        <v>73.62</v>
      </c>
      <c r="CT654" s="9">
        <v>74.180000000000007</v>
      </c>
      <c r="CU654" s="9">
        <v>76.37</v>
      </c>
      <c r="CV654" s="9">
        <v>80.02</v>
      </c>
      <c r="CW654" s="9">
        <v>83.92</v>
      </c>
      <c r="CX654" s="9">
        <v>86.99</v>
      </c>
      <c r="CY654" s="9">
        <v>89.71</v>
      </c>
      <c r="CZ654" s="9">
        <v>88.68</v>
      </c>
      <c r="DA654" s="9">
        <v>84.53</v>
      </c>
      <c r="DB654" s="9">
        <v>74.59</v>
      </c>
      <c r="DC654" s="9">
        <v>69.760000000000005</v>
      </c>
      <c r="DD654" s="9">
        <v>67.040000000000006</v>
      </c>
      <c r="DE654" s="9">
        <v>66.14</v>
      </c>
      <c r="DF654" s="9">
        <v>66.66</v>
      </c>
      <c r="DG654" s="9">
        <v>69.64</v>
      </c>
      <c r="DH654" s="9">
        <v>73.91</v>
      </c>
      <c r="DI654" s="9">
        <v>77.45</v>
      </c>
      <c r="DJ654" s="9">
        <v>80.66</v>
      </c>
      <c r="DK654" s="9">
        <v>83.16</v>
      </c>
      <c r="DL654" s="9">
        <v>82.14</v>
      </c>
      <c r="DM654" s="9">
        <v>78.67</v>
      </c>
      <c r="DN654" s="9">
        <v>71.39</v>
      </c>
      <c r="DO654" s="9">
        <v>66.64</v>
      </c>
      <c r="DP654" s="9">
        <v>65.489999999999995</v>
      </c>
      <c r="DR654" s="9">
        <v>72.25</v>
      </c>
      <c r="DS654" s="9">
        <v>71.650000000000006</v>
      </c>
      <c r="DT654" s="9">
        <v>77.75</v>
      </c>
      <c r="DU654" s="9">
        <v>79.3</v>
      </c>
      <c r="DV654" s="9">
        <v>87.75</v>
      </c>
      <c r="DW654" s="9">
        <v>89</v>
      </c>
      <c r="DX654" s="9">
        <v>92.85</v>
      </c>
      <c r="DY654" s="9">
        <v>92.85</v>
      </c>
      <c r="DZ654" s="9">
        <v>87.95</v>
      </c>
      <c r="EA654" s="9">
        <v>80.2</v>
      </c>
      <c r="EB654" s="9">
        <v>77.7</v>
      </c>
      <c r="EC654" s="9">
        <v>76.849999999999994</v>
      </c>
      <c r="ED654" s="9">
        <v>75.349999999999994</v>
      </c>
      <c r="EE654" s="9">
        <v>75.2</v>
      </c>
      <c r="EF654" s="9">
        <v>77.75</v>
      </c>
      <c r="EG654" s="9">
        <v>85.3</v>
      </c>
      <c r="EH654" s="9">
        <v>87.7</v>
      </c>
      <c r="EI654" s="9">
        <v>88.05</v>
      </c>
      <c r="EJ654" s="9">
        <v>88.05</v>
      </c>
      <c r="EK654" s="9">
        <v>87.35</v>
      </c>
      <c r="EL654" s="9">
        <v>83.1</v>
      </c>
      <c r="EM654" s="9">
        <v>71</v>
      </c>
      <c r="EN654" s="9">
        <v>67.2</v>
      </c>
      <c r="EO654" s="9">
        <v>66.95</v>
      </c>
      <c r="EP654" s="9">
        <v>67.25</v>
      </c>
      <c r="EQ654" s="9">
        <v>67.849999999999994</v>
      </c>
      <c r="ER654" s="9">
        <v>70.599999999999994</v>
      </c>
      <c r="ES654" s="9">
        <v>78.400000000000006</v>
      </c>
      <c r="ET654" s="9">
        <v>80.900000000000006</v>
      </c>
      <c r="EU654" s="9">
        <v>81.150000000000006</v>
      </c>
      <c r="EV654" s="9">
        <v>81.05</v>
      </c>
      <c r="EW654" s="9">
        <v>80.55</v>
      </c>
      <c r="EX654" s="9">
        <v>77.7</v>
      </c>
      <c r="EY654" s="9">
        <v>69.900000000000006</v>
      </c>
      <c r="EZ654" s="9">
        <v>67.45</v>
      </c>
      <c r="FA654" s="9">
        <v>67.25</v>
      </c>
      <c r="FB654" s="9">
        <v>67.45</v>
      </c>
      <c r="FC654" s="9">
        <v>67.900000000000006</v>
      </c>
      <c r="FD654" s="9">
        <v>70</v>
      </c>
      <c r="FE654" s="9">
        <v>76.05</v>
      </c>
      <c r="FF654" s="9">
        <v>78</v>
      </c>
      <c r="FG654" s="9">
        <v>78.25</v>
      </c>
      <c r="FH654" s="9">
        <v>78.25</v>
      </c>
      <c r="FI654" s="9">
        <v>77.7</v>
      </c>
      <c r="FJ654" s="9">
        <v>74.45</v>
      </c>
      <c r="FK654" s="9">
        <v>65.3</v>
      </c>
      <c r="FL654" s="9">
        <v>62.45</v>
      </c>
      <c r="FM654" s="9">
        <v>62.25</v>
      </c>
      <c r="FO654" s="9">
        <v>83.359399999999994</v>
      </c>
      <c r="FP654" s="7">
        <v>86.75</v>
      </c>
      <c r="FQ654" s="9">
        <v>1.2687999999999999</v>
      </c>
      <c r="FR654" s="7">
        <f t="shared" si="99"/>
        <v>68.371689785624213</v>
      </c>
      <c r="FT654" s="7">
        <v>4.1900000000000004</v>
      </c>
      <c r="FU654" s="7">
        <v>4.07</v>
      </c>
      <c r="FV654" s="9">
        <v>83.486699999999999</v>
      </c>
      <c r="FX654" s="9">
        <v>86.01</v>
      </c>
      <c r="FY654" s="9">
        <v>84.41</v>
      </c>
      <c r="FZ654" s="9">
        <v>82.62</v>
      </c>
      <c r="GA654" s="9">
        <v>79.94</v>
      </c>
      <c r="GB654" s="9">
        <v>76.02</v>
      </c>
    </row>
    <row r="655" spans="1:184" x14ac:dyDescent="0.25">
      <c r="A655" s="6">
        <f t="shared" ref="A655:A718" si="100">+A650+7</f>
        <v>45468</v>
      </c>
      <c r="B655" s="13">
        <f t="shared" si="94"/>
        <v>6</v>
      </c>
      <c r="C655" s="13">
        <f t="shared" si="95"/>
        <v>2024</v>
      </c>
      <c r="D655">
        <f t="shared" si="96"/>
        <v>202406</v>
      </c>
      <c r="E655">
        <f t="shared" si="97"/>
        <v>2</v>
      </c>
      <c r="F655">
        <f t="shared" si="98"/>
        <v>202402</v>
      </c>
      <c r="G655" t="s">
        <v>1412</v>
      </c>
      <c r="H655" s="9">
        <v>5.25</v>
      </c>
      <c r="I655" s="9">
        <v>5.2</v>
      </c>
      <c r="J655" s="10">
        <v>5.1501304000000001</v>
      </c>
      <c r="K655" s="10">
        <v>5.0637746999999997</v>
      </c>
      <c r="L655" s="10">
        <v>4.9955869000000002</v>
      </c>
      <c r="M655" s="10">
        <v>4.9300483000000002</v>
      </c>
      <c r="N655" s="10">
        <v>4.8581463999999999</v>
      </c>
      <c r="O655" s="10">
        <v>4.7800741999999996</v>
      </c>
      <c r="P655" s="10">
        <v>4.6993276000000002</v>
      </c>
      <c r="Q655" s="10">
        <v>4.6196994</v>
      </c>
      <c r="R655" s="10">
        <v>4.5440360000000002</v>
      </c>
      <c r="S655" s="10">
        <v>4.4734815000000001</v>
      </c>
      <c r="T655" s="10">
        <v>4.4083315000000001</v>
      </c>
      <c r="U655" s="10">
        <v>4.3480395999999999</v>
      </c>
      <c r="V655" s="10">
        <v>4.2915359999999998</v>
      </c>
      <c r="W655" s="10">
        <v>4.2381412000000003</v>
      </c>
      <c r="X655" s="10">
        <v>4.1873111999999999</v>
      </c>
      <c r="Y655" s="10">
        <v>4.1385000999999999</v>
      </c>
      <c r="Z655" s="10">
        <v>4.0911619999999997</v>
      </c>
      <c r="AA655" s="10">
        <v>4.0447528000000004</v>
      </c>
      <c r="AB655" s="10">
        <v>3.9988123999999998</v>
      </c>
      <c r="AC655" s="10">
        <v>3.9534202000000001</v>
      </c>
      <c r="AD655" s="10">
        <v>3.9088653999999998</v>
      </c>
      <c r="AE655" s="10">
        <v>3.8654359999999999</v>
      </c>
      <c r="AF655" s="10">
        <v>3.8234203</v>
      </c>
      <c r="AG655" s="10">
        <v>3.7831079000000001</v>
      </c>
      <c r="AH655" s="10">
        <v>3.7447338000000001</v>
      </c>
      <c r="AI655" s="10">
        <v>3.7083206</v>
      </c>
      <c r="AJ655" s="10">
        <v>3.6738390999999999</v>
      </c>
      <c r="AK655" s="10">
        <v>3.6412588000000001</v>
      </c>
      <c r="AL655" s="10">
        <v>3.6105493000000002</v>
      </c>
      <c r="AM655" s="10">
        <v>3.5816813000000001</v>
      </c>
      <c r="AN655" s="10">
        <v>3.5546242000000001</v>
      </c>
      <c r="AO655" s="10">
        <v>3.5293478</v>
      </c>
      <c r="AP655" s="10">
        <v>3.5058226000000001</v>
      </c>
      <c r="AQ655" s="10">
        <v>3.4840182</v>
      </c>
      <c r="AR655" s="10">
        <v>3.4639042</v>
      </c>
      <c r="AS655" s="10">
        <v>3.4454511999999999</v>
      </c>
      <c r="AT655" s="10">
        <v>3.4286219999999998</v>
      </c>
      <c r="AU655" s="10">
        <v>3.4133529999999999</v>
      </c>
      <c r="AV655" s="10">
        <v>3.3995739999999999</v>
      </c>
      <c r="AW655" s="10">
        <v>3.3872144999999998</v>
      </c>
      <c r="AX655" s="10">
        <v>3.3762040999999998</v>
      </c>
      <c r="AY655" s="10">
        <v>3.3664727000000001</v>
      </c>
      <c r="AZ655" s="10">
        <v>3.3579498000000001</v>
      </c>
      <c r="BA655" s="10">
        <v>3.350565</v>
      </c>
      <c r="BB655" s="10">
        <v>3.3442479999999999</v>
      </c>
      <c r="BC655" s="10">
        <v>3.3389285000000002</v>
      </c>
      <c r="BD655" s="10">
        <v>3.3345359999999999</v>
      </c>
      <c r="BE655" s="10">
        <v>3.3310002999999999</v>
      </c>
      <c r="BF655" s="10">
        <v>3.3282563999999999</v>
      </c>
      <c r="BG655" s="10">
        <v>3.3262657</v>
      </c>
      <c r="BH655" s="10">
        <v>3.3249976000000001</v>
      </c>
      <c r="BI655" s="10">
        <v>3.3244215000000001</v>
      </c>
      <c r="BJ655" s="10">
        <v>3.3245068999999998</v>
      </c>
      <c r="BK655" s="10">
        <v>3.3252231000000001</v>
      </c>
      <c r="BL655" s="10">
        <v>3.3265395</v>
      </c>
      <c r="BM655" s="10">
        <v>3.3284256999999999</v>
      </c>
      <c r="BN655" s="10">
        <v>3.3308509000000002</v>
      </c>
      <c r="BO655" s="10">
        <v>3.3337846</v>
      </c>
      <c r="BP655" s="10">
        <v>3.3371962000000002</v>
      </c>
      <c r="BQ655" s="10">
        <v>3.3410551000000002</v>
      </c>
      <c r="BR655" s="10">
        <v>3.3723071999999998</v>
      </c>
      <c r="BS655" s="10">
        <v>3.4144890999999999</v>
      </c>
      <c r="BU655" s="9">
        <v>81.59</v>
      </c>
      <c r="BV655" s="9">
        <v>82.9</v>
      </c>
      <c r="BW655" s="9">
        <v>87.39</v>
      </c>
      <c r="BX655" s="9">
        <v>89.99</v>
      </c>
      <c r="BY655" s="9">
        <v>100.22</v>
      </c>
      <c r="BZ655" s="9">
        <v>103.93</v>
      </c>
      <c r="CA655" s="9">
        <v>104.73</v>
      </c>
      <c r="CB655" s="9">
        <v>104.68</v>
      </c>
      <c r="CC655" s="9">
        <v>101.33</v>
      </c>
      <c r="CD655" s="9">
        <v>95.63</v>
      </c>
      <c r="CE655" s="9">
        <v>91.81</v>
      </c>
      <c r="CF655" s="9">
        <v>89.95</v>
      </c>
      <c r="CG655" s="9">
        <v>88.22</v>
      </c>
      <c r="CH655" s="9">
        <v>89.75</v>
      </c>
      <c r="CI655" s="9">
        <v>91.93</v>
      </c>
      <c r="CJ655" s="9">
        <v>94.34</v>
      </c>
      <c r="CK655" s="9">
        <v>97.41</v>
      </c>
      <c r="CL655" s="9">
        <v>100.44</v>
      </c>
      <c r="CM655" s="9">
        <v>103.88</v>
      </c>
      <c r="CN655" s="9">
        <v>103.59</v>
      </c>
      <c r="CO655" s="9">
        <v>95.83</v>
      </c>
      <c r="CP655" s="9">
        <v>80.16</v>
      </c>
      <c r="CQ655" s="9">
        <v>78</v>
      </c>
      <c r="CR655" s="9">
        <v>75.41</v>
      </c>
      <c r="CS655" s="9">
        <v>73.95</v>
      </c>
      <c r="CT655" s="9">
        <v>74.510000000000005</v>
      </c>
      <c r="CU655" s="9">
        <v>76.69</v>
      </c>
      <c r="CV655" s="9">
        <v>80.34</v>
      </c>
      <c r="CW655" s="9">
        <v>84.23</v>
      </c>
      <c r="CX655" s="9">
        <v>87.29</v>
      </c>
      <c r="CY655" s="9">
        <v>89.99</v>
      </c>
      <c r="CZ655" s="9">
        <v>88.92</v>
      </c>
      <c r="DA655" s="9">
        <v>84.71</v>
      </c>
      <c r="DB655" s="9">
        <v>74.510000000000005</v>
      </c>
      <c r="DC655" s="9">
        <v>70.17</v>
      </c>
      <c r="DD655" s="9">
        <v>67.45</v>
      </c>
      <c r="DE655" s="9">
        <v>66.55</v>
      </c>
      <c r="DF655" s="9">
        <v>67.069999999999993</v>
      </c>
      <c r="DG655" s="9">
        <v>70.05</v>
      </c>
      <c r="DH655" s="9">
        <v>74.319999999999993</v>
      </c>
      <c r="DI655" s="9">
        <v>77.86</v>
      </c>
      <c r="DJ655" s="9">
        <v>81.069999999999993</v>
      </c>
      <c r="DK655" s="9">
        <v>83.57</v>
      </c>
      <c r="DL655" s="9">
        <v>82.55</v>
      </c>
      <c r="DM655" s="9">
        <v>79.08</v>
      </c>
      <c r="DN655" s="9">
        <v>71.8</v>
      </c>
      <c r="DO655" s="9">
        <v>66.849999999999994</v>
      </c>
      <c r="DP655" s="9">
        <v>65.7</v>
      </c>
      <c r="DR655" s="9">
        <v>74.25</v>
      </c>
      <c r="DS655" s="9">
        <v>73.7</v>
      </c>
      <c r="DT655" s="9">
        <v>79.25</v>
      </c>
      <c r="DU655" s="9">
        <v>80.55</v>
      </c>
      <c r="DV655" s="9">
        <v>87.75</v>
      </c>
      <c r="DW655" s="9">
        <v>89.6</v>
      </c>
      <c r="DX655" s="9">
        <v>93.9</v>
      </c>
      <c r="DY655" s="9">
        <v>93.9</v>
      </c>
      <c r="DZ655" s="9">
        <v>89</v>
      </c>
      <c r="EA655" s="9">
        <v>80.650000000000006</v>
      </c>
      <c r="EB655" s="9">
        <v>77.95</v>
      </c>
      <c r="EC655" s="9">
        <v>77.3</v>
      </c>
      <c r="ED655" s="9">
        <v>76.2</v>
      </c>
      <c r="EE655" s="9">
        <v>76.25</v>
      </c>
      <c r="EF655" s="9">
        <v>78.7</v>
      </c>
      <c r="EG655" s="9">
        <v>86.15</v>
      </c>
      <c r="EH655" s="9">
        <v>88.55</v>
      </c>
      <c r="EI655" s="9">
        <v>88.85</v>
      </c>
      <c r="EJ655" s="9">
        <v>88.9</v>
      </c>
      <c r="EK655" s="9">
        <v>88.2</v>
      </c>
      <c r="EL655" s="9">
        <v>83.85</v>
      </c>
      <c r="EM655" s="9">
        <v>71.55</v>
      </c>
      <c r="EN655" s="9">
        <v>67.7</v>
      </c>
      <c r="EO655" s="9">
        <v>67.45</v>
      </c>
      <c r="EP655" s="9">
        <v>67.75</v>
      </c>
      <c r="EQ655" s="9">
        <v>68.349999999999994</v>
      </c>
      <c r="ER655" s="9">
        <v>71.05</v>
      </c>
      <c r="ES655" s="9">
        <v>78.7</v>
      </c>
      <c r="ET655" s="9">
        <v>81.150000000000006</v>
      </c>
      <c r="EU655" s="9">
        <v>81.45</v>
      </c>
      <c r="EV655" s="9">
        <v>81.349999999999994</v>
      </c>
      <c r="EW655" s="9">
        <v>80.8</v>
      </c>
      <c r="EX655" s="9">
        <v>78</v>
      </c>
      <c r="EY655" s="9">
        <v>70.2</v>
      </c>
      <c r="EZ655" s="9">
        <v>67.7</v>
      </c>
      <c r="FA655" s="9">
        <v>67.55</v>
      </c>
      <c r="FB655" s="9">
        <v>67.75</v>
      </c>
      <c r="FC655" s="9">
        <v>68.2</v>
      </c>
      <c r="FD655" s="9">
        <v>70.3</v>
      </c>
      <c r="FE655" s="9">
        <v>76.349999999999994</v>
      </c>
      <c r="FF655" s="9">
        <v>78.3</v>
      </c>
      <c r="FG655" s="9">
        <v>78.55</v>
      </c>
      <c r="FH655" s="9">
        <v>78.55</v>
      </c>
      <c r="FI655" s="9">
        <v>78</v>
      </c>
      <c r="FJ655" s="9">
        <v>74.75</v>
      </c>
      <c r="FK655" s="9">
        <v>65.599999999999994</v>
      </c>
      <c r="FL655" s="9">
        <v>62.75</v>
      </c>
      <c r="FM655" s="9">
        <v>62.55</v>
      </c>
      <c r="FO655" s="9">
        <v>83.386099999999999</v>
      </c>
      <c r="FP655" s="7">
        <v>86.81</v>
      </c>
      <c r="FQ655" s="9">
        <v>1.2672000000000001</v>
      </c>
      <c r="FR655" s="7">
        <f t="shared" si="99"/>
        <v>68.505366161616152</v>
      </c>
      <c r="FT655" s="7">
        <v>4.21</v>
      </c>
      <c r="FU655" s="7">
        <v>4.07</v>
      </c>
      <c r="FV655" s="9">
        <v>83.513900000000007</v>
      </c>
      <c r="FX655" s="9">
        <v>85.01</v>
      </c>
      <c r="FY655" s="9">
        <v>83.58</v>
      </c>
      <c r="FZ655" s="9">
        <v>81.96</v>
      </c>
      <c r="GA655" s="9">
        <v>79.489999999999995</v>
      </c>
      <c r="GB655" s="9">
        <v>75.680000000000007</v>
      </c>
    </row>
    <row r="656" spans="1:184" x14ac:dyDescent="0.25">
      <c r="A656" s="6">
        <f t="shared" si="100"/>
        <v>45469</v>
      </c>
      <c r="B656" s="13">
        <f t="shared" si="94"/>
        <v>6</v>
      </c>
      <c r="C656" s="13">
        <f t="shared" si="95"/>
        <v>2024</v>
      </c>
      <c r="D656">
        <f t="shared" si="96"/>
        <v>202406</v>
      </c>
      <c r="E656">
        <f t="shared" si="97"/>
        <v>2</v>
      </c>
      <c r="F656">
        <f t="shared" si="98"/>
        <v>202402</v>
      </c>
      <c r="G656" t="s">
        <v>1413</v>
      </c>
      <c r="H656" s="9">
        <v>5.25</v>
      </c>
      <c r="I656" s="9">
        <v>5.2</v>
      </c>
      <c r="J656" s="10">
        <v>5.1496617000000002</v>
      </c>
      <c r="K656" s="10">
        <v>5.0653807999999998</v>
      </c>
      <c r="L656" s="10">
        <v>5.0006561999999999</v>
      </c>
      <c r="M656" s="10">
        <v>4.9388870000000002</v>
      </c>
      <c r="N656" s="10">
        <v>4.8709961000000002</v>
      </c>
      <c r="O656" s="10">
        <v>4.7976916000000003</v>
      </c>
      <c r="P656" s="10">
        <v>4.7224162999999999</v>
      </c>
      <c r="Q656" s="10">
        <v>4.6487717999999996</v>
      </c>
      <c r="R656" s="10">
        <v>4.5793137000000002</v>
      </c>
      <c r="S656" s="10">
        <v>4.5150449000000004</v>
      </c>
      <c r="T656" s="10">
        <v>4.4558694000000001</v>
      </c>
      <c r="U656" s="10">
        <v>4.4010797000000004</v>
      </c>
      <c r="V656" s="10">
        <v>4.3488517</v>
      </c>
      <c r="W656" s="10">
        <v>4.2984672000000002</v>
      </c>
      <c r="X656" s="10">
        <v>4.2495821999999999</v>
      </c>
      <c r="Y656" s="10">
        <v>4.2018507999999999</v>
      </c>
      <c r="Z656" s="10">
        <v>4.1549272000000004</v>
      </c>
      <c r="AA656" s="10">
        <v>4.1084673</v>
      </c>
      <c r="AB656" s="10">
        <v>4.0622052000000002</v>
      </c>
      <c r="AC656" s="10">
        <v>4.0163275000000001</v>
      </c>
      <c r="AD656" s="10">
        <v>3.9711816999999998</v>
      </c>
      <c r="AE656" s="10">
        <v>3.9271137</v>
      </c>
      <c r="AF656" s="10">
        <v>3.8844696000000001</v>
      </c>
      <c r="AG656" s="10">
        <v>3.8435969000000001</v>
      </c>
      <c r="AH656" s="10">
        <v>3.8047778000000001</v>
      </c>
      <c r="AI656" s="10">
        <v>3.7680389000000001</v>
      </c>
      <c r="AJ656" s="10">
        <v>3.7333443000000002</v>
      </c>
      <c r="AK656" s="10">
        <v>3.7006567000000001</v>
      </c>
      <c r="AL656" s="10">
        <v>3.6699391000000001</v>
      </c>
      <c r="AM656" s="10">
        <v>3.6411554000000002</v>
      </c>
      <c r="AN656" s="10">
        <v>3.6142683999999998</v>
      </c>
      <c r="AO656" s="10">
        <v>3.5892411000000002</v>
      </c>
      <c r="AP656" s="10">
        <v>3.5660371999999998</v>
      </c>
      <c r="AQ656" s="10">
        <v>3.5446197000000002</v>
      </c>
      <c r="AR656" s="10">
        <v>3.5249514999999998</v>
      </c>
      <c r="AS656" s="10">
        <v>3.5069963999999998</v>
      </c>
      <c r="AT656" s="10">
        <v>3.4907116999999999</v>
      </c>
      <c r="AU656" s="10">
        <v>3.4760268999999999</v>
      </c>
      <c r="AV656" s="10">
        <v>3.4628638</v>
      </c>
      <c r="AW656" s="10">
        <v>3.4511435000000001</v>
      </c>
      <c r="AX656" s="10">
        <v>3.4407873000000002</v>
      </c>
      <c r="AY656" s="10">
        <v>3.4317167</v>
      </c>
      <c r="AZ656" s="10">
        <v>3.4238529999999998</v>
      </c>
      <c r="BA656" s="10">
        <v>3.4171174999999998</v>
      </c>
      <c r="BB656" s="10">
        <v>3.4114317000000001</v>
      </c>
      <c r="BC656" s="10">
        <v>3.4067169000000002</v>
      </c>
      <c r="BD656" s="10">
        <v>3.4028942999999998</v>
      </c>
      <c r="BE656" s="10">
        <v>3.3998854000000001</v>
      </c>
      <c r="BF656" s="10">
        <v>3.3976188</v>
      </c>
      <c r="BG656" s="10">
        <v>3.3960553999999998</v>
      </c>
      <c r="BH656" s="10">
        <v>3.3951647999999999</v>
      </c>
      <c r="BI656" s="10">
        <v>3.3949169000000001</v>
      </c>
      <c r="BJ656" s="10">
        <v>3.3952814</v>
      </c>
      <c r="BK656" s="10">
        <v>3.3962279999999998</v>
      </c>
      <c r="BL656" s="10">
        <v>3.3977263999999998</v>
      </c>
      <c r="BM656" s="10">
        <v>3.3997465</v>
      </c>
      <c r="BN656" s="10">
        <v>3.4022578000000001</v>
      </c>
      <c r="BO656" s="10">
        <v>3.4052302000000001</v>
      </c>
      <c r="BP656" s="10">
        <v>3.4086333999999998</v>
      </c>
      <c r="BQ656" s="10">
        <v>3.4124371999999998</v>
      </c>
      <c r="BR656" s="10">
        <v>3.4425121000000001</v>
      </c>
      <c r="BS656" s="10">
        <v>3.4826304000000001</v>
      </c>
      <c r="BU656" s="9">
        <v>79.010000000000005</v>
      </c>
      <c r="BV656" s="9">
        <v>80.52</v>
      </c>
      <c r="BW656" s="9">
        <v>84.74</v>
      </c>
      <c r="BX656" s="9">
        <v>87.66</v>
      </c>
      <c r="BY656" s="9">
        <v>97.97</v>
      </c>
      <c r="BZ656" s="9">
        <v>101.82</v>
      </c>
      <c r="CA656" s="9">
        <v>102.78</v>
      </c>
      <c r="CB656" s="9">
        <v>102.73</v>
      </c>
      <c r="CC656" s="9">
        <v>99.38</v>
      </c>
      <c r="CD656" s="9">
        <v>93.78</v>
      </c>
      <c r="CE656" s="9">
        <v>90.45</v>
      </c>
      <c r="CF656" s="9">
        <v>88.59</v>
      </c>
      <c r="CG656" s="9">
        <v>86.86</v>
      </c>
      <c r="CH656" s="9">
        <v>88.39</v>
      </c>
      <c r="CI656" s="9">
        <v>90.57</v>
      </c>
      <c r="CJ656" s="9">
        <v>92.88</v>
      </c>
      <c r="CK656" s="9">
        <v>95.95</v>
      </c>
      <c r="CL656" s="9">
        <v>98.98</v>
      </c>
      <c r="CM656" s="9">
        <v>102.42</v>
      </c>
      <c r="CN656" s="9">
        <v>102.13</v>
      </c>
      <c r="CO656" s="9">
        <v>94.37</v>
      </c>
      <c r="CP656" s="9">
        <v>78.7</v>
      </c>
      <c r="CQ656" s="9">
        <v>76.540000000000006</v>
      </c>
      <c r="CR656" s="9">
        <v>73.95</v>
      </c>
      <c r="CS656" s="9">
        <v>72.489999999999995</v>
      </c>
      <c r="CT656" s="9">
        <v>73.05</v>
      </c>
      <c r="CU656" s="9">
        <v>75.23</v>
      </c>
      <c r="CV656" s="9">
        <v>78.58</v>
      </c>
      <c r="CW656" s="9">
        <v>82.47</v>
      </c>
      <c r="CX656" s="9">
        <v>85.53</v>
      </c>
      <c r="CY656" s="9">
        <v>88.23</v>
      </c>
      <c r="CZ656" s="9">
        <v>87.16</v>
      </c>
      <c r="DA656" s="9">
        <v>82.95</v>
      </c>
      <c r="DB656" s="9">
        <v>73.45</v>
      </c>
      <c r="DC656" s="9">
        <v>69.11</v>
      </c>
      <c r="DD656" s="9">
        <v>66.39</v>
      </c>
      <c r="DE656" s="9">
        <v>65.489999999999995</v>
      </c>
      <c r="DF656" s="9">
        <v>66.010000000000005</v>
      </c>
      <c r="DG656" s="9">
        <v>68.989999999999995</v>
      </c>
      <c r="DH656" s="9">
        <v>73.260000000000005</v>
      </c>
      <c r="DI656" s="9">
        <v>76.8</v>
      </c>
      <c r="DJ656" s="9">
        <v>80.010000000000005</v>
      </c>
      <c r="DK656" s="9">
        <v>82.51</v>
      </c>
      <c r="DL656" s="9">
        <v>81.489999999999995</v>
      </c>
      <c r="DM656" s="9">
        <v>78.02</v>
      </c>
      <c r="DN656" s="9">
        <v>70.739999999999995</v>
      </c>
      <c r="DO656" s="9">
        <v>65.790000000000006</v>
      </c>
      <c r="DP656" s="9">
        <v>64.64</v>
      </c>
      <c r="DR656" s="9">
        <v>72.150000000000006</v>
      </c>
      <c r="DS656" s="9">
        <v>71.95</v>
      </c>
      <c r="DT656" s="9">
        <v>77.400000000000006</v>
      </c>
      <c r="DU656" s="9">
        <v>79.599999999999994</v>
      </c>
      <c r="DV656" s="9">
        <v>86.8</v>
      </c>
      <c r="DW656" s="9">
        <v>89.35</v>
      </c>
      <c r="DX656" s="9">
        <v>92.15</v>
      </c>
      <c r="DY656" s="9">
        <v>92.15</v>
      </c>
      <c r="DZ656" s="9">
        <v>87.25</v>
      </c>
      <c r="EA656" s="9">
        <v>79.45</v>
      </c>
      <c r="EB656" s="9">
        <v>76.900000000000006</v>
      </c>
      <c r="EC656" s="9">
        <v>76.099999999999994</v>
      </c>
      <c r="ED656" s="9">
        <v>74.75</v>
      </c>
      <c r="EE656" s="9">
        <v>74.7</v>
      </c>
      <c r="EF656" s="9">
        <v>77.400000000000006</v>
      </c>
      <c r="EG656" s="9">
        <v>85.05</v>
      </c>
      <c r="EH656" s="9">
        <v>87.55</v>
      </c>
      <c r="EI656" s="9">
        <v>87.9</v>
      </c>
      <c r="EJ656" s="9">
        <v>87.9</v>
      </c>
      <c r="EK656" s="9">
        <v>87.2</v>
      </c>
      <c r="EL656" s="9">
        <v>82.7</v>
      </c>
      <c r="EM656" s="9">
        <v>70.400000000000006</v>
      </c>
      <c r="EN656" s="9">
        <v>66.55</v>
      </c>
      <c r="EO656" s="9">
        <v>66.3</v>
      </c>
      <c r="EP656" s="9">
        <v>66.599999999999994</v>
      </c>
      <c r="EQ656" s="9">
        <v>67.2</v>
      </c>
      <c r="ER656" s="9">
        <v>70</v>
      </c>
      <c r="ES656" s="9">
        <v>77.599999999999994</v>
      </c>
      <c r="ET656" s="9">
        <v>80.05</v>
      </c>
      <c r="EU656" s="9">
        <v>80.3</v>
      </c>
      <c r="EV656" s="9">
        <v>80.2</v>
      </c>
      <c r="EW656" s="9">
        <v>79.7</v>
      </c>
      <c r="EX656" s="9">
        <v>76.849999999999994</v>
      </c>
      <c r="EY656" s="9">
        <v>69.05</v>
      </c>
      <c r="EZ656" s="9">
        <v>66.599999999999994</v>
      </c>
      <c r="FA656" s="9">
        <v>66.400000000000006</v>
      </c>
      <c r="FB656" s="9">
        <v>66.599999999999994</v>
      </c>
      <c r="FC656" s="9">
        <v>67.05</v>
      </c>
      <c r="FD656" s="9">
        <v>69.25</v>
      </c>
      <c r="FE656" s="9">
        <v>75.2</v>
      </c>
      <c r="FF656" s="9">
        <v>77.150000000000006</v>
      </c>
      <c r="FG656" s="9">
        <v>77.400000000000006</v>
      </c>
      <c r="FH656" s="9">
        <v>77.349999999999994</v>
      </c>
      <c r="FI656" s="9">
        <v>76.849999999999994</v>
      </c>
      <c r="FJ656" s="9">
        <v>73.8</v>
      </c>
      <c r="FK656" s="9">
        <v>65.5</v>
      </c>
      <c r="FL656" s="9">
        <v>62.85</v>
      </c>
      <c r="FM656" s="9">
        <v>62.7</v>
      </c>
      <c r="FO656" s="9">
        <v>83.2179</v>
      </c>
      <c r="FP656" s="7">
        <v>85.76</v>
      </c>
      <c r="FQ656" s="9">
        <v>1.2623</v>
      </c>
      <c r="FR656" s="7">
        <f t="shared" si="99"/>
        <v>67.939475560484837</v>
      </c>
      <c r="FT656" s="7">
        <v>4.25</v>
      </c>
      <c r="FU656" s="7">
        <v>4.13</v>
      </c>
      <c r="FV656" s="9">
        <v>83.325900000000004</v>
      </c>
      <c r="FX656" s="9">
        <v>85.25</v>
      </c>
      <c r="FY656" s="9">
        <v>83.85</v>
      </c>
      <c r="FZ656" s="9">
        <v>82.26</v>
      </c>
      <c r="GA656" s="9">
        <v>79.84</v>
      </c>
      <c r="GB656" s="9">
        <v>76.02</v>
      </c>
    </row>
    <row r="657" spans="1:184" x14ac:dyDescent="0.25">
      <c r="A657" s="6">
        <f t="shared" si="100"/>
        <v>45470</v>
      </c>
      <c r="B657" s="13">
        <f t="shared" si="94"/>
        <v>6</v>
      </c>
      <c r="C657" s="13">
        <f t="shared" si="95"/>
        <v>2024</v>
      </c>
      <c r="D657">
        <f t="shared" si="96"/>
        <v>202406</v>
      </c>
      <c r="E657">
        <f t="shared" si="97"/>
        <v>2</v>
      </c>
      <c r="F657">
        <f t="shared" si="98"/>
        <v>202402</v>
      </c>
      <c r="G657" t="s">
        <v>1414</v>
      </c>
      <c r="H657" s="9">
        <v>5.25</v>
      </c>
      <c r="I657" s="9">
        <v>5.2</v>
      </c>
      <c r="J657" s="10">
        <v>5.1463356999999998</v>
      </c>
      <c r="K657" s="10">
        <v>5.0554297000000004</v>
      </c>
      <c r="L657" s="10">
        <v>4.9897333000000001</v>
      </c>
      <c r="M657" s="10">
        <v>4.9295353999999998</v>
      </c>
      <c r="N657" s="10">
        <v>4.8636638999999997</v>
      </c>
      <c r="O657" s="10">
        <v>4.7922843000000004</v>
      </c>
      <c r="P657" s="10">
        <v>4.7191866999999998</v>
      </c>
      <c r="Q657" s="10">
        <v>4.6486983999999998</v>
      </c>
      <c r="R657" s="10">
        <v>4.5837734000000001</v>
      </c>
      <c r="S657" s="10">
        <v>4.5251754000000002</v>
      </c>
      <c r="T657" s="10">
        <v>4.4722831999999997</v>
      </c>
      <c r="U657" s="10">
        <v>4.4235787000000002</v>
      </c>
      <c r="V657" s="10">
        <v>4.3762233000000004</v>
      </c>
      <c r="W657" s="10">
        <v>4.3293778999999999</v>
      </c>
      <c r="X657" s="10">
        <v>4.2828159000000001</v>
      </c>
      <c r="Y657" s="10">
        <v>4.2363089</v>
      </c>
      <c r="Z657" s="10">
        <v>4.1896285999999998</v>
      </c>
      <c r="AA657" s="10">
        <v>4.1425482000000002</v>
      </c>
      <c r="AB657" s="10">
        <v>4.0949349000000002</v>
      </c>
      <c r="AC657" s="10">
        <v>4.0471446000000002</v>
      </c>
      <c r="AD657" s="10">
        <v>3.9996912</v>
      </c>
      <c r="AE657" s="10">
        <v>3.9530867999999999</v>
      </c>
      <c r="AF657" s="10">
        <v>3.9078438000000002</v>
      </c>
      <c r="AG657" s="10">
        <v>3.8644759</v>
      </c>
      <c r="AH657" s="10">
        <v>3.8234175000000001</v>
      </c>
      <c r="AI657" s="10">
        <v>3.7847236999999998</v>
      </c>
      <c r="AJ657" s="10">
        <v>3.7483354000000002</v>
      </c>
      <c r="AK657" s="10">
        <v>3.7141921</v>
      </c>
      <c r="AL657" s="10">
        <v>3.6822336</v>
      </c>
      <c r="AM657" s="10">
        <v>3.6524005000000002</v>
      </c>
      <c r="AN657" s="10">
        <v>3.6246326</v>
      </c>
      <c r="AO657" s="10">
        <v>3.5988693999999999</v>
      </c>
      <c r="AP657" s="10">
        <v>3.5750516999999999</v>
      </c>
      <c r="AQ657" s="10">
        <v>3.5531191</v>
      </c>
      <c r="AR657" s="10">
        <v>3.5330113999999999</v>
      </c>
      <c r="AS657" s="10">
        <v>3.514669</v>
      </c>
      <c r="AT657" s="10">
        <v>3.4980285000000002</v>
      </c>
      <c r="AU657" s="10">
        <v>3.4830112999999998</v>
      </c>
      <c r="AV657" s="10">
        <v>3.4695353999999998</v>
      </c>
      <c r="AW657" s="10">
        <v>3.4575182999999998</v>
      </c>
      <c r="AX657" s="10">
        <v>3.4468774</v>
      </c>
      <c r="AY657" s="10">
        <v>3.4375304999999998</v>
      </c>
      <c r="AZ657" s="10">
        <v>3.4293952999999999</v>
      </c>
      <c r="BA657" s="10">
        <v>3.4223892</v>
      </c>
      <c r="BB657" s="10">
        <v>3.4164298999999998</v>
      </c>
      <c r="BC657" s="10">
        <v>3.4114350999999998</v>
      </c>
      <c r="BD657" s="10">
        <v>3.4073223000000001</v>
      </c>
      <c r="BE657" s="10">
        <v>3.4040092</v>
      </c>
      <c r="BF657" s="10">
        <v>3.4014215999999999</v>
      </c>
      <c r="BG657" s="10">
        <v>3.3995215000000001</v>
      </c>
      <c r="BH657" s="10">
        <v>3.3982811000000002</v>
      </c>
      <c r="BI657" s="10">
        <v>3.3976723999999998</v>
      </c>
      <c r="BJ657" s="10">
        <v>3.3976674</v>
      </c>
      <c r="BK657" s="10">
        <v>3.3982382000000002</v>
      </c>
      <c r="BL657" s="10">
        <v>3.3993568999999999</v>
      </c>
      <c r="BM657" s="10">
        <v>3.4009955999999999</v>
      </c>
      <c r="BN657" s="10">
        <v>3.4031264000000001</v>
      </c>
      <c r="BO657" s="10">
        <v>3.4057211999999999</v>
      </c>
      <c r="BP657" s="10">
        <v>3.4087521999999999</v>
      </c>
      <c r="BQ657" s="10">
        <v>3.4121915</v>
      </c>
      <c r="BR657" s="10">
        <v>3.4402849</v>
      </c>
      <c r="BS657" s="10">
        <v>3.4787602999999998</v>
      </c>
      <c r="BU657" s="9">
        <v>80.760000000000005</v>
      </c>
      <c r="BV657" s="9">
        <v>82.36</v>
      </c>
      <c r="BW657" s="9">
        <v>86.65</v>
      </c>
      <c r="BX657" s="9">
        <v>89.06</v>
      </c>
      <c r="BY657" s="9">
        <v>99.21</v>
      </c>
      <c r="BZ657" s="9">
        <v>103.17</v>
      </c>
      <c r="CA657" s="9">
        <v>104.22</v>
      </c>
      <c r="CB657" s="9">
        <v>104.17</v>
      </c>
      <c r="CC657" s="9">
        <v>100.82</v>
      </c>
      <c r="CD657" s="9">
        <v>95.57</v>
      </c>
      <c r="CE657" s="9">
        <v>92.32</v>
      </c>
      <c r="CF657" s="9">
        <v>90.46</v>
      </c>
      <c r="CG657" s="9">
        <v>88.78</v>
      </c>
      <c r="CH657" s="9">
        <v>90.31</v>
      </c>
      <c r="CI657" s="9">
        <v>91.49</v>
      </c>
      <c r="CJ657" s="9">
        <v>92.8</v>
      </c>
      <c r="CK657" s="9">
        <v>97.3</v>
      </c>
      <c r="CL657" s="9">
        <v>101</v>
      </c>
      <c r="CM657" s="9">
        <v>104.04</v>
      </c>
      <c r="CN657" s="9">
        <v>103.75</v>
      </c>
      <c r="CO657" s="9">
        <v>95.99</v>
      </c>
      <c r="CP657" s="9">
        <v>79.84</v>
      </c>
      <c r="CQ657" s="9">
        <v>77.680000000000007</v>
      </c>
      <c r="CR657" s="9">
        <v>75.09</v>
      </c>
      <c r="CS657" s="9">
        <v>73.63</v>
      </c>
      <c r="CT657" s="9">
        <v>74.19</v>
      </c>
      <c r="CU657" s="9">
        <v>76.37</v>
      </c>
      <c r="CV657" s="9">
        <v>80.02</v>
      </c>
      <c r="CW657" s="9">
        <v>83.9</v>
      </c>
      <c r="CX657" s="9">
        <v>86.95</v>
      </c>
      <c r="CY657" s="9">
        <v>89.64</v>
      </c>
      <c r="CZ657" s="9">
        <v>88.55</v>
      </c>
      <c r="DA657" s="9">
        <v>84.31</v>
      </c>
      <c r="DB657" s="9">
        <v>73.92</v>
      </c>
      <c r="DC657" s="9">
        <v>69.58</v>
      </c>
      <c r="DD657" s="9">
        <v>66.86</v>
      </c>
      <c r="DE657" s="9">
        <v>65.959999999999994</v>
      </c>
      <c r="DF657" s="9">
        <v>66.48</v>
      </c>
      <c r="DG657" s="9">
        <v>69.459999999999994</v>
      </c>
      <c r="DH657" s="9">
        <v>74.13</v>
      </c>
      <c r="DI657" s="9">
        <v>77.67</v>
      </c>
      <c r="DJ657" s="9">
        <v>80.88</v>
      </c>
      <c r="DK657" s="9">
        <v>83.38</v>
      </c>
      <c r="DL657" s="9">
        <v>82.36</v>
      </c>
      <c r="DM657" s="9">
        <v>78.89</v>
      </c>
      <c r="DN657" s="9">
        <v>71.61</v>
      </c>
      <c r="DO657" s="9">
        <v>66.66</v>
      </c>
      <c r="DP657" s="9">
        <v>65.510000000000005</v>
      </c>
      <c r="DR657" s="9">
        <v>72.739999999999995</v>
      </c>
      <c r="DS657" s="9">
        <v>72.099999999999994</v>
      </c>
      <c r="DT657" s="9">
        <v>77.650000000000006</v>
      </c>
      <c r="DU657" s="9">
        <v>80.05</v>
      </c>
      <c r="DV657" s="9">
        <v>87.25</v>
      </c>
      <c r="DW657" s="9">
        <v>89.85</v>
      </c>
      <c r="DX657" s="9">
        <v>92.8</v>
      </c>
      <c r="DY657" s="9">
        <v>92.8</v>
      </c>
      <c r="DZ657" s="9">
        <v>87.9</v>
      </c>
      <c r="EA657" s="9">
        <v>80.05</v>
      </c>
      <c r="EB657" s="9">
        <v>77.5</v>
      </c>
      <c r="EC657" s="9">
        <v>76.8</v>
      </c>
      <c r="ED657" s="9">
        <v>75.599999999999994</v>
      </c>
      <c r="EE657" s="9">
        <v>75.650000000000006</v>
      </c>
      <c r="EF657" s="9">
        <v>78.25</v>
      </c>
      <c r="EG657" s="9">
        <v>86.05</v>
      </c>
      <c r="EH657" s="9">
        <v>88.55</v>
      </c>
      <c r="EI657" s="9">
        <v>88.9</v>
      </c>
      <c r="EJ657" s="9">
        <v>88.9</v>
      </c>
      <c r="EK657" s="9">
        <v>88.2</v>
      </c>
      <c r="EL657" s="9">
        <v>83.7</v>
      </c>
      <c r="EM657" s="9">
        <v>71.05</v>
      </c>
      <c r="EN657" s="9">
        <v>67.05</v>
      </c>
      <c r="EO657" s="9">
        <v>66.8</v>
      </c>
      <c r="EP657" s="9">
        <v>67.099999999999994</v>
      </c>
      <c r="EQ657" s="9">
        <v>67.7</v>
      </c>
      <c r="ER657" s="9">
        <v>70.400000000000006</v>
      </c>
      <c r="ES657" s="9">
        <v>78.099999999999994</v>
      </c>
      <c r="ET657" s="9">
        <v>80.55</v>
      </c>
      <c r="EU657" s="9">
        <v>80.849999999999994</v>
      </c>
      <c r="EV657" s="9">
        <v>80.7</v>
      </c>
      <c r="EW657" s="9">
        <v>80.2</v>
      </c>
      <c r="EX657" s="9">
        <v>77.400000000000006</v>
      </c>
      <c r="EY657" s="9">
        <v>69.599999999999994</v>
      </c>
      <c r="EZ657" s="9">
        <v>67.099999999999994</v>
      </c>
      <c r="FA657" s="9">
        <v>66.95</v>
      </c>
      <c r="FB657" s="9">
        <v>67.150000000000006</v>
      </c>
      <c r="FC657" s="9">
        <v>67.599999999999994</v>
      </c>
      <c r="FD657" s="9">
        <v>69.7</v>
      </c>
      <c r="FE657" s="9">
        <v>75.7</v>
      </c>
      <c r="FF657" s="9">
        <v>77.650000000000006</v>
      </c>
      <c r="FG657" s="9">
        <v>77.900000000000006</v>
      </c>
      <c r="FH657" s="9">
        <v>77.849999999999994</v>
      </c>
      <c r="FI657" s="9">
        <v>77.349999999999994</v>
      </c>
      <c r="FJ657" s="9">
        <v>74.400000000000006</v>
      </c>
      <c r="FK657" s="9">
        <v>66.05</v>
      </c>
      <c r="FL657" s="9">
        <v>63.4</v>
      </c>
      <c r="FM657" s="9">
        <v>63.25</v>
      </c>
      <c r="FO657" s="9">
        <v>83.280199999999994</v>
      </c>
      <c r="FP657" s="7">
        <v>87</v>
      </c>
      <c r="FQ657" s="9">
        <v>1.2650999999999999</v>
      </c>
      <c r="FR657" s="7">
        <f t="shared" si="99"/>
        <v>68.769267251600667</v>
      </c>
      <c r="FT657" s="7">
        <v>4.2300000000000004</v>
      </c>
      <c r="FU657" s="7">
        <v>4.13</v>
      </c>
      <c r="FV657" s="9">
        <v>83.386499999999998</v>
      </c>
      <c r="FX657" s="9">
        <v>86.39</v>
      </c>
      <c r="FY657" s="9">
        <v>84.44</v>
      </c>
      <c r="FZ657" s="9">
        <v>82.64</v>
      </c>
      <c r="GA657" s="9">
        <v>80.040000000000006</v>
      </c>
      <c r="GB657" s="9">
        <v>76.03</v>
      </c>
    </row>
    <row r="658" spans="1:184" x14ac:dyDescent="0.25">
      <c r="A658" s="6">
        <f t="shared" si="100"/>
        <v>45471</v>
      </c>
      <c r="B658" s="13">
        <f t="shared" si="94"/>
        <v>6</v>
      </c>
      <c r="C658" s="13">
        <f t="shared" si="95"/>
        <v>2024</v>
      </c>
      <c r="D658">
        <f t="shared" si="96"/>
        <v>202406</v>
      </c>
      <c r="E658">
        <f t="shared" si="97"/>
        <v>2</v>
      </c>
      <c r="F658">
        <f t="shared" si="98"/>
        <v>202402</v>
      </c>
      <c r="G658" t="s">
        <v>1415</v>
      </c>
      <c r="H658" s="9">
        <v>5.25</v>
      </c>
      <c r="I658" s="9">
        <v>5.2</v>
      </c>
      <c r="J658" s="10">
        <v>5.1453411999999998</v>
      </c>
      <c r="K658" s="10">
        <v>5.0542197</v>
      </c>
      <c r="L658" s="10">
        <v>4.9869187999999998</v>
      </c>
      <c r="M658" s="10">
        <v>4.9244669999999999</v>
      </c>
      <c r="N658" s="10">
        <v>4.8566773000000003</v>
      </c>
      <c r="O658" s="10">
        <v>4.7835869999999998</v>
      </c>
      <c r="P658" s="10">
        <v>4.7082898999999996</v>
      </c>
      <c r="Q658" s="10">
        <v>4.6342011999999997</v>
      </c>
      <c r="R658" s="10">
        <v>4.5637847999999996</v>
      </c>
      <c r="S658" s="10">
        <v>4.4976652000000001</v>
      </c>
      <c r="T658" s="10">
        <v>4.4357110999999998</v>
      </c>
      <c r="U658" s="10">
        <v>4.3775148000000002</v>
      </c>
      <c r="V658" s="10">
        <v>4.3222961</v>
      </c>
      <c r="W658" s="10">
        <v>4.2696746000000001</v>
      </c>
      <c r="X658" s="10">
        <v>4.2194270999999999</v>
      </c>
      <c r="Y658" s="10">
        <v>4.1713284000000002</v>
      </c>
      <c r="Z658" s="10">
        <v>4.1251534000000003</v>
      </c>
      <c r="AA658" s="10">
        <v>4.0806787</v>
      </c>
      <c r="AB658" s="10">
        <v>4.0377226000000004</v>
      </c>
      <c r="AC658" s="10">
        <v>3.9963050999999998</v>
      </c>
      <c r="AD658" s="10">
        <v>3.9565063999999999</v>
      </c>
      <c r="AE658" s="10">
        <v>3.9184049999999999</v>
      </c>
      <c r="AF658" s="10">
        <v>3.8820793</v>
      </c>
      <c r="AG658" s="10">
        <v>3.8476094000000001</v>
      </c>
      <c r="AH658" s="10">
        <v>3.8150531000000001</v>
      </c>
      <c r="AI658" s="10">
        <v>3.7843768999999998</v>
      </c>
      <c r="AJ658" s="10">
        <v>3.7555233000000001</v>
      </c>
      <c r="AK658" s="10">
        <v>3.7284335999999998</v>
      </c>
      <c r="AL658" s="10">
        <v>3.7030492000000002</v>
      </c>
      <c r="AM658" s="10">
        <v>3.6793122999999999</v>
      </c>
      <c r="AN658" s="10">
        <v>3.6571644999999999</v>
      </c>
      <c r="AO658" s="10">
        <v>3.6365470000000002</v>
      </c>
      <c r="AP658" s="10">
        <v>3.6174021999999999</v>
      </c>
      <c r="AQ658" s="10">
        <v>3.5996714000000001</v>
      </c>
      <c r="AR658" s="10">
        <v>3.5832961999999999</v>
      </c>
      <c r="AS658" s="10">
        <v>3.5682185999999998</v>
      </c>
      <c r="AT658" s="10">
        <v>3.5543822</v>
      </c>
      <c r="AU658" s="10">
        <v>3.5417380999999999</v>
      </c>
      <c r="AV658" s="10">
        <v>3.5302402000000002</v>
      </c>
      <c r="AW658" s="10">
        <v>3.5198417000000002</v>
      </c>
      <c r="AX658" s="10">
        <v>3.5104959999999998</v>
      </c>
      <c r="AY658" s="10">
        <v>3.5021567</v>
      </c>
      <c r="AZ658" s="10">
        <v>3.4947772000000001</v>
      </c>
      <c r="BA658" s="10">
        <v>3.4883107</v>
      </c>
      <c r="BB658" s="10">
        <v>3.4827110000000001</v>
      </c>
      <c r="BC658" s="10">
        <v>3.4779312999999998</v>
      </c>
      <c r="BD658" s="10">
        <v>3.4739249999999999</v>
      </c>
      <c r="BE658" s="10">
        <v>3.4706456999999999</v>
      </c>
      <c r="BF658" s="10">
        <v>3.4680504000000001</v>
      </c>
      <c r="BG658" s="10">
        <v>3.4661119999999999</v>
      </c>
      <c r="BH658" s="10">
        <v>3.4648080000000001</v>
      </c>
      <c r="BI658" s="10">
        <v>3.4641156999999998</v>
      </c>
      <c r="BJ658" s="10">
        <v>3.4640124999999999</v>
      </c>
      <c r="BK658" s="10">
        <v>3.4644759999999999</v>
      </c>
      <c r="BL658" s="10">
        <v>3.4654832999999998</v>
      </c>
      <c r="BM658" s="10">
        <v>3.4670119000000001</v>
      </c>
      <c r="BN658" s="10">
        <v>3.4690392999999999</v>
      </c>
      <c r="BO658" s="10">
        <v>3.4715427999999999</v>
      </c>
      <c r="BP658" s="10">
        <v>3.4744997999999998</v>
      </c>
      <c r="BQ658" s="10">
        <v>3.4778877000000001</v>
      </c>
      <c r="BR658" s="10">
        <v>3.5062378000000001</v>
      </c>
      <c r="BS658" s="10">
        <v>3.5458573000000002</v>
      </c>
      <c r="BU658" s="9">
        <v>81.349999999999994</v>
      </c>
      <c r="BV658" s="9">
        <v>85.74</v>
      </c>
      <c r="BW658" s="9">
        <v>88.63</v>
      </c>
      <c r="BX658" s="9">
        <v>99.5</v>
      </c>
      <c r="BY658" s="9">
        <v>103.56</v>
      </c>
      <c r="BZ658" s="9">
        <v>104.6</v>
      </c>
      <c r="CA658" s="9">
        <v>104.53</v>
      </c>
      <c r="CB658" s="9">
        <v>101.09</v>
      </c>
      <c r="CC658" s="9">
        <v>95.65</v>
      </c>
      <c r="CD658" s="9">
        <v>92.4</v>
      </c>
      <c r="CE658" s="9">
        <v>90.54</v>
      </c>
      <c r="CF658" s="9">
        <v>89.06</v>
      </c>
      <c r="CG658" s="9">
        <v>90.59</v>
      </c>
      <c r="CH658" s="9">
        <v>91.77</v>
      </c>
      <c r="CI658" s="9">
        <v>93.18</v>
      </c>
      <c r="CJ658" s="9">
        <v>97.69</v>
      </c>
      <c r="CK658" s="9">
        <v>101.39</v>
      </c>
      <c r="CL658" s="9">
        <v>104.43</v>
      </c>
      <c r="CM658" s="9">
        <v>104.15</v>
      </c>
      <c r="CN658" s="9">
        <v>96.39</v>
      </c>
      <c r="CO658" s="9">
        <v>80.25</v>
      </c>
      <c r="CP658" s="9">
        <v>78.09</v>
      </c>
      <c r="CQ658" s="9">
        <v>75.5</v>
      </c>
      <c r="CR658" s="9">
        <v>74.05</v>
      </c>
      <c r="CS658" s="9">
        <v>74.61</v>
      </c>
      <c r="CT658" s="9">
        <v>76.790000000000006</v>
      </c>
      <c r="CU658" s="9">
        <v>80.81</v>
      </c>
      <c r="CV658" s="9">
        <v>84.69</v>
      </c>
      <c r="CW658" s="9">
        <v>87.74</v>
      </c>
      <c r="CX658" s="9">
        <v>90.43</v>
      </c>
      <c r="CY658" s="9">
        <v>89.34</v>
      </c>
      <c r="CZ658" s="9">
        <v>85.1</v>
      </c>
      <c r="DA658" s="9">
        <v>73.959999999999994</v>
      </c>
      <c r="DB658" s="9">
        <v>69.92</v>
      </c>
      <c r="DC658" s="9">
        <v>67.2</v>
      </c>
      <c r="DD658" s="9">
        <v>66.3</v>
      </c>
      <c r="DE658" s="9">
        <v>66.819999999999993</v>
      </c>
      <c r="DF658" s="9">
        <v>69.8</v>
      </c>
      <c r="DG658" s="9">
        <v>74.47</v>
      </c>
      <c r="DH658" s="9">
        <v>78.010000000000005</v>
      </c>
      <c r="DI658" s="9">
        <v>81.22</v>
      </c>
      <c r="DJ658" s="9">
        <v>83.72</v>
      </c>
      <c r="DK658" s="9">
        <v>82.7</v>
      </c>
      <c r="DL658" s="9">
        <v>79.23</v>
      </c>
      <c r="DM658" s="9">
        <v>71.95</v>
      </c>
      <c r="DN658" s="9">
        <v>67</v>
      </c>
      <c r="DO658" s="9">
        <v>65.849999999999994</v>
      </c>
      <c r="DP658" s="9">
        <v>64.27</v>
      </c>
      <c r="DR658" s="9">
        <v>72.45</v>
      </c>
      <c r="DS658" s="9">
        <v>77.849999999999994</v>
      </c>
      <c r="DT658" s="9">
        <v>80.650000000000006</v>
      </c>
      <c r="DU658" s="9">
        <v>87.9</v>
      </c>
      <c r="DV658" s="9">
        <v>90.55</v>
      </c>
      <c r="DW658" s="9">
        <v>93.7</v>
      </c>
      <c r="DX658" s="9">
        <v>93.7</v>
      </c>
      <c r="DY658" s="9">
        <v>88.8</v>
      </c>
      <c r="DZ658" s="9">
        <v>80.95</v>
      </c>
      <c r="EA658" s="9">
        <v>78.400000000000006</v>
      </c>
      <c r="EB658" s="9">
        <v>77.7</v>
      </c>
      <c r="EC658" s="9">
        <v>76.5</v>
      </c>
      <c r="ED658" s="9">
        <v>76.5</v>
      </c>
      <c r="EE658" s="9">
        <v>79.2</v>
      </c>
      <c r="EF658" s="9">
        <v>86.8</v>
      </c>
      <c r="EG658" s="9">
        <v>89.3</v>
      </c>
      <c r="EH658" s="9">
        <v>89.65</v>
      </c>
      <c r="EI658" s="9">
        <v>89.65</v>
      </c>
      <c r="EJ658" s="9">
        <v>88.95</v>
      </c>
      <c r="EK658" s="9">
        <v>84.2</v>
      </c>
      <c r="EL658" s="9">
        <v>71.25</v>
      </c>
      <c r="EM658" s="9">
        <v>67.2</v>
      </c>
      <c r="EN658" s="9">
        <v>66.95</v>
      </c>
      <c r="EO658" s="9">
        <v>67.25</v>
      </c>
      <c r="EP658" s="9">
        <v>67.849999999999994</v>
      </c>
      <c r="EQ658" s="9">
        <v>70.650000000000006</v>
      </c>
      <c r="ER658" s="9">
        <v>78.3</v>
      </c>
      <c r="ES658" s="9">
        <v>80.75</v>
      </c>
      <c r="ET658" s="9">
        <v>81</v>
      </c>
      <c r="EU658" s="9">
        <v>80.900000000000006</v>
      </c>
      <c r="EV658" s="9">
        <v>80.400000000000006</v>
      </c>
      <c r="EW658" s="9">
        <v>77.55</v>
      </c>
      <c r="EX658" s="9">
        <v>69.75</v>
      </c>
      <c r="EY658" s="9">
        <v>67.3</v>
      </c>
      <c r="EZ658" s="9">
        <v>67.099999999999994</v>
      </c>
      <c r="FA658" s="9">
        <v>67.3</v>
      </c>
      <c r="FB658" s="9">
        <v>67.75</v>
      </c>
      <c r="FC658" s="9">
        <v>69.95</v>
      </c>
      <c r="FD658" s="9">
        <v>75.900000000000006</v>
      </c>
      <c r="FE658" s="9">
        <v>77.849999999999994</v>
      </c>
      <c r="FF658" s="9">
        <v>78.099999999999994</v>
      </c>
      <c r="FG658" s="9">
        <v>78.05</v>
      </c>
      <c r="FH658" s="9">
        <v>77.55</v>
      </c>
      <c r="FI658" s="9">
        <v>74.5</v>
      </c>
      <c r="FJ658" s="9">
        <v>66.2</v>
      </c>
      <c r="FK658" s="9">
        <v>63.6</v>
      </c>
      <c r="FL658" s="9">
        <v>63.4</v>
      </c>
      <c r="FM658" s="9">
        <v>63.6</v>
      </c>
      <c r="FO658" s="9">
        <v>83.191699999999997</v>
      </c>
      <c r="FP658" s="7">
        <v>87.26</v>
      </c>
      <c r="FQ658" s="9">
        <v>1.2642</v>
      </c>
      <c r="FR658" s="7">
        <f t="shared" si="99"/>
        <v>69.023888625217538</v>
      </c>
      <c r="FT658" s="7">
        <v>4.2300000000000004</v>
      </c>
      <c r="FU658" s="7">
        <v>4.17</v>
      </c>
      <c r="FV658" s="9">
        <v>83.304100000000005</v>
      </c>
      <c r="FX658" s="9">
        <v>86.41</v>
      </c>
      <c r="FY658" s="9">
        <v>84.19</v>
      </c>
      <c r="FZ658" s="9">
        <v>82.33</v>
      </c>
      <c r="GA658" s="9">
        <v>79.75</v>
      </c>
      <c r="GB658" s="9">
        <v>75.8</v>
      </c>
    </row>
    <row r="659" spans="1:184" x14ac:dyDescent="0.25">
      <c r="A659" s="6">
        <f t="shared" si="100"/>
        <v>45474</v>
      </c>
      <c r="B659" s="13">
        <f t="shared" si="94"/>
        <v>7</v>
      </c>
      <c r="C659" s="13">
        <f t="shared" si="95"/>
        <v>2024</v>
      </c>
      <c r="D659">
        <f t="shared" si="96"/>
        <v>202407</v>
      </c>
      <c r="E659">
        <f t="shared" si="97"/>
        <v>3</v>
      </c>
      <c r="F659">
        <f t="shared" si="98"/>
        <v>202403</v>
      </c>
      <c r="G659" t="s">
        <v>1416</v>
      </c>
      <c r="H659" s="9">
        <v>5.25</v>
      </c>
      <c r="I659" s="9">
        <v>5.2</v>
      </c>
      <c r="J659" s="10">
        <v>5.1414833</v>
      </c>
      <c r="K659" s="10">
        <v>5.0512322999999997</v>
      </c>
      <c r="L659" s="10">
        <v>4.9880541999999997</v>
      </c>
      <c r="M659" s="10">
        <v>4.9302989000000004</v>
      </c>
      <c r="N659" s="10">
        <v>4.8665618999999998</v>
      </c>
      <c r="O659" s="10">
        <v>4.7974493000000002</v>
      </c>
      <c r="P659" s="10">
        <v>4.7265506999999998</v>
      </c>
      <c r="Q659" s="10">
        <v>4.6576379000000001</v>
      </c>
      <c r="R659" s="10">
        <v>4.5936893000000003</v>
      </c>
      <c r="S659" s="10">
        <v>4.5355413999999996</v>
      </c>
      <c r="T659" s="10">
        <v>4.4832359999999998</v>
      </c>
      <c r="U659" s="10">
        <v>4.4358377999999998</v>
      </c>
      <c r="V659" s="10">
        <v>4.3915604000000004</v>
      </c>
      <c r="W659" s="10">
        <v>4.3495638000000003</v>
      </c>
      <c r="X659" s="10">
        <v>4.3093165999999998</v>
      </c>
      <c r="Y659" s="10">
        <v>4.2702856999999996</v>
      </c>
      <c r="Z659" s="10">
        <v>4.2319380000000004</v>
      </c>
      <c r="AA659" s="10">
        <v>4.1937419</v>
      </c>
      <c r="AB659" s="10">
        <v>4.1552737000000004</v>
      </c>
      <c r="AC659" s="10">
        <v>4.1166687</v>
      </c>
      <c r="AD659" s="10">
        <v>4.0782429000000002</v>
      </c>
      <c r="AE659" s="10">
        <v>4.0403105000000004</v>
      </c>
      <c r="AF659" s="10">
        <v>4.0031860000000004</v>
      </c>
      <c r="AG659" s="10">
        <v>3.9671851</v>
      </c>
      <c r="AH659" s="10">
        <v>3.9325711000000001</v>
      </c>
      <c r="AI659" s="10">
        <v>3.8994038</v>
      </c>
      <c r="AJ659" s="10">
        <v>3.867693</v>
      </c>
      <c r="AK659" s="10">
        <v>3.8374473</v>
      </c>
      <c r="AL659" s="10">
        <v>3.8086755000000001</v>
      </c>
      <c r="AM659" s="10">
        <v>3.7813873</v>
      </c>
      <c r="AN659" s="10">
        <v>3.7555912999999999</v>
      </c>
      <c r="AO659" s="10">
        <v>3.7312964000000002</v>
      </c>
      <c r="AP659" s="10">
        <v>3.7085121999999999</v>
      </c>
      <c r="AQ659" s="10">
        <v>3.6872474</v>
      </c>
      <c r="AR659" s="10">
        <v>3.6675108999999999</v>
      </c>
      <c r="AS659" s="10">
        <v>3.6493121999999998</v>
      </c>
      <c r="AT659" s="10">
        <v>3.6326494</v>
      </c>
      <c r="AU659" s="10">
        <v>3.6174773999999998</v>
      </c>
      <c r="AV659" s="10">
        <v>3.6037412999999998</v>
      </c>
      <c r="AW659" s="10">
        <v>3.5913854000000001</v>
      </c>
      <c r="AX659" s="10">
        <v>3.5803539</v>
      </c>
      <c r="AY659" s="10">
        <v>3.5705917999999999</v>
      </c>
      <c r="AZ659" s="10">
        <v>3.5620433</v>
      </c>
      <c r="BA659" s="10">
        <v>3.5546530000000001</v>
      </c>
      <c r="BB659" s="10">
        <v>3.5483653999999998</v>
      </c>
      <c r="BC659" s="10">
        <v>3.5431249999999999</v>
      </c>
      <c r="BD659" s="10">
        <v>3.5388763999999999</v>
      </c>
      <c r="BE659" s="10">
        <v>3.5355639999999999</v>
      </c>
      <c r="BF659" s="10">
        <v>3.5331348999999999</v>
      </c>
      <c r="BG659" s="10">
        <v>3.5315503000000001</v>
      </c>
      <c r="BH659" s="10">
        <v>3.5307757999999998</v>
      </c>
      <c r="BI659" s="10">
        <v>3.5307773999999998</v>
      </c>
      <c r="BJ659" s="10">
        <v>3.5315207000000002</v>
      </c>
      <c r="BK659" s="10">
        <v>3.5329716000000002</v>
      </c>
      <c r="BL659" s="10">
        <v>3.5350956999999998</v>
      </c>
      <c r="BM659" s="10">
        <v>3.5378590000000001</v>
      </c>
      <c r="BN659" s="10">
        <v>3.5412271</v>
      </c>
      <c r="BO659" s="10">
        <v>3.5451657999999999</v>
      </c>
      <c r="BP659" s="10">
        <v>3.5496409999999998</v>
      </c>
      <c r="BQ659" s="10">
        <v>3.5546183</v>
      </c>
      <c r="BR659" s="10">
        <v>3.5934759000000001</v>
      </c>
      <c r="BS659" s="10">
        <v>3.644021</v>
      </c>
      <c r="BU659" s="9">
        <v>78.3</v>
      </c>
      <c r="BV659" s="9">
        <v>83.16</v>
      </c>
      <c r="BW659" s="9">
        <v>86.64</v>
      </c>
      <c r="BX659" s="9">
        <v>97.95</v>
      </c>
      <c r="BY659" s="9">
        <v>102</v>
      </c>
      <c r="BZ659" s="9">
        <v>103.33</v>
      </c>
      <c r="CA659" s="9">
        <v>103.4</v>
      </c>
      <c r="CB659" s="9">
        <v>99.96</v>
      </c>
      <c r="CC659" s="9">
        <v>95.01</v>
      </c>
      <c r="CD659" s="9">
        <v>91.37</v>
      </c>
      <c r="CE659" s="9">
        <v>89.58</v>
      </c>
      <c r="CF659" s="9">
        <v>88.14</v>
      </c>
      <c r="CG659" s="9">
        <v>89.7</v>
      </c>
      <c r="CH659" s="9">
        <v>90.89</v>
      </c>
      <c r="CI659" s="9">
        <v>92.27</v>
      </c>
      <c r="CJ659" s="9">
        <v>96.73</v>
      </c>
      <c r="CK659" s="9">
        <v>100.5</v>
      </c>
      <c r="CL659" s="9">
        <v>103.53</v>
      </c>
      <c r="CM659" s="9">
        <v>103.41</v>
      </c>
      <c r="CN659" s="9">
        <v>95.63</v>
      </c>
      <c r="CO659" s="9">
        <v>79.8</v>
      </c>
      <c r="CP659" s="9">
        <v>77.650000000000006</v>
      </c>
      <c r="CQ659" s="9">
        <v>75.06</v>
      </c>
      <c r="CR659" s="9">
        <v>73.62</v>
      </c>
      <c r="CS659" s="9">
        <v>74.17</v>
      </c>
      <c r="CT659" s="9">
        <v>76.36</v>
      </c>
      <c r="CU659" s="9">
        <v>80.48</v>
      </c>
      <c r="CV659" s="9">
        <v>84.32</v>
      </c>
      <c r="CW659" s="9">
        <v>87.37</v>
      </c>
      <c r="CX659" s="9">
        <v>89.92</v>
      </c>
      <c r="CY659" s="9">
        <v>88.81</v>
      </c>
      <c r="CZ659" s="9">
        <v>84.55</v>
      </c>
      <c r="DA659" s="9">
        <v>73.23</v>
      </c>
      <c r="DB659" s="9">
        <v>69.19</v>
      </c>
      <c r="DC659" s="9">
        <v>66.45</v>
      </c>
      <c r="DD659" s="9">
        <v>65.55</v>
      </c>
      <c r="DE659" s="9">
        <v>66.069999999999993</v>
      </c>
      <c r="DF659" s="9">
        <v>69.05</v>
      </c>
      <c r="DG659" s="9">
        <v>74.13</v>
      </c>
      <c r="DH659" s="9">
        <v>77.69</v>
      </c>
      <c r="DI659" s="9">
        <v>80.900000000000006</v>
      </c>
      <c r="DJ659" s="9">
        <v>83.4</v>
      </c>
      <c r="DK659" s="9">
        <v>82.4</v>
      </c>
      <c r="DL659" s="9">
        <v>78.930000000000007</v>
      </c>
      <c r="DM659" s="9">
        <v>71.56</v>
      </c>
      <c r="DN659" s="9">
        <v>66.61</v>
      </c>
      <c r="DO659" s="9">
        <v>65.459999999999994</v>
      </c>
      <c r="DP659" s="9">
        <v>63.88</v>
      </c>
      <c r="DR659" s="9">
        <v>70.099999999999994</v>
      </c>
      <c r="DS659" s="9">
        <v>76.5</v>
      </c>
      <c r="DT659" s="9">
        <v>75.900000000000006</v>
      </c>
      <c r="DU659" s="9">
        <v>88.35</v>
      </c>
      <c r="DV659" s="9">
        <v>90.3</v>
      </c>
      <c r="DW659" s="9">
        <v>92.95</v>
      </c>
      <c r="DX659" s="9">
        <v>92.95</v>
      </c>
      <c r="DY659" s="9">
        <v>88.05</v>
      </c>
      <c r="DZ659" s="9">
        <v>80.099999999999994</v>
      </c>
      <c r="EA659" s="9">
        <v>77.55</v>
      </c>
      <c r="EB659" s="9">
        <v>76.849999999999994</v>
      </c>
      <c r="EC659" s="9">
        <v>75.2</v>
      </c>
      <c r="ED659" s="9">
        <v>75.2</v>
      </c>
      <c r="EE659" s="9">
        <v>77.900000000000006</v>
      </c>
      <c r="EF659" s="9">
        <v>84.25</v>
      </c>
      <c r="EG659" s="9">
        <v>86.45</v>
      </c>
      <c r="EH659" s="9">
        <v>87.65</v>
      </c>
      <c r="EI659" s="9">
        <v>89.85</v>
      </c>
      <c r="EJ659" s="9">
        <v>89.95</v>
      </c>
      <c r="EK659" s="9">
        <v>85</v>
      </c>
      <c r="EL659" s="9">
        <v>71.099999999999994</v>
      </c>
      <c r="EM659" s="9">
        <v>66.75</v>
      </c>
      <c r="EN659" s="9">
        <v>66.5</v>
      </c>
      <c r="EO659" s="9">
        <v>66.849999999999994</v>
      </c>
      <c r="EP659" s="9">
        <v>67.45</v>
      </c>
      <c r="EQ659" s="9">
        <v>70.150000000000006</v>
      </c>
      <c r="ER659" s="9">
        <v>77.599999999999994</v>
      </c>
      <c r="ES659" s="9">
        <v>79.95</v>
      </c>
      <c r="ET659" s="9">
        <v>80.2</v>
      </c>
      <c r="EU659" s="9">
        <v>80.099999999999994</v>
      </c>
      <c r="EV659" s="9">
        <v>79.599999999999994</v>
      </c>
      <c r="EW659" s="9">
        <v>77.2</v>
      </c>
      <c r="EX659" s="9">
        <v>70.599999999999994</v>
      </c>
      <c r="EY659" s="9">
        <v>68.5</v>
      </c>
      <c r="EZ659" s="9">
        <v>68.349999999999994</v>
      </c>
      <c r="FA659" s="9">
        <v>68.5</v>
      </c>
      <c r="FB659" s="9">
        <v>68.95</v>
      </c>
      <c r="FC659" s="9">
        <v>70.95</v>
      </c>
      <c r="FD659" s="9">
        <v>76.45</v>
      </c>
      <c r="FE659" s="9">
        <v>78.25</v>
      </c>
      <c r="FF659" s="9">
        <v>78.5</v>
      </c>
      <c r="FG659" s="9">
        <v>78.5</v>
      </c>
      <c r="FH659" s="9">
        <v>78</v>
      </c>
      <c r="FI659" s="9">
        <v>74.95</v>
      </c>
      <c r="FJ659" s="9">
        <v>66.650000000000006</v>
      </c>
      <c r="FK659" s="9">
        <v>64.05</v>
      </c>
      <c r="FL659" s="9">
        <v>63.85</v>
      </c>
      <c r="FM659" s="9">
        <v>64.099999999999994</v>
      </c>
      <c r="FO659" s="9">
        <v>83.233599999999996</v>
      </c>
      <c r="FP659" s="7">
        <v>86.57</v>
      </c>
      <c r="FQ659" s="9">
        <v>1.2646999999999999</v>
      </c>
      <c r="FR659" s="7">
        <f t="shared" si="99"/>
        <v>68.451016051237445</v>
      </c>
      <c r="FT659" s="7">
        <v>4.1900000000000004</v>
      </c>
      <c r="FU659" s="7">
        <v>4.28</v>
      </c>
      <c r="FV659" s="9">
        <v>83.341999999999999</v>
      </c>
      <c r="FX659" s="9">
        <v>86.6</v>
      </c>
      <c r="FY659" s="9">
        <v>84.97</v>
      </c>
      <c r="FZ659" s="9">
        <v>83.16</v>
      </c>
      <c r="GA659" s="9">
        <v>80.53</v>
      </c>
      <c r="GB659" s="9">
        <v>76.459999999999994</v>
      </c>
    </row>
    <row r="660" spans="1:184" x14ac:dyDescent="0.25">
      <c r="A660" s="6">
        <f t="shared" si="100"/>
        <v>45475</v>
      </c>
      <c r="B660" s="13">
        <f t="shared" si="94"/>
        <v>7</v>
      </c>
      <c r="C660" s="13">
        <f t="shared" si="95"/>
        <v>2024</v>
      </c>
      <c r="D660">
        <f t="shared" si="96"/>
        <v>202407</v>
      </c>
      <c r="E660">
        <f t="shared" si="97"/>
        <v>3</v>
      </c>
      <c r="F660">
        <f t="shared" si="98"/>
        <v>202403</v>
      </c>
      <c r="G660" t="s">
        <v>1417</v>
      </c>
      <c r="H660" s="9">
        <v>5.25</v>
      </c>
      <c r="I660" s="9">
        <v>5.2</v>
      </c>
      <c r="J660" s="10">
        <v>5.1362519999999998</v>
      </c>
      <c r="K660" s="10">
        <v>5.0458777000000001</v>
      </c>
      <c r="L660" s="10">
        <v>4.9812656999999998</v>
      </c>
      <c r="M660" s="10">
        <v>4.9207792000000001</v>
      </c>
      <c r="N660" s="10">
        <v>4.8541056999999999</v>
      </c>
      <c r="O660" s="10">
        <v>4.7827698999999999</v>
      </c>
      <c r="P660" s="10">
        <v>4.7105142000000004</v>
      </c>
      <c r="Q660" s="10">
        <v>4.6412294000000003</v>
      </c>
      <c r="R660" s="10">
        <v>4.5777956</v>
      </c>
      <c r="S660" s="10">
        <v>4.5208918999999996</v>
      </c>
      <c r="T660" s="10">
        <v>4.4702950000000001</v>
      </c>
      <c r="U660" s="10">
        <v>4.4247104999999998</v>
      </c>
      <c r="V660" s="10">
        <v>4.3816316000000004</v>
      </c>
      <c r="W660" s="10">
        <v>4.3401357999999997</v>
      </c>
      <c r="X660" s="10">
        <v>4.2997997000000003</v>
      </c>
      <c r="Y660" s="10">
        <v>4.2601985999999998</v>
      </c>
      <c r="Z660" s="10">
        <v>4.2209075</v>
      </c>
      <c r="AA660" s="10">
        <v>4.1815030000000002</v>
      </c>
      <c r="AB660" s="10">
        <v>4.1416744000000003</v>
      </c>
      <c r="AC660" s="10">
        <v>4.1016399999999997</v>
      </c>
      <c r="AD660" s="10">
        <v>4.0617726999999997</v>
      </c>
      <c r="AE660" s="10">
        <v>4.0224443000000001</v>
      </c>
      <c r="AF660" s="10">
        <v>3.9840263999999999</v>
      </c>
      <c r="AG660" s="10">
        <v>3.9468920000000001</v>
      </c>
      <c r="AH660" s="10">
        <v>3.9113495999999999</v>
      </c>
      <c r="AI660" s="10">
        <v>3.8774554999999999</v>
      </c>
      <c r="AJ660" s="10">
        <v>3.8452042</v>
      </c>
      <c r="AK660" s="10">
        <v>3.8145888999999999</v>
      </c>
      <c r="AL660" s="10">
        <v>3.7856027999999999</v>
      </c>
      <c r="AM660" s="10">
        <v>3.7582403000000002</v>
      </c>
      <c r="AN660" s="10">
        <v>3.7324947000000002</v>
      </c>
      <c r="AO660" s="10">
        <v>3.7083591999999999</v>
      </c>
      <c r="AP660" s="10">
        <v>3.6858279999999999</v>
      </c>
      <c r="AQ660" s="10">
        <v>3.6648945999999998</v>
      </c>
      <c r="AR660" s="10">
        <v>3.6455522999999999</v>
      </c>
      <c r="AS660" s="10">
        <v>3.6277951000000002</v>
      </c>
      <c r="AT660" s="10">
        <v>3.6116069</v>
      </c>
      <c r="AU660" s="10">
        <v>3.5969334000000002</v>
      </c>
      <c r="AV660" s="10">
        <v>3.5837112000000002</v>
      </c>
      <c r="AW660" s="10">
        <v>3.5718763</v>
      </c>
      <c r="AX660" s="10">
        <v>3.5613649000000001</v>
      </c>
      <c r="AY660" s="10">
        <v>3.5521136000000002</v>
      </c>
      <c r="AZ660" s="10">
        <v>3.5440584999999998</v>
      </c>
      <c r="BA660" s="10">
        <v>3.5371356999999999</v>
      </c>
      <c r="BB660" s="10">
        <v>3.5312817999999999</v>
      </c>
      <c r="BC660" s="10">
        <v>3.5264327999999998</v>
      </c>
      <c r="BD660" s="10">
        <v>3.5225249999999999</v>
      </c>
      <c r="BE660" s="10">
        <v>3.5194949000000002</v>
      </c>
      <c r="BF660" s="10">
        <v>3.5172827</v>
      </c>
      <c r="BG660" s="10">
        <v>3.5158493000000002</v>
      </c>
      <c r="BH660" s="10">
        <v>3.5151617000000002</v>
      </c>
      <c r="BI660" s="10">
        <v>3.5151867000000001</v>
      </c>
      <c r="BJ660" s="10">
        <v>3.5158914999999999</v>
      </c>
      <c r="BK660" s="10">
        <v>3.5172428999999998</v>
      </c>
      <c r="BL660" s="10">
        <v>3.5192079999999999</v>
      </c>
      <c r="BM660" s="10">
        <v>3.5217537999999999</v>
      </c>
      <c r="BN660" s="10">
        <v>3.5248471000000001</v>
      </c>
      <c r="BO660" s="10">
        <v>3.5284550000000001</v>
      </c>
      <c r="BP660" s="10">
        <v>3.5325445000000002</v>
      </c>
      <c r="BQ660" s="10">
        <v>3.5370824999999999</v>
      </c>
      <c r="BR660" s="10">
        <v>3.5723593999999999</v>
      </c>
      <c r="BS660" s="10">
        <v>3.6183673000000001</v>
      </c>
      <c r="BU660" s="9">
        <v>78.73</v>
      </c>
      <c r="BV660" s="9">
        <v>83.89</v>
      </c>
      <c r="BW660" s="9">
        <v>87.56</v>
      </c>
      <c r="BX660" s="9">
        <v>99.21</v>
      </c>
      <c r="BY660" s="9">
        <v>103.26</v>
      </c>
      <c r="BZ660" s="9">
        <v>104.52</v>
      </c>
      <c r="CA660" s="9">
        <v>104.52</v>
      </c>
      <c r="CB660" s="9">
        <v>100.99</v>
      </c>
      <c r="CC660" s="9">
        <v>95.98</v>
      </c>
      <c r="CD660" s="9">
        <v>92.82</v>
      </c>
      <c r="CE660" s="9">
        <v>91.05</v>
      </c>
      <c r="CF660" s="9">
        <v>89.59</v>
      </c>
      <c r="CG660" s="9">
        <v>91.17</v>
      </c>
      <c r="CH660" s="9">
        <v>92.42</v>
      </c>
      <c r="CI660" s="9">
        <v>93.85</v>
      </c>
      <c r="CJ660" s="9">
        <v>98.27</v>
      </c>
      <c r="CK660" s="9">
        <v>101.93</v>
      </c>
      <c r="CL660" s="9">
        <v>104.92</v>
      </c>
      <c r="CM660" s="9">
        <v>104.93</v>
      </c>
      <c r="CN660" s="9">
        <v>97.16</v>
      </c>
      <c r="CO660" s="9">
        <v>80.75</v>
      </c>
      <c r="CP660" s="9">
        <v>78.599999999999994</v>
      </c>
      <c r="CQ660" s="9">
        <v>76</v>
      </c>
      <c r="CR660" s="9">
        <v>74.56</v>
      </c>
      <c r="CS660" s="9">
        <v>75.12</v>
      </c>
      <c r="CT660" s="9">
        <v>77.319999999999993</v>
      </c>
      <c r="CU660" s="9">
        <v>81.23</v>
      </c>
      <c r="CV660" s="9">
        <v>85.09</v>
      </c>
      <c r="CW660" s="9">
        <v>88.18</v>
      </c>
      <c r="CX660" s="9">
        <v>90.78</v>
      </c>
      <c r="CY660" s="9">
        <v>89.72</v>
      </c>
      <c r="CZ660" s="9">
        <v>85.48</v>
      </c>
      <c r="DA660" s="9">
        <v>74.05</v>
      </c>
      <c r="DB660" s="9">
        <v>70.02</v>
      </c>
      <c r="DC660" s="9">
        <v>67.290000000000006</v>
      </c>
      <c r="DD660" s="9">
        <v>66.400000000000006</v>
      </c>
      <c r="DE660" s="9">
        <v>66.930000000000007</v>
      </c>
      <c r="DF660" s="9">
        <v>69.91</v>
      </c>
      <c r="DG660" s="9">
        <v>74.97</v>
      </c>
      <c r="DH660" s="9">
        <v>78.55</v>
      </c>
      <c r="DI660" s="9">
        <v>81.75</v>
      </c>
      <c r="DJ660" s="9">
        <v>84.2</v>
      </c>
      <c r="DK660" s="9">
        <v>83.2</v>
      </c>
      <c r="DL660" s="9">
        <v>79.739999999999995</v>
      </c>
      <c r="DM660" s="9">
        <v>72.25</v>
      </c>
      <c r="DN660" s="9">
        <v>67.3</v>
      </c>
      <c r="DO660" s="9">
        <v>66.150000000000006</v>
      </c>
      <c r="DP660" s="9">
        <v>64.59</v>
      </c>
      <c r="DR660" s="9">
        <v>70.5</v>
      </c>
      <c r="DS660" s="9">
        <v>77.25</v>
      </c>
      <c r="DT660" s="9">
        <v>79.099999999999994</v>
      </c>
      <c r="DU660" s="9">
        <v>89.45</v>
      </c>
      <c r="DV660" s="9">
        <v>90.85</v>
      </c>
      <c r="DW660" s="9">
        <v>94.45</v>
      </c>
      <c r="DX660" s="9">
        <v>94.45</v>
      </c>
      <c r="DY660" s="9">
        <v>89.55</v>
      </c>
      <c r="DZ660" s="9">
        <v>81.349999999999994</v>
      </c>
      <c r="EA660" s="9">
        <v>78.8</v>
      </c>
      <c r="EB660" s="9">
        <v>78.099999999999994</v>
      </c>
      <c r="EC660" s="9">
        <v>76.45</v>
      </c>
      <c r="ED660" s="9">
        <v>76.45</v>
      </c>
      <c r="EE660" s="9">
        <v>79.150000000000006</v>
      </c>
      <c r="EF660" s="9">
        <v>83</v>
      </c>
      <c r="EG660" s="9">
        <v>84.65</v>
      </c>
      <c r="EH660" s="9">
        <v>87.05</v>
      </c>
      <c r="EI660" s="9">
        <v>92.65</v>
      </c>
      <c r="EJ660" s="9">
        <v>93.9</v>
      </c>
      <c r="EK660" s="9">
        <v>88.4</v>
      </c>
      <c r="EL660" s="9">
        <v>72.3</v>
      </c>
      <c r="EM660" s="9">
        <v>67.3</v>
      </c>
      <c r="EN660" s="9">
        <v>67</v>
      </c>
      <c r="EO660" s="9">
        <v>67.400000000000006</v>
      </c>
      <c r="EP660" s="9">
        <v>68.05</v>
      </c>
      <c r="EQ660" s="9">
        <v>70.8</v>
      </c>
      <c r="ER660" s="9">
        <v>78.2</v>
      </c>
      <c r="ES660" s="9">
        <v>80.599999999999994</v>
      </c>
      <c r="ET660" s="9">
        <v>80.849999999999994</v>
      </c>
      <c r="EU660" s="9">
        <v>80.75</v>
      </c>
      <c r="EV660" s="9">
        <v>80.25</v>
      </c>
      <c r="EW660" s="9">
        <v>77.55</v>
      </c>
      <c r="EX660" s="9">
        <v>70.2</v>
      </c>
      <c r="EY660" s="9">
        <v>67.849999999999994</v>
      </c>
      <c r="EZ660" s="9">
        <v>67.7</v>
      </c>
      <c r="FA660" s="9">
        <v>67.849999999999994</v>
      </c>
      <c r="FB660" s="9">
        <v>68.349999999999994</v>
      </c>
      <c r="FC660" s="9">
        <v>70.55</v>
      </c>
      <c r="FD660" s="9">
        <v>76.650000000000006</v>
      </c>
      <c r="FE660" s="9">
        <v>78.599999999999994</v>
      </c>
      <c r="FF660" s="9">
        <v>78.849999999999994</v>
      </c>
      <c r="FG660" s="9">
        <v>78.8</v>
      </c>
      <c r="FH660" s="9">
        <v>78.3</v>
      </c>
      <c r="FI660" s="9">
        <v>75.25</v>
      </c>
      <c r="FJ660" s="9">
        <v>66.95</v>
      </c>
      <c r="FK660" s="9">
        <v>64.349999999999994</v>
      </c>
      <c r="FL660" s="9">
        <v>64.2</v>
      </c>
      <c r="FM660" s="9">
        <v>64.400000000000006</v>
      </c>
      <c r="FO660" s="9">
        <v>83.397300000000001</v>
      </c>
      <c r="FP660" s="7">
        <v>88.28</v>
      </c>
      <c r="FQ660" s="9">
        <v>1.2676000000000001</v>
      </c>
      <c r="FR660" s="7">
        <f t="shared" si="99"/>
        <v>69.643420637425052</v>
      </c>
      <c r="FT660" s="7">
        <v>4.17</v>
      </c>
      <c r="FU660" s="7">
        <v>4.24</v>
      </c>
      <c r="FV660" s="9">
        <v>83.480699999999999</v>
      </c>
      <c r="FX660" s="9">
        <v>86.24</v>
      </c>
      <c r="FY660" s="9">
        <v>84.73</v>
      </c>
      <c r="FZ660" s="9">
        <v>83.04</v>
      </c>
      <c r="GA660" s="9">
        <v>80.489999999999995</v>
      </c>
      <c r="GB660" s="9">
        <v>76.45</v>
      </c>
    </row>
    <row r="661" spans="1:184" x14ac:dyDescent="0.25">
      <c r="A661" s="6">
        <f t="shared" si="100"/>
        <v>45476</v>
      </c>
      <c r="B661" s="13">
        <f t="shared" si="94"/>
        <v>7</v>
      </c>
      <c r="C661" s="13">
        <f t="shared" si="95"/>
        <v>2024</v>
      </c>
      <c r="D661">
        <f t="shared" si="96"/>
        <v>202407</v>
      </c>
      <c r="E661">
        <f t="shared" si="97"/>
        <v>3</v>
      </c>
      <c r="F661">
        <f t="shared" si="98"/>
        <v>202403</v>
      </c>
      <c r="G661" t="s">
        <v>1418</v>
      </c>
      <c r="H661" s="9">
        <v>5.25</v>
      </c>
      <c r="I661" s="9">
        <v>5.2</v>
      </c>
      <c r="J661" s="10">
        <v>5.1234717999999999</v>
      </c>
      <c r="K661" s="10">
        <v>5.0360844</v>
      </c>
      <c r="L661" s="10">
        <v>4.9704607000000003</v>
      </c>
      <c r="M661" s="10">
        <v>4.9070403999999996</v>
      </c>
      <c r="N661" s="10">
        <v>4.8371358000000004</v>
      </c>
      <c r="O661" s="10">
        <v>4.7628149000000004</v>
      </c>
      <c r="P661" s="10">
        <v>4.6879809999999997</v>
      </c>
      <c r="Q661" s="10">
        <v>4.6166141999999999</v>
      </c>
      <c r="R661" s="10">
        <v>4.5513662999999998</v>
      </c>
      <c r="S661" s="10">
        <v>4.4928898999999998</v>
      </c>
      <c r="T661" s="10">
        <v>4.4405402</v>
      </c>
      <c r="U661" s="10">
        <v>4.3930923000000002</v>
      </c>
      <c r="V661" s="10">
        <v>4.3478070999999998</v>
      </c>
      <c r="W661" s="10">
        <v>4.3037305000000003</v>
      </c>
      <c r="X661" s="10">
        <v>4.2604981000000004</v>
      </c>
      <c r="Y661" s="10">
        <v>4.2177436000000004</v>
      </c>
      <c r="Z661" s="10">
        <v>4.1751009000000003</v>
      </c>
      <c r="AA661" s="10">
        <v>4.1322052999999999</v>
      </c>
      <c r="AB661" s="10">
        <v>4.0887871999999996</v>
      </c>
      <c r="AC661" s="10">
        <v>4.0451226</v>
      </c>
      <c r="AD661" s="10">
        <v>4.0016813000000004</v>
      </c>
      <c r="AE661" s="10">
        <v>3.9589316999999999</v>
      </c>
      <c r="AF661" s="10">
        <v>3.9173420000000001</v>
      </c>
      <c r="AG661" s="10">
        <v>3.8773821000000002</v>
      </c>
      <c r="AH661" s="10">
        <v>3.8394363</v>
      </c>
      <c r="AI661" s="10">
        <v>3.8035519999999998</v>
      </c>
      <c r="AJ661" s="10">
        <v>3.7696939</v>
      </c>
      <c r="AK661" s="10">
        <v>3.7378252000000001</v>
      </c>
      <c r="AL661" s="10">
        <v>3.7079092</v>
      </c>
      <c r="AM661" s="10">
        <v>3.6799105000000001</v>
      </c>
      <c r="AN661" s="10">
        <v>3.6537925000000002</v>
      </c>
      <c r="AO661" s="10">
        <v>3.6295185000000001</v>
      </c>
      <c r="AP661" s="10">
        <v>3.6070527999999999</v>
      </c>
      <c r="AQ661" s="10">
        <v>3.5863589999999999</v>
      </c>
      <c r="AR661" s="10">
        <v>3.5674005000000002</v>
      </c>
      <c r="AS661" s="10">
        <v>3.5501415000000001</v>
      </c>
      <c r="AT661" s="10">
        <v>3.5345396</v>
      </c>
      <c r="AU661" s="10">
        <v>3.5205237</v>
      </c>
      <c r="AV661" s="10">
        <v>3.5080141</v>
      </c>
      <c r="AW661" s="10">
        <v>3.4969310999999998</v>
      </c>
      <c r="AX661" s="10">
        <v>3.4871946</v>
      </c>
      <c r="AY661" s="10">
        <v>3.4787251000000001</v>
      </c>
      <c r="AZ661" s="10">
        <v>3.4714426</v>
      </c>
      <c r="BA661" s="10">
        <v>3.4652674000000001</v>
      </c>
      <c r="BB661" s="10">
        <v>3.4601196999999999</v>
      </c>
      <c r="BC661" s="10">
        <v>3.4559196999999999</v>
      </c>
      <c r="BD661" s="10">
        <v>3.4525876000000002</v>
      </c>
      <c r="BE661" s="10">
        <v>3.4500435</v>
      </c>
      <c r="BF661" s="10">
        <v>3.4482154</v>
      </c>
      <c r="BG661" s="10">
        <v>3.4470649</v>
      </c>
      <c r="BH661" s="10">
        <v>3.4465629</v>
      </c>
      <c r="BI661" s="10">
        <v>3.4466804</v>
      </c>
      <c r="BJ661" s="10">
        <v>3.4473883000000001</v>
      </c>
      <c r="BK661" s="10">
        <v>3.4486577</v>
      </c>
      <c r="BL661" s="10">
        <v>3.4504595</v>
      </c>
      <c r="BM661" s="10">
        <v>3.4527646000000001</v>
      </c>
      <c r="BN661" s="10">
        <v>3.4555440000000002</v>
      </c>
      <c r="BO661" s="10">
        <v>3.4587686999999998</v>
      </c>
      <c r="BP661" s="10">
        <v>3.4624096</v>
      </c>
      <c r="BQ661" s="10">
        <v>3.4664377000000002</v>
      </c>
      <c r="BR661" s="10">
        <v>3.4976210999999999</v>
      </c>
      <c r="BS661" s="10">
        <v>3.5385189000000001</v>
      </c>
      <c r="BU661" s="9">
        <v>75.97</v>
      </c>
      <c r="BV661" s="9">
        <v>81.319999999999993</v>
      </c>
      <c r="BW661" s="9">
        <v>85.11</v>
      </c>
      <c r="BX661" s="9">
        <v>97.06</v>
      </c>
      <c r="BY661" s="9">
        <v>101.49</v>
      </c>
      <c r="BZ661" s="9">
        <v>102.76</v>
      </c>
      <c r="CA661" s="9">
        <v>102.86</v>
      </c>
      <c r="CB661" s="9">
        <v>99.29</v>
      </c>
      <c r="CC661" s="9">
        <v>94.45</v>
      </c>
      <c r="CD661" s="9">
        <v>91.42</v>
      </c>
      <c r="CE661" s="9">
        <v>89.78</v>
      </c>
      <c r="CF661" s="9">
        <v>88.53</v>
      </c>
      <c r="CG661" s="9">
        <v>90.16</v>
      </c>
      <c r="CH661" s="9">
        <v>91.41</v>
      </c>
      <c r="CI661" s="9">
        <v>92.72</v>
      </c>
      <c r="CJ661" s="9">
        <v>97.1</v>
      </c>
      <c r="CK661" s="9">
        <v>100.76</v>
      </c>
      <c r="CL661" s="9">
        <v>103.75</v>
      </c>
      <c r="CM661" s="9">
        <v>103.78</v>
      </c>
      <c r="CN661" s="9">
        <v>96.19</v>
      </c>
      <c r="CO661" s="9">
        <v>80.290000000000006</v>
      </c>
      <c r="CP661" s="9">
        <v>78.45</v>
      </c>
      <c r="CQ661" s="9">
        <v>75.849999999999994</v>
      </c>
      <c r="CR661" s="9">
        <v>74.41</v>
      </c>
      <c r="CS661" s="9">
        <v>74.98</v>
      </c>
      <c r="CT661" s="9">
        <v>77.180000000000007</v>
      </c>
      <c r="CU661" s="9">
        <v>81.069999999999993</v>
      </c>
      <c r="CV661" s="9">
        <v>84.93</v>
      </c>
      <c r="CW661" s="9">
        <v>88.02</v>
      </c>
      <c r="CX661" s="9">
        <v>90.45</v>
      </c>
      <c r="CY661" s="9">
        <v>89.37</v>
      </c>
      <c r="CZ661" s="9">
        <v>85.13</v>
      </c>
      <c r="DA661" s="9">
        <v>73.78</v>
      </c>
      <c r="DB661" s="9">
        <v>69.75</v>
      </c>
      <c r="DC661" s="9">
        <v>67.02</v>
      </c>
      <c r="DD661" s="9">
        <v>66.13</v>
      </c>
      <c r="DE661" s="9">
        <v>66.66</v>
      </c>
      <c r="DF661" s="9">
        <v>69.64</v>
      </c>
      <c r="DG661" s="9">
        <v>74.7</v>
      </c>
      <c r="DH661" s="9">
        <v>78.28</v>
      </c>
      <c r="DI661" s="9">
        <v>81.48</v>
      </c>
      <c r="DJ661" s="9">
        <v>83.95</v>
      </c>
      <c r="DK661" s="9">
        <v>82.96</v>
      </c>
      <c r="DL661" s="9">
        <v>79.5</v>
      </c>
      <c r="DM661" s="9">
        <v>71.900000000000006</v>
      </c>
      <c r="DN661" s="9">
        <v>66.95</v>
      </c>
      <c r="DO661" s="9">
        <v>65.8</v>
      </c>
      <c r="DP661" s="9">
        <v>64.239999999999995</v>
      </c>
      <c r="DR661" s="9">
        <v>68.45</v>
      </c>
      <c r="DS661" s="9">
        <v>75.3</v>
      </c>
      <c r="DT661" s="9">
        <v>74.25</v>
      </c>
      <c r="DU661" s="9">
        <v>89.55</v>
      </c>
      <c r="DV661" s="9">
        <v>92.25</v>
      </c>
      <c r="DW661" s="9">
        <v>93.1</v>
      </c>
      <c r="DX661" s="9">
        <v>93.1</v>
      </c>
      <c r="DY661" s="9">
        <v>88.2</v>
      </c>
      <c r="DZ661" s="9">
        <v>80.2</v>
      </c>
      <c r="EA661" s="9">
        <v>77.650000000000006</v>
      </c>
      <c r="EB661" s="9">
        <v>76.95</v>
      </c>
      <c r="EC661" s="9">
        <v>75.650000000000006</v>
      </c>
      <c r="ED661" s="9">
        <v>75.650000000000006</v>
      </c>
      <c r="EE661" s="9">
        <v>78.349999999999994</v>
      </c>
      <c r="EF661" s="9">
        <v>84</v>
      </c>
      <c r="EG661" s="9">
        <v>85.05</v>
      </c>
      <c r="EH661" s="9">
        <v>87.45</v>
      </c>
      <c r="EI661" s="9">
        <v>91.05</v>
      </c>
      <c r="EJ661" s="9">
        <v>92.3</v>
      </c>
      <c r="EK661" s="9">
        <v>86.8</v>
      </c>
      <c r="EL661" s="9">
        <v>71.7</v>
      </c>
      <c r="EM661" s="9">
        <v>66.95</v>
      </c>
      <c r="EN661" s="9">
        <v>66.650000000000006</v>
      </c>
      <c r="EO661" s="9">
        <v>67.05</v>
      </c>
      <c r="EP661" s="9">
        <v>67.7</v>
      </c>
      <c r="EQ661" s="9">
        <v>70.5</v>
      </c>
      <c r="ER661" s="9">
        <v>78.25</v>
      </c>
      <c r="ES661" s="9">
        <v>80.7</v>
      </c>
      <c r="ET661" s="9">
        <v>80.95</v>
      </c>
      <c r="EU661" s="9">
        <v>80.849999999999994</v>
      </c>
      <c r="EV661" s="9">
        <v>80.349999999999994</v>
      </c>
      <c r="EW661" s="9">
        <v>77.650000000000006</v>
      </c>
      <c r="EX661" s="9">
        <v>70.3</v>
      </c>
      <c r="EY661" s="9">
        <v>67.95</v>
      </c>
      <c r="EZ661" s="9">
        <v>67.8</v>
      </c>
      <c r="FA661" s="9">
        <v>68</v>
      </c>
      <c r="FB661" s="9">
        <v>68.45</v>
      </c>
      <c r="FC661" s="9">
        <v>70.650000000000006</v>
      </c>
      <c r="FD661" s="9">
        <v>76.75</v>
      </c>
      <c r="FE661" s="9">
        <v>78.7</v>
      </c>
      <c r="FF661" s="9">
        <v>78.95</v>
      </c>
      <c r="FG661" s="9">
        <v>78.900000000000006</v>
      </c>
      <c r="FH661" s="9">
        <v>78.400000000000006</v>
      </c>
      <c r="FI661" s="9">
        <v>75.349999999999994</v>
      </c>
      <c r="FJ661" s="9">
        <v>67.05</v>
      </c>
      <c r="FK661" s="9">
        <v>64.45</v>
      </c>
      <c r="FL661" s="9">
        <v>64.3</v>
      </c>
      <c r="FM661" s="9">
        <v>64.5</v>
      </c>
      <c r="FO661" s="9">
        <v>83.6554</v>
      </c>
      <c r="FP661" s="7">
        <v>88.25</v>
      </c>
      <c r="FQ661" s="9">
        <v>1.2762</v>
      </c>
      <c r="FR661" s="7">
        <f t="shared" si="99"/>
        <v>69.150603353706316</v>
      </c>
      <c r="FT661" s="7">
        <v>4.1500000000000004</v>
      </c>
      <c r="FU661" s="7">
        <v>4.16</v>
      </c>
      <c r="FV661" s="9">
        <v>83.749200000000002</v>
      </c>
      <c r="FX661" s="9">
        <v>87.34</v>
      </c>
      <c r="FY661" s="9">
        <v>85.79</v>
      </c>
      <c r="FZ661" s="9">
        <v>84.02</v>
      </c>
      <c r="GA661" s="9">
        <v>81.28</v>
      </c>
      <c r="GB661" s="9">
        <v>77.05</v>
      </c>
    </row>
    <row r="662" spans="1:184" x14ac:dyDescent="0.25">
      <c r="A662" s="6">
        <f t="shared" si="100"/>
        <v>45477</v>
      </c>
      <c r="B662" s="13">
        <f t="shared" si="94"/>
        <v>7</v>
      </c>
      <c r="C662" s="13">
        <f t="shared" si="95"/>
        <v>2024</v>
      </c>
      <c r="D662">
        <f t="shared" si="96"/>
        <v>202407</v>
      </c>
      <c r="E662">
        <f t="shared" si="97"/>
        <v>3</v>
      </c>
      <c r="F662">
        <f t="shared" si="98"/>
        <v>202403</v>
      </c>
      <c r="G662" t="s">
        <v>1419</v>
      </c>
      <c r="H662" s="9">
        <v>5.25</v>
      </c>
      <c r="I662" s="9">
        <v>5.2</v>
      </c>
      <c r="J662" s="10">
        <v>5.1204583000000001</v>
      </c>
      <c r="K662" s="10">
        <v>5.0323288000000002</v>
      </c>
      <c r="L662" s="10">
        <v>4.9651069000000003</v>
      </c>
      <c r="M662" s="10">
        <v>4.8999987999999997</v>
      </c>
      <c r="N662" s="10">
        <v>4.8292263999999996</v>
      </c>
      <c r="O662" s="10">
        <v>4.7546948000000002</v>
      </c>
      <c r="P662" s="10">
        <v>4.6797389000000003</v>
      </c>
      <c r="Q662" s="10">
        <v>4.6075955000000004</v>
      </c>
      <c r="R662" s="10">
        <v>4.5404013000000001</v>
      </c>
      <c r="S662" s="10">
        <v>4.4787379999999999</v>
      </c>
      <c r="T662" s="10">
        <v>4.4224515000000002</v>
      </c>
      <c r="U662" s="10">
        <v>4.3710110000000002</v>
      </c>
      <c r="V662" s="10">
        <v>4.3232198999999998</v>
      </c>
      <c r="W662" s="10">
        <v>4.2782954000000002</v>
      </c>
      <c r="X662" s="10">
        <v>4.2356125000000002</v>
      </c>
      <c r="Y662" s="10">
        <v>4.1945443999999998</v>
      </c>
      <c r="Z662" s="10">
        <v>4.1544644000000002</v>
      </c>
      <c r="AA662" s="10">
        <v>4.1147472</v>
      </c>
      <c r="AB662" s="10">
        <v>4.0748949000000003</v>
      </c>
      <c r="AC662" s="10">
        <v>4.035069</v>
      </c>
      <c r="AD662" s="10">
        <v>3.9956429999999998</v>
      </c>
      <c r="AE662" s="10">
        <v>3.9569890000000001</v>
      </c>
      <c r="AF662" s="10">
        <v>3.9194794000000002</v>
      </c>
      <c r="AG662" s="10">
        <v>3.8834876999999999</v>
      </c>
      <c r="AH662" s="10">
        <v>3.8493306999999999</v>
      </c>
      <c r="AI662" s="10">
        <v>3.8170544999999998</v>
      </c>
      <c r="AJ662" s="10">
        <v>3.7866243000000002</v>
      </c>
      <c r="AK662" s="10">
        <v>3.7580038</v>
      </c>
      <c r="AL662" s="10">
        <v>3.7311572000000002</v>
      </c>
      <c r="AM662" s="10">
        <v>3.7060491999999998</v>
      </c>
      <c r="AN662" s="10">
        <v>3.6826439</v>
      </c>
      <c r="AO662" s="10">
        <v>3.6609052000000002</v>
      </c>
      <c r="AP662" s="10">
        <v>3.6407980000000002</v>
      </c>
      <c r="AQ662" s="10">
        <v>3.6222862</v>
      </c>
      <c r="AR662" s="10">
        <v>3.605334</v>
      </c>
      <c r="AS662" s="10">
        <v>3.589906</v>
      </c>
      <c r="AT662" s="10">
        <v>3.5759604</v>
      </c>
      <c r="AU662" s="10">
        <v>3.5634302999999998</v>
      </c>
      <c r="AV662" s="10">
        <v>3.5522418</v>
      </c>
      <c r="AW662" s="10">
        <v>3.5423206999999999</v>
      </c>
      <c r="AX662" s="10">
        <v>3.5335930000000002</v>
      </c>
      <c r="AY662" s="10">
        <v>3.5259847999999998</v>
      </c>
      <c r="AZ662" s="10">
        <v>3.5194219000000002</v>
      </c>
      <c r="BA662" s="10">
        <v>3.5138303</v>
      </c>
      <c r="BB662" s="10">
        <v>3.5091361000000001</v>
      </c>
      <c r="BC662" s="10">
        <v>3.5052652000000002</v>
      </c>
      <c r="BD662" s="10">
        <v>3.5021434</v>
      </c>
      <c r="BE662" s="10">
        <v>3.4996969999999998</v>
      </c>
      <c r="BF662" s="10">
        <v>3.4978600000000002</v>
      </c>
      <c r="BG662" s="10">
        <v>3.4966032</v>
      </c>
      <c r="BH662" s="10">
        <v>3.4959075999999998</v>
      </c>
      <c r="BI662" s="10">
        <v>3.4957538000000001</v>
      </c>
      <c r="BJ662" s="10">
        <v>3.4961228000000002</v>
      </c>
      <c r="BK662" s="10">
        <v>3.4969953999999999</v>
      </c>
      <c r="BL662" s="10">
        <v>3.4983525000000002</v>
      </c>
      <c r="BM662" s="10">
        <v>3.5001749000000002</v>
      </c>
      <c r="BN662" s="10">
        <v>3.5024434000000002</v>
      </c>
      <c r="BO662" s="10">
        <v>3.5051388000000001</v>
      </c>
      <c r="BP662" s="10">
        <v>3.5082420999999999</v>
      </c>
      <c r="BQ662" s="10">
        <v>3.5117341</v>
      </c>
      <c r="BR662" s="10">
        <v>3.5399867999999999</v>
      </c>
      <c r="BS662" s="10">
        <v>3.5786886999999998</v>
      </c>
      <c r="BU662" s="9">
        <v>77.98</v>
      </c>
      <c r="BV662" s="9">
        <v>82.8</v>
      </c>
      <c r="BW662" s="9">
        <v>86.13</v>
      </c>
      <c r="BX662" s="9">
        <v>97.75</v>
      </c>
      <c r="BY662" s="9">
        <v>102.31</v>
      </c>
      <c r="BZ662" s="9">
        <v>103.48</v>
      </c>
      <c r="CA662" s="9">
        <v>103.64</v>
      </c>
      <c r="CB662" s="9">
        <v>100.11</v>
      </c>
      <c r="CC662" s="9">
        <v>95.25</v>
      </c>
      <c r="CD662" s="9">
        <v>92.72</v>
      </c>
      <c r="CE662" s="9">
        <v>91.04</v>
      </c>
      <c r="CF662" s="9">
        <v>89.55</v>
      </c>
      <c r="CG662" s="9">
        <v>91.18</v>
      </c>
      <c r="CH662" s="9">
        <v>92.43</v>
      </c>
      <c r="CI662" s="9">
        <v>93.73</v>
      </c>
      <c r="CJ662" s="9">
        <v>98.15</v>
      </c>
      <c r="CK662" s="9">
        <v>101.85</v>
      </c>
      <c r="CL662" s="9">
        <v>104.84</v>
      </c>
      <c r="CM662" s="9">
        <v>104.87</v>
      </c>
      <c r="CN662" s="9">
        <v>97.28</v>
      </c>
      <c r="CO662" s="9">
        <v>81.06</v>
      </c>
      <c r="CP662" s="9">
        <v>79.22</v>
      </c>
      <c r="CQ662" s="9">
        <v>76.62</v>
      </c>
      <c r="CR662" s="9">
        <v>75.36</v>
      </c>
      <c r="CS662" s="9">
        <v>75.930000000000007</v>
      </c>
      <c r="CT662" s="9">
        <v>78.13</v>
      </c>
      <c r="CU662" s="9">
        <v>81.75</v>
      </c>
      <c r="CV662" s="9">
        <v>85.61</v>
      </c>
      <c r="CW662" s="9">
        <v>88.7</v>
      </c>
      <c r="CX662" s="9">
        <v>91.13</v>
      </c>
      <c r="CY662" s="9">
        <v>90.05</v>
      </c>
      <c r="CZ662" s="9">
        <v>85.81</v>
      </c>
      <c r="DA662" s="9">
        <v>74.09</v>
      </c>
      <c r="DB662" s="9">
        <v>70.06</v>
      </c>
      <c r="DC662" s="9">
        <v>67.33</v>
      </c>
      <c r="DD662" s="9">
        <v>66.760000000000005</v>
      </c>
      <c r="DE662" s="9">
        <v>67.290000000000006</v>
      </c>
      <c r="DF662" s="9">
        <v>70.27</v>
      </c>
      <c r="DG662" s="9">
        <v>75.040000000000006</v>
      </c>
      <c r="DH662" s="9">
        <v>78.88</v>
      </c>
      <c r="DI662" s="9">
        <v>82.08</v>
      </c>
      <c r="DJ662" s="9">
        <v>84.44</v>
      </c>
      <c r="DK662" s="9">
        <v>83.45</v>
      </c>
      <c r="DL662" s="9">
        <v>79.989999999999995</v>
      </c>
      <c r="DM662" s="9">
        <v>72.39</v>
      </c>
      <c r="DN662" s="9">
        <v>67.44</v>
      </c>
      <c r="DO662" s="9">
        <v>66.290000000000006</v>
      </c>
      <c r="DP662" s="9">
        <v>64.72</v>
      </c>
      <c r="DR662" s="9">
        <v>70.3</v>
      </c>
      <c r="DS662" s="9">
        <v>76.75</v>
      </c>
      <c r="DT662" s="9">
        <v>75.650000000000006</v>
      </c>
      <c r="DU662" s="9">
        <v>90.3</v>
      </c>
      <c r="DV662" s="9">
        <v>92.7</v>
      </c>
      <c r="DW662" s="9">
        <v>94.15</v>
      </c>
      <c r="DX662" s="9">
        <v>94.15</v>
      </c>
      <c r="DY662" s="9">
        <v>89.25</v>
      </c>
      <c r="DZ662" s="9">
        <v>80.95</v>
      </c>
      <c r="EA662" s="9">
        <v>78.400000000000006</v>
      </c>
      <c r="EB662" s="9">
        <v>77.7</v>
      </c>
      <c r="EC662" s="9">
        <v>76.45</v>
      </c>
      <c r="ED662" s="9">
        <v>76.45</v>
      </c>
      <c r="EE662" s="9">
        <v>79.150000000000006</v>
      </c>
      <c r="EF662" s="9">
        <v>84.5</v>
      </c>
      <c r="EG662" s="9">
        <v>85.55</v>
      </c>
      <c r="EH662" s="9">
        <v>87.95</v>
      </c>
      <c r="EI662" s="9">
        <v>91.6</v>
      </c>
      <c r="EJ662" s="9">
        <v>92.85</v>
      </c>
      <c r="EK662" s="9">
        <v>87.35</v>
      </c>
      <c r="EL662" s="9">
        <v>72.599999999999994</v>
      </c>
      <c r="EM662" s="9">
        <v>67.95</v>
      </c>
      <c r="EN662" s="9">
        <v>67.7</v>
      </c>
      <c r="EO662" s="9">
        <v>68.05</v>
      </c>
      <c r="EP662" s="9">
        <v>68.7</v>
      </c>
      <c r="EQ662" s="9">
        <v>71.5</v>
      </c>
      <c r="ER662" s="9">
        <v>79.150000000000006</v>
      </c>
      <c r="ES662" s="9">
        <v>81.599999999999994</v>
      </c>
      <c r="ET662" s="9">
        <v>81.849999999999994</v>
      </c>
      <c r="EU662" s="9">
        <v>81.75</v>
      </c>
      <c r="EV662" s="9">
        <v>81.25</v>
      </c>
      <c r="EW662" s="9">
        <v>78.55</v>
      </c>
      <c r="EX662" s="9">
        <v>71.2</v>
      </c>
      <c r="EY662" s="9">
        <v>68.900000000000006</v>
      </c>
      <c r="EZ662" s="9">
        <v>68.7</v>
      </c>
      <c r="FA662" s="9">
        <v>68.900000000000006</v>
      </c>
      <c r="FB662" s="9">
        <v>69.349999999999994</v>
      </c>
      <c r="FC662" s="9">
        <v>71.55</v>
      </c>
      <c r="FD662" s="9">
        <v>77.650000000000006</v>
      </c>
      <c r="FE662" s="9">
        <v>79.599999999999994</v>
      </c>
      <c r="FF662" s="9">
        <v>79.849999999999994</v>
      </c>
      <c r="FG662" s="9">
        <v>79.8</v>
      </c>
      <c r="FH662" s="9">
        <v>79.3</v>
      </c>
      <c r="FI662" s="9">
        <v>76.25</v>
      </c>
      <c r="FJ662" s="9">
        <v>67.95</v>
      </c>
      <c r="FK662" s="9">
        <v>65.349999999999994</v>
      </c>
      <c r="FL662" s="9">
        <v>65.2</v>
      </c>
      <c r="FM662" s="9">
        <v>65.400000000000006</v>
      </c>
      <c r="FO662" s="9">
        <v>83.616600000000005</v>
      </c>
      <c r="FP662" s="7">
        <v>88.34</v>
      </c>
      <c r="FQ662" s="9">
        <v>1.2762</v>
      </c>
      <c r="FR662" s="7">
        <f t="shared" si="99"/>
        <v>69.221125215483468</v>
      </c>
      <c r="FT662" s="7">
        <v>4.17</v>
      </c>
      <c r="FU662" s="7">
        <v>4.2</v>
      </c>
      <c r="FV662" s="9">
        <v>83.7256</v>
      </c>
      <c r="FX662" s="9">
        <v>87.43</v>
      </c>
      <c r="FY662" s="9">
        <v>85.82</v>
      </c>
      <c r="FZ662" s="9">
        <v>84</v>
      </c>
      <c r="GA662" s="9">
        <v>81.260000000000005</v>
      </c>
      <c r="GB662" s="9">
        <v>77</v>
      </c>
    </row>
    <row r="663" spans="1:184" x14ac:dyDescent="0.25">
      <c r="A663" s="6">
        <f t="shared" si="100"/>
        <v>45478</v>
      </c>
      <c r="B663" s="13">
        <f t="shared" si="94"/>
        <v>7</v>
      </c>
      <c r="C663" s="13">
        <f t="shared" si="95"/>
        <v>2024</v>
      </c>
      <c r="D663">
        <f t="shared" si="96"/>
        <v>202407</v>
      </c>
      <c r="E663">
        <f t="shared" si="97"/>
        <v>3</v>
      </c>
      <c r="F663">
        <f t="shared" si="98"/>
        <v>202403</v>
      </c>
      <c r="G663" t="s">
        <v>1420</v>
      </c>
      <c r="H663" s="9">
        <v>5.25</v>
      </c>
      <c r="I663" s="9">
        <v>5.2</v>
      </c>
      <c r="J663" s="10">
        <v>5.1110264000000001</v>
      </c>
      <c r="K663" s="10">
        <v>5.0182523999999997</v>
      </c>
      <c r="L663" s="10">
        <v>4.9469981000000001</v>
      </c>
      <c r="M663" s="10">
        <v>4.8774440999999999</v>
      </c>
      <c r="N663" s="10">
        <v>4.8016677000000003</v>
      </c>
      <c r="O663" s="10">
        <v>4.7220228000000004</v>
      </c>
      <c r="P663" s="10">
        <v>4.6420148000000001</v>
      </c>
      <c r="Q663" s="10">
        <v>4.5651377000000002</v>
      </c>
      <c r="R663" s="10">
        <v>4.4937050000000003</v>
      </c>
      <c r="S663" s="10">
        <v>4.4284971999999998</v>
      </c>
      <c r="T663" s="10">
        <v>4.3691091000000002</v>
      </c>
      <c r="U663" s="10">
        <v>4.3147000999999996</v>
      </c>
      <c r="V663" s="10">
        <v>4.2633673999999999</v>
      </c>
      <c r="W663" s="10">
        <v>4.2143600000000001</v>
      </c>
      <c r="X663" s="10">
        <v>4.1673932000000002</v>
      </c>
      <c r="Y663" s="10">
        <v>4.1221806000000001</v>
      </c>
      <c r="Z663" s="10">
        <v>4.0784358000000003</v>
      </c>
      <c r="AA663" s="10">
        <v>4.0358741</v>
      </c>
      <c r="AB663" s="10">
        <v>3.9942796999999999</v>
      </c>
      <c r="AC663" s="10">
        <v>3.9537640000000001</v>
      </c>
      <c r="AD663" s="10">
        <v>3.9145348000000002</v>
      </c>
      <c r="AE663" s="10">
        <v>3.8767985</v>
      </c>
      <c r="AF663" s="10">
        <v>3.8407613999999999</v>
      </c>
      <c r="AG663" s="10">
        <v>3.8066312</v>
      </c>
      <c r="AH663" s="10">
        <v>3.7745712999999999</v>
      </c>
      <c r="AI663" s="10">
        <v>3.7445564</v>
      </c>
      <c r="AJ663" s="10">
        <v>3.7165097999999999</v>
      </c>
      <c r="AK663" s="10">
        <v>3.6903537000000002</v>
      </c>
      <c r="AL663" s="10">
        <v>3.6660105000000001</v>
      </c>
      <c r="AM663" s="10">
        <v>3.6434036000000001</v>
      </c>
      <c r="AN663" s="10">
        <v>3.6224552000000001</v>
      </c>
      <c r="AO663" s="10">
        <v>3.6030878</v>
      </c>
      <c r="AP663" s="10">
        <v>3.5852244999999998</v>
      </c>
      <c r="AQ663" s="10">
        <v>3.5687877000000001</v>
      </c>
      <c r="AR663" s="10">
        <v>3.5536998999999998</v>
      </c>
      <c r="AS663" s="10">
        <v>3.5398841000000001</v>
      </c>
      <c r="AT663" s="10">
        <v>3.5272671999999998</v>
      </c>
      <c r="AU663" s="10">
        <v>3.5157929999999999</v>
      </c>
      <c r="AV663" s="10">
        <v>3.5054101000000002</v>
      </c>
      <c r="AW663" s="10">
        <v>3.4960667999999999</v>
      </c>
      <c r="AX663" s="10">
        <v>3.4877113999999998</v>
      </c>
      <c r="AY663" s="10">
        <v>3.4802924000000002</v>
      </c>
      <c r="AZ663" s="10">
        <v>3.4737580000000001</v>
      </c>
      <c r="BA663" s="10">
        <v>3.4680566000000002</v>
      </c>
      <c r="BB663" s="10">
        <v>3.4631365999999999</v>
      </c>
      <c r="BC663" s="10">
        <v>3.4589463999999999</v>
      </c>
      <c r="BD663" s="10">
        <v>3.4554342</v>
      </c>
      <c r="BE663" s="10">
        <v>3.4525486000000001</v>
      </c>
      <c r="BF663" s="10">
        <v>3.4502432000000001</v>
      </c>
      <c r="BG663" s="10">
        <v>3.4484967000000002</v>
      </c>
      <c r="BH663" s="10">
        <v>3.4472941000000001</v>
      </c>
      <c r="BI663" s="10">
        <v>3.4466206000000001</v>
      </c>
      <c r="BJ663" s="10">
        <v>3.4464614999999998</v>
      </c>
      <c r="BK663" s="10">
        <v>3.4468017999999998</v>
      </c>
      <c r="BL663" s="10">
        <v>3.4476268000000001</v>
      </c>
      <c r="BM663" s="10">
        <v>3.4489215999999998</v>
      </c>
      <c r="BN663" s="10">
        <v>3.4506714000000001</v>
      </c>
      <c r="BO663" s="10">
        <v>3.4528612999999999</v>
      </c>
      <c r="BP663" s="10">
        <v>3.4554767000000002</v>
      </c>
      <c r="BQ663" s="10">
        <v>3.4585024999999998</v>
      </c>
      <c r="BR663" s="10">
        <v>3.4845396000000002</v>
      </c>
      <c r="BS663" s="10">
        <v>3.5221730999999998</v>
      </c>
      <c r="BU663" s="9">
        <v>77.27</v>
      </c>
      <c r="BV663" s="9">
        <v>81.98</v>
      </c>
      <c r="BW663" s="9">
        <v>85.45</v>
      </c>
      <c r="BX663" s="9">
        <v>96.72</v>
      </c>
      <c r="BY663" s="9">
        <v>101.31</v>
      </c>
      <c r="BZ663" s="9">
        <v>102.51</v>
      </c>
      <c r="CA663" s="9">
        <v>102.56</v>
      </c>
      <c r="CB663" s="9">
        <v>99.01</v>
      </c>
      <c r="CC663" s="9">
        <v>94.2</v>
      </c>
      <c r="CD663" s="9">
        <v>91.7</v>
      </c>
      <c r="CE663" s="9">
        <v>89.98</v>
      </c>
      <c r="CF663" s="9">
        <v>88.55</v>
      </c>
      <c r="CG663" s="9">
        <v>90.2</v>
      </c>
      <c r="CH663" s="9">
        <v>91.45</v>
      </c>
      <c r="CI663" s="9">
        <v>92.67</v>
      </c>
      <c r="CJ663" s="9">
        <v>97.12</v>
      </c>
      <c r="CK663" s="9">
        <v>100.97</v>
      </c>
      <c r="CL663" s="9">
        <v>103.91</v>
      </c>
      <c r="CM663" s="9">
        <v>103.91</v>
      </c>
      <c r="CN663" s="9">
        <v>96.35</v>
      </c>
      <c r="CO663" s="9">
        <v>80.97</v>
      </c>
      <c r="CP663" s="9">
        <v>79.150000000000006</v>
      </c>
      <c r="CQ663" s="9">
        <v>76.55</v>
      </c>
      <c r="CR663" s="9">
        <v>75.290000000000006</v>
      </c>
      <c r="CS663" s="9">
        <v>75.87</v>
      </c>
      <c r="CT663" s="9">
        <v>78.040000000000006</v>
      </c>
      <c r="CU663" s="9">
        <v>81.790000000000006</v>
      </c>
      <c r="CV663" s="9">
        <v>85.65</v>
      </c>
      <c r="CW663" s="9">
        <v>88.76</v>
      </c>
      <c r="CX663" s="9">
        <v>91.31</v>
      </c>
      <c r="CY663" s="9">
        <v>90.24</v>
      </c>
      <c r="CZ663" s="9">
        <v>86</v>
      </c>
      <c r="DA663" s="9">
        <v>73.209999999999994</v>
      </c>
      <c r="DB663" s="9">
        <v>70.39</v>
      </c>
      <c r="DC663" s="9">
        <v>67.66</v>
      </c>
      <c r="DD663" s="9">
        <v>67.150000000000006</v>
      </c>
      <c r="DE663" s="9">
        <v>67.7</v>
      </c>
      <c r="DF663" s="9">
        <v>70.680000000000007</v>
      </c>
      <c r="DG663" s="9">
        <v>75.319999999999993</v>
      </c>
      <c r="DH663" s="9">
        <v>79.180000000000007</v>
      </c>
      <c r="DI663" s="9">
        <v>82.38</v>
      </c>
      <c r="DJ663" s="9">
        <v>84.63</v>
      </c>
      <c r="DK663" s="9">
        <v>83.63</v>
      </c>
      <c r="DL663" s="9">
        <v>80.180000000000007</v>
      </c>
      <c r="DM663" s="9">
        <v>72.42</v>
      </c>
      <c r="DN663" s="9">
        <v>67.459999999999994</v>
      </c>
      <c r="DO663" s="9">
        <v>66.31</v>
      </c>
      <c r="DP663" s="9">
        <v>64.739999999999995</v>
      </c>
      <c r="DR663" s="9">
        <v>69</v>
      </c>
      <c r="DS663" s="9">
        <v>75.349999999999994</v>
      </c>
      <c r="DT663" s="9">
        <v>74.349999999999994</v>
      </c>
      <c r="DU663" s="9">
        <v>88.65</v>
      </c>
      <c r="DV663" s="9">
        <v>91.85</v>
      </c>
      <c r="DW663" s="9">
        <v>92.65</v>
      </c>
      <c r="DX663" s="9">
        <v>92.65</v>
      </c>
      <c r="DY663" s="9">
        <v>87.75</v>
      </c>
      <c r="DZ663" s="9">
        <v>80</v>
      </c>
      <c r="EA663" s="9">
        <v>77.45</v>
      </c>
      <c r="EB663" s="9">
        <v>76.75</v>
      </c>
      <c r="EC663" s="9">
        <v>75.5</v>
      </c>
      <c r="ED663" s="9">
        <v>75.5</v>
      </c>
      <c r="EE663" s="9">
        <v>78.2</v>
      </c>
      <c r="EF663" s="9">
        <v>83.6</v>
      </c>
      <c r="EG663" s="9">
        <v>84.65</v>
      </c>
      <c r="EH663" s="9">
        <v>87.05</v>
      </c>
      <c r="EI663" s="9">
        <v>90.65</v>
      </c>
      <c r="EJ663" s="9">
        <v>91.9</v>
      </c>
      <c r="EK663" s="9">
        <v>86.4</v>
      </c>
      <c r="EL663" s="9">
        <v>72.25</v>
      </c>
      <c r="EM663" s="9">
        <v>67.8</v>
      </c>
      <c r="EN663" s="9">
        <v>67.55</v>
      </c>
      <c r="EO663" s="9">
        <v>67.900000000000006</v>
      </c>
      <c r="EP663" s="9">
        <v>68.5</v>
      </c>
      <c r="EQ663" s="9">
        <v>71.2</v>
      </c>
      <c r="ER663" s="9">
        <v>78.55</v>
      </c>
      <c r="ES663" s="9">
        <v>80.900000000000006</v>
      </c>
      <c r="ET663" s="9">
        <v>81.150000000000006</v>
      </c>
      <c r="EU663" s="9">
        <v>81.05</v>
      </c>
      <c r="EV663" s="9">
        <v>80.55</v>
      </c>
      <c r="EW663" s="9">
        <v>77.849999999999994</v>
      </c>
      <c r="EX663" s="9">
        <v>70.5</v>
      </c>
      <c r="EY663" s="9">
        <v>68.2</v>
      </c>
      <c r="EZ663" s="9">
        <v>68.05</v>
      </c>
      <c r="FA663" s="9">
        <v>68.2</v>
      </c>
      <c r="FB663" s="9">
        <v>68.650000000000006</v>
      </c>
      <c r="FC663" s="9">
        <v>70.900000000000006</v>
      </c>
      <c r="FD663" s="9">
        <v>76.95</v>
      </c>
      <c r="FE663" s="9">
        <v>78.900000000000006</v>
      </c>
      <c r="FF663" s="9">
        <v>79.2</v>
      </c>
      <c r="FG663" s="9">
        <v>79.150000000000006</v>
      </c>
      <c r="FH663" s="9">
        <v>78.650000000000006</v>
      </c>
      <c r="FI663" s="9">
        <v>75.599999999999994</v>
      </c>
      <c r="FJ663" s="9">
        <v>67.3</v>
      </c>
      <c r="FK663" s="9">
        <v>64.7</v>
      </c>
      <c r="FL663" s="9">
        <v>64.5</v>
      </c>
      <c r="FM663" s="9">
        <v>64.7</v>
      </c>
      <c r="FO663" s="9">
        <v>83.788899999999998</v>
      </c>
      <c r="FP663" s="7">
        <v>88.66</v>
      </c>
      <c r="FQ663" s="9">
        <v>1.2798</v>
      </c>
      <c r="FR663" s="7">
        <f t="shared" si="99"/>
        <v>69.276449445225808</v>
      </c>
      <c r="FT663" s="7">
        <v>4.1399999999999997</v>
      </c>
      <c r="FU663" s="7">
        <v>4.1399999999999997</v>
      </c>
      <c r="FV663" s="9">
        <v>83.899199999999993</v>
      </c>
      <c r="FX663" s="9">
        <v>86.54</v>
      </c>
      <c r="FY663" s="9">
        <v>84.98</v>
      </c>
      <c r="FZ663" s="9">
        <v>83.23</v>
      </c>
      <c r="GA663" s="9">
        <v>80.58</v>
      </c>
      <c r="GB663" s="9">
        <v>76.510000000000005</v>
      </c>
    </row>
    <row r="664" spans="1:184" x14ac:dyDescent="0.25">
      <c r="A664" s="6">
        <f t="shared" si="100"/>
        <v>45481</v>
      </c>
      <c r="B664" s="13">
        <f t="shared" si="94"/>
        <v>7</v>
      </c>
      <c r="C664" s="13">
        <f t="shared" si="95"/>
        <v>2024</v>
      </c>
      <c r="D664">
        <f t="shared" si="96"/>
        <v>202407</v>
      </c>
      <c r="E664">
        <f t="shared" si="97"/>
        <v>3</v>
      </c>
      <c r="F664">
        <f t="shared" si="98"/>
        <v>202403</v>
      </c>
      <c r="G664" t="s">
        <v>1421</v>
      </c>
      <c r="H664" s="9">
        <v>5.25</v>
      </c>
      <c r="I664" s="9">
        <v>5.2</v>
      </c>
      <c r="J664" s="10">
        <v>5.1003777000000001</v>
      </c>
      <c r="K664" s="10">
        <v>5.0193512</v>
      </c>
      <c r="L664" s="10">
        <v>4.9524208999999999</v>
      </c>
      <c r="M664" s="10">
        <v>4.8817792000000004</v>
      </c>
      <c r="N664" s="10">
        <v>4.8028355999999999</v>
      </c>
      <c r="O664" s="10">
        <v>4.7200436000000003</v>
      </c>
      <c r="P664" s="10">
        <v>4.6378883000000002</v>
      </c>
      <c r="Q664" s="10">
        <v>4.5598948000000004</v>
      </c>
      <c r="R664" s="10">
        <v>4.4887874999999999</v>
      </c>
      <c r="S664" s="10">
        <v>4.4249687</v>
      </c>
      <c r="T664" s="10">
        <v>4.3681660999999998</v>
      </c>
      <c r="U664" s="10">
        <v>4.3170773000000002</v>
      </c>
      <c r="V664" s="10">
        <v>4.2692208999999997</v>
      </c>
      <c r="W664" s="10">
        <v>4.2236444999999998</v>
      </c>
      <c r="X664" s="10">
        <v>4.1798868000000002</v>
      </c>
      <c r="Y664" s="10">
        <v>4.1374845999999996</v>
      </c>
      <c r="Z664" s="10">
        <v>4.0959748999999999</v>
      </c>
      <c r="AA664" s="10">
        <v>4.0548960000000003</v>
      </c>
      <c r="AB664" s="10">
        <v>4.013897</v>
      </c>
      <c r="AC664" s="10">
        <v>3.9731466000000002</v>
      </c>
      <c r="AD664" s="10">
        <v>3.9329654999999999</v>
      </c>
      <c r="AE664" s="10">
        <v>3.8936731999999998</v>
      </c>
      <c r="AF664" s="10">
        <v>3.8555890000000002</v>
      </c>
      <c r="AG664" s="10">
        <v>3.8190336</v>
      </c>
      <c r="AH664" s="10">
        <v>3.7842665000000002</v>
      </c>
      <c r="AI664" s="10">
        <v>3.7513073000000001</v>
      </c>
      <c r="AJ664" s="10">
        <v>3.7201167000000002</v>
      </c>
      <c r="AK664" s="10">
        <v>3.6906544000000001</v>
      </c>
      <c r="AL664" s="10">
        <v>3.6628799999999999</v>
      </c>
      <c r="AM664" s="10">
        <v>3.6367543000000002</v>
      </c>
      <c r="AN664" s="10">
        <v>3.6122369999999999</v>
      </c>
      <c r="AO664" s="10">
        <v>3.5892876999999999</v>
      </c>
      <c r="AP664" s="10">
        <v>3.5678671</v>
      </c>
      <c r="AQ664" s="10">
        <v>3.5479349</v>
      </c>
      <c r="AR664" s="10">
        <v>3.5294508000000002</v>
      </c>
      <c r="AS664" s="10">
        <v>3.5123753999999998</v>
      </c>
      <c r="AT664" s="10">
        <v>3.496667</v>
      </c>
      <c r="AU664" s="10">
        <v>3.4822779000000001</v>
      </c>
      <c r="AV664" s="10">
        <v>3.4691595999999998</v>
      </c>
      <c r="AW664" s="10">
        <v>3.4572630000000002</v>
      </c>
      <c r="AX664" s="10">
        <v>3.4465389000000002</v>
      </c>
      <c r="AY664" s="10">
        <v>3.4369388000000001</v>
      </c>
      <c r="AZ664" s="10">
        <v>3.4284135</v>
      </c>
      <c r="BA664" s="10">
        <v>3.4209141000000001</v>
      </c>
      <c r="BB664" s="10">
        <v>3.4143918000000002</v>
      </c>
      <c r="BC664" s="10">
        <v>3.4087976000000002</v>
      </c>
      <c r="BD664" s="10">
        <v>3.4040824000000001</v>
      </c>
      <c r="BE664" s="10">
        <v>3.4001975999999998</v>
      </c>
      <c r="BF664" s="10">
        <v>3.3970969000000002</v>
      </c>
      <c r="BG664" s="10">
        <v>3.3947498999999999</v>
      </c>
      <c r="BH664" s="10">
        <v>3.3931315999999998</v>
      </c>
      <c r="BI664" s="10">
        <v>3.3922165</v>
      </c>
      <c r="BJ664" s="10">
        <v>3.3919796</v>
      </c>
      <c r="BK664" s="10">
        <v>3.3923956999999998</v>
      </c>
      <c r="BL664" s="10">
        <v>3.3934394999999999</v>
      </c>
      <c r="BM664" s="10">
        <v>3.3950859000000002</v>
      </c>
      <c r="BN664" s="10">
        <v>3.3973095999999998</v>
      </c>
      <c r="BO664" s="10">
        <v>3.4000854999999999</v>
      </c>
      <c r="BP664" s="10">
        <v>3.4033883999999999</v>
      </c>
      <c r="BQ664" s="10">
        <v>3.4071929999999999</v>
      </c>
      <c r="BR664" s="10">
        <v>3.439244</v>
      </c>
      <c r="BS664" s="10">
        <v>3.4836076</v>
      </c>
      <c r="BU664" s="9">
        <v>75</v>
      </c>
      <c r="BV664" s="9">
        <v>80.03</v>
      </c>
      <c r="BW664" s="9">
        <v>83.64</v>
      </c>
      <c r="BX664" s="9">
        <v>95.39</v>
      </c>
      <c r="BY664" s="9">
        <v>99.75</v>
      </c>
      <c r="BZ664" s="9">
        <v>101.02</v>
      </c>
      <c r="CA664" s="9">
        <v>101.18</v>
      </c>
      <c r="CB664" s="9">
        <v>97.78</v>
      </c>
      <c r="CC664" s="9">
        <v>93.2</v>
      </c>
      <c r="CD664" s="9">
        <v>90.7</v>
      </c>
      <c r="CE664" s="9">
        <v>88.98</v>
      </c>
      <c r="CF664" s="9">
        <v>87.55</v>
      </c>
      <c r="CG664" s="9">
        <v>89.2</v>
      </c>
      <c r="CH664" s="9">
        <v>90.46</v>
      </c>
      <c r="CI664" s="9">
        <v>91.72</v>
      </c>
      <c r="CJ664" s="9">
        <v>96.17</v>
      </c>
      <c r="CK664" s="9">
        <v>100.02</v>
      </c>
      <c r="CL664" s="9">
        <v>102.96</v>
      </c>
      <c r="CM664" s="9">
        <v>102.96</v>
      </c>
      <c r="CN664" s="9">
        <v>95.4</v>
      </c>
      <c r="CO664" s="9">
        <v>80.02</v>
      </c>
      <c r="CP664" s="9">
        <v>78.2</v>
      </c>
      <c r="CQ664" s="9">
        <v>75.599999999999994</v>
      </c>
      <c r="CR664" s="9">
        <v>74.34</v>
      </c>
      <c r="CS664" s="9">
        <v>74.92</v>
      </c>
      <c r="CT664" s="9">
        <v>77.09</v>
      </c>
      <c r="CU664" s="9">
        <v>80.84</v>
      </c>
      <c r="CV664" s="9">
        <v>84.7</v>
      </c>
      <c r="CW664" s="9">
        <v>87.81</v>
      </c>
      <c r="CX664" s="9">
        <v>90.36</v>
      </c>
      <c r="CY664" s="9">
        <v>89.29</v>
      </c>
      <c r="CZ664" s="9">
        <v>85.05</v>
      </c>
      <c r="DA664" s="9">
        <v>72.260000000000005</v>
      </c>
      <c r="DB664" s="9">
        <v>69.44</v>
      </c>
      <c r="DC664" s="9">
        <v>66.709999999999994</v>
      </c>
      <c r="DD664" s="9">
        <v>66.2</v>
      </c>
      <c r="DE664" s="9">
        <v>66.75</v>
      </c>
      <c r="DF664" s="9">
        <v>69.73</v>
      </c>
      <c r="DG664" s="9">
        <v>74.069999999999993</v>
      </c>
      <c r="DH664" s="9">
        <v>77.930000000000007</v>
      </c>
      <c r="DI664" s="9">
        <v>81.13</v>
      </c>
      <c r="DJ664" s="9">
        <v>83.38</v>
      </c>
      <c r="DK664" s="9">
        <v>82.38</v>
      </c>
      <c r="DL664" s="9">
        <v>78.930000000000007</v>
      </c>
      <c r="DM664" s="9">
        <v>71.67</v>
      </c>
      <c r="DN664" s="9">
        <v>66.709999999999994</v>
      </c>
      <c r="DO664" s="9">
        <v>65.56</v>
      </c>
      <c r="DP664" s="9">
        <v>63.99</v>
      </c>
      <c r="DR664" s="9">
        <v>67</v>
      </c>
      <c r="DS664" s="9">
        <v>73.400000000000006</v>
      </c>
      <c r="DT664" s="9">
        <v>72.95</v>
      </c>
      <c r="DU664" s="9">
        <v>87.5</v>
      </c>
      <c r="DV664" s="9">
        <v>89.75</v>
      </c>
      <c r="DW664" s="9">
        <v>91.05</v>
      </c>
      <c r="DX664" s="9">
        <v>91.05</v>
      </c>
      <c r="DY664" s="9">
        <v>86.15</v>
      </c>
      <c r="DZ664" s="9">
        <v>78.150000000000006</v>
      </c>
      <c r="EA664" s="9">
        <v>75.599999999999994</v>
      </c>
      <c r="EB664" s="9">
        <v>74.900000000000006</v>
      </c>
      <c r="EC664" s="9">
        <v>73.400000000000006</v>
      </c>
      <c r="ED664" s="9">
        <v>73.400000000000006</v>
      </c>
      <c r="EE664" s="9">
        <v>76.099999999999994</v>
      </c>
      <c r="EF664" s="9">
        <v>81.5</v>
      </c>
      <c r="EG664" s="9">
        <v>83.55</v>
      </c>
      <c r="EH664" s="9">
        <v>85.45</v>
      </c>
      <c r="EI664" s="9">
        <v>89.75</v>
      </c>
      <c r="EJ664" s="9">
        <v>90.6</v>
      </c>
      <c r="EK664" s="9">
        <v>85.55</v>
      </c>
      <c r="EL664" s="9">
        <v>71</v>
      </c>
      <c r="EM664" s="9">
        <v>66.45</v>
      </c>
      <c r="EN664" s="9">
        <v>66.150000000000006</v>
      </c>
      <c r="EO664" s="9">
        <v>66.5</v>
      </c>
      <c r="EP664" s="9">
        <v>67.150000000000006</v>
      </c>
      <c r="EQ664" s="9">
        <v>69.849999999999994</v>
      </c>
      <c r="ER664" s="9">
        <v>77.349999999999994</v>
      </c>
      <c r="ES664" s="9">
        <v>79.75</v>
      </c>
      <c r="ET664" s="9">
        <v>80</v>
      </c>
      <c r="EU664" s="9">
        <v>79.95</v>
      </c>
      <c r="EV664" s="9">
        <v>79.400000000000006</v>
      </c>
      <c r="EW664" s="9">
        <v>76.45</v>
      </c>
      <c r="EX664" s="9">
        <v>68.45</v>
      </c>
      <c r="EY664" s="9">
        <v>65.900000000000006</v>
      </c>
      <c r="EZ664" s="9">
        <v>65.7</v>
      </c>
      <c r="FA664" s="9">
        <v>65.900000000000006</v>
      </c>
      <c r="FB664" s="9">
        <v>66.400000000000006</v>
      </c>
      <c r="FC664" s="9">
        <v>68.75</v>
      </c>
      <c r="FD664" s="9">
        <v>75.3</v>
      </c>
      <c r="FE664" s="9">
        <v>77.400000000000006</v>
      </c>
      <c r="FF664" s="9">
        <v>77.650000000000006</v>
      </c>
      <c r="FG664" s="9">
        <v>77.599999999999994</v>
      </c>
      <c r="FH664" s="9">
        <v>77.05</v>
      </c>
      <c r="FI664" s="9">
        <v>74.05</v>
      </c>
      <c r="FJ664" s="9">
        <v>65.75</v>
      </c>
      <c r="FK664" s="9">
        <v>63.1</v>
      </c>
      <c r="FL664" s="9">
        <v>62.95</v>
      </c>
      <c r="FM664" s="9">
        <v>63.15</v>
      </c>
      <c r="FO664" s="9">
        <v>83.956699999999998</v>
      </c>
      <c r="FP664" s="7">
        <v>87.15</v>
      </c>
      <c r="FQ664" s="9">
        <v>1.2833000000000001</v>
      </c>
      <c r="FR664" s="7">
        <f t="shared" si="99"/>
        <v>67.910854827398111</v>
      </c>
      <c r="FT664" s="7">
        <v>4.12</v>
      </c>
      <c r="FU664" s="7">
        <v>4.1100000000000003</v>
      </c>
      <c r="FV664" s="9">
        <v>84.071700000000007</v>
      </c>
      <c r="FX664" s="9">
        <v>85.75</v>
      </c>
      <c r="FY664" s="9">
        <v>84.3</v>
      </c>
      <c r="FZ664" s="9">
        <v>82.68</v>
      </c>
      <c r="GA664" s="9">
        <v>80.239999999999995</v>
      </c>
      <c r="GB664" s="9">
        <v>76.39</v>
      </c>
    </row>
    <row r="665" spans="1:184" x14ac:dyDescent="0.25">
      <c r="A665" s="6">
        <f t="shared" si="100"/>
        <v>45482</v>
      </c>
      <c r="B665" s="13">
        <f t="shared" si="94"/>
        <v>7</v>
      </c>
      <c r="C665" s="13">
        <f t="shared" si="95"/>
        <v>2024</v>
      </c>
      <c r="D665">
        <f t="shared" si="96"/>
        <v>202407</v>
      </c>
      <c r="E665">
        <f t="shared" si="97"/>
        <v>3</v>
      </c>
      <c r="F665">
        <f t="shared" si="98"/>
        <v>202403</v>
      </c>
      <c r="G665" t="s">
        <v>1422</v>
      </c>
      <c r="H665" s="9">
        <v>5.25</v>
      </c>
      <c r="I665" s="9">
        <v>5.2</v>
      </c>
      <c r="J665" s="10">
        <v>5.0965470000000002</v>
      </c>
      <c r="K665" s="10">
        <v>5.0182862000000004</v>
      </c>
      <c r="L665" s="10">
        <v>4.9517053000000004</v>
      </c>
      <c r="M665" s="10">
        <v>4.8809924000000002</v>
      </c>
      <c r="N665" s="10">
        <v>4.8026843000000001</v>
      </c>
      <c r="O665" s="10">
        <v>4.7214162000000002</v>
      </c>
      <c r="P665" s="10">
        <v>4.6414730000000004</v>
      </c>
      <c r="Q665" s="10">
        <v>4.5661022999999998</v>
      </c>
      <c r="R665" s="10">
        <v>4.4975401000000002</v>
      </c>
      <c r="S665" s="10">
        <v>4.4360973000000001</v>
      </c>
      <c r="T665" s="10">
        <v>4.3814859000000004</v>
      </c>
      <c r="U665" s="10">
        <v>4.3324952000000003</v>
      </c>
      <c r="V665" s="10">
        <v>4.2867740000000003</v>
      </c>
      <c r="W665" s="10">
        <v>4.2433668999999998</v>
      </c>
      <c r="X665" s="10">
        <v>4.2017626000000003</v>
      </c>
      <c r="Y665" s="10">
        <v>4.1614483</v>
      </c>
      <c r="Z665" s="10">
        <v>4.1219115000000004</v>
      </c>
      <c r="AA665" s="10">
        <v>4.0826408000000001</v>
      </c>
      <c r="AB665" s="10">
        <v>4.0432432</v>
      </c>
      <c r="AC665" s="10">
        <v>4.0038812999999998</v>
      </c>
      <c r="AD665" s="10">
        <v>3.9648797999999998</v>
      </c>
      <c r="AE665" s="10">
        <v>3.9265620999999999</v>
      </c>
      <c r="AF665" s="10">
        <v>3.8892516000000001</v>
      </c>
      <c r="AG665" s="10">
        <v>3.8532730000000002</v>
      </c>
      <c r="AH665" s="10">
        <v>3.8188936</v>
      </c>
      <c r="AI665" s="10">
        <v>3.7861558999999998</v>
      </c>
      <c r="AJ665" s="10">
        <v>3.7550474999999999</v>
      </c>
      <c r="AK665" s="10">
        <v>3.7255546000000002</v>
      </c>
      <c r="AL665" s="10">
        <v>3.6976637999999999</v>
      </c>
      <c r="AM665" s="10">
        <v>3.6713624</v>
      </c>
      <c r="AN665" s="10">
        <v>3.6466368999999998</v>
      </c>
      <c r="AO665" s="10">
        <v>3.6234738000000002</v>
      </c>
      <c r="AP665" s="10">
        <v>3.6018602999999998</v>
      </c>
      <c r="AQ665" s="10">
        <v>3.5817828999999999</v>
      </c>
      <c r="AR665" s="10">
        <v>3.5632282000000002</v>
      </c>
      <c r="AS665" s="10">
        <v>3.5461833999999999</v>
      </c>
      <c r="AT665" s="10">
        <v>3.5306272000000001</v>
      </c>
      <c r="AU665" s="10">
        <v>3.5165068000000002</v>
      </c>
      <c r="AV665" s="10">
        <v>3.5037623999999998</v>
      </c>
      <c r="AW665" s="10">
        <v>3.4923332999999999</v>
      </c>
      <c r="AX665" s="10">
        <v>3.4821589999999998</v>
      </c>
      <c r="AY665" s="10">
        <v>3.4731795999999999</v>
      </c>
      <c r="AZ665" s="10">
        <v>3.4653345</v>
      </c>
      <c r="BA665" s="10">
        <v>3.4585632999999998</v>
      </c>
      <c r="BB665" s="10">
        <v>3.4528059</v>
      </c>
      <c r="BC665" s="10">
        <v>3.4480016999999998</v>
      </c>
      <c r="BD665" s="10">
        <v>3.4440903999999999</v>
      </c>
      <c r="BE665" s="10">
        <v>3.4410116999999998</v>
      </c>
      <c r="BF665" s="10">
        <v>3.4387094999999999</v>
      </c>
      <c r="BG665" s="10">
        <v>3.4371480999999999</v>
      </c>
      <c r="BH665" s="10">
        <v>3.4362979999999999</v>
      </c>
      <c r="BI665" s="10">
        <v>3.4361299999999999</v>
      </c>
      <c r="BJ665" s="10">
        <v>3.4366143999999998</v>
      </c>
      <c r="BK665" s="10">
        <v>3.4377219999999999</v>
      </c>
      <c r="BL665" s="10">
        <v>3.4394233000000001</v>
      </c>
      <c r="BM665" s="10">
        <v>3.4416890000000002</v>
      </c>
      <c r="BN665" s="10">
        <v>3.4444894000000001</v>
      </c>
      <c r="BO665" s="10">
        <v>3.4477954</v>
      </c>
      <c r="BP665" s="10">
        <v>3.4515774000000001</v>
      </c>
      <c r="BQ665" s="10">
        <v>3.4558059999999999</v>
      </c>
      <c r="BR665" s="10">
        <v>3.4892894000000001</v>
      </c>
      <c r="BS665" s="10">
        <v>3.5337439000000002</v>
      </c>
      <c r="BU665" s="9">
        <v>72.790000000000006</v>
      </c>
      <c r="BV665" s="9">
        <v>77.69</v>
      </c>
      <c r="BW665" s="9">
        <v>81.36</v>
      </c>
      <c r="BX665" s="9">
        <v>93.06</v>
      </c>
      <c r="BY665" s="9">
        <v>97.48</v>
      </c>
      <c r="BZ665" s="9">
        <v>98.65</v>
      </c>
      <c r="CA665" s="9">
        <v>98.77</v>
      </c>
      <c r="CB665" s="9">
        <v>95.52</v>
      </c>
      <c r="CC665" s="9">
        <v>90.82</v>
      </c>
      <c r="CD665" s="9">
        <v>88.77</v>
      </c>
      <c r="CE665" s="9">
        <v>87.05</v>
      </c>
      <c r="CF665" s="9">
        <v>85.62</v>
      </c>
      <c r="CG665" s="9">
        <v>87.27</v>
      </c>
      <c r="CH665" s="9">
        <v>88.53</v>
      </c>
      <c r="CI665" s="9">
        <v>89.69</v>
      </c>
      <c r="CJ665" s="9">
        <v>94.07</v>
      </c>
      <c r="CK665" s="9">
        <v>97.92</v>
      </c>
      <c r="CL665" s="9">
        <v>100.86</v>
      </c>
      <c r="CM665" s="9">
        <v>100.86</v>
      </c>
      <c r="CN665" s="9">
        <v>93.3</v>
      </c>
      <c r="CO665" s="9">
        <v>78.92</v>
      </c>
      <c r="CP665" s="9">
        <v>77.099999999999994</v>
      </c>
      <c r="CQ665" s="9">
        <v>74.5</v>
      </c>
      <c r="CR665" s="9">
        <v>73.239999999999995</v>
      </c>
      <c r="CS665" s="9">
        <v>73.819999999999993</v>
      </c>
      <c r="CT665" s="9">
        <v>75.989999999999995</v>
      </c>
      <c r="CU665" s="9">
        <v>79.739999999999995</v>
      </c>
      <c r="CV665" s="9">
        <v>83.6</v>
      </c>
      <c r="CW665" s="9">
        <v>86.71</v>
      </c>
      <c r="CX665" s="9">
        <v>89.26</v>
      </c>
      <c r="CY665" s="9">
        <v>88.19</v>
      </c>
      <c r="CZ665" s="9">
        <v>83.95</v>
      </c>
      <c r="DA665" s="9">
        <v>72.36</v>
      </c>
      <c r="DB665" s="9">
        <v>69.540000000000006</v>
      </c>
      <c r="DC665" s="9">
        <v>66.81</v>
      </c>
      <c r="DD665" s="9">
        <v>66.3</v>
      </c>
      <c r="DE665" s="9">
        <v>66.849999999999994</v>
      </c>
      <c r="DF665" s="9">
        <v>69.83</v>
      </c>
      <c r="DG665" s="9">
        <v>73.87</v>
      </c>
      <c r="DH665" s="9">
        <v>77.73</v>
      </c>
      <c r="DI665" s="9">
        <v>80.930000000000007</v>
      </c>
      <c r="DJ665" s="9">
        <v>83.18</v>
      </c>
      <c r="DK665" s="9">
        <v>82.18</v>
      </c>
      <c r="DL665" s="9">
        <v>78.73</v>
      </c>
      <c r="DM665" s="9">
        <v>71.47</v>
      </c>
      <c r="DN665" s="9">
        <v>66.510000000000005</v>
      </c>
      <c r="DO665" s="9">
        <v>65.36</v>
      </c>
      <c r="DP665" s="9">
        <v>63.79</v>
      </c>
      <c r="DR665" s="9">
        <v>64.849999999999994</v>
      </c>
      <c r="DS665" s="9">
        <v>71.2</v>
      </c>
      <c r="DT665" s="9">
        <v>70.900000000000006</v>
      </c>
      <c r="DU665" s="9">
        <v>85.25</v>
      </c>
      <c r="DV665" s="9">
        <v>88.05</v>
      </c>
      <c r="DW665" s="9">
        <v>89.2</v>
      </c>
      <c r="DX665" s="9">
        <v>89.2</v>
      </c>
      <c r="DY665" s="9">
        <v>84.3</v>
      </c>
      <c r="DZ665" s="9">
        <v>76</v>
      </c>
      <c r="EA665" s="9">
        <v>73.45</v>
      </c>
      <c r="EB665" s="9">
        <v>72.75</v>
      </c>
      <c r="EC665" s="9">
        <v>71.45</v>
      </c>
      <c r="ED665" s="9">
        <v>71.45</v>
      </c>
      <c r="EE665" s="9">
        <v>74.150000000000006</v>
      </c>
      <c r="EF665" s="9">
        <v>82.9</v>
      </c>
      <c r="EG665" s="9">
        <v>85.7</v>
      </c>
      <c r="EH665" s="9">
        <v>86</v>
      </c>
      <c r="EI665" s="9">
        <v>86</v>
      </c>
      <c r="EJ665" s="9">
        <v>85.3</v>
      </c>
      <c r="EK665" s="9">
        <v>80.95</v>
      </c>
      <c r="EL665" s="9">
        <v>69.150000000000006</v>
      </c>
      <c r="EM665" s="9">
        <v>65.45</v>
      </c>
      <c r="EN665" s="9">
        <v>65.25</v>
      </c>
      <c r="EO665" s="9">
        <v>65.5</v>
      </c>
      <c r="EP665" s="9">
        <v>66.099999999999994</v>
      </c>
      <c r="EQ665" s="9">
        <v>68.650000000000006</v>
      </c>
      <c r="ER665" s="9">
        <v>75.75</v>
      </c>
      <c r="ES665" s="9">
        <v>78</v>
      </c>
      <c r="ET665" s="9">
        <v>78.3</v>
      </c>
      <c r="EU665" s="9">
        <v>78.2</v>
      </c>
      <c r="EV665" s="9">
        <v>77.7</v>
      </c>
      <c r="EW665" s="9">
        <v>74.75</v>
      </c>
      <c r="EX665" s="9">
        <v>66.75</v>
      </c>
      <c r="EY665" s="9">
        <v>64.2</v>
      </c>
      <c r="EZ665" s="9">
        <v>64.05</v>
      </c>
      <c r="FA665" s="9">
        <v>64.2</v>
      </c>
      <c r="FB665" s="9">
        <v>64.7</v>
      </c>
      <c r="FC665" s="9">
        <v>67.05</v>
      </c>
      <c r="FD665" s="9">
        <v>73.599999999999994</v>
      </c>
      <c r="FE665" s="9">
        <v>75.7</v>
      </c>
      <c r="FF665" s="9">
        <v>75.95</v>
      </c>
      <c r="FG665" s="9">
        <v>75.900000000000006</v>
      </c>
      <c r="FH665" s="9">
        <v>75.400000000000006</v>
      </c>
      <c r="FI665" s="9">
        <v>72.349999999999994</v>
      </c>
      <c r="FJ665" s="9">
        <v>64.05</v>
      </c>
      <c r="FK665" s="9">
        <v>61.45</v>
      </c>
      <c r="FL665" s="9">
        <v>61.25</v>
      </c>
      <c r="FM665" s="9">
        <v>61.45</v>
      </c>
      <c r="FO665" s="9">
        <v>83.8292</v>
      </c>
      <c r="FP665" s="7">
        <v>86.48</v>
      </c>
      <c r="FQ665" s="9">
        <v>1.2797000000000001</v>
      </c>
      <c r="FR665" s="7">
        <f t="shared" si="99"/>
        <v>67.57833867312651</v>
      </c>
      <c r="FT665" s="7">
        <v>4.13</v>
      </c>
      <c r="FU665" s="7">
        <v>4.16</v>
      </c>
      <c r="FV665" s="9">
        <v>83.946700000000007</v>
      </c>
      <c r="FX665" s="9">
        <v>84.66</v>
      </c>
      <c r="FY665" s="9">
        <v>83.2</v>
      </c>
      <c r="FZ665" s="9">
        <v>81.599999999999994</v>
      </c>
      <c r="GA665" s="9">
        <v>79.28</v>
      </c>
      <c r="GB665" s="9">
        <v>75.55</v>
      </c>
    </row>
    <row r="666" spans="1:184" x14ac:dyDescent="0.25">
      <c r="A666" s="6">
        <f t="shared" si="100"/>
        <v>45483</v>
      </c>
      <c r="B666" s="13">
        <f t="shared" si="94"/>
        <v>7</v>
      </c>
      <c r="C666" s="13">
        <f t="shared" si="95"/>
        <v>2024</v>
      </c>
      <c r="D666">
        <f t="shared" si="96"/>
        <v>202407</v>
      </c>
      <c r="E666">
        <f t="shared" si="97"/>
        <v>3</v>
      </c>
      <c r="F666">
        <f t="shared" si="98"/>
        <v>202403</v>
      </c>
      <c r="G666" t="s">
        <v>1423</v>
      </c>
      <c r="H666" s="9">
        <v>5.25</v>
      </c>
      <c r="I666" s="9">
        <v>5.2</v>
      </c>
      <c r="J666" s="10">
        <v>5.1042224000000003</v>
      </c>
      <c r="K666" s="10">
        <v>5.0320985</v>
      </c>
      <c r="L666" s="10">
        <v>4.9630141999999999</v>
      </c>
      <c r="M666" s="10">
        <v>4.8865742000000001</v>
      </c>
      <c r="N666" s="10">
        <v>4.8036903000000004</v>
      </c>
      <c r="O666" s="10">
        <v>4.7199090999999997</v>
      </c>
      <c r="P666" s="10">
        <v>4.6387821000000002</v>
      </c>
      <c r="Q666" s="10">
        <v>4.5626669</v>
      </c>
      <c r="R666" s="10">
        <v>4.4930927000000001</v>
      </c>
      <c r="S666" s="10">
        <v>4.4304008000000001</v>
      </c>
      <c r="T666" s="10">
        <v>4.3741912999999997</v>
      </c>
      <c r="U666" s="10">
        <v>4.3235083999999997</v>
      </c>
      <c r="V666" s="10">
        <v>4.2760024000000003</v>
      </c>
      <c r="W666" s="10">
        <v>4.2306980000000003</v>
      </c>
      <c r="X666" s="10">
        <v>4.1870873</v>
      </c>
      <c r="Y666" s="10">
        <v>4.1446610000000002</v>
      </c>
      <c r="Z666" s="10">
        <v>4.1029093999999997</v>
      </c>
      <c r="AA666" s="10">
        <v>4.0613245999999998</v>
      </c>
      <c r="AB666" s="10">
        <v>4.0195029</v>
      </c>
      <c r="AC666" s="10">
        <v>3.9776387</v>
      </c>
      <c r="AD666" s="10">
        <v>3.9361388000000002</v>
      </c>
      <c r="AE666" s="10">
        <v>3.8954083000000002</v>
      </c>
      <c r="AF666" s="10">
        <v>3.8558526</v>
      </c>
      <c r="AG666" s="10">
        <v>3.8178785</v>
      </c>
      <c r="AH666" s="10">
        <v>3.7818185</v>
      </c>
      <c r="AI666" s="10">
        <v>3.7477147999999998</v>
      </c>
      <c r="AJ666" s="10">
        <v>3.7155377000000001</v>
      </c>
      <c r="AK666" s="10">
        <v>3.6852564999999999</v>
      </c>
      <c r="AL666" s="10">
        <v>3.6568407999999999</v>
      </c>
      <c r="AM666" s="10">
        <v>3.6302607999999998</v>
      </c>
      <c r="AN666" s="10">
        <v>3.605486</v>
      </c>
      <c r="AO666" s="10">
        <v>3.5824856999999999</v>
      </c>
      <c r="AP666" s="10">
        <v>3.5612303000000001</v>
      </c>
      <c r="AQ666" s="10">
        <v>3.5416891000000001</v>
      </c>
      <c r="AR666" s="10">
        <v>3.5238317000000001</v>
      </c>
      <c r="AS666" s="10">
        <v>3.5076282000000001</v>
      </c>
      <c r="AT666" s="10">
        <v>3.4930414000000001</v>
      </c>
      <c r="AU666" s="10">
        <v>3.4800011999999998</v>
      </c>
      <c r="AV666" s="10">
        <v>3.4684282999999998</v>
      </c>
      <c r="AW666" s="10">
        <v>3.4582424</v>
      </c>
      <c r="AX666" s="10">
        <v>3.4493638</v>
      </c>
      <c r="AY666" s="10">
        <v>3.4417127999999999</v>
      </c>
      <c r="AZ666" s="10">
        <v>3.4352095</v>
      </c>
      <c r="BA666" s="10">
        <v>3.4297738999999998</v>
      </c>
      <c r="BB666" s="10">
        <v>3.4253263999999999</v>
      </c>
      <c r="BC666" s="10">
        <v>3.4217870000000001</v>
      </c>
      <c r="BD666" s="10">
        <v>3.4190759000000002</v>
      </c>
      <c r="BE666" s="10">
        <v>3.4171133999999999</v>
      </c>
      <c r="BF666" s="10">
        <v>3.4158274</v>
      </c>
      <c r="BG666" s="10">
        <v>3.4151812000000001</v>
      </c>
      <c r="BH666" s="10">
        <v>3.4151474999999998</v>
      </c>
      <c r="BI666" s="10">
        <v>3.4156993</v>
      </c>
      <c r="BJ666" s="10">
        <v>3.4168093000000002</v>
      </c>
      <c r="BK666" s="10">
        <v>3.4184502999999999</v>
      </c>
      <c r="BL666" s="10">
        <v>3.4205950999999999</v>
      </c>
      <c r="BM666" s="10">
        <v>3.4232166999999998</v>
      </c>
      <c r="BN666" s="10">
        <v>3.4262877999999999</v>
      </c>
      <c r="BO666" s="10">
        <v>3.4297811</v>
      </c>
      <c r="BP666" s="10">
        <v>3.4336696999999998</v>
      </c>
      <c r="BQ666" s="10">
        <v>3.4379262000000002</v>
      </c>
      <c r="BR666" s="10">
        <v>3.4701661000000001</v>
      </c>
      <c r="BS666" s="10">
        <v>3.5118075000000002</v>
      </c>
      <c r="BU666" s="9">
        <v>71.209999999999994</v>
      </c>
      <c r="BV666" s="9">
        <v>76.16</v>
      </c>
      <c r="BW666" s="9">
        <v>80.09</v>
      </c>
      <c r="BX666" s="9">
        <v>91.54</v>
      </c>
      <c r="BY666" s="9">
        <v>96.21</v>
      </c>
      <c r="BZ666" s="9">
        <v>97.32</v>
      </c>
      <c r="CA666" s="9">
        <v>97.46</v>
      </c>
      <c r="CB666" s="9">
        <v>94.3</v>
      </c>
      <c r="CC666" s="9">
        <v>89.55</v>
      </c>
      <c r="CD666" s="9">
        <v>87.54</v>
      </c>
      <c r="CE666" s="9">
        <v>85.82</v>
      </c>
      <c r="CF666" s="9">
        <v>84.41</v>
      </c>
      <c r="CG666" s="9">
        <v>86.03</v>
      </c>
      <c r="CH666" s="9">
        <v>87.23</v>
      </c>
      <c r="CI666" s="9">
        <v>88.45</v>
      </c>
      <c r="CJ666" s="9">
        <v>92.94</v>
      </c>
      <c r="CK666" s="9">
        <v>96.69</v>
      </c>
      <c r="CL666" s="9">
        <v>99.75</v>
      </c>
      <c r="CM666" s="9">
        <v>99.7</v>
      </c>
      <c r="CN666" s="9">
        <v>92.4</v>
      </c>
      <c r="CO666" s="9">
        <v>78.64</v>
      </c>
      <c r="CP666" s="9">
        <v>76.930000000000007</v>
      </c>
      <c r="CQ666" s="9">
        <v>74.349999999999994</v>
      </c>
      <c r="CR666" s="9">
        <v>73.09</v>
      </c>
      <c r="CS666" s="9">
        <v>73.67</v>
      </c>
      <c r="CT666" s="9">
        <v>75.91</v>
      </c>
      <c r="CU666" s="9">
        <v>79.760000000000005</v>
      </c>
      <c r="CV666" s="9">
        <v>83.58</v>
      </c>
      <c r="CW666" s="9">
        <v>86.63</v>
      </c>
      <c r="CX666" s="9">
        <v>89.16</v>
      </c>
      <c r="CY666" s="9">
        <v>88.04</v>
      </c>
      <c r="CZ666" s="9">
        <v>83.57</v>
      </c>
      <c r="DA666" s="9">
        <v>71.84</v>
      </c>
      <c r="DB666" s="9">
        <v>68.84</v>
      </c>
      <c r="DC666" s="9">
        <v>66.11</v>
      </c>
      <c r="DD666" s="9">
        <v>65.599999999999994</v>
      </c>
      <c r="DE666" s="9">
        <v>66.150000000000006</v>
      </c>
      <c r="DF666" s="9">
        <v>69.12</v>
      </c>
      <c r="DG666" s="9">
        <v>73.36</v>
      </c>
      <c r="DH666" s="9">
        <v>77.22</v>
      </c>
      <c r="DI666" s="9">
        <v>80.42</v>
      </c>
      <c r="DJ666" s="9">
        <v>82.67</v>
      </c>
      <c r="DK666" s="9">
        <v>81.67</v>
      </c>
      <c r="DL666" s="9">
        <v>78.22</v>
      </c>
      <c r="DM666" s="9">
        <v>70.599999999999994</v>
      </c>
      <c r="DN666" s="9">
        <v>65.64</v>
      </c>
      <c r="DO666" s="9">
        <v>64.489999999999995</v>
      </c>
      <c r="DP666" s="9">
        <v>62.92</v>
      </c>
      <c r="DR666" s="9">
        <v>63.4</v>
      </c>
      <c r="DS666" s="9">
        <v>70</v>
      </c>
      <c r="DT666" s="9">
        <v>69.349999999999994</v>
      </c>
      <c r="DU666" s="9">
        <v>84.15</v>
      </c>
      <c r="DV666" s="9">
        <v>86.7</v>
      </c>
      <c r="DW666" s="9">
        <v>87.95</v>
      </c>
      <c r="DX666" s="9">
        <v>87.95</v>
      </c>
      <c r="DY666" s="9">
        <v>83.05</v>
      </c>
      <c r="DZ666" s="9">
        <v>74.900000000000006</v>
      </c>
      <c r="EA666" s="9">
        <v>72.349999999999994</v>
      </c>
      <c r="EB666" s="9">
        <v>71.650000000000006</v>
      </c>
      <c r="EC666" s="9">
        <v>70.349999999999994</v>
      </c>
      <c r="ED666" s="9">
        <v>70.349999999999994</v>
      </c>
      <c r="EE666" s="9">
        <v>73.05</v>
      </c>
      <c r="EF666" s="9">
        <v>81.849999999999994</v>
      </c>
      <c r="EG666" s="9">
        <v>84.7</v>
      </c>
      <c r="EH666" s="9">
        <v>85.05</v>
      </c>
      <c r="EI666" s="9">
        <v>85</v>
      </c>
      <c r="EJ666" s="9">
        <v>84.3</v>
      </c>
      <c r="EK666" s="9">
        <v>80.099999999999994</v>
      </c>
      <c r="EL666" s="9">
        <v>68.5</v>
      </c>
      <c r="EM666" s="9">
        <v>64.900000000000006</v>
      </c>
      <c r="EN666" s="9">
        <v>64.650000000000006</v>
      </c>
      <c r="EO666" s="9">
        <v>64.900000000000006</v>
      </c>
      <c r="EP666" s="9">
        <v>65.5</v>
      </c>
      <c r="EQ666" s="9">
        <v>68.2</v>
      </c>
      <c r="ER666" s="9">
        <v>75.599999999999994</v>
      </c>
      <c r="ES666" s="9">
        <v>78</v>
      </c>
      <c r="ET666" s="9">
        <v>78.25</v>
      </c>
      <c r="EU666" s="9">
        <v>78.2</v>
      </c>
      <c r="EV666" s="9">
        <v>77.650000000000006</v>
      </c>
      <c r="EW666" s="9">
        <v>74.75</v>
      </c>
      <c r="EX666" s="9">
        <v>66.7</v>
      </c>
      <c r="EY666" s="9">
        <v>64.2</v>
      </c>
      <c r="EZ666" s="9">
        <v>64</v>
      </c>
      <c r="FA666" s="9">
        <v>64.2</v>
      </c>
      <c r="FB666" s="9">
        <v>64.650000000000006</v>
      </c>
      <c r="FC666" s="9">
        <v>67.05</v>
      </c>
      <c r="FD666" s="9">
        <v>73.55</v>
      </c>
      <c r="FE666" s="9">
        <v>75.650000000000006</v>
      </c>
      <c r="FF666" s="9">
        <v>75.95</v>
      </c>
      <c r="FG666" s="9">
        <v>75.900000000000006</v>
      </c>
      <c r="FH666" s="9">
        <v>75.349999999999994</v>
      </c>
      <c r="FI666" s="9">
        <v>72.3</v>
      </c>
      <c r="FJ666" s="9">
        <v>64</v>
      </c>
      <c r="FK666" s="9">
        <v>61.4</v>
      </c>
      <c r="FL666" s="9">
        <v>61.25</v>
      </c>
      <c r="FM666" s="9">
        <v>61.45</v>
      </c>
      <c r="FO666" s="9">
        <v>84.0274</v>
      </c>
      <c r="FP666" s="7">
        <v>86.55</v>
      </c>
      <c r="FQ666" s="9">
        <v>1.2829999999999999</v>
      </c>
      <c r="FR666" s="7">
        <f t="shared" si="99"/>
        <v>67.45908028059236</v>
      </c>
      <c r="FT666" s="7">
        <v>4.1100000000000003</v>
      </c>
      <c r="FU666" s="7">
        <v>4.12</v>
      </c>
      <c r="FV666" s="9">
        <v>84.150800000000004</v>
      </c>
      <c r="FX666" s="9">
        <v>85.08</v>
      </c>
      <c r="FY666" s="9">
        <v>83.41</v>
      </c>
      <c r="FZ666" s="9">
        <v>81.650000000000006</v>
      </c>
      <c r="GA666" s="9">
        <v>79.23</v>
      </c>
      <c r="GB666" s="9">
        <v>75.53</v>
      </c>
    </row>
    <row r="667" spans="1:184" x14ac:dyDescent="0.25">
      <c r="A667" s="6">
        <f t="shared" si="100"/>
        <v>45484</v>
      </c>
      <c r="B667" s="13">
        <f t="shared" si="94"/>
        <v>7</v>
      </c>
      <c r="C667" s="13">
        <f t="shared" si="95"/>
        <v>2024</v>
      </c>
      <c r="D667">
        <f t="shared" si="96"/>
        <v>202407</v>
      </c>
      <c r="E667">
        <f t="shared" si="97"/>
        <v>3</v>
      </c>
      <c r="F667">
        <f t="shared" si="98"/>
        <v>202403</v>
      </c>
      <c r="G667" t="s">
        <v>1424</v>
      </c>
      <c r="H667" s="9">
        <v>5.25</v>
      </c>
      <c r="I667" s="9">
        <v>5.2</v>
      </c>
      <c r="J667" s="10">
        <v>5.0945081999999999</v>
      </c>
      <c r="K667" s="10">
        <v>5.0217773000000001</v>
      </c>
      <c r="L667" s="10">
        <v>4.9511234999999996</v>
      </c>
      <c r="M667" s="10">
        <v>4.8706331</v>
      </c>
      <c r="N667" s="10">
        <v>4.7813489000000002</v>
      </c>
      <c r="O667" s="10">
        <v>4.6895094999999998</v>
      </c>
      <c r="P667" s="10">
        <v>4.5990317999999997</v>
      </c>
      <c r="Q667" s="10">
        <v>4.5123877999999999</v>
      </c>
      <c r="R667" s="10">
        <v>4.4311230000000004</v>
      </c>
      <c r="S667" s="10">
        <v>4.355817</v>
      </c>
      <c r="T667" s="10">
        <v>4.2867958000000002</v>
      </c>
      <c r="U667" s="10">
        <v>4.2239363000000001</v>
      </c>
      <c r="V667" s="10">
        <v>4.1665216999999997</v>
      </c>
      <c r="W667" s="10">
        <v>4.1137746000000002</v>
      </c>
      <c r="X667" s="10">
        <v>4.0649386999999999</v>
      </c>
      <c r="Y667" s="10">
        <v>4.0192559000000001</v>
      </c>
      <c r="Z667" s="10">
        <v>3.9759680999999998</v>
      </c>
      <c r="AA667" s="10">
        <v>3.9343186999999999</v>
      </c>
      <c r="AB667" s="10">
        <v>3.8936736999999999</v>
      </c>
      <c r="AC667" s="10">
        <v>3.8540337</v>
      </c>
      <c r="AD667" s="10">
        <v>3.8156034000000001</v>
      </c>
      <c r="AE667" s="10">
        <v>3.7785861999999999</v>
      </c>
      <c r="AF667" s="10">
        <v>3.7431855999999999</v>
      </c>
      <c r="AG667" s="10">
        <v>3.7096064000000002</v>
      </c>
      <c r="AH667" s="10">
        <v>3.6780164000000002</v>
      </c>
      <c r="AI667" s="10">
        <v>3.6484098999999999</v>
      </c>
      <c r="AJ667" s="10">
        <v>3.6207294000000001</v>
      </c>
      <c r="AK667" s="10">
        <v>3.5949160999999998</v>
      </c>
      <c r="AL667" s="10">
        <v>3.5709118000000002</v>
      </c>
      <c r="AM667" s="10">
        <v>3.5486585000000002</v>
      </c>
      <c r="AN667" s="10">
        <v>3.5280979000000001</v>
      </c>
      <c r="AO667" s="10">
        <v>3.5091714000000001</v>
      </c>
      <c r="AP667" s="10">
        <v>3.4918212</v>
      </c>
      <c r="AQ667" s="10">
        <v>3.4759888999999999</v>
      </c>
      <c r="AR667" s="10">
        <v>3.4616161000000001</v>
      </c>
      <c r="AS667" s="10">
        <v>3.4486447999999998</v>
      </c>
      <c r="AT667" s="10">
        <v>3.4370153999999999</v>
      </c>
      <c r="AU667" s="10">
        <v>3.426663</v>
      </c>
      <c r="AV667" s="10">
        <v>3.4175216000000002</v>
      </c>
      <c r="AW667" s="10">
        <v>3.4095246000000001</v>
      </c>
      <c r="AX667" s="10">
        <v>3.4026059000000002</v>
      </c>
      <c r="AY667" s="10">
        <v>3.3966991000000002</v>
      </c>
      <c r="AZ667" s="10">
        <v>3.3917381</v>
      </c>
      <c r="BA667" s="10">
        <v>3.3876563000000002</v>
      </c>
      <c r="BB667" s="10">
        <v>3.3843877999999998</v>
      </c>
      <c r="BC667" s="10">
        <v>3.381866</v>
      </c>
      <c r="BD667" s="10">
        <v>3.3800246999999999</v>
      </c>
      <c r="BE667" s="10">
        <v>3.3787976</v>
      </c>
      <c r="BF667" s="10">
        <v>3.378126</v>
      </c>
      <c r="BG667" s="10">
        <v>3.3779840000000001</v>
      </c>
      <c r="BH667" s="10">
        <v>3.3783550999999998</v>
      </c>
      <c r="BI667" s="10">
        <v>3.3792227000000001</v>
      </c>
      <c r="BJ667" s="10">
        <v>3.3805700999999999</v>
      </c>
      <c r="BK667" s="10">
        <v>3.3823805999999998</v>
      </c>
      <c r="BL667" s="10">
        <v>3.3846378000000001</v>
      </c>
      <c r="BM667" s="10">
        <v>3.3873248999999999</v>
      </c>
      <c r="BN667" s="10">
        <v>3.3904253</v>
      </c>
      <c r="BO667" s="10">
        <v>3.3939224000000001</v>
      </c>
      <c r="BP667" s="10">
        <v>3.3977997000000002</v>
      </c>
      <c r="BQ667" s="10">
        <v>3.4020404000000002</v>
      </c>
      <c r="BR667" s="10">
        <v>3.4343368000000001</v>
      </c>
      <c r="BS667" s="10">
        <v>3.4764409999999999</v>
      </c>
      <c r="BU667" s="9">
        <v>72.17</v>
      </c>
      <c r="BV667" s="9">
        <v>76.849999999999994</v>
      </c>
      <c r="BW667" s="9">
        <v>80.94</v>
      </c>
      <c r="BX667" s="9">
        <v>92.16</v>
      </c>
      <c r="BY667" s="9">
        <v>96.87</v>
      </c>
      <c r="BZ667" s="9">
        <v>98.21</v>
      </c>
      <c r="CA667" s="9">
        <v>98.38</v>
      </c>
      <c r="CB667" s="9">
        <v>94.88</v>
      </c>
      <c r="CC667" s="9">
        <v>89.6</v>
      </c>
      <c r="CD667" s="9">
        <v>88.05</v>
      </c>
      <c r="CE667" s="9">
        <v>86.29</v>
      </c>
      <c r="CF667" s="9">
        <v>84.9</v>
      </c>
      <c r="CG667" s="9">
        <v>86.53</v>
      </c>
      <c r="CH667" s="9">
        <v>87.72</v>
      </c>
      <c r="CI667" s="9">
        <v>88.84</v>
      </c>
      <c r="CJ667" s="9">
        <v>93.3</v>
      </c>
      <c r="CK667" s="9">
        <v>97.03</v>
      </c>
      <c r="CL667" s="9">
        <v>100.08</v>
      </c>
      <c r="CM667" s="9">
        <v>100.04</v>
      </c>
      <c r="CN667" s="9">
        <v>92.93</v>
      </c>
      <c r="CO667" s="9">
        <v>78.959999999999994</v>
      </c>
      <c r="CP667" s="9">
        <v>77.09</v>
      </c>
      <c r="CQ667" s="9">
        <v>74.510000000000005</v>
      </c>
      <c r="CR667" s="9">
        <v>73.25</v>
      </c>
      <c r="CS667" s="9">
        <v>73.819999999999993</v>
      </c>
      <c r="CT667" s="9">
        <v>76.069999999999993</v>
      </c>
      <c r="CU667" s="9">
        <v>79.81</v>
      </c>
      <c r="CV667" s="9">
        <v>83.63</v>
      </c>
      <c r="CW667" s="9">
        <v>86.68</v>
      </c>
      <c r="CX667" s="9">
        <v>89.22</v>
      </c>
      <c r="CY667" s="9">
        <v>88.12</v>
      </c>
      <c r="CZ667" s="9">
        <v>83.65</v>
      </c>
      <c r="DA667" s="9">
        <v>71.8</v>
      </c>
      <c r="DB667" s="9">
        <v>68.8</v>
      </c>
      <c r="DC667" s="9">
        <v>66.069999999999993</v>
      </c>
      <c r="DD667" s="9">
        <v>65.56</v>
      </c>
      <c r="DE667" s="9">
        <v>66.11</v>
      </c>
      <c r="DF667" s="9">
        <v>69.099999999999994</v>
      </c>
      <c r="DG667" s="9">
        <v>73.17</v>
      </c>
      <c r="DH667" s="9">
        <v>77.040000000000006</v>
      </c>
      <c r="DI667" s="9">
        <v>80.239999999999995</v>
      </c>
      <c r="DJ667" s="9">
        <v>82.36</v>
      </c>
      <c r="DK667" s="9">
        <v>81.36</v>
      </c>
      <c r="DL667" s="9">
        <v>77.92</v>
      </c>
      <c r="DM667" s="9">
        <v>70.36</v>
      </c>
      <c r="DN667" s="9">
        <v>65.400000000000006</v>
      </c>
      <c r="DO667" s="9">
        <v>64.25</v>
      </c>
      <c r="DP667" s="9">
        <v>62.68</v>
      </c>
      <c r="DR667" s="9">
        <v>63.7</v>
      </c>
      <c r="DS667" s="9">
        <v>69.849999999999994</v>
      </c>
      <c r="DT667" s="9">
        <v>69.599999999999994</v>
      </c>
      <c r="DU667" s="9">
        <v>84.05</v>
      </c>
      <c r="DV667" s="9">
        <v>86.95</v>
      </c>
      <c r="DW667" s="9">
        <v>88.05</v>
      </c>
      <c r="DX667" s="9">
        <v>88.05</v>
      </c>
      <c r="DY667" s="9">
        <v>83.15</v>
      </c>
      <c r="DZ667" s="9">
        <v>75.05</v>
      </c>
      <c r="EA667" s="9">
        <v>72.5</v>
      </c>
      <c r="EB667" s="9">
        <v>71.8</v>
      </c>
      <c r="EC667" s="9">
        <v>70.650000000000006</v>
      </c>
      <c r="ED667" s="9">
        <v>70.650000000000006</v>
      </c>
      <c r="EE667" s="9">
        <v>73.349999999999994</v>
      </c>
      <c r="EF667" s="9">
        <v>81.8</v>
      </c>
      <c r="EG667" s="9">
        <v>84.5</v>
      </c>
      <c r="EH667" s="9">
        <v>84.85</v>
      </c>
      <c r="EI667" s="9">
        <v>84.8</v>
      </c>
      <c r="EJ667" s="9">
        <v>84.1</v>
      </c>
      <c r="EK667" s="9">
        <v>79.900000000000006</v>
      </c>
      <c r="EL667" s="9">
        <v>68.349999999999994</v>
      </c>
      <c r="EM667" s="9">
        <v>64.75</v>
      </c>
      <c r="EN667" s="9">
        <v>64.5</v>
      </c>
      <c r="EO667" s="9">
        <v>64.75</v>
      </c>
      <c r="EP667" s="9">
        <v>65.349999999999994</v>
      </c>
      <c r="EQ667" s="9">
        <v>68.150000000000006</v>
      </c>
      <c r="ER667" s="9">
        <v>75.75</v>
      </c>
      <c r="ES667" s="9">
        <v>78.2</v>
      </c>
      <c r="ET667" s="9">
        <v>78.45</v>
      </c>
      <c r="EU667" s="9">
        <v>78.349999999999994</v>
      </c>
      <c r="EV667" s="9">
        <v>77.849999999999994</v>
      </c>
      <c r="EW667" s="9">
        <v>75.099999999999994</v>
      </c>
      <c r="EX667" s="9">
        <v>67.7</v>
      </c>
      <c r="EY667" s="9">
        <v>65.349999999999994</v>
      </c>
      <c r="EZ667" s="9">
        <v>65.150000000000006</v>
      </c>
      <c r="FA667" s="9">
        <v>65.349999999999994</v>
      </c>
      <c r="FB667" s="9">
        <v>65.8</v>
      </c>
      <c r="FC667" s="9">
        <v>68.150000000000006</v>
      </c>
      <c r="FD667" s="9">
        <v>74.7</v>
      </c>
      <c r="FE667" s="9">
        <v>76.8</v>
      </c>
      <c r="FF667" s="9">
        <v>77.05</v>
      </c>
      <c r="FG667" s="9">
        <v>77</v>
      </c>
      <c r="FH667" s="9">
        <v>76.45</v>
      </c>
      <c r="FI667" s="9">
        <v>73.45</v>
      </c>
      <c r="FJ667" s="9">
        <v>65.150000000000006</v>
      </c>
      <c r="FK667" s="9">
        <v>62.5</v>
      </c>
      <c r="FL667" s="9">
        <v>62.35</v>
      </c>
      <c r="FM667" s="9">
        <v>62.55</v>
      </c>
      <c r="FO667" s="9">
        <v>84.304599999999994</v>
      </c>
      <c r="FP667" s="7">
        <v>86.49</v>
      </c>
      <c r="FQ667" s="9">
        <v>1.2924</v>
      </c>
      <c r="FR667" s="7">
        <f t="shared" si="99"/>
        <v>66.922005571030638</v>
      </c>
      <c r="FT667" s="7">
        <v>4.0599999999999996</v>
      </c>
      <c r="FU667" s="7">
        <v>4.08</v>
      </c>
      <c r="FV667" s="9">
        <v>84.431299999999993</v>
      </c>
      <c r="FX667" s="9">
        <v>85.4</v>
      </c>
      <c r="FY667" s="9">
        <v>83.59</v>
      </c>
      <c r="FZ667" s="9">
        <v>81.760000000000005</v>
      </c>
      <c r="GA667" s="9">
        <v>79.27</v>
      </c>
      <c r="GB667" s="9">
        <v>75.47</v>
      </c>
    </row>
    <row r="668" spans="1:184" x14ac:dyDescent="0.25">
      <c r="A668" s="6">
        <f t="shared" si="100"/>
        <v>45485</v>
      </c>
      <c r="B668" s="13">
        <f t="shared" si="94"/>
        <v>7</v>
      </c>
      <c r="C668" s="13">
        <f t="shared" si="95"/>
        <v>2024</v>
      </c>
      <c r="D668">
        <f t="shared" si="96"/>
        <v>202407</v>
      </c>
      <c r="E668">
        <f t="shared" si="97"/>
        <v>3</v>
      </c>
      <c r="F668">
        <f t="shared" si="98"/>
        <v>202403</v>
      </c>
      <c r="G668" t="s">
        <v>1425</v>
      </c>
      <c r="H668" s="9">
        <v>5.25</v>
      </c>
      <c r="I668" s="9">
        <v>5.2</v>
      </c>
      <c r="J668" s="10">
        <v>5.1031082999999997</v>
      </c>
      <c r="K668" s="10">
        <v>5.0352072999999997</v>
      </c>
      <c r="L668" s="10">
        <v>4.9632402999999998</v>
      </c>
      <c r="M668" s="10">
        <v>4.8806377000000003</v>
      </c>
      <c r="N668" s="10">
        <v>4.7906447999999999</v>
      </c>
      <c r="O668" s="10">
        <v>4.6995386999999997</v>
      </c>
      <c r="P668" s="10">
        <v>4.6110253999999999</v>
      </c>
      <c r="Q668" s="10">
        <v>4.5272345999999999</v>
      </c>
      <c r="R668" s="10">
        <v>4.4491731000000003</v>
      </c>
      <c r="S668" s="10">
        <v>4.3771108999999999</v>
      </c>
      <c r="T668" s="10">
        <v>4.3107161999999999</v>
      </c>
      <c r="U668" s="10">
        <v>4.2493043999999998</v>
      </c>
      <c r="V668" s="10">
        <v>4.1910360999999998</v>
      </c>
      <c r="W668" s="10">
        <v>4.1354389999999999</v>
      </c>
      <c r="X668" s="10">
        <v>4.0825836000000004</v>
      </c>
      <c r="Y668" s="10">
        <v>4.0325385000000002</v>
      </c>
      <c r="Z668" s="10">
        <v>3.9853725</v>
      </c>
      <c r="AA668" s="10">
        <v>3.9411559999999999</v>
      </c>
      <c r="AB668" s="10">
        <v>3.8999229</v>
      </c>
      <c r="AC668" s="10">
        <v>3.8615460000000001</v>
      </c>
      <c r="AD668" s="10">
        <v>3.8258527</v>
      </c>
      <c r="AE668" s="10">
        <v>3.7926690999999999</v>
      </c>
      <c r="AF668" s="10">
        <v>3.7618212999999998</v>
      </c>
      <c r="AG668" s="10">
        <v>3.7331365000000001</v>
      </c>
      <c r="AH668" s="10">
        <v>3.7064520000000001</v>
      </c>
      <c r="AI668" s="10">
        <v>3.6816542000000001</v>
      </c>
      <c r="AJ668" s="10">
        <v>3.6586438999999999</v>
      </c>
      <c r="AK668" s="10">
        <v>3.637321</v>
      </c>
      <c r="AL668" s="10">
        <v>3.6175856</v>
      </c>
      <c r="AM668" s="10">
        <v>3.5993384000000002</v>
      </c>
      <c r="AN668" s="10">
        <v>3.5824793000000001</v>
      </c>
      <c r="AO668" s="10">
        <v>3.5669084999999998</v>
      </c>
      <c r="AP668" s="10">
        <v>3.5525264000000001</v>
      </c>
      <c r="AQ668" s="10">
        <v>3.5392332999999998</v>
      </c>
      <c r="AR668" s="10">
        <v>3.5269290999999998</v>
      </c>
      <c r="AS668" s="10">
        <v>3.5155143999999998</v>
      </c>
      <c r="AT668" s="10">
        <v>3.5049032000000002</v>
      </c>
      <c r="AU668" s="10">
        <v>3.4950646999999999</v>
      </c>
      <c r="AV668" s="10">
        <v>3.4859825</v>
      </c>
      <c r="AW668" s="10">
        <v>3.4776395999999998</v>
      </c>
      <c r="AX668" s="10">
        <v>3.4700194</v>
      </c>
      <c r="AY668" s="10">
        <v>3.4631050999999999</v>
      </c>
      <c r="AZ668" s="10">
        <v>3.4568800999999998</v>
      </c>
      <c r="BA668" s="10">
        <v>3.4513273999999998</v>
      </c>
      <c r="BB668" s="10">
        <v>3.4464305999999998</v>
      </c>
      <c r="BC668" s="10">
        <v>3.4421727999999998</v>
      </c>
      <c r="BD668" s="10">
        <v>3.4385371</v>
      </c>
      <c r="BE668" s="10">
        <v>3.4355071000000001</v>
      </c>
      <c r="BF668" s="10">
        <v>3.4330661999999998</v>
      </c>
      <c r="BG668" s="10">
        <v>3.4311995999999998</v>
      </c>
      <c r="BH668" s="10">
        <v>3.4298929999999999</v>
      </c>
      <c r="BI668" s="10">
        <v>3.4291318999999998</v>
      </c>
      <c r="BJ668" s="10">
        <v>3.4289019000000001</v>
      </c>
      <c r="BK668" s="10">
        <v>3.4291887000000001</v>
      </c>
      <c r="BL668" s="10">
        <v>3.4299778000000001</v>
      </c>
      <c r="BM668" s="10">
        <v>3.4312548</v>
      </c>
      <c r="BN668" s="10">
        <v>3.4330053999999999</v>
      </c>
      <c r="BO668" s="10">
        <v>3.4352151000000002</v>
      </c>
      <c r="BP668" s="10">
        <v>3.4378696</v>
      </c>
      <c r="BQ668" s="10">
        <v>3.4409543999999999</v>
      </c>
      <c r="BR668" s="10">
        <v>3.4677552</v>
      </c>
      <c r="BS668" s="10">
        <v>3.5067910000000002</v>
      </c>
      <c r="BU668" s="9">
        <v>73.12</v>
      </c>
      <c r="BV668" s="9">
        <v>77.760000000000005</v>
      </c>
      <c r="BW668" s="9">
        <v>82.07</v>
      </c>
      <c r="BX668" s="9">
        <v>93.37</v>
      </c>
      <c r="BY668" s="9">
        <v>97.88</v>
      </c>
      <c r="BZ668" s="9">
        <v>99.18</v>
      </c>
      <c r="CA668" s="9">
        <v>99.43</v>
      </c>
      <c r="CB668" s="9">
        <v>96.06</v>
      </c>
      <c r="CC668" s="9">
        <v>90.6</v>
      </c>
      <c r="CD668" s="9">
        <v>88.95</v>
      </c>
      <c r="CE668" s="9">
        <v>87.11</v>
      </c>
      <c r="CF668" s="9">
        <v>85.73</v>
      </c>
      <c r="CG668" s="9">
        <v>87.38</v>
      </c>
      <c r="CH668" s="9">
        <v>88.53</v>
      </c>
      <c r="CI668" s="9">
        <v>90.48</v>
      </c>
      <c r="CJ668" s="9">
        <v>94.04</v>
      </c>
      <c r="CK668" s="9">
        <v>97.8</v>
      </c>
      <c r="CL668" s="9">
        <v>100.76</v>
      </c>
      <c r="CM668" s="9">
        <v>100.73</v>
      </c>
      <c r="CN668" s="9">
        <v>93.62</v>
      </c>
      <c r="CO668" s="9">
        <v>79.38</v>
      </c>
      <c r="CP668" s="9">
        <v>77.510000000000005</v>
      </c>
      <c r="CQ668" s="9">
        <v>74.930000000000007</v>
      </c>
      <c r="CR668" s="9">
        <v>73.67</v>
      </c>
      <c r="CS668" s="9">
        <v>74.239999999999995</v>
      </c>
      <c r="CT668" s="9">
        <v>76.489999999999995</v>
      </c>
      <c r="CU668" s="9">
        <v>80.260000000000005</v>
      </c>
      <c r="CV668" s="9">
        <v>84.08</v>
      </c>
      <c r="CW668" s="9">
        <v>87.13</v>
      </c>
      <c r="CX668" s="9">
        <v>89.52</v>
      </c>
      <c r="CY668" s="9">
        <v>88.42</v>
      </c>
      <c r="CZ668" s="9">
        <v>83.95</v>
      </c>
      <c r="DA668" s="9">
        <v>72.099999999999994</v>
      </c>
      <c r="DB668" s="9">
        <v>69.099999999999994</v>
      </c>
      <c r="DC668" s="9">
        <v>66.37</v>
      </c>
      <c r="DD668" s="9">
        <v>65.86</v>
      </c>
      <c r="DE668" s="9">
        <v>66.39</v>
      </c>
      <c r="DF668" s="9">
        <v>69.38</v>
      </c>
      <c r="DG668" s="9">
        <v>73.5</v>
      </c>
      <c r="DH668" s="9">
        <v>77.36</v>
      </c>
      <c r="DI668" s="9">
        <v>80.56</v>
      </c>
      <c r="DJ668" s="9">
        <v>82.79</v>
      </c>
      <c r="DK668" s="9">
        <v>81.790000000000006</v>
      </c>
      <c r="DL668" s="9">
        <v>78.349999999999994</v>
      </c>
      <c r="DM668" s="9">
        <v>70.38</v>
      </c>
      <c r="DN668" s="9">
        <v>65.42</v>
      </c>
      <c r="DO668" s="9">
        <v>64.27</v>
      </c>
      <c r="DP668" s="9">
        <v>62.85</v>
      </c>
      <c r="DR668" s="9">
        <v>64.75</v>
      </c>
      <c r="DS668" s="9">
        <v>70.400000000000006</v>
      </c>
      <c r="DT668" s="9">
        <v>69.900000000000006</v>
      </c>
      <c r="DU668" s="9">
        <v>85.04</v>
      </c>
      <c r="DV668" s="9">
        <v>87.31</v>
      </c>
      <c r="DW668" s="9">
        <v>88.95</v>
      </c>
      <c r="DX668" s="9">
        <v>88.9</v>
      </c>
      <c r="DY668" s="9">
        <v>83.9</v>
      </c>
      <c r="DZ668" s="9">
        <v>75.5</v>
      </c>
      <c r="EA668" s="9">
        <v>72.95</v>
      </c>
      <c r="EB668" s="9">
        <v>72.25</v>
      </c>
      <c r="EC668" s="9">
        <v>71.099999999999994</v>
      </c>
      <c r="ED668" s="9">
        <v>71.099999999999994</v>
      </c>
      <c r="EE668" s="9">
        <v>73.8</v>
      </c>
      <c r="EF668" s="9">
        <v>81.95</v>
      </c>
      <c r="EG668" s="9">
        <v>84.6</v>
      </c>
      <c r="EH668" s="9">
        <v>84.9</v>
      </c>
      <c r="EI668" s="9">
        <v>84.9</v>
      </c>
      <c r="EJ668" s="9">
        <v>84.2</v>
      </c>
      <c r="EK668" s="9">
        <v>80.150000000000006</v>
      </c>
      <c r="EL668" s="9">
        <v>68.75</v>
      </c>
      <c r="EM668" s="9">
        <v>65.150000000000006</v>
      </c>
      <c r="EN668" s="9">
        <v>64.95</v>
      </c>
      <c r="EO668" s="9">
        <v>65.2</v>
      </c>
      <c r="EP668" s="9">
        <v>65.75</v>
      </c>
      <c r="EQ668" s="9">
        <v>68.45</v>
      </c>
      <c r="ER668" s="9">
        <v>76.099999999999994</v>
      </c>
      <c r="ES668" s="9">
        <v>78.55</v>
      </c>
      <c r="ET668" s="9">
        <v>78.8</v>
      </c>
      <c r="EU668" s="9">
        <v>78.650000000000006</v>
      </c>
      <c r="EV668" s="9">
        <v>78.2</v>
      </c>
      <c r="EW668" s="9">
        <v>75.5</v>
      </c>
      <c r="EX668" s="9">
        <v>68.05</v>
      </c>
      <c r="EY668" s="9">
        <v>65.7</v>
      </c>
      <c r="EZ668" s="9">
        <v>65.55</v>
      </c>
      <c r="FA668" s="9">
        <v>65.7</v>
      </c>
      <c r="FB668" s="9">
        <v>66.150000000000006</v>
      </c>
      <c r="FC668" s="9">
        <v>68.45</v>
      </c>
      <c r="FD668" s="9">
        <v>75</v>
      </c>
      <c r="FE668" s="9">
        <v>77.150000000000006</v>
      </c>
      <c r="FF668" s="9">
        <v>77.400000000000006</v>
      </c>
      <c r="FG668" s="9">
        <v>77.349999999999994</v>
      </c>
      <c r="FH668" s="9">
        <v>76.849999999999994</v>
      </c>
      <c r="FI668" s="9">
        <v>73.849999999999994</v>
      </c>
      <c r="FJ668" s="9">
        <v>65.5</v>
      </c>
      <c r="FK668" s="9">
        <v>62.85</v>
      </c>
      <c r="FL668" s="9">
        <v>62.7</v>
      </c>
      <c r="FM668" s="9">
        <v>62.9</v>
      </c>
      <c r="FO668" s="9">
        <v>84.643500000000003</v>
      </c>
      <c r="FP668" s="7">
        <v>87.35</v>
      </c>
      <c r="FQ668" s="9">
        <v>1.2988999999999999</v>
      </c>
      <c r="FR668" s="7">
        <f t="shared" si="99"/>
        <v>67.249210870736775</v>
      </c>
      <c r="FT668" s="7">
        <v>4.09</v>
      </c>
      <c r="FU668" s="7">
        <v>4.12</v>
      </c>
      <c r="FV668" s="9">
        <v>84.766499999999994</v>
      </c>
      <c r="FX668" s="9">
        <v>85.03</v>
      </c>
      <c r="FY668" s="9">
        <v>83.32</v>
      </c>
      <c r="FZ668" s="9">
        <v>81.599999999999994</v>
      </c>
      <c r="GA668" s="9">
        <v>79.14</v>
      </c>
      <c r="GB668" s="9">
        <v>75.41</v>
      </c>
    </row>
    <row r="669" spans="1:184" x14ac:dyDescent="0.25">
      <c r="A669" s="6">
        <f t="shared" si="100"/>
        <v>45488</v>
      </c>
      <c r="B669" s="13">
        <f t="shared" si="94"/>
        <v>7</v>
      </c>
      <c r="C669" s="13">
        <f t="shared" si="95"/>
        <v>2024</v>
      </c>
      <c r="D669">
        <f t="shared" si="96"/>
        <v>202407</v>
      </c>
      <c r="E669">
        <f t="shared" si="97"/>
        <v>3</v>
      </c>
      <c r="F669">
        <f t="shared" si="98"/>
        <v>202403</v>
      </c>
      <c r="G669" t="s">
        <v>1426</v>
      </c>
      <c r="H669" s="9">
        <v>5.25</v>
      </c>
      <c r="I669" s="9">
        <v>5.2</v>
      </c>
      <c r="J669" s="10">
        <v>5.0946078999999997</v>
      </c>
      <c r="K669" s="10">
        <v>5.0373513000000001</v>
      </c>
      <c r="L669" s="10">
        <v>4.9645256</v>
      </c>
      <c r="M669" s="10">
        <v>4.8771414999999996</v>
      </c>
      <c r="N669" s="10">
        <v>4.7822119000000001</v>
      </c>
      <c r="O669" s="10">
        <v>4.6868572000000004</v>
      </c>
      <c r="P669" s="10">
        <v>4.5953284999999999</v>
      </c>
      <c r="Q669" s="10">
        <v>4.5097901</v>
      </c>
      <c r="R669" s="10">
        <v>4.4319245</v>
      </c>
      <c r="S669" s="10">
        <v>4.3618367999999998</v>
      </c>
      <c r="T669" s="10">
        <v>4.2993782999999999</v>
      </c>
      <c r="U669" s="10">
        <v>4.2434911</v>
      </c>
      <c r="V669" s="10">
        <v>4.1920824999999997</v>
      </c>
      <c r="W669" s="10">
        <v>4.1442069999999998</v>
      </c>
      <c r="X669" s="10">
        <v>4.0992962000000004</v>
      </c>
      <c r="Y669" s="10">
        <v>4.0567798000000002</v>
      </c>
      <c r="Z669" s="10">
        <v>4.0160875999999996</v>
      </c>
      <c r="AA669" s="10">
        <v>3.9766511000000002</v>
      </c>
      <c r="AB669" s="10">
        <v>3.9380071999999999</v>
      </c>
      <c r="AC669" s="10">
        <v>3.9001904999999999</v>
      </c>
      <c r="AD669" s="10">
        <v>3.8633812999999999</v>
      </c>
      <c r="AE669" s="10">
        <v>3.8277583000000002</v>
      </c>
      <c r="AF669" s="10">
        <v>3.7935004000000001</v>
      </c>
      <c r="AG669" s="10">
        <v>3.7607876</v>
      </c>
      <c r="AH669" s="10">
        <v>3.7297620999999999</v>
      </c>
      <c r="AI669" s="10">
        <v>3.7004193999999999</v>
      </c>
      <c r="AJ669" s="10">
        <v>3.6727192</v>
      </c>
      <c r="AK669" s="10">
        <v>3.6466202999999999</v>
      </c>
      <c r="AL669" s="10">
        <v>3.6220816</v>
      </c>
      <c r="AM669" s="10">
        <v>3.5990627000000002</v>
      </c>
      <c r="AN669" s="10">
        <v>3.5775225000000002</v>
      </c>
      <c r="AO669" s="10">
        <v>3.5574199000000002</v>
      </c>
      <c r="AP669" s="10">
        <v>3.5387145000000002</v>
      </c>
      <c r="AQ669" s="10">
        <v>3.5213651000000001</v>
      </c>
      <c r="AR669" s="10">
        <v>3.5053306000000002</v>
      </c>
      <c r="AS669" s="10">
        <v>3.4905705999999999</v>
      </c>
      <c r="AT669" s="10">
        <v>3.4770441000000001</v>
      </c>
      <c r="AU669" s="10">
        <v>3.4647103000000001</v>
      </c>
      <c r="AV669" s="10">
        <v>3.4535290999999999</v>
      </c>
      <c r="AW669" s="10">
        <v>3.4434597</v>
      </c>
      <c r="AX669" s="10">
        <v>3.4344616000000001</v>
      </c>
      <c r="AY669" s="10">
        <v>3.4264944000000002</v>
      </c>
      <c r="AZ669" s="10">
        <v>3.4195175999999998</v>
      </c>
      <c r="BA669" s="10">
        <v>3.4134905999999998</v>
      </c>
      <c r="BB669" s="10">
        <v>3.4083730000000001</v>
      </c>
      <c r="BC669" s="10">
        <v>3.4041242</v>
      </c>
      <c r="BD669" s="10">
        <v>3.4007038000000001</v>
      </c>
      <c r="BE669" s="10">
        <v>3.3980712</v>
      </c>
      <c r="BF669" s="10">
        <v>3.3961879000000001</v>
      </c>
      <c r="BG669" s="10">
        <v>3.3950262000000002</v>
      </c>
      <c r="BH669" s="10">
        <v>3.3945620000000001</v>
      </c>
      <c r="BI669" s="10">
        <v>3.3947712000000001</v>
      </c>
      <c r="BJ669" s="10">
        <v>3.3956295999999999</v>
      </c>
      <c r="BK669" s="10">
        <v>3.3971133</v>
      </c>
      <c r="BL669" s="10">
        <v>3.3991980000000002</v>
      </c>
      <c r="BM669" s="10">
        <v>3.4018595999999999</v>
      </c>
      <c r="BN669" s="10">
        <v>3.4050741000000002</v>
      </c>
      <c r="BO669" s="10">
        <v>3.4088174000000002</v>
      </c>
      <c r="BP669" s="10">
        <v>3.4130653</v>
      </c>
      <c r="BQ669" s="10">
        <v>3.4177938000000001</v>
      </c>
      <c r="BR669" s="10">
        <v>3.4549829999999999</v>
      </c>
      <c r="BS669" s="10">
        <v>3.5038706999999998</v>
      </c>
      <c r="BU669" s="9">
        <v>72.239999999999995</v>
      </c>
      <c r="BV669" s="9">
        <v>76.819999999999993</v>
      </c>
      <c r="BW669" s="9">
        <v>81.209999999999994</v>
      </c>
      <c r="BX669" s="9">
        <v>92.49</v>
      </c>
      <c r="BY669" s="9">
        <v>97.03</v>
      </c>
      <c r="BZ669" s="9">
        <v>98.42</v>
      </c>
      <c r="CA669" s="9">
        <v>98.69</v>
      </c>
      <c r="CB669" s="9">
        <v>95.29</v>
      </c>
      <c r="CC669" s="9">
        <v>90.14</v>
      </c>
      <c r="CD669" s="9">
        <v>88.24</v>
      </c>
      <c r="CE669" s="9">
        <v>86.39</v>
      </c>
      <c r="CF669" s="9">
        <v>85.02</v>
      </c>
      <c r="CG669" s="9">
        <v>86.66</v>
      </c>
      <c r="CH669" s="9">
        <v>87.96</v>
      </c>
      <c r="CI669" s="9">
        <v>89.91</v>
      </c>
      <c r="CJ669" s="9">
        <v>93.44</v>
      </c>
      <c r="CK669" s="9">
        <v>97.16</v>
      </c>
      <c r="CL669" s="9">
        <v>100.23</v>
      </c>
      <c r="CM669" s="9">
        <v>100</v>
      </c>
      <c r="CN669" s="9">
        <v>92.9</v>
      </c>
      <c r="CO669" s="9">
        <v>79.03</v>
      </c>
      <c r="CP669" s="9">
        <v>77.16</v>
      </c>
      <c r="CQ669" s="9">
        <v>74.58</v>
      </c>
      <c r="CR669" s="9">
        <v>73.319999999999993</v>
      </c>
      <c r="CS669" s="9">
        <v>73.89</v>
      </c>
      <c r="CT669" s="9">
        <v>76.14</v>
      </c>
      <c r="CU669" s="9">
        <v>79.94</v>
      </c>
      <c r="CV669" s="9">
        <v>83.76</v>
      </c>
      <c r="CW669" s="9">
        <v>86.81</v>
      </c>
      <c r="CX669" s="9">
        <v>89.2</v>
      </c>
      <c r="CY669" s="9">
        <v>88.1</v>
      </c>
      <c r="CZ669" s="9">
        <v>83.63</v>
      </c>
      <c r="DA669" s="9">
        <v>72</v>
      </c>
      <c r="DB669" s="9">
        <v>69</v>
      </c>
      <c r="DC669" s="9">
        <v>66.27</v>
      </c>
      <c r="DD669" s="9">
        <v>65.760000000000005</v>
      </c>
      <c r="DE669" s="9">
        <v>66.290000000000006</v>
      </c>
      <c r="DF669" s="9">
        <v>69.260000000000005</v>
      </c>
      <c r="DG669" s="9">
        <v>73.33</v>
      </c>
      <c r="DH669" s="9">
        <v>77.209999999999994</v>
      </c>
      <c r="DI669" s="9">
        <v>80.41</v>
      </c>
      <c r="DJ669" s="9">
        <v>82.71</v>
      </c>
      <c r="DK669" s="9">
        <v>81.7</v>
      </c>
      <c r="DL669" s="9">
        <v>78.260000000000005</v>
      </c>
      <c r="DM669" s="9">
        <v>70.540000000000006</v>
      </c>
      <c r="DN669" s="9">
        <v>65.58</v>
      </c>
      <c r="DO669" s="9">
        <v>64.430000000000007</v>
      </c>
      <c r="DP669" s="9">
        <v>63.01</v>
      </c>
      <c r="DR669" s="9">
        <v>63.75</v>
      </c>
      <c r="DS669" s="9">
        <v>69.75</v>
      </c>
      <c r="DT669" s="9">
        <v>69.3</v>
      </c>
      <c r="DU669" s="9">
        <v>84.2</v>
      </c>
      <c r="DV669" s="9">
        <v>86.6</v>
      </c>
      <c r="DW669" s="9">
        <v>87.95</v>
      </c>
      <c r="DX669" s="9">
        <v>87.9</v>
      </c>
      <c r="DY669" s="9">
        <v>82.9</v>
      </c>
      <c r="DZ669" s="9">
        <v>74.95</v>
      </c>
      <c r="EA669" s="9">
        <v>72.400000000000006</v>
      </c>
      <c r="EB669" s="9">
        <v>71.7</v>
      </c>
      <c r="EC669" s="9">
        <v>70.55</v>
      </c>
      <c r="ED669" s="9">
        <v>70.55</v>
      </c>
      <c r="EE669" s="9">
        <v>73.25</v>
      </c>
      <c r="EF669" s="9">
        <v>81.5</v>
      </c>
      <c r="EG669" s="9">
        <v>84.2</v>
      </c>
      <c r="EH669" s="9">
        <v>84.5</v>
      </c>
      <c r="EI669" s="9">
        <v>84.5</v>
      </c>
      <c r="EJ669" s="9">
        <v>83.8</v>
      </c>
      <c r="EK669" s="9">
        <v>79.599999999999994</v>
      </c>
      <c r="EL669" s="9">
        <v>68.099999999999994</v>
      </c>
      <c r="EM669" s="9">
        <v>64.5</v>
      </c>
      <c r="EN669" s="9">
        <v>64.25</v>
      </c>
      <c r="EO669" s="9">
        <v>64.5</v>
      </c>
      <c r="EP669" s="9">
        <v>65.099999999999994</v>
      </c>
      <c r="EQ669" s="9">
        <v>67.900000000000006</v>
      </c>
      <c r="ER669" s="9">
        <v>75.599999999999994</v>
      </c>
      <c r="ES669" s="9">
        <v>78.099999999999994</v>
      </c>
      <c r="ET669" s="9">
        <v>78.349999999999994</v>
      </c>
      <c r="EU669" s="9">
        <v>78.25</v>
      </c>
      <c r="EV669" s="9">
        <v>77.75</v>
      </c>
      <c r="EW669" s="9">
        <v>75</v>
      </c>
      <c r="EX669" s="9">
        <v>67.599999999999994</v>
      </c>
      <c r="EY669" s="9">
        <v>65.25</v>
      </c>
      <c r="EZ669" s="9">
        <v>65.05</v>
      </c>
      <c r="FA669" s="9">
        <v>65.2</v>
      </c>
      <c r="FB669" s="9">
        <v>65.7</v>
      </c>
      <c r="FC669" s="9">
        <v>68.05</v>
      </c>
      <c r="FD669" s="9">
        <v>74.599999999999994</v>
      </c>
      <c r="FE669" s="9">
        <v>76.7</v>
      </c>
      <c r="FF669" s="9">
        <v>76.95</v>
      </c>
      <c r="FG669" s="9">
        <v>76.900000000000006</v>
      </c>
      <c r="FH669" s="9">
        <v>76.400000000000006</v>
      </c>
      <c r="FI669" s="9">
        <v>73.349999999999994</v>
      </c>
      <c r="FJ669" s="9">
        <v>65</v>
      </c>
      <c r="FK669" s="9">
        <v>62.4</v>
      </c>
      <c r="FL669" s="9">
        <v>62.2</v>
      </c>
      <c r="FM669" s="9">
        <v>62.45</v>
      </c>
      <c r="FO669" s="9">
        <v>84.619600000000005</v>
      </c>
      <c r="FP669" s="7">
        <v>86.42</v>
      </c>
      <c r="FQ669" s="9">
        <v>1.2984</v>
      </c>
      <c r="FR669" s="7">
        <f t="shared" si="99"/>
        <v>66.558841651263094</v>
      </c>
      <c r="FT669" s="7">
        <v>4.08</v>
      </c>
      <c r="FU669" s="7">
        <v>4.1100000000000003</v>
      </c>
      <c r="FV669" s="9">
        <v>84.735399999999998</v>
      </c>
      <c r="FX669" s="9">
        <v>84.85</v>
      </c>
      <c r="FY669" s="9">
        <v>83.1</v>
      </c>
      <c r="FZ669" s="9">
        <v>81.38</v>
      </c>
      <c r="GA669" s="9">
        <v>78.959999999999994</v>
      </c>
      <c r="GB669" s="9">
        <v>75.2</v>
      </c>
    </row>
    <row r="670" spans="1:184" x14ac:dyDescent="0.25">
      <c r="A670" s="6">
        <f t="shared" si="100"/>
        <v>45489</v>
      </c>
      <c r="B670" s="13">
        <f t="shared" ref="B670" si="101">MONTH(A670)</f>
        <v>7</v>
      </c>
      <c r="C670" s="13">
        <f t="shared" ref="C670" si="102">YEAR(A670)</f>
        <v>2024</v>
      </c>
      <c r="D670">
        <f t="shared" ref="D670" si="103">C670*100+B670</f>
        <v>202407</v>
      </c>
      <c r="E670">
        <f t="shared" ref="E670" si="104">IF(B670&lt;4,1,IF(B670&lt;7,2,IF(B670&lt;10,3,4)))</f>
        <v>3</v>
      </c>
      <c r="F670">
        <f t="shared" ref="F670" si="105">C670*100+E670</f>
        <v>202403</v>
      </c>
      <c r="G670" t="s">
        <v>1430</v>
      </c>
      <c r="H670" s="9">
        <v>5.25</v>
      </c>
      <c r="I670" s="9">
        <v>5.2</v>
      </c>
      <c r="J670" s="10">
        <v>5.0913668000000003</v>
      </c>
      <c r="K670" s="10">
        <v>5.0388586999999996</v>
      </c>
      <c r="L670" s="10">
        <v>4.9656485000000004</v>
      </c>
      <c r="M670" s="10">
        <v>4.8757257000000003</v>
      </c>
      <c r="N670" s="10">
        <v>4.7770688999999997</v>
      </c>
      <c r="O670" s="10">
        <v>4.6770052</v>
      </c>
      <c r="P670" s="10">
        <v>4.5801524999999996</v>
      </c>
      <c r="Q670" s="10">
        <v>4.4894210000000001</v>
      </c>
      <c r="R670" s="10">
        <v>4.4069545000000003</v>
      </c>
      <c r="S670" s="10">
        <v>4.3330972000000001</v>
      </c>
      <c r="T670" s="10">
        <v>4.2676249000000004</v>
      </c>
      <c r="U670" s="10">
        <v>4.2092828000000004</v>
      </c>
      <c r="V670" s="10">
        <v>4.1555252999999999</v>
      </c>
      <c r="W670" s="10">
        <v>4.1053157999999996</v>
      </c>
      <c r="X670" s="10">
        <v>4.0581022999999998</v>
      </c>
      <c r="Y670" s="10">
        <v>4.0133308000000003</v>
      </c>
      <c r="Z670" s="10">
        <v>3.9704475000000001</v>
      </c>
      <c r="AA670" s="10">
        <v>3.9289002000000002</v>
      </c>
      <c r="AB670" s="10">
        <v>3.8882405000000002</v>
      </c>
      <c r="AC670" s="10">
        <v>3.8485102000000002</v>
      </c>
      <c r="AD670" s="10">
        <v>3.8098944000000001</v>
      </c>
      <c r="AE670" s="10">
        <v>3.7725765999999998</v>
      </c>
      <c r="AF670" s="10">
        <v>3.7367406000000001</v>
      </c>
      <c r="AG670" s="10">
        <v>3.7025714000000001</v>
      </c>
      <c r="AH670" s="10">
        <v>3.6702148000000001</v>
      </c>
      <c r="AI670" s="10">
        <v>3.6396655</v>
      </c>
      <c r="AJ670" s="10">
        <v>3.6108815999999999</v>
      </c>
      <c r="AK670" s="10">
        <v>3.5838198000000001</v>
      </c>
      <c r="AL670" s="10">
        <v>3.5584370000000001</v>
      </c>
      <c r="AM670" s="10">
        <v>3.5346913</v>
      </c>
      <c r="AN670" s="10">
        <v>3.5125392999999998</v>
      </c>
      <c r="AO670" s="10">
        <v>3.4919383000000002</v>
      </c>
      <c r="AP670" s="10">
        <v>3.4728458</v>
      </c>
      <c r="AQ670" s="10">
        <v>3.4552187999999999</v>
      </c>
      <c r="AR670" s="10">
        <v>3.4390144999999999</v>
      </c>
      <c r="AS670" s="10">
        <v>3.4241904000000001</v>
      </c>
      <c r="AT670" s="10">
        <v>3.4107018999999998</v>
      </c>
      <c r="AU670" s="10">
        <v>3.3984983</v>
      </c>
      <c r="AV670" s="10">
        <v>3.3875272999999999</v>
      </c>
      <c r="AW670" s="10">
        <v>3.3777365000000001</v>
      </c>
      <c r="AX670" s="10">
        <v>3.3690734999999998</v>
      </c>
      <c r="AY670" s="10">
        <v>3.3614861</v>
      </c>
      <c r="AZ670" s="10">
        <v>3.3549218999999999</v>
      </c>
      <c r="BA670" s="10">
        <v>3.3493284000000001</v>
      </c>
      <c r="BB670" s="10">
        <v>3.3446533999999999</v>
      </c>
      <c r="BC670" s="10">
        <v>3.3408445000000002</v>
      </c>
      <c r="BD670" s="10">
        <v>3.3378492999999998</v>
      </c>
      <c r="BE670" s="10">
        <v>3.3356154999999998</v>
      </c>
      <c r="BF670" s="10">
        <v>3.3340944000000001</v>
      </c>
      <c r="BG670" s="10">
        <v>3.3332546999999999</v>
      </c>
      <c r="BH670" s="10">
        <v>3.3330704999999998</v>
      </c>
      <c r="BI670" s="10">
        <v>3.3335159999999999</v>
      </c>
      <c r="BJ670" s="10">
        <v>3.3345652000000001</v>
      </c>
      <c r="BK670" s="10">
        <v>3.3361922000000002</v>
      </c>
      <c r="BL670" s="10">
        <v>3.3383712000000001</v>
      </c>
      <c r="BM670" s="10">
        <v>3.3410763000000001</v>
      </c>
      <c r="BN670" s="10">
        <v>3.3442815000000001</v>
      </c>
      <c r="BO670" s="10">
        <v>3.3479610000000002</v>
      </c>
      <c r="BP670" s="10">
        <v>3.3520889</v>
      </c>
      <c r="BQ670" s="10">
        <v>3.3566392999999999</v>
      </c>
      <c r="BR670" s="10">
        <v>3.3916751000000001</v>
      </c>
      <c r="BS670" s="10">
        <v>3.4372823000000001</v>
      </c>
      <c r="BU670" s="9">
        <v>76.25</v>
      </c>
      <c r="BV670" s="9">
        <v>80.55</v>
      </c>
      <c r="BW670" s="9">
        <v>83.95</v>
      </c>
      <c r="BX670" s="9">
        <v>95.11</v>
      </c>
      <c r="BY670" s="9">
        <v>99.47</v>
      </c>
      <c r="BZ670" s="9">
        <v>100.58</v>
      </c>
      <c r="CA670" s="9">
        <v>100.93</v>
      </c>
      <c r="CB670" s="9">
        <v>97.53</v>
      </c>
      <c r="CC670" s="9">
        <v>92.17</v>
      </c>
      <c r="CD670" s="9">
        <v>90.57</v>
      </c>
      <c r="CE670" s="9">
        <v>88.62</v>
      </c>
      <c r="CF670" s="9">
        <v>87.3</v>
      </c>
      <c r="CG670" s="9">
        <v>88.92</v>
      </c>
      <c r="CH670" s="9">
        <v>90.09</v>
      </c>
      <c r="CI670" s="9">
        <v>92.03</v>
      </c>
      <c r="CJ670" s="9">
        <v>95.61</v>
      </c>
      <c r="CK670" s="9">
        <v>99.34</v>
      </c>
      <c r="CL670" s="9">
        <v>102.42</v>
      </c>
      <c r="CM670" s="9">
        <v>102.18</v>
      </c>
      <c r="CN670" s="9">
        <v>94.81</v>
      </c>
      <c r="CO670" s="9">
        <v>79.72</v>
      </c>
      <c r="CP670" s="9">
        <v>77.92</v>
      </c>
      <c r="CQ670" s="9">
        <v>75.459999999999994</v>
      </c>
      <c r="CR670" s="9">
        <v>74.37</v>
      </c>
      <c r="CS670" s="9">
        <v>75.12</v>
      </c>
      <c r="CT670" s="9">
        <v>77.53</v>
      </c>
      <c r="CU670" s="9">
        <v>81.03</v>
      </c>
      <c r="CV670" s="9">
        <v>84.85</v>
      </c>
      <c r="CW670" s="9">
        <v>87.9</v>
      </c>
      <c r="CX670" s="9">
        <v>91.06</v>
      </c>
      <c r="CY670" s="9">
        <v>89.95</v>
      </c>
      <c r="CZ670" s="9">
        <v>85.49</v>
      </c>
      <c r="DA670" s="9">
        <v>73.34</v>
      </c>
      <c r="DB670" s="9">
        <v>70.34</v>
      </c>
      <c r="DC670" s="9">
        <v>67.61</v>
      </c>
      <c r="DD670" s="9">
        <v>67.099999999999994</v>
      </c>
      <c r="DE670" s="9">
        <v>67.63</v>
      </c>
      <c r="DF670" s="9">
        <v>70.58</v>
      </c>
      <c r="DG670" s="9">
        <v>74.38</v>
      </c>
      <c r="DH670" s="9">
        <v>78.239999999999995</v>
      </c>
      <c r="DI670" s="9">
        <v>81.44</v>
      </c>
      <c r="DJ670" s="9">
        <v>83.66</v>
      </c>
      <c r="DK670" s="9">
        <v>82.65</v>
      </c>
      <c r="DL670" s="9">
        <v>79.209999999999994</v>
      </c>
      <c r="DM670" s="9">
        <v>71.42</v>
      </c>
      <c r="DN670" s="9">
        <v>66.459999999999994</v>
      </c>
      <c r="DO670" s="9">
        <v>65.31</v>
      </c>
      <c r="DP670" s="9">
        <v>63.86</v>
      </c>
      <c r="DR670" s="9">
        <v>66.400000000000006</v>
      </c>
      <c r="DS670" s="9">
        <v>72.400000000000006</v>
      </c>
      <c r="DT670" s="9">
        <v>71.55</v>
      </c>
      <c r="DU670" s="9">
        <v>85.55</v>
      </c>
      <c r="DV670" s="9">
        <v>88.55</v>
      </c>
      <c r="DW670" s="9">
        <v>89.4</v>
      </c>
      <c r="DX670" s="9">
        <v>89.35</v>
      </c>
      <c r="DY670" s="9">
        <v>84.35</v>
      </c>
      <c r="DZ670" s="9">
        <v>76.650000000000006</v>
      </c>
      <c r="EA670" s="9">
        <v>74.099999999999994</v>
      </c>
      <c r="EB670" s="9">
        <v>73.400000000000006</v>
      </c>
      <c r="EC670" s="9">
        <v>71.900000000000006</v>
      </c>
      <c r="ED670" s="9">
        <v>71.900000000000006</v>
      </c>
      <c r="EE670" s="9">
        <v>74.599999999999994</v>
      </c>
      <c r="EF670" s="9">
        <v>82.65</v>
      </c>
      <c r="EG670" s="9">
        <v>85.25</v>
      </c>
      <c r="EH670" s="9">
        <v>85.6</v>
      </c>
      <c r="EI670" s="9">
        <v>85.55</v>
      </c>
      <c r="EJ670" s="9">
        <v>84.9</v>
      </c>
      <c r="EK670" s="9">
        <v>80.599999999999994</v>
      </c>
      <c r="EL670" s="9">
        <v>68.900000000000006</v>
      </c>
      <c r="EM670" s="9">
        <v>65.2</v>
      </c>
      <c r="EN670" s="9">
        <v>64.95</v>
      </c>
      <c r="EO670" s="9">
        <v>65.25</v>
      </c>
      <c r="EP670" s="9">
        <v>65.8</v>
      </c>
      <c r="EQ670" s="9">
        <v>68.650000000000006</v>
      </c>
      <c r="ER670" s="9">
        <v>76.400000000000006</v>
      </c>
      <c r="ES670" s="9">
        <v>78.900000000000006</v>
      </c>
      <c r="ET670" s="9">
        <v>79.150000000000006</v>
      </c>
      <c r="EU670" s="9">
        <v>79.05</v>
      </c>
      <c r="EV670" s="9">
        <v>78.55</v>
      </c>
      <c r="EW670" s="9">
        <v>75.8</v>
      </c>
      <c r="EX670" s="9">
        <v>68.400000000000006</v>
      </c>
      <c r="EY670" s="9">
        <v>66.05</v>
      </c>
      <c r="EZ670" s="9">
        <v>65.849999999999994</v>
      </c>
      <c r="FA670" s="9">
        <v>66.05</v>
      </c>
      <c r="FB670" s="9">
        <v>66.5</v>
      </c>
      <c r="FC670" s="9">
        <v>68.900000000000006</v>
      </c>
      <c r="FD670" s="9">
        <v>75.400000000000006</v>
      </c>
      <c r="FE670" s="9">
        <v>77.5</v>
      </c>
      <c r="FF670" s="9">
        <v>77.8</v>
      </c>
      <c r="FG670" s="9">
        <v>77.75</v>
      </c>
      <c r="FH670" s="9">
        <v>77.2</v>
      </c>
      <c r="FI670" s="9">
        <v>74.150000000000006</v>
      </c>
      <c r="FJ670" s="9">
        <v>65.849999999999994</v>
      </c>
      <c r="FK670" s="9">
        <v>63.2</v>
      </c>
      <c r="FL670" s="9">
        <v>63.05</v>
      </c>
      <c r="FM670" s="9">
        <v>63.25</v>
      </c>
      <c r="FO670" s="9">
        <v>84.589600000000004</v>
      </c>
      <c r="FP670" s="7">
        <v>86.6</v>
      </c>
      <c r="FQ670" s="9">
        <v>1.2948</v>
      </c>
      <c r="FR670" s="7">
        <f t="shared" si="99"/>
        <v>66.882916280506635</v>
      </c>
      <c r="FT670" s="7">
        <v>3.98</v>
      </c>
      <c r="FU670" s="7">
        <v>4.05</v>
      </c>
      <c r="FV670" s="9">
        <v>84.716499999999996</v>
      </c>
      <c r="FX670" s="9">
        <v>83.73</v>
      </c>
      <c r="FY670" s="9">
        <v>82.02</v>
      </c>
      <c r="FZ670" s="9">
        <v>80.38</v>
      </c>
      <c r="GA670" s="9">
        <v>78.06</v>
      </c>
      <c r="GB670" s="9">
        <v>74.540000000000006</v>
      </c>
    </row>
    <row r="671" spans="1:184" x14ac:dyDescent="0.25">
      <c r="A671" s="6">
        <f t="shared" si="100"/>
        <v>45490</v>
      </c>
      <c r="B671" s="13">
        <f t="shared" ref="B671" si="106">MONTH(A671)</f>
        <v>7</v>
      </c>
      <c r="C671" s="13">
        <f t="shared" ref="C671" si="107">YEAR(A671)</f>
        <v>2024</v>
      </c>
      <c r="D671">
        <f t="shared" ref="D671" si="108">C671*100+B671</f>
        <v>202407</v>
      </c>
      <c r="E671">
        <f t="shared" ref="E671" si="109">IF(B671&lt;4,1,IF(B671&lt;7,2,IF(B671&lt;10,3,4)))</f>
        <v>3</v>
      </c>
      <c r="F671">
        <f t="shared" ref="F671" si="110">C671*100+E671</f>
        <v>202403</v>
      </c>
      <c r="G671" t="s">
        <v>1431</v>
      </c>
      <c r="H671" s="9">
        <v>5.25</v>
      </c>
      <c r="I671" s="9">
        <v>5.2</v>
      </c>
      <c r="J671" s="10">
        <v>5.1141709999999998</v>
      </c>
      <c r="K671" s="10">
        <v>5.0628365999999998</v>
      </c>
      <c r="L671" s="10">
        <v>4.9891877999999998</v>
      </c>
      <c r="M671" s="10">
        <v>4.9001318999999999</v>
      </c>
      <c r="N671" s="10">
        <v>4.8037042000000003</v>
      </c>
      <c r="O671" s="10">
        <v>4.7062092</v>
      </c>
      <c r="P671" s="10">
        <v>4.6115038999999998</v>
      </c>
      <c r="Q671" s="10">
        <v>4.5222566000000004</v>
      </c>
      <c r="R671" s="10">
        <v>4.4404222000000004</v>
      </c>
      <c r="S671" s="10">
        <v>4.3667104999999999</v>
      </c>
      <c r="T671" s="10">
        <v>4.3008895000000003</v>
      </c>
      <c r="U671" s="10">
        <v>4.2421351999999999</v>
      </c>
      <c r="V671" s="10">
        <v>4.1881934999999997</v>
      </c>
      <c r="W671" s="10">
        <v>4.1380029</v>
      </c>
      <c r="X671" s="10">
        <v>4.0909233</v>
      </c>
      <c r="Y671" s="10">
        <v>4.0463129999999996</v>
      </c>
      <c r="Z671" s="10">
        <v>4.0035303999999998</v>
      </c>
      <c r="AA671" s="10">
        <v>3.9619352000000001</v>
      </c>
      <c r="AB671" s="10">
        <v>3.9209896999999998</v>
      </c>
      <c r="AC671" s="10">
        <v>3.8807450999999999</v>
      </c>
      <c r="AD671" s="10">
        <v>3.8414609999999998</v>
      </c>
      <c r="AE671" s="10">
        <v>3.8033958999999999</v>
      </c>
      <c r="AF671" s="10">
        <v>3.7668081999999998</v>
      </c>
      <c r="AG671" s="10">
        <v>3.7319578999999998</v>
      </c>
      <c r="AH671" s="10">
        <v>3.6990519000000002</v>
      </c>
      <c r="AI671" s="10">
        <v>3.6680917000000002</v>
      </c>
      <c r="AJ671" s="10">
        <v>3.6390286000000001</v>
      </c>
      <c r="AK671" s="10">
        <v>3.6118127000000002</v>
      </c>
      <c r="AL671" s="10">
        <v>3.5863939999999999</v>
      </c>
      <c r="AM671" s="10">
        <v>3.5627236999999998</v>
      </c>
      <c r="AN671" s="10">
        <v>3.5407519000000001</v>
      </c>
      <c r="AO671" s="10">
        <v>3.5204289000000002</v>
      </c>
      <c r="AP671" s="10">
        <v>3.5017054999999999</v>
      </c>
      <c r="AQ671" s="10">
        <v>3.4845320000000002</v>
      </c>
      <c r="AR671" s="10">
        <v>3.4688587000000002</v>
      </c>
      <c r="AS671" s="10">
        <v>3.4546364000000001</v>
      </c>
      <c r="AT671" s="10">
        <v>3.4418128000000001</v>
      </c>
      <c r="AU671" s="10">
        <v>3.4303238</v>
      </c>
      <c r="AV671" s="10">
        <v>3.4201019000000001</v>
      </c>
      <c r="AW671" s="10">
        <v>3.4110790999999998</v>
      </c>
      <c r="AX671" s="10">
        <v>3.4031875</v>
      </c>
      <c r="AY671" s="10">
        <v>3.3963597000000001</v>
      </c>
      <c r="AZ671" s="10">
        <v>3.3905276</v>
      </c>
      <c r="BA671" s="10">
        <v>3.3856234999999999</v>
      </c>
      <c r="BB671" s="10">
        <v>3.3815797999999999</v>
      </c>
      <c r="BC671" s="10">
        <v>3.3783284999999998</v>
      </c>
      <c r="BD671" s="10">
        <v>3.3758020000000002</v>
      </c>
      <c r="BE671" s="10">
        <v>3.3739322999999999</v>
      </c>
      <c r="BF671" s="10">
        <v>3.3726590999999999</v>
      </c>
      <c r="BG671" s="10">
        <v>3.3719532999999999</v>
      </c>
      <c r="BH671" s="10">
        <v>3.3717948999999998</v>
      </c>
      <c r="BI671" s="10">
        <v>3.3721638999999999</v>
      </c>
      <c r="BJ671" s="10">
        <v>3.37304</v>
      </c>
      <c r="BK671" s="10">
        <v>3.3744033</v>
      </c>
      <c r="BL671" s="10">
        <v>3.3762335000000001</v>
      </c>
      <c r="BM671" s="10">
        <v>3.3785107000000001</v>
      </c>
      <c r="BN671" s="10">
        <v>3.3812147000000001</v>
      </c>
      <c r="BO671" s="10">
        <v>3.3843253999999998</v>
      </c>
      <c r="BP671" s="10">
        <v>3.3878227000000001</v>
      </c>
      <c r="BQ671" s="10">
        <v>3.3916865</v>
      </c>
      <c r="BR671" s="10">
        <v>3.4217426</v>
      </c>
      <c r="BS671" s="10">
        <v>3.4617593000000002</v>
      </c>
      <c r="BU671" s="9">
        <v>73.77</v>
      </c>
      <c r="BV671" s="9">
        <v>78.22</v>
      </c>
      <c r="BW671" s="9">
        <v>81.96</v>
      </c>
      <c r="BX671" s="9">
        <v>92.94</v>
      </c>
      <c r="BY671" s="9">
        <v>97.64</v>
      </c>
      <c r="BZ671" s="9">
        <v>98.82</v>
      </c>
      <c r="CA671" s="9">
        <v>98.92</v>
      </c>
      <c r="CB671" s="9">
        <v>95.97</v>
      </c>
      <c r="CC671" s="9">
        <v>91.17</v>
      </c>
      <c r="CD671" s="9">
        <v>88.52</v>
      </c>
      <c r="CE671" s="9">
        <v>86.64</v>
      </c>
      <c r="CF671" s="9">
        <v>85.29</v>
      </c>
      <c r="CG671" s="9">
        <v>87.09</v>
      </c>
      <c r="CH671" s="9">
        <v>88.25</v>
      </c>
      <c r="CI671" s="9">
        <v>90.24</v>
      </c>
      <c r="CJ671" s="9">
        <v>93.76</v>
      </c>
      <c r="CK671" s="9">
        <v>97.48</v>
      </c>
      <c r="CL671" s="9">
        <v>100.54</v>
      </c>
      <c r="CM671" s="9">
        <v>100.3</v>
      </c>
      <c r="CN671" s="9">
        <v>93</v>
      </c>
      <c r="CO671" s="9">
        <v>78.66</v>
      </c>
      <c r="CP671" s="9">
        <v>76.87</v>
      </c>
      <c r="CQ671" s="9">
        <v>74.400000000000006</v>
      </c>
      <c r="CR671" s="9">
        <v>73.31</v>
      </c>
      <c r="CS671" s="9">
        <v>74.06</v>
      </c>
      <c r="CT671" s="9">
        <v>76.459999999999994</v>
      </c>
      <c r="CU671" s="9">
        <v>80.349999999999994</v>
      </c>
      <c r="CV671" s="9">
        <v>84.15</v>
      </c>
      <c r="CW671" s="9">
        <v>87.2</v>
      </c>
      <c r="CX671" s="9">
        <v>89.93</v>
      </c>
      <c r="CY671" s="9">
        <v>88.82</v>
      </c>
      <c r="CZ671" s="9">
        <v>84.36</v>
      </c>
      <c r="DA671" s="9">
        <v>72.56</v>
      </c>
      <c r="DB671" s="9">
        <v>69.56</v>
      </c>
      <c r="DC671" s="9">
        <v>66.83</v>
      </c>
      <c r="DD671" s="9">
        <v>66.319999999999993</v>
      </c>
      <c r="DE671" s="9">
        <v>66.849999999999994</v>
      </c>
      <c r="DF671" s="9">
        <v>69.8</v>
      </c>
      <c r="DG671" s="9">
        <v>73.56</v>
      </c>
      <c r="DH671" s="9">
        <v>77.42</v>
      </c>
      <c r="DI671" s="9">
        <v>80.62</v>
      </c>
      <c r="DJ671" s="9">
        <v>82.98</v>
      </c>
      <c r="DK671" s="9">
        <v>81.97</v>
      </c>
      <c r="DL671" s="9">
        <v>78.540000000000006</v>
      </c>
      <c r="DM671" s="9">
        <v>71.06</v>
      </c>
      <c r="DN671" s="9">
        <v>66.099999999999994</v>
      </c>
      <c r="DO671" s="9">
        <v>64.95</v>
      </c>
      <c r="DP671" s="9">
        <v>63.5</v>
      </c>
      <c r="DR671" s="9">
        <v>65.25</v>
      </c>
      <c r="DS671" s="9">
        <v>70.599999999999994</v>
      </c>
      <c r="DT671" s="9">
        <v>69.8</v>
      </c>
      <c r="DU671" s="9">
        <v>83.95</v>
      </c>
      <c r="DV671" s="9">
        <v>86.65</v>
      </c>
      <c r="DW671" s="9">
        <v>88.4</v>
      </c>
      <c r="DX671" s="9">
        <v>88.35</v>
      </c>
      <c r="DY671" s="9">
        <v>83.35</v>
      </c>
      <c r="DZ671" s="9">
        <v>75.099999999999994</v>
      </c>
      <c r="EA671" s="9">
        <v>72.55</v>
      </c>
      <c r="EB671" s="9">
        <v>71.849999999999994</v>
      </c>
      <c r="EC671" s="9">
        <v>70.599999999999994</v>
      </c>
      <c r="ED671" s="9">
        <v>70.599999999999994</v>
      </c>
      <c r="EE671" s="9">
        <v>73.3</v>
      </c>
      <c r="EF671" s="9">
        <v>81.75</v>
      </c>
      <c r="EG671" s="9">
        <v>84.45</v>
      </c>
      <c r="EH671" s="9">
        <v>84.8</v>
      </c>
      <c r="EI671" s="9">
        <v>84.75</v>
      </c>
      <c r="EJ671" s="9">
        <v>84.05</v>
      </c>
      <c r="EK671" s="9">
        <v>79.849999999999994</v>
      </c>
      <c r="EL671" s="9">
        <v>68.3</v>
      </c>
      <c r="EM671" s="9">
        <v>64.7</v>
      </c>
      <c r="EN671" s="9">
        <v>64.45</v>
      </c>
      <c r="EO671" s="9">
        <v>64.7</v>
      </c>
      <c r="EP671" s="9">
        <v>65.3</v>
      </c>
      <c r="EQ671" s="9">
        <v>68.099999999999994</v>
      </c>
      <c r="ER671" s="9">
        <v>75.900000000000006</v>
      </c>
      <c r="ES671" s="9">
        <v>78.400000000000006</v>
      </c>
      <c r="ET671" s="9">
        <v>78.650000000000006</v>
      </c>
      <c r="EU671" s="9">
        <v>78.55</v>
      </c>
      <c r="EV671" s="9">
        <v>78.05</v>
      </c>
      <c r="EW671" s="9">
        <v>75.3</v>
      </c>
      <c r="EX671" s="9">
        <v>67.900000000000006</v>
      </c>
      <c r="EY671" s="9">
        <v>65.55</v>
      </c>
      <c r="EZ671" s="9">
        <v>65.349999999999994</v>
      </c>
      <c r="FA671" s="9">
        <v>65.5</v>
      </c>
      <c r="FB671" s="9">
        <v>66</v>
      </c>
      <c r="FC671" s="9">
        <v>68.349999999999994</v>
      </c>
      <c r="FD671" s="9">
        <v>74.900000000000006</v>
      </c>
      <c r="FE671" s="9">
        <v>77</v>
      </c>
      <c r="FF671" s="9">
        <v>77.25</v>
      </c>
      <c r="FG671" s="9">
        <v>77.2</v>
      </c>
      <c r="FH671" s="9">
        <v>76.7</v>
      </c>
      <c r="FI671" s="9">
        <v>73.650000000000006</v>
      </c>
      <c r="FJ671" s="9">
        <v>65.3</v>
      </c>
      <c r="FK671" s="9">
        <v>62.7</v>
      </c>
      <c r="FL671" s="9">
        <v>62.5</v>
      </c>
      <c r="FM671" s="9">
        <v>62.75</v>
      </c>
      <c r="FO671" s="9">
        <v>84.735799999999998</v>
      </c>
      <c r="FP671" s="7">
        <v>85.76</v>
      </c>
      <c r="FQ671" s="9">
        <v>1.3013999999999999</v>
      </c>
      <c r="FR671" s="7">
        <f t="shared" si="99"/>
        <v>65.898263408636865</v>
      </c>
      <c r="FT671" s="7">
        <v>4</v>
      </c>
      <c r="FU671" s="7">
        <v>4.07</v>
      </c>
      <c r="FV671" s="9">
        <v>84.853399999999993</v>
      </c>
      <c r="FX671" s="9">
        <v>85.08</v>
      </c>
      <c r="FY671" s="9">
        <v>83.07</v>
      </c>
      <c r="FZ671" s="9">
        <v>81.25</v>
      </c>
      <c r="GA671" s="9">
        <v>78.739999999999995</v>
      </c>
      <c r="GB671" s="9">
        <v>75.02</v>
      </c>
    </row>
    <row r="672" spans="1:184" x14ac:dyDescent="0.25">
      <c r="A672" s="6">
        <f t="shared" si="100"/>
        <v>45491</v>
      </c>
      <c r="B672" s="13">
        <f t="shared" ref="B672" si="111">MONTH(A672)</f>
        <v>7</v>
      </c>
      <c r="C672" s="13">
        <f t="shared" ref="C672" si="112">YEAR(A672)</f>
        <v>2024</v>
      </c>
      <c r="D672">
        <f t="shared" ref="D672" si="113">C672*100+B672</f>
        <v>202407</v>
      </c>
      <c r="E672">
        <f t="shared" ref="E672" si="114">IF(B672&lt;4,1,IF(B672&lt;7,2,IF(B672&lt;10,3,4)))</f>
        <v>3</v>
      </c>
      <c r="F672">
        <f t="shared" ref="F672" si="115">C672*100+E672</f>
        <v>202403</v>
      </c>
      <c r="G672" t="s">
        <v>1432</v>
      </c>
      <c r="H672" s="9">
        <v>5.25</v>
      </c>
      <c r="I672" s="9">
        <v>5.2</v>
      </c>
      <c r="J672" s="10">
        <v>5.0895374000000002</v>
      </c>
      <c r="K672" s="10">
        <v>5.0419502999999999</v>
      </c>
      <c r="L672" s="10">
        <v>4.9692084000000003</v>
      </c>
      <c r="M672" s="10">
        <v>4.8797702000000003</v>
      </c>
      <c r="N672" s="10">
        <v>4.7830181999999999</v>
      </c>
      <c r="O672" s="10">
        <v>4.6851561000000004</v>
      </c>
      <c r="P672" s="10">
        <v>4.5891197999999997</v>
      </c>
      <c r="Q672" s="10">
        <v>4.4966068000000003</v>
      </c>
      <c r="R672" s="10">
        <v>4.4089631000000002</v>
      </c>
      <c r="S672" s="10">
        <v>4.3275356</v>
      </c>
      <c r="T672" s="10">
        <v>4.2528477000000002</v>
      </c>
      <c r="U672" s="10">
        <v>4.1851558000000004</v>
      </c>
      <c r="V672" s="10">
        <v>4.1241314999999998</v>
      </c>
      <c r="W672" s="10">
        <v>4.0689691000000003</v>
      </c>
      <c r="X672" s="10">
        <v>4.0187822000000004</v>
      </c>
      <c r="Y672" s="10">
        <v>3.9726823000000002</v>
      </c>
      <c r="Z672" s="10">
        <v>3.9297814999999998</v>
      </c>
      <c r="AA672" s="10">
        <v>3.8891928999999998</v>
      </c>
      <c r="AB672" s="10">
        <v>3.8501561999999998</v>
      </c>
      <c r="AC672" s="10">
        <v>3.8125651999999999</v>
      </c>
      <c r="AD672" s="10">
        <v>3.7765240000000002</v>
      </c>
      <c r="AE672" s="10">
        <v>3.7421356000000001</v>
      </c>
      <c r="AF672" s="10">
        <v>3.7095028999999999</v>
      </c>
      <c r="AG672" s="10">
        <v>3.6787301000000001</v>
      </c>
      <c r="AH672" s="10">
        <v>3.6498973000000001</v>
      </c>
      <c r="AI672" s="10">
        <v>3.6229729000000002</v>
      </c>
      <c r="AJ672" s="10">
        <v>3.5978924999999999</v>
      </c>
      <c r="AK672" s="10">
        <v>3.5745906000000001</v>
      </c>
      <c r="AL672" s="10">
        <v>3.5530018999999999</v>
      </c>
      <c r="AM672" s="10">
        <v>3.5330615999999999</v>
      </c>
      <c r="AN672" s="10">
        <v>3.5147043</v>
      </c>
      <c r="AO672" s="10">
        <v>3.4978647999999999</v>
      </c>
      <c r="AP672" s="10">
        <v>3.4824784000000002</v>
      </c>
      <c r="AQ672" s="10">
        <v>3.4684794999999999</v>
      </c>
      <c r="AR672" s="10">
        <v>3.455803</v>
      </c>
      <c r="AS672" s="10">
        <v>3.4443841000000002</v>
      </c>
      <c r="AT672" s="10">
        <v>3.4341583</v>
      </c>
      <c r="AU672" s="10">
        <v>3.4250657000000002</v>
      </c>
      <c r="AV672" s="10">
        <v>3.4170479</v>
      </c>
      <c r="AW672" s="10">
        <v>3.4100459999999999</v>
      </c>
      <c r="AX672" s="10">
        <v>3.4040012000000002</v>
      </c>
      <c r="AY672" s="10">
        <v>3.3988551</v>
      </c>
      <c r="AZ672" s="10">
        <v>3.3945487999999999</v>
      </c>
      <c r="BA672" s="10">
        <v>3.3910236</v>
      </c>
      <c r="BB672" s="10">
        <v>3.3882208999999999</v>
      </c>
      <c r="BC672" s="10">
        <v>3.386082</v>
      </c>
      <c r="BD672" s="10">
        <v>3.3845480999999999</v>
      </c>
      <c r="BE672" s="10">
        <v>3.3835606</v>
      </c>
      <c r="BF672" s="10">
        <v>3.3830678000000001</v>
      </c>
      <c r="BG672" s="10">
        <v>3.3830491</v>
      </c>
      <c r="BH672" s="10">
        <v>3.3834922999999999</v>
      </c>
      <c r="BI672" s="10">
        <v>3.3843854000000002</v>
      </c>
      <c r="BJ672" s="10">
        <v>3.3857162999999999</v>
      </c>
      <c r="BK672" s="10">
        <v>3.3874727999999998</v>
      </c>
      <c r="BL672" s="10">
        <v>3.3896429000000001</v>
      </c>
      <c r="BM672" s="10">
        <v>3.3922146</v>
      </c>
      <c r="BN672" s="10">
        <v>3.3951756</v>
      </c>
      <c r="BO672" s="10">
        <v>3.3985139000000002</v>
      </c>
      <c r="BP672" s="10">
        <v>3.4022174999999999</v>
      </c>
      <c r="BQ672" s="10">
        <v>3.4062741000000001</v>
      </c>
      <c r="BR672" s="10">
        <v>3.4373874999999998</v>
      </c>
      <c r="BS672" s="10">
        <v>3.4783799000000002</v>
      </c>
      <c r="BU672" s="9">
        <v>76.040000000000006</v>
      </c>
      <c r="BV672" s="9">
        <v>80.06</v>
      </c>
      <c r="BW672" s="9">
        <v>83.49</v>
      </c>
      <c r="BX672" s="9">
        <v>94.17</v>
      </c>
      <c r="BY672" s="9">
        <v>98.83</v>
      </c>
      <c r="BZ672" s="9">
        <v>100.18</v>
      </c>
      <c r="CA672" s="9">
        <v>100.28</v>
      </c>
      <c r="CB672" s="9">
        <v>97.08</v>
      </c>
      <c r="CC672" s="9">
        <v>92.01</v>
      </c>
      <c r="CD672" s="9">
        <v>89.95</v>
      </c>
      <c r="CE672" s="9">
        <v>88.02</v>
      </c>
      <c r="CF672" s="9">
        <v>86.8</v>
      </c>
      <c r="CG672" s="9">
        <v>88.61</v>
      </c>
      <c r="CH672" s="9">
        <v>89.61</v>
      </c>
      <c r="CI672" s="9">
        <v>91.6</v>
      </c>
      <c r="CJ672" s="9">
        <v>95.23</v>
      </c>
      <c r="CK672" s="9">
        <v>98.92</v>
      </c>
      <c r="CL672" s="9">
        <v>101.97</v>
      </c>
      <c r="CM672" s="9">
        <v>101.77</v>
      </c>
      <c r="CN672" s="9">
        <v>94.47</v>
      </c>
      <c r="CO672" s="9">
        <v>79.739999999999995</v>
      </c>
      <c r="CP672" s="9">
        <v>77.94</v>
      </c>
      <c r="CQ672" s="9">
        <v>75.47</v>
      </c>
      <c r="CR672" s="9">
        <v>74.36</v>
      </c>
      <c r="CS672" s="9">
        <v>75.099999999999994</v>
      </c>
      <c r="CT672" s="9">
        <v>77.42</v>
      </c>
      <c r="CU672" s="9">
        <v>81.180000000000007</v>
      </c>
      <c r="CV672" s="9">
        <v>84.97</v>
      </c>
      <c r="CW672" s="9">
        <v>88.03</v>
      </c>
      <c r="CX672" s="9">
        <v>90.8</v>
      </c>
      <c r="CY672" s="9">
        <v>89.68</v>
      </c>
      <c r="CZ672" s="9">
        <v>85.24</v>
      </c>
      <c r="DA672" s="9">
        <v>70.819999999999993</v>
      </c>
      <c r="DB672" s="9">
        <v>70.34</v>
      </c>
      <c r="DC672" s="9">
        <v>67.599999999999994</v>
      </c>
      <c r="DD672" s="9">
        <v>67.09</v>
      </c>
      <c r="DE672" s="9">
        <v>67.63</v>
      </c>
      <c r="DF672" s="9">
        <v>70.58</v>
      </c>
      <c r="DG672" s="9">
        <v>74.430000000000007</v>
      </c>
      <c r="DH672" s="9">
        <v>78.3</v>
      </c>
      <c r="DI672" s="9">
        <v>81.5</v>
      </c>
      <c r="DJ672" s="9">
        <v>83.5</v>
      </c>
      <c r="DK672" s="9">
        <v>82.48</v>
      </c>
      <c r="DL672" s="9">
        <v>79.05</v>
      </c>
      <c r="DM672" s="9">
        <v>71.239999999999995</v>
      </c>
      <c r="DN672" s="9">
        <v>66.28</v>
      </c>
      <c r="DO672" s="9">
        <v>65.13</v>
      </c>
      <c r="DP672" s="9">
        <v>63.68</v>
      </c>
      <c r="DR672" s="9">
        <v>66.849999999999994</v>
      </c>
      <c r="DS672" s="9">
        <v>71.75</v>
      </c>
      <c r="DT672" s="9">
        <v>70.900000000000006</v>
      </c>
      <c r="DU672" s="9">
        <v>84.9</v>
      </c>
      <c r="DV672" s="9">
        <v>87.1</v>
      </c>
      <c r="DW672" s="9">
        <v>89.25</v>
      </c>
      <c r="DX672" s="9">
        <v>89.2</v>
      </c>
      <c r="DY672" s="9">
        <v>84.2</v>
      </c>
      <c r="DZ672" s="9">
        <v>75.650000000000006</v>
      </c>
      <c r="EA672" s="9">
        <v>73.099999999999994</v>
      </c>
      <c r="EB672" s="9">
        <v>72.400000000000006</v>
      </c>
      <c r="EC672" s="9">
        <v>71.150000000000006</v>
      </c>
      <c r="ED672" s="9">
        <v>71.150000000000006</v>
      </c>
      <c r="EE672" s="9">
        <v>73.849999999999994</v>
      </c>
      <c r="EF672" s="9">
        <v>82.6</v>
      </c>
      <c r="EG672" s="9">
        <v>85.4</v>
      </c>
      <c r="EH672" s="9">
        <v>85.75</v>
      </c>
      <c r="EI672" s="9">
        <v>85.7</v>
      </c>
      <c r="EJ672" s="9">
        <v>85</v>
      </c>
      <c r="EK672" s="9">
        <v>80.650000000000006</v>
      </c>
      <c r="EL672" s="9">
        <v>68.75</v>
      </c>
      <c r="EM672" s="9">
        <v>65</v>
      </c>
      <c r="EN672" s="9">
        <v>64.75</v>
      </c>
      <c r="EO672" s="9">
        <v>65</v>
      </c>
      <c r="EP672" s="9">
        <v>65.599999999999994</v>
      </c>
      <c r="EQ672" s="9">
        <v>68.5</v>
      </c>
      <c r="ER672" s="9">
        <v>76.400000000000006</v>
      </c>
      <c r="ES672" s="9">
        <v>78.95</v>
      </c>
      <c r="ET672" s="9">
        <v>79.25</v>
      </c>
      <c r="EU672" s="9">
        <v>79.150000000000006</v>
      </c>
      <c r="EV672" s="9">
        <v>78.599999999999994</v>
      </c>
      <c r="EW672" s="9">
        <v>75.650000000000006</v>
      </c>
      <c r="EX672" s="9">
        <v>67.650000000000006</v>
      </c>
      <c r="EY672" s="9">
        <v>65.150000000000006</v>
      </c>
      <c r="EZ672" s="9">
        <v>64.95</v>
      </c>
      <c r="FA672" s="9">
        <v>65.150000000000006</v>
      </c>
      <c r="FB672" s="9">
        <v>65.599999999999994</v>
      </c>
      <c r="FC672" s="9">
        <v>68.099999999999994</v>
      </c>
      <c r="FD672" s="9">
        <v>74.849999999999994</v>
      </c>
      <c r="FE672" s="9">
        <v>77.05</v>
      </c>
      <c r="FF672" s="9">
        <v>77.3</v>
      </c>
      <c r="FG672" s="9">
        <v>77.25</v>
      </c>
      <c r="FH672" s="9">
        <v>76.75</v>
      </c>
      <c r="FI672" s="9">
        <v>73.7</v>
      </c>
      <c r="FJ672" s="9">
        <v>65.349999999999994</v>
      </c>
      <c r="FK672" s="9">
        <v>62.75</v>
      </c>
      <c r="FL672" s="9">
        <v>62.55</v>
      </c>
      <c r="FM672" s="9">
        <v>62.75</v>
      </c>
      <c r="FO672" s="9">
        <v>84.562899999999999</v>
      </c>
      <c r="FP672" s="7">
        <v>86.26</v>
      </c>
      <c r="FQ672" s="9">
        <v>1.2978000000000001</v>
      </c>
      <c r="FR672" s="7">
        <f t="shared" si="99"/>
        <v>66.466327631376174</v>
      </c>
      <c r="FT672" s="7">
        <v>3.99</v>
      </c>
      <c r="FU672" s="7">
        <v>4.07</v>
      </c>
      <c r="FV672" s="9">
        <v>84.674899999999994</v>
      </c>
      <c r="FX672" s="9">
        <v>85.11</v>
      </c>
      <c r="FY672" s="9">
        <v>83.05</v>
      </c>
      <c r="FZ672" s="9">
        <v>81.260000000000005</v>
      </c>
      <c r="GA672" s="9">
        <v>78.84</v>
      </c>
      <c r="GB672" s="9">
        <v>75.14</v>
      </c>
    </row>
    <row r="673" spans="1:184" x14ac:dyDescent="0.25">
      <c r="A673" s="6">
        <f t="shared" si="100"/>
        <v>45492</v>
      </c>
      <c r="B673" s="13">
        <f t="shared" ref="B673:B682" si="116">MONTH(A673)</f>
        <v>7</v>
      </c>
      <c r="C673" s="13">
        <f t="shared" ref="C673:C682" si="117">YEAR(A673)</f>
        <v>2024</v>
      </c>
      <c r="D673">
        <f t="shared" ref="D673:D682" si="118">C673*100+B673</f>
        <v>202407</v>
      </c>
      <c r="E673">
        <f t="shared" ref="E673:E682" si="119">IF(B673&lt;4,1,IF(B673&lt;7,2,IF(B673&lt;10,3,4)))</f>
        <v>3</v>
      </c>
      <c r="F673">
        <f t="shared" ref="F673:F682" si="120">C673*100+E673</f>
        <v>202403</v>
      </c>
      <c r="G673" t="s">
        <v>1434</v>
      </c>
      <c r="H673" s="9">
        <v>5.25</v>
      </c>
      <c r="I673" s="9">
        <v>5.2</v>
      </c>
      <c r="J673" s="10">
        <v>5.0840553999999996</v>
      </c>
      <c r="K673" s="10">
        <v>5.0399791</v>
      </c>
      <c r="L673" s="10">
        <v>4.9709833000000003</v>
      </c>
      <c r="M673" s="10">
        <v>4.8852289999999998</v>
      </c>
      <c r="N673" s="10">
        <v>4.7926137999999998</v>
      </c>
      <c r="O673" s="10">
        <v>4.6995082999999997</v>
      </c>
      <c r="P673" s="10">
        <v>4.6090556999999999</v>
      </c>
      <c r="Q673" s="10">
        <v>4.5228412999999996</v>
      </c>
      <c r="R673" s="10">
        <v>4.4417489000000003</v>
      </c>
      <c r="S673" s="10">
        <v>4.3664962999999997</v>
      </c>
      <c r="T673" s="10">
        <v>4.2971643999999998</v>
      </c>
      <c r="U673" s="10">
        <v>4.2334139999999998</v>
      </c>
      <c r="V673" s="10">
        <v>4.1741448999999999</v>
      </c>
      <c r="W673" s="10">
        <v>4.1187528999999996</v>
      </c>
      <c r="X673" s="10">
        <v>4.0668604999999998</v>
      </c>
      <c r="Y673" s="10">
        <v>4.0180885000000002</v>
      </c>
      <c r="Z673" s="10">
        <v>3.9720574000000002</v>
      </c>
      <c r="AA673" s="10">
        <v>3.9283896</v>
      </c>
      <c r="AB673" s="10">
        <v>3.8867752000000002</v>
      </c>
      <c r="AC673" s="10">
        <v>3.8472265999999999</v>
      </c>
      <c r="AD673" s="10">
        <v>3.8098508999999998</v>
      </c>
      <c r="AE673" s="10">
        <v>3.7747538</v>
      </c>
      <c r="AF673" s="10">
        <v>3.742041</v>
      </c>
      <c r="AG673" s="10">
        <v>3.7118194</v>
      </c>
      <c r="AH673" s="10">
        <v>3.6841567</v>
      </c>
      <c r="AI673" s="10">
        <v>3.6589515000000001</v>
      </c>
      <c r="AJ673" s="10">
        <v>3.6360570000000001</v>
      </c>
      <c r="AK673" s="10">
        <v>3.6153254000000001</v>
      </c>
      <c r="AL673" s="10">
        <v>3.5966090999999998</v>
      </c>
      <c r="AM673" s="10">
        <v>3.5797609000000001</v>
      </c>
      <c r="AN673" s="10">
        <v>3.5646331</v>
      </c>
      <c r="AO673" s="10">
        <v>3.5510780999999998</v>
      </c>
      <c r="AP673" s="10">
        <v>3.5389487000000002</v>
      </c>
      <c r="AQ673" s="10">
        <v>3.5280973000000002</v>
      </c>
      <c r="AR673" s="10">
        <v>3.5183762999999999</v>
      </c>
      <c r="AS673" s="10">
        <v>3.5096384</v>
      </c>
      <c r="AT673" s="10">
        <v>3.5017537999999999</v>
      </c>
      <c r="AU673" s="10">
        <v>3.4946641000000001</v>
      </c>
      <c r="AV673" s="10">
        <v>3.4883289</v>
      </c>
      <c r="AW673" s="10">
        <v>3.4827075000000001</v>
      </c>
      <c r="AX673" s="10">
        <v>3.4777594000000001</v>
      </c>
      <c r="AY673" s="10">
        <v>3.4734440000000002</v>
      </c>
      <c r="AZ673" s="10">
        <v>3.4697208000000002</v>
      </c>
      <c r="BA673" s="10">
        <v>3.4665492000000002</v>
      </c>
      <c r="BB673" s="10">
        <v>3.4638887</v>
      </c>
      <c r="BC673" s="10">
        <v>3.4616986000000001</v>
      </c>
      <c r="BD673" s="10">
        <v>3.4599386000000001</v>
      </c>
      <c r="BE673" s="10">
        <v>3.4585678999999998</v>
      </c>
      <c r="BF673" s="10">
        <v>3.4575526000000001</v>
      </c>
      <c r="BG673" s="10">
        <v>3.4568875999999999</v>
      </c>
      <c r="BH673" s="10">
        <v>3.4565760000000001</v>
      </c>
      <c r="BI673" s="10">
        <v>3.4566205000000001</v>
      </c>
      <c r="BJ673" s="10">
        <v>3.4570242000000002</v>
      </c>
      <c r="BK673" s="10">
        <v>3.4577898999999999</v>
      </c>
      <c r="BL673" s="10">
        <v>3.4589207000000002</v>
      </c>
      <c r="BM673" s="10">
        <v>3.4604194000000001</v>
      </c>
      <c r="BN673" s="10">
        <v>3.4622890000000002</v>
      </c>
      <c r="BO673" s="10">
        <v>3.4645324</v>
      </c>
      <c r="BP673" s="10">
        <v>3.4671525999999999</v>
      </c>
      <c r="BQ673" s="10">
        <v>3.4701523999999999</v>
      </c>
      <c r="BR673" s="10">
        <v>3.4958406000000002</v>
      </c>
      <c r="BS673" s="10">
        <v>3.5332165</v>
      </c>
      <c r="BU673" s="9">
        <v>74.73</v>
      </c>
      <c r="BV673" s="9">
        <v>79.2</v>
      </c>
      <c r="BW673" s="9">
        <v>82.73</v>
      </c>
      <c r="BX673" s="9">
        <v>93.47</v>
      </c>
      <c r="BY673" s="9">
        <v>98.16</v>
      </c>
      <c r="BZ673" s="9">
        <v>99.45</v>
      </c>
      <c r="CA673" s="9">
        <v>99.83</v>
      </c>
      <c r="CB673" s="9">
        <v>96.38</v>
      </c>
      <c r="CC673" s="9">
        <v>91.25</v>
      </c>
      <c r="CD673" s="9">
        <v>89.16</v>
      </c>
      <c r="CE673" s="9">
        <v>87.23</v>
      </c>
      <c r="CF673" s="9">
        <v>85.96</v>
      </c>
      <c r="CG673" s="9">
        <v>87.83</v>
      </c>
      <c r="CH673" s="9">
        <v>89</v>
      </c>
      <c r="CI673" s="9">
        <v>90.99</v>
      </c>
      <c r="CJ673" s="9">
        <v>94.63</v>
      </c>
      <c r="CK673" s="9">
        <v>98.27</v>
      </c>
      <c r="CL673" s="9">
        <v>101.35</v>
      </c>
      <c r="CM673" s="9">
        <v>101.16</v>
      </c>
      <c r="CN673" s="9">
        <v>93.86</v>
      </c>
      <c r="CO673" s="9">
        <v>79.680000000000007</v>
      </c>
      <c r="CP673" s="9">
        <v>77.09</v>
      </c>
      <c r="CQ673" s="9">
        <v>74.62</v>
      </c>
      <c r="CR673" s="9">
        <v>73.5</v>
      </c>
      <c r="CS673" s="9">
        <v>74.239999999999995</v>
      </c>
      <c r="CT673" s="9">
        <v>76.569999999999993</v>
      </c>
      <c r="CU673" s="9">
        <v>80.239999999999995</v>
      </c>
      <c r="CV673" s="9">
        <v>84.03</v>
      </c>
      <c r="CW673" s="9">
        <v>87.1</v>
      </c>
      <c r="CX673" s="9">
        <v>89.87</v>
      </c>
      <c r="CY673" s="9">
        <v>88.75</v>
      </c>
      <c r="CZ673" s="9">
        <v>84.31</v>
      </c>
      <c r="DA673" s="9">
        <v>69.900000000000006</v>
      </c>
      <c r="DB673" s="9">
        <v>69.8</v>
      </c>
      <c r="DC673" s="9">
        <v>67.42</v>
      </c>
      <c r="DD673" s="9">
        <v>66.819999999999993</v>
      </c>
      <c r="DE673" s="9">
        <v>67.319999999999993</v>
      </c>
      <c r="DF673" s="9">
        <v>69.66</v>
      </c>
      <c r="DG673" s="9">
        <v>73.28</v>
      </c>
      <c r="DH673" s="9">
        <v>77.150000000000006</v>
      </c>
      <c r="DI673" s="9">
        <v>80.349999999999994</v>
      </c>
      <c r="DJ673" s="9">
        <v>82.46</v>
      </c>
      <c r="DK673" s="9">
        <v>81.44</v>
      </c>
      <c r="DL673" s="9">
        <v>78.010000000000005</v>
      </c>
      <c r="DM673" s="9">
        <v>70.22</v>
      </c>
      <c r="DN673" s="9">
        <v>65.260000000000005</v>
      </c>
      <c r="DO673" s="9">
        <v>64.11</v>
      </c>
      <c r="DP673" s="9">
        <v>62.66</v>
      </c>
      <c r="DR673" s="9">
        <v>66.400000000000006</v>
      </c>
      <c r="DS673" s="9">
        <v>71.25</v>
      </c>
      <c r="DT673" s="9">
        <v>70.400000000000006</v>
      </c>
      <c r="DU673" s="9">
        <v>84.3</v>
      </c>
      <c r="DV673" s="9">
        <v>86.65</v>
      </c>
      <c r="DW673" s="9">
        <v>88.55</v>
      </c>
      <c r="DX673" s="9">
        <v>88.5</v>
      </c>
      <c r="DY673" s="9">
        <v>83.5</v>
      </c>
      <c r="DZ673" s="9">
        <v>75.05</v>
      </c>
      <c r="EA673" s="9">
        <v>72.5</v>
      </c>
      <c r="EB673" s="9">
        <v>71.8</v>
      </c>
      <c r="EC673" s="9">
        <v>70.650000000000006</v>
      </c>
      <c r="ED673" s="9">
        <v>70.650000000000006</v>
      </c>
      <c r="EE673" s="9">
        <v>73.349999999999994</v>
      </c>
      <c r="EF673" s="9">
        <v>82.5</v>
      </c>
      <c r="EG673" s="9">
        <v>85.4</v>
      </c>
      <c r="EH673" s="9">
        <v>85.75</v>
      </c>
      <c r="EI673" s="9">
        <v>85.7</v>
      </c>
      <c r="EJ673" s="9">
        <v>85</v>
      </c>
      <c r="EK673" s="9">
        <v>80.650000000000006</v>
      </c>
      <c r="EL673" s="9">
        <v>68.400000000000006</v>
      </c>
      <c r="EM673" s="9">
        <v>64.599999999999994</v>
      </c>
      <c r="EN673" s="9">
        <v>64.349999999999994</v>
      </c>
      <c r="EO673" s="9">
        <v>64.599999999999994</v>
      </c>
      <c r="EP673" s="9">
        <v>65.2</v>
      </c>
      <c r="EQ673" s="9">
        <v>68.099999999999994</v>
      </c>
      <c r="ER673" s="9">
        <v>76.400000000000006</v>
      </c>
      <c r="ES673" s="9">
        <v>79.05</v>
      </c>
      <c r="ET673" s="9">
        <v>79.3</v>
      </c>
      <c r="EU673" s="9">
        <v>79.2</v>
      </c>
      <c r="EV673" s="9">
        <v>78.650000000000006</v>
      </c>
      <c r="EW673" s="9">
        <v>75.8</v>
      </c>
      <c r="EX673" s="9">
        <v>67.75</v>
      </c>
      <c r="EY673" s="9">
        <v>65.2</v>
      </c>
      <c r="EZ673" s="9">
        <v>65</v>
      </c>
      <c r="FA673" s="9">
        <v>65.2</v>
      </c>
      <c r="FB673" s="9">
        <v>65.7</v>
      </c>
      <c r="FC673" s="9">
        <v>68.099999999999994</v>
      </c>
      <c r="FD673" s="9">
        <v>74.900000000000006</v>
      </c>
      <c r="FE673" s="9">
        <v>77.099999999999994</v>
      </c>
      <c r="FF673" s="9">
        <v>77.349999999999994</v>
      </c>
      <c r="FG673" s="9">
        <v>77.3</v>
      </c>
      <c r="FH673" s="9">
        <v>76.8</v>
      </c>
      <c r="FI673" s="9">
        <v>73.8</v>
      </c>
      <c r="FJ673" s="9">
        <v>65.400000000000006</v>
      </c>
      <c r="FK673" s="9">
        <v>62.8</v>
      </c>
      <c r="FL673" s="9">
        <v>62.6</v>
      </c>
      <c r="FM673" s="9">
        <v>62.85</v>
      </c>
      <c r="FO673" s="9">
        <v>84.343599999999995</v>
      </c>
      <c r="FP673" s="7">
        <v>85.19</v>
      </c>
      <c r="FQ673" s="9">
        <v>1.2917000000000001</v>
      </c>
      <c r="FR673" s="7">
        <f t="shared" si="99"/>
        <v>65.951846403963756</v>
      </c>
      <c r="FT673" s="7">
        <v>4</v>
      </c>
      <c r="FU673" s="7">
        <v>4.13</v>
      </c>
      <c r="FV673" s="9">
        <v>84.447900000000004</v>
      </c>
      <c r="FX673" s="9">
        <v>82.63</v>
      </c>
      <c r="FY673" s="9">
        <v>80.739999999999995</v>
      </c>
      <c r="FZ673" s="9">
        <v>79.150000000000006</v>
      </c>
      <c r="GA673" s="9">
        <v>76.97</v>
      </c>
      <c r="GB673" s="9">
        <v>73.650000000000006</v>
      </c>
    </row>
    <row r="674" spans="1:184" x14ac:dyDescent="0.25">
      <c r="A674" s="6">
        <f t="shared" si="100"/>
        <v>45495</v>
      </c>
      <c r="B674" s="13">
        <f t="shared" si="116"/>
        <v>7</v>
      </c>
      <c r="C674" s="13">
        <f t="shared" si="117"/>
        <v>2024</v>
      </c>
      <c r="D674">
        <f t="shared" si="118"/>
        <v>202407</v>
      </c>
      <c r="E674">
        <f t="shared" si="119"/>
        <v>3</v>
      </c>
      <c r="F674">
        <f t="shared" si="120"/>
        <v>202403</v>
      </c>
      <c r="G674" t="s">
        <v>1437</v>
      </c>
      <c r="H674" s="9">
        <v>5.25</v>
      </c>
      <c r="I674" s="9">
        <v>5.2</v>
      </c>
      <c r="J674" s="10">
        <v>5.0981736</v>
      </c>
      <c r="K674" s="10">
        <v>5.0525574000000004</v>
      </c>
      <c r="L674" s="10">
        <v>4.9866557</v>
      </c>
      <c r="M674" s="10">
        <v>4.9069105999999998</v>
      </c>
      <c r="N674" s="10">
        <v>4.8212351</v>
      </c>
      <c r="O674" s="10">
        <v>4.7344873999999999</v>
      </c>
      <c r="P674" s="10">
        <v>4.6498897000000001</v>
      </c>
      <c r="Q674" s="10">
        <v>4.5696813000000001</v>
      </c>
      <c r="R674" s="10">
        <v>4.4956427999999997</v>
      </c>
      <c r="S674" s="10">
        <v>4.4282447999999999</v>
      </c>
      <c r="T674" s="10">
        <v>4.3676342000000004</v>
      </c>
      <c r="U674" s="10">
        <v>4.3129939000000004</v>
      </c>
      <c r="V674" s="10">
        <v>4.2625419000000004</v>
      </c>
      <c r="W674" s="10">
        <v>4.2154197</v>
      </c>
      <c r="X674" s="10">
        <v>4.1710788000000001</v>
      </c>
      <c r="Y674" s="10">
        <v>4.1289690999999999</v>
      </c>
      <c r="Z674" s="10">
        <v>4.0885404000000003</v>
      </c>
      <c r="AA674" s="10">
        <v>4.0492441000000001</v>
      </c>
      <c r="AB674" s="10">
        <v>4.0106386000000001</v>
      </c>
      <c r="AC674" s="10">
        <v>3.9727855999999999</v>
      </c>
      <c r="AD674" s="10">
        <v>3.9358938999999999</v>
      </c>
      <c r="AE674" s="10">
        <v>3.9001709999999998</v>
      </c>
      <c r="AF674" s="10">
        <v>3.8658242</v>
      </c>
      <c r="AG674" s="10">
        <v>3.8330625</v>
      </c>
      <c r="AH674" s="10">
        <v>3.8020501000000002</v>
      </c>
      <c r="AI674" s="10">
        <v>3.7727794000000001</v>
      </c>
      <c r="AJ674" s="10">
        <v>3.7452005000000002</v>
      </c>
      <c r="AK674" s="10">
        <v>3.7192625000000001</v>
      </c>
      <c r="AL674" s="10">
        <v>3.6949147</v>
      </c>
      <c r="AM674" s="10">
        <v>3.6721070999999998</v>
      </c>
      <c r="AN674" s="10">
        <v>3.6507887999999999</v>
      </c>
      <c r="AO674" s="10">
        <v>3.6309092000000001</v>
      </c>
      <c r="AP674" s="10">
        <v>3.6124182</v>
      </c>
      <c r="AQ674" s="10">
        <v>3.5952651000000002</v>
      </c>
      <c r="AR674" s="10">
        <v>3.5793990999999998</v>
      </c>
      <c r="AS674" s="10">
        <v>3.5647701000000001</v>
      </c>
      <c r="AT674" s="10">
        <v>3.5513294000000002</v>
      </c>
      <c r="AU674" s="10">
        <v>3.5390364000000001</v>
      </c>
      <c r="AV674" s="10">
        <v>3.5278526000000001</v>
      </c>
      <c r="AW674" s="10">
        <v>3.5177394999999998</v>
      </c>
      <c r="AX674" s="10">
        <v>3.5086583</v>
      </c>
      <c r="AY674" s="10">
        <v>3.5005706000000001</v>
      </c>
      <c r="AZ674" s="10">
        <v>3.4934379</v>
      </c>
      <c r="BA674" s="10">
        <v>3.4872215</v>
      </c>
      <c r="BB674" s="10">
        <v>3.4818829</v>
      </c>
      <c r="BC674" s="10">
        <v>3.4773836</v>
      </c>
      <c r="BD674" s="10">
        <v>3.4736848</v>
      </c>
      <c r="BE674" s="10">
        <v>3.4707482000000001</v>
      </c>
      <c r="BF674" s="10">
        <v>3.4685370999999998</v>
      </c>
      <c r="BG674" s="10">
        <v>3.4670264</v>
      </c>
      <c r="BH674" s="10">
        <v>3.4661944</v>
      </c>
      <c r="BI674" s="10">
        <v>3.4660194999999998</v>
      </c>
      <c r="BJ674" s="10">
        <v>3.4664803000000002</v>
      </c>
      <c r="BK674" s="10">
        <v>3.4675552000000001</v>
      </c>
      <c r="BL674" s="10">
        <v>3.4692227</v>
      </c>
      <c r="BM674" s="10">
        <v>3.4714611</v>
      </c>
      <c r="BN674" s="10">
        <v>3.4742489000000001</v>
      </c>
      <c r="BO674" s="10">
        <v>3.4775646999999998</v>
      </c>
      <c r="BP674" s="10">
        <v>3.4813868000000001</v>
      </c>
      <c r="BQ674" s="10">
        <v>3.4856935999999998</v>
      </c>
      <c r="BR674" s="10">
        <v>3.5204806999999998</v>
      </c>
      <c r="BS674" s="10">
        <v>3.5671187</v>
      </c>
      <c r="BU674" s="9">
        <v>73.959999999999994</v>
      </c>
      <c r="BV674" s="9">
        <v>77.97</v>
      </c>
      <c r="BW674" s="9">
        <v>81.599999999999994</v>
      </c>
      <c r="BX674" s="9">
        <v>92.66</v>
      </c>
      <c r="BY674" s="9">
        <v>97.42</v>
      </c>
      <c r="BZ674" s="9">
        <v>98.71</v>
      </c>
      <c r="CA674" s="9">
        <v>98.95</v>
      </c>
      <c r="CB674" s="9">
        <v>95.65</v>
      </c>
      <c r="CC674" s="9">
        <v>90.51</v>
      </c>
      <c r="CD674" s="9">
        <v>88.79</v>
      </c>
      <c r="CE674" s="9">
        <v>86.79</v>
      </c>
      <c r="CF674" s="9">
        <v>85.55</v>
      </c>
      <c r="CG674" s="9">
        <v>87.36</v>
      </c>
      <c r="CH674" s="9">
        <v>88.6</v>
      </c>
      <c r="CI674" s="9">
        <v>90.43</v>
      </c>
      <c r="CJ674" s="9">
        <v>93.89</v>
      </c>
      <c r="CK674" s="9">
        <v>97.47</v>
      </c>
      <c r="CL674" s="9">
        <v>100.59</v>
      </c>
      <c r="CM674" s="9">
        <v>100.44</v>
      </c>
      <c r="CN674" s="9">
        <v>93.14</v>
      </c>
      <c r="CO674" s="9">
        <v>79.459999999999994</v>
      </c>
      <c r="CP674" s="9">
        <v>76.87</v>
      </c>
      <c r="CQ674" s="9">
        <v>74.400000000000006</v>
      </c>
      <c r="CR674" s="9">
        <v>73.319999999999993</v>
      </c>
      <c r="CS674" s="9">
        <v>74.06</v>
      </c>
      <c r="CT674" s="9">
        <v>76.400000000000006</v>
      </c>
      <c r="CU674" s="9">
        <v>80.78</v>
      </c>
      <c r="CV674" s="9">
        <v>84.57</v>
      </c>
      <c r="CW674" s="9">
        <v>87.64</v>
      </c>
      <c r="CX674" s="9">
        <v>90.41</v>
      </c>
      <c r="CY674" s="9">
        <v>89.29</v>
      </c>
      <c r="CZ674" s="9">
        <v>84.85</v>
      </c>
      <c r="DA674" s="9">
        <v>69.739999999999995</v>
      </c>
      <c r="DB674" s="9">
        <v>69.64</v>
      </c>
      <c r="DC674" s="9">
        <v>67.680000000000007</v>
      </c>
      <c r="DD674" s="9">
        <v>67.06</v>
      </c>
      <c r="DE674" s="9">
        <v>67.56</v>
      </c>
      <c r="DF674" s="9">
        <v>69.900000000000006</v>
      </c>
      <c r="DG674" s="9">
        <v>73.569999999999993</v>
      </c>
      <c r="DH674" s="9">
        <v>77.14</v>
      </c>
      <c r="DI674" s="9">
        <v>80.34</v>
      </c>
      <c r="DJ674" s="9">
        <v>82.45</v>
      </c>
      <c r="DK674" s="9">
        <v>81.430000000000007</v>
      </c>
      <c r="DL674" s="9">
        <v>78.010000000000005</v>
      </c>
      <c r="DM674" s="9">
        <v>70.23</v>
      </c>
      <c r="DN674" s="9">
        <v>65.28</v>
      </c>
      <c r="DO674" s="9">
        <v>64.13</v>
      </c>
      <c r="DP674" s="9">
        <v>62.68</v>
      </c>
      <c r="DR674" s="9">
        <v>65.95</v>
      </c>
      <c r="DS674" s="9">
        <v>70.400000000000006</v>
      </c>
      <c r="DT674" s="9">
        <v>69.75</v>
      </c>
      <c r="DU674" s="9">
        <v>83.85</v>
      </c>
      <c r="DV674" s="9">
        <v>85.95</v>
      </c>
      <c r="DW674" s="9">
        <v>87.9</v>
      </c>
      <c r="DX674" s="9">
        <v>87.85</v>
      </c>
      <c r="DY674" s="9">
        <v>82.85</v>
      </c>
      <c r="DZ674" s="9">
        <v>74.55</v>
      </c>
      <c r="EA674" s="9">
        <v>72</v>
      </c>
      <c r="EB674" s="9">
        <v>71.3</v>
      </c>
      <c r="EC674" s="9">
        <v>70.05</v>
      </c>
      <c r="ED674" s="9">
        <v>70.05</v>
      </c>
      <c r="EE674" s="9">
        <v>72.75</v>
      </c>
      <c r="EF674" s="9">
        <v>81.900000000000006</v>
      </c>
      <c r="EG674" s="9">
        <v>84.8</v>
      </c>
      <c r="EH674" s="9">
        <v>85.15</v>
      </c>
      <c r="EI674" s="9">
        <v>85.1</v>
      </c>
      <c r="EJ674" s="9">
        <v>84.4</v>
      </c>
      <c r="EK674" s="9">
        <v>80.099999999999994</v>
      </c>
      <c r="EL674" s="9">
        <v>67.95</v>
      </c>
      <c r="EM674" s="9">
        <v>64.150000000000006</v>
      </c>
      <c r="EN674" s="9">
        <v>63.9</v>
      </c>
      <c r="EO674" s="9">
        <v>64.2</v>
      </c>
      <c r="EP674" s="9">
        <v>64.8</v>
      </c>
      <c r="EQ674" s="9">
        <v>67.599999999999994</v>
      </c>
      <c r="ER674" s="9">
        <v>75.650000000000006</v>
      </c>
      <c r="ES674" s="9">
        <v>78.25</v>
      </c>
      <c r="ET674" s="9">
        <v>78.5</v>
      </c>
      <c r="EU674" s="9">
        <v>78.400000000000006</v>
      </c>
      <c r="EV674" s="9">
        <v>77.900000000000006</v>
      </c>
      <c r="EW674" s="9">
        <v>75</v>
      </c>
      <c r="EX674" s="9">
        <v>66.95</v>
      </c>
      <c r="EY674" s="9">
        <v>64.45</v>
      </c>
      <c r="EZ674" s="9">
        <v>64.25</v>
      </c>
      <c r="FA674" s="9">
        <v>64.45</v>
      </c>
      <c r="FB674" s="9">
        <v>64.900000000000006</v>
      </c>
      <c r="FC674" s="9">
        <v>67.3</v>
      </c>
      <c r="FD674" s="9">
        <v>74.150000000000006</v>
      </c>
      <c r="FE674" s="9">
        <v>76.349999999999994</v>
      </c>
      <c r="FF674" s="9">
        <v>76.599999999999994</v>
      </c>
      <c r="FG674" s="9">
        <v>76.55</v>
      </c>
      <c r="FH674" s="9">
        <v>76</v>
      </c>
      <c r="FI674" s="9">
        <v>73</v>
      </c>
      <c r="FJ674" s="9">
        <v>64.650000000000006</v>
      </c>
      <c r="FK674" s="9">
        <v>62</v>
      </c>
      <c r="FL674" s="9">
        <v>61.85</v>
      </c>
      <c r="FM674" s="9">
        <v>62.05</v>
      </c>
      <c r="FO674" s="9">
        <v>84.360799999999998</v>
      </c>
      <c r="FP674" s="7">
        <v>83.44</v>
      </c>
      <c r="FQ674" s="9">
        <v>1.2912999999999999</v>
      </c>
      <c r="FR674" s="7">
        <f t="shared" si="99"/>
        <v>64.617052582668634</v>
      </c>
      <c r="FT674" s="7">
        <v>4.08</v>
      </c>
      <c r="FU674" s="7">
        <v>4.17</v>
      </c>
      <c r="FV674" s="9">
        <v>84.466099999999997</v>
      </c>
      <c r="FX674" s="9">
        <v>82.4</v>
      </c>
      <c r="FY674" s="9">
        <v>80.7</v>
      </c>
      <c r="FZ674" s="9">
        <v>79.239999999999995</v>
      </c>
      <c r="GA674" s="9">
        <v>77.23</v>
      </c>
      <c r="GB674" s="9">
        <v>73.97</v>
      </c>
    </row>
    <row r="675" spans="1:184" x14ac:dyDescent="0.25">
      <c r="A675" s="6">
        <f t="shared" si="100"/>
        <v>45496</v>
      </c>
      <c r="B675" s="13">
        <f t="shared" si="116"/>
        <v>7</v>
      </c>
      <c r="C675" s="13">
        <f t="shared" si="117"/>
        <v>2024</v>
      </c>
      <c r="D675">
        <f t="shared" si="118"/>
        <v>202407</v>
      </c>
      <c r="E675">
        <f t="shared" si="119"/>
        <v>3</v>
      </c>
      <c r="F675">
        <f t="shared" si="120"/>
        <v>202403</v>
      </c>
      <c r="G675" t="s">
        <v>1438</v>
      </c>
      <c r="H675" s="9">
        <v>5.25</v>
      </c>
      <c r="I675" s="9">
        <v>5.2</v>
      </c>
      <c r="J675" s="10">
        <v>5.0951360000000001</v>
      </c>
      <c r="K675" s="10">
        <v>5.0391402999999997</v>
      </c>
      <c r="L675" s="10">
        <v>4.9642628999999996</v>
      </c>
      <c r="M675" s="10">
        <v>4.8786554000000004</v>
      </c>
      <c r="N675" s="10">
        <v>4.7895171000000003</v>
      </c>
      <c r="O675" s="10">
        <v>4.7007759</v>
      </c>
      <c r="P675" s="10">
        <v>4.6147514000000003</v>
      </c>
      <c r="Q675" s="10">
        <v>4.5331793999999999</v>
      </c>
      <c r="R675" s="10">
        <v>4.4576399000000002</v>
      </c>
      <c r="S675" s="10">
        <v>4.3887172000000003</v>
      </c>
      <c r="T675" s="10">
        <v>4.3266147000000004</v>
      </c>
      <c r="U675" s="10">
        <v>4.2706227999999999</v>
      </c>
      <c r="V675" s="10">
        <v>4.2191159999999996</v>
      </c>
      <c r="W675" s="10">
        <v>4.1712553000000003</v>
      </c>
      <c r="X675" s="10">
        <v>4.1264656000000004</v>
      </c>
      <c r="Y675" s="10">
        <v>4.0841703999999996</v>
      </c>
      <c r="Z675" s="10">
        <v>4.0437931000000003</v>
      </c>
      <c r="AA675" s="10">
        <v>4.0047585999999997</v>
      </c>
      <c r="AB675" s="10">
        <v>3.9665941999999998</v>
      </c>
      <c r="AC675" s="10">
        <v>3.9293084999999999</v>
      </c>
      <c r="AD675" s="10">
        <v>3.8930506999999999</v>
      </c>
      <c r="AE675" s="10">
        <v>3.8579688999999999</v>
      </c>
      <c r="AF675" s="10">
        <v>3.8242112000000001</v>
      </c>
      <c r="AG675" s="10">
        <v>3.7919269999999998</v>
      </c>
      <c r="AH675" s="10">
        <v>3.7612345999999999</v>
      </c>
      <c r="AI675" s="10">
        <v>3.7321344999999999</v>
      </c>
      <c r="AJ675" s="10">
        <v>3.7045984999999999</v>
      </c>
      <c r="AK675" s="10">
        <v>3.6785975</v>
      </c>
      <c r="AL675" s="10">
        <v>3.6541022000000001</v>
      </c>
      <c r="AM675" s="10">
        <v>3.6310845</v>
      </c>
      <c r="AN675" s="10">
        <v>3.6095153</v>
      </c>
      <c r="AO675" s="10">
        <v>3.5893652999999999</v>
      </c>
      <c r="AP675" s="10">
        <v>3.5706064</v>
      </c>
      <c r="AQ675" s="10">
        <v>3.5532092999999998</v>
      </c>
      <c r="AR675" s="10">
        <v>3.5371450000000002</v>
      </c>
      <c r="AS675" s="10">
        <v>3.5223852</v>
      </c>
      <c r="AT675" s="10">
        <v>3.5088974999999998</v>
      </c>
      <c r="AU675" s="10">
        <v>3.4966363999999999</v>
      </c>
      <c r="AV675" s="10">
        <v>3.4855537000000001</v>
      </c>
      <c r="AW675" s="10">
        <v>3.4756007000000002</v>
      </c>
      <c r="AX675" s="10">
        <v>3.4667287</v>
      </c>
      <c r="AY675" s="10">
        <v>3.4588895000000002</v>
      </c>
      <c r="AZ675" s="10">
        <v>3.4520343000000002</v>
      </c>
      <c r="BA675" s="10">
        <v>3.4461145000000002</v>
      </c>
      <c r="BB675" s="10">
        <v>3.4410816999999998</v>
      </c>
      <c r="BC675" s="10">
        <v>3.4368872000000001</v>
      </c>
      <c r="BD675" s="10">
        <v>3.4334826000000001</v>
      </c>
      <c r="BE675" s="10">
        <v>3.4308193</v>
      </c>
      <c r="BF675" s="10">
        <v>3.428852</v>
      </c>
      <c r="BG675" s="10">
        <v>3.4275517</v>
      </c>
      <c r="BH675" s="10">
        <v>3.4268942999999998</v>
      </c>
      <c r="BI675" s="10">
        <v>3.4268556999999999</v>
      </c>
      <c r="BJ675" s="10">
        <v>3.4274117999999998</v>
      </c>
      <c r="BK675" s="10">
        <v>3.4285383999999999</v>
      </c>
      <c r="BL675" s="10">
        <v>3.4302114000000001</v>
      </c>
      <c r="BM675" s="10">
        <v>3.4324067999999999</v>
      </c>
      <c r="BN675" s="10">
        <v>3.4351003000000002</v>
      </c>
      <c r="BO675" s="10">
        <v>3.4382679999999999</v>
      </c>
      <c r="BP675" s="10">
        <v>3.4418856999999998</v>
      </c>
      <c r="BQ675" s="10">
        <v>3.4459292000000001</v>
      </c>
      <c r="BR675" s="10">
        <v>3.4780464000000002</v>
      </c>
      <c r="BS675" s="10">
        <v>3.5210135</v>
      </c>
      <c r="BU675" s="9">
        <v>73.209999999999994</v>
      </c>
      <c r="BV675" s="9">
        <v>77.400000000000006</v>
      </c>
      <c r="BW675" s="9">
        <v>80.97</v>
      </c>
      <c r="BX675" s="9">
        <v>91.96</v>
      </c>
      <c r="BY675" s="9">
        <v>96.65</v>
      </c>
      <c r="BZ675" s="9">
        <v>97.94</v>
      </c>
      <c r="CA675" s="9">
        <v>98.18</v>
      </c>
      <c r="CB675" s="9">
        <v>94.98</v>
      </c>
      <c r="CC675" s="9">
        <v>90.11</v>
      </c>
      <c r="CD675" s="9">
        <v>88.31</v>
      </c>
      <c r="CE675" s="9">
        <v>86.31</v>
      </c>
      <c r="CF675" s="9">
        <v>85.07</v>
      </c>
      <c r="CG675" s="9">
        <v>86.88</v>
      </c>
      <c r="CH675" s="9">
        <v>88.12</v>
      </c>
      <c r="CI675" s="9">
        <v>89.97</v>
      </c>
      <c r="CJ675" s="9">
        <v>93.43</v>
      </c>
      <c r="CK675" s="9">
        <v>97.01</v>
      </c>
      <c r="CL675" s="9">
        <v>100.13</v>
      </c>
      <c r="CM675" s="9">
        <v>99.98</v>
      </c>
      <c r="CN675" s="9">
        <v>92.68</v>
      </c>
      <c r="CO675" s="9">
        <v>79.099999999999994</v>
      </c>
      <c r="CP675" s="9">
        <v>76.510000000000005</v>
      </c>
      <c r="CQ675" s="9">
        <v>74.040000000000006</v>
      </c>
      <c r="CR675" s="9">
        <v>72.959999999999994</v>
      </c>
      <c r="CS675" s="9">
        <v>73.7</v>
      </c>
      <c r="CT675" s="9">
        <v>76.040000000000006</v>
      </c>
      <c r="CU675" s="9">
        <v>80.42</v>
      </c>
      <c r="CV675" s="9">
        <v>84.21</v>
      </c>
      <c r="CW675" s="9">
        <v>87.28</v>
      </c>
      <c r="CX675" s="9">
        <v>90.05</v>
      </c>
      <c r="CY675" s="9">
        <v>88.93</v>
      </c>
      <c r="CZ675" s="9">
        <v>84.49</v>
      </c>
      <c r="DA675" s="9">
        <v>69.48</v>
      </c>
      <c r="DB675" s="9">
        <v>69.38</v>
      </c>
      <c r="DC675" s="9">
        <v>67.42</v>
      </c>
      <c r="DD675" s="9">
        <v>66.8</v>
      </c>
      <c r="DE675" s="9">
        <v>67.3</v>
      </c>
      <c r="DF675" s="9">
        <v>69.64</v>
      </c>
      <c r="DG675" s="9">
        <v>73.31</v>
      </c>
      <c r="DH675" s="9">
        <v>76.88</v>
      </c>
      <c r="DI675" s="9">
        <v>80.08</v>
      </c>
      <c r="DJ675" s="9">
        <v>82.19</v>
      </c>
      <c r="DK675" s="9">
        <v>81.17</v>
      </c>
      <c r="DL675" s="9">
        <v>77.75</v>
      </c>
      <c r="DM675" s="9">
        <v>70.67</v>
      </c>
      <c r="DN675" s="9">
        <v>65.72</v>
      </c>
      <c r="DO675" s="9">
        <v>64.569999999999993</v>
      </c>
      <c r="DP675" s="9">
        <v>63.12</v>
      </c>
      <c r="DR675" s="9">
        <v>65.849999999999994</v>
      </c>
      <c r="DS675" s="9">
        <v>69.900000000000006</v>
      </c>
      <c r="DT675" s="9">
        <v>69.75</v>
      </c>
      <c r="DU675" s="9">
        <v>83.65</v>
      </c>
      <c r="DV675" s="9">
        <v>85.4</v>
      </c>
      <c r="DW675" s="9">
        <v>87.7</v>
      </c>
      <c r="DX675" s="9">
        <v>87.65</v>
      </c>
      <c r="DY675" s="9">
        <v>82.65</v>
      </c>
      <c r="DZ675" s="9">
        <v>74.599999999999994</v>
      </c>
      <c r="EA675" s="9">
        <v>72.05</v>
      </c>
      <c r="EB675" s="9">
        <v>71.349999999999994</v>
      </c>
      <c r="EC675" s="9">
        <v>70.150000000000006</v>
      </c>
      <c r="ED675" s="9">
        <v>70.150000000000006</v>
      </c>
      <c r="EE675" s="9">
        <v>72.849999999999994</v>
      </c>
      <c r="EF675" s="9">
        <v>81.599999999999994</v>
      </c>
      <c r="EG675" s="9">
        <v>84.4</v>
      </c>
      <c r="EH675" s="9">
        <v>84.75</v>
      </c>
      <c r="EI675" s="9">
        <v>84.7</v>
      </c>
      <c r="EJ675" s="9">
        <v>84</v>
      </c>
      <c r="EK675" s="9">
        <v>79.8</v>
      </c>
      <c r="EL675" s="9">
        <v>67.95</v>
      </c>
      <c r="EM675" s="9">
        <v>64.25</v>
      </c>
      <c r="EN675" s="9">
        <v>64</v>
      </c>
      <c r="EO675" s="9">
        <v>64.25</v>
      </c>
      <c r="EP675" s="9">
        <v>64.849999999999994</v>
      </c>
      <c r="EQ675" s="9">
        <v>67.599999999999994</v>
      </c>
      <c r="ER675" s="9">
        <v>75.5</v>
      </c>
      <c r="ES675" s="9">
        <v>78</v>
      </c>
      <c r="ET675" s="9">
        <v>78.25</v>
      </c>
      <c r="EU675" s="9">
        <v>78.150000000000006</v>
      </c>
      <c r="EV675" s="9">
        <v>77.650000000000006</v>
      </c>
      <c r="EW675" s="9">
        <v>74.75</v>
      </c>
      <c r="EX675" s="9">
        <v>66.75</v>
      </c>
      <c r="EY675" s="9">
        <v>64.2</v>
      </c>
      <c r="EZ675" s="9">
        <v>64</v>
      </c>
      <c r="FA675" s="9">
        <v>64.2</v>
      </c>
      <c r="FB675" s="9">
        <v>64.7</v>
      </c>
      <c r="FC675" s="9">
        <v>67.05</v>
      </c>
      <c r="FD675" s="9">
        <v>73.900000000000006</v>
      </c>
      <c r="FE675" s="9">
        <v>76.099999999999994</v>
      </c>
      <c r="FF675" s="9">
        <v>76.349999999999994</v>
      </c>
      <c r="FG675" s="9">
        <v>76.3</v>
      </c>
      <c r="FH675" s="9">
        <v>75.8</v>
      </c>
      <c r="FI675" s="9">
        <v>72.8</v>
      </c>
      <c r="FJ675" s="9">
        <v>64.400000000000006</v>
      </c>
      <c r="FK675" s="9">
        <v>61.8</v>
      </c>
      <c r="FL675" s="9">
        <v>61.6</v>
      </c>
      <c r="FM675" s="9">
        <v>61.8</v>
      </c>
      <c r="FO675" s="9">
        <v>84.469899999999996</v>
      </c>
      <c r="FP675" s="7">
        <v>82.2</v>
      </c>
      <c r="FQ675" s="9">
        <v>1.2907999999999999</v>
      </c>
      <c r="FR675" s="7">
        <f t="shared" si="99"/>
        <v>63.681437867988848</v>
      </c>
      <c r="FT675" s="7">
        <v>4.01</v>
      </c>
      <c r="FU675" s="7">
        <v>4.13</v>
      </c>
      <c r="FV675" s="9">
        <v>84.578599999999994</v>
      </c>
      <c r="FX675" s="9">
        <v>81.010000000000005</v>
      </c>
      <c r="FY675" s="9">
        <v>79.31</v>
      </c>
      <c r="FZ675" s="9">
        <v>77.86</v>
      </c>
      <c r="GA675" s="9">
        <v>75.95</v>
      </c>
      <c r="GB675" s="9">
        <v>72.89</v>
      </c>
    </row>
    <row r="676" spans="1:184" x14ac:dyDescent="0.25">
      <c r="A676" s="6">
        <f t="shared" si="100"/>
        <v>45497</v>
      </c>
      <c r="B676" s="13">
        <f t="shared" si="116"/>
        <v>7</v>
      </c>
      <c r="C676" s="13">
        <f t="shared" si="117"/>
        <v>2024</v>
      </c>
      <c r="D676">
        <f t="shared" si="118"/>
        <v>202407</v>
      </c>
      <c r="E676">
        <f t="shared" si="119"/>
        <v>3</v>
      </c>
      <c r="F676">
        <f t="shared" si="120"/>
        <v>202403</v>
      </c>
      <c r="G676" t="s">
        <v>1439</v>
      </c>
      <c r="H676" s="9">
        <v>5.25</v>
      </c>
      <c r="I676" s="9">
        <v>5.2</v>
      </c>
      <c r="J676" s="10">
        <v>5.0852900999999999</v>
      </c>
      <c r="K676" s="10">
        <v>5.0257715000000003</v>
      </c>
      <c r="L676" s="10">
        <v>4.9482910999999996</v>
      </c>
      <c r="M676" s="10">
        <v>4.8596380999999997</v>
      </c>
      <c r="N676" s="10">
        <v>4.7671878000000003</v>
      </c>
      <c r="O676" s="10">
        <v>4.6751506999999997</v>
      </c>
      <c r="P676" s="10">
        <v>4.5860564999999998</v>
      </c>
      <c r="Q676" s="10">
        <v>4.5019309999999999</v>
      </c>
      <c r="R676" s="10">
        <v>4.4243610000000002</v>
      </c>
      <c r="S676" s="10">
        <v>4.3541562000000003</v>
      </c>
      <c r="T676" s="10">
        <v>4.2912432999999996</v>
      </c>
      <c r="U676" s="10">
        <v>4.2350801000000002</v>
      </c>
      <c r="V676" s="10">
        <v>4.1838109000000001</v>
      </c>
      <c r="W676" s="10">
        <v>4.1364627</v>
      </c>
      <c r="X676" s="10">
        <v>4.0923948000000001</v>
      </c>
      <c r="Y676" s="10">
        <v>4.0509649000000003</v>
      </c>
      <c r="Z676" s="10">
        <v>4.0115308000000001</v>
      </c>
      <c r="AA676" s="10">
        <v>3.9734517999999999</v>
      </c>
      <c r="AB676" s="10">
        <v>3.9361845999999998</v>
      </c>
      <c r="AC676" s="10">
        <v>3.8997465999999998</v>
      </c>
      <c r="AD676" s="10">
        <v>3.8643537000000001</v>
      </c>
      <c r="AE676" s="10">
        <v>3.8302204999999998</v>
      </c>
      <c r="AF676" s="10">
        <v>3.7975618</v>
      </c>
      <c r="AG676" s="10">
        <v>3.7665937</v>
      </c>
      <c r="AH676" s="10">
        <v>3.7374866</v>
      </c>
      <c r="AI676" s="10">
        <v>3.7102344999999999</v>
      </c>
      <c r="AJ676" s="10">
        <v>3.6847880000000002</v>
      </c>
      <c r="AK676" s="10">
        <v>3.6610968000000002</v>
      </c>
      <c r="AL676" s="10">
        <v>3.6391108000000001</v>
      </c>
      <c r="AM676" s="10">
        <v>3.6187805000000002</v>
      </c>
      <c r="AN676" s="10">
        <v>3.6000554999999999</v>
      </c>
      <c r="AO676" s="10">
        <v>3.5828858000000001</v>
      </c>
      <c r="AP676" s="10">
        <v>3.5672218999999998</v>
      </c>
      <c r="AQ676" s="10">
        <v>3.5530134000000002</v>
      </c>
      <c r="AR676" s="10">
        <v>3.5402103</v>
      </c>
      <c r="AS676" s="10">
        <v>3.5287628999999998</v>
      </c>
      <c r="AT676" s="10">
        <v>3.5186191</v>
      </c>
      <c r="AU676" s="10">
        <v>3.5097168000000001</v>
      </c>
      <c r="AV676" s="10">
        <v>3.5019914000000001</v>
      </c>
      <c r="AW676" s="10">
        <v>3.4953777000000001</v>
      </c>
      <c r="AX676" s="10">
        <v>3.4898109000000002</v>
      </c>
      <c r="AY676" s="10">
        <v>3.4852259999999999</v>
      </c>
      <c r="AZ676" s="10">
        <v>3.4815581999999998</v>
      </c>
      <c r="BA676" s="10">
        <v>3.4787423999999998</v>
      </c>
      <c r="BB676" s="10">
        <v>3.4767138000000002</v>
      </c>
      <c r="BC676" s="10">
        <v>3.4754075000000002</v>
      </c>
      <c r="BD676" s="10">
        <v>3.4747585000000001</v>
      </c>
      <c r="BE676" s="10">
        <v>3.4747018000000001</v>
      </c>
      <c r="BF676" s="10">
        <v>3.4751794999999999</v>
      </c>
      <c r="BG676" s="10">
        <v>3.4761639</v>
      </c>
      <c r="BH676" s="10">
        <v>3.4776354999999999</v>
      </c>
      <c r="BI676" s="10">
        <v>3.4795753</v>
      </c>
      <c r="BJ676" s="10">
        <v>3.4819637999999999</v>
      </c>
      <c r="BK676" s="10">
        <v>3.4847817000000001</v>
      </c>
      <c r="BL676" s="10">
        <v>3.4880097000000001</v>
      </c>
      <c r="BM676" s="10">
        <v>3.4916285999999999</v>
      </c>
      <c r="BN676" s="10">
        <v>3.495619</v>
      </c>
      <c r="BO676" s="10">
        <v>3.4999615999999998</v>
      </c>
      <c r="BP676" s="10">
        <v>3.5046371999999999</v>
      </c>
      <c r="BQ676" s="10">
        <v>3.5096264000000001</v>
      </c>
      <c r="BR676" s="10">
        <v>3.5453804</v>
      </c>
      <c r="BS676" s="10">
        <v>3.5894658000000002</v>
      </c>
      <c r="BU676" s="9">
        <v>75.81</v>
      </c>
      <c r="BV676" s="9">
        <v>79.8</v>
      </c>
      <c r="BW676" s="9">
        <v>83.48</v>
      </c>
      <c r="BX676" s="9">
        <v>94.31</v>
      </c>
      <c r="BY676" s="9">
        <v>98.99</v>
      </c>
      <c r="BZ676" s="9">
        <v>100.18</v>
      </c>
      <c r="CA676" s="9">
        <v>100.42</v>
      </c>
      <c r="CB676" s="9">
        <v>97.3</v>
      </c>
      <c r="CC676" s="9">
        <v>92.46</v>
      </c>
      <c r="CD676" s="9">
        <v>90.83</v>
      </c>
      <c r="CE676" s="9">
        <v>88.83</v>
      </c>
      <c r="CF676" s="9">
        <v>87.31</v>
      </c>
      <c r="CG676" s="9">
        <v>89.12</v>
      </c>
      <c r="CH676" s="9">
        <v>90.36</v>
      </c>
      <c r="CI676" s="9">
        <v>92.11</v>
      </c>
      <c r="CJ676" s="9">
        <v>95.57</v>
      </c>
      <c r="CK676" s="9">
        <v>99.15</v>
      </c>
      <c r="CL676" s="9">
        <v>102.27</v>
      </c>
      <c r="CM676" s="9">
        <v>102.12</v>
      </c>
      <c r="CN676" s="9">
        <v>94.82</v>
      </c>
      <c r="CO676" s="9">
        <v>80.44</v>
      </c>
      <c r="CP676" s="9">
        <v>77.849999999999994</v>
      </c>
      <c r="CQ676" s="9">
        <v>75.38</v>
      </c>
      <c r="CR676" s="9">
        <v>74.3</v>
      </c>
      <c r="CS676" s="9">
        <v>75.040000000000006</v>
      </c>
      <c r="CT676" s="9">
        <v>77.38</v>
      </c>
      <c r="CU676" s="9">
        <v>81.260000000000005</v>
      </c>
      <c r="CV676" s="9">
        <v>85.05</v>
      </c>
      <c r="CW676" s="9">
        <v>88.12</v>
      </c>
      <c r="CX676" s="9">
        <v>90.89</v>
      </c>
      <c r="CY676" s="9">
        <v>89.77</v>
      </c>
      <c r="CZ676" s="9">
        <v>85.33</v>
      </c>
      <c r="DA676" s="9">
        <v>69.92</v>
      </c>
      <c r="DB676" s="9">
        <v>69.819999999999993</v>
      </c>
      <c r="DC676" s="9">
        <v>67.86</v>
      </c>
      <c r="DD676" s="9">
        <v>67.239999999999995</v>
      </c>
      <c r="DE676" s="9">
        <v>67.739999999999995</v>
      </c>
      <c r="DF676" s="9">
        <v>70.08</v>
      </c>
      <c r="DG676" s="9">
        <v>74.150000000000006</v>
      </c>
      <c r="DH676" s="9">
        <v>77.72</v>
      </c>
      <c r="DI676" s="9">
        <v>80.92</v>
      </c>
      <c r="DJ676" s="9">
        <v>83.03</v>
      </c>
      <c r="DK676" s="9">
        <v>82.01</v>
      </c>
      <c r="DL676" s="9">
        <v>78.59</v>
      </c>
      <c r="DM676" s="9">
        <v>72.510000000000005</v>
      </c>
      <c r="DN676" s="9">
        <v>67.56</v>
      </c>
      <c r="DO676" s="9">
        <v>66.41</v>
      </c>
      <c r="DP676" s="9">
        <v>64.959999999999994</v>
      </c>
      <c r="DR676" s="9">
        <v>67.599999999999994</v>
      </c>
      <c r="DS676" s="9">
        <v>71.55</v>
      </c>
      <c r="DT676" s="9">
        <v>71.400000000000006</v>
      </c>
      <c r="DU676" s="9">
        <v>85.2</v>
      </c>
      <c r="DV676" s="9">
        <v>86.9</v>
      </c>
      <c r="DW676" s="9">
        <v>89.15</v>
      </c>
      <c r="DX676" s="9">
        <v>89.1</v>
      </c>
      <c r="DY676" s="9">
        <v>84.1</v>
      </c>
      <c r="DZ676" s="9">
        <v>76.099999999999994</v>
      </c>
      <c r="EA676" s="9">
        <v>73.55</v>
      </c>
      <c r="EB676" s="9">
        <v>72.849999999999994</v>
      </c>
      <c r="EC676" s="9">
        <v>71.650000000000006</v>
      </c>
      <c r="ED676" s="9">
        <v>71.650000000000006</v>
      </c>
      <c r="EE676" s="9">
        <v>74.349999999999994</v>
      </c>
      <c r="EF676" s="9">
        <v>83.05</v>
      </c>
      <c r="EG676" s="9">
        <v>85.85</v>
      </c>
      <c r="EH676" s="9">
        <v>86.2</v>
      </c>
      <c r="EI676" s="9">
        <v>86.15</v>
      </c>
      <c r="EJ676" s="9">
        <v>85.45</v>
      </c>
      <c r="EK676" s="9">
        <v>81.099999999999994</v>
      </c>
      <c r="EL676" s="9">
        <v>68.8</v>
      </c>
      <c r="EM676" s="9">
        <v>64.900000000000006</v>
      </c>
      <c r="EN676" s="9">
        <v>64.650000000000006</v>
      </c>
      <c r="EO676" s="9">
        <v>64.95</v>
      </c>
      <c r="EP676" s="9">
        <v>65.55</v>
      </c>
      <c r="EQ676" s="9">
        <v>68.45</v>
      </c>
      <c r="ER676" s="9">
        <v>76.7</v>
      </c>
      <c r="ES676" s="9">
        <v>79.349999999999994</v>
      </c>
      <c r="ET676" s="9">
        <v>79.650000000000006</v>
      </c>
      <c r="EU676" s="9">
        <v>79.5</v>
      </c>
      <c r="EV676" s="9">
        <v>79</v>
      </c>
      <c r="EW676" s="9">
        <v>76.099999999999994</v>
      </c>
      <c r="EX676" s="9">
        <v>68.05</v>
      </c>
      <c r="EY676" s="9">
        <v>65.55</v>
      </c>
      <c r="EZ676" s="9">
        <v>65.349999999999994</v>
      </c>
      <c r="FA676" s="9">
        <v>65.55</v>
      </c>
      <c r="FB676" s="9">
        <v>66</v>
      </c>
      <c r="FC676" s="9">
        <v>68.400000000000006</v>
      </c>
      <c r="FD676" s="9">
        <v>75.25</v>
      </c>
      <c r="FE676" s="9">
        <v>77.45</v>
      </c>
      <c r="FF676" s="9">
        <v>77.7</v>
      </c>
      <c r="FG676" s="9">
        <v>77.650000000000006</v>
      </c>
      <c r="FH676" s="9">
        <v>77.150000000000006</v>
      </c>
      <c r="FI676" s="9">
        <v>74.150000000000006</v>
      </c>
      <c r="FJ676" s="9">
        <v>65.75</v>
      </c>
      <c r="FK676" s="9">
        <v>63.1</v>
      </c>
      <c r="FL676" s="9">
        <v>62.95</v>
      </c>
      <c r="FM676" s="9">
        <v>63.15</v>
      </c>
      <c r="FO676" s="9">
        <v>84.4071</v>
      </c>
      <c r="FP676" s="7">
        <v>83.01</v>
      </c>
      <c r="FQ676" s="9">
        <v>1.2918000000000001</v>
      </c>
      <c r="FR676" s="7">
        <f t="shared" si="99"/>
        <v>64.259173246632614</v>
      </c>
      <c r="FT676" s="7">
        <v>4</v>
      </c>
      <c r="FU676" s="7">
        <v>4.16</v>
      </c>
      <c r="FV676" s="9">
        <v>84.511899999999997</v>
      </c>
      <c r="FX676" s="9">
        <v>81.709999999999994</v>
      </c>
      <c r="FY676" s="9">
        <v>80.09</v>
      </c>
      <c r="FZ676" s="9">
        <v>78.63</v>
      </c>
      <c r="GA676" s="9">
        <v>76.680000000000007</v>
      </c>
      <c r="GB676" s="9">
        <v>73.47</v>
      </c>
    </row>
    <row r="677" spans="1:184" x14ac:dyDescent="0.25">
      <c r="A677" s="6">
        <f t="shared" si="100"/>
        <v>45498</v>
      </c>
      <c r="B677" s="13">
        <f t="shared" si="116"/>
        <v>7</v>
      </c>
      <c r="C677" s="13">
        <f t="shared" si="117"/>
        <v>2024</v>
      </c>
      <c r="D677">
        <f t="shared" si="118"/>
        <v>202407</v>
      </c>
      <c r="E677">
        <f t="shared" si="119"/>
        <v>3</v>
      </c>
      <c r="F677">
        <f t="shared" si="120"/>
        <v>202403</v>
      </c>
      <c r="G677" t="s">
        <v>1440</v>
      </c>
      <c r="H677" s="9">
        <v>5.25</v>
      </c>
      <c r="I677" s="9">
        <v>5.2</v>
      </c>
      <c r="J677" s="10">
        <v>5.0689660999999999</v>
      </c>
      <c r="K677" s="10">
        <v>5.0079580999999997</v>
      </c>
      <c r="L677" s="10">
        <v>4.9291099000000003</v>
      </c>
      <c r="M677" s="10">
        <v>4.8394120000000003</v>
      </c>
      <c r="N677" s="10">
        <v>4.7458805000000002</v>
      </c>
      <c r="O677" s="10">
        <v>4.6521197000000001</v>
      </c>
      <c r="P677" s="10">
        <v>4.5602238000000002</v>
      </c>
      <c r="Q677" s="10">
        <v>4.4721798000000001</v>
      </c>
      <c r="R677" s="10">
        <v>4.3896138000000002</v>
      </c>
      <c r="S677" s="10">
        <v>4.3135431999999998</v>
      </c>
      <c r="T677" s="10">
        <v>4.2444689000000002</v>
      </c>
      <c r="U677" s="10">
        <v>4.182455</v>
      </c>
      <c r="V677" s="10">
        <v>4.1269410000000004</v>
      </c>
      <c r="W677" s="10">
        <v>4.0770783000000002</v>
      </c>
      <c r="X677" s="10">
        <v>4.0319821999999998</v>
      </c>
      <c r="Y677" s="10">
        <v>3.9907663000000002</v>
      </c>
      <c r="Z677" s="10">
        <v>3.9525446</v>
      </c>
      <c r="AA677" s="10">
        <v>3.9164322</v>
      </c>
      <c r="AB677" s="10">
        <v>3.8816673000000002</v>
      </c>
      <c r="AC677" s="10">
        <v>3.8481257000000002</v>
      </c>
      <c r="AD677" s="10">
        <v>3.8158884</v>
      </c>
      <c r="AE677" s="10">
        <v>3.7850348</v>
      </c>
      <c r="AF677" s="10">
        <v>3.7556446999999999</v>
      </c>
      <c r="AG677" s="10">
        <v>3.7277988</v>
      </c>
      <c r="AH677" s="10">
        <v>3.7015606000000001</v>
      </c>
      <c r="AI677" s="10">
        <v>3.676914</v>
      </c>
      <c r="AJ677" s="10">
        <v>3.6538198999999998</v>
      </c>
      <c r="AK677" s="10">
        <v>3.6322380999999999</v>
      </c>
      <c r="AL677" s="10">
        <v>3.6121287</v>
      </c>
      <c r="AM677" s="10">
        <v>3.5934523</v>
      </c>
      <c r="AN677" s="10">
        <v>3.5761690000000002</v>
      </c>
      <c r="AO677" s="10">
        <v>3.5602385999999999</v>
      </c>
      <c r="AP677" s="10">
        <v>3.5456218000000002</v>
      </c>
      <c r="AQ677" s="10">
        <v>3.5322784999999999</v>
      </c>
      <c r="AR677" s="10">
        <v>3.5201690000000001</v>
      </c>
      <c r="AS677" s="10">
        <v>3.5092534999999998</v>
      </c>
      <c r="AT677" s="10">
        <v>3.4994903000000002</v>
      </c>
      <c r="AU677" s="10">
        <v>3.4908286999999998</v>
      </c>
      <c r="AV677" s="10">
        <v>3.4832158</v>
      </c>
      <c r="AW677" s="10">
        <v>3.4765986999999998</v>
      </c>
      <c r="AX677" s="10">
        <v>3.4709243000000001</v>
      </c>
      <c r="AY677" s="10">
        <v>3.4661396999999998</v>
      </c>
      <c r="AZ677" s="10">
        <v>3.4621919999999999</v>
      </c>
      <c r="BA677" s="10">
        <v>3.4590280999999998</v>
      </c>
      <c r="BB677" s="10">
        <v>3.4565950999999999</v>
      </c>
      <c r="BC677" s="10">
        <v>3.4548401000000002</v>
      </c>
      <c r="BD677" s="10">
        <v>3.4537100000000001</v>
      </c>
      <c r="BE677" s="10">
        <v>3.4531518999999999</v>
      </c>
      <c r="BF677" s="10">
        <v>3.4531187000000001</v>
      </c>
      <c r="BG677" s="10">
        <v>3.4535884000000001</v>
      </c>
      <c r="BH677" s="10">
        <v>3.4545463999999999</v>
      </c>
      <c r="BI677" s="10">
        <v>3.4559779000000002</v>
      </c>
      <c r="BJ677" s="10">
        <v>3.4578680999999998</v>
      </c>
      <c r="BK677" s="10">
        <v>3.4602024</v>
      </c>
      <c r="BL677" s="10">
        <v>3.4629658000000001</v>
      </c>
      <c r="BM677" s="10">
        <v>3.4661436999999999</v>
      </c>
      <c r="BN677" s="10">
        <v>3.4697212999999998</v>
      </c>
      <c r="BO677" s="10">
        <v>3.4736839000000002</v>
      </c>
      <c r="BP677" s="10">
        <v>3.4780167</v>
      </c>
      <c r="BQ677" s="10">
        <v>3.4827048</v>
      </c>
      <c r="BR677" s="10">
        <v>3.5175762000000002</v>
      </c>
      <c r="BS677" s="10">
        <v>3.5621589999999999</v>
      </c>
      <c r="BU677" s="9">
        <v>74.19</v>
      </c>
      <c r="BV677" s="9">
        <v>78.19</v>
      </c>
      <c r="BW677" s="9">
        <v>81.87</v>
      </c>
      <c r="BX677" s="9">
        <v>92.88</v>
      </c>
      <c r="BY677" s="9">
        <v>97.39</v>
      </c>
      <c r="BZ677" s="9">
        <v>98.87</v>
      </c>
      <c r="CA677" s="9">
        <v>99.15</v>
      </c>
      <c r="CB677" s="9">
        <v>96.03</v>
      </c>
      <c r="CC677" s="9">
        <v>91.79</v>
      </c>
      <c r="CD677" s="9">
        <v>90.39</v>
      </c>
      <c r="CE677" s="9">
        <v>88.39</v>
      </c>
      <c r="CF677" s="9">
        <v>86.69</v>
      </c>
      <c r="CG677" s="9">
        <v>88.5</v>
      </c>
      <c r="CH677" s="9">
        <v>89.74</v>
      </c>
      <c r="CI677" s="9">
        <v>91.68</v>
      </c>
      <c r="CJ677" s="9">
        <v>95.14</v>
      </c>
      <c r="CK677" s="9">
        <v>98.72</v>
      </c>
      <c r="CL677" s="9">
        <v>101.84</v>
      </c>
      <c r="CM677" s="9">
        <v>101.69</v>
      </c>
      <c r="CN677" s="9">
        <v>94.39</v>
      </c>
      <c r="CO677" s="9">
        <v>80.31</v>
      </c>
      <c r="CP677" s="9">
        <v>77.72</v>
      </c>
      <c r="CQ677" s="9">
        <v>75.25</v>
      </c>
      <c r="CR677" s="9">
        <v>74.17</v>
      </c>
      <c r="CS677" s="9">
        <v>74.91</v>
      </c>
      <c r="CT677" s="9">
        <v>77.25</v>
      </c>
      <c r="CU677" s="9">
        <v>81.13</v>
      </c>
      <c r="CV677" s="9">
        <v>84.92</v>
      </c>
      <c r="CW677" s="9">
        <v>87.99</v>
      </c>
      <c r="CX677" s="9">
        <v>90.76</v>
      </c>
      <c r="CY677" s="9">
        <v>89.64</v>
      </c>
      <c r="CZ677" s="9">
        <v>85.2</v>
      </c>
      <c r="DA677" s="9">
        <v>69.790000000000006</v>
      </c>
      <c r="DB677" s="9">
        <v>69.69</v>
      </c>
      <c r="DC677" s="9">
        <v>67.73</v>
      </c>
      <c r="DD677" s="9">
        <v>67.11</v>
      </c>
      <c r="DE677" s="9">
        <v>67.61</v>
      </c>
      <c r="DF677" s="9">
        <v>69.95</v>
      </c>
      <c r="DG677" s="9">
        <v>74.02</v>
      </c>
      <c r="DH677" s="9">
        <v>77.59</v>
      </c>
      <c r="DI677" s="9">
        <v>80.790000000000006</v>
      </c>
      <c r="DJ677" s="9">
        <v>82.9</v>
      </c>
      <c r="DK677" s="9">
        <v>81.88</v>
      </c>
      <c r="DL677" s="9">
        <v>78.459999999999994</v>
      </c>
      <c r="DM677" s="9">
        <v>72.38</v>
      </c>
      <c r="DN677" s="9">
        <v>67.430000000000007</v>
      </c>
      <c r="DO677" s="9">
        <v>66.28</v>
      </c>
      <c r="DP677" s="9">
        <v>64.83</v>
      </c>
      <c r="DR677" s="9">
        <v>66.55</v>
      </c>
      <c r="DS677" s="9">
        <v>70.3</v>
      </c>
      <c r="DT677" s="9">
        <v>70.150000000000006</v>
      </c>
      <c r="DU677" s="9">
        <v>84.5</v>
      </c>
      <c r="DV677" s="9">
        <v>86.2</v>
      </c>
      <c r="DW677" s="9">
        <v>88.4</v>
      </c>
      <c r="DX677" s="9">
        <v>88.3</v>
      </c>
      <c r="DY677" s="9">
        <v>83.3</v>
      </c>
      <c r="DZ677" s="9">
        <v>76.05</v>
      </c>
      <c r="EA677" s="9">
        <v>73.5</v>
      </c>
      <c r="EB677" s="9">
        <v>72.8</v>
      </c>
      <c r="EC677" s="9">
        <v>71.599999999999994</v>
      </c>
      <c r="ED677" s="9">
        <v>71.599999999999994</v>
      </c>
      <c r="EE677" s="9">
        <v>74.3</v>
      </c>
      <c r="EF677" s="9">
        <v>83.05</v>
      </c>
      <c r="EG677" s="9">
        <v>85.85</v>
      </c>
      <c r="EH677" s="9">
        <v>86.2</v>
      </c>
      <c r="EI677" s="9">
        <v>86.15</v>
      </c>
      <c r="EJ677" s="9">
        <v>85.45</v>
      </c>
      <c r="EK677" s="9">
        <v>81</v>
      </c>
      <c r="EL677" s="9">
        <v>68.849999999999994</v>
      </c>
      <c r="EM677" s="9">
        <v>65.05</v>
      </c>
      <c r="EN677" s="9">
        <v>64.8</v>
      </c>
      <c r="EO677" s="9">
        <v>65.05</v>
      </c>
      <c r="EP677" s="9">
        <v>65.650000000000006</v>
      </c>
      <c r="EQ677" s="9">
        <v>68.650000000000006</v>
      </c>
      <c r="ER677" s="9">
        <v>76.95</v>
      </c>
      <c r="ES677" s="9">
        <v>79.599999999999994</v>
      </c>
      <c r="ET677" s="9">
        <v>79.900000000000006</v>
      </c>
      <c r="EU677" s="9">
        <v>79.75</v>
      </c>
      <c r="EV677" s="9">
        <v>79.25</v>
      </c>
      <c r="EW677" s="9">
        <v>76.3</v>
      </c>
      <c r="EX677" s="9">
        <v>68.3</v>
      </c>
      <c r="EY677" s="9">
        <v>65.75</v>
      </c>
      <c r="EZ677" s="9">
        <v>65.599999999999994</v>
      </c>
      <c r="FA677" s="9">
        <v>65.75</v>
      </c>
      <c r="FB677" s="9">
        <v>66.25</v>
      </c>
      <c r="FC677" s="9">
        <v>68.7</v>
      </c>
      <c r="FD677" s="9">
        <v>75.5</v>
      </c>
      <c r="FE677" s="9">
        <v>77.7</v>
      </c>
      <c r="FF677" s="9">
        <v>77.95</v>
      </c>
      <c r="FG677" s="9">
        <v>77.900000000000006</v>
      </c>
      <c r="FH677" s="9">
        <v>77.349999999999994</v>
      </c>
      <c r="FI677" s="9">
        <v>74.3</v>
      </c>
      <c r="FJ677" s="9">
        <v>65.95</v>
      </c>
      <c r="FK677" s="9">
        <v>63.35</v>
      </c>
      <c r="FL677" s="9">
        <v>63.15</v>
      </c>
      <c r="FM677" s="9">
        <v>63.35</v>
      </c>
      <c r="FO677" s="9">
        <v>84.100800000000007</v>
      </c>
      <c r="FP677" s="7">
        <v>82.58</v>
      </c>
      <c r="FQ677" s="9">
        <v>1.2877000000000001</v>
      </c>
      <c r="FR677" s="7">
        <f t="shared" si="99"/>
        <v>64.129843907742483</v>
      </c>
      <c r="FT677" s="7">
        <v>3.96</v>
      </c>
      <c r="FU677" s="7">
        <v>4.1399999999999997</v>
      </c>
      <c r="FV677" s="9">
        <v>84.203299999999999</v>
      </c>
      <c r="FX677" s="9">
        <v>82.37</v>
      </c>
      <c r="FY677" s="9">
        <v>80.58</v>
      </c>
      <c r="FZ677" s="9">
        <v>79.02</v>
      </c>
      <c r="GA677" s="9">
        <v>77.03</v>
      </c>
      <c r="GB677" s="9">
        <v>73.8</v>
      </c>
    </row>
    <row r="678" spans="1:184" x14ac:dyDescent="0.25">
      <c r="A678" s="6">
        <f t="shared" si="100"/>
        <v>45499</v>
      </c>
      <c r="B678" s="13">
        <f t="shared" si="116"/>
        <v>7</v>
      </c>
      <c r="C678" s="13">
        <f t="shared" si="117"/>
        <v>2024</v>
      </c>
      <c r="D678">
        <f t="shared" si="118"/>
        <v>202407</v>
      </c>
      <c r="E678">
        <f t="shared" si="119"/>
        <v>3</v>
      </c>
      <c r="F678">
        <f t="shared" si="120"/>
        <v>202403</v>
      </c>
      <c r="G678" t="s">
        <v>1441</v>
      </c>
      <c r="H678" s="9">
        <v>5.25</v>
      </c>
      <c r="I678" s="9">
        <v>5.2</v>
      </c>
      <c r="J678" s="10">
        <v>5.0535648999999996</v>
      </c>
      <c r="K678" s="10">
        <v>4.9945594</v>
      </c>
      <c r="L678" s="10">
        <v>4.9153425000000004</v>
      </c>
      <c r="M678" s="10">
        <v>4.8232967999999996</v>
      </c>
      <c r="N678" s="10">
        <v>4.7269703999999999</v>
      </c>
      <c r="O678" s="10">
        <v>4.6308381000000001</v>
      </c>
      <c r="P678" s="10">
        <v>4.5374208999999999</v>
      </c>
      <c r="Q678" s="10">
        <v>4.4487731999999998</v>
      </c>
      <c r="R678" s="10">
        <v>4.3662561000000002</v>
      </c>
      <c r="S678" s="10">
        <v>4.2907276999999997</v>
      </c>
      <c r="T678" s="10">
        <v>4.2221865000000003</v>
      </c>
      <c r="U678" s="10">
        <v>4.1601989000000001</v>
      </c>
      <c r="V678" s="10">
        <v>4.1035007999999999</v>
      </c>
      <c r="W678" s="10">
        <v>4.0513526000000004</v>
      </c>
      <c r="X678" s="10">
        <v>4.0032566999999997</v>
      </c>
      <c r="Y678" s="10">
        <v>3.9587137999999999</v>
      </c>
      <c r="Z678" s="10">
        <v>3.9172243999999998</v>
      </c>
      <c r="AA678" s="10">
        <v>3.8782909000000001</v>
      </c>
      <c r="AB678" s="10">
        <v>3.8414807999999998</v>
      </c>
      <c r="AC678" s="10">
        <v>3.8066715000000002</v>
      </c>
      <c r="AD678" s="10">
        <v>3.7738317000000001</v>
      </c>
      <c r="AE678" s="10">
        <v>3.7429285999999999</v>
      </c>
      <c r="AF678" s="10">
        <v>3.7139297</v>
      </c>
      <c r="AG678" s="10">
        <v>3.6868034000000001</v>
      </c>
      <c r="AH678" s="10">
        <v>3.6615106000000002</v>
      </c>
      <c r="AI678" s="10">
        <v>3.6379845999999998</v>
      </c>
      <c r="AJ678" s="10">
        <v>3.6161515</v>
      </c>
      <c r="AK678" s="10">
        <v>3.5959368</v>
      </c>
      <c r="AL678" s="10">
        <v>3.5772659</v>
      </c>
      <c r="AM678" s="10">
        <v>3.5600649999999998</v>
      </c>
      <c r="AN678" s="10">
        <v>3.5442594000000001</v>
      </c>
      <c r="AO678" s="10">
        <v>3.5297746999999999</v>
      </c>
      <c r="AP678" s="10">
        <v>3.5165369000000002</v>
      </c>
      <c r="AQ678" s="10">
        <v>3.5044715000000002</v>
      </c>
      <c r="AR678" s="10">
        <v>3.4935040000000002</v>
      </c>
      <c r="AS678" s="10">
        <v>3.4835604</v>
      </c>
      <c r="AT678" s="10">
        <v>3.4745724</v>
      </c>
      <c r="AU678" s="10">
        <v>3.4664963000000002</v>
      </c>
      <c r="AV678" s="10">
        <v>3.4592949000000002</v>
      </c>
      <c r="AW678" s="10">
        <v>3.4529306000000002</v>
      </c>
      <c r="AX678" s="10">
        <v>3.4473660000000002</v>
      </c>
      <c r="AY678" s="10">
        <v>3.4425637999999998</v>
      </c>
      <c r="AZ678" s="10">
        <v>3.4384863999999999</v>
      </c>
      <c r="BA678" s="10">
        <v>3.4350965000000002</v>
      </c>
      <c r="BB678" s="10">
        <v>3.4323565999999999</v>
      </c>
      <c r="BC678" s="10">
        <v>3.4302294</v>
      </c>
      <c r="BD678" s="10">
        <v>3.4286772999999999</v>
      </c>
      <c r="BE678" s="10">
        <v>3.4276629999999999</v>
      </c>
      <c r="BF678" s="10">
        <v>3.4271528999999998</v>
      </c>
      <c r="BG678" s="10">
        <v>3.4271307000000002</v>
      </c>
      <c r="BH678" s="10">
        <v>3.4275847000000002</v>
      </c>
      <c r="BI678" s="10">
        <v>3.4285033</v>
      </c>
      <c r="BJ678" s="10">
        <v>3.4298747999999999</v>
      </c>
      <c r="BK678" s="10">
        <v>3.4316876999999999</v>
      </c>
      <c r="BL678" s="10">
        <v>3.4339303000000001</v>
      </c>
      <c r="BM678" s="10">
        <v>3.436591</v>
      </c>
      <c r="BN678" s="10">
        <v>3.4396580999999999</v>
      </c>
      <c r="BO678" s="10">
        <v>3.4431199000000001</v>
      </c>
      <c r="BP678" s="10">
        <v>3.4469650000000001</v>
      </c>
      <c r="BQ678" s="10">
        <v>3.4511816</v>
      </c>
      <c r="BR678" s="10">
        <v>3.4836754000000001</v>
      </c>
      <c r="BS678" s="10">
        <v>3.5268777</v>
      </c>
      <c r="BU678" s="9">
        <v>76.11</v>
      </c>
      <c r="BV678" s="9">
        <v>80.28</v>
      </c>
      <c r="BW678" s="9">
        <v>83.98</v>
      </c>
      <c r="BX678" s="9">
        <v>94.39</v>
      </c>
      <c r="BY678" s="9">
        <v>98.75</v>
      </c>
      <c r="BZ678" s="9">
        <v>100.25</v>
      </c>
      <c r="CA678" s="9">
        <v>100.6</v>
      </c>
      <c r="CB678" s="9">
        <v>97.38</v>
      </c>
      <c r="CC678" s="9">
        <v>93.02</v>
      </c>
      <c r="CD678" s="9">
        <v>91.62</v>
      </c>
      <c r="CE678" s="9">
        <v>89.62</v>
      </c>
      <c r="CF678" s="9">
        <v>87.92</v>
      </c>
      <c r="CG678" s="9">
        <v>89.73</v>
      </c>
      <c r="CH678" s="9">
        <v>90.97</v>
      </c>
      <c r="CI678" s="9">
        <v>92.71</v>
      </c>
      <c r="CJ678" s="9">
        <v>96.17</v>
      </c>
      <c r="CK678" s="9">
        <v>99.58</v>
      </c>
      <c r="CL678" s="9">
        <v>102.7</v>
      </c>
      <c r="CM678" s="9">
        <v>102.55</v>
      </c>
      <c r="CN678" s="9">
        <v>95.25</v>
      </c>
      <c r="CO678" s="9">
        <v>80.97</v>
      </c>
      <c r="CP678" s="9">
        <v>78.38</v>
      </c>
      <c r="CQ678" s="9">
        <v>75.91</v>
      </c>
      <c r="CR678" s="9">
        <v>74.83</v>
      </c>
      <c r="CS678" s="9">
        <v>75.569999999999993</v>
      </c>
      <c r="CT678" s="9">
        <v>77.91</v>
      </c>
      <c r="CU678" s="9">
        <v>81.72</v>
      </c>
      <c r="CV678" s="9">
        <v>85.31</v>
      </c>
      <c r="CW678" s="9">
        <v>88.38</v>
      </c>
      <c r="CX678" s="9">
        <v>91.15</v>
      </c>
      <c r="CY678" s="9">
        <v>90.03</v>
      </c>
      <c r="CZ678" s="9">
        <v>85.59</v>
      </c>
      <c r="DA678" s="9">
        <v>69.88</v>
      </c>
      <c r="DB678" s="9">
        <v>69.78</v>
      </c>
      <c r="DC678" s="9">
        <v>67.819999999999993</v>
      </c>
      <c r="DD678" s="9">
        <v>67.2</v>
      </c>
      <c r="DE678" s="9">
        <v>67.7</v>
      </c>
      <c r="DF678" s="9">
        <v>70.040000000000006</v>
      </c>
      <c r="DG678" s="9">
        <v>74.41</v>
      </c>
      <c r="DH678" s="9">
        <v>77.98</v>
      </c>
      <c r="DI678" s="9">
        <v>81.180000000000007</v>
      </c>
      <c r="DJ678" s="9">
        <v>83.29</v>
      </c>
      <c r="DK678" s="9">
        <v>82.27</v>
      </c>
      <c r="DL678" s="9">
        <v>78.849999999999994</v>
      </c>
      <c r="DM678" s="9">
        <v>72.77</v>
      </c>
      <c r="DN678" s="9">
        <v>68.819999999999993</v>
      </c>
      <c r="DO678" s="9">
        <v>67.67</v>
      </c>
      <c r="DP678" s="9">
        <v>66.22</v>
      </c>
      <c r="DR678" s="9">
        <v>67.900000000000006</v>
      </c>
      <c r="DS678" s="9">
        <v>71.7</v>
      </c>
      <c r="DT678" s="9">
        <v>71.7</v>
      </c>
      <c r="DU678" s="9">
        <v>85.45</v>
      </c>
      <c r="DV678" s="9">
        <v>87.2</v>
      </c>
      <c r="DW678" s="9">
        <v>89.25</v>
      </c>
      <c r="DX678" s="9">
        <v>89.15</v>
      </c>
      <c r="DY678" s="9">
        <v>84.15</v>
      </c>
      <c r="DZ678" s="9">
        <v>76.7</v>
      </c>
      <c r="EA678" s="9">
        <v>74.150000000000006</v>
      </c>
      <c r="EB678" s="9">
        <v>73.45</v>
      </c>
      <c r="EC678" s="9">
        <v>72.25</v>
      </c>
      <c r="ED678" s="9">
        <v>72.25</v>
      </c>
      <c r="EE678" s="9">
        <v>74.95</v>
      </c>
      <c r="EF678" s="9">
        <v>83.2</v>
      </c>
      <c r="EG678" s="9">
        <v>85.85</v>
      </c>
      <c r="EH678" s="9">
        <v>86.2</v>
      </c>
      <c r="EI678" s="9">
        <v>86.2</v>
      </c>
      <c r="EJ678" s="9">
        <v>85.5</v>
      </c>
      <c r="EK678" s="9">
        <v>81.150000000000006</v>
      </c>
      <c r="EL678" s="9">
        <v>68.900000000000006</v>
      </c>
      <c r="EM678" s="9">
        <v>65.099999999999994</v>
      </c>
      <c r="EN678" s="9">
        <v>64.849999999999994</v>
      </c>
      <c r="EO678" s="9">
        <v>65.099999999999994</v>
      </c>
      <c r="EP678" s="9">
        <v>65.7</v>
      </c>
      <c r="EQ678" s="9">
        <v>68.650000000000006</v>
      </c>
      <c r="ER678" s="9">
        <v>77.05</v>
      </c>
      <c r="ES678" s="9">
        <v>79.75</v>
      </c>
      <c r="ET678" s="9">
        <v>80</v>
      </c>
      <c r="EU678" s="9">
        <v>79.900000000000006</v>
      </c>
      <c r="EV678" s="9">
        <v>79.349999999999994</v>
      </c>
      <c r="EW678" s="9">
        <v>76.5</v>
      </c>
      <c r="EX678" s="9">
        <v>68.45</v>
      </c>
      <c r="EY678" s="9">
        <v>65.900000000000006</v>
      </c>
      <c r="EZ678" s="9">
        <v>65.7</v>
      </c>
      <c r="FA678" s="9">
        <v>65.900000000000006</v>
      </c>
      <c r="FB678" s="9">
        <v>66.400000000000006</v>
      </c>
      <c r="FC678" s="9">
        <v>68.75</v>
      </c>
      <c r="FD678" s="9">
        <v>75.599999999999994</v>
      </c>
      <c r="FE678" s="9">
        <v>77.8</v>
      </c>
      <c r="FF678" s="9">
        <v>78.05</v>
      </c>
      <c r="FG678" s="9">
        <v>78</v>
      </c>
      <c r="FH678" s="9">
        <v>77.5</v>
      </c>
      <c r="FI678" s="9">
        <v>74.5</v>
      </c>
      <c r="FJ678" s="9">
        <v>66.099999999999994</v>
      </c>
      <c r="FK678" s="9">
        <v>63.45</v>
      </c>
      <c r="FL678" s="9">
        <v>63.3</v>
      </c>
      <c r="FM678" s="9">
        <v>63.5</v>
      </c>
      <c r="FO678" s="9">
        <v>83.980599999999995</v>
      </c>
      <c r="FP678" s="7">
        <v>81.349999999999994</v>
      </c>
      <c r="FQ678" s="9">
        <v>1.2853000000000001</v>
      </c>
      <c r="FR678" s="7">
        <f t="shared" si="99"/>
        <v>63.292616509764251</v>
      </c>
      <c r="FT678" s="7">
        <v>3.92</v>
      </c>
      <c r="FU678" s="7">
        <v>4.0999999999999996</v>
      </c>
      <c r="FV678" s="9">
        <v>84.087900000000005</v>
      </c>
      <c r="FX678" s="9">
        <v>81.13</v>
      </c>
      <c r="FY678" s="9">
        <v>79.56</v>
      </c>
      <c r="FZ678" s="9">
        <v>78.14</v>
      </c>
      <c r="GA678" s="9">
        <v>76.319999999999993</v>
      </c>
      <c r="GB678" s="9">
        <v>73.28</v>
      </c>
    </row>
    <row r="679" spans="1:184" x14ac:dyDescent="0.25">
      <c r="A679" s="6">
        <f t="shared" si="100"/>
        <v>45502</v>
      </c>
      <c r="B679" s="13">
        <f t="shared" si="116"/>
        <v>7</v>
      </c>
      <c r="C679" s="13">
        <f t="shared" si="117"/>
        <v>2024</v>
      </c>
      <c r="D679">
        <f t="shared" si="118"/>
        <v>202407</v>
      </c>
      <c r="E679">
        <f t="shared" si="119"/>
        <v>3</v>
      </c>
      <c r="F679">
        <f t="shared" si="120"/>
        <v>202403</v>
      </c>
      <c r="G679" t="s">
        <v>1442</v>
      </c>
      <c r="H679" s="9">
        <v>5.25</v>
      </c>
      <c r="I679" s="9">
        <v>5.2</v>
      </c>
      <c r="J679" s="10">
        <v>5.0569388999999996</v>
      </c>
      <c r="K679" s="10">
        <v>4.9876402000000004</v>
      </c>
      <c r="L679" s="10">
        <v>4.9042190000000003</v>
      </c>
      <c r="M679" s="10">
        <v>4.8111968000000003</v>
      </c>
      <c r="N679" s="10">
        <v>4.7151489</v>
      </c>
      <c r="O679" s="10">
        <v>4.6192462000000001</v>
      </c>
      <c r="P679" s="10">
        <v>4.5258589000000002</v>
      </c>
      <c r="Q679" s="10">
        <v>4.4376597000000002</v>
      </c>
      <c r="R679" s="10">
        <v>4.3571058999999996</v>
      </c>
      <c r="S679" s="10">
        <v>4.2846741000000002</v>
      </c>
      <c r="T679" s="10">
        <v>4.2203496999999999</v>
      </c>
      <c r="U679" s="10">
        <v>4.1630387999999998</v>
      </c>
      <c r="V679" s="10">
        <v>4.1107351000000003</v>
      </c>
      <c r="W679" s="10">
        <v>4.0624970999999999</v>
      </c>
      <c r="X679" s="10">
        <v>4.0177246000000002</v>
      </c>
      <c r="Y679" s="10">
        <v>3.9758155999999998</v>
      </c>
      <c r="Z679" s="10">
        <v>3.9361684000000001</v>
      </c>
      <c r="AA679" s="10">
        <v>3.8981824999999999</v>
      </c>
      <c r="AB679" s="10">
        <v>3.8613564999999999</v>
      </c>
      <c r="AC679" s="10">
        <v>3.8256541999999998</v>
      </c>
      <c r="AD679" s="10">
        <v>3.7911757000000001</v>
      </c>
      <c r="AE679" s="10">
        <v>3.7580198</v>
      </c>
      <c r="AF679" s="10">
        <v>3.7262852999999998</v>
      </c>
      <c r="AG679" s="10">
        <v>3.6960722000000001</v>
      </c>
      <c r="AH679" s="10">
        <v>3.6674555999999998</v>
      </c>
      <c r="AI679" s="10">
        <v>3.6404160999999999</v>
      </c>
      <c r="AJ679" s="10">
        <v>3.6149116999999999</v>
      </c>
      <c r="AK679" s="10">
        <v>3.5908991000000001</v>
      </c>
      <c r="AL679" s="10">
        <v>3.5683354</v>
      </c>
      <c r="AM679" s="10">
        <v>3.5471783000000001</v>
      </c>
      <c r="AN679" s="10">
        <v>3.5273848999999999</v>
      </c>
      <c r="AO679" s="10">
        <v>3.508912</v>
      </c>
      <c r="AP679" s="10">
        <v>3.4917174000000002</v>
      </c>
      <c r="AQ679" s="10">
        <v>3.4757581000000002</v>
      </c>
      <c r="AR679" s="10">
        <v>3.4609912</v>
      </c>
      <c r="AS679" s="10">
        <v>3.4473742000000001</v>
      </c>
      <c r="AT679" s="10">
        <v>3.4348659000000001</v>
      </c>
      <c r="AU679" s="10">
        <v>3.4234322000000001</v>
      </c>
      <c r="AV679" s="10">
        <v>3.4130410000000002</v>
      </c>
      <c r="AW679" s="10">
        <v>3.4036599999999999</v>
      </c>
      <c r="AX679" s="10">
        <v>3.3952567</v>
      </c>
      <c r="AY679" s="10">
        <v>3.3877989999999998</v>
      </c>
      <c r="AZ679" s="10">
        <v>3.3812546000000001</v>
      </c>
      <c r="BA679" s="10">
        <v>3.3755910999999998</v>
      </c>
      <c r="BB679" s="10">
        <v>3.3707764</v>
      </c>
      <c r="BC679" s="10">
        <v>3.3667780999999999</v>
      </c>
      <c r="BD679" s="10">
        <v>3.3635638000000001</v>
      </c>
      <c r="BE679" s="10">
        <v>3.3611013999999999</v>
      </c>
      <c r="BF679" s="10">
        <v>3.3593598</v>
      </c>
      <c r="BG679" s="10">
        <v>3.3583147000000002</v>
      </c>
      <c r="BH679" s="10">
        <v>3.3579444000000001</v>
      </c>
      <c r="BI679" s="10">
        <v>3.3582269</v>
      </c>
      <c r="BJ679" s="10">
        <v>3.3591403</v>
      </c>
      <c r="BK679" s="10">
        <v>3.3606626999999998</v>
      </c>
      <c r="BL679" s="10">
        <v>3.3627722000000002</v>
      </c>
      <c r="BM679" s="10">
        <v>3.3654468999999998</v>
      </c>
      <c r="BN679" s="10">
        <v>3.3686649000000002</v>
      </c>
      <c r="BO679" s="10">
        <v>3.3724042000000001</v>
      </c>
      <c r="BP679" s="10">
        <v>3.3766430999999999</v>
      </c>
      <c r="BQ679" s="10">
        <v>3.3813594999999999</v>
      </c>
      <c r="BR679" s="10">
        <v>3.4184784000000001</v>
      </c>
      <c r="BS679" s="10">
        <v>3.4673790000000002</v>
      </c>
      <c r="BU679" s="9">
        <v>79.7</v>
      </c>
      <c r="BV679" s="9">
        <v>83.84</v>
      </c>
      <c r="BW679" s="9">
        <v>87.2</v>
      </c>
      <c r="BX679" s="9">
        <v>96.83</v>
      </c>
      <c r="BY679" s="9">
        <v>101</v>
      </c>
      <c r="BZ679" s="9">
        <v>102.24</v>
      </c>
      <c r="CA679" s="9">
        <v>102.59</v>
      </c>
      <c r="CB679" s="9">
        <v>99.37</v>
      </c>
      <c r="CC679" s="9">
        <v>95.13</v>
      </c>
      <c r="CD679" s="9">
        <v>93.73</v>
      </c>
      <c r="CE679" s="9">
        <v>91.73</v>
      </c>
      <c r="CF679" s="9">
        <v>90.19</v>
      </c>
      <c r="CG679" s="9">
        <v>92</v>
      </c>
      <c r="CH679" s="9">
        <v>93.24</v>
      </c>
      <c r="CI679" s="9">
        <v>94.9</v>
      </c>
      <c r="CJ679" s="9">
        <v>98.33</v>
      </c>
      <c r="CK679" s="9">
        <v>101.71</v>
      </c>
      <c r="CL679" s="9">
        <v>104.79</v>
      </c>
      <c r="CM679" s="9">
        <v>104.6</v>
      </c>
      <c r="CN679" s="9">
        <v>97.24</v>
      </c>
      <c r="CO679" s="9">
        <v>81.86</v>
      </c>
      <c r="CP679" s="9">
        <v>79.27</v>
      </c>
      <c r="CQ679" s="9">
        <v>76.8</v>
      </c>
      <c r="CR679" s="9">
        <v>75.72</v>
      </c>
      <c r="CS679" s="9">
        <v>76.459999999999994</v>
      </c>
      <c r="CT679" s="9">
        <v>78.8</v>
      </c>
      <c r="CU679" s="9">
        <v>82.63</v>
      </c>
      <c r="CV679" s="9">
        <v>86.22</v>
      </c>
      <c r="CW679" s="9">
        <v>89.29</v>
      </c>
      <c r="CX679" s="9">
        <v>92.06</v>
      </c>
      <c r="CY679" s="9">
        <v>90.94</v>
      </c>
      <c r="CZ679" s="9">
        <v>86.5</v>
      </c>
      <c r="DA679" s="9">
        <v>70.3</v>
      </c>
      <c r="DB679" s="9">
        <v>70.2</v>
      </c>
      <c r="DC679" s="9">
        <v>68.239999999999995</v>
      </c>
      <c r="DD679" s="9">
        <v>67.62</v>
      </c>
      <c r="DE679" s="9">
        <v>68.12</v>
      </c>
      <c r="DF679" s="9">
        <v>70.459999999999994</v>
      </c>
      <c r="DG679" s="9">
        <v>74.83</v>
      </c>
      <c r="DH679" s="9">
        <v>78.400000000000006</v>
      </c>
      <c r="DI679" s="9">
        <v>81.599999999999994</v>
      </c>
      <c r="DJ679" s="9">
        <v>83.71</v>
      </c>
      <c r="DK679" s="9">
        <v>82.69</v>
      </c>
      <c r="DL679" s="9">
        <v>79.27</v>
      </c>
      <c r="DM679" s="9">
        <v>73.19</v>
      </c>
      <c r="DN679" s="9">
        <v>69.239999999999995</v>
      </c>
      <c r="DO679" s="9">
        <v>68.09</v>
      </c>
      <c r="DP679" s="9">
        <v>66.64</v>
      </c>
      <c r="DR679" s="9">
        <v>69.55</v>
      </c>
      <c r="DS679" s="9">
        <v>73.849999999999994</v>
      </c>
      <c r="DT679" s="9">
        <v>74.2</v>
      </c>
      <c r="DU679" s="9">
        <v>87.15</v>
      </c>
      <c r="DV679" s="9">
        <v>88.5</v>
      </c>
      <c r="DW679" s="9">
        <v>90.85</v>
      </c>
      <c r="DX679" s="9">
        <v>90.75</v>
      </c>
      <c r="DY679" s="9">
        <v>85.75</v>
      </c>
      <c r="DZ679" s="9">
        <v>78.05</v>
      </c>
      <c r="EA679" s="9">
        <v>75.55</v>
      </c>
      <c r="EB679" s="9">
        <v>74.8</v>
      </c>
      <c r="EC679" s="9">
        <v>73.5</v>
      </c>
      <c r="ED679" s="9">
        <v>73.5</v>
      </c>
      <c r="EE679" s="9">
        <v>76.349999999999994</v>
      </c>
      <c r="EF679" s="9">
        <v>84.5</v>
      </c>
      <c r="EG679" s="9">
        <v>87.1</v>
      </c>
      <c r="EH679" s="9">
        <v>87.45</v>
      </c>
      <c r="EI679" s="9">
        <v>87.45</v>
      </c>
      <c r="EJ679" s="9">
        <v>86.75</v>
      </c>
      <c r="EK679" s="9">
        <v>82.15</v>
      </c>
      <c r="EL679" s="9">
        <v>69.45</v>
      </c>
      <c r="EM679" s="9">
        <v>65.5</v>
      </c>
      <c r="EN679" s="9">
        <v>65.2</v>
      </c>
      <c r="EO679" s="9">
        <v>65.45</v>
      </c>
      <c r="EP679" s="9">
        <v>66.099999999999994</v>
      </c>
      <c r="EQ679" s="9">
        <v>69.45</v>
      </c>
      <c r="ER679" s="9">
        <v>78.599999999999994</v>
      </c>
      <c r="ES679" s="9">
        <v>81.5</v>
      </c>
      <c r="ET679" s="9">
        <v>81.8</v>
      </c>
      <c r="EU679" s="9">
        <v>81.650000000000006</v>
      </c>
      <c r="EV679" s="9">
        <v>81.099999999999994</v>
      </c>
      <c r="EW679" s="9">
        <v>78.150000000000006</v>
      </c>
      <c r="EX679" s="9">
        <v>70.150000000000006</v>
      </c>
      <c r="EY679" s="9">
        <v>67.599999999999994</v>
      </c>
      <c r="EZ679" s="9">
        <v>67.45</v>
      </c>
      <c r="FA679" s="9">
        <v>67.599999999999994</v>
      </c>
      <c r="FB679" s="9">
        <v>68.099999999999994</v>
      </c>
      <c r="FC679" s="9">
        <v>70.55</v>
      </c>
      <c r="FD679" s="9">
        <v>77.349999999999994</v>
      </c>
      <c r="FE679" s="9">
        <v>79.55</v>
      </c>
      <c r="FF679" s="9">
        <v>79.8</v>
      </c>
      <c r="FG679" s="9">
        <v>79.75</v>
      </c>
      <c r="FH679" s="9">
        <v>79.2</v>
      </c>
      <c r="FI679" s="9">
        <v>76.150000000000006</v>
      </c>
      <c r="FJ679" s="9">
        <v>67.8</v>
      </c>
      <c r="FK679" s="9">
        <v>65.2</v>
      </c>
      <c r="FL679" s="9">
        <v>65</v>
      </c>
      <c r="FM679" s="9">
        <v>65.2</v>
      </c>
      <c r="FO679" s="9">
        <v>84.138400000000004</v>
      </c>
      <c r="FP679" s="7">
        <v>80.94</v>
      </c>
      <c r="FQ679" s="9">
        <v>1.2847</v>
      </c>
      <c r="FR679" s="7">
        <f t="shared" si="99"/>
        <v>63.003035728185566</v>
      </c>
      <c r="FT679" s="7">
        <v>3.88</v>
      </c>
      <c r="FU679" s="7">
        <v>4.05</v>
      </c>
      <c r="FV679" s="9">
        <v>84.238299999999995</v>
      </c>
      <c r="FX679" s="9">
        <v>79.78</v>
      </c>
      <c r="FY679" s="9">
        <v>78.42</v>
      </c>
      <c r="FZ679" s="9">
        <v>77.2</v>
      </c>
      <c r="GA679" s="9">
        <v>75.59</v>
      </c>
      <c r="GB679" s="9">
        <v>72.86</v>
      </c>
    </row>
    <row r="680" spans="1:184" x14ac:dyDescent="0.25">
      <c r="A680" s="6">
        <f t="shared" si="100"/>
        <v>45503</v>
      </c>
      <c r="B680" s="13">
        <f t="shared" si="116"/>
        <v>7</v>
      </c>
      <c r="C680" s="13">
        <f t="shared" si="117"/>
        <v>2024</v>
      </c>
      <c r="D680">
        <f t="shared" si="118"/>
        <v>202407</v>
      </c>
      <c r="E680">
        <f t="shared" si="119"/>
        <v>3</v>
      </c>
      <c r="F680">
        <f t="shared" si="120"/>
        <v>202403</v>
      </c>
      <c r="G680" t="s">
        <v>1443</v>
      </c>
      <c r="H680" s="9">
        <v>5.25</v>
      </c>
      <c r="I680" s="9">
        <v>5.2</v>
      </c>
      <c r="J680" s="10">
        <v>5.0504036000000001</v>
      </c>
      <c r="K680" s="10">
        <v>4.9843019000000002</v>
      </c>
      <c r="L680" s="10">
        <v>4.9021061000000001</v>
      </c>
      <c r="M680" s="10">
        <v>4.8077537000000001</v>
      </c>
      <c r="N680" s="10">
        <v>4.7082136999999999</v>
      </c>
      <c r="O680" s="10">
        <v>4.6075334000000003</v>
      </c>
      <c r="P680" s="10">
        <v>4.5083491999999996</v>
      </c>
      <c r="Q680" s="10">
        <v>4.4136572999999997</v>
      </c>
      <c r="R680" s="10">
        <v>4.3260604999999996</v>
      </c>
      <c r="S680" s="10">
        <v>4.2466629999999999</v>
      </c>
      <c r="T680" s="10">
        <v>4.1761455999999999</v>
      </c>
      <c r="U680" s="10">
        <v>4.1140293999999997</v>
      </c>
      <c r="V680" s="10">
        <v>4.0582997000000001</v>
      </c>
      <c r="W680" s="10">
        <v>4.0078171999999999</v>
      </c>
      <c r="X680" s="10">
        <v>3.9617722</v>
      </c>
      <c r="Y680" s="10">
        <v>3.9193533</v>
      </c>
      <c r="Z680" s="10">
        <v>3.8797492</v>
      </c>
      <c r="AA680" s="10">
        <v>3.8421501999999998</v>
      </c>
      <c r="AB680" s="10">
        <v>3.8058727000000001</v>
      </c>
      <c r="AC680" s="10">
        <v>3.7708265999999999</v>
      </c>
      <c r="AD680" s="10">
        <v>3.7370950000000001</v>
      </c>
      <c r="AE680" s="10">
        <v>3.7047595000000002</v>
      </c>
      <c r="AF680" s="10">
        <v>3.6739020999999998</v>
      </c>
      <c r="AG680" s="10">
        <v>3.6446055999999998</v>
      </c>
      <c r="AH680" s="10">
        <v>3.6169313999999999</v>
      </c>
      <c r="AI680" s="10">
        <v>3.5908584000000001</v>
      </c>
      <c r="AJ680" s="10">
        <v>3.5663461999999999</v>
      </c>
      <c r="AK680" s="10">
        <v>3.5433533000000002</v>
      </c>
      <c r="AL680" s="10">
        <v>3.5218383000000002</v>
      </c>
      <c r="AM680" s="10">
        <v>3.5017605999999999</v>
      </c>
      <c r="AN680" s="10">
        <v>3.4830787000000001</v>
      </c>
      <c r="AO680" s="10">
        <v>3.4657513999999998</v>
      </c>
      <c r="AP680" s="10">
        <v>3.4497377999999999</v>
      </c>
      <c r="AQ680" s="10">
        <v>3.4349965999999998</v>
      </c>
      <c r="AR680" s="10">
        <v>3.4214864999999999</v>
      </c>
      <c r="AS680" s="10">
        <v>3.4091667000000001</v>
      </c>
      <c r="AT680" s="10">
        <v>3.3979957000000001</v>
      </c>
      <c r="AU680" s="10">
        <v>3.387931</v>
      </c>
      <c r="AV680" s="10">
        <v>3.3789303999999998</v>
      </c>
      <c r="AW680" s="10">
        <v>3.3709513000000002</v>
      </c>
      <c r="AX680" s="10">
        <v>3.3639511999999998</v>
      </c>
      <c r="AY680" s="10">
        <v>3.3578876000000002</v>
      </c>
      <c r="AZ680" s="10">
        <v>3.3527182</v>
      </c>
      <c r="BA680" s="10">
        <v>3.3484001999999999</v>
      </c>
      <c r="BB680" s="10">
        <v>3.3448913999999998</v>
      </c>
      <c r="BC680" s="10">
        <v>3.3421490999999999</v>
      </c>
      <c r="BD680" s="10">
        <v>3.340131</v>
      </c>
      <c r="BE680" s="10">
        <v>3.3387945000000001</v>
      </c>
      <c r="BF680" s="10">
        <v>3.3381001000000001</v>
      </c>
      <c r="BG680" s="10">
        <v>3.3380234</v>
      </c>
      <c r="BH680" s="10">
        <v>3.3385441999999999</v>
      </c>
      <c r="BI680" s="10">
        <v>3.3396423999999998</v>
      </c>
      <c r="BJ680" s="10">
        <v>3.3412978999999998</v>
      </c>
      <c r="BK680" s="10">
        <v>3.3434908000000001</v>
      </c>
      <c r="BL680" s="10">
        <v>3.3462008999999999</v>
      </c>
      <c r="BM680" s="10">
        <v>3.3494081000000002</v>
      </c>
      <c r="BN680" s="10">
        <v>3.3530924</v>
      </c>
      <c r="BO680" s="10">
        <v>3.3572335999999998</v>
      </c>
      <c r="BP680" s="10">
        <v>3.3618119000000002</v>
      </c>
      <c r="BQ680" s="10">
        <v>3.3668068999999998</v>
      </c>
      <c r="BR680" s="10">
        <v>3.4045049999999999</v>
      </c>
      <c r="BS680" s="10">
        <v>3.4527481</v>
      </c>
      <c r="BU680" s="9">
        <v>80.5</v>
      </c>
      <c r="BV680" s="9">
        <v>84.96</v>
      </c>
      <c r="BW680" s="9">
        <v>88.02</v>
      </c>
      <c r="BX680" s="9">
        <v>97.59</v>
      </c>
      <c r="BY680" s="9">
        <v>101.46</v>
      </c>
      <c r="BZ680" s="9">
        <v>102.96</v>
      </c>
      <c r="CA680" s="9">
        <v>103.38</v>
      </c>
      <c r="CB680" s="9">
        <v>100.15</v>
      </c>
      <c r="CC680" s="9">
        <v>95.87</v>
      </c>
      <c r="CD680" s="9">
        <v>94.46</v>
      </c>
      <c r="CE680" s="9">
        <v>92.46</v>
      </c>
      <c r="CF680" s="9">
        <v>90.92</v>
      </c>
      <c r="CG680" s="9">
        <v>92.73</v>
      </c>
      <c r="CH680" s="9">
        <v>93.97</v>
      </c>
      <c r="CI680" s="9">
        <v>95.1</v>
      </c>
      <c r="CJ680" s="9">
        <v>98.53</v>
      </c>
      <c r="CK680" s="9">
        <v>101.91</v>
      </c>
      <c r="CL680" s="9">
        <v>104.99</v>
      </c>
      <c r="CM680" s="9">
        <v>104.8</v>
      </c>
      <c r="CN680" s="9">
        <v>97.44</v>
      </c>
      <c r="CO680" s="9">
        <v>81.77</v>
      </c>
      <c r="CP680" s="9">
        <v>79.239999999999995</v>
      </c>
      <c r="CQ680" s="9">
        <v>76.81</v>
      </c>
      <c r="CR680" s="9">
        <v>75.760000000000005</v>
      </c>
      <c r="CS680" s="9">
        <v>76.52</v>
      </c>
      <c r="CT680" s="9">
        <v>78.88</v>
      </c>
      <c r="CU680" s="9">
        <v>82.68</v>
      </c>
      <c r="CV680" s="9">
        <v>86.29</v>
      </c>
      <c r="CW680" s="9">
        <v>89.38</v>
      </c>
      <c r="CX680" s="9">
        <v>92.17</v>
      </c>
      <c r="CY680" s="9">
        <v>91.08</v>
      </c>
      <c r="CZ680" s="9">
        <v>86.66</v>
      </c>
      <c r="DA680" s="9">
        <v>69.900000000000006</v>
      </c>
      <c r="DB680" s="9">
        <v>69.86</v>
      </c>
      <c r="DC680" s="9">
        <v>68.48</v>
      </c>
      <c r="DD680" s="9">
        <v>67.900000000000006</v>
      </c>
      <c r="DE680" s="9">
        <v>68.400000000000006</v>
      </c>
      <c r="DF680" s="9">
        <v>70.739999999999995</v>
      </c>
      <c r="DG680" s="9">
        <v>74.540000000000006</v>
      </c>
      <c r="DH680" s="9">
        <v>78.11</v>
      </c>
      <c r="DI680" s="9">
        <v>81.31</v>
      </c>
      <c r="DJ680" s="9">
        <v>83.42</v>
      </c>
      <c r="DK680" s="9">
        <v>82.4</v>
      </c>
      <c r="DL680" s="9">
        <v>78.98</v>
      </c>
      <c r="DM680" s="9">
        <v>72.900000000000006</v>
      </c>
      <c r="DN680" s="9">
        <v>68.95</v>
      </c>
      <c r="DO680" s="9">
        <v>67.8</v>
      </c>
      <c r="DP680" s="9">
        <v>66.349999999999994</v>
      </c>
      <c r="DR680" s="9">
        <v>69.900000000000006</v>
      </c>
      <c r="DS680" s="9">
        <v>74.150000000000006</v>
      </c>
      <c r="DT680" s="9">
        <v>74.45</v>
      </c>
      <c r="DU680" s="9">
        <v>87.4</v>
      </c>
      <c r="DV680" s="9">
        <v>88.3</v>
      </c>
      <c r="DW680" s="9">
        <v>91.1</v>
      </c>
      <c r="DX680" s="9">
        <v>91</v>
      </c>
      <c r="DY680" s="9">
        <v>86</v>
      </c>
      <c r="DZ680" s="9">
        <v>78.400000000000006</v>
      </c>
      <c r="EA680" s="9">
        <v>75.900000000000006</v>
      </c>
      <c r="EB680" s="9">
        <v>75.150000000000006</v>
      </c>
      <c r="EC680" s="9">
        <v>73.8</v>
      </c>
      <c r="ED680" s="9">
        <v>73.8</v>
      </c>
      <c r="EE680" s="9">
        <v>76.650000000000006</v>
      </c>
      <c r="EF680" s="9">
        <v>84.8</v>
      </c>
      <c r="EG680" s="9">
        <v>87.4</v>
      </c>
      <c r="EH680" s="9">
        <v>87.75</v>
      </c>
      <c r="EI680" s="9">
        <v>87.75</v>
      </c>
      <c r="EJ680" s="9">
        <v>87.05</v>
      </c>
      <c r="EK680" s="9">
        <v>82.35</v>
      </c>
      <c r="EL680" s="9">
        <v>69.5</v>
      </c>
      <c r="EM680" s="9">
        <v>65.45</v>
      </c>
      <c r="EN680" s="9">
        <v>65.2</v>
      </c>
      <c r="EO680" s="9">
        <v>65.5</v>
      </c>
      <c r="EP680" s="9">
        <v>66.099999999999994</v>
      </c>
      <c r="EQ680" s="9">
        <v>69.05</v>
      </c>
      <c r="ER680" s="9">
        <v>77.2</v>
      </c>
      <c r="ES680" s="9">
        <v>79.8</v>
      </c>
      <c r="ET680" s="9">
        <v>80.099999999999994</v>
      </c>
      <c r="EU680" s="9">
        <v>80</v>
      </c>
      <c r="EV680" s="9">
        <v>79.45</v>
      </c>
      <c r="EW680" s="9">
        <v>76.5</v>
      </c>
      <c r="EX680" s="9">
        <v>68.5</v>
      </c>
      <c r="EY680" s="9">
        <v>66</v>
      </c>
      <c r="EZ680" s="9">
        <v>65.8</v>
      </c>
      <c r="FA680" s="9">
        <v>66</v>
      </c>
      <c r="FB680" s="9">
        <v>66.5</v>
      </c>
      <c r="FC680" s="9">
        <v>68.95</v>
      </c>
      <c r="FD680" s="9">
        <v>75.75</v>
      </c>
      <c r="FE680" s="9">
        <v>77.900000000000006</v>
      </c>
      <c r="FF680" s="9">
        <v>78.2</v>
      </c>
      <c r="FG680" s="9">
        <v>78.150000000000006</v>
      </c>
      <c r="FH680" s="9">
        <v>77.599999999999994</v>
      </c>
      <c r="FI680" s="9">
        <v>74.55</v>
      </c>
      <c r="FJ680" s="9">
        <v>66.2</v>
      </c>
      <c r="FK680" s="9">
        <v>63.55</v>
      </c>
      <c r="FL680" s="9">
        <v>63.4</v>
      </c>
      <c r="FM680" s="9">
        <v>63.6</v>
      </c>
      <c r="FO680" s="9">
        <v>84.043800000000005</v>
      </c>
      <c r="FP680" s="7">
        <v>79.260000000000005</v>
      </c>
      <c r="FQ680" s="9">
        <v>1.2827999999999999</v>
      </c>
      <c r="FR680" s="7">
        <f t="shared" si="99"/>
        <v>61.786716557530411</v>
      </c>
      <c r="FT680" s="7">
        <v>3.86</v>
      </c>
      <c r="FU680" s="7">
        <v>4.03</v>
      </c>
      <c r="FV680" s="9">
        <v>84.149000000000001</v>
      </c>
      <c r="FX680" s="9">
        <v>78.63</v>
      </c>
      <c r="FY680" s="9">
        <v>77.56</v>
      </c>
      <c r="FZ680" s="9">
        <v>76.5</v>
      </c>
      <c r="GA680" s="9">
        <v>75.02</v>
      </c>
      <c r="GB680" s="9">
        <v>72.459999999999994</v>
      </c>
    </row>
    <row r="681" spans="1:184" x14ac:dyDescent="0.25">
      <c r="A681" s="6">
        <f t="shared" si="100"/>
        <v>45504</v>
      </c>
      <c r="B681" s="13">
        <f t="shared" si="116"/>
        <v>7</v>
      </c>
      <c r="C681" s="13">
        <f t="shared" si="117"/>
        <v>2024</v>
      </c>
      <c r="D681">
        <f t="shared" si="118"/>
        <v>202407</v>
      </c>
      <c r="E681">
        <f t="shared" si="119"/>
        <v>3</v>
      </c>
      <c r="F681">
        <f t="shared" si="120"/>
        <v>202403</v>
      </c>
      <c r="G681" t="s">
        <v>1444</v>
      </c>
      <c r="H681" s="9">
        <v>5.25</v>
      </c>
      <c r="I681" s="9">
        <v>5.2</v>
      </c>
      <c r="J681" s="10">
        <v>5.0434858</v>
      </c>
      <c r="K681" s="10">
        <v>4.9766567000000004</v>
      </c>
      <c r="L681" s="10">
        <v>4.8906362000000003</v>
      </c>
      <c r="M681" s="10">
        <v>4.7899273000000004</v>
      </c>
      <c r="N681" s="10">
        <v>4.6838264000000001</v>
      </c>
      <c r="O681" s="10">
        <v>4.5783893999999998</v>
      </c>
      <c r="P681" s="10">
        <v>4.4773398000000002</v>
      </c>
      <c r="Q681" s="10">
        <v>4.3834489999999997</v>
      </c>
      <c r="R681" s="10">
        <v>4.2980689999999999</v>
      </c>
      <c r="S681" s="10">
        <v>4.2216317999999999</v>
      </c>
      <c r="T681" s="10">
        <v>4.1537395999999998</v>
      </c>
      <c r="U681" s="10">
        <v>4.0935486000000001</v>
      </c>
      <c r="V681" s="10">
        <v>4.0386759000000003</v>
      </c>
      <c r="W681" s="10">
        <v>3.9880026000000002</v>
      </c>
      <c r="X681" s="10">
        <v>3.9408492000000002</v>
      </c>
      <c r="Y681" s="10">
        <v>3.8965344000000002</v>
      </c>
      <c r="Z681" s="10">
        <v>3.8543774000000002</v>
      </c>
      <c r="AA681" s="10">
        <v>3.8136983999999998</v>
      </c>
      <c r="AB681" s="10">
        <v>3.7739186</v>
      </c>
      <c r="AC681" s="10">
        <v>3.7350370000000002</v>
      </c>
      <c r="AD681" s="10">
        <v>3.6972575999999999</v>
      </c>
      <c r="AE681" s="10">
        <v>3.6607829999999999</v>
      </c>
      <c r="AF681" s="10">
        <v>3.6258159999999999</v>
      </c>
      <c r="AG681" s="10">
        <v>3.5925606999999999</v>
      </c>
      <c r="AH681" s="10">
        <v>3.5611790000000001</v>
      </c>
      <c r="AI681" s="10">
        <v>3.5316697000000001</v>
      </c>
      <c r="AJ681" s="10">
        <v>3.5039918000000001</v>
      </c>
      <c r="AK681" s="10">
        <v>3.4781032999999999</v>
      </c>
      <c r="AL681" s="10">
        <v>3.4539623000000002</v>
      </c>
      <c r="AM681" s="10">
        <v>3.4315277000000002</v>
      </c>
      <c r="AN681" s="10">
        <v>3.4107574999999999</v>
      </c>
      <c r="AO681" s="10">
        <v>3.39161</v>
      </c>
      <c r="AP681" s="10">
        <v>3.3740437999999999</v>
      </c>
      <c r="AQ681" s="10">
        <v>3.3580171000000001</v>
      </c>
      <c r="AR681" s="10">
        <v>3.3434881000000001</v>
      </c>
      <c r="AS681" s="10">
        <v>3.3304155</v>
      </c>
      <c r="AT681" s="10">
        <v>3.3187541</v>
      </c>
      <c r="AU681" s="10">
        <v>3.3084432000000001</v>
      </c>
      <c r="AV681" s="10">
        <v>3.2994173999999998</v>
      </c>
      <c r="AW681" s="10">
        <v>3.2916112000000002</v>
      </c>
      <c r="AX681" s="10">
        <v>3.2849588000000001</v>
      </c>
      <c r="AY681" s="10">
        <v>3.2793950000000001</v>
      </c>
      <c r="AZ681" s="10">
        <v>3.2748539999999999</v>
      </c>
      <c r="BA681" s="10">
        <v>3.2712704000000001</v>
      </c>
      <c r="BB681" s="10">
        <v>3.2685786999999999</v>
      </c>
      <c r="BC681" s="10">
        <v>3.2667133000000002</v>
      </c>
      <c r="BD681" s="10">
        <v>3.2656087</v>
      </c>
      <c r="BE681" s="10">
        <v>3.2651994000000002</v>
      </c>
      <c r="BF681" s="10">
        <v>3.2654257000000002</v>
      </c>
      <c r="BG681" s="10">
        <v>3.2662547000000002</v>
      </c>
      <c r="BH681" s="10">
        <v>3.2676606000000001</v>
      </c>
      <c r="BI681" s="10">
        <v>3.2696176000000001</v>
      </c>
      <c r="BJ681" s="10">
        <v>3.2721</v>
      </c>
      <c r="BK681" s="10">
        <v>3.2750819</v>
      </c>
      <c r="BL681" s="10">
        <v>3.2785377000000002</v>
      </c>
      <c r="BM681" s="10">
        <v>3.2824415</v>
      </c>
      <c r="BN681" s="10">
        <v>3.2867674999999998</v>
      </c>
      <c r="BO681" s="10">
        <v>3.2914900999999999</v>
      </c>
      <c r="BP681" s="10">
        <v>3.2965833999999998</v>
      </c>
      <c r="BQ681" s="10">
        <v>3.3020217000000001</v>
      </c>
      <c r="BR681" s="10">
        <v>3.3409049999999998</v>
      </c>
      <c r="BS681" s="10">
        <v>3.3884560000000001</v>
      </c>
      <c r="BU681" s="9">
        <v>86.98</v>
      </c>
      <c r="BV681" s="9">
        <v>89.96</v>
      </c>
      <c r="BW681" s="9">
        <v>99.34</v>
      </c>
      <c r="BX681" s="9">
        <v>103.38</v>
      </c>
      <c r="BY681" s="9">
        <v>104.73</v>
      </c>
      <c r="BZ681" s="9">
        <v>104.99</v>
      </c>
      <c r="CA681" s="9">
        <v>101.59</v>
      </c>
      <c r="CB681" s="9">
        <v>97.24</v>
      </c>
      <c r="CC681" s="9">
        <v>95.83</v>
      </c>
      <c r="CD681" s="9">
        <v>93.83</v>
      </c>
      <c r="CE681" s="9">
        <v>92.29</v>
      </c>
      <c r="CF681" s="9">
        <v>94.1</v>
      </c>
      <c r="CG681" s="9">
        <v>95.34</v>
      </c>
      <c r="CH681" s="9">
        <v>96.76</v>
      </c>
      <c r="CI681" s="9">
        <v>100.19</v>
      </c>
      <c r="CJ681" s="9">
        <v>103.57</v>
      </c>
      <c r="CK681" s="9">
        <v>106.65</v>
      </c>
      <c r="CL681" s="9">
        <v>106.46</v>
      </c>
      <c r="CM681" s="9">
        <v>99.1</v>
      </c>
      <c r="CN681" s="9">
        <v>82.43</v>
      </c>
      <c r="CO681" s="9">
        <v>79.900000000000006</v>
      </c>
      <c r="CP681" s="9">
        <v>77.47</v>
      </c>
      <c r="CQ681" s="9">
        <v>76.42</v>
      </c>
      <c r="CR681" s="9">
        <v>77.180000000000007</v>
      </c>
      <c r="CS681" s="9">
        <v>79.540000000000006</v>
      </c>
      <c r="CT681" s="9">
        <v>83.29</v>
      </c>
      <c r="CU681" s="9">
        <v>86.9</v>
      </c>
      <c r="CV681" s="9">
        <v>89.99</v>
      </c>
      <c r="CW681" s="9">
        <v>92.78</v>
      </c>
      <c r="CX681" s="9">
        <v>91.69</v>
      </c>
      <c r="CY681" s="9">
        <v>87.27</v>
      </c>
      <c r="CZ681" s="9">
        <v>70.61</v>
      </c>
      <c r="DA681" s="9">
        <v>70.569999999999993</v>
      </c>
      <c r="DB681" s="9">
        <v>69.19</v>
      </c>
      <c r="DC681" s="9">
        <v>68.61</v>
      </c>
      <c r="DD681" s="9">
        <v>69.11</v>
      </c>
      <c r="DE681" s="9">
        <v>71.45</v>
      </c>
      <c r="DF681" s="9">
        <v>74.95</v>
      </c>
      <c r="DG681" s="9">
        <v>78.52</v>
      </c>
      <c r="DH681" s="9">
        <v>81.72</v>
      </c>
      <c r="DI681" s="9">
        <v>83.83</v>
      </c>
      <c r="DJ681" s="9">
        <v>82.81</v>
      </c>
      <c r="DK681" s="9">
        <v>79.39</v>
      </c>
      <c r="DL681" s="9">
        <v>73.31</v>
      </c>
      <c r="DM681" s="9">
        <v>69.36</v>
      </c>
      <c r="DN681" s="9">
        <v>68.209999999999994</v>
      </c>
      <c r="DO681" s="9">
        <v>66.760000000000005</v>
      </c>
      <c r="DP681" s="9">
        <v>65.38</v>
      </c>
      <c r="DR681" s="9">
        <v>75.55</v>
      </c>
      <c r="DS681" s="9">
        <v>75.650000000000006</v>
      </c>
      <c r="DT681" s="9">
        <v>88.35</v>
      </c>
      <c r="DU681" s="9">
        <v>89.25</v>
      </c>
      <c r="DV681" s="9">
        <v>92.1</v>
      </c>
      <c r="DW681" s="9">
        <v>92</v>
      </c>
      <c r="DX681" s="9">
        <v>87</v>
      </c>
      <c r="DY681" s="9">
        <v>79.400000000000006</v>
      </c>
      <c r="DZ681" s="9">
        <v>76.900000000000006</v>
      </c>
      <c r="EA681" s="9">
        <v>76.150000000000006</v>
      </c>
      <c r="EB681" s="9">
        <v>74.849999999999994</v>
      </c>
      <c r="EC681" s="9">
        <v>74.849999999999994</v>
      </c>
      <c r="ED681" s="9">
        <v>77.7</v>
      </c>
      <c r="EE681" s="9">
        <v>85.9</v>
      </c>
      <c r="EF681" s="9">
        <v>88.55</v>
      </c>
      <c r="EG681" s="9">
        <v>88.9</v>
      </c>
      <c r="EH681" s="9">
        <v>88.9</v>
      </c>
      <c r="EI681" s="9">
        <v>88.15</v>
      </c>
      <c r="EJ681" s="9">
        <v>83.3</v>
      </c>
      <c r="EK681" s="9">
        <v>69.900000000000006</v>
      </c>
      <c r="EL681" s="9">
        <v>65.7</v>
      </c>
      <c r="EM681" s="9">
        <v>65.45</v>
      </c>
      <c r="EN681" s="9">
        <v>65.75</v>
      </c>
      <c r="EO681" s="9">
        <v>66.349999999999994</v>
      </c>
      <c r="EP681" s="9">
        <v>69.2</v>
      </c>
      <c r="EQ681" s="9">
        <v>76.95</v>
      </c>
      <c r="ER681" s="9">
        <v>79.400000000000006</v>
      </c>
      <c r="ES681" s="9">
        <v>79.7</v>
      </c>
      <c r="ET681" s="9">
        <v>79.599999999999994</v>
      </c>
      <c r="EU681" s="9">
        <v>79.05</v>
      </c>
      <c r="EV681" s="9">
        <v>76.150000000000006</v>
      </c>
      <c r="EW681" s="9">
        <v>68.150000000000006</v>
      </c>
      <c r="EX681" s="9">
        <v>65.650000000000006</v>
      </c>
      <c r="EY681" s="9">
        <v>65.45</v>
      </c>
      <c r="EZ681" s="9">
        <v>65.599999999999994</v>
      </c>
      <c r="FA681" s="9">
        <v>66.099999999999994</v>
      </c>
      <c r="FB681" s="9">
        <v>68.55</v>
      </c>
      <c r="FC681" s="9">
        <v>75.349999999999994</v>
      </c>
      <c r="FD681" s="9">
        <v>77.55</v>
      </c>
      <c r="FE681" s="9">
        <v>77.8</v>
      </c>
      <c r="FF681" s="9">
        <v>77.75</v>
      </c>
      <c r="FG681" s="9">
        <v>77.25</v>
      </c>
      <c r="FH681" s="9">
        <v>74.150000000000006</v>
      </c>
      <c r="FI681" s="9">
        <v>65.8</v>
      </c>
      <c r="FJ681" s="9">
        <v>63.2</v>
      </c>
      <c r="FK681" s="9">
        <v>63</v>
      </c>
      <c r="FL681" s="9">
        <v>63.25</v>
      </c>
      <c r="FM681" s="9">
        <v>63.7</v>
      </c>
      <c r="FO681" s="9">
        <v>83.923500000000004</v>
      </c>
      <c r="FP681" s="7">
        <v>81.39</v>
      </c>
      <c r="FQ681" s="9">
        <v>1.2844</v>
      </c>
      <c r="FR681" s="7">
        <f t="shared" si="99"/>
        <v>63.368109623170355</v>
      </c>
      <c r="FT681" s="7">
        <v>3.81</v>
      </c>
      <c r="FU681" s="7">
        <v>3.96</v>
      </c>
      <c r="FV681" s="9">
        <v>84.037199999999999</v>
      </c>
      <c r="FX681" s="9">
        <v>80.72</v>
      </c>
      <c r="FY681" s="9">
        <v>80.23</v>
      </c>
      <c r="FZ681" s="9">
        <v>78.91</v>
      </c>
      <c r="GA681" s="9">
        <v>76.989999999999995</v>
      </c>
      <c r="GB681" s="9">
        <v>73.75</v>
      </c>
    </row>
    <row r="682" spans="1:184" x14ac:dyDescent="0.25">
      <c r="A682" s="6">
        <f t="shared" si="100"/>
        <v>45505</v>
      </c>
      <c r="B682" s="13">
        <f t="shared" si="116"/>
        <v>8</v>
      </c>
      <c r="C682" s="13">
        <f t="shared" si="117"/>
        <v>2024</v>
      </c>
      <c r="D682">
        <f t="shared" si="118"/>
        <v>202408</v>
      </c>
      <c r="E682">
        <f t="shared" si="119"/>
        <v>3</v>
      </c>
      <c r="F682">
        <f t="shared" si="120"/>
        <v>202403</v>
      </c>
      <c r="G682" t="s">
        <v>1445</v>
      </c>
      <c r="H682" s="9">
        <v>5</v>
      </c>
      <c r="I682" s="9">
        <v>4.95</v>
      </c>
      <c r="J682" s="10">
        <v>4.9511631999999999</v>
      </c>
      <c r="K682" s="10">
        <v>4.8965017</v>
      </c>
      <c r="L682" s="10">
        <v>4.8151389</v>
      </c>
      <c r="M682" s="10">
        <v>4.7114029000000004</v>
      </c>
      <c r="N682" s="10">
        <v>4.5973253999999999</v>
      </c>
      <c r="O682" s="10">
        <v>4.4802739999999996</v>
      </c>
      <c r="P682" s="10">
        <v>4.3650883</v>
      </c>
      <c r="Q682" s="10">
        <v>4.2558889999999998</v>
      </c>
      <c r="R682" s="10">
        <v>4.1550716999999997</v>
      </c>
      <c r="S682" s="10">
        <v>4.0639060999999996</v>
      </c>
      <c r="T682" s="10">
        <v>3.9827623999999999</v>
      </c>
      <c r="U682" s="10">
        <v>3.9112572000000001</v>
      </c>
      <c r="V682" s="10">
        <v>3.8481871999999999</v>
      </c>
      <c r="W682" s="10">
        <v>3.7924213999999998</v>
      </c>
      <c r="X682" s="10">
        <v>3.7428951000000001</v>
      </c>
      <c r="Y682" s="10">
        <v>3.6985413999999999</v>
      </c>
      <c r="Z682" s="10">
        <v>3.6582940000000002</v>
      </c>
      <c r="AA682" s="10">
        <v>3.6210876999999999</v>
      </c>
      <c r="AB682" s="10">
        <v>3.5859937</v>
      </c>
      <c r="AC682" s="10">
        <v>3.5527885000000001</v>
      </c>
      <c r="AD682" s="10">
        <v>3.5214748999999999</v>
      </c>
      <c r="AE682" s="10">
        <v>3.4920548</v>
      </c>
      <c r="AF682" s="10">
        <v>3.4645301000000002</v>
      </c>
      <c r="AG682" s="10">
        <v>3.4389037999999998</v>
      </c>
      <c r="AH682" s="10">
        <v>3.4151669999999998</v>
      </c>
      <c r="AI682" s="10">
        <v>3.3932598999999999</v>
      </c>
      <c r="AJ682" s="10">
        <v>3.3731076</v>
      </c>
      <c r="AK682" s="10">
        <v>3.3546344000000001</v>
      </c>
      <c r="AL682" s="10">
        <v>3.3377648</v>
      </c>
      <c r="AM682" s="10">
        <v>3.3224238000000001</v>
      </c>
      <c r="AN682" s="10">
        <v>3.3085358</v>
      </c>
      <c r="AO682" s="10">
        <v>3.2960253000000002</v>
      </c>
      <c r="AP682" s="10">
        <v>3.2848172999999998</v>
      </c>
      <c r="AQ682" s="10">
        <v>3.2748360999999999</v>
      </c>
      <c r="AR682" s="10">
        <v>3.2660064000000002</v>
      </c>
      <c r="AS682" s="10">
        <v>3.2582529</v>
      </c>
      <c r="AT682" s="10">
        <v>3.2515041</v>
      </c>
      <c r="AU682" s="10">
        <v>3.2457061</v>
      </c>
      <c r="AV682" s="10">
        <v>3.2408098000000001</v>
      </c>
      <c r="AW682" s="10">
        <v>3.2367661000000001</v>
      </c>
      <c r="AX682" s="10">
        <v>3.2335257999999998</v>
      </c>
      <c r="AY682" s="10">
        <v>3.2310398999999999</v>
      </c>
      <c r="AZ682" s="10">
        <v>3.2292592</v>
      </c>
      <c r="BA682" s="10">
        <v>3.2281347</v>
      </c>
      <c r="BB682" s="10">
        <v>3.2276172999999999</v>
      </c>
      <c r="BC682" s="10">
        <v>3.2276577</v>
      </c>
      <c r="BD682" s="10">
        <v>3.2282069999999998</v>
      </c>
      <c r="BE682" s="10">
        <v>3.2292160000000001</v>
      </c>
      <c r="BF682" s="10">
        <v>3.2306417000000001</v>
      </c>
      <c r="BG682" s="10">
        <v>3.2324684000000001</v>
      </c>
      <c r="BH682" s="10">
        <v>3.2346878999999999</v>
      </c>
      <c r="BI682" s="10">
        <v>3.2372917999999999</v>
      </c>
      <c r="BJ682" s="10">
        <v>3.2402719000000002</v>
      </c>
      <c r="BK682" s="10">
        <v>3.2436199000000001</v>
      </c>
      <c r="BL682" s="10">
        <v>3.2473276000000002</v>
      </c>
      <c r="BM682" s="10">
        <v>3.2513868000000001</v>
      </c>
      <c r="BN682" s="10">
        <v>3.255789</v>
      </c>
      <c r="BO682" s="10">
        <v>3.2605262000000002</v>
      </c>
      <c r="BP682" s="10">
        <v>3.26559</v>
      </c>
      <c r="BQ682" s="10">
        <v>3.270972</v>
      </c>
      <c r="BR682" s="10">
        <v>3.3094323000000001</v>
      </c>
      <c r="BS682" s="10">
        <v>3.3569376000000002</v>
      </c>
      <c r="BU682" s="9">
        <v>90.17</v>
      </c>
      <c r="BV682" s="9">
        <v>92.77</v>
      </c>
      <c r="BW682" s="9">
        <v>101.99</v>
      </c>
      <c r="BX682" s="9">
        <v>106.07</v>
      </c>
      <c r="BY682" s="9">
        <v>107.25</v>
      </c>
      <c r="BZ682" s="9">
        <v>107.51</v>
      </c>
      <c r="CA682" s="9">
        <v>104.11</v>
      </c>
      <c r="CB682" s="9">
        <v>99.55</v>
      </c>
      <c r="CC682" s="9">
        <v>98.14</v>
      </c>
      <c r="CD682" s="9">
        <v>96.14</v>
      </c>
      <c r="CE682" s="9">
        <v>94.06</v>
      </c>
      <c r="CF682" s="9">
        <v>95.87</v>
      </c>
      <c r="CG682" s="9">
        <v>97.11</v>
      </c>
      <c r="CH682" s="9">
        <v>98.71</v>
      </c>
      <c r="CI682" s="9">
        <v>102.14</v>
      </c>
      <c r="CJ682" s="9">
        <v>105.52</v>
      </c>
      <c r="CK682" s="9">
        <v>108.37</v>
      </c>
      <c r="CL682" s="9">
        <v>108.18</v>
      </c>
      <c r="CM682" s="9">
        <v>100.82</v>
      </c>
      <c r="CN682" s="9">
        <v>83.93</v>
      </c>
      <c r="CO682" s="9">
        <v>81.400000000000006</v>
      </c>
      <c r="CP682" s="9">
        <v>78.97</v>
      </c>
      <c r="CQ682" s="9">
        <v>77.92</v>
      </c>
      <c r="CR682" s="9">
        <v>78.680000000000007</v>
      </c>
      <c r="CS682" s="9">
        <v>81.040000000000006</v>
      </c>
      <c r="CT682" s="9">
        <v>84.79</v>
      </c>
      <c r="CU682" s="9">
        <v>88.4</v>
      </c>
      <c r="CV682" s="9">
        <v>91.49</v>
      </c>
      <c r="CW682" s="9">
        <v>94.28</v>
      </c>
      <c r="CX682" s="9">
        <v>93.19</v>
      </c>
      <c r="CY682" s="9">
        <v>88.77</v>
      </c>
      <c r="CZ682" s="9">
        <v>71.11</v>
      </c>
      <c r="DA682" s="9">
        <v>71.069999999999993</v>
      </c>
      <c r="DB682" s="9">
        <v>69.69</v>
      </c>
      <c r="DC682" s="9">
        <v>69.11</v>
      </c>
      <c r="DD682" s="9">
        <v>69.61</v>
      </c>
      <c r="DE682" s="9">
        <v>71.95</v>
      </c>
      <c r="DF682" s="9">
        <v>75.45</v>
      </c>
      <c r="DG682" s="9">
        <v>79.02</v>
      </c>
      <c r="DH682" s="9">
        <v>82.22</v>
      </c>
      <c r="DI682" s="9">
        <v>84.33</v>
      </c>
      <c r="DJ682" s="9">
        <v>83.31</v>
      </c>
      <c r="DK682" s="9">
        <v>79.89</v>
      </c>
      <c r="DL682" s="9">
        <v>73.81</v>
      </c>
      <c r="DM682" s="9">
        <v>69.86</v>
      </c>
      <c r="DN682" s="9">
        <v>68.709999999999994</v>
      </c>
      <c r="DO682" s="9">
        <v>67.260000000000005</v>
      </c>
      <c r="DP682" s="9">
        <v>65.88</v>
      </c>
      <c r="DR682" s="9">
        <v>77.45</v>
      </c>
      <c r="DS682" s="9">
        <v>77.650000000000006</v>
      </c>
      <c r="DT682" s="9">
        <v>90.85</v>
      </c>
      <c r="DU682" s="9">
        <v>91.9</v>
      </c>
      <c r="DV682" s="9">
        <v>93.05</v>
      </c>
      <c r="DW682" s="9">
        <v>94.5</v>
      </c>
      <c r="DX682" s="9">
        <v>89.5</v>
      </c>
      <c r="DY682" s="9">
        <v>81.349999999999994</v>
      </c>
      <c r="DZ682" s="9">
        <v>78.849999999999994</v>
      </c>
      <c r="EA682" s="9">
        <v>78.099999999999994</v>
      </c>
      <c r="EB682" s="9">
        <v>76.8</v>
      </c>
      <c r="EC682" s="9">
        <v>76.8</v>
      </c>
      <c r="ED682" s="9">
        <v>79.650000000000006</v>
      </c>
      <c r="EE682" s="9">
        <v>87.5</v>
      </c>
      <c r="EF682" s="9">
        <v>90.05</v>
      </c>
      <c r="EG682" s="9">
        <v>90.4</v>
      </c>
      <c r="EH682" s="9">
        <v>90.45</v>
      </c>
      <c r="EI682" s="9">
        <v>89.7</v>
      </c>
      <c r="EJ682" s="9">
        <v>84.7</v>
      </c>
      <c r="EK682" s="9">
        <v>71</v>
      </c>
      <c r="EL682" s="9">
        <v>66.7</v>
      </c>
      <c r="EM682" s="9">
        <v>66.45</v>
      </c>
      <c r="EN682" s="9">
        <v>66.75</v>
      </c>
      <c r="EO682" s="9">
        <v>67.400000000000006</v>
      </c>
      <c r="EP682" s="9">
        <v>70.349999999999994</v>
      </c>
      <c r="EQ682" s="9">
        <v>78.400000000000006</v>
      </c>
      <c r="ER682" s="9">
        <v>81</v>
      </c>
      <c r="ES682" s="9">
        <v>81.3</v>
      </c>
      <c r="ET682" s="9">
        <v>81.25</v>
      </c>
      <c r="EU682" s="9">
        <v>80.650000000000006</v>
      </c>
      <c r="EV682" s="9">
        <v>76.95</v>
      </c>
      <c r="EW682" s="9">
        <v>66.95</v>
      </c>
      <c r="EX682" s="9">
        <v>63.75</v>
      </c>
      <c r="EY682" s="9">
        <v>63.55</v>
      </c>
      <c r="EZ682" s="9">
        <v>63.75</v>
      </c>
      <c r="FA682" s="9">
        <v>64.3</v>
      </c>
      <c r="FB682" s="9">
        <v>67.05</v>
      </c>
      <c r="FC682" s="9">
        <v>74.650000000000006</v>
      </c>
      <c r="FD682" s="9">
        <v>77.05</v>
      </c>
      <c r="FE682" s="9">
        <v>77.3</v>
      </c>
      <c r="FF682" s="9">
        <v>77.25</v>
      </c>
      <c r="FG682" s="9">
        <v>76.7</v>
      </c>
      <c r="FH682" s="9">
        <v>73.650000000000006</v>
      </c>
      <c r="FI682" s="9">
        <v>65.3</v>
      </c>
      <c r="FJ682" s="9">
        <v>62.65</v>
      </c>
      <c r="FK682" s="9">
        <v>62.5</v>
      </c>
      <c r="FL682" s="9">
        <v>62.7</v>
      </c>
      <c r="FM682" s="9">
        <v>63.15</v>
      </c>
      <c r="FO682" s="9">
        <v>83.686999999999998</v>
      </c>
      <c r="FP682" s="7">
        <v>81.37</v>
      </c>
      <c r="FQ682" s="9">
        <v>1.2793000000000001</v>
      </c>
      <c r="FR682" s="7">
        <f t="shared" si="99"/>
        <v>63.605096537168762</v>
      </c>
      <c r="FT682" s="7">
        <v>3.71</v>
      </c>
      <c r="FU682" s="7">
        <v>3.89</v>
      </c>
      <c r="FV682" s="9">
        <v>83.804100000000005</v>
      </c>
      <c r="FX682" s="9">
        <v>79.52</v>
      </c>
      <c r="FY682" s="9">
        <v>78.47</v>
      </c>
      <c r="FZ682" s="9">
        <v>77.459999999999994</v>
      </c>
      <c r="GA682" s="9">
        <v>75.75</v>
      </c>
      <c r="GB682" s="9">
        <v>72.8</v>
      </c>
    </row>
    <row r="683" spans="1:184" x14ac:dyDescent="0.25">
      <c r="A683" s="6">
        <f t="shared" si="100"/>
        <v>45506</v>
      </c>
      <c r="B683" s="13">
        <f t="shared" ref="B683:B708" si="121">MONTH(A683)</f>
        <v>8</v>
      </c>
      <c r="C683" s="13">
        <f t="shared" ref="C683:C708" si="122">YEAR(A683)</f>
        <v>2024</v>
      </c>
      <c r="D683">
        <f t="shared" ref="D683:D708" si="123">C683*100+B683</f>
        <v>202408</v>
      </c>
      <c r="E683">
        <f t="shared" ref="E683:E708" si="124">IF(B683&lt;4,1,IF(B683&lt;7,2,IF(B683&lt;10,3,4)))</f>
        <v>3</v>
      </c>
      <c r="F683">
        <f t="shared" ref="F683:F708" si="125">C683*100+E683</f>
        <v>202403</v>
      </c>
      <c r="G683" t="s">
        <v>1469</v>
      </c>
      <c r="H683" s="9">
        <v>5</v>
      </c>
      <c r="I683" s="9">
        <v>4.95</v>
      </c>
      <c r="J683" s="10">
        <v>4.9336992000000004</v>
      </c>
      <c r="K683" s="10">
        <v>4.8468581999999998</v>
      </c>
      <c r="L683" s="10">
        <v>4.7400352999999997</v>
      </c>
      <c r="M683" s="10">
        <v>4.6171227000000004</v>
      </c>
      <c r="N683" s="10">
        <v>4.4897308000000002</v>
      </c>
      <c r="O683" s="10">
        <v>4.3641188</v>
      </c>
      <c r="P683" s="10">
        <v>4.2443542000000001</v>
      </c>
      <c r="Q683" s="10">
        <v>4.1339658999999997</v>
      </c>
      <c r="R683" s="10">
        <v>4.0345336999999999</v>
      </c>
      <c r="S683" s="10">
        <v>3.9465094999999999</v>
      </c>
      <c r="T683" s="10">
        <v>3.8697013999999998</v>
      </c>
      <c r="U683" s="10">
        <v>3.8030278000000002</v>
      </c>
      <c r="V683" s="10">
        <v>3.7448106999999999</v>
      </c>
      <c r="W683" s="10">
        <v>3.6938624999999998</v>
      </c>
      <c r="X683" s="10">
        <v>3.6491874000000002</v>
      </c>
      <c r="Y683" s="10">
        <v>3.6097876000000002</v>
      </c>
      <c r="Z683" s="10">
        <v>3.5746655000000001</v>
      </c>
      <c r="AA683" s="10">
        <v>3.5428250999999999</v>
      </c>
      <c r="AB683" s="10">
        <v>3.5133842999999998</v>
      </c>
      <c r="AC683" s="10">
        <v>3.4859971999999999</v>
      </c>
      <c r="AD683" s="10">
        <v>3.4604742000000002</v>
      </c>
      <c r="AE683" s="10">
        <v>3.4366248000000001</v>
      </c>
      <c r="AF683" s="10">
        <v>3.4142584</v>
      </c>
      <c r="AG683" s="10">
        <v>3.3931852999999998</v>
      </c>
      <c r="AH683" s="10">
        <v>3.3732400999999999</v>
      </c>
      <c r="AI683" s="10">
        <v>3.354368</v>
      </c>
      <c r="AJ683" s="10">
        <v>3.3365455000000002</v>
      </c>
      <c r="AK683" s="10">
        <v>3.3197483999999999</v>
      </c>
      <c r="AL683" s="10">
        <v>3.3039524999999998</v>
      </c>
      <c r="AM683" s="10">
        <v>3.2891341000000001</v>
      </c>
      <c r="AN683" s="10">
        <v>3.2752691999999999</v>
      </c>
      <c r="AO683" s="10">
        <v>3.2623335999999998</v>
      </c>
      <c r="AP683" s="10">
        <v>3.2503034999999998</v>
      </c>
      <c r="AQ683" s="10">
        <v>3.2391548000000001</v>
      </c>
      <c r="AR683" s="10">
        <v>3.2288635999999999</v>
      </c>
      <c r="AS683" s="10">
        <v>3.2194058000000001</v>
      </c>
      <c r="AT683" s="10">
        <v>3.2107583000000002</v>
      </c>
      <c r="AU683" s="10">
        <v>3.2029006</v>
      </c>
      <c r="AV683" s="10">
        <v>3.1958131000000001</v>
      </c>
      <c r="AW683" s="10">
        <v>3.1894760999999998</v>
      </c>
      <c r="AX683" s="10">
        <v>3.1838698999999999</v>
      </c>
      <c r="AY683" s="10">
        <v>3.1789751000000002</v>
      </c>
      <c r="AZ683" s="10">
        <v>3.1747717999999998</v>
      </c>
      <c r="BA683" s="10">
        <v>3.1712405000000001</v>
      </c>
      <c r="BB683" s="10">
        <v>3.1683614000000002</v>
      </c>
      <c r="BC683" s="10">
        <v>3.166115</v>
      </c>
      <c r="BD683" s="10">
        <v>3.1644815999999998</v>
      </c>
      <c r="BE683" s="10">
        <v>3.1634414999999998</v>
      </c>
      <c r="BF683" s="10">
        <v>3.162976</v>
      </c>
      <c r="BG683" s="10">
        <v>3.1630699</v>
      </c>
      <c r="BH683" s="10">
        <v>3.1637092999999998</v>
      </c>
      <c r="BI683" s="10">
        <v>3.1648801</v>
      </c>
      <c r="BJ683" s="10">
        <v>3.1665681999999999</v>
      </c>
      <c r="BK683" s="10">
        <v>3.1687596</v>
      </c>
      <c r="BL683" s="10">
        <v>3.1714403</v>
      </c>
      <c r="BM683" s="10">
        <v>3.1745961999999999</v>
      </c>
      <c r="BN683" s="10">
        <v>3.1782132999999999</v>
      </c>
      <c r="BO683" s="10">
        <v>3.1822775999999999</v>
      </c>
      <c r="BP683" s="10">
        <v>3.1867749000000001</v>
      </c>
      <c r="BQ683" s="10">
        <v>3.1916913</v>
      </c>
      <c r="BR683" s="10">
        <v>3.2292334</v>
      </c>
      <c r="BS683" s="10">
        <v>3.2785025000000001</v>
      </c>
      <c r="BU683" s="9">
        <v>89.8</v>
      </c>
      <c r="BV683" s="9">
        <v>92.71</v>
      </c>
      <c r="BW683" s="9">
        <v>102.57</v>
      </c>
      <c r="BX683" s="9">
        <v>106.51</v>
      </c>
      <c r="BY683" s="9">
        <v>107.58</v>
      </c>
      <c r="BZ683" s="9">
        <v>107.84</v>
      </c>
      <c r="CA683" s="9">
        <v>104.44</v>
      </c>
      <c r="CB683" s="9">
        <v>99.9</v>
      </c>
      <c r="CC683" s="9">
        <v>98.49</v>
      </c>
      <c r="CD683" s="9">
        <v>96.49</v>
      </c>
      <c r="CE683" s="9">
        <v>94.71</v>
      </c>
      <c r="CF683" s="9">
        <v>96.52</v>
      </c>
      <c r="CG683" s="9">
        <v>97.76</v>
      </c>
      <c r="CH683" s="9">
        <v>99.01</v>
      </c>
      <c r="CI683" s="9">
        <v>102.44</v>
      </c>
      <c r="CJ683" s="9">
        <v>105.82</v>
      </c>
      <c r="CK683" s="9">
        <v>108.37</v>
      </c>
      <c r="CL683" s="9">
        <v>108.18</v>
      </c>
      <c r="CM683" s="9">
        <v>100.82</v>
      </c>
      <c r="CN683" s="9">
        <v>84.23</v>
      </c>
      <c r="CO683" s="9">
        <v>81.7</v>
      </c>
      <c r="CP683" s="9">
        <v>79.27</v>
      </c>
      <c r="CQ683" s="9">
        <v>78.22</v>
      </c>
      <c r="CR683" s="9">
        <v>78.98</v>
      </c>
      <c r="CS683" s="9">
        <v>81.34</v>
      </c>
      <c r="CT683" s="9">
        <v>85.09</v>
      </c>
      <c r="CU683" s="9">
        <v>88.7</v>
      </c>
      <c r="CV683" s="9">
        <v>91.79</v>
      </c>
      <c r="CW683" s="9">
        <v>94.58</v>
      </c>
      <c r="CX683" s="9">
        <v>93.49</v>
      </c>
      <c r="CY683" s="9">
        <v>89.07</v>
      </c>
      <c r="CZ683" s="9">
        <v>71.41</v>
      </c>
      <c r="DA683" s="9">
        <v>71.37</v>
      </c>
      <c r="DB683" s="9">
        <v>69.989999999999995</v>
      </c>
      <c r="DC683" s="9">
        <v>69.41</v>
      </c>
      <c r="DD683" s="9">
        <v>69.91</v>
      </c>
      <c r="DE683" s="9">
        <v>72.25</v>
      </c>
      <c r="DF683" s="9">
        <v>75</v>
      </c>
      <c r="DG683" s="9">
        <v>78.569999999999993</v>
      </c>
      <c r="DH683" s="9">
        <v>81.77</v>
      </c>
      <c r="DI683" s="9">
        <v>83.88</v>
      </c>
      <c r="DJ683" s="9">
        <v>82.86</v>
      </c>
      <c r="DK683" s="9">
        <v>79.44</v>
      </c>
      <c r="DL683" s="9">
        <v>73.36</v>
      </c>
      <c r="DM683" s="9">
        <v>69.41</v>
      </c>
      <c r="DN683" s="9">
        <v>68.260000000000005</v>
      </c>
      <c r="DO683" s="9">
        <v>66.81</v>
      </c>
      <c r="DP683" s="9">
        <v>65.430000000000007</v>
      </c>
      <c r="DR683" s="9">
        <v>77.05</v>
      </c>
      <c r="DS683" s="9">
        <v>77.25</v>
      </c>
      <c r="DT683" s="9">
        <v>90.95</v>
      </c>
      <c r="DU683" s="9">
        <v>92.1</v>
      </c>
      <c r="DV683" s="9">
        <v>93.1</v>
      </c>
      <c r="DW683" s="9">
        <v>94.55</v>
      </c>
      <c r="DX683" s="9">
        <v>89.55</v>
      </c>
      <c r="DY683" s="9">
        <v>81.7</v>
      </c>
      <c r="DZ683" s="9">
        <v>79.2</v>
      </c>
      <c r="EA683" s="9">
        <v>78.45</v>
      </c>
      <c r="EB683" s="9">
        <v>77.150000000000006</v>
      </c>
      <c r="EC683" s="9">
        <v>77.150000000000006</v>
      </c>
      <c r="ED683" s="9">
        <v>80</v>
      </c>
      <c r="EE683" s="9">
        <v>87.65</v>
      </c>
      <c r="EF683" s="9">
        <v>90.15</v>
      </c>
      <c r="EG683" s="9">
        <v>90.5</v>
      </c>
      <c r="EH683" s="9">
        <v>90.55</v>
      </c>
      <c r="EI683" s="9">
        <v>89.8</v>
      </c>
      <c r="EJ683" s="9">
        <v>84.85</v>
      </c>
      <c r="EK683" s="9">
        <v>70.95</v>
      </c>
      <c r="EL683" s="9">
        <v>66.599999999999994</v>
      </c>
      <c r="EM683" s="9">
        <v>66.3</v>
      </c>
      <c r="EN683" s="9">
        <v>66.650000000000006</v>
      </c>
      <c r="EO683" s="9">
        <v>67.25</v>
      </c>
      <c r="EP683" s="9">
        <v>70.150000000000006</v>
      </c>
      <c r="EQ683" s="9">
        <v>78.45</v>
      </c>
      <c r="ER683" s="9">
        <v>81.05</v>
      </c>
      <c r="ES683" s="9">
        <v>81.400000000000006</v>
      </c>
      <c r="ET683" s="9">
        <v>81.3</v>
      </c>
      <c r="EU683" s="9">
        <v>80.7</v>
      </c>
      <c r="EV683" s="9">
        <v>77.2</v>
      </c>
      <c r="EW683" s="9">
        <v>67.25</v>
      </c>
      <c r="EX683" s="9">
        <v>64.150000000000006</v>
      </c>
      <c r="EY683" s="9">
        <v>63.95</v>
      </c>
      <c r="EZ683" s="9">
        <v>64.150000000000006</v>
      </c>
      <c r="FA683" s="9">
        <v>64.7</v>
      </c>
      <c r="FB683" s="9">
        <v>67.349999999999994</v>
      </c>
      <c r="FC683" s="9">
        <v>74.900000000000006</v>
      </c>
      <c r="FD683" s="9">
        <v>77.3</v>
      </c>
      <c r="FE683" s="9">
        <v>77.55</v>
      </c>
      <c r="FF683" s="9">
        <v>77.45</v>
      </c>
      <c r="FG683" s="9">
        <v>76.95</v>
      </c>
      <c r="FH683" s="9">
        <v>73.95</v>
      </c>
      <c r="FI683" s="9">
        <v>65.55</v>
      </c>
      <c r="FJ683" s="9">
        <v>62.9</v>
      </c>
      <c r="FK683" s="9">
        <v>62.75</v>
      </c>
      <c r="FL683" s="9">
        <v>62.95</v>
      </c>
      <c r="FM683" s="9">
        <v>63.4</v>
      </c>
      <c r="FO683" s="9">
        <v>83.084500000000006</v>
      </c>
      <c r="FP683" s="7">
        <v>78.349999999999994</v>
      </c>
      <c r="FQ683" s="9">
        <v>1.2806999999999999</v>
      </c>
      <c r="FR683" s="7">
        <f t="shared" si="99"/>
        <v>61.177481065042549</v>
      </c>
      <c r="FT683" s="7">
        <v>3.61</v>
      </c>
      <c r="FU683" s="7">
        <v>3.83</v>
      </c>
      <c r="FV683" s="9">
        <v>83.180700000000002</v>
      </c>
      <c r="FX683" s="9">
        <v>76.81</v>
      </c>
      <c r="FY683" s="9">
        <v>75.81</v>
      </c>
      <c r="FZ683" s="9">
        <v>74.849999999999994</v>
      </c>
      <c r="GA683" s="9">
        <v>73.42</v>
      </c>
      <c r="GB683" s="9">
        <v>71.08</v>
      </c>
    </row>
    <row r="684" spans="1:184" x14ac:dyDescent="0.25">
      <c r="A684" s="6">
        <f t="shared" si="100"/>
        <v>45509</v>
      </c>
      <c r="B684" s="13">
        <f t="shared" si="121"/>
        <v>8</v>
      </c>
      <c r="C684" s="13">
        <f t="shared" si="122"/>
        <v>2024</v>
      </c>
      <c r="D684">
        <f t="shared" si="123"/>
        <v>202408</v>
      </c>
      <c r="E684">
        <f t="shared" si="124"/>
        <v>3</v>
      </c>
      <c r="F684">
        <f t="shared" si="125"/>
        <v>202403</v>
      </c>
      <c r="G684" t="s">
        <v>1470</v>
      </c>
      <c r="H684" s="9">
        <v>5</v>
      </c>
      <c r="I684" s="9">
        <v>4.95</v>
      </c>
      <c r="J684" s="10">
        <v>4.9285021000000002</v>
      </c>
      <c r="K684" s="10">
        <v>4.8506874</v>
      </c>
      <c r="L684" s="10">
        <v>4.7511882999999999</v>
      </c>
      <c r="M684" s="10">
        <v>4.6309768</v>
      </c>
      <c r="N684" s="10">
        <v>4.5047240999999998</v>
      </c>
      <c r="O684" s="10">
        <v>4.3819469</v>
      </c>
      <c r="P684" s="10">
        <v>4.2684736000000001</v>
      </c>
      <c r="Q684" s="10">
        <v>4.1675591000000001</v>
      </c>
      <c r="R684" s="10">
        <v>4.0803681999999997</v>
      </c>
      <c r="S684" s="10">
        <v>4.0059836000000004</v>
      </c>
      <c r="T684" s="10">
        <v>3.9433682000000001</v>
      </c>
      <c r="U684" s="10">
        <v>3.8901843</v>
      </c>
      <c r="V684" s="10">
        <v>3.8432604000000001</v>
      </c>
      <c r="W684" s="10">
        <v>3.8012142999999998</v>
      </c>
      <c r="X684" s="10">
        <v>3.7631877</v>
      </c>
      <c r="Y684" s="10">
        <v>3.7283208000000001</v>
      </c>
      <c r="Z684" s="10">
        <v>3.6957540999999998</v>
      </c>
      <c r="AA684" s="10">
        <v>3.6646291</v>
      </c>
      <c r="AB684" s="10">
        <v>3.6342257</v>
      </c>
      <c r="AC684" s="10">
        <v>3.6044719000000001</v>
      </c>
      <c r="AD684" s="10">
        <v>3.5754847000000001</v>
      </c>
      <c r="AE684" s="10">
        <v>3.5473797</v>
      </c>
      <c r="AF684" s="10">
        <v>3.5202727</v>
      </c>
      <c r="AG684" s="10">
        <v>3.4942804999999999</v>
      </c>
      <c r="AH684" s="10">
        <v>3.4694970000000001</v>
      </c>
      <c r="AI684" s="10">
        <v>3.4459290999999999</v>
      </c>
      <c r="AJ684" s="10">
        <v>3.4235625000000001</v>
      </c>
      <c r="AK684" s="10">
        <v>3.4023819999999998</v>
      </c>
      <c r="AL684" s="10">
        <v>3.3823726999999999</v>
      </c>
      <c r="AM684" s="10">
        <v>3.3635202</v>
      </c>
      <c r="AN684" s="10">
        <v>3.3458095000000001</v>
      </c>
      <c r="AO684" s="10">
        <v>3.3292256999999998</v>
      </c>
      <c r="AP684" s="10">
        <v>3.3137542</v>
      </c>
      <c r="AQ684" s="10">
        <v>3.2993801999999999</v>
      </c>
      <c r="AR684" s="10">
        <v>3.2860885999999998</v>
      </c>
      <c r="AS684" s="10">
        <v>3.2738649999999998</v>
      </c>
      <c r="AT684" s="10">
        <v>3.2626916000000001</v>
      </c>
      <c r="AU684" s="10">
        <v>3.2525398999999999</v>
      </c>
      <c r="AV684" s="10">
        <v>3.2433789000000002</v>
      </c>
      <c r="AW684" s="10">
        <v>3.2351771999999999</v>
      </c>
      <c r="AX684" s="10">
        <v>3.2279034000000002</v>
      </c>
      <c r="AY684" s="10">
        <v>3.2215265999999998</v>
      </c>
      <c r="AZ684" s="10">
        <v>3.2160153</v>
      </c>
      <c r="BA684" s="10">
        <v>3.2113383</v>
      </c>
      <c r="BB684" s="10">
        <v>3.2074644999999999</v>
      </c>
      <c r="BC684" s="10">
        <v>3.2043624999999998</v>
      </c>
      <c r="BD684" s="10">
        <v>3.2020010999999999</v>
      </c>
      <c r="BE684" s="10">
        <v>3.2003490999999999</v>
      </c>
      <c r="BF684" s="10">
        <v>3.1993763</v>
      </c>
      <c r="BG684" s="10">
        <v>3.1990582999999999</v>
      </c>
      <c r="BH684" s="10">
        <v>3.1993727000000001</v>
      </c>
      <c r="BI684" s="10">
        <v>3.2002969999999999</v>
      </c>
      <c r="BJ684" s="10">
        <v>3.2018087999999998</v>
      </c>
      <c r="BK684" s="10">
        <v>3.2038856999999998</v>
      </c>
      <c r="BL684" s="10">
        <v>3.2065051000000002</v>
      </c>
      <c r="BM684" s="10">
        <v>3.2096447000000001</v>
      </c>
      <c r="BN684" s="10">
        <v>3.2132819000000001</v>
      </c>
      <c r="BO684" s="10">
        <v>3.2173943</v>
      </c>
      <c r="BP684" s="10">
        <v>3.2219595999999999</v>
      </c>
      <c r="BQ684" s="10">
        <v>3.2269551999999999</v>
      </c>
      <c r="BR684" s="10">
        <v>3.2648616000000001</v>
      </c>
      <c r="BS684" s="10">
        <v>3.3135390999999998</v>
      </c>
      <c r="BU684" s="9">
        <v>87.05</v>
      </c>
      <c r="BV684" s="9">
        <v>90.42</v>
      </c>
      <c r="BW684" s="9">
        <v>100.37</v>
      </c>
      <c r="BX684" s="9">
        <v>104.45</v>
      </c>
      <c r="BY684" s="9">
        <v>105.53</v>
      </c>
      <c r="BZ684" s="9">
        <v>105.85</v>
      </c>
      <c r="CA684" s="9">
        <v>102.68</v>
      </c>
      <c r="CB684" s="9">
        <v>98.44</v>
      </c>
      <c r="CC684" s="9">
        <v>96.33</v>
      </c>
      <c r="CD684" s="9">
        <v>94.73</v>
      </c>
      <c r="CE684" s="9">
        <v>93.05</v>
      </c>
      <c r="CF684" s="9">
        <v>94.93</v>
      </c>
      <c r="CG684" s="9">
        <v>96.18</v>
      </c>
      <c r="CH684" s="9">
        <v>97.56</v>
      </c>
      <c r="CI684" s="9">
        <v>101.31</v>
      </c>
      <c r="CJ684" s="9">
        <v>104.74</v>
      </c>
      <c r="CK684" s="9">
        <v>106.48</v>
      </c>
      <c r="CL684" s="9">
        <v>107.2</v>
      </c>
      <c r="CM684" s="9">
        <v>99.87</v>
      </c>
      <c r="CN684" s="9">
        <v>83.74</v>
      </c>
      <c r="CO684" s="9">
        <v>81.209999999999994</v>
      </c>
      <c r="CP684" s="9">
        <v>78.790000000000006</v>
      </c>
      <c r="CQ684" s="9">
        <v>77.73</v>
      </c>
      <c r="CR684" s="9">
        <v>78.489999999999995</v>
      </c>
      <c r="CS684" s="9">
        <v>80.84</v>
      </c>
      <c r="CT684" s="9">
        <v>84.62</v>
      </c>
      <c r="CU684" s="9">
        <v>88.2</v>
      </c>
      <c r="CV684" s="9">
        <v>91.3</v>
      </c>
      <c r="CW684" s="9">
        <v>94.31</v>
      </c>
      <c r="CX684" s="9">
        <v>93.22</v>
      </c>
      <c r="CY684" s="9">
        <v>88.8</v>
      </c>
      <c r="CZ684" s="9">
        <v>71.77</v>
      </c>
      <c r="DA684" s="9">
        <v>71.73</v>
      </c>
      <c r="DB684" s="9">
        <v>70.349999999999994</v>
      </c>
      <c r="DC684" s="9">
        <v>69.77</v>
      </c>
      <c r="DD684" s="9">
        <v>70.27</v>
      </c>
      <c r="DE684" s="9">
        <v>72.599999999999994</v>
      </c>
      <c r="DF684" s="9">
        <v>75.3</v>
      </c>
      <c r="DG684" s="9">
        <v>78.88</v>
      </c>
      <c r="DH684" s="9">
        <v>82.08</v>
      </c>
      <c r="DI684" s="9">
        <v>84.13</v>
      </c>
      <c r="DJ684" s="9">
        <v>83.1</v>
      </c>
      <c r="DK684" s="9">
        <v>79.680000000000007</v>
      </c>
      <c r="DL684" s="9">
        <v>73.92</v>
      </c>
      <c r="DM684" s="9">
        <v>69.97</v>
      </c>
      <c r="DN684" s="9">
        <v>68.819999999999993</v>
      </c>
      <c r="DO684" s="9">
        <v>67.37</v>
      </c>
      <c r="DP684" s="9">
        <v>65.989999999999995</v>
      </c>
      <c r="DR684" s="9">
        <v>74.75</v>
      </c>
      <c r="DS684" s="9">
        <v>75.45</v>
      </c>
      <c r="DT684" s="9">
        <v>89.2</v>
      </c>
      <c r="DU684" s="9">
        <v>90.05</v>
      </c>
      <c r="DV684" s="9">
        <v>91.45</v>
      </c>
      <c r="DW684" s="9">
        <v>92.9</v>
      </c>
      <c r="DX684" s="9">
        <v>87.9</v>
      </c>
      <c r="DY684" s="9">
        <v>80.25</v>
      </c>
      <c r="DZ684" s="9">
        <v>77.55</v>
      </c>
      <c r="EA684" s="9">
        <v>76.8</v>
      </c>
      <c r="EB684" s="9">
        <v>75.400000000000006</v>
      </c>
      <c r="EC684" s="9">
        <v>75.400000000000006</v>
      </c>
      <c r="ED684" s="9">
        <v>78.25</v>
      </c>
      <c r="EE684" s="9">
        <v>86.3</v>
      </c>
      <c r="EF684" s="9">
        <v>88.9</v>
      </c>
      <c r="EG684" s="9">
        <v>89.25</v>
      </c>
      <c r="EH684" s="9">
        <v>89.3</v>
      </c>
      <c r="EI684" s="9">
        <v>88.55</v>
      </c>
      <c r="EJ684" s="9">
        <v>83.6</v>
      </c>
      <c r="EK684" s="9">
        <v>70.05</v>
      </c>
      <c r="EL684" s="9">
        <v>65.849999999999994</v>
      </c>
      <c r="EM684" s="9">
        <v>65.55</v>
      </c>
      <c r="EN684" s="9">
        <v>65.900000000000006</v>
      </c>
      <c r="EO684" s="9">
        <v>66.5</v>
      </c>
      <c r="EP684" s="9">
        <v>69.45</v>
      </c>
      <c r="EQ684" s="9">
        <v>77.55</v>
      </c>
      <c r="ER684" s="9">
        <v>80.150000000000006</v>
      </c>
      <c r="ES684" s="9">
        <v>80.45</v>
      </c>
      <c r="ET684" s="9">
        <v>80.400000000000006</v>
      </c>
      <c r="EU684" s="9">
        <v>79.8</v>
      </c>
      <c r="EV684" s="9">
        <v>76.2</v>
      </c>
      <c r="EW684" s="9">
        <v>66.3</v>
      </c>
      <c r="EX684" s="9">
        <v>63.2</v>
      </c>
      <c r="EY684" s="9">
        <v>63</v>
      </c>
      <c r="EZ684" s="9">
        <v>63.2</v>
      </c>
      <c r="FA684" s="9">
        <v>63.75</v>
      </c>
      <c r="FB684" s="9">
        <v>66.45</v>
      </c>
      <c r="FC684" s="9">
        <v>73.95</v>
      </c>
      <c r="FD684" s="9">
        <v>76.349999999999994</v>
      </c>
      <c r="FE684" s="9">
        <v>76.650000000000006</v>
      </c>
      <c r="FF684" s="9">
        <v>76.55</v>
      </c>
      <c r="FG684" s="9">
        <v>76.05</v>
      </c>
      <c r="FH684" s="9">
        <v>72.95</v>
      </c>
      <c r="FI684" s="9">
        <v>64.599999999999994</v>
      </c>
      <c r="FJ684" s="9">
        <v>62</v>
      </c>
      <c r="FK684" s="9">
        <v>61.8</v>
      </c>
      <c r="FL684" s="9">
        <v>62</v>
      </c>
      <c r="FM684" s="9">
        <v>62.45</v>
      </c>
      <c r="FO684" s="9">
        <v>82.469800000000006</v>
      </c>
      <c r="FP684" s="7">
        <v>77.510000000000005</v>
      </c>
      <c r="FQ684" s="9">
        <v>1.2759</v>
      </c>
      <c r="FR684" s="7">
        <f t="shared" si="99"/>
        <v>60.749275021553416</v>
      </c>
      <c r="FT684" s="7">
        <v>3.61</v>
      </c>
      <c r="FU684" s="7">
        <v>3.88</v>
      </c>
      <c r="FV684" s="9">
        <v>82.551299999999998</v>
      </c>
      <c r="FX684" s="9">
        <v>76.3</v>
      </c>
      <c r="FY684" s="9">
        <v>75.62</v>
      </c>
      <c r="FZ684" s="9">
        <v>74.760000000000005</v>
      </c>
      <c r="GA684" s="9">
        <v>73.42</v>
      </c>
      <c r="GB684" s="9">
        <v>71.25</v>
      </c>
    </row>
    <row r="685" spans="1:184" x14ac:dyDescent="0.25">
      <c r="A685" s="6">
        <f t="shared" si="100"/>
        <v>45510</v>
      </c>
      <c r="B685" s="13">
        <f t="shared" si="121"/>
        <v>8</v>
      </c>
      <c r="C685" s="13">
        <f t="shared" si="122"/>
        <v>2024</v>
      </c>
      <c r="D685">
        <f t="shared" si="123"/>
        <v>202408</v>
      </c>
      <c r="E685">
        <f t="shared" si="124"/>
        <v>3</v>
      </c>
      <c r="F685">
        <f t="shared" si="125"/>
        <v>202403</v>
      </c>
      <c r="G685" t="s">
        <v>1471</v>
      </c>
      <c r="H685" s="9">
        <v>5</v>
      </c>
      <c r="I685" s="9">
        <v>4.95</v>
      </c>
      <c r="J685" s="10">
        <v>4.9313586999999997</v>
      </c>
      <c r="K685" s="10">
        <v>4.8475462</v>
      </c>
      <c r="L685" s="10">
        <v>4.7457016999999997</v>
      </c>
      <c r="M685" s="10">
        <v>4.6306592999999996</v>
      </c>
      <c r="N685" s="10">
        <v>4.5126644000000002</v>
      </c>
      <c r="O685" s="10">
        <v>4.3962797</v>
      </c>
      <c r="P685" s="10">
        <v>4.2848573999999999</v>
      </c>
      <c r="Q685" s="10">
        <v>4.1821384999999998</v>
      </c>
      <c r="R685" s="10">
        <v>4.0908045</v>
      </c>
      <c r="S685" s="10">
        <v>4.0118768999999999</v>
      </c>
      <c r="T685" s="10">
        <v>3.9453583999999999</v>
      </c>
      <c r="U685" s="10">
        <v>3.8896861999999999</v>
      </c>
      <c r="V685" s="10">
        <v>3.8416264</v>
      </c>
      <c r="W685" s="10">
        <v>3.7995695999999999</v>
      </c>
      <c r="X685" s="10">
        <v>3.7624418999999998</v>
      </c>
      <c r="Y685" s="10">
        <v>3.729168</v>
      </c>
      <c r="Z685" s="10">
        <v>3.6986726000000001</v>
      </c>
      <c r="AA685" s="10">
        <v>3.6698814999999998</v>
      </c>
      <c r="AB685" s="10">
        <v>3.6418879999999998</v>
      </c>
      <c r="AC685" s="10">
        <v>3.6145672000000002</v>
      </c>
      <c r="AD685" s="10">
        <v>3.5880215</v>
      </c>
      <c r="AE685" s="10">
        <v>3.5623524</v>
      </c>
      <c r="AF685" s="10">
        <v>3.5376615999999999</v>
      </c>
      <c r="AG685" s="10">
        <v>3.5140514</v>
      </c>
      <c r="AH685" s="10">
        <v>3.4916040000000002</v>
      </c>
      <c r="AI685" s="10">
        <v>3.4703235000000001</v>
      </c>
      <c r="AJ685" s="10">
        <v>3.4501955999999998</v>
      </c>
      <c r="AK685" s="10">
        <v>3.4312051000000001</v>
      </c>
      <c r="AL685" s="10">
        <v>3.4133366000000001</v>
      </c>
      <c r="AM685" s="10">
        <v>3.3965757000000001</v>
      </c>
      <c r="AN685" s="10">
        <v>3.3809071999999998</v>
      </c>
      <c r="AO685" s="10">
        <v>3.3663159</v>
      </c>
      <c r="AP685" s="10">
        <v>3.3527871999999999</v>
      </c>
      <c r="AQ685" s="10">
        <v>3.3403059000000002</v>
      </c>
      <c r="AR685" s="10">
        <v>3.3288570000000002</v>
      </c>
      <c r="AS685" s="10">
        <v>3.3184257000000001</v>
      </c>
      <c r="AT685" s="10">
        <v>3.3089933</v>
      </c>
      <c r="AU685" s="10">
        <v>3.3005262000000002</v>
      </c>
      <c r="AV685" s="10">
        <v>3.2929878000000001</v>
      </c>
      <c r="AW685" s="10">
        <v>3.2863408000000001</v>
      </c>
      <c r="AX685" s="10">
        <v>3.2805482000000001</v>
      </c>
      <c r="AY685" s="10">
        <v>3.2755730000000001</v>
      </c>
      <c r="AZ685" s="10">
        <v>3.2713782999999999</v>
      </c>
      <c r="BA685" s="10">
        <v>3.2679269</v>
      </c>
      <c r="BB685" s="10">
        <v>3.2651819</v>
      </c>
      <c r="BC685" s="10">
        <v>3.2631062000000002</v>
      </c>
      <c r="BD685" s="10">
        <v>3.2616629000000001</v>
      </c>
      <c r="BE685" s="10">
        <v>3.2608147999999999</v>
      </c>
      <c r="BF685" s="10">
        <v>3.2605278000000002</v>
      </c>
      <c r="BG685" s="10">
        <v>3.2607811</v>
      </c>
      <c r="BH685" s="10">
        <v>3.2615582000000001</v>
      </c>
      <c r="BI685" s="10">
        <v>3.2628423</v>
      </c>
      <c r="BJ685" s="10">
        <v>3.2646169</v>
      </c>
      <c r="BK685" s="10">
        <v>3.2668655000000002</v>
      </c>
      <c r="BL685" s="10">
        <v>3.2695713</v>
      </c>
      <c r="BM685" s="10">
        <v>3.2727178000000001</v>
      </c>
      <c r="BN685" s="10">
        <v>3.2762883</v>
      </c>
      <c r="BO685" s="10">
        <v>3.2802663000000001</v>
      </c>
      <c r="BP685" s="10">
        <v>3.2846351</v>
      </c>
      <c r="BQ685" s="10">
        <v>3.2893781999999998</v>
      </c>
      <c r="BR685" s="10">
        <v>3.324865</v>
      </c>
      <c r="BS685" s="10">
        <v>3.3702426999999999</v>
      </c>
      <c r="BU685" s="9">
        <v>90.29</v>
      </c>
      <c r="BV685" s="9">
        <v>93.36</v>
      </c>
      <c r="BW685" s="9">
        <v>102.38</v>
      </c>
      <c r="BX685" s="9">
        <v>106.26</v>
      </c>
      <c r="BY685" s="9">
        <v>107.36</v>
      </c>
      <c r="BZ685" s="9">
        <v>107.57</v>
      </c>
      <c r="CA685" s="9">
        <v>104.38</v>
      </c>
      <c r="CB685" s="9">
        <v>99.49</v>
      </c>
      <c r="CC685" s="9">
        <v>97.53</v>
      </c>
      <c r="CD685" s="9">
        <v>95.86</v>
      </c>
      <c r="CE685" s="9">
        <v>94.17</v>
      </c>
      <c r="CF685" s="9">
        <v>96.03</v>
      </c>
      <c r="CG685" s="9">
        <v>97.28</v>
      </c>
      <c r="CH685" s="9">
        <v>98.63</v>
      </c>
      <c r="CI685" s="9">
        <v>102.5</v>
      </c>
      <c r="CJ685" s="9">
        <v>105.79</v>
      </c>
      <c r="CK685" s="9">
        <v>107.58</v>
      </c>
      <c r="CL685" s="9">
        <v>108.3</v>
      </c>
      <c r="CM685" s="9">
        <v>100.95</v>
      </c>
      <c r="CN685" s="9">
        <v>84.54</v>
      </c>
      <c r="CO685" s="9">
        <v>82.01</v>
      </c>
      <c r="CP685" s="9">
        <v>79.59</v>
      </c>
      <c r="CQ685" s="9">
        <v>78.53</v>
      </c>
      <c r="CR685" s="9">
        <v>79.290000000000006</v>
      </c>
      <c r="CS685" s="9">
        <v>81.66</v>
      </c>
      <c r="CT685" s="9">
        <v>85.41</v>
      </c>
      <c r="CU685" s="9">
        <v>88.99</v>
      </c>
      <c r="CV685" s="9">
        <v>92.09</v>
      </c>
      <c r="CW685" s="9">
        <v>95.1</v>
      </c>
      <c r="CX685" s="9">
        <v>94.02</v>
      </c>
      <c r="CY685" s="9">
        <v>89.6</v>
      </c>
      <c r="CZ685" s="9">
        <v>72.39</v>
      </c>
      <c r="DA685" s="9">
        <v>72.349999999999994</v>
      </c>
      <c r="DB685" s="9">
        <v>70.989999999999995</v>
      </c>
      <c r="DC685" s="9">
        <v>70.41</v>
      </c>
      <c r="DD685" s="9">
        <v>70.91</v>
      </c>
      <c r="DE685" s="9">
        <v>73.239999999999995</v>
      </c>
      <c r="DF685" s="9">
        <v>75.87</v>
      </c>
      <c r="DG685" s="9">
        <v>79.45</v>
      </c>
      <c r="DH685" s="9">
        <v>82.65</v>
      </c>
      <c r="DI685" s="9">
        <v>84.27</v>
      </c>
      <c r="DJ685" s="9">
        <v>83.24</v>
      </c>
      <c r="DK685" s="9">
        <v>79.819999999999993</v>
      </c>
      <c r="DL685" s="9">
        <v>74.25</v>
      </c>
      <c r="DM685" s="9">
        <v>70.3</v>
      </c>
      <c r="DN685" s="9">
        <v>69.14</v>
      </c>
      <c r="DO685" s="9">
        <v>67.69</v>
      </c>
      <c r="DP685" s="9">
        <v>66.31</v>
      </c>
      <c r="DR685" s="9">
        <v>77.2</v>
      </c>
      <c r="DS685" s="9">
        <v>77.900000000000006</v>
      </c>
      <c r="DT685" s="9">
        <v>90.75</v>
      </c>
      <c r="DU685" s="9">
        <v>91.2</v>
      </c>
      <c r="DV685" s="9">
        <v>93.05</v>
      </c>
      <c r="DW685" s="9">
        <v>94.55</v>
      </c>
      <c r="DX685" s="9">
        <v>89.55</v>
      </c>
      <c r="DY685" s="9">
        <v>81.400000000000006</v>
      </c>
      <c r="DZ685" s="9">
        <v>78.7</v>
      </c>
      <c r="EA685" s="9">
        <v>77.95</v>
      </c>
      <c r="EB685" s="9">
        <v>76.599999999999994</v>
      </c>
      <c r="EC685" s="9">
        <v>76.599999999999994</v>
      </c>
      <c r="ED685" s="9">
        <v>79.45</v>
      </c>
      <c r="EE685" s="9">
        <v>87.35</v>
      </c>
      <c r="EF685" s="9">
        <v>89.9</v>
      </c>
      <c r="EG685" s="9">
        <v>90.25</v>
      </c>
      <c r="EH685" s="9">
        <v>90.3</v>
      </c>
      <c r="EI685" s="9">
        <v>89.55</v>
      </c>
      <c r="EJ685" s="9">
        <v>84.55</v>
      </c>
      <c r="EK685" s="9">
        <v>70.8</v>
      </c>
      <c r="EL685" s="9">
        <v>66.5</v>
      </c>
      <c r="EM685" s="9">
        <v>66.2</v>
      </c>
      <c r="EN685" s="9">
        <v>66.55</v>
      </c>
      <c r="EO685" s="9">
        <v>67.150000000000006</v>
      </c>
      <c r="EP685" s="9">
        <v>70.2</v>
      </c>
      <c r="EQ685" s="9">
        <v>78.45</v>
      </c>
      <c r="ER685" s="9">
        <v>81.150000000000006</v>
      </c>
      <c r="ES685" s="9">
        <v>81.45</v>
      </c>
      <c r="ET685" s="9">
        <v>81.349999999999994</v>
      </c>
      <c r="EU685" s="9">
        <v>80.75</v>
      </c>
      <c r="EV685" s="9">
        <v>77.150000000000006</v>
      </c>
      <c r="EW685" s="9">
        <v>67.25</v>
      </c>
      <c r="EX685" s="9">
        <v>64.150000000000006</v>
      </c>
      <c r="EY685" s="9">
        <v>63.95</v>
      </c>
      <c r="EZ685" s="9">
        <v>64.150000000000006</v>
      </c>
      <c r="FA685" s="9">
        <v>64.7</v>
      </c>
      <c r="FB685" s="9">
        <v>67.45</v>
      </c>
      <c r="FC685" s="9">
        <v>74.95</v>
      </c>
      <c r="FD685" s="9">
        <v>77.349999999999994</v>
      </c>
      <c r="FE685" s="9">
        <v>77.599999999999994</v>
      </c>
      <c r="FF685" s="9">
        <v>77.5</v>
      </c>
      <c r="FG685" s="9">
        <v>77</v>
      </c>
      <c r="FH685" s="9">
        <v>73.900000000000006</v>
      </c>
      <c r="FI685" s="9">
        <v>65.55</v>
      </c>
      <c r="FJ685" s="9">
        <v>62.95</v>
      </c>
      <c r="FK685" s="9">
        <v>62.75</v>
      </c>
      <c r="FL685" s="9">
        <v>63</v>
      </c>
      <c r="FM685" s="9">
        <v>63.45</v>
      </c>
      <c r="FO685" s="9">
        <v>82.383200000000002</v>
      </c>
      <c r="FP685" s="7">
        <v>76.62</v>
      </c>
      <c r="FQ685" s="9">
        <v>1.2706</v>
      </c>
      <c r="FR685" s="7">
        <f t="shared" si="99"/>
        <v>60.302219423894229</v>
      </c>
      <c r="FT685" s="7">
        <v>3.67</v>
      </c>
      <c r="FU685" s="7">
        <v>3.93</v>
      </c>
      <c r="FV685" s="9">
        <v>82.470399999999998</v>
      </c>
      <c r="FX685" s="9">
        <v>76.48</v>
      </c>
      <c r="FY685" s="9">
        <v>75.62</v>
      </c>
      <c r="FZ685" s="9">
        <v>74.64</v>
      </c>
      <c r="GA685" s="9">
        <v>73.23</v>
      </c>
      <c r="GB685" s="9">
        <v>70.94</v>
      </c>
    </row>
    <row r="686" spans="1:184" x14ac:dyDescent="0.25">
      <c r="A686" s="6">
        <f t="shared" si="100"/>
        <v>45511</v>
      </c>
      <c r="B686" s="13">
        <f t="shared" si="121"/>
        <v>8</v>
      </c>
      <c r="C686" s="13">
        <f t="shared" si="122"/>
        <v>2024</v>
      </c>
      <c r="D686">
        <f t="shared" si="123"/>
        <v>202408</v>
      </c>
      <c r="E686">
        <f t="shared" si="124"/>
        <v>3</v>
      </c>
      <c r="F686">
        <f t="shared" si="125"/>
        <v>202403</v>
      </c>
      <c r="G686" t="s">
        <v>1472</v>
      </c>
      <c r="H686" s="9">
        <v>5</v>
      </c>
      <c r="I686" s="9">
        <v>4.95</v>
      </c>
      <c r="J686" s="10">
        <v>4.9300408999999998</v>
      </c>
      <c r="K686" s="10">
        <v>4.8445467999999998</v>
      </c>
      <c r="L686" s="10">
        <v>4.7397866000000004</v>
      </c>
      <c r="M686" s="10">
        <v>4.6198125000000001</v>
      </c>
      <c r="N686" s="10">
        <v>4.4968938999999999</v>
      </c>
      <c r="O686" s="10">
        <v>4.3768443000000001</v>
      </c>
      <c r="P686" s="10">
        <v>4.2637269</v>
      </c>
      <c r="Q686" s="10">
        <v>4.1613049999999996</v>
      </c>
      <c r="R686" s="10">
        <v>4.0713486000000003</v>
      </c>
      <c r="S686" s="10">
        <v>3.9943317</v>
      </c>
      <c r="T686" s="10">
        <v>3.9293577000000002</v>
      </c>
      <c r="U686" s="10">
        <v>3.8748664000000002</v>
      </c>
      <c r="V686" s="10">
        <v>3.8276108999999998</v>
      </c>
      <c r="W686" s="10">
        <v>3.7860174999999998</v>
      </c>
      <c r="X686" s="10">
        <v>3.7490690999999998</v>
      </c>
      <c r="Y686" s="10">
        <v>3.7157474000000001</v>
      </c>
      <c r="Z686" s="10">
        <v>3.6850341000000002</v>
      </c>
      <c r="AA686" s="10">
        <v>3.6559119999999998</v>
      </c>
      <c r="AB686" s="10">
        <v>3.6274999999999999</v>
      </c>
      <c r="AC686" s="10">
        <v>3.5996931999999999</v>
      </c>
      <c r="AD686" s="10">
        <v>3.5726607000000001</v>
      </c>
      <c r="AE686" s="10">
        <v>3.5465710000000001</v>
      </c>
      <c r="AF686" s="10">
        <v>3.5215926999999998</v>
      </c>
      <c r="AG686" s="10">
        <v>3.4978951</v>
      </c>
      <c r="AH686" s="10">
        <v>3.4756127999999999</v>
      </c>
      <c r="AI686" s="10">
        <v>3.4547455999999999</v>
      </c>
      <c r="AJ686" s="10">
        <v>3.4352597999999999</v>
      </c>
      <c r="AK686" s="10">
        <v>3.4171212</v>
      </c>
      <c r="AL686" s="10">
        <v>3.4002956000000002</v>
      </c>
      <c r="AM686" s="10">
        <v>3.3847494999999999</v>
      </c>
      <c r="AN686" s="10">
        <v>3.3704486</v>
      </c>
      <c r="AO686" s="10">
        <v>3.3573588000000001</v>
      </c>
      <c r="AP686" s="10">
        <v>3.3454464000000002</v>
      </c>
      <c r="AQ686" s="10">
        <v>3.3346773000000001</v>
      </c>
      <c r="AR686" s="10">
        <v>3.3250172999999998</v>
      </c>
      <c r="AS686" s="10">
        <v>3.3164327</v>
      </c>
      <c r="AT686" s="10">
        <v>3.3088871000000002</v>
      </c>
      <c r="AU686" s="10">
        <v>3.3023326000000002</v>
      </c>
      <c r="AV686" s="10">
        <v>3.2967184999999999</v>
      </c>
      <c r="AW686" s="10">
        <v>3.2919934</v>
      </c>
      <c r="AX686" s="10">
        <v>3.2881062999999999</v>
      </c>
      <c r="AY686" s="10">
        <v>3.2850060999999999</v>
      </c>
      <c r="AZ686" s="10">
        <v>3.2826417000000001</v>
      </c>
      <c r="BA686" s="10">
        <v>3.2809621</v>
      </c>
      <c r="BB686" s="10">
        <v>3.2799160000000001</v>
      </c>
      <c r="BC686" s="10">
        <v>3.2794523999999998</v>
      </c>
      <c r="BD686" s="10">
        <v>3.2795203000000002</v>
      </c>
      <c r="BE686" s="10">
        <v>3.2800685000000001</v>
      </c>
      <c r="BF686" s="10">
        <v>3.2810516999999999</v>
      </c>
      <c r="BG686" s="10">
        <v>3.2824506000000002</v>
      </c>
      <c r="BH686" s="10">
        <v>3.2842530999999999</v>
      </c>
      <c r="BI686" s="10">
        <v>3.2864467999999998</v>
      </c>
      <c r="BJ686" s="10">
        <v>3.2890195000000002</v>
      </c>
      <c r="BK686" s="10">
        <v>3.2919591000000001</v>
      </c>
      <c r="BL686" s="10">
        <v>3.2952531999999999</v>
      </c>
      <c r="BM686" s="10">
        <v>3.2988898</v>
      </c>
      <c r="BN686" s="10">
        <v>3.3028564999999999</v>
      </c>
      <c r="BO686" s="10">
        <v>3.3071410999999999</v>
      </c>
      <c r="BP686" s="10">
        <v>3.3117314000000002</v>
      </c>
      <c r="BQ686" s="10">
        <v>3.3166152000000002</v>
      </c>
      <c r="BR686" s="10">
        <v>3.3515264999999999</v>
      </c>
      <c r="BS686" s="10">
        <v>3.3947091</v>
      </c>
      <c r="BU686" s="9">
        <v>94.46</v>
      </c>
      <c r="BV686" s="9">
        <v>97.44</v>
      </c>
      <c r="BW686" s="9">
        <v>106.31</v>
      </c>
      <c r="BX686" s="9">
        <v>109.93</v>
      </c>
      <c r="BY686" s="9">
        <v>111.05</v>
      </c>
      <c r="BZ686" s="9">
        <v>111.2</v>
      </c>
      <c r="CA686" s="9">
        <v>107.71</v>
      </c>
      <c r="CB686" s="9">
        <v>103.26</v>
      </c>
      <c r="CC686" s="9">
        <v>100.62</v>
      </c>
      <c r="CD686" s="9">
        <v>98.76</v>
      </c>
      <c r="CE686" s="9">
        <v>97.09</v>
      </c>
      <c r="CF686" s="9">
        <v>98.89</v>
      </c>
      <c r="CG686" s="9">
        <v>100.06</v>
      </c>
      <c r="CH686" s="9">
        <v>101.44</v>
      </c>
      <c r="CI686" s="9">
        <v>105.31</v>
      </c>
      <c r="CJ686" s="9">
        <v>108.65</v>
      </c>
      <c r="CK686" s="9">
        <v>110.5</v>
      </c>
      <c r="CL686" s="9">
        <v>111.16</v>
      </c>
      <c r="CM686" s="9">
        <v>103.41</v>
      </c>
      <c r="CN686" s="9">
        <v>86.17</v>
      </c>
      <c r="CO686" s="9">
        <v>83.42</v>
      </c>
      <c r="CP686" s="9">
        <v>81</v>
      </c>
      <c r="CQ686" s="9">
        <v>79.930000000000007</v>
      </c>
      <c r="CR686" s="9">
        <v>80.7</v>
      </c>
      <c r="CS686" s="9">
        <v>83.07</v>
      </c>
      <c r="CT686" s="9">
        <v>86.88</v>
      </c>
      <c r="CU686" s="9">
        <v>90.47</v>
      </c>
      <c r="CV686" s="9">
        <v>93.57</v>
      </c>
      <c r="CW686" s="9">
        <v>96.17</v>
      </c>
      <c r="CX686" s="9">
        <v>95.09</v>
      </c>
      <c r="CY686" s="9">
        <v>90.66</v>
      </c>
      <c r="CZ686" s="9">
        <v>72.849999999999994</v>
      </c>
      <c r="DA686" s="9">
        <v>72.81</v>
      </c>
      <c r="DB686" s="9">
        <v>71.45</v>
      </c>
      <c r="DC686" s="9">
        <v>70.87</v>
      </c>
      <c r="DD686" s="9">
        <v>71.37</v>
      </c>
      <c r="DE686" s="9">
        <v>73.709999999999994</v>
      </c>
      <c r="DF686" s="9">
        <v>76.180000000000007</v>
      </c>
      <c r="DG686" s="9">
        <v>79.75</v>
      </c>
      <c r="DH686" s="9">
        <v>82.95</v>
      </c>
      <c r="DI686" s="9">
        <v>84.76</v>
      </c>
      <c r="DJ686" s="9">
        <v>83.73</v>
      </c>
      <c r="DK686" s="9">
        <v>80.31</v>
      </c>
      <c r="DL686" s="9">
        <v>74.39</v>
      </c>
      <c r="DM686" s="9">
        <v>70.44</v>
      </c>
      <c r="DN686" s="9">
        <v>69.28</v>
      </c>
      <c r="DO686" s="9">
        <v>67.83</v>
      </c>
      <c r="DP686" s="9">
        <v>66.45</v>
      </c>
      <c r="DR686" s="9">
        <v>79.5</v>
      </c>
      <c r="DS686" s="9">
        <v>79.900000000000006</v>
      </c>
      <c r="DT686" s="9">
        <v>93.05</v>
      </c>
      <c r="DU686" s="9">
        <v>93.45</v>
      </c>
      <c r="DV686" s="9">
        <v>95.25</v>
      </c>
      <c r="DW686" s="9">
        <v>96.75</v>
      </c>
      <c r="DX686" s="9">
        <v>91.75</v>
      </c>
      <c r="DY686" s="9">
        <v>82.8</v>
      </c>
      <c r="DZ686" s="9">
        <v>80.099999999999994</v>
      </c>
      <c r="EA686" s="9">
        <v>79.349999999999994</v>
      </c>
      <c r="EB686" s="9">
        <v>78.099999999999994</v>
      </c>
      <c r="EC686" s="9">
        <v>78.099999999999994</v>
      </c>
      <c r="ED686" s="9">
        <v>80.95</v>
      </c>
      <c r="EE686" s="9">
        <v>88.85</v>
      </c>
      <c r="EF686" s="9">
        <v>91.4</v>
      </c>
      <c r="EG686" s="9">
        <v>91.8</v>
      </c>
      <c r="EH686" s="9">
        <v>91.8</v>
      </c>
      <c r="EI686" s="9">
        <v>91.05</v>
      </c>
      <c r="EJ686" s="9">
        <v>86.1</v>
      </c>
      <c r="EK686" s="9">
        <v>72.5</v>
      </c>
      <c r="EL686" s="9">
        <v>68.25</v>
      </c>
      <c r="EM686" s="9">
        <v>68</v>
      </c>
      <c r="EN686" s="9">
        <v>68.3</v>
      </c>
      <c r="EO686" s="9">
        <v>68.95</v>
      </c>
      <c r="EP686" s="9">
        <v>71.95</v>
      </c>
      <c r="EQ686" s="9">
        <v>80.2</v>
      </c>
      <c r="ER686" s="9">
        <v>82.9</v>
      </c>
      <c r="ES686" s="9">
        <v>83.2</v>
      </c>
      <c r="ET686" s="9">
        <v>83.1</v>
      </c>
      <c r="EU686" s="9">
        <v>82.5</v>
      </c>
      <c r="EV686" s="9">
        <v>78.900000000000006</v>
      </c>
      <c r="EW686" s="9">
        <v>69</v>
      </c>
      <c r="EX686" s="9">
        <v>65.900000000000006</v>
      </c>
      <c r="EY686" s="9">
        <v>65.7</v>
      </c>
      <c r="EZ686" s="9">
        <v>65.900000000000006</v>
      </c>
      <c r="FA686" s="9">
        <v>66.45</v>
      </c>
      <c r="FB686" s="9">
        <v>69.2</v>
      </c>
      <c r="FC686" s="9">
        <v>76.7</v>
      </c>
      <c r="FD686" s="9">
        <v>79.099999999999994</v>
      </c>
      <c r="FE686" s="9">
        <v>79.349999999999994</v>
      </c>
      <c r="FF686" s="9">
        <v>79.3</v>
      </c>
      <c r="FG686" s="9">
        <v>78.75</v>
      </c>
      <c r="FH686" s="9">
        <v>75.7</v>
      </c>
      <c r="FI686" s="9">
        <v>67.349999999999994</v>
      </c>
      <c r="FJ686" s="9">
        <v>64.7</v>
      </c>
      <c r="FK686" s="9">
        <v>64.55</v>
      </c>
      <c r="FL686" s="9">
        <v>64.75</v>
      </c>
      <c r="FM686" s="9">
        <v>65.2</v>
      </c>
      <c r="FO686" s="9">
        <v>82.555599999999998</v>
      </c>
      <c r="FP686" s="7">
        <v>78.260000000000005</v>
      </c>
      <c r="FQ686" s="9">
        <v>1.2721</v>
      </c>
      <c r="FR686" s="7">
        <f t="shared" si="99"/>
        <v>61.520320729502401</v>
      </c>
      <c r="FT686" s="7">
        <v>3.65</v>
      </c>
      <c r="FU686" s="7">
        <v>3.95</v>
      </c>
      <c r="FV686" s="9">
        <v>82.656499999999994</v>
      </c>
      <c r="FX686" s="9">
        <v>78.33</v>
      </c>
      <c r="FY686" s="9">
        <v>77.14</v>
      </c>
      <c r="FZ686" s="9">
        <v>76.010000000000005</v>
      </c>
      <c r="GA686" s="9">
        <v>74.38</v>
      </c>
      <c r="GB686" s="9">
        <v>71.790000000000006</v>
      </c>
    </row>
    <row r="687" spans="1:184" x14ac:dyDescent="0.25">
      <c r="A687" s="6">
        <f t="shared" si="100"/>
        <v>45512</v>
      </c>
      <c r="B687" s="13">
        <f t="shared" si="121"/>
        <v>8</v>
      </c>
      <c r="C687" s="13">
        <f t="shared" si="122"/>
        <v>2024</v>
      </c>
      <c r="D687">
        <f t="shared" si="123"/>
        <v>202408</v>
      </c>
      <c r="E687">
        <f t="shared" si="124"/>
        <v>3</v>
      </c>
      <c r="F687">
        <f t="shared" si="125"/>
        <v>202403</v>
      </c>
      <c r="G687" t="s">
        <v>1473</v>
      </c>
      <c r="H687" s="9">
        <v>5</v>
      </c>
      <c r="I687" s="9">
        <v>4.95</v>
      </c>
      <c r="J687" s="10">
        <v>4.9331107000000003</v>
      </c>
      <c r="K687" s="10">
        <v>4.8519658999999997</v>
      </c>
      <c r="L687" s="10">
        <v>4.7507054999999996</v>
      </c>
      <c r="M687" s="10">
        <v>4.6358224999999997</v>
      </c>
      <c r="N687" s="10">
        <v>4.5190899</v>
      </c>
      <c r="O687" s="10">
        <v>4.4052821</v>
      </c>
      <c r="P687" s="10">
        <v>4.2970065000000002</v>
      </c>
      <c r="Q687" s="10">
        <v>4.1971895999999997</v>
      </c>
      <c r="R687" s="10">
        <v>4.1072819999999997</v>
      </c>
      <c r="S687" s="10">
        <v>4.0280184999999999</v>
      </c>
      <c r="T687" s="10">
        <v>3.9593862999999998</v>
      </c>
      <c r="U687" s="10">
        <v>3.9006017000000002</v>
      </c>
      <c r="V687" s="10">
        <v>3.8501316000000001</v>
      </c>
      <c r="W687" s="10">
        <v>3.8066786000000001</v>
      </c>
      <c r="X687" s="10">
        <v>3.7690492</v>
      </c>
      <c r="Y687" s="10">
        <v>3.7360484</v>
      </c>
      <c r="Z687" s="10">
        <v>3.7064815000000002</v>
      </c>
      <c r="AA687" s="10">
        <v>3.6791548000000001</v>
      </c>
      <c r="AB687" s="10">
        <v>3.6530320000000001</v>
      </c>
      <c r="AC687" s="10">
        <v>3.6278888</v>
      </c>
      <c r="AD687" s="10">
        <v>3.6037610999999998</v>
      </c>
      <c r="AE687" s="10">
        <v>3.5806841999999999</v>
      </c>
      <c r="AF687" s="10">
        <v>3.5586931000000002</v>
      </c>
      <c r="AG687" s="10">
        <v>3.5378238999999998</v>
      </c>
      <c r="AH687" s="10">
        <v>3.5181041999999998</v>
      </c>
      <c r="AI687" s="10">
        <v>3.4995245000000001</v>
      </c>
      <c r="AJ687" s="10">
        <v>3.4820646000000002</v>
      </c>
      <c r="AK687" s="10">
        <v>3.4657038</v>
      </c>
      <c r="AL687" s="10">
        <v>3.4504212999999999</v>
      </c>
      <c r="AM687" s="10">
        <v>3.4361969999999999</v>
      </c>
      <c r="AN687" s="10">
        <v>3.4230100000000001</v>
      </c>
      <c r="AO687" s="10">
        <v>3.4108398000000002</v>
      </c>
      <c r="AP687" s="10">
        <v>3.3996659</v>
      </c>
      <c r="AQ687" s="10">
        <v>3.3894677</v>
      </c>
      <c r="AR687" s="10">
        <v>3.3802246</v>
      </c>
      <c r="AS687" s="10">
        <v>3.3719161</v>
      </c>
      <c r="AT687" s="10">
        <v>3.3645185999999998</v>
      </c>
      <c r="AU687" s="10">
        <v>3.3579946000000001</v>
      </c>
      <c r="AV687" s="10">
        <v>3.3523035000000001</v>
      </c>
      <c r="AW687" s="10">
        <v>3.347404</v>
      </c>
      <c r="AX687" s="10">
        <v>3.3432552000000002</v>
      </c>
      <c r="AY687" s="10">
        <v>3.3398161000000002</v>
      </c>
      <c r="AZ687" s="10">
        <v>3.3370457999999998</v>
      </c>
      <c r="BA687" s="10">
        <v>3.3349031</v>
      </c>
      <c r="BB687" s="10">
        <v>3.3333472</v>
      </c>
      <c r="BC687" s="10">
        <v>3.3323371000000002</v>
      </c>
      <c r="BD687" s="10">
        <v>3.3318317</v>
      </c>
      <c r="BE687" s="10">
        <v>3.3317899999999998</v>
      </c>
      <c r="BF687" s="10">
        <v>3.3321757999999999</v>
      </c>
      <c r="BG687" s="10">
        <v>3.3329735999999999</v>
      </c>
      <c r="BH687" s="10">
        <v>3.3341734000000001</v>
      </c>
      <c r="BI687" s="10">
        <v>3.3357656000000002</v>
      </c>
      <c r="BJ687" s="10">
        <v>3.3377403999999999</v>
      </c>
      <c r="BK687" s="10">
        <v>3.3400878999999999</v>
      </c>
      <c r="BL687" s="10">
        <v>3.3427983000000001</v>
      </c>
      <c r="BM687" s="10">
        <v>3.3458619000000001</v>
      </c>
      <c r="BN687" s="10">
        <v>3.3492687999999999</v>
      </c>
      <c r="BO687" s="10">
        <v>3.3530091999999998</v>
      </c>
      <c r="BP687" s="10">
        <v>3.3570734</v>
      </c>
      <c r="BQ687" s="10">
        <v>3.3614516000000001</v>
      </c>
      <c r="BR687" s="10">
        <v>3.3937987000000001</v>
      </c>
      <c r="BS687" s="10">
        <v>3.4351851999999998</v>
      </c>
      <c r="BU687" s="9">
        <v>98.11</v>
      </c>
      <c r="BV687" s="9">
        <v>101.37</v>
      </c>
      <c r="BW687" s="9">
        <v>109.62</v>
      </c>
      <c r="BX687" s="9">
        <v>113.25</v>
      </c>
      <c r="BY687" s="9">
        <v>114.25</v>
      </c>
      <c r="BZ687" s="9">
        <v>114.35</v>
      </c>
      <c r="CA687" s="9">
        <v>110.3</v>
      </c>
      <c r="CB687" s="9">
        <v>105.72</v>
      </c>
      <c r="CC687" s="9">
        <v>103.7</v>
      </c>
      <c r="CD687" s="9">
        <v>101.76</v>
      </c>
      <c r="CE687" s="9">
        <v>99.82</v>
      </c>
      <c r="CF687" s="9">
        <v>101.55</v>
      </c>
      <c r="CG687" s="9">
        <v>102.72</v>
      </c>
      <c r="CH687" s="9">
        <v>104.26</v>
      </c>
      <c r="CI687" s="9">
        <v>108.04</v>
      </c>
      <c r="CJ687" s="9">
        <v>111.32</v>
      </c>
      <c r="CK687" s="9">
        <v>113.07</v>
      </c>
      <c r="CL687" s="9">
        <v>113.88</v>
      </c>
      <c r="CM687" s="9">
        <v>106.22</v>
      </c>
      <c r="CN687" s="9">
        <v>88.88</v>
      </c>
      <c r="CO687" s="9">
        <v>86.1</v>
      </c>
      <c r="CP687" s="9">
        <v>83.67</v>
      </c>
      <c r="CQ687" s="9">
        <v>82.6</v>
      </c>
      <c r="CR687" s="9">
        <v>83.35</v>
      </c>
      <c r="CS687" s="9">
        <v>85.69</v>
      </c>
      <c r="CT687" s="9">
        <v>89.48</v>
      </c>
      <c r="CU687" s="9">
        <v>93.05</v>
      </c>
      <c r="CV687" s="9">
        <v>96.12</v>
      </c>
      <c r="CW687" s="9">
        <v>98.69</v>
      </c>
      <c r="CX687" s="9">
        <v>97.56</v>
      </c>
      <c r="CY687" s="9">
        <v>93.08</v>
      </c>
      <c r="CZ687" s="9">
        <v>75.16</v>
      </c>
      <c r="DA687" s="9">
        <v>72.739999999999995</v>
      </c>
      <c r="DB687" s="9">
        <v>71.38</v>
      </c>
      <c r="DC687" s="9">
        <v>70.8</v>
      </c>
      <c r="DD687" s="9">
        <v>71.3</v>
      </c>
      <c r="DE687" s="9">
        <v>73.64</v>
      </c>
      <c r="DF687" s="9">
        <v>76.099999999999994</v>
      </c>
      <c r="DG687" s="9">
        <v>79.67</v>
      </c>
      <c r="DH687" s="9">
        <v>82.87</v>
      </c>
      <c r="DI687" s="9">
        <v>84.7</v>
      </c>
      <c r="DJ687" s="9">
        <v>83.67</v>
      </c>
      <c r="DK687" s="9">
        <v>80.25</v>
      </c>
      <c r="DL687" s="9">
        <v>74.31</v>
      </c>
      <c r="DM687" s="9">
        <v>70.36</v>
      </c>
      <c r="DN687" s="9">
        <v>69.2</v>
      </c>
      <c r="DO687" s="9">
        <v>67.75</v>
      </c>
      <c r="DP687" s="9">
        <v>66.37</v>
      </c>
      <c r="DR687" s="9">
        <v>81.349999999999994</v>
      </c>
      <c r="DS687" s="9">
        <v>82.5</v>
      </c>
      <c r="DT687" s="9">
        <v>95</v>
      </c>
      <c r="DU687" s="9">
        <v>95.9</v>
      </c>
      <c r="DV687" s="9">
        <v>97.5</v>
      </c>
      <c r="DW687" s="9">
        <v>97.6</v>
      </c>
      <c r="DX687" s="9">
        <v>92.9</v>
      </c>
      <c r="DY687" s="9">
        <v>84.1</v>
      </c>
      <c r="DZ687" s="9">
        <v>81.400000000000006</v>
      </c>
      <c r="EA687" s="9">
        <v>80.650000000000006</v>
      </c>
      <c r="EB687" s="9">
        <v>79.400000000000006</v>
      </c>
      <c r="EC687" s="9">
        <v>79.400000000000006</v>
      </c>
      <c r="ED687" s="9">
        <v>82.25</v>
      </c>
      <c r="EE687" s="9">
        <v>90.05</v>
      </c>
      <c r="EF687" s="9">
        <v>92.55</v>
      </c>
      <c r="EG687" s="9">
        <v>92.95</v>
      </c>
      <c r="EH687" s="9">
        <v>92.95</v>
      </c>
      <c r="EI687" s="9">
        <v>92.2</v>
      </c>
      <c r="EJ687" s="9">
        <v>87.2</v>
      </c>
      <c r="EK687" s="9">
        <v>73.45</v>
      </c>
      <c r="EL687" s="9">
        <v>69.2</v>
      </c>
      <c r="EM687" s="9">
        <v>68.900000000000006</v>
      </c>
      <c r="EN687" s="9">
        <v>69.25</v>
      </c>
      <c r="EO687" s="9">
        <v>69.849999999999994</v>
      </c>
      <c r="EP687" s="9">
        <v>72.8</v>
      </c>
      <c r="EQ687" s="9">
        <v>80.8</v>
      </c>
      <c r="ER687" s="9">
        <v>83.35</v>
      </c>
      <c r="ES687" s="9">
        <v>83.7</v>
      </c>
      <c r="ET687" s="9">
        <v>83.6</v>
      </c>
      <c r="EU687" s="9">
        <v>83</v>
      </c>
      <c r="EV687" s="9">
        <v>79.400000000000006</v>
      </c>
      <c r="EW687" s="9">
        <v>69.55</v>
      </c>
      <c r="EX687" s="9">
        <v>66.400000000000006</v>
      </c>
      <c r="EY687" s="9">
        <v>66.2</v>
      </c>
      <c r="EZ687" s="9">
        <v>66.400000000000006</v>
      </c>
      <c r="FA687" s="9">
        <v>66.95</v>
      </c>
      <c r="FB687" s="9">
        <v>69.7</v>
      </c>
      <c r="FC687" s="9">
        <v>77.2</v>
      </c>
      <c r="FD687" s="9">
        <v>79.599999999999994</v>
      </c>
      <c r="FE687" s="9">
        <v>79.900000000000006</v>
      </c>
      <c r="FF687" s="9">
        <v>79.8</v>
      </c>
      <c r="FG687" s="9">
        <v>79.3</v>
      </c>
      <c r="FH687" s="9">
        <v>76.2</v>
      </c>
      <c r="FI687" s="9">
        <v>67.849999999999994</v>
      </c>
      <c r="FJ687" s="9">
        <v>65.25</v>
      </c>
      <c r="FK687" s="9">
        <v>65.05</v>
      </c>
      <c r="FL687" s="9">
        <v>65.25</v>
      </c>
      <c r="FM687" s="9">
        <v>65.7</v>
      </c>
      <c r="FO687" s="9">
        <v>82.611800000000002</v>
      </c>
      <c r="FP687" s="7">
        <v>80.760000000000005</v>
      </c>
      <c r="FQ687" s="9">
        <v>1.2715000000000001</v>
      </c>
      <c r="FR687" s="7">
        <f t="shared" si="99"/>
        <v>63.515532835233977</v>
      </c>
      <c r="FT687" s="7">
        <v>3.68</v>
      </c>
      <c r="FU687" s="7">
        <v>3.99</v>
      </c>
      <c r="FV687" s="9">
        <v>82.725800000000007</v>
      </c>
      <c r="FX687" s="9">
        <v>79.16</v>
      </c>
      <c r="FY687" s="9">
        <v>77.95</v>
      </c>
      <c r="FZ687" s="9">
        <v>76.8</v>
      </c>
      <c r="GA687" s="9">
        <v>75.14</v>
      </c>
      <c r="GB687" s="9">
        <v>72.44</v>
      </c>
    </row>
    <row r="688" spans="1:184" x14ac:dyDescent="0.25">
      <c r="A688" s="6">
        <f t="shared" si="100"/>
        <v>45513</v>
      </c>
      <c r="B688" s="13">
        <f t="shared" si="121"/>
        <v>8</v>
      </c>
      <c r="C688" s="13">
        <f t="shared" si="122"/>
        <v>2024</v>
      </c>
      <c r="D688">
        <f t="shared" si="123"/>
        <v>202408</v>
      </c>
      <c r="E688">
        <f t="shared" si="124"/>
        <v>3</v>
      </c>
      <c r="F688">
        <f t="shared" si="125"/>
        <v>202403</v>
      </c>
      <c r="G688" t="s">
        <v>1474</v>
      </c>
      <c r="H688" s="9">
        <v>5</v>
      </c>
      <c r="I688" s="9">
        <v>4.95</v>
      </c>
      <c r="J688" s="10">
        <v>4.9292503999999999</v>
      </c>
      <c r="K688" s="10">
        <v>4.8403371999999996</v>
      </c>
      <c r="L688" s="10">
        <v>4.7357569000000002</v>
      </c>
      <c r="M688" s="10">
        <v>4.6193809999999997</v>
      </c>
      <c r="N688" s="10">
        <v>4.5010453999999998</v>
      </c>
      <c r="O688" s="10">
        <v>4.3857670000000004</v>
      </c>
      <c r="P688" s="10">
        <v>4.2767689000000004</v>
      </c>
      <c r="Q688" s="10">
        <v>4.1770204</v>
      </c>
      <c r="R688" s="10">
        <v>4.0878144000000001</v>
      </c>
      <c r="S688" s="10">
        <v>4.0094618999999998</v>
      </c>
      <c r="T688" s="10">
        <v>3.9415616</v>
      </c>
      <c r="U688" s="10">
        <v>3.8827202000000001</v>
      </c>
      <c r="V688" s="10">
        <v>3.8305435999999999</v>
      </c>
      <c r="W688" s="10">
        <v>3.7838759</v>
      </c>
      <c r="X688" s="10">
        <v>3.7420247</v>
      </c>
      <c r="Y688" s="10">
        <v>3.7042956</v>
      </c>
      <c r="Z688" s="10">
        <v>3.6699947000000002</v>
      </c>
      <c r="AA688" s="10">
        <v>3.6384292</v>
      </c>
      <c r="AB688" s="10">
        <v>3.6089924999999998</v>
      </c>
      <c r="AC688" s="10">
        <v>3.5814843999999999</v>
      </c>
      <c r="AD688" s="10">
        <v>3.5558231999999999</v>
      </c>
      <c r="AE688" s="10">
        <v>3.5319262</v>
      </c>
      <c r="AF688" s="10">
        <v>3.5097109999999998</v>
      </c>
      <c r="AG688" s="10">
        <v>3.4890957999999999</v>
      </c>
      <c r="AH688" s="10">
        <v>3.4699998999999999</v>
      </c>
      <c r="AI688" s="10">
        <v>3.4523513000000001</v>
      </c>
      <c r="AJ688" s="10">
        <v>3.4360807000000002</v>
      </c>
      <c r="AK688" s="10">
        <v>3.4211185999999998</v>
      </c>
      <c r="AL688" s="10">
        <v>3.4073951</v>
      </c>
      <c r="AM688" s="10">
        <v>3.394841</v>
      </c>
      <c r="AN688" s="10">
        <v>3.3833867</v>
      </c>
      <c r="AO688" s="10">
        <v>3.3729624</v>
      </c>
      <c r="AP688" s="10">
        <v>3.3634989000000002</v>
      </c>
      <c r="AQ688" s="10">
        <v>3.3549266000000002</v>
      </c>
      <c r="AR688" s="10">
        <v>3.3471755999999999</v>
      </c>
      <c r="AS688" s="10">
        <v>3.3401768000000001</v>
      </c>
      <c r="AT688" s="10">
        <v>3.3338676999999999</v>
      </c>
      <c r="AU688" s="10">
        <v>3.3282156000000001</v>
      </c>
      <c r="AV688" s="10">
        <v>3.3231950000000001</v>
      </c>
      <c r="AW688" s="10">
        <v>3.3187804000000001</v>
      </c>
      <c r="AX688" s="10">
        <v>3.3149462000000001</v>
      </c>
      <c r="AY688" s="10">
        <v>3.3116669999999999</v>
      </c>
      <c r="AZ688" s="10">
        <v>3.3089173000000001</v>
      </c>
      <c r="BA688" s="10">
        <v>3.3066715000000002</v>
      </c>
      <c r="BB688" s="10">
        <v>3.3049043</v>
      </c>
      <c r="BC688" s="10">
        <v>3.3035899999999998</v>
      </c>
      <c r="BD688" s="10">
        <v>3.3027031999999998</v>
      </c>
      <c r="BE688" s="10">
        <v>3.3022184000000001</v>
      </c>
      <c r="BF688" s="10">
        <v>3.3021132999999998</v>
      </c>
      <c r="BG688" s="10">
        <v>3.3023799</v>
      </c>
      <c r="BH688" s="10">
        <v>3.3030140000000001</v>
      </c>
      <c r="BI688" s="10">
        <v>3.3040115999999999</v>
      </c>
      <c r="BJ688" s="10">
        <v>3.3053685000000002</v>
      </c>
      <c r="BK688" s="10">
        <v>3.3070805000000001</v>
      </c>
      <c r="BL688" s="10">
        <v>3.3091436000000001</v>
      </c>
      <c r="BM688" s="10">
        <v>3.3115535999999999</v>
      </c>
      <c r="BN688" s="10">
        <v>3.3143064999999998</v>
      </c>
      <c r="BO688" s="10">
        <v>3.3173979999999998</v>
      </c>
      <c r="BP688" s="10">
        <v>3.3208242000000001</v>
      </c>
      <c r="BQ688" s="10">
        <v>3.3245806999999998</v>
      </c>
      <c r="BR688" s="10">
        <v>3.3537270000000001</v>
      </c>
      <c r="BS688" s="10">
        <v>3.3931125</v>
      </c>
      <c r="BU688" s="9">
        <v>98.65</v>
      </c>
      <c r="BV688" s="9">
        <v>102.23</v>
      </c>
      <c r="BW688" s="9">
        <v>110.6</v>
      </c>
      <c r="BX688" s="9">
        <v>114.4</v>
      </c>
      <c r="BY688" s="9">
        <v>115.3</v>
      </c>
      <c r="BZ688" s="9">
        <v>115.42</v>
      </c>
      <c r="CA688" s="9">
        <v>111.42</v>
      </c>
      <c r="CB688" s="9">
        <v>106.49</v>
      </c>
      <c r="CC688" s="9">
        <v>104.61</v>
      </c>
      <c r="CD688" s="9">
        <v>102.38</v>
      </c>
      <c r="CE688" s="9">
        <v>100.49</v>
      </c>
      <c r="CF688" s="9">
        <v>102.34</v>
      </c>
      <c r="CG688" s="9">
        <v>103.15</v>
      </c>
      <c r="CH688" s="9">
        <v>103.91</v>
      </c>
      <c r="CI688" s="9">
        <v>108.8</v>
      </c>
      <c r="CJ688" s="9">
        <v>112.13</v>
      </c>
      <c r="CK688" s="9">
        <v>113.95</v>
      </c>
      <c r="CL688" s="9">
        <v>114.8</v>
      </c>
      <c r="CM688" s="9">
        <v>107.2</v>
      </c>
      <c r="CN688" s="9">
        <v>88.09</v>
      </c>
      <c r="CO688" s="9">
        <v>85.34</v>
      </c>
      <c r="CP688" s="9">
        <v>82.97</v>
      </c>
      <c r="CQ688" s="9">
        <v>82</v>
      </c>
      <c r="CR688" s="9">
        <v>82.81</v>
      </c>
      <c r="CS688" s="9">
        <v>85.34</v>
      </c>
      <c r="CT688" s="9">
        <v>90.06</v>
      </c>
      <c r="CU688" s="9">
        <v>93.64</v>
      </c>
      <c r="CV688" s="9">
        <v>96.71</v>
      </c>
      <c r="CW688" s="9">
        <v>99.09</v>
      </c>
      <c r="CX688" s="9">
        <v>97.95</v>
      </c>
      <c r="CY688" s="9">
        <v>93.49</v>
      </c>
      <c r="CZ688" s="9">
        <v>74.900000000000006</v>
      </c>
      <c r="DA688" s="9">
        <v>73.16</v>
      </c>
      <c r="DB688" s="9">
        <v>71.540000000000006</v>
      </c>
      <c r="DC688" s="9">
        <v>71.16</v>
      </c>
      <c r="DD688" s="9">
        <v>71.66</v>
      </c>
      <c r="DE688" s="9">
        <v>72.540000000000006</v>
      </c>
      <c r="DF688" s="9">
        <v>75.14</v>
      </c>
      <c r="DG688" s="9">
        <v>78.7</v>
      </c>
      <c r="DH688" s="9">
        <v>81.900000000000006</v>
      </c>
      <c r="DI688" s="9">
        <v>83.71</v>
      </c>
      <c r="DJ688" s="9">
        <v>82.68</v>
      </c>
      <c r="DK688" s="9">
        <v>79.239999999999995</v>
      </c>
      <c r="DL688" s="9">
        <v>73.66</v>
      </c>
      <c r="DM688" s="9">
        <v>69.709999999999994</v>
      </c>
      <c r="DN688" s="9">
        <v>68.55</v>
      </c>
      <c r="DO688" s="9">
        <v>67.099999999999994</v>
      </c>
      <c r="DP688" s="9">
        <v>65.709999999999994</v>
      </c>
      <c r="DR688" s="9">
        <v>81.150000000000006</v>
      </c>
      <c r="DS688" s="9">
        <v>82.6</v>
      </c>
      <c r="DT688" s="9">
        <v>94.7</v>
      </c>
      <c r="DU688" s="9">
        <v>95.6</v>
      </c>
      <c r="DV688" s="9">
        <v>98.4</v>
      </c>
      <c r="DW688" s="9">
        <v>98.5</v>
      </c>
      <c r="DX688" s="9">
        <v>93.8</v>
      </c>
      <c r="DY688" s="9">
        <v>84.6</v>
      </c>
      <c r="DZ688" s="9">
        <v>81.900000000000006</v>
      </c>
      <c r="EA688" s="9">
        <v>81.150000000000006</v>
      </c>
      <c r="EB688" s="9">
        <v>79.849999999999994</v>
      </c>
      <c r="EC688" s="9">
        <v>79.849999999999994</v>
      </c>
      <c r="ED688" s="9">
        <v>82.7</v>
      </c>
      <c r="EE688" s="9">
        <v>90.7</v>
      </c>
      <c r="EF688" s="9">
        <v>93.3</v>
      </c>
      <c r="EG688" s="9">
        <v>93.65</v>
      </c>
      <c r="EH688" s="9">
        <v>93.7</v>
      </c>
      <c r="EI688" s="9">
        <v>92.9</v>
      </c>
      <c r="EJ688" s="9">
        <v>87.7</v>
      </c>
      <c r="EK688" s="9">
        <v>73.3</v>
      </c>
      <c r="EL688" s="9">
        <v>68.849999999999994</v>
      </c>
      <c r="EM688" s="9">
        <v>68.55</v>
      </c>
      <c r="EN688" s="9">
        <v>68.900000000000006</v>
      </c>
      <c r="EO688" s="9">
        <v>69.55</v>
      </c>
      <c r="EP688" s="9">
        <v>72.55</v>
      </c>
      <c r="EQ688" s="9">
        <v>80.849999999999994</v>
      </c>
      <c r="ER688" s="9">
        <v>83.5</v>
      </c>
      <c r="ES688" s="9">
        <v>83.8</v>
      </c>
      <c r="ET688" s="9">
        <v>83.75</v>
      </c>
      <c r="EU688" s="9">
        <v>83.1</v>
      </c>
      <c r="EV688" s="9">
        <v>79.5</v>
      </c>
      <c r="EW688" s="9">
        <v>69.650000000000006</v>
      </c>
      <c r="EX688" s="9">
        <v>66.55</v>
      </c>
      <c r="EY688" s="9">
        <v>66.3</v>
      </c>
      <c r="EZ688" s="9">
        <v>66.55</v>
      </c>
      <c r="FA688" s="9">
        <v>67.099999999999994</v>
      </c>
      <c r="FB688" s="9">
        <v>69.8</v>
      </c>
      <c r="FC688" s="9">
        <v>77.3</v>
      </c>
      <c r="FD688" s="9">
        <v>79.75</v>
      </c>
      <c r="FE688" s="9">
        <v>80</v>
      </c>
      <c r="FF688" s="9">
        <v>79.900000000000006</v>
      </c>
      <c r="FG688" s="9">
        <v>79.400000000000006</v>
      </c>
      <c r="FH688" s="9">
        <v>76.3</v>
      </c>
      <c r="FI688" s="9">
        <v>67.95</v>
      </c>
      <c r="FJ688" s="9">
        <v>65.349999999999994</v>
      </c>
      <c r="FK688" s="9">
        <v>65.150000000000006</v>
      </c>
      <c r="FL688" s="9">
        <v>65.400000000000006</v>
      </c>
      <c r="FM688" s="9">
        <v>65.849999999999994</v>
      </c>
      <c r="FO688" s="9">
        <v>82.814400000000006</v>
      </c>
      <c r="FP688" s="7">
        <v>81.069999999999993</v>
      </c>
      <c r="FQ688" s="9">
        <v>1.2764</v>
      </c>
      <c r="FR688" s="7">
        <f t="shared" si="99"/>
        <v>63.514572234409272</v>
      </c>
      <c r="FT688" s="7">
        <v>3.65</v>
      </c>
      <c r="FU688" s="7">
        <v>3.95</v>
      </c>
      <c r="FV688" s="9">
        <v>82.9392</v>
      </c>
      <c r="FX688" s="9">
        <v>79.66</v>
      </c>
      <c r="FY688" s="9">
        <v>78.36</v>
      </c>
      <c r="FZ688" s="9">
        <v>77.2</v>
      </c>
      <c r="GA688" s="9">
        <v>75.52</v>
      </c>
      <c r="GB688" s="9">
        <v>72.760000000000005</v>
      </c>
    </row>
    <row r="689" spans="1:184" x14ac:dyDescent="0.25">
      <c r="A689" s="6">
        <f t="shared" si="100"/>
        <v>45516</v>
      </c>
      <c r="B689" s="13">
        <f t="shared" si="121"/>
        <v>8</v>
      </c>
      <c r="C689" s="13">
        <f t="shared" si="122"/>
        <v>2024</v>
      </c>
      <c r="D689">
        <f t="shared" si="123"/>
        <v>202408</v>
      </c>
      <c r="E689">
        <f t="shared" si="124"/>
        <v>3</v>
      </c>
      <c r="F689">
        <f t="shared" si="125"/>
        <v>202403</v>
      </c>
      <c r="G689" t="s">
        <v>1475</v>
      </c>
      <c r="H689" s="9">
        <v>5</v>
      </c>
      <c r="I689" s="9">
        <v>4.95</v>
      </c>
      <c r="J689" s="10">
        <v>4.9288447</v>
      </c>
      <c r="K689" s="10">
        <v>4.8374725999999999</v>
      </c>
      <c r="L689" s="10">
        <v>4.7332916999999997</v>
      </c>
      <c r="M689" s="10">
        <v>4.6187876000000001</v>
      </c>
      <c r="N689" s="10">
        <v>4.5023387000000001</v>
      </c>
      <c r="O689" s="10">
        <v>4.3883073000000001</v>
      </c>
      <c r="P689" s="10">
        <v>4.2797907000000004</v>
      </c>
      <c r="Q689" s="10">
        <v>4.1797901</v>
      </c>
      <c r="R689" s="10">
        <v>4.0903976000000002</v>
      </c>
      <c r="S689" s="10">
        <v>4.0121831999999999</v>
      </c>
      <c r="T689" s="10">
        <v>3.9451048000000002</v>
      </c>
      <c r="U689" s="10">
        <v>3.8878056999999999</v>
      </c>
      <c r="V689" s="10">
        <v>3.8377799000000001</v>
      </c>
      <c r="W689" s="10">
        <v>3.7936936999999999</v>
      </c>
      <c r="X689" s="10">
        <v>3.7545994999999999</v>
      </c>
      <c r="Y689" s="10">
        <v>3.7195483</v>
      </c>
      <c r="Z689" s="10">
        <v>3.6875912</v>
      </c>
      <c r="AA689" s="10">
        <v>3.6577804</v>
      </c>
      <c r="AB689" s="10">
        <v>3.6293039999999999</v>
      </c>
      <c r="AC689" s="10">
        <v>3.6019853999999998</v>
      </c>
      <c r="AD689" s="10">
        <v>3.5758329</v>
      </c>
      <c r="AE689" s="10">
        <v>3.5508541</v>
      </c>
      <c r="AF689" s="10">
        <v>3.5270565</v>
      </c>
      <c r="AG689" s="10">
        <v>3.5044483</v>
      </c>
      <c r="AH689" s="10">
        <v>3.4830304999999999</v>
      </c>
      <c r="AI689" s="10">
        <v>3.4627767999999999</v>
      </c>
      <c r="AJ689" s="10">
        <v>3.4436551</v>
      </c>
      <c r="AK689" s="10">
        <v>3.4256327</v>
      </c>
      <c r="AL689" s="10">
        <v>3.4086766000000002</v>
      </c>
      <c r="AM689" s="10">
        <v>3.3927546999999998</v>
      </c>
      <c r="AN689" s="10">
        <v>3.3778340999999998</v>
      </c>
      <c r="AO689" s="10">
        <v>3.3638821999999999</v>
      </c>
      <c r="AP689" s="10">
        <v>3.3508665999999998</v>
      </c>
      <c r="AQ689" s="10">
        <v>3.3387544999999998</v>
      </c>
      <c r="AR689" s="10">
        <v>3.3275133000000001</v>
      </c>
      <c r="AS689" s="10">
        <v>3.3171105000000001</v>
      </c>
      <c r="AT689" s="10">
        <v>3.3075155999999999</v>
      </c>
      <c r="AU689" s="10">
        <v>3.2987066</v>
      </c>
      <c r="AV689" s="10">
        <v>3.2906639000000002</v>
      </c>
      <c r="AW689" s="10">
        <v>3.2833678000000002</v>
      </c>
      <c r="AX689" s="10">
        <v>3.2767984000000001</v>
      </c>
      <c r="AY689" s="10">
        <v>3.2709362</v>
      </c>
      <c r="AZ689" s="10">
        <v>3.2657614000000001</v>
      </c>
      <c r="BA689" s="10">
        <v>3.2612540999999999</v>
      </c>
      <c r="BB689" s="10">
        <v>3.2573946999999999</v>
      </c>
      <c r="BC689" s="10">
        <v>3.2541635000000002</v>
      </c>
      <c r="BD689" s="10">
        <v>3.2515407000000001</v>
      </c>
      <c r="BE689" s="10">
        <v>3.2495067</v>
      </c>
      <c r="BF689" s="10">
        <v>3.2480424000000001</v>
      </c>
      <c r="BG689" s="10">
        <v>3.2471336000000002</v>
      </c>
      <c r="BH689" s="10">
        <v>3.2467671999999999</v>
      </c>
      <c r="BI689" s="10">
        <v>3.2469305999999998</v>
      </c>
      <c r="BJ689" s="10">
        <v>3.2476107000000001</v>
      </c>
      <c r="BK689" s="10">
        <v>3.2487946000000001</v>
      </c>
      <c r="BL689" s="10">
        <v>3.2504696000000002</v>
      </c>
      <c r="BM689" s="10">
        <v>3.2526226</v>
      </c>
      <c r="BN689" s="10">
        <v>3.2552408000000002</v>
      </c>
      <c r="BO689" s="10">
        <v>3.2583114000000002</v>
      </c>
      <c r="BP689" s="10">
        <v>3.2618214999999999</v>
      </c>
      <c r="BQ689" s="10">
        <v>3.2657579999999999</v>
      </c>
      <c r="BR689" s="10">
        <v>3.2974766</v>
      </c>
      <c r="BS689" s="10">
        <v>3.3404639999999999</v>
      </c>
      <c r="BU689" s="9">
        <v>96.73</v>
      </c>
      <c r="BV689" s="9">
        <v>100.42</v>
      </c>
      <c r="BW689" s="9">
        <v>109.51</v>
      </c>
      <c r="BX689" s="9">
        <v>113.49</v>
      </c>
      <c r="BY689" s="9">
        <v>114.15</v>
      </c>
      <c r="BZ689" s="9">
        <v>114.31</v>
      </c>
      <c r="CA689" s="9">
        <v>110.4</v>
      </c>
      <c r="CB689" s="9">
        <v>106.07</v>
      </c>
      <c r="CC689" s="9">
        <v>103.37</v>
      </c>
      <c r="CD689" s="9">
        <v>101.24</v>
      </c>
      <c r="CE689" s="9">
        <v>99.3</v>
      </c>
      <c r="CF689" s="9">
        <v>101.28</v>
      </c>
      <c r="CG689" s="9">
        <v>102.35</v>
      </c>
      <c r="CH689" s="9">
        <v>103.66</v>
      </c>
      <c r="CI689" s="9">
        <v>108.23</v>
      </c>
      <c r="CJ689" s="9">
        <v>111.55</v>
      </c>
      <c r="CK689" s="9">
        <v>113.39</v>
      </c>
      <c r="CL689" s="9">
        <v>114.25</v>
      </c>
      <c r="CM689" s="9">
        <v>106.65</v>
      </c>
      <c r="CN689" s="9">
        <v>86.61</v>
      </c>
      <c r="CO689" s="9">
        <v>83.84</v>
      </c>
      <c r="CP689" s="9">
        <v>81.47</v>
      </c>
      <c r="CQ689" s="9">
        <v>80.39</v>
      </c>
      <c r="CR689" s="9">
        <v>81.2</v>
      </c>
      <c r="CS689" s="9">
        <v>83.73</v>
      </c>
      <c r="CT689" s="9">
        <v>88.63</v>
      </c>
      <c r="CU689" s="9">
        <v>92.2</v>
      </c>
      <c r="CV689" s="9">
        <v>95.27</v>
      </c>
      <c r="CW689" s="9">
        <v>97.64</v>
      </c>
      <c r="CX689" s="9">
        <v>96.5</v>
      </c>
      <c r="CY689" s="9">
        <v>92.04</v>
      </c>
      <c r="CZ689" s="9">
        <v>73.900000000000006</v>
      </c>
      <c r="DA689" s="9">
        <v>71.72</v>
      </c>
      <c r="DB689" s="9">
        <v>70.47</v>
      </c>
      <c r="DC689" s="9">
        <v>69.849999999999994</v>
      </c>
      <c r="DD689" s="9">
        <v>70.349999999999994</v>
      </c>
      <c r="DE689" s="9">
        <v>71.22</v>
      </c>
      <c r="DF689" s="9">
        <v>74.59</v>
      </c>
      <c r="DG689" s="9">
        <v>78.150000000000006</v>
      </c>
      <c r="DH689" s="9">
        <v>81.33</v>
      </c>
      <c r="DI689" s="9">
        <v>83.14</v>
      </c>
      <c r="DJ689" s="9">
        <v>82.11</v>
      </c>
      <c r="DK689" s="9">
        <v>78.67</v>
      </c>
      <c r="DL689" s="9">
        <v>73.14</v>
      </c>
      <c r="DM689" s="9">
        <v>69.180000000000007</v>
      </c>
      <c r="DN689" s="9">
        <v>68.02</v>
      </c>
      <c r="DO689" s="9">
        <v>66.569999999999993</v>
      </c>
      <c r="DP689" s="9">
        <v>65.180000000000007</v>
      </c>
      <c r="DR689" s="9">
        <v>81.2</v>
      </c>
      <c r="DS689" s="9">
        <v>82.25</v>
      </c>
      <c r="DT689" s="9">
        <v>95</v>
      </c>
      <c r="DU689" s="9">
        <v>97.2</v>
      </c>
      <c r="DV689" s="9">
        <v>97.9</v>
      </c>
      <c r="DW689" s="9">
        <v>98.55</v>
      </c>
      <c r="DX689" s="9">
        <v>93.85</v>
      </c>
      <c r="DY689" s="9">
        <v>84.95</v>
      </c>
      <c r="DZ689" s="9">
        <v>82.25</v>
      </c>
      <c r="EA689" s="9">
        <v>81.5</v>
      </c>
      <c r="EB689" s="9">
        <v>80.150000000000006</v>
      </c>
      <c r="EC689" s="9">
        <v>80.150000000000006</v>
      </c>
      <c r="ED689" s="9">
        <v>83</v>
      </c>
      <c r="EE689" s="9">
        <v>91.15</v>
      </c>
      <c r="EF689" s="9">
        <v>93.75</v>
      </c>
      <c r="EG689" s="9">
        <v>94.15</v>
      </c>
      <c r="EH689" s="9">
        <v>94.2</v>
      </c>
      <c r="EI689" s="9">
        <v>93.4</v>
      </c>
      <c r="EJ689" s="9">
        <v>88.05</v>
      </c>
      <c r="EK689" s="9">
        <v>73.45</v>
      </c>
      <c r="EL689" s="9">
        <v>68.849999999999994</v>
      </c>
      <c r="EM689" s="9">
        <v>68.599999999999994</v>
      </c>
      <c r="EN689" s="9">
        <v>69</v>
      </c>
      <c r="EO689" s="9">
        <v>69.599999999999994</v>
      </c>
      <c r="EP689" s="9">
        <v>72.2</v>
      </c>
      <c r="EQ689" s="9">
        <v>79.25</v>
      </c>
      <c r="ER689" s="9">
        <v>81.55</v>
      </c>
      <c r="ES689" s="9">
        <v>81.849999999999994</v>
      </c>
      <c r="ET689" s="9">
        <v>81.8</v>
      </c>
      <c r="EU689" s="9">
        <v>81.25</v>
      </c>
      <c r="EV689" s="9">
        <v>77.650000000000006</v>
      </c>
      <c r="EW689" s="9">
        <v>67.8</v>
      </c>
      <c r="EX689" s="9">
        <v>64.7</v>
      </c>
      <c r="EY689" s="9">
        <v>64.45</v>
      </c>
      <c r="EZ689" s="9">
        <v>64.7</v>
      </c>
      <c r="FA689" s="9">
        <v>65.25</v>
      </c>
      <c r="FB689" s="9">
        <v>67.95</v>
      </c>
      <c r="FC689" s="9">
        <v>75.45</v>
      </c>
      <c r="FD689" s="9">
        <v>77.849999999999994</v>
      </c>
      <c r="FE689" s="9">
        <v>78.150000000000006</v>
      </c>
      <c r="FF689" s="9">
        <v>78.05</v>
      </c>
      <c r="FG689" s="9">
        <v>77.55</v>
      </c>
      <c r="FH689" s="9">
        <v>74.45</v>
      </c>
      <c r="FI689" s="9">
        <v>66.099999999999994</v>
      </c>
      <c r="FJ689" s="9">
        <v>63.5</v>
      </c>
      <c r="FK689" s="9">
        <v>63.3</v>
      </c>
      <c r="FL689" s="9">
        <v>63.55</v>
      </c>
      <c r="FM689" s="9">
        <v>64</v>
      </c>
      <c r="FO689" s="9">
        <v>82.965100000000007</v>
      </c>
      <c r="FP689" s="7">
        <v>83.06</v>
      </c>
      <c r="FQ689" s="9">
        <v>1.2785</v>
      </c>
      <c r="FR689" s="7">
        <f t="shared" si="99"/>
        <v>64.966757919436844</v>
      </c>
      <c r="FT689" s="7">
        <v>3.63</v>
      </c>
      <c r="FU689" s="7">
        <v>3.92</v>
      </c>
      <c r="FV689" s="9">
        <v>83.085300000000004</v>
      </c>
      <c r="FX689" s="9">
        <v>82.3</v>
      </c>
      <c r="FY689" s="9">
        <v>80.709999999999994</v>
      </c>
      <c r="FZ689" s="9">
        <v>79.349999999999994</v>
      </c>
      <c r="GA689" s="9">
        <v>77.39</v>
      </c>
      <c r="GB689" s="9">
        <v>74.23</v>
      </c>
    </row>
    <row r="690" spans="1:184" x14ac:dyDescent="0.25">
      <c r="A690" s="6">
        <f t="shared" si="100"/>
        <v>45517</v>
      </c>
      <c r="B690" s="13">
        <f t="shared" si="121"/>
        <v>8</v>
      </c>
      <c r="C690" s="13">
        <f t="shared" si="122"/>
        <v>2024</v>
      </c>
      <c r="D690">
        <f t="shared" si="123"/>
        <v>202408</v>
      </c>
      <c r="E690">
        <f t="shared" si="124"/>
        <v>3</v>
      </c>
      <c r="F690">
        <f t="shared" si="125"/>
        <v>202403</v>
      </c>
      <c r="G690" t="s">
        <v>1476</v>
      </c>
      <c r="H690" s="9">
        <v>5</v>
      </c>
      <c r="I690" s="9">
        <v>4.95</v>
      </c>
      <c r="J690" s="10">
        <v>4.9285202000000004</v>
      </c>
      <c r="K690" s="10">
        <v>4.8383650999999999</v>
      </c>
      <c r="L690" s="10">
        <v>4.7305998000000002</v>
      </c>
      <c r="M690" s="10">
        <v>4.6089982000000003</v>
      </c>
      <c r="N690" s="10">
        <v>4.4840543999999998</v>
      </c>
      <c r="O690" s="10">
        <v>4.3617436999999999</v>
      </c>
      <c r="P690" s="10">
        <v>4.2460293</v>
      </c>
      <c r="Q690" s="10">
        <v>4.1403926999999996</v>
      </c>
      <c r="R690" s="10">
        <v>4.0469179999999998</v>
      </c>
      <c r="S690" s="10">
        <v>3.9659995000000001</v>
      </c>
      <c r="T690" s="10">
        <v>3.8972711000000002</v>
      </c>
      <c r="U690" s="10">
        <v>3.8390996999999998</v>
      </c>
      <c r="V690" s="10">
        <v>3.7886441999999998</v>
      </c>
      <c r="W690" s="10">
        <v>3.7444494000000001</v>
      </c>
      <c r="X690" s="10">
        <v>3.7055015</v>
      </c>
      <c r="Y690" s="10">
        <v>3.6707850999999998</v>
      </c>
      <c r="Z690" s="10">
        <v>3.6392848999999998</v>
      </c>
      <c r="AA690" s="10">
        <v>3.6099869</v>
      </c>
      <c r="AB690" s="10">
        <v>3.5820224000000001</v>
      </c>
      <c r="AC690" s="10">
        <v>3.5552030999999999</v>
      </c>
      <c r="AD690" s="10">
        <v>3.5295383</v>
      </c>
      <c r="AE690" s="10">
        <v>3.5050366999999998</v>
      </c>
      <c r="AF690" s="10">
        <v>3.4817068999999998</v>
      </c>
      <c r="AG690" s="10">
        <v>3.4595584000000001</v>
      </c>
      <c r="AH690" s="10">
        <v>3.4385943000000001</v>
      </c>
      <c r="AI690" s="10">
        <v>3.4187962999999999</v>
      </c>
      <c r="AJ690" s="10">
        <v>3.4001408999999998</v>
      </c>
      <c r="AK690" s="10">
        <v>3.3826043000000001</v>
      </c>
      <c r="AL690" s="10">
        <v>3.3661626</v>
      </c>
      <c r="AM690" s="10">
        <v>3.3507924999999998</v>
      </c>
      <c r="AN690" s="10">
        <v>3.3364699999999998</v>
      </c>
      <c r="AO690" s="10">
        <v>3.3231712</v>
      </c>
      <c r="AP690" s="10">
        <v>3.3108729000000001</v>
      </c>
      <c r="AQ690" s="10">
        <v>3.2995510000000001</v>
      </c>
      <c r="AR690" s="10">
        <v>3.2891818000000002</v>
      </c>
      <c r="AS690" s="10">
        <v>3.2797418999999999</v>
      </c>
      <c r="AT690" s="10">
        <v>3.2712059999999998</v>
      </c>
      <c r="AU690" s="10">
        <v>3.2635442000000001</v>
      </c>
      <c r="AV690" s="10">
        <v>3.2567252</v>
      </c>
      <c r="AW690" s="10">
        <v>3.2507179000000002</v>
      </c>
      <c r="AX690" s="10">
        <v>3.2454907999999998</v>
      </c>
      <c r="AY690" s="10">
        <v>3.2410128</v>
      </c>
      <c r="AZ690" s="10">
        <v>3.2372526000000001</v>
      </c>
      <c r="BA690" s="10">
        <v>3.2341788</v>
      </c>
      <c r="BB690" s="10">
        <v>3.2317602999999999</v>
      </c>
      <c r="BC690" s="10">
        <v>3.2299658</v>
      </c>
      <c r="BD690" s="10">
        <v>3.228764</v>
      </c>
      <c r="BE690" s="10">
        <v>3.2281236999999998</v>
      </c>
      <c r="BF690" s="10">
        <v>3.2280156</v>
      </c>
      <c r="BG690" s="10">
        <v>3.228421</v>
      </c>
      <c r="BH690" s="10">
        <v>3.2293240000000001</v>
      </c>
      <c r="BI690" s="10">
        <v>3.2307089000000002</v>
      </c>
      <c r="BJ690" s="10">
        <v>3.2325599999999999</v>
      </c>
      <c r="BK690" s="10">
        <v>3.2348615000000001</v>
      </c>
      <c r="BL690" s="10">
        <v>3.2375976</v>
      </c>
      <c r="BM690" s="10">
        <v>3.2407528000000001</v>
      </c>
      <c r="BN690" s="10">
        <v>3.2443110000000002</v>
      </c>
      <c r="BO690" s="10">
        <v>3.2482567000000002</v>
      </c>
      <c r="BP690" s="10">
        <v>3.2525740999999999</v>
      </c>
      <c r="BQ690" s="10">
        <v>3.2572473999999998</v>
      </c>
      <c r="BR690" s="10">
        <v>3.2919759000000002</v>
      </c>
      <c r="BS690" s="10">
        <v>3.3361318</v>
      </c>
      <c r="BU690" s="9">
        <v>95.94</v>
      </c>
      <c r="BV690" s="9">
        <v>100.01</v>
      </c>
      <c r="BW690" s="9">
        <v>109.25</v>
      </c>
      <c r="BX690" s="9">
        <v>113.22</v>
      </c>
      <c r="BY690" s="9">
        <v>113.96</v>
      </c>
      <c r="BZ690" s="9">
        <v>114.09</v>
      </c>
      <c r="CA690" s="9">
        <v>110.46</v>
      </c>
      <c r="CB690" s="9">
        <v>106.07</v>
      </c>
      <c r="CC690" s="9">
        <v>103.29</v>
      </c>
      <c r="CD690" s="9">
        <v>101.24</v>
      </c>
      <c r="CE690" s="9">
        <v>99.55</v>
      </c>
      <c r="CF690" s="9">
        <v>101.54</v>
      </c>
      <c r="CG690" s="9">
        <v>102.53</v>
      </c>
      <c r="CH690" s="9">
        <v>103.76</v>
      </c>
      <c r="CI690" s="9">
        <v>108.3</v>
      </c>
      <c r="CJ690" s="9">
        <v>111.88</v>
      </c>
      <c r="CK690" s="9">
        <v>113.71</v>
      </c>
      <c r="CL690" s="9">
        <v>114.47</v>
      </c>
      <c r="CM690" s="9">
        <v>106.85</v>
      </c>
      <c r="CN690" s="9">
        <v>86.21</v>
      </c>
      <c r="CO690" s="9">
        <v>83.44</v>
      </c>
      <c r="CP690" s="9">
        <v>81.08</v>
      </c>
      <c r="CQ690" s="9">
        <v>80.14</v>
      </c>
      <c r="CR690" s="9">
        <v>80.930000000000007</v>
      </c>
      <c r="CS690" s="9">
        <v>83.36</v>
      </c>
      <c r="CT690" s="9">
        <v>87.83</v>
      </c>
      <c r="CU690" s="9">
        <v>91.27</v>
      </c>
      <c r="CV690" s="9">
        <v>94.34</v>
      </c>
      <c r="CW690" s="9">
        <v>96.75</v>
      </c>
      <c r="CX690" s="9">
        <v>95.61</v>
      </c>
      <c r="CY690" s="9">
        <v>91.16</v>
      </c>
      <c r="CZ690" s="9">
        <v>73.3</v>
      </c>
      <c r="DA690" s="9">
        <v>71.12</v>
      </c>
      <c r="DB690" s="9">
        <v>69.86</v>
      </c>
      <c r="DC690" s="9">
        <v>69.5</v>
      </c>
      <c r="DD690" s="9">
        <v>70</v>
      </c>
      <c r="DE690" s="9">
        <v>70.87</v>
      </c>
      <c r="DF690" s="9">
        <v>74.319999999999993</v>
      </c>
      <c r="DG690" s="9">
        <v>77.88</v>
      </c>
      <c r="DH690" s="9">
        <v>81.05</v>
      </c>
      <c r="DI690" s="9">
        <v>83.1</v>
      </c>
      <c r="DJ690" s="9">
        <v>82.07</v>
      </c>
      <c r="DK690" s="9">
        <v>78.62</v>
      </c>
      <c r="DL690" s="9">
        <v>73.209999999999994</v>
      </c>
      <c r="DM690" s="9">
        <v>69.25</v>
      </c>
      <c r="DN690" s="9">
        <v>68.09</v>
      </c>
      <c r="DO690" s="9">
        <v>66.64</v>
      </c>
      <c r="DP690" s="9">
        <v>65.25</v>
      </c>
      <c r="DR690" s="9">
        <v>79.55</v>
      </c>
      <c r="DS690" s="9">
        <v>80.900000000000006</v>
      </c>
      <c r="DT690" s="9">
        <v>94</v>
      </c>
      <c r="DU690" s="9">
        <v>96.15</v>
      </c>
      <c r="DV690" s="9">
        <v>96.8</v>
      </c>
      <c r="DW690" s="9">
        <v>97.85</v>
      </c>
      <c r="DX690" s="9">
        <v>93.15</v>
      </c>
      <c r="DY690" s="9">
        <v>84.25</v>
      </c>
      <c r="DZ690" s="9">
        <v>81.55</v>
      </c>
      <c r="EA690" s="9">
        <v>80.8</v>
      </c>
      <c r="EB690" s="9">
        <v>79.45</v>
      </c>
      <c r="EC690" s="9">
        <v>79.45</v>
      </c>
      <c r="ED690" s="9">
        <v>82.3</v>
      </c>
      <c r="EE690" s="9">
        <v>90.65</v>
      </c>
      <c r="EF690" s="9">
        <v>93.3</v>
      </c>
      <c r="EG690" s="9">
        <v>93.7</v>
      </c>
      <c r="EH690" s="9">
        <v>93.75</v>
      </c>
      <c r="EI690" s="9">
        <v>92.95</v>
      </c>
      <c r="EJ690" s="9">
        <v>87.6</v>
      </c>
      <c r="EK690" s="9">
        <v>73</v>
      </c>
      <c r="EL690" s="9">
        <v>68.45</v>
      </c>
      <c r="EM690" s="9">
        <v>68.150000000000006</v>
      </c>
      <c r="EN690" s="9">
        <v>68.55</v>
      </c>
      <c r="EO690" s="9">
        <v>69.150000000000006</v>
      </c>
      <c r="EP690" s="9">
        <v>71.900000000000006</v>
      </c>
      <c r="EQ690" s="9">
        <v>79.45</v>
      </c>
      <c r="ER690" s="9">
        <v>81.900000000000006</v>
      </c>
      <c r="ES690" s="9">
        <v>82.2</v>
      </c>
      <c r="ET690" s="9">
        <v>82.15</v>
      </c>
      <c r="EU690" s="9">
        <v>81.55</v>
      </c>
      <c r="EV690" s="9">
        <v>77.95</v>
      </c>
      <c r="EW690" s="9">
        <v>68.099999999999994</v>
      </c>
      <c r="EX690" s="9">
        <v>65</v>
      </c>
      <c r="EY690" s="9">
        <v>64.8</v>
      </c>
      <c r="EZ690" s="9">
        <v>65</v>
      </c>
      <c r="FA690" s="9">
        <v>65.55</v>
      </c>
      <c r="FB690" s="9">
        <v>68.25</v>
      </c>
      <c r="FC690" s="9">
        <v>75.75</v>
      </c>
      <c r="FD690" s="9">
        <v>78.2</v>
      </c>
      <c r="FE690" s="9">
        <v>78.45</v>
      </c>
      <c r="FF690" s="9">
        <v>78.349999999999994</v>
      </c>
      <c r="FG690" s="9">
        <v>77.849999999999994</v>
      </c>
      <c r="FH690" s="9">
        <v>74.75</v>
      </c>
      <c r="FI690" s="9">
        <v>66.45</v>
      </c>
      <c r="FJ690" s="9">
        <v>63.8</v>
      </c>
      <c r="FK690" s="9">
        <v>63.65</v>
      </c>
      <c r="FL690" s="9">
        <v>63.85</v>
      </c>
      <c r="FM690" s="9">
        <v>64.3</v>
      </c>
      <c r="FO690" s="9">
        <v>83.069699999999997</v>
      </c>
      <c r="FP690" s="7">
        <v>82.51</v>
      </c>
      <c r="FQ690" s="9">
        <v>1.2824</v>
      </c>
      <c r="FR690" s="7">
        <f t="shared" si="99"/>
        <v>64.340299438552719</v>
      </c>
      <c r="FT690" s="7">
        <v>3.61</v>
      </c>
      <c r="FU690" s="7">
        <v>3.89</v>
      </c>
      <c r="FV690" s="9">
        <v>83.189599999999999</v>
      </c>
      <c r="FX690" s="9">
        <v>80.69</v>
      </c>
      <c r="FY690" s="9">
        <v>79.34</v>
      </c>
      <c r="FZ690" s="9">
        <v>78.150000000000006</v>
      </c>
      <c r="GA690" s="9">
        <v>76.3</v>
      </c>
      <c r="GB690" s="9">
        <v>73.36</v>
      </c>
    </row>
    <row r="691" spans="1:184" x14ac:dyDescent="0.25">
      <c r="A691" s="6">
        <f t="shared" si="100"/>
        <v>45518</v>
      </c>
      <c r="B691" s="13">
        <f t="shared" si="121"/>
        <v>8</v>
      </c>
      <c r="C691" s="13">
        <f t="shared" si="122"/>
        <v>2024</v>
      </c>
      <c r="D691">
        <f t="shared" si="123"/>
        <v>202408</v>
      </c>
      <c r="E691">
        <f t="shared" si="124"/>
        <v>3</v>
      </c>
      <c r="F691">
        <f t="shared" si="125"/>
        <v>202403</v>
      </c>
      <c r="G691" t="s">
        <v>1477</v>
      </c>
      <c r="H691" s="9">
        <v>5</v>
      </c>
      <c r="I691" s="9">
        <v>4.95</v>
      </c>
      <c r="J691" s="10">
        <v>4.9286209999999997</v>
      </c>
      <c r="K691" s="10">
        <v>4.8308815999999997</v>
      </c>
      <c r="L691" s="10">
        <v>4.7177268000000003</v>
      </c>
      <c r="M691" s="10">
        <v>4.5909402000000004</v>
      </c>
      <c r="N691" s="10">
        <v>4.4609892999999996</v>
      </c>
      <c r="O691" s="10">
        <v>4.3348700999999998</v>
      </c>
      <c r="P691" s="10">
        <v>4.2169774000000002</v>
      </c>
      <c r="Q691" s="10">
        <v>4.1107981000000002</v>
      </c>
      <c r="R691" s="10">
        <v>4.0179118000000003</v>
      </c>
      <c r="S691" s="10">
        <v>3.9384926999999998</v>
      </c>
      <c r="T691" s="10">
        <v>3.8714146</v>
      </c>
      <c r="U691" s="10">
        <v>3.8150691999999999</v>
      </c>
      <c r="V691" s="10">
        <v>3.7662553999999999</v>
      </c>
      <c r="W691" s="10">
        <v>3.7233895000000001</v>
      </c>
      <c r="X691" s="10">
        <v>3.6854269</v>
      </c>
      <c r="Y691" s="10">
        <v>3.6513209999999998</v>
      </c>
      <c r="Z691" s="10">
        <v>3.6200256999999998</v>
      </c>
      <c r="AA691" s="10">
        <v>3.5904959999999999</v>
      </c>
      <c r="AB691" s="10">
        <v>3.5618192999999998</v>
      </c>
      <c r="AC691" s="10">
        <v>3.5338403999999999</v>
      </c>
      <c r="AD691" s="10">
        <v>3.5066714999999999</v>
      </c>
      <c r="AE691" s="10">
        <v>3.4804236999999998</v>
      </c>
      <c r="AF691" s="10">
        <v>3.4552086000000002</v>
      </c>
      <c r="AG691" s="10">
        <v>3.4311383000000002</v>
      </c>
      <c r="AH691" s="10">
        <v>3.4083033</v>
      </c>
      <c r="AI691" s="10">
        <v>3.3867094</v>
      </c>
      <c r="AJ691" s="10">
        <v>3.3663424000000002</v>
      </c>
      <c r="AK691" s="10">
        <v>3.3471872</v>
      </c>
      <c r="AL691" s="10">
        <v>3.3292288000000001</v>
      </c>
      <c r="AM691" s="10">
        <v>3.3124527000000001</v>
      </c>
      <c r="AN691" s="10">
        <v>3.2968438</v>
      </c>
      <c r="AO691" s="10">
        <v>3.2823872999999999</v>
      </c>
      <c r="AP691" s="10">
        <v>3.2690686000000002</v>
      </c>
      <c r="AQ691" s="10">
        <v>3.2568725999999999</v>
      </c>
      <c r="AR691" s="10">
        <v>3.2457845000000001</v>
      </c>
      <c r="AS691" s="10">
        <v>3.2357897000000002</v>
      </c>
      <c r="AT691" s="10">
        <v>3.2268685000000001</v>
      </c>
      <c r="AU691" s="10">
        <v>3.2189793</v>
      </c>
      <c r="AV691" s="10">
        <v>3.2120734999999998</v>
      </c>
      <c r="AW691" s="10">
        <v>3.2061025999999999</v>
      </c>
      <c r="AX691" s="10">
        <v>3.2010179999999999</v>
      </c>
      <c r="AY691" s="10">
        <v>3.1967712000000001</v>
      </c>
      <c r="AZ691" s="10">
        <v>3.1933136000000002</v>
      </c>
      <c r="BA691" s="10">
        <v>3.1905966000000001</v>
      </c>
      <c r="BB691" s="10">
        <v>3.1885718000000001</v>
      </c>
      <c r="BC691" s="10">
        <v>3.1871906000000001</v>
      </c>
      <c r="BD691" s="10">
        <v>3.1864043999999998</v>
      </c>
      <c r="BE691" s="10">
        <v>3.1861647</v>
      </c>
      <c r="BF691" s="10">
        <v>3.1864275000000002</v>
      </c>
      <c r="BG691" s="10">
        <v>3.1871694000000002</v>
      </c>
      <c r="BH691" s="10">
        <v>3.1883726000000001</v>
      </c>
      <c r="BI691" s="10">
        <v>3.1900192000000001</v>
      </c>
      <c r="BJ691" s="10">
        <v>3.1920913999999998</v>
      </c>
      <c r="BK691" s="10">
        <v>3.1945714999999999</v>
      </c>
      <c r="BL691" s="10">
        <v>3.1974415</v>
      </c>
      <c r="BM691" s="10">
        <v>3.2006836999999999</v>
      </c>
      <c r="BN691" s="10">
        <v>3.2042801000000001</v>
      </c>
      <c r="BO691" s="10">
        <v>3.2082131</v>
      </c>
      <c r="BP691" s="10">
        <v>3.2124647999999998</v>
      </c>
      <c r="BQ691" s="10">
        <v>3.2170173000000002</v>
      </c>
      <c r="BR691" s="10">
        <v>3.249968</v>
      </c>
      <c r="BS691" s="10">
        <v>3.2911728</v>
      </c>
      <c r="BU691" s="9">
        <v>94.19</v>
      </c>
      <c r="BV691" s="9">
        <v>99.09</v>
      </c>
      <c r="BW691" s="9">
        <v>109.02</v>
      </c>
      <c r="BX691" s="9">
        <v>113.24</v>
      </c>
      <c r="BY691" s="9">
        <v>114.17</v>
      </c>
      <c r="BZ691" s="9">
        <v>114.39</v>
      </c>
      <c r="CA691" s="9">
        <v>110.67</v>
      </c>
      <c r="CB691" s="9">
        <v>106.42</v>
      </c>
      <c r="CC691" s="9">
        <v>103.99</v>
      </c>
      <c r="CD691" s="9">
        <v>102.02</v>
      </c>
      <c r="CE691" s="9">
        <v>100.18</v>
      </c>
      <c r="CF691" s="9">
        <v>102.32</v>
      </c>
      <c r="CG691" s="9">
        <v>103.31</v>
      </c>
      <c r="CH691" s="9">
        <v>104.55</v>
      </c>
      <c r="CI691" s="9">
        <v>109.08</v>
      </c>
      <c r="CJ691" s="9">
        <v>112.63</v>
      </c>
      <c r="CK691" s="9">
        <v>114.16</v>
      </c>
      <c r="CL691" s="9">
        <v>114.73</v>
      </c>
      <c r="CM691" s="9">
        <v>107.29</v>
      </c>
      <c r="CN691" s="9">
        <v>86.56</v>
      </c>
      <c r="CO691" s="9">
        <v>83.44</v>
      </c>
      <c r="CP691" s="9">
        <v>81.040000000000006</v>
      </c>
      <c r="CQ691" s="9">
        <v>80.010000000000005</v>
      </c>
      <c r="CR691" s="9">
        <v>80.7</v>
      </c>
      <c r="CS691" s="9">
        <v>82.91</v>
      </c>
      <c r="CT691" s="9">
        <v>87</v>
      </c>
      <c r="CU691" s="9">
        <v>90.43</v>
      </c>
      <c r="CV691" s="9">
        <v>93.49</v>
      </c>
      <c r="CW691" s="9">
        <v>96.01</v>
      </c>
      <c r="CX691" s="9">
        <v>94.88</v>
      </c>
      <c r="CY691" s="9">
        <v>90.42</v>
      </c>
      <c r="CZ691" s="9">
        <v>72.39</v>
      </c>
      <c r="DA691" s="9">
        <v>70.239999999999995</v>
      </c>
      <c r="DB691" s="9">
        <v>69</v>
      </c>
      <c r="DC691" s="9">
        <v>68.680000000000007</v>
      </c>
      <c r="DD691" s="9">
        <v>69.19</v>
      </c>
      <c r="DE691" s="9">
        <v>70.08</v>
      </c>
      <c r="DF691" s="9">
        <v>73.680000000000007</v>
      </c>
      <c r="DG691" s="9">
        <v>77.239999999999995</v>
      </c>
      <c r="DH691" s="9">
        <v>80.41</v>
      </c>
      <c r="DI691" s="9">
        <v>82.51</v>
      </c>
      <c r="DJ691" s="9">
        <v>81.48</v>
      </c>
      <c r="DK691" s="9">
        <v>78.03</v>
      </c>
      <c r="DL691" s="9">
        <v>72.599999999999994</v>
      </c>
      <c r="DM691" s="9">
        <v>68.64</v>
      </c>
      <c r="DN691" s="9">
        <v>67.48</v>
      </c>
      <c r="DO691" s="9">
        <v>66.03</v>
      </c>
      <c r="DP691" s="9">
        <v>64.64</v>
      </c>
      <c r="DR691" s="9">
        <v>79.650000000000006</v>
      </c>
      <c r="DS691" s="9">
        <v>81.75</v>
      </c>
      <c r="DT691" s="9">
        <v>95.15</v>
      </c>
      <c r="DU691" s="9">
        <v>96.7</v>
      </c>
      <c r="DV691" s="9">
        <v>97.7</v>
      </c>
      <c r="DW691" s="9">
        <v>98.85</v>
      </c>
      <c r="DX691" s="9">
        <v>94.15</v>
      </c>
      <c r="DY691" s="9">
        <v>85.05</v>
      </c>
      <c r="DZ691" s="9">
        <v>82.35</v>
      </c>
      <c r="EA691" s="9">
        <v>81.599999999999994</v>
      </c>
      <c r="EB691" s="9">
        <v>80.2</v>
      </c>
      <c r="EC691" s="9">
        <v>80.2</v>
      </c>
      <c r="ED691" s="9">
        <v>83.05</v>
      </c>
      <c r="EE691" s="9">
        <v>91.05</v>
      </c>
      <c r="EF691" s="9">
        <v>93.65</v>
      </c>
      <c r="EG691" s="9">
        <v>94.05</v>
      </c>
      <c r="EH691" s="9">
        <v>94.1</v>
      </c>
      <c r="EI691" s="9">
        <v>93.25</v>
      </c>
      <c r="EJ691" s="9">
        <v>87.85</v>
      </c>
      <c r="EK691" s="9">
        <v>72.849999999999994</v>
      </c>
      <c r="EL691" s="9">
        <v>68.2</v>
      </c>
      <c r="EM691" s="9">
        <v>67.900000000000006</v>
      </c>
      <c r="EN691" s="9">
        <v>68.3</v>
      </c>
      <c r="EO691" s="9">
        <v>68.95</v>
      </c>
      <c r="EP691" s="9">
        <v>71.8</v>
      </c>
      <c r="EQ691" s="9">
        <v>79.7</v>
      </c>
      <c r="ER691" s="9">
        <v>82.25</v>
      </c>
      <c r="ES691" s="9">
        <v>82.55</v>
      </c>
      <c r="ET691" s="9">
        <v>82.5</v>
      </c>
      <c r="EU691" s="9">
        <v>81.900000000000006</v>
      </c>
      <c r="EV691" s="9">
        <v>78.3</v>
      </c>
      <c r="EW691" s="9">
        <v>68.45</v>
      </c>
      <c r="EX691" s="9">
        <v>65.349999999999994</v>
      </c>
      <c r="EY691" s="9">
        <v>65.099999999999994</v>
      </c>
      <c r="EZ691" s="9">
        <v>65.349999999999994</v>
      </c>
      <c r="FA691" s="9">
        <v>65.900000000000006</v>
      </c>
      <c r="FB691" s="9">
        <v>68.599999999999994</v>
      </c>
      <c r="FC691" s="9">
        <v>76.099999999999994</v>
      </c>
      <c r="FD691" s="9">
        <v>78.5</v>
      </c>
      <c r="FE691" s="9">
        <v>78.8</v>
      </c>
      <c r="FF691" s="9">
        <v>78.7</v>
      </c>
      <c r="FG691" s="9">
        <v>78.150000000000006</v>
      </c>
      <c r="FH691" s="9">
        <v>75.099999999999994</v>
      </c>
      <c r="FI691" s="9">
        <v>66.8</v>
      </c>
      <c r="FJ691" s="9">
        <v>64.150000000000006</v>
      </c>
      <c r="FK691" s="9">
        <v>64</v>
      </c>
      <c r="FL691" s="9">
        <v>64.2</v>
      </c>
      <c r="FM691" s="9">
        <v>64.650000000000006</v>
      </c>
      <c r="FO691" s="9">
        <v>82.902000000000001</v>
      </c>
      <c r="FP691" s="7">
        <v>82.15</v>
      </c>
      <c r="FQ691" s="9">
        <v>1.2856000000000001</v>
      </c>
      <c r="FR691" s="7">
        <f t="shared" si="99"/>
        <v>63.900124455507154</v>
      </c>
      <c r="FT691" s="7">
        <v>3.57</v>
      </c>
      <c r="FU691" s="7">
        <v>3.83</v>
      </c>
      <c r="FV691" s="9">
        <v>83.032399999999996</v>
      </c>
      <c r="FX691" s="9">
        <v>79.760000000000005</v>
      </c>
      <c r="FY691" s="9">
        <v>78.510000000000005</v>
      </c>
      <c r="FZ691" s="9">
        <v>77.47</v>
      </c>
      <c r="GA691" s="9">
        <v>75.78</v>
      </c>
      <c r="GB691" s="9">
        <v>73.02</v>
      </c>
    </row>
    <row r="692" spans="1:184" x14ac:dyDescent="0.25">
      <c r="A692" s="6">
        <f t="shared" si="100"/>
        <v>45519</v>
      </c>
      <c r="B692" s="13">
        <f t="shared" si="121"/>
        <v>8</v>
      </c>
      <c r="C692" s="13">
        <f t="shared" si="122"/>
        <v>2024</v>
      </c>
      <c r="D692">
        <f t="shared" si="123"/>
        <v>202408</v>
      </c>
      <c r="E692">
        <f t="shared" si="124"/>
        <v>3</v>
      </c>
      <c r="F692">
        <f t="shared" si="125"/>
        <v>202403</v>
      </c>
      <c r="G692" t="s">
        <v>1478</v>
      </c>
      <c r="H692" s="9">
        <v>5</v>
      </c>
      <c r="I692" s="9">
        <v>4.95</v>
      </c>
      <c r="J692" s="10">
        <v>4.9309164000000001</v>
      </c>
      <c r="K692" s="10">
        <v>4.8441289999999997</v>
      </c>
      <c r="L692" s="10">
        <v>4.7432397000000002</v>
      </c>
      <c r="M692" s="10">
        <v>4.6306418999999996</v>
      </c>
      <c r="N692" s="10">
        <v>4.5151135</v>
      </c>
      <c r="O692" s="10">
        <v>4.4019263999999998</v>
      </c>
      <c r="P692" s="10">
        <v>4.2937782000000002</v>
      </c>
      <c r="Q692" s="10">
        <v>4.1933743999999997</v>
      </c>
      <c r="R692" s="10">
        <v>4.102341</v>
      </c>
      <c r="S692" s="10">
        <v>4.0215009999999998</v>
      </c>
      <c r="T692" s="10">
        <v>3.9508953999999998</v>
      </c>
      <c r="U692" s="10">
        <v>3.8898011000000001</v>
      </c>
      <c r="V692" s="10">
        <v>3.8366734</v>
      </c>
      <c r="W692" s="10">
        <v>3.7903392</v>
      </c>
      <c r="X692" s="10">
        <v>3.7497710999999998</v>
      </c>
      <c r="Y692" s="10">
        <v>3.71394</v>
      </c>
      <c r="Z692" s="10">
        <v>3.6818168999999998</v>
      </c>
      <c r="AA692" s="10">
        <v>3.6523740999999998</v>
      </c>
      <c r="AB692" s="10">
        <v>3.6247066999999999</v>
      </c>
      <c r="AC692" s="10">
        <v>3.5985453000000001</v>
      </c>
      <c r="AD692" s="10">
        <v>3.5738245000000002</v>
      </c>
      <c r="AE692" s="10">
        <v>3.5504777999999999</v>
      </c>
      <c r="AF692" s="10">
        <v>3.5284390000000001</v>
      </c>
      <c r="AG692" s="10">
        <v>3.5076426000000001</v>
      </c>
      <c r="AH692" s="10">
        <v>3.4880270000000002</v>
      </c>
      <c r="AI692" s="10">
        <v>3.4695531000000002</v>
      </c>
      <c r="AJ692" s="10">
        <v>3.4521891999999998</v>
      </c>
      <c r="AK692" s="10">
        <v>3.4359033000000001</v>
      </c>
      <c r="AL692" s="10">
        <v>3.4206631000000001</v>
      </c>
      <c r="AM692" s="10">
        <v>3.4064369000000001</v>
      </c>
      <c r="AN692" s="10">
        <v>3.3931927000000002</v>
      </c>
      <c r="AO692" s="10">
        <v>3.3808981999999999</v>
      </c>
      <c r="AP692" s="10">
        <v>3.3695217</v>
      </c>
      <c r="AQ692" s="10">
        <v>3.3590311000000002</v>
      </c>
      <c r="AR692" s="10">
        <v>3.3493943000000002</v>
      </c>
      <c r="AS692" s="10">
        <v>3.3405795</v>
      </c>
      <c r="AT692" s="10">
        <v>3.3325548</v>
      </c>
      <c r="AU692" s="10">
        <v>3.3252891</v>
      </c>
      <c r="AV692" s="10">
        <v>3.3187521000000002</v>
      </c>
      <c r="AW692" s="10">
        <v>3.3129129000000002</v>
      </c>
      <c r="AX692" s="10">
        <v>3.3077407999999999</v>
      </c>
      <c r="AY692" s="10">
        <v>3.3032053000000001</v>
      </c>
      <c r="AZ692" s="10">
        <v>3.2992756000000001</v>
      </c>
      <c r="BA692" s="10">
        <v>3.2959211000000002</v>
      </c>
      <c r="BB692" s="10">
        <v>3.2931111</v>
      </c>
      <c r="BC692" s="10">
        <v>3.2908149</v>
      </c>
      <c r="BD692" s="10">
        <v>3.2890017999999999</v>
      </c>
      <c r="BE692" s="10">
        <v>3.2876413000000002</v>
      </c>
      <c r="BF692" s="10">
        <v>3.2867058</v>
      </c>
      <c r="BG692" s="10">
        <v>3.2861823999999999</v>
      </c>
      <c r="BH692" s="10">
        <v>3.2860619</v>
      </c>
      <c r="BI692" s="10">
        <v>3.2863351999999999</v>
      </c>
      <c r="BJ692" s="10">
        <v>3.2869931999999999</v>
      </c>
      <c r="BK692" s="10">
        <v>3.2880269000000002</v>
      </c>
      <c r="BL692" s="10">
        <v>3.2894271000000002</v>
      </c>
      <c r="BM692" s="10">
        <v>3.2911849000000002</v>
      </c>
      <c r="BN692" s="10">
        <v>3.2932909000000001</v>
      </c>
      <c r="BO692" s="10">
        <v>3.2957361999999999</v>
      </c>
      <c r="BP692" s="10">
        <v>3.2985117000000002</v>
      </c>
      <c r="BQ692" s="10">
        <v>3.3016082</v>
      </c>
      <c r="BR692" s="10">
        <v>3.3264764000000002</v>
      </c>
      <c r="BS692" s="10">
        <v>3.3609490000000002</v>
      </c>
      <c r="BU692" s="9">
        <v>95.62</v>
      </c>
      <c r="BV692" s="9">
        <v>100.32</v>
      </c>
      <c r="BW692" s="9">
        <v>110.2</v>
      </c>
      <c r="BX692" s="9">
        <v>114.34</v>
      </c>
      <c r="BY692" s="9">
        <v>115.29</v>
      </c>
      <c r="BZ692" s="9">
        <v>115.44</v>
      </c>
      <c r="CA692" s="9">
        <v>111.76</v>
      </c>
      <c r="CB692" s="9">
        <v>107.37</v>
      </c>
      <c r="CC692" s="9">
        <v>105</v>
      </c>
      <c r="CD692" s="9">
        <v>103</v>
      </c>
      <c r="CE692" s="9">
        <v>101.1</v>
      </c>
      <c r="CF692" s="9">
        <v>103.34</v>
      </c>
      <c r="CG692" s="9">
        <v>104.28</v>
      </c>
      <c r="CH692" s="9">
        <v>105.59</v>
      </c>
      <c r="CI692" s="9">
        <v>110.21</v>
      </c>
      <c r="CJ692" s="9">
        <v>113.66</v>
      </c>
      <c r="CK692" s="9">
        <v>115.09</v>
      </c>
      <c r="CL692" s="9">
        <v>115.69</v>
      </c>
      <c r="CM692" s="9">
        <v>108.24</v>
      </c>
      <c r="CN692" s="9">
        <v>87.24</v>
      </c>
      <c r="CO692" s="9">
        <v>84.12</v>
      </c>
      <c r="CP692" s="9">
        <v>81.72</v>
      </c>
      <c r="CQ692" s="9">
        <v>80.69</v>
      </c>
      <c r="CR692" s="9">
        <v>81.37</v>
      </c>
      <c r="CS692" s="9">
        <v>83.47</v>
      </c>
      <c r="CT692" s="9">
        <v>87.35</v>
      </c>
      <c r="CU692" s="9">
        <v>90.77</v>
      </c>
      <c r="CV692" s="9">
        <v>93.83</v>
      </c>
      <c r="CW692" s="9">
        <v>96.41</v>
      </c>
      <c r="CX692" s="9">
        <v>95.29</v>
      </c>
      <c r="CY692" s="9">
        <v>90.84</v>
      </c>
      <c r="CZ692" s="9">
        <v>72.63</v>
      </c>
      <c r="DA692" s="9">
        <v>70.48</v>
      </c>
      <c r="DB692" s="9">
        <v>69.239999999999995</v>
      </c>
      <c r="DC692" s="9">
        <v>68.94</v>
      </c>
      <c r="DD692" s="9">
        <v>69.430000000000007</v>
      </c>
      <c r="DE692" s="9">
        <v>70.319999999999993</v>
      </c>
      <c r="DF692" s="9">
        <v>74.180000000000007</v>
      </c>
      <c r="DG692" s="9">
        <v>77.739999999999995</v>
      </c>
      <c r="DH692" s="9">
        <v>80.91</v>
      </c>
      <c r="DI692" s="9">
        <v>82.67</v>
      </c>
      <c r="DJ692" s="9">
        <v>81.63</v>
      </c>
      <c r="DK692" s="9">
        <v>78.180000000000007</v>
      </c>
      <c r="DL692" s="9">
        <v>72.400000000000006</v>
      </c>
      <c r="DM692" s="9">
        <v>68.44</v>
      </c>
      <c r="DN692" s="9">
        <v>67.28</v>
      </c>
      <c r="DO692" s="9">
        <v>65.83</v>
      </c>
      <c r="DP692" s="9">
        <v>64.44</v>
      </c>
      <c r="DR692" s="9">
        <v>80.95</v>
      </c>
      <c r="DS692" s="9">
        <v>83</v>
      </c>
      <c r="DT692" s="9">
        <v>96.2</v>
      </c>
      <c r="DU692" s="9">
        <v>97.75</v>
      </c>
      <c r="DV692" s="9">
        <v>98.9</v>
      </c>
      <c r="DW692" s="9">
        <v>100.15</v>
      </c>
      <c r="DX692" s="9">
        <v>95.45</v>
      </c>
      <c r="DY692" s="9">
        <v>86</v>
      </c>
      <c r="DZ692" s="9">
        <v>83.3</v>
      </c>
      <c r="EA692" s="9">
        <v>82.55</v>
      </c>
      <c r="EB692" s="9">
        <v>81.05</v>
      </c>
      <c r="EC692" s="9">
        <v>81.05</v>
      </c>
      <c r="ED692" s="9">
        <v>83.9</v>
      </c>
      <c r="EE692" s="9">
        <v>92.15</v>
      </c>
      <c r="EF692" s="9">
        <v>94.8</v>
      </c>
      <c r="EG692" s="9">
        <v>95.2</v>
      </c>
      <c r="EH692" s="9">
        <v>95.25</v>
      </c>
      <c r="EI692" s="9">
        <v>94.4</v>
      </c>
      <c r="EJ692" s="9">
        <v>88.95</v>
      </c>
      <c r="EK692" s="9">
        <v>73.599999999999994</v>
      </c>
      <c r="EL692" s="9">
        <v>68.8</v>
      </c>
      <c r="EM692" s="9">
        <v>68.5</v>
      </c>
      <c r="EN692" s="9">
        <v>68.900000000000006</v>
      </c>
      <c r="EO692" s="9">
        <v>69.55</v>
      </c>
      <c r="EP692" s="9">
        <v>72.3</v>
      </c>
      <c r="EQ692" s="9">
        <v>80.2</v>
      </c>
      <c r="ER692" s="9">
        <v>82.75</v>
      </c>
      <c r="ES692" s="9">
        <v>83.05</v>
      </c>
      <c r="ET692" s="9">
        <v>83.05</v>
      </c>
      <c r="EU692" s="9">
        <v>82.4</v>
      </c>
      <c r="EV692" s="9">
        <v>78.5</v>
      </c>
      <c r="EW692" s="9">
        <v>67.5</v>
      </c>
      <c r="EX692" s="9">
        <v>64.05</v>
      </c>
      <c r="EY692" s="9">
        <v>63.8</v>
      </c>
      <c r="EZ692" s="9">
        <v>64.05</v>
      </c>
      <c r="FA692" s="9">
        <v>64.650000000000006</v>
      </c>
      <c r="FB692" s="9">
        <v>67.400000000000006</v>
      </c>
      <c r="FC692" s="9">
        <v>75.3</v>
      </c>
      <c r="FD692" s="9">
        <v>77.8</v>
      </c>
      <c r="FE692" s="9">
        <v>78.099999999999994</v>
      </c>
      <c r="FF692" s="9">
        <v>78</v>
      </c>
      <c r="FG692" s="9">
        <v>77.45</v>
      </c>
      <c r="FH692" s="9">
        <v>74.45</v>
      </c>
      <c r="FI692" s="9">
        <v>66.099999999999994</v>
      </c>
      <c r="FJ692" s="9">
        <v>63.45</v>
      </c>
      <c r="FK692" s="9">
        <v>63.3</v>
      </c>
      <c r="FL692" s="9">
        <v>63.5</v>
      </c>
      <c r="FM692" s="9">
        <v>63.95</v>
      </c>
      <c r="FO692" s="9">
        <v>83.213399999999993</v>
      </c>
      <c r="FP692" s="7">
        <v>83.09</v>
      </c>
      <c r="FQ692" s="9">
        <v>1.2853000000000001</v>
      </c>
      <c r="FR692" s="7">
        <f t="shared" si="99"/>
        <v>64.646386057729714</v>
      </c>
      <c r="FT692" s="7">
        <v>3.64</v>
      </c>
      <c r="FU692" s="7">
        <v>3.92</v>
      </c>
      <c r="FV692" s="9">
        <v>83.345699999999994</v>
      </c>
      <c r="FX692" s="9">
        <v>81.040000000000006</v>
      </c>
      <c r="FY692" s="9">
        <v>79.599999999999994</v>
      </c>
      <c r="FZ692" s="9">
        <v>78.430000000000007</v>
      </c>
      <c r="GA692" s="9">
        <v>76.569999999999993</v>
      </c>
      <c r="GB692" s="9">
        <v>73.599999999999994</v>
      </c>
    </row>
    <row r="693" spans="1:184" x14ac:dyDescent="0.25">
      <c r="A693" s="6">
        <f t="shared" si="100"/>
        <v>45520</v>
      </c>
      <c r="B693" s="13">
        <f t="shared" si="121"/>
        <v>8</v>
      </c>
      <c r="C693" s="13">
        <f t="shared" si="122"/>
        <v>2024</v>
      </c>
      <c r="D693">
        <f t="shared" si="123"/>
        <v>202408</v>
      </c>
      <c r="E693">
        <f t="shared" si="124"/>
        <v>3</v>
      </c>
      <c r="F693">
        <f t="shared" si="125"/>
        <v>202403</v>
      </c>
      <c r="G693" t="s">
        <v>1479</v>
      </c>
      <c r="H693" s="9">
        <v>5</v>
      </c>
      <c r="I693" s="9">
        <v>4.95</v>
      </c>
      <c r="J693" s="10">
        <v>4.9269641999999996</v>
      </c>
      <c r="K693" s="10">
        <v>4.8353770999999997</v>
      </c>
      <c r="L693" s="10">
        <v>4.7335212000000002</v>
      </c>
      <c r="M693" s="10">
        <v>4.6220369999999997</v>
      </c>
      <c r="N693" s="10">
        <v>4.5077205999999999</v>
      </c>
      <c r="O693" s="10">
        <v>4.3964562999999997</v>
      </c>
      <c r="P693" s="10">
        <v>4.2918098000000002</v>
      </c>
      <c r="Q693" s="10">
        <v>4.1964379000000003</v>
      </c>
      <c r="R693" s="10">
        <v>4.1116136000000001</v>
      </c>
      <c r="S693" s="10">
        <v>4.0375541000000004</v>
      </c>
      <c r="T693" s="10">
        <v>3.9737515000000001</v>
      </c>
      <c r="U693" s="10">
        <v>3.9188521999999999</v>
      </c>
      <c r="V693" s="10">
        <v>3.8704250999999998</v>
      </c>
      <c r="W693" s="10">
        <v>3.8272371999999999</v>
      </c>
      <c r="X693" s="10">
        <v>3.7885144999999998</v>
      </c>
      <c r="Y693" s="10">
        <v>3.7534817</v>
      </c>
      <c r="Z693" s="10">
        <v>3.7213636000000001</v>
      </c>
      <c r="AA693" s="10">
        <v>3.6913860000000001</v>
      </c>
      <c r="AB693" s="10">
        <v>3.6628832999999998</v>
      </c>
      <c r="AC693" s="10">
        <v>3.6356982000000002</v>
      </c>
      <c r="AD693" s="10">
        <v>3.6098216999999999</v>
      </c>
      <c r="AE693" s="10">
        <v>3.5852436000000001</v>
      </c>
      <c r="AF693" s="10">
        <v>3.5619542000000002</v>
      </c>
      <c r="AG693" s="10">
        <v>3.5399441</v>
      </c>
      <c r="AH693" s="10">
        <v>3.5191981999999999</v>
      </c>
      <c r="AI693" s="10">
        <v>3.4996770000000001</v>
      </c>
      <c r="AJ693" s="10">
        <v>3.4813356999999998</v>
      </c>
      <c r="AK693" s="10">
        <v>3.4641282000000002</v>
      </c>
      <c r="AL693" s="10">
        <v>3.4480089999999999</v>
      </c>
      <c r="AM693" s="10">
        <v>3.4329326999999998</v>
      </c>
      <c r="AN693" s="10">
        <v>3.4188537000000001</v>
      </c>
      <c r="AO693" s="10">
        <v>3.4057260999999999</v>
      </c>
      <c r="AP693" s="10">
        <v>3.3935048999999999</v>
      </c>
      <c r="AQ693" s="10">
        <v>3.3821441000000001</v>
      </c>
      <c r="AR693" s="10">
        <v>3.3715982000000002</v>
      </c>
      <c r="AS693" s="10">
        <v>3.3618218</v>
      </c>
      <c r="AT693" s="10">
        <v>3.3527727999999999</v>
      </c>
      <c r="AU693" s="10">
        <v>3.3444232</v>
      </c>
      <c r="AV693" s="10">
        <v>3.3367488000000001</v>
      </c>
      <c r="AW693" s="10">
        <v>3.3297254000000001</v>
      </c>
      <c r="AX693" s="10">
        <v>3.3233283999999998</v>
      </c>
      <c r="AY693" s="10">
        <v>3.3175336999999998</v>
      </c>
      <c r="AZ693" s="10">
        <v>3.3123170000000002</v>
      </c>
      <c r="BA693" s="10">
        <v>3.3076539</v>
      </c>
      <c r="BB693" s="10">
        <v>3.3035201000000001</v>
      </c>
      <c r="BC693" s="10">
        <v>3.2998913999999999</v>
      </c>
      <c r="BD693" s="10">
        <v>3.2967433000000002</v>
      </c>
      <c r="BE693" s="10">
        <v>3.2940515000000001</v>
      </c>
      <c r="BF693" s="10">
        <v>3.2917947000000001</v>
      </c>
      <c r="BG693" s="10">
        <v>3.2899638000000002</v>
      </c>
      <c r="BH693" s="10">
        <v>3.2885532</v>
      </c>
      <c r="BI693" s="10">
        <v>3.2875575000000001</v>
      </c>
      <c r="BJ693" s="10">
        <v>3.2869709999999999</v>
      </c>
      <c r="BK693" s="10">
        <v>3.2867883</v>
      </c>
      <c r="BL693" s="10">
        <v>3.2870037999999999</v>
      </c>
      <c r="BM693" s="10">
        <v>3.2876118999999999</v>
      </c>
      <c r="BN693" s="10">
        <v>3.2886072</v>
      </c>
      <c r="BO693" s="10">
        <v>3.289984</v>
      </c>
      <c r="BP693" s="10">
        <v>3.2917369000000001</v>
      </c>
      <c r="BQ693" s="10">
        <v>3.2938603</v>
      </c>
      <c r="BR693" s="10">
        <v>3.3140119000000001</v>
      </c>
      <c r="BS693" s="10">
        <v>3.3457469999999998</v>
      </c>
      <c r="BU693" s="9">
        <v>95.28</v>
      </c>
      <c r="BV693" s="9">
        <v>99.99</v>
      </c>
      <c r="BW693" s="9">
        <v>109.9</v>
      </c>
      <c r="BX693" s="9">
        <v>114.4</v>
      </c>
      <c r="BY693" s="9">
        <v>115.41</v>
      </c>
      <c r="BZ693" s="9">
        <v>115.52</v>
      </c>
      <c r="CA693" s="9">
        <v>111.69</v>
      </c>
      <c r="CB693" s="9">
        <v>107.22</v>
      </c>
      <c r="CC693" s="9">
        <v>105</v>
      </c>
      <c r="CD693" s="9">
        <v>103.12</v>
      </c>
      <c r="CE693" s="9">
        <v>101.22</v>
      </c>
      <c r="CF693" s="9">
        <v>103.43</v>
      </c>
      <c r="CG693" s="9">
        <v>104.45</v>
      </c>
      <c r="CH693" s="9">
        <v>105.72</v>
      </c>
      <c r="CI693" s="9">
        <v>110.32</v>
      </c>
      <c r="CJ693" s="9">
        <v>113.79</v>
      </c>
      <c r="CK693" s="9">
        <v>115.25</v>
      </c>
      <c r="CL693" s="9">
        <v>115.75</v>
      </c>
      <c r="CM693" s="9">
        <v>108.3</v>
      </c>
      <c r="CN693" s="9">
        <v>87.25</v>
      </c>
      <c r="CO693" s="9">
        <v>84.13</v>
      </c>
      <c r="CP693" s="9">
        <v>81.73</v>
      </c>
      <c r="CQ693" s="9">
        <v>80.7</v>
      </c>
      <c r="CR693" s="9">
        <v>81.37</v>
      </c>
      <c r="CS693" s="9">
        <v>83.47</v>
      </c>
      <c r="CT693" s="9">
        <v>87.27</v>
      </c>
      <c r="CU693" s="9">
        <v>90.45</v>
      </c>
      <c r="CV693" s="9">
        <v>93.51</v>
      </c>
      <c r="CW693" s="9">
        <v>96.21</v>
      </c>
      <c r="CX693" s="9">
        <v>95.09</v>
      </c>
      <c r="CY693" s="9">
        <v>90.64</v>
      </c>
      <c r="CZ693" s="9">
        <v>72.319999999999993</v>
      </c>
      <c r="DA693" s="9">
        <v>70.17</v>
      </c>
      <c r="DB693" s="9">
        <v>68.930000000000007</v>
      </c>
      <c r="DC693" s="9">
        <v>68.63</v>
      </c>
      <c r="DD693" s="9">
        <v>69.12</v>
      </c>
      <c r="DE693" s="9">
        <v>70.010000000000005</v>
      </c>
      <c r="DF693" s="9">
        <v>73.739999999999995</v>
      </c>
      <c r="DG693" s="9">
        <v>77.3</v>
      </c>
      <c r="DH693" s="9">
        <v>80.47</v>
      </c>
      <c r="DI693" s="9">
        <v>82.23</v>
      </c>
      <c r="DJ693" s="9">
        <v>81.19</v>
      </c>
      <c r="DK693" s="9">
        <v>77.739999999999995</v>
      </c>
      <c r="DL693" s="9">
        <v>71.959999999999994</v>
      </c>
      <c r="DM693" s="9">
        <v>68</v>
      </c>
      <c r="DN693" s="9">
        <v>66.84</v>
      </c>
      <c r="DO693" s="9">
        <v>65.400000000000006</v>
      </c>
      <c r="DP693" s="9">
        <v>64.010000000000005</v>
      </c>
      <c r="DR693" s="9">
        <v>80.849999999999994</v>
      </c>
      <c r="DS693" s="9">
        <v>82.5</v>
      </c>
      <c r="DT693" s="9">
        <v>96.25</v>
      </c>
      <c r="DU693" s="9">
        <v>98.2</v>
      </c>
      <c r="DV693" s="9">
        <v>99.3</v>
      </c>
      <c r="DW693" s="9">
        <v>100.4</v>
      </c>
      <c r="DX693" s="9">
        <v>95.7</v>
      </c>
      <c r="DY693" s="9">
        <v>86.25</v>
      </c>
      <c r="DZ693" s="9">
        <v>83.55</v>
      </c>
      <c r="EA693" s="9">
        <v>82.8</v>
      </c>
      <c r="EB693" s="9">
        <v>81.349999999999994</v>
      </c>
      <c r="EC693" s="9">
        <v>81.349999999999994</v>
      </c>
      <c r="ED693" s="9">
        <v>84.2</v>
      </c>
      <c r="EE693" s="9">
        <v>92.65</v>
      </c>
      <c r="EF693" s="9">
        <v>95.4</v>
      </c>
      <c r="EG693" s="9">
        <v>95.8</v>
      </c>
      <c r="EH693" s="9">
        <v>95.85</v>
      </c>
      <c r="EI693" s="9">
        <v>95</v>
      </c>
      <c r="EJ693" s="9">
        <v>89.35</v>
      </c>
      <c r="EK693" s="9">
        <v>73.7</v>
      </c>
      <c r="EL693" s="9">
        <v>68.849999999999994</v>
      </c>
      <c r="EM693" s="9">
        <v>68.55</v>
      </c>
      <c r="EN693" s="9">
        <v>68.95</v>
      </c>
      <c r="EO693" s="9">
        <v>69.599999999999994</v>
      </c>
      <c r="EP693" s="9">
        <v>72.45</v>
      </c>
      <c r="EQ693" s="9">
        <v>80.25</v>
      </c>
      <c r="ER693" s="9">
        <v>82.75</v>
      </c>
      <c r="ES693" s="9">
        <v>83.1</v>
      </c>
      <c r="ET693" s="9">
        <v>83.05</v>
      </c>
      <c r="EU693" s="9">
        <v>82.4</v>
      </c>
      <c r="EV693" s="9">
        <v>78.45</v>
      </c>
      <c r="EW693" s="9">
        <v>67.5</v>
      </c>
      <c r="EX693" s="9">
        <v>64.05</v>
      </c>
      <c r="EY693" s="9">
        <v>63.8</v>
      </c>
      <c r="EZ693" s="9">
        <v>64.05</v>
      </c>
      <c r="FA693" s="9">
        <v>64.650000000000006</v>
      </c>
      <c r="FB693" s="9">
        <v>67.5</v>
      </c>
      <c r="FC693" s="9">
        <v>75.349999999999994</v>
      </c>
      <c r="FD693" s="9">
        <v>77.849999999999994</v>
      </c>
      <c r="FE693" s="9">
        <v>78.099999999999994</v>
      </c>
      <c r="FF693" s="9">
        <v>78</v>
      </c>
      <c r="FG693" s="9">
        <v>77.5</v>
      </c>
      <c r="FH693" s="9">
        <v>74.45</v>
      </c>
      <c r="FI693" s="9">
        <v>66.099999999999994</v>
      </c>
      <c r="FJ693" s="9">
        <v>63.5</v>
      </c>
      <c r="FK693" s="9">
        <v>63.3</v>
      </c>
      <c r="FL693" s="9">
        <v>63.5</v>
      </c>
      <c r="FM693" s="9">
        <v>63.95</v>
      </c>
      <c r="FO693" s="9">
        <v>83.377399999999994</v>
      </c>
      <c r="FP693" s="7">
        <v>81.56</v>
      </c>
      <c r="FQ693" s="9">
        <v>1.2889999999999999</v>
      </c>
      <c r="FR693" s="7">
        <f t="shared" si="99"/>
        <v>63.27385570209465</v>
      </c>
      <c r="FT693" s="7">
        <v>3.68</v>
      </c>
      <c r="FU693" s="7">
        <v>3.92</v>
      </c>
      <c r="FV693" s="9">
        <v>83.516300000000001</v>
      </c>
      <c r="FX693" s="9">
        <v>79.680000000000007</v>
      </c>
      <c r="FY693" s="9">
        <v>78.290000000000006</v>
      </c>
      <c r="FZ693" s="9">
        <v>77.17</v>
      </c>
      <c r="GA693" s="9">
        <v>75.510000000000005</v>
      </c>
      <c r="GB693" s="9">
        <v>72.849999999999994</v>
      </c>
    </row>
    <row r="694" spans="1:184" x14ac:dyDescent="0.25">
      <c r="A694" s="6">
        <f t="shared" si="100"/>
        <v>45523</v>
      </c>
      <c r="B694" s="13">
        <f t="shared" si="121"/>
        <v>8</v>
      </c>
      <c r="C694" s="13">
        <f t="shared" si="122"/>
        <v>2024</v>
      </c>
      <c r="D694">
        <f t="shared" si="123"/>
        <v>202408</v>
      </c>
      <c r="E694">
        <f t="shared" si="124"/>
        <v>3</v>
      </c>
      <c r="F694">
        <f t="shared" si="125"/>
        <v>202403</v>
      </c>
      <c r="G694" t="s">
        <v>1480</v>
      </c>
      <c r="H694" s="9">
        <v>5</v>
      </c>
      <c r="I694" s="9">
        <v>4.95</v>
      </c>
      <c r="J694" s="10">
        <v>4.9256823000000001</v>
      </c>
      <c r="K694" s="10">
        <v>4.8323955999999999</v>
      </c>
      <c r="L694" s="10">
        <v>4.7308820000000003</v>
      </c>
      <c r="M694" s="10">
        <v>4.6222494000000003</v>
      </c>
      <c r="N694" s="10">
        <v>4.5113165000000004</v>
      </c>
      <c r="O694" s="10">
        <v>4.4017448999999997</v>
      </c>
      <c r="P694" s="10">
        <v>4.2967640999999999</v>
      </c>
      <c r="Q694" s="10">
        <v>4.1998769999999999</v>
      </c>
      <c r="R694" s="10">
        <v>4.1138126000000002</v>
      </c>
      <c r="S694" s="10">
        <v>4.0391781</v>
      </c>
      <c r="T694" s="10">
        <v>3.9758683000000001</v>
      </c>
      <c r="U694" s="10">
        <v>3.9224860000000001</v>
      </c>
      <c r="V694" s="10">
        <v>3.8765477000000002</v>
      </c>
      <c r="W694" s="10">
        <v>3.836624</v>
      </c>
      <c r="X694" s="10">
        <v>3.8016345</v>
      </c>
      <c r="Y694" s="10">
        <v>3.7704971999999999</v>
      </c>
      <c r="Z694" s="10">
        <v>3.7421304000000002</v>
      </c>
      <c r="AA694" s="10">
        <v>3.7154533000000001</v>
      </c>
      <c r="AB694" s="10">
        <v>3.6895451000000001</v>
      </c>
      <c r="AC694" s="10">
        <v>3.6642318999999999</v>
      </c>
      <c r="AD694" s="10">
        <v>3.6395569000000001</v>
      </c>
      <c r="AE694" s="10">
        <v>3.6155624999999998</v>
      </c>
      <c r="AF694" s="10">
        <v>3.5922911000000002</v>
      </c>
      <c r="AG694" s="10">
        <v>3.5697858999999998</v>
      </c>
      <c r="AH694" s="10">
        <v>3.5480828999999998</v>
      </c>
      <c r="AI694" s="10">
        <v>3.5271919</v>
      </c>
      <c r="AJ694" s="10">
        <v>3.507117</v>
      </c>
      <c r="AK694" s="10">
        <v>3.4878618000000001</v>
      </c>
      <c r="AL694" s="10">
        <v>3.4694295999999998</v>
      </c>
      <c r="AM694" s="10">
        <v>3.4518244</v>
      </c>
      <c r="AN694" s="10">
        <v>3.4350497999999998</v>
      </c>
      <c r="AO694" s="10">
        <v>3.4191091999999998</v>
      </c>
      <c r="AP694" s="10">
        <v>3.4040064999999999</v>
      </c>
      <c r="AQ694" s="10">
        <v>3.3897453</v>
      </c>
      <c r="AR694" s="10">
        <v>3.3763290000000001</v>
      </c>
      <c r="AS694" s="10">
        <v>3.3637616000000001</v>
      </c>
      <c r="AT694" s="10">
        <v>3.3520428999999998</v>
      </c>
      <c r="AU694" s="10">
        <v>3.3411575</v>
      </c>
      <c r="AV694" s="10">
        <v>3.3310868</v>
      </c>
      <c r="AW694" s="10">
        <v>3.3218117999999999</v>
      </c>
      <c r="AX694" s="10">
        <v>3.3133135999999999</v>
      </c>
      <c r="AY694" s="10">
        <v>3.3055734000000001</v>
      </c>
      <c r="AZ694" s="10">
        <v>3.2985722000000002</v>
      </c>
      <c r="BA694" s="10">
        <v>3.2922910999999999</v>
      </c>
      <c r="BB694" s="10">
        <v>3.2867112999999999</v>
      </c>
      <c r="BC694" s="10">
        <v>3.2818138000000001</v>
      </c>
      <c r="BD694" s="10">
        <v>3.2775797999999998</v>
      </c>
      <c r="BE694" s="10">
        <v>3.2739904000000002</v>
      </c>
      <c r="BF694" s="10">
        <v>3.2710271</v>
      </c>
      <c r="BG694" s="10">
        <v>3.2686736000000001</v>
      </c>
      <c r="BH694" s="10">
        <v>3.2669144000000001</v>
      </c>
      <c r="BI694" s="10">
        <v>3.2657340000000001</v>
      </c>
      <c r="BJ694" s="10">
        <v>3.2651167999999999</v>
      </c>
      <c r="BK694" s="10">
        <v>3.2650473</v>
      </c>
      <c r="BL694" s="10">
        <v>3.2655101000000002</v>
      </c>
      <c r="BM694" s="10">
        <v>3.2664895</v>
      </c>
      <c r="BN694" s="10">
        <v>3.26797</v>
      </c>
      <c r="BO694" s="10">
        <v>3.2699360999999998</v>
      </c>
      <c r="BP694" s="10">
        <v>3.2723724000000001</v>
      </c>
      <c r="BQ694" s="10">
        <v>3.2752631000000001</v>
      </c>
      <c r="BR694" s="10">
        <v>3.3012020999999998</v>
      </c>
      <c r="BS694" s="10">
        <v>3.3390901999999998</v>
      </c>
      <c r="BU694" s="9">
        <v>96.13</v>
      </c>
      <c r="BV694" s="9">
        <v>99.82</v>
      </c>
      <c r="BW694" s="9">
        <v>109.47</v>
      </c>
      <c r="BX694" s="9">
        <v>113.88</v>
      </c>
      <c r="BY694" s="9">
        <v>114.89</v>
      </c>
      <c r="BZ694" s="9">
        <v>115.23</v>
      </c>
      <c r="CA694" s="9">
        <v>111.43</v>
      </c>
      <c r="CB694" s="9">
        <v>107</v>
      </c>
      <c r="CC694" s="9">
        <v>104.45</v>
      </c>
      <c r="CD694" s="9">
        <v>102.56</v>
      </c>
      <c r="CE694" s="9">
        <v>100.66</v>
      </c>
      <c r="CF694" s="9">
        <v>102.78</v>
      </c>
      <c r="CG694" s="9">
        <v>103.92</v>
      </c>
      <c r="CH694" s="9">
        <v>105.19</v>
      </c>
      <c r="CI694" s="9">
        <v>109.81</v>
      </c>
      <c r="CJ694" s="9">
        <v>113.2</v>
      </c>
      <c r="CK694" s="9">
        <v>114.75</v>
      </c>
      <c r="CL694" s="9">
        <v>115.24</v>
      </c>
      <c r="CM694" s="9">
        <v>107.8</v>
      </c>
      <c r="CN694" s="9">
        <v>86.75</v>
      </c>
      <c r="CO694" s="9">
        <v>83.63</v>
      </c>
      <c r="CP694" s="9">
        <v>81.239999999999995</v>
      </c>
      <c r="CQ694" s="9">
        <v>80.209999999999994</v>
      </c>
      <c r="CR694" s="9">
        <v>80.88</v>
      </c>
      <c r="CS694" s="9">
        <v>83.06</v>
      </c>
      <c r="CT694" s="9">
        <v>86.85</v>
      </c>
      <c r="CU694" s="9">
        <v>90.13</v>
      </c>
      <c r="CV694" s="9">
        <v>93.21</v>
      </c>
      <c r="CW694" s="9">
        <v>95.58</v>
      </c>
      <c r="CX694" s="9">
        <v>94.48</v>
      </c>
      <c r="CY694" s="9">
        <v>90.06</v>
      </c>
      <c r="CZ694" s="9">
        <v>71.819999999999993</v>
      </c>
      <c r="DA694" s="9">
        <v>69.680000000000007</v>
      </c>
      <c r="DB694" s="9">
        <v>68.47</v>
      </c>
      <c r="DC694" s="9">
        <v>68.23</v>
      </c>
      <c r="DD694" s="9">
        <v>68.819999999999993</v>
      </c>
      <c r="DE694" s="9">
        <v>69.739999999999995</v>
      </c>
      <c r="DF694" s="9">
        <v>73.900000000000006</v>
      </c>
      <c r="DG694" s="9">
        <v>77.459999999999994</v>
      </c>
      <c r="DH694" s="9">
        <v>80.64</v>
      </c>
      <c r="DI694" s="9">
        <v>82.54</v>
      </c>
      <c r="DJ694" s="9">
        <v>81.52</v>
      </c>
      <c r="DK694" s="9">
        <v>78.069999999999993</v>
      </c>
      <c r="DL694" s="9">
        <v>71</v>
      </c>
      <c r="DM694" s="9">
        <v>67.06</v>
      </c>
      <c r="DN694" s="9">
        <v>66.06</v>
      </c>
      <c r="DO694" s="9">
        <v>65.56</v>
      </c>
      <c r="DP694" s="9">
        <v>64.17</v>
      </c>
      <c r="DR694" s="9">
        <v>82.5</v>
      </c>
      <c r="DS694" s="9">
        <v>83.25</v>
      </c>
      <c r="DT694" s="9">
        <v>96.5</v>
      </c>
      <c r="DU694" s="9">
        <v>97</v>
      </c>
      <c r="DV694" s="9">
        <v>99.15</v>
      </c>
      <c r="DW694" s="9">
        <v>100.4</v>
      </c>
      <c r="DX694" s="9">
        <v>95.7</v>
      </c>
      <c r="DY694" s="9">
        <v>86.2</v>
      </c>
      <c r="DZ694" s="9">
        <v>83.5</v>
      </c>
      <c r="EA694" s="9">
        <v>82.75</v>
      </c>
      <c r="EB694" s="9">
        <v>81.3</v>
      </c>
      <c r="EC694" s="9">
        <v>81.3</v>
      </c>
      <c r="ED694" s="9">
        <v>84.15</v>
      </c>
      <c r="EE694" s="9">
        <v>92.25</v>
      </c>
      <c r="EF694" s="9">
        <v>94.9</v>
      </c>
      <c r="EG694" s="9">
        <v>95.3</v>
      </c>
      <c r="EH694" s="9">
        <v>95.4</v>
      </c>
      <c r="EI694" s="9">
        <v>94.5</v>
      </c>
      <c r="EJ694" s="9">
        <v>88.8</v>
      </c>
      <c r="EK694" s="9">
        <v>73.099999999999994</v>
      </c>
      <c r="EL694" s="9">
        <v>68.2</v>
      </c>
      <c r="EM694" s="9">
        <v>67.900000000000006</v>
      </c>
      <c r="EN694" s="9">
        <v>68.3</v>
      </c>
      <c r="EO694" s="9">
        <v>68.95</v>
      </c>
      <c r="EP694" s="9">
        <v>72.05</v>
      </c>
      <c r="EQ694" s="9">
        <v>80.5</v>
      </c>
      <c r="ER694" s="9">
        <v>83.2</v>
      </c>
      <c r="ES694" s="9">
        <v>83.55</v>
      </c>
      <c r="ET694" s="9">
        <v>83.5</v>
      </c>
      <c r="EU694" s="9">
        <v>82.85</v>
      </c>
      <c r="EV694" s="9">
        <v>78.8</v>
      </c>
      <c r="EW694" s="9">
        <v>67.8</v>
      </c>
      <c r="EX694" s="9">
        <v>64.3</v>
      </c>
      <c r="EY694" s="9">
        <v>64.099999999999994</v>
      </c>
      <c r="EZ694" s="9">
        <v>64.349999999999994</v>
      </c>
      <c r="FA694" s="9">
        <v>64.900000000000006</v>
      </c>
      <c r="FB694" s="9">
        <v>67.75</v>
      </c>
      <c r="FC694" s="9">
        <v>75.599999999999994</v>
      </c>
      <c r="FD694" s="9">
        <v>78.099999999999994</v>
      </c>
      <c r="FE694" s="9">
        <v>78.400000000000006</v>
      </c>
      <c r="FF694" s="9">
        <v>78.3</v>
      </c>
      <c r="FG694" s="9">
        <v>77.75</v>
      </c>
      <c r="FH694" s="9">
        <v>74.7</v>
      </c>
      <c r="FI694" s="9">
        <v>66.400000000000006</v>
      </c>
      <c r="FJ694" s="9">
        <v>63.75</v>
      </c>
      <c r="FK694" s="9">
        <v>63.6</v>
      </c>
      <c r="FL694" s="9">
        <v>63.8</v>
      </c>
      <c r="FM694" s="9">
        <v>64.25</v>
      </c>
      <c r="FO694" s="9">
        <v>83.556700000000006</v>
      </c>
      <c r="FP694" s="7">
        <v>81.09</v>
      </c>
      <c r="FQ694" s="9">
        <v>1.2986</v>
      </c>
      <c r="FR694" s="7">
        <f t="shared" si="99"/>
        <v>62.444170645310336</v>
      </c>
      <c r="FT694" s="7">
        <v>3.69</v>
      </c>
      <c r="FU694" s="7">
        <v>3.92</v>
      </c>
      <c r="FV694" s="9">
        <v>83.7089</v>
      </c>
      <c r="FX694" s="9">
        <v>77.66</v>
      </c>
      <c r="FY694" s="9">
        <v>76.680000000000007</v>
      </c>
      <c r="FZ694" s="9">
        <v>75.75</v>
      </c>
      <c r="GA694" s="9">
        <v>74.349999999999994</v>
      </c>
      <c r="GB694" s="9">
        <v>71.98</v>
      </c>
    </row>
    <row r="695" spans="1:184" x14ac:dyDescent="0.25">
      <c r="A695" s="6">
        <f t="shared" si="100"/>
        <v>45524</v>
      </c>
      <c r="B695" s="13">
        <f t="shared" si="121"/>
        <v>8</v>
      </c>
      <c r="C695" s="13">
        <f t="shared" si="122"/>
        <v>2024</v>
      </c>
      <c r="D695">
        <f t="shared" si="123"/>
        <v>202408</v>
      </c>
      <c r="E695">
        <f t="shared" si="124"/>
        <v>3</v>
      </c>
      <c r="F695">
        <f t="shared" si="125"/>
        <v>202403</v>
      </c>
      <c r="G695" t="s">
        <v>1481</v>
      </c>
      <c r="H695" s="9">
        <v>5</v>
      </c>
      <c r="I695" s="9">
        <v>4.95</v>
      </c>
      <c r="J695" s="10">
        <v>4.9245504000000002</v>
      </c>
      <c r="K695" s="10">
        <v>4.8312689999999998</v>
      </c>
      <c r="L695" s="10">
        <v>4.7276312999999996</v>
      </c>
      <c r="M695" s="10">
        <v>4.615691</v>
      </c>
      <c r="N695" s="10">
        <v>4.5010232999999999</v>
      </c>
      <c r="O695" s="10">
        <v>4.3880235000000001</v>
      </c>
      <c r="P695" s="10">
        <v>4.2805030000000004</v>
      </c>
      <c r="Q695" s="10">
        <v>4.1822993999999998</v>
      </c>
      <c r="R695" s="10">
        <v>4.0961676000000002</v>
      </c>
      <c r="S695" s="10">
        <v>4.0225175000000002</v>
      </c>
      <c r="T695" s="10">
        <v>3.9608506999999999</v>
      </c>
      <c r="U695" s="10">
        <v>3.9093914999999999</v>
      </c>
      <c r="V695" s="10">
        <v>3.8648997999999999</v>
      </c>
      <c r="W695" s="10">
        <v>3.8258429999999999</v>
      </c>
      <c r="X695" s="10">
        <v>3.7912349000000001</v>
      </c>
      <c r="Y695" s="10">
        <v>3.7600875999999999</v>
      </c>
      <c r="Z695" s="10">
        <v>3.7314134000000001</v>
      </c>
      <c r="AA695" s="10">
        <v>3.7042258000000001</v>
      </c>
      <c r="AB695" s="10">
        <v>3.6776919000000001</v>
      </c>
      <c r="AC695" s="10">
        <v>3.6516972000000001</v>
      </c>
      <c r="AD695" s="10">
        <v>3.6263361999999999</v>
      </c>
      <c r="AE695" s="10">
        <v>3.6017025999999999</v>
      </c>
      <c r="AF695" s="10">
        <v>3.57789</v>
      </c>
      <c r="AG695" s="10">
        <v>3.5549928999999998</v>
      </c>
      <c r="AH695" s="10">
        <v>3.5330878000000001</v>
      </c>
      <c r="AI695" s="10">
        <v>3.5121826</v>
      </c>
      <c r="AJ695" s="10">
        <v>3.4922691000000001</v>
      </c>
      <c r="AK695" s="10">
        <v>3.473338</v>
      </c>
      <c r="AL695" s="10">
        <v>3.4553801000000002</v>
      </c>
      <c r="AM695" s="10">
        <v>3.4383870999999999</v>
      </c>
      <c r="AN695" s="10">
        <v>3.4223498000000001</v>
      </c>
      <c r="AO695" s="10">
        <v>3.4072591000000001</v>
      </c>
      <c r="AP695" s="10">
        <v>3.3931064000000002</v>
      </c>
      <c r="AQ695" s="10">
        <v>3.3798827</v>
      </c>
      <c r="AR695" s="10">
        <v>3.3675788999999998</v>
      </c>
      <c r="AS695" s="10">
        <v>3.3561863000000001</v>
      </c>
      <c r="AT695" s="10">
        <v>3.3456926999999999</v>
      </c>
      <c r="AU695" s="10">
        <v>3.3360720000000001</v>
      </c>
      <c r="AV695" s="10">
        <v>3.3272952999999998</v>
      </c>
      <c r="AW695" s="10">
        <v>3.3193334999999999</v>
      </c>
      <c r="AX695" s="10">
        <v>3.3121572000000001</v>
      </c>
      <c r="AY695" s="10">
        <v>3.3057375000000002</v>
      </c>
      <c r="AZ695" s="10">
        <v>3.3000452</v>
      </c>
      <c r="BA695" s="10">
        <v>3.2950509000000001</v>
      </c>
      <c r="BB695" s="10">
        <v>3.2907259</v>
      </c>
      <c r="BC695" s="10">
        <v>3.2870406999999999</v>
      </c>
      <c r="BD695" s="10">
        <v>3.2839662999999999</v>
      </c>
      <c r="BE695" s="10">
        <v>3.2814735000000002</v>
      </c>
      <c r="BF695" s="10">
        <v>3.2795350999999999</v>
      </c>
      <c r="BG695" s="10">
        <v>3.2781327</v>
      </c>
      <c r="BH695" s="10">
        <v>3.2772510000000001</v>
      </c>
      <c r="BI695" s="10">
        <v>3.2768742999999998</v>
      </c>
      <c r="BJ695" s="10">
        <v>3.2769873</v>
      </c>
      <c r="BK695" s="10">
        <v>3.2775745000000001</v>
      </c>
      <c r="BL695" s="10">
        <v>3.2786203</v>
      </c>
      <c r="BM695" s="10">
        <v>3.2801092000000001</v>
      </c>
      <c r="BN695" s="10">
        <v>3.2820258999999998</v>
      </c>
      <c r="BO695" s="10">
        <v>3.2843547000000002</v>
      </c>
      <c r="BP695" s="10">
        <v>3.2870802000000001</v>
      </c>
      <c r="BQ695" s="10">
        <v>3.2901869000000001</v>
      </c>
      <c r="BR695" s="10">
        <v>3.3160569999999998</v>
      </c>
      <c r="BS695" s="10">
        <v>3.3523030999999999</v>
      </c>
      <c r="BU695" s="9">
        <v>91.46</v>
      </c>
      <c r="BV695" s="9">
        <v>94.7</v>
      </c>
      <c r="BW695" s="9">
        <v>104.51</v>
      </c>
      <c r="BX695" s="9">
        <v>109.16</v>
      </c>
      <c r="BY695" s="9">
        <v>110.22</v>
      </c>
      <c r="BZ695" s="9">
        <v>110.42</v>
      </c>
      <c r="CA695" s="9">
        <v>106.85</v>
      </c>
      <c r="CB695" s="9">
        <v>102.5</v>
      </c>
      <c r="CC695" s="9">
        <v>100.35</v>
      </c>
      <c r="CD695" s="9">
        <v>98.77</v>
      </c>
      <c r="CE695" s="9">
        <v>96.94</v>
      </c>
      <c r="CF695" s="9">
        <v>99.1</v>
      </c>
      <c r="CG695" s="9">
        <v>100.32</v>
      </c>
      <c r="CH695" s="9">
        <v>101.64</v>
      </c>
      <c r="CI695" s="9">
        <v>106.22</v>
      </c>
      <c r="CJ695" s="9">
        <v>109.61</v>
      </c>
      <c r="CK695" s="9">
        <v>111.16</v>
      </c>
      <c r="CL695" s="9">
        <v>111.65</v>
      </c>
      <c r="CM695" s="9">
        <v>104.21</v>
      </c>
      <c r="CN695" s="9">
        <v>84.83</v>
      </c>
      <c r="CO695" s="9">
        <v>81.709999999999994</v>
      </c>
      <c r="CP695" s="9">
        <v>79.31</v>
      </c>
      <c r="CQ695" s="9">
        <v>78.28</v>
      </c>
      <c r="CR695" s="9">
        <v>78.95</v>
      </c>
      <c r="CS695" s="9">
        <v>81.13</v>
      </c>
      <c r="CT695" s="9">
        <v>84.92</v>
      </c>
      <c r="CU695" s="9">
        <v>88.2</v>
      </c>
      <c r="CV695" s="9">
        <v>91.28</v>
      </c>
      <c r="CW695" s="9">
        <v>93.65</v>
      </c>
      <c r="CX695" s="9">
        <v>92.55</v>
      </c>
      <c r="CY695" s="9">
        <v>88.13</v>
      </c>
      <c r="CZ695" s="9">
        <v>69.89</v>
      </c>
      <c r="DA695" s="9">
        <v>67.75</v>
      </c>
      <c r="DB695" s="9">
        <v>66.540000000000006</v>
      </c>
      <c r="DC695" s="9">
        <v>66.3</v>
      </c>
      <c r="DD695" s="9">
        <v>66.89</v>
      </c>
      <c r="DE695" s="9">
        <v>67.81</v>
      </c>
      <c r="DF695" s="9">
        <v>71.97</v>
      </c>
      <c r="DG695" s="9">
        <v>75.53</v>
      </c>
      <c r="DH695" s="9">
        <v>78.709999999999994</v>
      </c>
      <c r="DI695" s="9">
        <v>80.61</v>
      </c>
      <c r="DJ695" s="9">
        <v>79.59</v>
      </c>
      <c r="DK695" s="9">
        <v>76.14</v>
      </c>
      <c r="DL695" s="9">
        <v>69.069999999999993</v>
      </c>
      <c r="DM695" s="9">
        <v>65.13</v>
      </c>
      <c r="DN695" s="9">
        <v>64.13</v>
      </c>
      <c r="DO695" s="9">
        <v>63.63</v>
      </c>
      <c r="DP695" s="9">
        <v>62.24</v>
      </c>
      <c r="DR695" s="9">
        <v>79.3</v>
      </c>
      <c r="DS695" s="9">
        <v>81.05</v>
      </c>
      <c r="DT695" s="9">
        <v>92.9</v>
      </c>
      <c r="DU695" s="9">
        <v>94.95</v>
      </c>
      <c r="DV695" s="9">
        <v>96.4</v>
      </c>
      <c r="DW695" s="9">
        <v>97.65</v>
      </c>
      <c r="DX695" s="9">
        <v>92.95</v>
      </c>
      <c r="DY695" s="9">
        <v>83.45</v>
      </c>
      <c r="DZ695" s="9">
        <v>80.75</v>
      </c>
      <c r="EA695" s="9">
        <v>80</v>
      </c>
      <c r="EB695" s="9">
        <v>78.7</v>
      </c>
      <c r="EC695" s="9">
        <v>78.7</v>
      </c>
      <c r="ED695" s="9">
        <v>81.55</v>
      </c>
      <c r="EE695" s="9">
        <v>89.75</v>
      </c>
      <c r="EF695" s="9">
        <v>92.4</v>
      </c>
      <c r="EG695" s="9">
        <v>92.8</v>
      </c>
      <c r="EH695" s="9">
        <v>92.9</v>
      </c>
      <c r="EI695" s="9">
        <v>92.05</v>
      </c>
      <c r="EJ695" s="9">
        <v>86.5</v>
      </c>
      <c r="EK695" s="9">
        <v>71.25</v>
      </c>
      <c r="EL695" s="9">
        <v>66.5</v>
      </c>
      <c r="EM695" s="9">
        <v>66.2</v>
      </c>
      <c r="EN695" s="9">
        <v>66.55</v>
      </c>
      <c r="EO695" s="9">
        <v>67.25</v>
      </c>
      <c r="EP695" s="9">
        <v>70.400000000000006</v>
      </c>
      <c r="EQ695" s="9">
        <v>79.099999999999994</v>
      </c>
      <c r="ER695" s="9">
        <v>81.849999999999994</v>
      </c>
      <c r="ES695" s="9">
        <v>82.2</v>
      </c>
      <c r="ET695" s="9">
        <v>82.15</v>
      </c>
      <c r="EU695" s="9">
        <v>81.45</v>
      </c>
      <c r="EV695" s="9">
        <v>77.45</v>
      </c>
      <c r="EW695" s="9">
        <v>66.400000000000006</v>
      </c>
      <c r="EX695" s="9">
        <v>62.95</v>
      </c>
      <c r="EY695" s="9">
        <v>62.75</v>
      </c>
      <c r="EZ695" s="9">
        <v>62.95</v>
      </c>
      <c r="FA695" s="9">
        <v>63.55</v>
      </c>
      <c r="FB695" s="9">
        <v>66.400000000000006</v>
      </c>
      <c r="FC695" s="9">
        <v>74.25</v>
      </c>
      <c r="FD695" s="9">
        <v>76.75</v>
      </c>
      <c r="FE695" s="9">
        <v>77</v>
      </c>
      <c r="FF695" s="9">
        <v>76.95</v>
      </c>
      <c r="FG695" s="9">
        <v>76.400000000000006</v>
      </c>
      <c r="FH695" s="9">
        <v>73.349999999999994</v>
      </c>
      <c r="FI695" s="9">
        <v>65</v>
      </c>
      <c r="FJ695" s="9">
        <v>62.4</v>
      </c>
      <c r="FK695" s="9">
        <v>62.25</v>
      </c>
      <c r="FL695" s="9">
        <v>62.45</v>
      </c>
      <c r="FM695" s="9">
        <v>62.9</v>
      </c>
      <c r="FO695" s="9">
        <v>83.629000000000005</v>
      </c>
      <c r="FP695" s="7">
        <v>78.849999999999994</v>
      </c>
      <c r="FQ695" s="9">
        <v>1.3030999999999999</v>
      </c>
      <c r="FR695" s="7">
        <f t="shared" si="99"/>
        <v>60.509554140127385</v>
      </c>
      <c r="FT695" s="7">
        <v>3.68</v>
      </c>
      <c r="FU695" s="7">
        <v>3.91</v>
      </c>
      <c r="FV695" s="9">
        <v>83.769300000000001</v>
      </c>
      <c r="FX695" s="9">
        <v>77.2</v>
      </c>
      <c r="FY695" s="9">
        <v>76.11</v>
      </c>
      <c r="FZ695" s="9">
        <v>75.12</v>
      </c>
      <c r="GA695" s="9">
        <v>73.709999999999994</v>
      </c>
      <c r="GB695" s="9">
        <v>71.37</v>
      </c>
    </row>
    <row r="696" spans="1:184" x14ac:dyDescent="0.25">
      <c r="A696" s="6">
        <f t="shared" si="100"/>
        <v>45525</v>
      </c>
      <c r="B696" s="13">
        <f t="shared" si="121"/>
        <v>8</v>
      </c>
      <c r="C696" s="13">
        <f t="shared" si="122"/>
        <v>2024</v>
      </c>
      <c r="D696">
        <f t="shared" si="123"/>
        <v>202408</v>
      </c>
      <c r="E696">
        <f t="shared" si="124"/>
        <v>3</v>
      </c>
      <c r="F696">
        <f t="shared" si="125"/>
        <v>202403</v>
      </c>
      <c r="G696" t="s">
        <v>1482</v>
      </c>
      <c r="H696" s="9">
        <v>5</v>
      </c>
      <c r="I696" s="9">
        <v>4.95</v>
      </c>
      <c r="J696" s="10">
        <v>4.9211038</v>
      </c>
      <c r="K696" s="10">
        <v>4.8259040999999998</v>
      </c>
      <c r="L696" s="10">
        <v>4.7162623999999997</v>
      </c>
      <c r="M696" s="10">
        <v>4.5963200999999998</v>
      </c>
      <c r="N696" s="10">
        <v>4.4734337000000002</v>
      </c>
      <c r="O696" s="10">
        <v>4.3530223000000001</v>
      </c>
      <c r="P696" s="10">
        <v>4.2396596999999998</v>
      </c>
      <c r="Q696" s="10">
        <v>4.1375985000000002</v>
      </c>
      <c r="R696" s="10">
        <v>4.0494235999999999</v>
      </c>
      <c r="S696" s="10">
        <v>3.9753828000000002</v>
      </c>
      <c r="T696" s="10">
        <v>3.9141887</v>
      </c>
      <c r="U696" s="10">
        <v>3.8639720999999998</v>
      </c>
      <c r="V696" s="10">
        <v>3.8210706999999999</v>
      </c>
      <c r="W696" s="10">
        <v>3.7837567999999999</v>
      </c>
      <c r="X696" s="10">
        <v>3.7509369000000001</v>
      </c>
      <c r="Y696" s="10">
        <v>3.7215164000000001</v>
      </c>
      <c r="Z696" s="10">
        <v>3.6944009000000002</v>
      </c>
      <c r="AA696" s="10">
        <v>3.6684967999999998</v>
      </c>
      <c r="AB696" s="10">
        <v>3.6428569</v>
      </c>
      <c r="AC696" s="10">
        <v>3.6173693999999998</v>
      </c>
      <c r="AD696" s="10">
        <v>3.5922168000000001</v>
      </c>
      <c r="AE696" s="10">
        <v>3.5675811999999998</v>
      </c>
      <c r="AF696" s="10">
        <v>3.5436445999999999</v>
      </c>
      <c r="AG696" s="10">
        <v>3.5205901000000002</v>
      </c>
      <c r="AH696" s="10">
        <v>3.4985685000000002</v>
      </c>
      <c r="AI696" s="10">
        <v>3.4776068000000002</v>
      </c>
      <c r="AJ696" s="10">
        <v>3.4577016999999999</v>
      </c>
      <c r="AK696" s="10">
        <v>3.4388491000000001</v>
      </c>
      <c r="AL696" s="10">
        <v>3.4210448000000002</v>
      </c>
      <c r="AM696" s="10">
        <v>3.4042854999999999</v>
      </c>
      <c r="AN696" s="10">
        <v>3.3885670999999999</v>
      </c>
      <c r="AO696" s="10">
        <v>3.3738855000000001</v>
      </c>
      <c r="AP696" s="10">
        <v>3.3602371999999998</v>
      </c>
      <c r="AQ696" s="10">
        <v>3.3476181999999999</v>
      </c>
      <c r="AR696" s="10">
        <v>3.3360245000000002</v>
      </c>
      <c r="AS696" s="10">
        <v>3.3254526000000002</v>
      </c>
      <c r="AT696" s="10">
        <v>3.3158926000000002</v>
      </c>
      <c r="AU696" s="10">
        <v>3.3073065000000001</v>
      </c>
      <c r="AV696" s="10">
        <v>3.2996482</v>
      </c>
      <c r="AW696" s="10">
        <v>3.2928709</v>
      </c>
      <c r="AX696" s="10">
        <v>3.2869282000000002</v>
      </c>
      <c r="AY696" s="10">
        <v>3.2817737999999999</v>
      </c>
      <c r="AZ696" s="10">
        <v>3.2773610999999998</v>
      </c>
      <c r="BA696" s="10">
        <v>3.2736434999999999</v>
      </c>
      <c r="BB696" s="10">
        <v>3.2705747999999999</v>
      </c>
      <c r="BC696" s="10">
        <v>3.2681083000000002</v>
      </c>
      <c r="BD696" s="10">
        <v>3.2661977000000002</v>
      </c>
      <c r="BE696" s="10">
        <v>3.2647963999999998</v>
      </c>
      <c r="BF696" s="10">
        <v>3.2638628999999999</v>
      </c>
      <c r="BG696" s="10">
        <v>3.2633776000000001</v>
      </c>
      <c r="BH696" s="10">
        <v>3.2633266999999999</v>
      </c>
      <c r="BI696" s="10">
        <v>3.2636967000000001</v>
      </c>
      <c r="BJ696" s="10">
        <v>3.2644739</v>
      </c>
      <c r="BK696" s="10">
        <v>3.2656445999999999</v>
      </c>
      <c r="BL696" s="10">
        <v>3.2671950999999999</v>
      </c>
      <c r="BM696" s="10">
        <v>3.2691119</v>
      </c>
      <c r="BN696" s="10">
        <v>3.2713812</v>
      </c>
      <c r="BO696" s="10">
        <v>3.2739894999999999</v>
      </c>
      <c r="BP696" s="10">
        <v>3.276923</v>
      </c>
      <c r="BQ696" s="10">
        <v>3.2801680000000002</v>
      </c>
      <c r="BR696" s="10">
        <v>3.305628</v>
      </c>
      <c r="BS696" s="10">
        <v>3.3401437999999999</v>
      </c>
      <c r="BU696" s="9">
        <v>88.65</v>
      </c>
      <c r="BV696" s="9">
        <v>91.78</v>
      </c>
      <c r="BW696" s="9">
        <v>102.02</v>
      </c>
      <c r="BX696" s="9">
        <v>106.8</v>
      </c>
      <c r="BY696" s="9">
        <v>108.1</v>
      </c>
      <c r="BZ696" s="9">
        <v>108.5</v>
      </c>
      <c r="CA696" s="9">
        <v>104.8</v>
      </c>
      <c r="CB696" s="9">
        <v>101.1</v>
      </c>
      <c r="CC696" s="9">
        <v>98.65</v>
      </c>
      <c r="CD696" s="9">
        <v>97</v>
      </c>
      <c r="CE696" s="9">
        <v>95.05</v>
      </c>
      <c r="CF696" s="9">
        <v>97.26</v>
      </c>
      <c r="CG696" s="9">
        <v>98.49</v>
      </c>
      <c r="CH696" s="9">
        <v>99.84</v>
      </c>
      <c r="CI696" s="9">
        <v>104.5</v>
      </c>
      <c r="CJ696" s="9">
        <v>107.88</v>
      </c>
      <c r="CK696" s="9">
        <v>109.37</v>
      </c>
      <c r="CL696" s="9">
        <v>109.93</v>
      </c>
      <c r="CM696" s="9">
        <v>102.47</v>
      </c>
      <c r="CN696" s="9">
        <v>84.51</v>
      </c>
      <c r="CO696" s="9">
        <v>81.400000000000006</v>
      </c>
      <c r="CP696" s="9">
        <v>79</v>
      </c>
      <c r="CQ696" s="9">
        <v>77.98</v>
      </c>
      <c r="CR696" s="9">
        <v>78.650000000000006</v>
      </c>
      <c r="CS696" s="9">
        <v>80.83</v>
      </c>
      <c r="CT696" s="9">
        <v>84.8</v>
      </c>
      <c r="CU696" s="9">
        <v>88.09</v>
      </c>
      <c r="CV696" s="9">
        <v>91.18</v>
      </c>
      <c r="CW696" s="9">
        <v>93.72</v>
      </c>
      <c r="CX696" s="9">
        <v>92.69</v>
      </c>
      <c r="CY696" s="9">
        <v>88.44</v>
      </c>
      <c r="CZ696" s="9">
        <v>70.37</v>
      </c>
      <c r="DA696" s="9">
        <v>68.23</v>
      </c>
      <c r="DB696" s="9">
        <v>67.02</v>
      </c>
      <c r="DC696" s="9">
        <v>66.78</v>
      </c>
      <c r="DD696" s="9">
        <v>67.37</v>
      </c>
      <c r="DE696" s="9">
        <v>68.290000000000006</v>
      </c>
      <c r="DF696" s="9">
        <v>72.400000000000006</v>
      </c>
      <c r="DG696" s="9">
        <v>75.959999999999994</v>
      </c>
      <c r="DH696" s="9">
        <v>79.14</v>
      </c>
      <c r="DI696" s="9">
        <v>81.03</v>
      </c>
      <c r="DJ696" s="9">
        <v>80.010000000000005</v>
      </c>
      <c r="DK696" s="9">
        <v>76.56</v>
      </c>
      <c r="DL696" s="9">
        <v>69.489999999999995</v>
      </c>
      <c r="DM696" s="9">
        <v>65.55</v>
      </c>
      <c r="DN696" s="9">
        <v>64.55</v>
      </c>
      <c r="DO696" s="9">
        <v>64.05</v>
      </c>
      <c r="DP696" s="9">
        <v>62.66</v>
      </c>
      <c r="DR696" s="9">
        <v>77.2</v>
      </c>
      <c r="DS696" s="9">
        <v>78.95</v>
      </c>
      <c r="DT696" s="9">
        <v>91.4</v>
      </c>
      <c r="DU696" s="9">
        <v>93.75</v>
      </c>
      <c r="DV696" s="9">
        <v>95.05</v>
      </c>
      <c r="DW696" s="9">
        <v>96.25</v>
      </c>
      <c r="DX696" s="9">
        <v>91.55</v>
      </c>
      <c r="DY696" s="9">
        <v>82.75</v>
      </c>
      <c r="DZ696" s="9">
        <v>80.05</v>
      </c>
      <c r="EA696" s="9">
        <v>79.3</v>
      </c>
      <c r="EB696" s="9">
        <v>77.95</v>
      </c>
      <c r="EC696" s="9">
        <v>77.95</v>
      </c>
      <c r="ED696" s="9">
        <v>80.8</v>
      </c>
      <c r="EE696" s="9">
        <v>88.85</v>
      </c>
      <c r="EF696" s="9">
        <v>91.4</v>
      </c>
      <c r="EG696" s="9">
        <v>91.8</v>
      </c>
      <c r="EH696" s="9">
        <v>91.85</v>
      </c>
      <c r="EI696" s="9">
        <v>91.05</v>
      </c>
      <c r="EJ696" s="9">
        <v>85.85</v>
      </c>
      <c r="EK696" s="9">
        <v>71.45</v>
      </c>
      <c r="EL696" s="9">
        <v>66.95</v>
      </c>
      <c r="EM696" s="9">
        <v>66.7</v>
      </c>
      <c r="EN696" s="9">
        <v>67</v>
      </c>
      <c r="EO696" s="9">
        <v>67.650000000000006</v>
      </c>
      <c r="EP696" s="9">
        <v>70.7</v>
      </c>
      <c r="EQ696" s="9">
        <v>79</v>
      </c>
      <c r="ER696" s="9">
        <v>81.650000000000006</v>
      </c>
      <c r="ES696" s="9">
        <v>82</v>
      </c>
      <c r="ET696" s="9">
        <v>81.95</v>
      </c>
      <c r="EU696" s="9">
        <v>81.3</v>
      </c>
      <c r="EV696" s="9">
        <v>77.3</v>
      </c>
      <c r="EW696" s="9">
        <v>66.25</v>
      </c>
      <c r="EX696" s="9">
        <v>62.8</v>
      </c>
      <c r="EY696" s="9">
        <v>62.55</v>
      </c>
      <c r="EZ696" s="9">
        <v>62.8</v>
      </c>
      <c r="FA696" s="9">
        <v>63.35</v>
      </c>
      <c r="FB696" s="9">
        <v>66.2</v>
      </c>
      <c r="FC696" s="9">
        <v>74.099999999999994</v>
      </c>
      <c r="FD696" s="9">
        <v>76.599999999999994</v>
      </c>
      <c r="FE696" s="9">
        <v>76.849999999999994</v>
      </c>
      <c r="FF696" s="9">
        <v>76.75</v>
      </c>
      <c r="FG696" s="9">
        <v>76.25</v>
      </c>
      <c r="FH696" s="9">
        <v>73.2</v>
      </c>
      <c r="FI696" s="9">
        <v>64.849999999999994</v>
      </c>
      <c r="FJ696" s="9">
        <v>62.25</v>
      </c>
      <c r="FK696" s="9">
        <v>62.05</v>
      </c>
      <c r="FL696" s="9">
        <v>62.25</v>
      </c>
      <c r="FM696" s="9">
        <v>62.7</v>
      </c>
      <c r="FO696" s="9">
        <v>83.784400000000005</v>
      </c>
      <c r="FP696" s="7">
        <v>78.77</v>
      </c>
      <c r="FQ696" s="9">
        <v>1.3061</v>
      </c>
      <c r="FR696" s="7">
        <f t="shared" si="99"/>
        <v>60.309317816399961</v>
      </c>
      <c r="FT696" s="7">
        <v>3.67</v>
      </c>
      <c r="FU696" s="7">
        <v>3.89</v>
      </c>
      <c r="FV696" s="9">
        <v>83.922300000000007</v>
      </c>
      <c r="FX696" s="9">
        <v>76.05</v>
      </c>
      <c r="FY696" s="9">
        <v>75.08</v>
      </c>
      <c r="FZ696" s="9">
        <v>74.180000000000007</v>
      </c>
      <c r="GA696" s="9">
        <v>72.900000000000006</v>
      </c>
      <c r="GB696" s="9">
        <v>70.81</v>
      </c>
    </row>
    <row r="697" spans="1:184" x14ac:dyDescent="0.25">
      <c r="A697" s="6">
        <f t="shared" si="100"/>
        <v>45526</v>
      </c>
      <c r="B697" s="13">
        <f t="shared" si="121"/>
        <v>8</v>
      </c>
      <c r="C697" s="13">
        <f t="shared" si="122"/>
        <v>2024</v>
      </c>
      <c r="D697">
        <f t="shared" si="123"/>
        <v>202408</v>
      </c>
      <c r="E697">
        <f t="shared" si="124"/>
        <v>3</v>
      </c>
      <c r="F697">
        <f t="shared" si="125"/>
        <v>202403</v>
      </c>
      <c r="G697" t="s">
        <v>1483</v>
      </c>
      <c r="H697" s="9">
        <v>5</v>
      </c>
      <c r="I697" s="9">
        <v>4.95</v>
      </c>
      <c r="J697" s="10">
        <v>4.9259807000000002</v>
      </c>
      <c r="K697" s="10">
        <v>4.8341196000000002</v>
      </c>
      <c r="L697" s="10">
        <v>4.7283435999999996</v>
      </c>
      <c r="M697" s="10">
        <v>4.6137990000000002</v>
      </c>
      <c r="N697" s="10">
        <v>4.4973910000000004</v>
      </c>
      <c r="O697" s="10">
        <v>4.3835075999999997</v>
      </c>
      <c r="P697" s="10">
        <v>4.2754791000000001</v>
      </c>
      <c r="Q697" s="10">
        <v>4.1768198999999999</v>
      </c>
      <c r="R697" s="10">
        <v>4.0894820000000003</v>
      </c>
      <c r="S697" s="10">
        <v>4.0142353000000002</v>
      </c>
      <c r="T697" s="10">
        <v>3.9507783000000001</v>
      </c>
      <c r="U697" s="10">
        <v>3.8979219999999999</v>
      </c>
      <c r="V697" s="10">
        <v>3.853399</v>
      </c>
      <c r="W697" s="10">
        <v>3.8156781</v>
      </c>
      <c r="X697" s="10">
        <v>3.7834867000000001</v>
      </c>
      <c r="Y697" s="10">
        <v>3.7555513</v>
      </c>
      <c r="Z697" s="10">
        <v>3.7305982000000002</v>
      </c>
      <c r="AA697" s="10">
        <v>3.7073546999999998</v>
      </c>
      <c r="AB697" s="10">
        <v>3.6847237000000002</v>
      </c>
      <c r="AC697" s="10">
        <v>3.6625122999999999</v>
      </c>
      <c r="AD697" s="10">
        <v>3.6408168000000001</v>
      </c>
      <c r="AE697" s="10">
        <v>3.6197330999999999</v>
      </c>
      <c r="AF697" s="10">
        <v>3.5993569999999999</v>
      </c>
      <c r="AG697" s="10">
        <v>3.5797851999999999</v>
      </c>
      <c r="AH697" s="10">
        <v>3.561099</v>
      </c>
      <c r="AI697" s="10">
        <v>3.5433094999999999</v>
      </c>
      <c r="AJ697" s="10">
        <v>3.5264068000000002</v>
      </c>
      <c r="AK697" s="10">
        <v>3.5103805000000001</v>
      </c>
      <c r="AL697" s="10">
        <v>3.4952201999999999</v>
      </c>
      <c r="AM697" s="10">
        <v>3.4809158999999998</v>
      </c>
      <c r="AN697" s="10">
        <v>3.4674573999999998</v>
      </c>
      <c r="AO697" s="10">
        <v>3.4548342000000001</v>
      </c>
      <c r="AP697" s="10">
        <v>3.4430363000000002</v>
      </c>
      <c r="AQ697" s="10">
        <v>3.4320534999999999</v>
      </c>
      <c r="AR697" s="10">
        <v>3.4218752000000001</v>
      </c>
      <c r="AS697" s="10">
        <v>3.4124916999999999</v>
      </c>
      <c r="AT697" s="10">
        <v>3.4038890999999998</v>
      </c>
      <c r="AU697" s="10">
        <v>3.3960389000000002</v>
      </c>
      <c r="AV697" s="10">
        <v>3.3889089999999999</v>
      </c>
      <c r="AW697" s="10">
        <v>3.3824668</v>
      </c>
      <c r="AX697" s="10">
        <v>3.3766797</v>
      </c>
      <c r="AY697" s="10">
        <v>3.3715153999999998</v>
      </c>
      <c r="AZ697" s="10">
        <v>3.3669414</v>
      </c>
      <c r="BA697" s="10">
        <v>3.3629251999999998</v>
      </c>
      <c r="BB697" s="10">
        <v>3.3594344</v>
      </c>
      <c r="BC697" s="10">
        <v>3.3564365999999999</v>
      </c>
      <c r="BD697" s="10">
        <v>3.3538993000000001</v>
      </c>
      <c r="BE697" s="10">
        <v>3.3517899</v>
      </c>
      <c r="BF697" s="10">
        <v>3.3500804999999998</v>
      </c>
      <c r="BG697" s="10">
        <v>3.3487621000000001</v>
      </c>
      <c r="BH697" s="10">
        <v>3.3478308999999999</v>
      </c>
      <c r="BI697" s="10">
        <v>3.3472833</v>
      </c>
      <c r="BJ697" s="10">
        <v>3.3471156999999998</v>
      </c>
      <c r="BK697" s="10">
        <v>3.3473244000000002</v>
      </c>
      <c r="BL697" s="10">
        <v>3.3479055999999998</v>
      </c>
      <c r="BM697" s="10">
        <v>3.3488557999999999</v>
      </c>
      <c r="BN697" s="10">
        <v>3.3501712000000001</v>
      </c>
      <c r="BO697" s="10">
        <v>3.3518482000000001</v>
      </c>
      <c r="BP697" s="10">
        <v>3.3538831999999998</v>
      </c>
      <c r="BQ697" s="10">
        <v>3.3562723000000001</v>
      </c>
      <c r="BR697" s="10">
        <v>3.3776587999999999</v>
      </c>
      <c r="BS697" s="10">
        <v>3.4097675999999999</v>
      </c>
      <c r="BU697" s="9">
        <v>87.52</v>
      </c>
      <c r="BV697" s="9">
        <v>90.52</v>
      </c>
      <c r="BW697" s="9">
        <v>100.85</v>
      </c>
      <c r="BX697" s="9">
        <v>105.29</v>
      </c>
      <c r="BY697" s="9">
        <v>106.84</v>
      </c>
      <c r="BZ697" s="9">
        <v>107.28</v>
      </c>
      <c r="CA697" s="9">
        <v>103.61</v>
      </c>
      <c r="CB697" s="9">
        <v>99.93</v>
      </c>
      <c r="CC697" s="9">
        <v>97.69</v>
      </c>
      <c r="CD697" s="9">
        <v>95.6</v>
      </c>
      <c r="CE697" s="9">
        <v>93.77</v>
      </c>
      <c r="CF697" s="9">
        <v>95.93</v>
      </c>
      <c r="CG697" s="9">
        <v>97.1</v>
      </c>
      <c r="CH697" s="9">
        <v>98.71</v>
      </c>
      <c r="CI697" s="9">
        <v>103.38</v>
      </c>
      <c r="CJ697" s="9">
        <v>106.77</v>
      </c>
      <c r="CK697" s="9">
        <v>108.28</v>
      </c>
      <c r="CL697" s="9">
        <v>108.85</v>
      </c>
      <c r="CM697" s="9">
        <v>101.39</v>
      </c>
      <c r="CN697" s="9">
        <v>83.56</v>
      </c>
      <c r="CO697" s="9">
        <v>80.48</v>
      </c>
      <c r="CP697" s="9">
        <v>78.09</v>
      </c>
      <c r="CQ697" s="9">
        <v>77.19</v>
      </c>
      <c r="CR697" s="9">
        <v>77.87</v>
      </c>
      <c r="CS697" s="9">
        <v>80.05</v>
      </c>
      <c r="CT697" s="9">
        <v>84.13</v>
      </c>
      <c r="CU697" s="9">
        <v>87.42</v>
      </c>
      <c r="CV697" s="9">
        <v>90.51</v>
      </c>
      <c r="CW697" s="9">
        <v>92.93</v>
      </c>
      <c r="CX697" s="9">
        <v>91.89</v>
      </c>
      <c r="CY697" s="9">
        <v>87.65</v>
      </c>
      <c r="CZ697" s="9">
        <v>70.959999999999994</v>
      </c>
      <c r="DA697" s="9">
        <v>68.760000000000005</v>
      </c>
      <c r="DB697" s="9">
        <v>67.510000000000005</v>
      </c>
      <c r="DC697" s="9">
        <v>67.25</v>
      </c>
      <c r="DD697" s="9">
        <v>67.81</v>
      </c>
      <c r="DE697" s="9">
        <v>68.72</v>
      </c>
      <c r="DF697" s="9">
        <v>74.260000000000005</v>
      </c>
      <c r="DG697" s="9">
        <v>77.77</v>
      </c>
      <c r="DH697" s="9">
        <v>80.930000000000007</v>
      </c>
      <c r="DI697" s="9">
        <v>82.82</v>
      </c>
      <c r="DJ697" s="9">
        <v>81.8</v>
      </c>
      <c r="DK697" s="9">
        <v>78.349999999999994</v>
      </c>
      <c r="DL697" s="9">
        <v>71.36</v>
      </c>
      <c r="DM697" s="9">
        <v>67.42</v>
      </c>
      <c r="DN697" s="9">
        <v>66.42</v>
      </c>
      <c r="DO697" s="9">
        <v>65.92</v>
      </c>
      <c r="DP697" s="9">
        <v>64.53</v>
      </c>
      <c r="DR697" s="9">
        <v>75.849999999999994</v>
      </c>
      <c r="DS697" s="9">
        <v>77.400000000000006</v>
      </c>
      <c r="DT697" s="9">
        <v>90.5</v>
      </c>
      <c r="DU697" s="9">
        <v>91.9</v>
      </c>
      <c r="DV697" s="9">
        <v>94.2</v>
      </c>
      <c r="DW697" s="9">
        <v>95.6</v>
      </c>
      <c r="DX697" s="9">
        <v>90.9</v>
      </c>
      <c r="DY697" s="9">
        <v>81.900000000000006</v>
      </c>
      <c r="DZ697" s="9">
        <v>79.2</v>
      </c>
      <c r="EA697" s="9">
        <v>78.45</v>
      </c>
      <c r="EB697" s="9">
        <v>77.099999999999994</v>
      </c>
      <c r="EC697" s="9">
        <v>77.099999999999994</v>
      </c>
      <c r="ED697" s="9">
        <v>79.95</v>
      </c>
      <c r="EE697" s="9">
        <v>88.45</v>
      </c>
      <c r="EF697" s="9">
        <v>91.2</v>
      </c>
      <c r="EG697" s="9">
        <v>91.6</v>
      </c>
      <c r="EH697" s="9">
        <v>91.6</v>
      </c>
      <c r="EI697" s="9">
        <v>90.8</v>
      </c>
      <c r="EJ697" s="9">
        <v>85.6</v>
      </c>
      <c r="EK697" s="9">
        <v>71.2</v>
      </c>
      <c r="EL697" s="9">
        <v>66.7</v>
      </c>
      <c r="EM697" s="9">
        <v>66.45</v>
      </c>
      <c r="EN697" s="9">
        <v>66.75</v>
      </c>
      <c r="EO697" s="9">
        <v>67.45</v>
      </c>
      <c r="EP697" s="9">
        <v>70.599999999999994</v>
      </c>
      <c r="EQ697" s="9">
        <v>79.45</v>
      </c>
      <c r="ER697" s="9">
        <v>82.3</v>
      </c>
      <c r="ES697" s="9">
        <v>82.6</v>
      </c>
      <c r="ET697" s="9">
        <v>82.55</v>
      </c>
      <c r="EU697" s="9">
        <v>81.900000000000006</v>
      </c>
      <c r="EV697" s="9">
        <v>77.8</v>
      </c>
      <c r="EW697" s="9">
        <v>66.55</v>
      </c>
      <c r="EX697" s="9">
        <v>63</v>
      </c>
      <c r="EY697" s="9">
        <v>62.8</v>
      </c>
      <c r="EZ697" s="9">
        <v>63</v>
      </c>
      <c r="FA697" s="9">
        <v>63.6</v>
      </c>
      <c r="FB697" s="9">
        <v>66.55</v>
      </c>
      <c r="FC697" s="9">
        <v>74.599999999999994</v>
      </c>
      <c r="FD697" s="9">
        <v>77.2</v>
      </c>
      <c r="FE697" s="9">
        <v>77.45</v>
      </c>
      <c r="FF697" s="9">
        <v>77.349999999999994</v>
      </c>
      <c r="FG697" s="9">
        <v>76.8</v>
      </c>
      <c r="FH697" s="9">
        <v>73.75</v>
      </c>
      <c r="FI697" s="9">
        <v>65.45</v>
      </c>
      <c r="FJ697" s="9">
        <v>62.8</v>
      </c>
      <c r="FK697" s="9">
        <v>62.65</v>
      </c>
      <c r="FL697" s="9">
        <v>62.85</v>
      </c>
      <c r="FM697" s="9">
        <v>63.3</v>
      </c>
      <c r="FO697" s="9">
        <v>84.144000000000005</v>
      </c>
      <c r="FP697" s="7">
        <v>78.8</v>
      </c>
      <c r="FQ697" s="9">
        <v>1.3103</v>
      </c>
      <c r="FR697" s="7">
        <f t="shared" si="99"/>
        <v>60.138899488666716</v>
      </c>
      <c r="FT697" s="7">
        <v>3.73</v>
      </c>
      <c r="FU697" s="7">
        <v>3.96</v>
      </c>
      <c r="FV697" s="9">
        <v>84.268000000000001</v>
      </c>
      <c r="FX697" s="9">
        <v>77.22</v>
      </c>
      <c r="FY697" s="9">
        <v>76.02</v>
      </c>
      <c r="FZ697" s="9">
        <v>74.98</v>
      </c>
      <c r="GA697" s="9">
        <v>73.59</v>
      </c>
      <c r="GB697" s="9">
        <v>71.290000000000006</v>
      </c>
    </row>
    <row r="698" spans="1:184" x14ac:dyDescent="0.25">
      <c r="A698" s="6">
        <f t="shared" si="100"/>
        <v>45527</v>
      </c>
      <c r="B698" s="13">
        <f t="shared" si="121"/>
        <v>8</v>
      </c>
      <c r="C698" s="13">
        <f t="shared" si="122"/>
        <v>2024</v>
      </c>
      <c r="D698">
        <f t="shared" si="123"/>
        <v>202408</v>
      </c>
      <c r="E698">
        <f t="shared" si="124"/>
        <v>3</v>
      </c>
      <c r="F698">
        <f t="shared" si="125"/>
        <v>202403</v>
      </c>
      <c r="G698" t="s">
        <v>1484</v>
      </c>
      <c r="H698" s="9">
        <v>5</v>
      </c>
      <c r="I698" s="9">
        <v>4.95</v>
      </c>
      <c r="J698" s="10">
        <v>4.9202450999999998</v>
      </c>
      <c r="K698" s="10">
        <v>4.8231983999999999</v>
      </c>
      <c r="L698" s="10">
        <v>4.7112609000000001</v>
      </c>
      <c r="M698" s="10">
        <v>4.5902003000000002</v>
      </c>
      <c r="N698" s="10">
        <v>4.4674262999999996</v>
      </c>
      <c r="O698" s="10">
        <v>4.3482196999999996</v>
      </c>
      <c r="P698" s="10">
        <v>4.2364686000000003</v>
      </c>
      <c r="Q698" s="10">
        <v>4.1355253000000003</v>
      </c>
      <c r="R698" s="10">
        <v>4.0470246000000003</v>
      </c>
      <c r="S698" s="10">
        <v>3.9711465000000001</v>
      </c>
      <c r="T698" s="10">
        <v>3.9071501</v>
      </c>
      <c r="U698" s="10">
        <v>3.8533241</v>
      </c>
      <c r="V698" s="10">
        <v>3.8066292000000002</v>
      </c>
      <c r="W698" s="10">
        <v>3.7656687999999998</v>
      </c>
      <c r="X698" s="10">
        <v>3.7297256999999999</v>
      </c>
      <c r="Y698" s="10">
        <v>3.6980818000000002</v>
      </c>
      <c r="Z698" s="10">
        <v>3.6700192999999999</v>
      </c>
      <c r="AA698" s="10">
        <v>3.6448211000000001</v>
      </c>
      <c r="AB698" s="10">
        <v>3.6218332000000002</v>
      </c>
      <c r="AC698" s="10">
        <v>3.600698</v>
      </c>
      <c r="AD698" s="10">
        <v>3.5811445000000002</v>
      </c>
      <c r="AE698" s="10">
        <v>3.5629010999999999</v>
      </c>
      <c r="AF698" s="10">
        <v>3.545696</v>
      </c>
      <c r="AG698" s="10">
        <v>3.5292582000000001</v>
      </c>
      <c r="AH698" s="10">
        <v>3.5133592</v>
      </c>
      <c r="AI698" s="10">
        <v>3.4979608</v>
      </c>
      <c r="AJ698" s="10">
        <v>3.4830779000000001</v>
      </c>
      <c r="AK698" s="10">
        <v>3.4687250000000001</v>
      </c>
      <c r="AL698" s="10">
        <v>3.4549164999999999</v>
      </c>
      <c r="AM698" s="10">
        <v>3.4416671999999999</v>
      </c>
      <c r="AN698" s="10">
        <v>3.4289915999999998</v>
      </c>
      <c r="AO698" s="10">
        <v>3.4169041</v>
      </c>
      <c r="AP698" s="10">
        <v>3.4054196000000001</v>
      </c>
      <c r="AQ698" s="10">
        <v>3.3945525000000001</v>
      </c>
      <c r="AR698" s="10">
        <v>3.3843171999999999</v>
      </c>
      <c r="AS698" s="10">
        <v>3.3747286000000001</v>
      </c>
      <c r="AT698" s="10">
        <v>3.3657976000000001</v>
      </c>
      <c r="AU698" s="10">
        <v>3.3575208999999999</v>
      </c>
      <c r="AV698" s="10">
        <v>3.3498920000000001</v>
      </c>
      <c r="AW698" s="10">
        <v>3.3429042</v>
      </c>
      <c r="AX698" s="10">
        <v>3.3365505</v>
      </c>
      <c r="AY698" s="10">
        <v>3.3308246000000001</v>
      </c>
      <c r="AZ698" s="10">
        <v>3.3257194999999999</v>
      </c>
      <c r="BA698" s="10">
        <v>3.3212286</v>
      </c>
      <c r="BB698" s="10">
        <v>3.3173452000000001</v>
      </c>
      <c r="BC698" s="10">
        <v>3.3140626000000002</v>
      </c>
      <c r="BD698" s="10">
        <v>3.3113741000000001</v>
      </c>
      <c r="BE698" s="10">
        <v>3.3092730000000001</v>
      </c>
      <c r="BF698" s="10">
        <v>3.3077502000000001</v>
      </c>
      <c r="BG698" s="10">
        <v>3.3067864999999999</v>
      </c>
      <c r="BH698" s="10">
        <v>3.3063600000000002</v>
      </c>
      <c r="BI698" s="10">
        <v>3.3064486</v>
      </c>
      <c r="BJ698" s="10">
        <v>3.3070301999999998</v>
      </c>
      <c r="BK698" s="10">
        <v>3.3080829</v>
      </c>
      <c r="BL698" s="10">
        <v>3.3095846</v>
      </c>
      <c r="BM698" s="10">
        <v>3.3115133999999999</v>
      </c>
      <c r="BN698" s="10">
        <v>3.313847</v>
      </c>
      <c r="BO698" s="10">
        <v>3.3165637000000001</v>
      </c>
      <c r="BP698" s="10">
        <v>3.3196412999999998</v>
      </c>
      <c r="BQ698" s="10">
        <v>3.3230577000000001</v>
      </c>
      <c r="BR698" s="10">
        <v>3.3497908999999999</v>
      </c>
      <c r="BS698" s="10">
        <v>3.3853037000000001</v>
      </c>
      <c r="BU698" s="9">
        <v>88.63</v>
      </c>
      <c r="BV698" s="9">
        <v>90.84</v>
      </c>
      <c r="BW698" s="9">
        <v>101.3</v>
      </c>
      <c r="BX698" s="9">
        <v>105.57</v>
      </c>
      <c r="BY698" s="9">
        <v>107.2</v>
      </c>
      <c r="BZ698" s="9">
        <v>107.74</v>
      </c>
      <c r="CA698" s="9">
        <v>104.71</v>
      </c>
      <c r="CB698" s="9">
        <v>100.73</v>
      </c>
      <c r="CC698" s="9">
        <v>99.07</v>
      </c>
      <c r="CD698" s="9">
        <v>97.1</v>
      </c>
      <c r="CE698" s="9">
        <v>94.85</v>
      </c>
      <c r="CF698" s="9">
        <v>96.95</v>
      </c>
      <c r="CG698" s="9">
        <v>98.12</v>
      </c>
      <c r="CH698" s="9">
        <v>99.78</v>
      </c>
      <c r="CI698" s="9">
        <v>104.45</v>
      </c>
      <c r="CJ698" s="9">
        <v>107.87</v>
      </c>
      <c r="CK698" s="9">
        <v>109.38</v>
      </c>
      <c r="CL698" s="9">
        <v>109.96</v>
      </c>
      <c r="CM698" s="9">
        <v>102.39</v>
      </c>
      <c r="CN698" s="9">
        <v>84.25</v>
      </c>
      <c r="CO698" s="9">
        <v>81.13</v>
      </c>
      <c r="CP698" s="9">
        <v>78.67</v>
      </c>
      <c r="CQ698" s="9">
        <v>77.77</v>
      </c>
      <c r="CR698" s="9">
        <v>78.45</v>
      </c>
      <c r="CS698" s="9">
        <v>80.63</v>
      </c>
      <c r="CT698" s="9">
        <v>84.66</v>
      </c>
      <c r="CU698" s="9">
        <v>87.95</v>
      </c>
      <c r="CV698" s="9">
        <v>90.97</v>
      </c>
      <c r="CW698" s="9">
        <v>93.36</v>
      </c>
      <c r="CX698" s="9">
        <v>92.32</v>
      </c>
      <c r="CY698" s="9">
        <v>88.02</v>
      </c>
      <c r="CZ698" s="9">
        <v>71.19</v>
      </c>
      <c r="DA698" s="9">
        <v>68.930000000000007</v>
      </c>
      <c r="DB698" s="9">
        <v>67.680000000000007</v>
      </c>
      <c r="DC698" s="9">
        <v>67.42</v>
      </c>
      <c r="DD698" s="9">
        <v>67.98</v>
      </c>
      <c r="DE698" s="9">
        <v>68.89</v>
      </c>
      <c r="DF698" s="9">
        <v>74.430000000000007</v>
      </c>
      <c r="DG698" s="9">
        <v>77.87</v>
      </c>
      <c r="DH698" s="9">
        <v>81.03</v>
      </c>
      <c r="DI698" s="9">
        <v>82.9</v>
      </c>
      <c r="DJ698" s="9">
        <v>81.88</v>
      </c>
      <c r="DK698" s="9">
        <v>78.430000000000007</v>
      </c>
      <c r="DL698" s="9">
        <v>71.39</v>
      </c>
      <c r="DM698" s="9">
        <v>67.45</v>
      </c>
      <c r="DN698" s="9">
        <v>66.45</v>
      </c>
      <c r="DO698" s="9">
        <v>65.95</v>
      </c>
      <c r="DP698" s="9">
        <v>64.56</v>
      </c>
      <c r="DR698" s="9">
        <v>76</v>
      </c>
      <c r="DS698" s="9">
        <v>77.400000000000006</v>
      </c>
      <c r="DT698" s="9">
        <v>90.26</v>
      </c>
      <c r="DU698" s="9">
        <v>92.11</v>
      </c>
      <c r="DV698" s="9">
        <v>94.27</v>
      </c>
      <c r="DW698" s="9">
        <v>95.72</v>
      </c>
      <c r="DX698" s="9">
        <v>91.02</v>
      </c>
      <c r="DY698" s="9">
        <v>82.5</v>
      </c>
      <c r="DZ698" s="9">
        <v>79.8</v>
      </c>
      <c r="EA698" s="9">
        <v>79.05</v>
      </c>
      <c r="EB698" s="9">
        <v>77.75</v>
      </c>
      <c r="EC698" s="9">
        <v>77.75</v>
      </c>
      <c r="ED698" s="9">
        <v>80.599999999999994</v>
      </c>
      <c r="EE698" s="9">
        <v>88.7</v>
      </c>
      <c r="EF698" s="9">
        <v>91.35</v>
      </c>
      <c r="EG698" s="9">
        <v>91.7</v>
      </c>
      <c r="EH698" s="9">
        <v>91.75</v>
      </c>
      <c r="EI698" s="9">
        <v>90.95</v>
      </c>
      <c r="EJ698" s="9">
        <v>85.75</v>
      </c>
      <c r="EK698" s="9">
        <v>71.45</v>
      </c>
      <c r="EL698" s="9">
        <v>66.95</v>
      </c>
      <c r="EM698" s="9">
        <v>66.7</v>
      </c>
      <c r="EN698" s="9">
        <v>67</v>
      </c>
      <c r="EO698" s="9">
        <v>67.650000000000006</v>
      </c>
      <c r="EP698" s="9">
        <v>70.599999999999994</v>
      </c>
      <c r="EQ698" s="9">
        <v>78.8</v>
      </c>
      <c r="ER698" s="9">
        <v>81.400000000000006</v>
      </c>
      <c r="ES698" s="9">
        <v>81.7</v>
      </c>
      <c r="ET698" s="9">
        <v>81.7</v>
      </c>
      <c r="EU698" s="9">
        <v>81.05</v>
      </c>
      <c r="EV698" s="9">
        <v>76.95</v>
      </c>
      <c r="EW698" s="9">
        <v>65.7</v>
      </c>
      <c r="EX698" s="9">
        <v>62.2</v>
      </c>
      <c r="EY698" s="9">
        <v>61.95</v>
      </c>
      <c r="EZ698" s="9">
        <v>62.2</v>
      </c>
      <c r="FA698" s="9">
        <v>62.75</v>
      </c>
      <c r="FB698" s="9">
        <v>65.7</v>
      </c>
      <c r="FC698" s="9">
        <v>73.75</v>
      </c>
      <c r="FD698" s="9">
        <v>76.349999999999994</v>
      </c>
      <c r="FE698" s="9">
        <v>76.599999999999994</v>
      </c>
      <c r="FF698" s="9">
        <v>76.5</v>
      </c>
      <c r="FG698" s="9">
        <v>76</v>
      </c>
      <c r="FH698" s="9">
        <v>72.95</v>
      </c>
      <c r="FI698" s="9">
        <v>64.599999999999994</v>
      </c>
      <c r="FJ698" s="9">
        <v>62</v>
      </c>
      <c r="FK698" s="9">
        <v>61.8</v>
      </c>
      <c r="FL698" s="9">
        <v>62</v>
      </c>
      <c r="FM698" s="9">
        <v>62.45</v>
      </c>
      <c r="FO698" s="9">
        <v>84.369500000000002</v>
      </c>
      <c r="FP698" s="7">
        <v>80.34</v>
      </c>
      <c r="FQ698" s="9">
        <v>1.3189</v>
      </c>
      <c r="FR698" s="7">
        <f t="shared" si="99"/>
        <v>60.914398362271598</v>
      </c>
      <c r="FT698" s="7">
        <v>3.7</v>
      </c>
      <c r="FU698" s="7">
        <v>3.92</v>
      </c>
      <c r="FV698" s="9">
        <v>84.505899999999997</v>
      </c>
      <c r="FX698" s="9">
        <v>79.02</v>
      </c>
      <c r="FY698" s="9">
        <v>77.540000000000006</v>
      </c>
      <c r="FZ698" s="9">
        <v>76.41</v>
      </c>
      <c r="GA698" s="9">
        <v>74.88</v>
      </c>
      <c r="GB698" s="9">
        <v>72.31</v>
      </c>
    </row>
    <row r="699" spans="1:184" x14ac:dyDescent="0.25">
      <c r="A699" s="6">
        <f t="shared" si="100"/>
        <v>45530</v>
      </c>
      <c r="B699" s="13">
        <f t="shared" si="121"/>
        <v>8</v>
      </c>
      <c r="C699" s="13">
        <f t="shared" si="122"/>
        <v>2024</v>
      </c>
      <c r="D699">
        <f t="shared" si="123"/>
        <v>202408</v>
      </c>
      <c r="E699">
        <f t="shared" si="124"/>
        <v>3</v>
      </c>
      <c r="F699">
        <f t="shared" si="125"/>
        <v>202403</v>
      </c>
      <c r="G699" t="s">
        <v>1485</v>
      </c>
      <c r="H699" s="9">
        <v>5</v>
      </c>
      <c r="I699" s="9" t="e">
        <v>#N/A</v>
      </c>
      <c r="J699" s="10" t="e">
        <v>#N/A</v>
      </c>
      <c r="K699" s="10" t="e">
        <v>#N/A</v>
      </c>
      <c r="L699" s="10" t="e">
        <v>#N/A</v>
      </c>
      <c r="M699" s="10" t="e">
        <v>#N/A</v>
      </c>
      <c r="N699" s="10" t="e">
        <v>#N/A</v>
      </c>
      <c r="O699" s="10" t="e">
        <v>#N/A</v>
      </c>
      <c r="P699" s="10" t="e">
        <v>#N/A</v>
      </c>
      <c r="Q699" s="10" t="e">
        <v>#N/A</v>
      </c>
      <c r="R699" s="10" t="e">
        <v>#N/A</v>
      </c>
      <c r="S699" s="10" t="e">
        <v>#N/A</v>
      </c>
      <c r="T699" s="10" t="e">
        <v>#N/A</v>
      </c>
      <c r="U699" s="10" t="e">
        <v>#N/A</v>
      </c>
      <c r="V699" s="10" t="e">
        <v>#N/A</v>
      </c>
      <c r="W699" s="10" t="e">
        <v>#N/A</v>
      </c>
      <c r="X699" s="10" t="e">
        <v>#N/A</v>
      </c>
      <c r="Y699" s="10" t="e">
        <v>#N/A</v>
      </c>
      <c r="Z699" s="10" t="e">
        <v>#N/A</v>
      </c>
      <c r="AA699" s="10" t="e">
        <v>#N/A</v>
      </c>
      <c r="AB699" s="10" t="e">
        <v>#N/A</v>
      </c>
      <c r="AC699" s="10" t="e">
        <v>#N/A</v>
      </c>
      <c r="AD699" s="10" t="e">
        <v>#N/A</v>
      </c>
      <c r="AE699" s="10" t="e">
        <v>#N/A</v>
      </c>
      <c r="AF699" s="10" t="e">
        <v>#N/A</v>
      </c>
      <c r="AG699" s="10" t="e">
        <v>#N/A</v>
      </c>
      <c r="AH699" s="10" t="e">
        <v>#N/A</v>
      </c>
      <c r="AI699" s="10" t="e">
        <v>#N/A</v>
      </c>
      <c r="AJ699" s="10" t="e">
        <v>#N/A</v>
      </c>
      <c r="AK699" s="10" t="e">
        <v>#N/A</v>
      </c>
      <c r="AL699" s="10" t="e">
        <v>#N/A</v>
      </c>
      <c r="AM699" s="10" t="e">
        <v>#N/A</v>
      </c>
      <c r="AN699" s="10" t="e">
        <v>#N/A</v>
      </c>
      <c r="AO699" s="10" t="e">
        <v>#N/A</v>
      </c>
      <c r="AP699" s="10" t="e">
        <v>#N/A</v>
      </c>
      <c r="AQ699" s="10" t="e">
        <v>#N/A</v>
      </c>
      <c r="AR699" s="10" t="e">
        <v>#N/A</v>
      </c>
      <c r="AS699" s="10" t="e">
        <v>#N/A</v>
      </c>
      <c r="AT699" s="10" t="e">
        <v>#N/A</v>
      </c>
      <c r="AU699" s="10" t="e">
        <v>#N/A</v>
      </c>
      <c r="AV699" s="10" t="e">
        <v>#N/A</v>
      </c>
      <c r="AW699" s="10" t="e">
        <v>#N/A</v>
      </c>
      <c r="AX699" s="10" t="e">
        <v>#N/A</v>
      </c>
      <c r="AY699" s="10" t="e">
        <v>#N/A</v>
      </c>
      <c r="AZ699" s="10" t="e">
        <v>#N/A</v>
      </c>
      <c r="BA699" s="10" t="e">
        <v>#N/A</v>
      </c>
      <c r="BB699" s="10" t="e">
        <v>#N/A</v>
      </c>
      <c r="BC699" s="10" t="e">
        <v>#N/A</v>
      </c>
      <c r="BD699" s="10" t="e">
        <v>#N/A</v>
      </c>
      <c r="BE699" s="10" t="e">
        <v>#N/A</v>
      </c>
      <c r="BF699" s="10" t="e">
        <v>#N/A</v>
      </c>
      <c r="BG699" s="10" t="e">
        <v>#N/A</v>
      </c>
      <c r="BH699" s="10" t="e">
        <v>#N/A</v>
      </c>
      <c r="BI699" s="10" t="e">
        <v>#N/A</v>
      </c>
      <c r="BJ699" s="10" t="e">
        <v>#N/A</v>
      </c>
      <c r="BK699" s="10" t="e">
        <v>#N/A</v>
      </c>
      <c r="BL699" s="10" t="e">
        <v>#N/A</v>
      </c>
      <c r="BM699" s="10" t="e">
        <v>#N/A</v>
      </c>
      <c r="BN699" s="10" t="e">
        <v>#N/A</v>
      </c>
      <c r="BO699" s="10" t="e">
        <v>#N/A</v>
      </c>
      <c r="BP699" s="10" t="e">
        <v>#N/A</v>
      </c>
      <c r="BQ699" s="10" t="e">
        <v>#N/A</v>
      </c>
      <c r="BR699" s="10" t="e">
        <v>#N/A</v>
      </c>
      <c r="BS699" s="10" t="e">
        <v>#N/A</v>
      </c>
      <c r="BU699" s="9">
        <v>88.63</v>
      </c>
      <c r="BV699" s="9">
        <v>90.84</v>
      </c>
      <c r="BW699" s="9">
        <v>101.3</v>
      </c>
      <c r="BX699" s="9">
        <v>105.57</v>
      </c>
      <c r="BY699" s="9">
        <v>107.2</v>
      </c>
      <c r="BZ699" s="9">
        <v>107.74</v>
      </c>
      <c r="CA699" s="9">
        <v>104.71</v>
      </c>
      <c r="CB699" s="9">
        <v>100.73</v>
      </c>
      <c r="CC699" s="9">
        <v>99.07</v>
      </c>
      <c r="CD699" s="9">
        <v>97.1</v>
      </c>
      <c r="CE699" s="9">
        <v>94.85</v>
      </c>
      <c r="CF699" s="9">
        <v>96.95</v>
      </c>
      <c r="CG699" s="9">
        <v>98.12</v>
      </c>
      <c r="CH699" s="9">
        <v>99.78</v>
      </c>
      <c r="CI699" s="9">
        <v>104.45</v>
      </c>
      <c r="CJ699" s="9">
        <v>107.87</v>
      </c>
      <c r="CK699" s="9">
        <v>109.38</v>
      </c>
      <c r="CL699" s="9">
        <v>109.96</v>
      </c>
      <c r="CM699" s="9">
        <v>102.39</v>
      </c>
      <c r="CN699" s="9">
        <v>84.25</v>
      </c>
      <c r="CO699" s="9">
        <v>81.13</v>
      </c>
      <c r="CP699" s="9">
        <v>78.67</v>
      </c>
      <c r="CQ699" s="9">
        <v>77.77</v>
      </c>
      <c r="CR699" s="9">
        <v>78.45</v>
      </c>
      <c r="CS699" s="9">
        <v>80.63</v>
      </c>
      <c r="CT699" s="9">
        <v>84.66</v>
      </c>
      <c r="CU699" s="9">
        <v>87.95</v>
      </c>
      <c r="CV699" s="9">
        <v>90.97</v>
      </c>
      <c r="CW699" s="9">
        <v>93.36</v>
      </c>
      <c r="CX699" s="9">
        <v>92.32</v>
      </c>
      <c r="CY699" s="9">
        <v>88.02</v>
      </c>
      <c r="CZ699" s="9">
        <v>71.19</v>
      </c>
      <c r="DA699" s="9">
        <v>68.930000000000007</v>
      </c>
      <c r="DB699" s="9">
        <v>67.680000000000007</v>
      </c>
      <c r="DC699" s="9">
        <v>67.42</v>
      </c>
      <c r="DD699" s="9">
        <v>67.98</v>
      </c>
      <c r="DE699" s="9">
        <v>68.89</v>
      </c>
      <c r="DF699" s="9">
        <v>74.430000000000007</v>
      </c>
      <c r="DG699" s="9">
        <v>77.87</v>
      </c>
      <c r="DH699" s="9">
        <v>81.03</v>
      </c>
      <c r="DI699" s="9">
        <v>82.9</v>
      </c>
      <c r="DJ699" s="9">
        <v>81.88</v>
      </c>
      <c r="DK699" s="9">
        <v>78.430000000000007</v>
      </c>
      <c r="DL699" s="9">
        <v>71.39</v>
      </c>
      <c r="DM699" s="9">
        <v>67.45</v>
      </c>
      <c r="DN699" s="9">
        <v>66.45</v>
      </c>
      <c r="DO699" s="9">
        <v>65.95</v>
      </c>
      <c r="DP699" s="9">
        <v>64.56</v>
      </c>
      <c r="DR699" s="9">
        <v>76</v>
      </c>
      <c r="DS699" s="9">
        <v>77.400000000000006</v>
      </c>
      <c r="DT699" s="9">
        <v>90.26</v>
      </c>
      <c r="DU699" s="9">
        <v>92.11</v>
      </c>
      <c r="DV699" s="9">
        <v>94.27</v>
      </c>
      <c r="DW699" s="9">
        <v>95.72</v>
      </c>
      <c r="DX699" s="9">
        <v>91.02</v>
      </c>
      <c r="DY699" s="9">
        <v>82.5</v>
      </c>
      <c r="DZ699" s="9">
        <v>79.8</v>
      </c>
      <c r="EA699" s="9">
        <v>79.05</v>
      </c>
      <c r="EB699" s="9">
        <v>77.75</v>
      </c>
      <c r="EC699" s="9">
        <v>77.75</v>
      </c>
      <c r="ED699" s="9">
        <v>80.599999999999994</v>
      </c>
      <c r="EE699" s="9">
        <v>88.7</v>
      </c>
      <c r="EF699" s="9">
        <v>91.35</v>
      </c>
      <c r="EG699" s="9">
        <v>91.7</v>
      </c>
      <c r="EH699" s="9">
        <v>91.75</v>
      </c>
      <c r="EI699" s="9">
        <v>90.95</v>
      </c>
      <c r="EJ699" s="9">
        <v>85.75</v>
      </c>
      <c r="EK699" s="9">
        <v>71.45</v>
      </c>
      <c r="EL699" s="9">
        <v>66.95</v>
      </c>
      <c r="EM699" s="9">
        <v>66.7</v>
      </c>
      <c r="EN699" s="9">
        <v>67</v>
      </c>
      <c r="EO699" s="9">
        <v>67.650000000000006</v>
      </c>
      <c r="EP699" s="9">
        <v>70.599999999999994</v>
      </c>
      <c r="EQ699" s="9">
        <v>78.8</v>
      </c>
      <c r="ER699" s="9">
        <v>81.400000000000006</v>
      </c>
      <c r="ES699" s="9">
        <v>81.7</v>
      </c>
      <c r="ET699" s="9">
        <v>81.7</v>
      </c>
      <c r="EU699" s="9">
        <v>81.05</v>
      </c>
      <c r="EV699" s="9">
        <v>76.95</v>
      </c>
      <c r="EW699" s="9">
        <v>65.7</v>
      </c>
      <c r="EX699" s="9">
        <v>62.2</v>
      </c>
      <c r="EY699" s="9">
        <v>61.95</v>
      </c>
      <c r="EZ699" s="9">
        <v>62.2</v>
      </c>
      <c r="FA699" s="9">
        <v>62.75</v>
      </c>
      <c r="FB699" s="9">
        <v>65.7</v>
      </c>
      <c r="FC699" s="9">
        <v>73.75</v>
      </c>
      <c r="FD699" s="9">
        <v>76.349999999999994</v>
      </c>
      <c r="FE699" s="9">
        <v>76.599999999999994</v>
      </c>
      <c r="FF699" s="9">
        <v>76.5</v>
      </c>
      <c r="FG699" s="9">
        <v>76</v>
      </c>
      <c r="FH699" s="9">
        <v>72.95</v>
      </c>
      <c r="FI699" s="9">
        <v>64.599999999999994</v>
      </c>
      <c r="FJ699" s="9">
        <v>62</v>
      </c>
      <c r="FK699" s="9">
        <v>61.8</v>
      </c>
      <c r="FL699" s="9">
        <v>62</v>
      </c>
      <c r="FM699" s="9">
        <v>62.45</v>
      </c>
      <c r="FO699" s="9" t="e">
        <v>#N/A</v>
      </c>
      <c r="FP699" s="7" t="e">
        <v>#N/A</v>
      </c>
      <c r="FQ699" s="9" t="e">
        <v>#N/A</v>
      </c>
      <c r="FR699" s="7" t="e">
        <f t="shared" si="99"/>
        <v>#N/A</v>
      </c>
      <c r="FT699" s="7">
        <v>4.08</v>
      </c>
      <c r="FU699" s="7">
        <v>3.94</v>
      </c>
      <c r="FV699" s="9" t="e">
        <v>#N/A</v>
      </c>
      <c r="FX699" s="9">
        <v>81.430000000000007</v>
      </c>
      <c r="FY699" s="9">
        <v>79.510000000000005</v>
      </c>
      <c r="FZ699" s="9">
        <v>78.040000000000006</v>
      </c>
      <c r="GA699" s="9">
        <v>76.23</v>
      </c>
      <c r="GB699" s="9">
        <v>73.25</v>
      </c>
    </row>
    <row r="700" spans="1:184" x14ac:dyDescent="0.25">
      <c r="A700" s="6">
        <f t="shared" si="100"/>
        <v>45531</v>
      </c>
      <c r="B700" s="13">
        <f t="shared" si="121"/>
        <v>8</v>
      </c>
      <c r="C700" s="13">
        <f t="shared" si="122"/>
        <v>2024</v>
      </c>
      <c r="D700">
        <f t="shared" si="123"/>
        <v>202408</v>
      </c>
      <c r="E700">
        <f t="shared" si="124"/>
        <v>3</v>
      </c>
      <c r="F700">
        <f t="shared" si="125"/>
        <v>202403</v>
      </c>
      <c r="G700" t="s">
        <v>1486</v>
      </c>
      <c r="H700" s="9">
        <v>5</v>
      </c>
      <c r="I700" s="9">
        <v>4.95</v>
      </c>
      <c r="J700" s="10">
        <v>4.9155233999999997</v>
      </c>
      <c r="K700" s="10">
        <v>4.8196772000000001</v>
      </c>
      <c r="L700" s="10">
        <v>4.7080793999999999</v>
      </c>
      <c r="M700" s="10">
        <v>4.5892358</v>
      </c>
      <c r="N700" s="10">
        <v>4.4695406000000002</v>
      </c>
      <c r="O700" s="10">
        <v>4.3533755000000003</v>
      </c>
      <c r="P700" s="10">
        <v>4.2449205000000001</v>
      </c>
      <c r="Q700" s="10">
        <v>4.1477281000000001</v>
      </c>
      <c r="R700" s="10">
        <v>4.0640678000000001</v>
      </c>
      <c r="S700" s="10">
        <v>3.9941422000000002</v>
      </c>
      <c r="T700" s="10">
        <v>3.9371556000000001</v>
      </c>
      <c r="U700" s="10">
        <v>3.8910960999999999</v>
      </c>
      <c r="V700" s="10">
        <v>3.8526007</v>
      </c>
      <c r="W700" s="10">
        <v>3.8200021999999998</v>
      </c>
      <c r="X700" s="10">
        <v>3.7921702000000002</v>
      </c>
      <c r="Y700" s="10">
        <v>3.7679732000000001</v>
      </c>
      <c r="Z700" s="10">
        <v>3.7462797000000001</v>
      </c>
      <c r="AA700" s="10">
        <v>3.725959</v>
      </c>
      <c r="AB700" s="10">
        <v>3.7060487000000002</v>
      </c>
      <c r="AC700" s="10">
        <v>3.6863693</v>
      </c>
      <c r="AD700" s="10">
        <v>3.6669692</v>
      </c>
      <c r="AE700" s="10">
        <v>3.6478961000000001</v>
      </c>
      <c r="AF700" s="10">
        <v>3.6291975999999999</v>
      </c>
      <c r="AG700" s="10">
        <v>3.6109220999999998</v>
      </c>
      <c r="AH700" s="10">
        <v>3.5931131999999999</v>
      </c>
      <c r="AI700" s="10">
        <v>3.5757987</v>
      </c>
      <c r="AJ700" s="10">
        <v>3.5590028</v>
      </c>
      <c r="AK700" s="10">
        <v>3.5427493999999999</v>
      </c>
      <c r="AL700" s="10">
        <v>3.5270621000000002</v>
      </c>
      <c r="AM700" s="10">
        <v>3.5119653</v>
      </c>
      <c r="AN700" s="10">
        <v>3.4974827999999998</v>
      </c>
      <c r="AO700" s="10">
        <v>3.4836382000000001</v>
      </c>
      <c r="AP700" s="10">
        <v>3.4704557999999999</v>
      </c>
      <c r="AQ700" s="10">
        <v>3.4579594999999999</v>
      </c>
      <c r="AR700" s="10">
        <v>3.4461729000000001</v>
      </c>
      <c r="AS700" s="10">
        <v>3.4351204000000002</v>
      </c>
      <c r="AT700" s="10">
        <v>3.4248191000000001</v>
      </c>
      <c r="AU700" s="10">
        <v>3.4152602000000001</v>
      </c>
      <c r="AV700" s="10">
        <v>3.4064287000000002</v>
      </c>
      <c r="AW700" s="10">
        <v>3.3983093000000002</v>
      </c>
      <c r="AX700" s="10">
        <v>3.3908863999999999</v>
      </c>
      <c r="AY700" s="10">
        <v>3.3841451999999999</v>
      </c>
      <c r="AZ700" s="10">
        <v>3.3780701999999998</v>
      </c>
      <c r="BA700" s="10">
        <v>3.372646</v>
      </c>
      <c r="BB700" s="10">
        <v>3.3678577000000001</v>
      </c>
      <c r="BC700" s="10">
        <v>3.3636897000000001</v>
      </c>
      <c r="BD700" s="10">
        <v>3.3601269</v>
      </c>
      <c r="BE700" s="10">
        <v>3.357154</v>
      </c>
      <c r="BF700" s="10">
        <v>3.3547557000000001</v>
      </c>
      <c r="BG700" s="10">
        <v>3.3529163999999998</v>
      </c>
      <c r="BH700" s="10">
        <v>3.3516202000000002</v>
      </c>
      <c r="BI700" s="10">
        <v>3.3508515999999999</v>
      </c>
      <c r="BJ700" s="10">
        <v>3.3505946999999998</v>
      </c>
      <c r="BK700" s="10">
        <v>3.3508338000000002</v>
      </c>
      <c r="BL700" s="10">
        <v>3.3515532000000001</v>
      </c>
      <c r="BM700" s="10">
        <v>3.3527372</v>
      </c>
      <c r="BN700" s="10">
        <v>3.3543699</v>
      </c>
      <c r="BO700" s="10">
        <v>3.3564357999999999</v>
      </c>
      <c r="BP700" s="10">
        <v>3.3589190000000002</v>
      </c>
      <c r="BQ700" s="10">
        <v>3.3618036999999998</v>
      </c>
      <c r="BR700" s="10">
        <v>3.3866825</v>
      </c>
      <c r="BS700" s="10">
        <v>3.422161</v>
      </c>
      <c r="BU700" s="9">
        <v>93.25</v>
      </c>
      <c r="BV700" s="9">
        <v>94.76</v>
      </c>
      <c r="BW700" s="9">
        <v>104.34</v>
      </c>
      <c r="BX700" s="9">
        <v>108.48</v>
      </c>
      <c r="BY700" s="9">
        <v>110.32</v>
      </c>
      <c r="BZ700" s="9">
        <v>110.61</v>
      </c>
      <c r="CA700" s="9">
        <v>107.3</v>
      </c>
      <c r="CB700" s="9">
        <v>103.04</v>
      </c>
      <c r="CC700" s="9">
        <v>101.12</v>
      </c>
      <c r="CD700" s="9">
        <v>98.95</v>
      </c>
      <c r="CE700" s="9">
        <v>96.75</v>
      </c>
      <c r="CF700" s="9">
        <v>98.65</v>
      </c>
      <c r="CG700" s="9">
        <v>99.73</v>
      </c>
      <c r="CH700" s="9">
        <v>101.4</v>
      </c>
      <c r="CI700" s="9">
        <v>106.12</v>
      </c>
      <c r="CJ700" s="9">
        <v>109.79</v>
      </c>
      <c r="CK700" s="9">
        <v>111.52</v>
      </c>
      <c r="CL700" s="9">
        <v>112.1</v>
      </c>
      <c r="CM700" s="9">
        <v>104.41</v>
      </c>
      <c r="CN700" s="9">
        <v>85.62</v>
      </c>
      <c r="CO700" s="9">
        <v>82.35</v>
      </c>
      <c r="CP700" s="9">
        <v>79.86</v>
      </c>
      <c r="CQ700" s="9">
        <v>78.959999999999994</v>
      </c>
      <c r="CR700" s="9">
        <v>79.64</v>
      </c>
      <c r="CS700" s="9">
        <v>81.61</v>
      </c>
      <c r="CT700" s="9">
        <v>85.31</v>
      </c>
      <c r="CU700" s="9">
        <v>88.42</v>
      </c>
      <c r="CV700" s="9">
        <v>91.44</v>
      </c>
      <c r="CW700" s="9">
        <v>93.83</v>
      </c>
      <c r="CX700" s="9">
        <v>92.79</v>
      </c>
      <c r="CY700" s="9">
        <v>88.36</v>
      </c>
      <c r="CZ700" s="9">
        <v>71.22</v>
      </c>
      <c r="DA700" s="9">
        <v>68.84</v>
      </c>
      <c r="DB700" s="9">
        <v>67.59</v>
      </c>
      <c r="DC700" s="9">
        <v>67.33</v>
      </c>
      <c r="DD700" s="9">
        <v>67.88</v>
      </c>
      <c r="DE700" s="9">
        <v>68.790000000000006</v>
      </c>
      <c r="DF700" s="9">
        <v>74.239999999999995</v>
      </c>
      <c r="DG700" s="9">
        <v>77.680000000000007</v>
      </c>
      <c r="DH700" s="9">
        <v>80.83</v>
      </c>
      <c r="DI700" s="9">
        <v>82.57</v>
      </c>
      <c r="DJ700" s="9">
        <v>81.55</v>
      </c>
      <c r="DK700" s="9">
        <v>78.11</v>
      </c>
      <c r="DL700" s="9">
        <v>71.06</v>
      </c>
      <c r="DM700" s="9">
        <v>67.12</v>
      </c>
      <c r="DN700" s="9">
        <v>66.099999999999994</v>
      </c>
      <c r="DO700" s="9">
        <v>65.569999999999993</v>
      </c>
      <c r="DP700" s="9">
        <v>64.17</v>
      </c>
      <c r="DR700" s="9">
        <v>80.2</v>
      </c>
      <c r="DS700" s="9">
        <v>79.5</v>
      </c>
      <c r="DT700" s="9">
        <v>92.75</v>
      </c>
      <c r="DU700" s="9">
        <v>94.55</v>
      </c>
      <c r="DV700" s="9">
        <v>96.6</v>
      </c>
      <c r="DW700" s="9">
        <v>98.25</v>
      </c>
      <c r="DX700" s="9">
        <v>93.55</v>
      </c>
      <c r="DY700" s="9">
        <v>83.85</v>
      </c>
      <c r="DZ700" s="9">
        <v>81.150000000000006</v>
      </c>
      <c r="EA700" s="9">
        <v>80.400000000000006</v>
      </c>
      <c r="EB700" s="9">
        <v>79.05</v>
      </c>
      <c r="EC700" s="9">
        <v>79.05</v>
      </c>
      <c r="ED700" s="9">
        <v>81.900000000000006</v>
      </c>
      <c r="EE700" s="9">
        <v>89.95</v>
      </c>
      <c r="EF700" s="9">
        <v>92.55</v>
      </c>
      <c r="EG700" s="9">
        <v>92.95</v>
      </c>
      <c r="EH700" s="9">
        <v>93</v>
      </c>
      <c r="EI700" s="9">
        <v>92.2</v>
      </c>
      <c r="EJ700" s="9">
        <v>86.9</v>
      </c>
      <c r="EK700" s="9">
        <v>72.400000000000006</v>
      </c>
      <c r="EL700" s="9">
        <v>67.900000000000006</v>
      </c>
      <c r="EM700" s="9">
        <v>67.599999999999994</v>
      </c>
      <c r="EN700" s="9">
        <v>67.95</v>
      </c>
      <c r="EO700" s="9">
        <v>68.599999999999994</v>
      </c>
      <c r="EP700" s="9">
        <v>71.599999999999994</v>
      </c>
      <c r="EQ700" s="9">
        <v>79.849999999999994</v>
      </c>
      <c r="ER700" s="9">
        <v>82.5</v>
      </c>
      <c r="ES700" s="9">
        <v>82.8</v>
      </c>
      <c r="ET700" s="9">
        <v>82.8</v>
      </c>
      <c r="EU700" s="9">
        <v>82.1</v>
      </c>
      <c r="EV700" s="9">
        <v>78</v>
      </c>
      <c r="EW700" s="9">
        <v>66.8</v>
      </c>
      <c r="EX700" s="9">
        <v>63.25</v>
      </c>
      <c r="EY700" s="9">
        <v>63</v>
      </c>
      <c r="EZ700" s="9">
        <v>63.25</v>
      </c>
      <c r="FA700" s="9">
        <v>63.85</v>
      </c>
      <c r="FB700" s="9">
        <v>66.75</v>
      </c>
      <c r="FC700" s="9">
        <v>74.849999999999994</v>
      </c>
      <c r="FD700" s="9">
        <v>77.400000000000006</v>
      </c>
      <c r="FE700" s="9">
        <v>77.7</v>
      </c>
      <c r="FF700" s="9">
        <v>77.599999999999994</v>
      </c>
      <c r="FG700" s="9">
        <v>77.05</v>
      </c>
      <c r="FH700" s="9">
        <v>74</v>
      </c>
      <c r="FI700" s="9">
        <v>65.7</v>
      </c>
      <c r="FJ700" s="9">
        <v>63.05</v>
      </c>
      <c r="FK700" s="9">
        <v>62.9</v>
      </c>
      <c r="FL700" s="9">
        <v>63.1</v>
      </c>
      <c r="FM700" s="9">
        <v>63.55</v>
      </c>
      <c r="FO700" s="9">
        <v>84.664000000000001</v>
      </c>
      <c r="FP700" s="7">
        <v>81.510000000000005</v>
      </c>
      <c r="FQ700" s="9">
        <v>1.3234999999999999</v>
      </c>
      <c r="FR700" s="7">
        <f t="shared" si="99"/>
        <v>61.586701926709488</v>
      </c>
      <c r="FT700" s="7">
        <v>4.0999999999999996</v>
      </c>
      <c r="FU700" s="7">
        <v>3.99</v>
      </c>
      <c r="FV700" s="9">
        <v>84.803700000000006</v>
      </c>
      <c r="FX700" s="9">
        <v>79.55</v>
      </c>
      <c r="FY700" s="9">
        <v>77.92</v>
      </c>
      <c r="FZ700" s="9">
        <v>76.66</v>
      </c>
      <c r="GA700" s="9">
        <v>75.08</v>
      </c>
      <c r="GB700" s="9">
        <v>72.489999999999995</v>
      </c>
    </row>
    <row r="701" spans="1:184" x14ac:dyDescent="0.25">
      <c r="A701" s="6">
        <f t="shared" si="100"/>
        <v>45532</v>
      </c>
      <c r="B701" s="13">
        <f t="shared" si="121"/>
        <v>8</v>
      </c>
      <c r="C701" s="13">
        <f t="shared" si="122"/>
        <v>2024</v>
      </c>
      <c r="D701">
        <f t="shared" si="123"/>
        <v>202408</v>
      </c>
      <c r="E701">
        <f t="shared" si="124"/>
        <v>3</v>
      </c>
      <c r="F701">
        <f t="shared" si="125"/>
        <v>202403</v>
      </c>
      <c r="G701" t="s">
        <v>1487</v>
      </c>
      <c r="H701" s="9">
        <v>5</v>
      </c>
      <c r="I701" s="9">
        <v>4.95</v>
      </c>
      <c r="J701" s="10">
        <v>4.9147240999999999</v>
      </c>
      <c r="K701" s="10">
        <v>4.8208685999999998</v>
      </c>
      <c r="L701" s="10">
        <v>4.7098015999999996</v>
      </c>
      <c r="M701" s="10">
        <v>4.5906903000000003</v>
      </c>
      <c r="N701" s="10">
        <v>4.4705404</v>
      </c>
      <c r="O701" s="10">
        <v>4.3544315999999998</v>
      </c>
      <c r="P701" s="10">
        <v>4.2471195000000002</v>
      </c>
      <c r="Q701" s="10">
        <v>4.1522049000000001</v>
      </c>
      <c r="R701" s="10">
        <v>4.0712523000000003</v>
      </c>
      <c r="S701" s="10">
        <v>4.0039765000000003</v>
      </c>
      <c r="T701" s="10">
        <v>3.9483948</v>
      </c>
      <c r="U701" s="10">
        <v>3.9020871000000001</v>
      </c>
      <c r="V701" s="10">
        <v>3.8606715999999999</v>
      </c>
      <c r="W701" s="10">
        <v>3.8228102000000002</v>
      </c>
      <c r="X701" s="10">
        <v>3.7881128999999998</v>
      </c>
      <c r="Y701" s="10">
        <v>3.7561881000000001</v>
      </c>
      <c r="Z701" s="10">
        <v>3.7266442999999998</v>
      </c>
      <c r="AA701" s="10">
        <v>3.6990913000000001</v>
      </c>
      <c r="AB701" s="10">
        <v>3.6731815000000001</v>
      </c>
      <c r="AC701" s="10">
        <v>3.6488163999999998</v>
      </c>
      <c r="AD701" s="10">
        <v>3.6259857000000002</v>
      </c>
      <c r="AE701" s="10">
        <v>3.6046784000000001</v>
      </c>
      <c r="AF701" s="10">
        <v>3.5848833999999998</v>
      </c>
      <c r="AG701" s="10">
        <v>3.5665906999999999</v>
      </c>
      <c r="AH701" s="10">
        <v>3.5497760999999999</v>
      </c>
      <c r="AI701" s="10">
        <v>3.5343635</v>
      </c>
      <c r="AJ701" s="10">
        <v>3.5202643</v>
      </c>
      <c r="AK701" s="10">
        <v>3.5073889999999999</v>
      </c>
      <c r="AL701" s="10">
        <v>3.4956486999999998</v>
      </c>
      <c r="AM701" s="10">
        <v>3.4849545000000002</v>
      </c>
      <c r="AN701" s="10">
        <v>3.4752171999999999</v>
      </c>
      <c r="AO701" s="10">
        <v>3.4663477</v>
      </c>
      <c r="AP701" s="10">
        <v>3.4582571</v>
      </c>
      <c r="AQ701" s="10">
        <v>3.4508562999999999</v>
      </c>
      <c r="AR701" s="10">
        <v>3.4440561999999999</v>
      </c>
      <c r="AS701" s="10">
        <v>3.4377678</v>
      </c>
      <c r="AT701" s="10">
        <v>3.4319120999999999</v>
      </c>
      <c r="AU701" s="10">
        <v>3.4264640000000002</v>
      </c>
      <c r="AV701" s="10">
        <v>3.4214166000000001</v>
      </c>
      <c r="AW701" s="10">
        <v>3.4167632000000001</v>
      </c>
      <c r="AX701" s="10">
        <v>3.4124965999999999</v>
      </c>
      <c r="AY701" s="10">
        <v>3.4086101000000002</v>
      </c>
      <c r="AZ701" s="10">
        <v>3.4050967999999999</v>
      </c>
      <c r="BA701" s="10">
        <v>3.4019496</v>
      </c>
      <c r="BB701" s="10">
        <v>3.3991619000000002</v>
      </c>
      <c r="BC701" s="10">
        <v>3.3967266999999999</v>
      </c>
      <c r="BD701" s="10">
        <v>3.3946369000000001</v>
      </c>
      <c r="BE701" s="10">
        <v>3.3928859</v>
      </c>
      <c r="BF701" s="10">
        <v>3.3914675000000001</v>
      </c>
      <c r="BG701" s="10">
        <v>3.3903804000000002</v>
      </c>
      <c r="BH701" s="10">
        <v>3.3896242999999999</v>
      </c>
      <c r="BI701" s="10">
        <v>3.3891993</v>
      </c>
      <c r="BJ701" s="10">
        <v>3.3891051999999999</v>
      </c>
      <c r="BK701" s="10">
        <v>3.3893418</v>
      </c>
      <c r="BL701" s="10">
        <v>3.3899091000000001</v>
      </c>
      <c r="BM701" s="10">
        <v>3.3908070000000001</v>
      </c>
      <c r="BN701" s="10">
        <v>3.3920352999999999</v>
      </c>
      <c r="BO701" s="10">
        <v>3.3935940000000002</v>
      </c>
      <c r="BP701" s="10">
        <v>3.395483</v>
      </c>
      <c r="BQ701" s="10">
        <v>3.3977020000000002</v>
      </c>
      <c r="BR701" s="10">
        <v>3.4176883999999998</v>
      </c>
      <c r="BS701" s="10">
        <v>3.4479856999999998</v>
      </c>
      <c r="BU701" s="9">
        <v>92.79</v>
      </c>
      <c r="BV701" s="9">
        <v>94.41</v>
      </c>
      <c r="BW701" s="9">
        <v>103.48</v>
      </c>
      <c r="BX701" s="9">
        <v>107.57</v>
      </c>
      <c r="BY701" s="9">
        <v>109.32</v>
      </c>
      <c r="BZ701" s="9">
        <v>109.82</v>
      </c>
      <c r="CA701" s="9">
        <v>106.37</v>
      </c>
      <c r="CB701" s="9">
        <v>102.02</v>
      </c>
      <c r="CC701" s="9">
        <v>99.82</v>
      </c>
      <c r="CD701" s="9">
        <v>97.57</v>
      </c>
      <c r="CE701" s="9">
        <v>95.73</v>
      </c>
      <c r="CF701" s="9">
        <v>97.64</v>
      </c>
      <c r="CG701" s="9">
        <v>98.59</v>
      </c>
      <c r="CH701" s="9">
        <v>100.41</v>
      </c>
      <c r="CI701" s="9">
        <v>105.15</v>
      </c>
      <c r="CJ701" s="9">
        <v>108.74</v>
      </c>
      <c r="CK701" s="9">
        <v>110.62</v>
      </c>
      <c r="CL701" s="9">
        <v>111.25</v>
      </c>
      <c r="CM701" s="9">
        <v>103.56</v>
      </c>
      <c r="CN701" s="9">
        <v>84.82</v>
      </c>
      <c r="CO701" s="9">
        <v>81.55</v>
      </c>
      <c r="CP701" s="9">
        <v>79.06</v>
      </c>
      <c r="CQ701" s="9">
        <v>78.16</v>
      </c>
      <c r="CR701" s="9">
        <v>78.84</v>
      </c>
      <c r="CS701" s="9">
        <v>80.81</v>
      </c>
      <c r="CT701" s="9">
        <v>84.58</v>
      </c>
      <c r="CU701" s="9">
        <v>87.69</v>
      </c>
      <c r="CV701" s="9">
        <v>90.71</v>
      </c>
      <c r="CW701" s="9">
        <v>93.1</v>
      </c>
      <c r="CX701" s="9">
        <v>92.06</v>
      </c>
      <c r="CY701" s="9">
        <v>87.73</v>
      </c>
      <c r="CZ701" s="9">
        <v>70.91</v>
      </c>
      <c r="DA701" s="9">
        <v>68.66</v>
      </c>
      <c r="DB701" s="9">
        <v>67.41</v>
      </c>
      <c r="DC701" s="9">
        <v>67.150000000000006</v>
      </c>
      <c r="DD701" s="9">
        <v>67.7</v>
      </c>
      <c r="DE701" s="9">
        <v>68.61</v>
      </c>
      <c r="DF701" s="9">
        <v>74.180000000000007</v>
      </c>
      <c r="DG701" s="9">
        <v>77.66</v>
      </c>
      <c r="DH701" s="9">
        <v>80.81</v>
      </c>
      <c r="DI701" s="9">
        <v>82.55</v>
      </c>
      <c r="DJ701" s="9">
        <v>81.53</v>
      </c>
      <c r="DK701" s="9">
        <v>78.09</v>
      </c>
      <c r="DL701" s="9">
        <v>71.040000000000006</v>
      </c>
      <c r="DM701" s="9">
        <v>67.099999999999994</v>
      </c>
      <c r="DN701" s="9">
        <v>66.08</v>
      </c>
      <c r="DO701" s="9">
        <v>65.55</v>
      </c>
      <c r="DP701" s="9">
        <v>64.150000000000006</v>
      </c>
      <c r="DR701" s="9">
        <v>81</v>
      </c>
      <c r="DS701" s="9">
        <v>80.05</v>
      </c>
      <c r="DT701" s="9">
        <v>92.5</v>
      </c>
      <c r="DU701" s="9">
        <v>94.35</v>
      </c>
      <c r="DV701" s="9">
        <v>96</v>
      </c>
      <c r="DW701" s="9">
        <v>97.5</v>
      </c>
      <c r="DX701" s="9">
        <v>92.8</v>
      </c>
      <c r="DY701" s="9">
        <v>83.55</v>
      </c>
      <c r="DZ701" s="9">
        <v>80.849999999999994</v>
      </c>
      <c r="EA701" s="9">
        <v>80.099999999999994</v>
      </c>
      <c r="EB701" s="9">
        <v>78.75</v>
      </c>
      <c r="EC701" s="9">
        <v>78.75</v>
      </c>
      <c r="ED701" s="9">
        <v>81.599999999999994</v>
      </c>
      <c r="EE701" s="9">
        <v>90</v>
      </c>
      <c r="EF701" s="9">
        <v>92.7</v>
      </c>
      <c r="EG701" s="9">
        <v>93.05</v>
      </c>
      <c r="EH701" s="9">
        <v>93.1</v>
      </c>
      <c r="EI701" s="9">
        <v>92.3</v>
      </c>
      <c r="EJ701" s="9">
        <v>87.1</v>
      </c>
      <c r="EK701" s="9">
        <v>72.8</v>
      </c>
      <c r="EL701" s="9">
        <v>68.3</v>
      </c>
      <c r="EM701" s="9">
        <v>68.05</v>
      </c>
      <c r="EN701" s="9">
        <v>68.400000000000006</v>
      </c>
      <c r="EO701" s="9">
        <v>69</v>
      </c>
      <c r="EP701" s="9">
        <v>71.849999999999994</v>
      </c>
      <c r="EQ701" s="9">
        <v>79.650000000000006</v>
      </c>
      <c r="ER701" s="9">
        <v>82.15</v>
      </c>
      <c r="ES701" s="9">
        <v>82.45</v>
      </c>
      <c r="ET701" s="9">
        <v>82.45</v>
      </c>
      <c r="EU701" s="9">
        <v>81.8</v>
      </c>
      <c r="EV701" s="9">
        <v>77.7</v>
      </c>
      <c r="EW701" s="9">
        <v>66.45</v>
      </c>
      <c r="EX701" s="9">
        <v>62.95</v>
      </c>
      <c r="EY701" s="9">
        <v>62.7</v>
      </c>
      <c r="EZ701" s="9">
        <v>62.95</v>
      </c>
      <c r="FA701" s="9">
        <v>63.5</v>
      </c>
      <c r="FB701" s="9">
        <v>66.45</v>
      </c>
      <c r="FC701" s="9">
        <v>74.5</v>
      </c>
      <c r="FD701" s="9">
        <v>77.099999999999994</v>
      </c>
      <c r="FE701" s="9">
        <v>77.400000000000006</v>
      </c>
      <c r="FF701" s="9">
        <v>77.3</v>
      </c>
      <c r="FG701" s="9">
        <v>76.75</v>
      </c>
      <c r="FH701" s="9">
        <v>73.7</v>
      </c>
      <c r="FI701" s="9">
        <v>65.349999999999994</v>
      </c>
      <c r="FJ701" s="9">
        <v>62.75</v>
      </c>
      <c r="FK701" s="9">
        <v>62.6</v>
      </c>
      <c r="FL701" s="9">
        <v>62.8</v>
      </c>
      <c r="FM701" s="9">
        <v>63.25</v>
      </c>
      <c r="FO701" s="9">
        <v>84.660399999999996</v>
      </c>
      <c r="FP701" s="7">
        <v>80.040000000000006</v>
      </c>
      <c r="FQ701" s="9">
        <v>1.3212999999999999</v>
      </c>
      <c r="FR701" s="7">
        <f t="shared" si="99"/>
        <v>60.576704760463187</v>
      </c>
      <c r="FT701" s="7">
        <v>4.13</v>
      </c>
      <c r="FU701" s="7">
        <v>4.01</v>
      </c>
      <c r="FV701" s="9">
        <v>84.796899999999994</v>
      </c>
      <c r="FX701" s="9">
        <v>78.650000000000006</v>
      </c>
      <c r="FY701" s="9">
        <v>76.8</v>
      </c>
      <c r="FZ701" s="9">
        <v>75.569999999999993</v>
      </c>
      <c r="GA701" s="9">
        <v>74.12</v>
      </c>
      <c r="GB701" s="9">
        <v>71.78</v>
      </c>
    </row>
    <row r="702" spans="1:184" x14ac:dyDescent="0.25">
      <c r="A702" s="6">
        <f t="shared" si="100"/>
        <v>45533</v>
      </c>
      <c r="B702" s="13">
        <f t="shared" si="121"/>
        <v>8</v>
      </c>
      <c r="C702" s="13">
        <f t="shared" si="122"/>
        <v>2024</v>
      </c>
      <c r="D702">
        <f t="shared" si="123"/>
        <v>202408</v>
      </c>
      <c r="E702">
        <f t="shared" si="124"/>
        <v>3</v>
      </c>
      <c r="F702">
        <f t="shared" si="125"/>
        <v>202403</v>
      </c>
      <c r="G702" t="s">
        <v>1488</v>
      </c>
      <c r="H702" s="9">
        <v>5</v>
      </c>
      <c r="I702" s="9">
        <v>4.95</v>
      </c>
      <c r="J702" s="10">
        <v>4.9128534999999998</v>
      </c>
      <c r="K702" s="10">
        <v>4.8158218000000002</v>
      </c>
      <c r="L702" s="10">
        <v>4.7036191000000001</v>
      </c>
      <c r="M702" s="10">
        <v>4.5852789999999999</v>
      </c>
      <c r="N702" s="10">
        <v>4.4657977000000004</v>
      </c>
      <c r="O702" s="10">
        <v>4.3488955999999996</v>
      </c>
      <c r="P702" s="10">
        <v>4.2389323000000001</v>
      </c>
      <c r="Q702" s="10">
        <v>4.1399068999999997</v>
      </c>
      <c r="R702" s="10">
        <v>4.0532130999999998</v>
      </c>
      <c r="S702" s="10">
        <v>3.9789078999999998</v>
      </c>
      <c r="T702" s="10">
        <v>3.9161136000000001</v>
      </c>
      <c r="U702" s="10">
        <v>3.8634857</v>
      </c>
      <c r="V702" s="10">
        <v>3.8187565999999999</v>
      </c>
      <c r="W702" s="10">
        <v>3.7806356999999999</v>
      </c>
      <c r="X702" s="10">
        <v>3.7481526999999999</v>
      </c>
      <c r="Y702" s="10">
        <v>3.7203360999999999</v>
      </c>
      <c r="Z702" s="10">
        <v>3.6962144000000001</v>
      </c>
      <c r="AA702" s="10">
        <v>3.6748169000000002</v>
      </c>
      <c r="AB702" s="10">
        <v>3.6552768000000002</v>
      </c>
      <c r="AC702" s="10">
        <v>3.6372627</v>
      </c>
      <c r="AD702" s="10">
        <v>3.6206151000000002</v>
      </c>
      <c r="AE702" s="10">
        <v>3.6051738000000002</v>
      </c>
      <c r="AF702" s="10">
        <v>3.5907787</v>
      </c>
      <c r="AG702" s="10">
        <v>3.5772702999999999</v>
      </c>
      <c r="AH702" s="10">
        <v>3.5645041000000002</v>
      </c>
      <c r="AI702" s="10">
        <v>3.5524212999999998</v>
      </c>
      <c r="AJ702" s="10">
        <v>3.5409918</v>
      </c>
      <c r="AK702" s="10">
        <v>3.5301852999999999</v>
      </c>
      <c r="AL702" s="10">
        <v>3.5199714000000002</v>
      </c>
      <c r="AM702" s="10">
        <v>3.5103200999999999</v>
      </c>
      <c r="AN702" s="10">
        <v>3.501201</v>
      </c>
      <c r="AO702" s="10">
        <v>3.4925839000000001</v>
      </c>
      <c r="AP702" s="10">
        <v>3.4844385</v>
      </c>
      <c r="AQ702" s="10">
        <v>3.4767347000000002</v>
      </c>
      <c r="AR702" s="10">
        <v>3.4694419999999999</v>
      </c>
      <c r="AS702" s="10">
        <v>3.4625303999999999</v>
      </c>
      <c r="AT702" s="10">
        <v>3.4559738000000002</v>
      </c>
      <c r="AU702" s="10">
        <v>3.4497661000000002</v>
      </c>
      <c r="AV702" s="10">
        <v>3.4439079000000001</v>
      </c>
      <c r="AW702" s="10">
        <v>3.4383995000000001</v>
      </c>
      <c r="AX702" s="10">
        <v>3.4332410000000002</v>
      </c>
      <c r="AY702" s="10">
        <v>3.4284330000000001</v>
      </c>
      <c r="AZ702" s="10">
        <v>3.4239757000000002</v>
      </c>
      <c r="BA702" s="10">
        <v>3.4198694000000001</v>
      </c>
      <c r="BB702" s="10">
        <v>3.4161144999999999</v>
      </c>
      <c r="BC702" s="10">
        <v>3.4127111999999999</v>
      </c>
      <c r="BD702" s="10">
        <v>3.4096600000000001</v>
      </c>
      <c r="BE702" s="10">
        <v>3.4069611000000002</v>
      </c>
      <c r="BF702" s="10">
        <v>3.4046151</v>
      </c>
      <c r="BG702" s="10">
        <v>3.4026238000000002</v>
      </c>
      <c r="BH702" s="10">
        <v>3.4009893</v>
      </c>
      <c r="BI702" s="10">
        <v>3.3997137999999998</v>
      </c>
      <c r="BJ702" s="10">
        <v>3.3987992</v>
      </c>
      <c r="BK702" s="10">
        <v>3.3982477000000002</v>
      </c>
      <c r="BL702" s="10">
        <v>3.3980614</v>
      </c>
      <c r="BM702" s="10">
        <v>3.3982424</v>
      </c>
      <c r="BN702" s="10">
        <v>3.3987927999999998</v>
      </c>
      <c r="BO702" s="10">
        <v>3.3997147000000001</v>
      </c>
      <c r="BP702" s="10">
        <v>3.4010102</v>
      </c>
      <c r="BQ702" s="10">
        <v>3.4026814000000001</v>
      </c>
      <c r="BR702" s="10">
        <v>3.4203304999999999</v>
      </c>
      <c r="BS702" s="10">
        <v>3.4496973999999998</v>
      </c>
      <c r="BU702" s="9">
        <v>91.73</v>
      </c>
      <c r="BV702" s="9">
        <v>94.16</v>
      </c>
      <c r="BW702" s="9">
        <v>102.85</v>
      </c>
      <c r="BX702" s="9">
        <v>106.84</v>
      </c>
      <c r="BY702" s="9">
        <v>108.36</v>
      </c>
      <c r="BZ702" s="9">
        <v>109.02</v>
      </c>
      <c r="CA702" s="9">
        <v>105.79</v>
      </c>
      <c r="CB702" s="9">
        <v>102.09</v>
      </c>
      <c r="CC702" s="9">
        <v>99.12</v>
      </c>
      <c r="CD702" s="9">
        <v>96.83</v>
      </c>
      <c r="CE702" s="9">
        <v>95.33</v>
      </c>
      <c r="CF702" s="9">
        <v>97.31</v>
      </c>
      <c r="CG702" s="9">
        <v>98.44</v>
      </c>
      <c r="CH702" s="9">
        <v>100.22</v>
      </c>
      <c r="CI702" s="9">
        <v>104.91</v>
      </c>
      <c r="CJ702" s="9">
        <v>108.36</v>
      </c>
      <c r="CK702" s="9">
        <v>110.3</v>
      </c>
      <c r="CL702" s="9">
        <v>110.91</v>
      </c>
      <c r="CM702" s="9">
        <v>103.21</v>
      </c>
      <c r="CN702" s="9">
        <v>84.98</v>
      </c>
      <c r="CO702" s="9">
        <v>81.78</v>
      </c>
      <c r="CP702" s="9">
        <v>79.290000000000006</v>
      </c>
      <c r="CQ702" s="9">
        <v>78.55</v>
      </c>
      <c r="CR702" s="9">
        <v>79.22</v>
      </c>
      <c r="CS702" s="9">
        <v>81.19</v>
      </c>
      <c r="CT702" s="9">
        <v>85.25</v>
      </c>
      <c r="CU702" s="9">
        <v>88.53</v>
      </c>
      <c r="CV702" s="9">
        <v>91.62</v>
      </c>
      <c r="CW702" s="9">
        <v>93.95</v>
      </c>
      <c r="CX702" s="9">
        <v>92.91</v>
      </c>
      <c r="CY702" s="9">
        <v>88.59</v>
      </c>
      <c r="CZ702" s="9">
        <v>71.510000000000005</v>
      </c>
      <c r="DA702" s="9">
        <v>69.12</v>
      </c>
      <c r="DB702" s="9">
        <v>67.86</v>
      </c>
      <c r="DC702" s="9">
        <v>67.599999999999994</v>
      </c>
      <c r="DD702" s="9">
        <v>68.150000000000006</v>
      </c>
      <c r="DE702" s="9">
        <v>69.06</v>
      </c>
      <c r="DF702" s="9">
        <v>74.680000000000007</v>
      </c>
      <c r="DG702" s="9">
        <v>78.16</v>
      </c>
      <c r="DH702" s="9">
        <v>81.31</v>
      </c>
      <c r="DI702" s="9">
        <v>83.15</v>
      </c>
      <c r="DJ702" s="9">
        <v>82.13</v>
      </c>
      <c r="DK702" s="9">
        <v>78.69</v>
      </c>
      <c r="DL702" s="9">
        <v>71.98</v>
      </c>
      <c r="DM702" s="9">
        <v>68.040000000000006</v>
      </c>
      <c r="DN702" s="9">
        <v>67.02</v>
      </c>
      <c r="DO702" s="9">
        <v>66.489999999999995</v>
      </c>
      <c r="DP702" s="9">
        <v>65.09</v>
      </c>
      <c r="DR702" s="9">
        <v>80.349999999999994</v>
      </c>
      <c r="DS702" s="9">
        <v>79.8</v>
      </c>
      <c r="DT702" s="9">
        <v>92.65</v>
      </c>
      <c r="DU702" s="9">
        <v>93.8</v>
      </c>
      <c r="DV702" s="9">
        <v>96.25</v>
      </c>
      <c r="DW702" s="9">
        <v>97.8</v>
      </c>
      <c r="DX702" s="9">
        <v>93.1</v>
      </c>
      <c r="DY702" s="9">
        <v>83.35</v>
      </c>
      <c r="DZ702" s="9">
        <v>80.650000000000006</v>
      </c>
      <c r="EA702" s="9">
        <v>79.900000000000006</v>
      </c>
      <c r="EB702" s="9">
        <v>78.55</v>
      </c>
      <c r="EC702" s="9">
        <v>78.55</v>
      </c>
      <c r="ED702" s="9">
        <v>81.400000000000006</v>
      </c>
      <c r="EE702" s="9">
        <v>89.7</v>
      </c>
      <c r="EF702" s="9">
        <v>92.4</v>
      </c>
      <c r="EG702" s="9">
        <v>92.8</v>
      </c>
      <c r="EH702" s="9">
        <v>92.85</v>
      </c>
      <c r="EI702" s="9">
        <v>92</v>
      </c>
      <c r="EJ702" s="9">
        <v>86.8</v>
      </c>
      <c r="EK702" s="9">
        <v>72.45</v>
      </c>
      <c r="EL702" s="9">
        <v>68</v>
      </c>
      <c r="EM702" s="9">
        <v>67.7</v>
      </c>
      <c r="EN702" s="9">
        <v>68.05</v>
      </c>
      <c r="EO702" s="9">
        <v>68.7</v>
      </c>
      <c r="EP702" s="9">
        <v>71.75</v>
      </c>
      <c r="EQ702" s="9">
        <v>80.25</v>
      </c>
      <c r="ER702" s="9">
        <v>82.95</v>
      </c>
      <c r="ES702" s="9">
        <v>83.3</v>
      </c>
      <c r="ET702" s="9">
        <v>83.25</v>
      </c>
      <c r="EU702" s="9">
        <v>82.6</v>
      </c>
      <c r="EV702" s="9">
        <v>78.5</v>
      </c>
      <c r="EW702" s="9">
        <v>67.25</v>
      </c>
      <c r="EX702" s="9">
        <v>63.7</v>
      </c>
      <c r="EY702" s="9">
        <v>63.45</v>
      </c>
      <c r="EZ702" s="9">
        <v>63.7</v>
      </c>
      <c r="FA702" s="9">
        <v>64.3</v>
      </c>
      <c r="FB702" s="9">
        <v>67.2</v>
      </c>
      <c r="FC702" s="9">
        <v>75.3</v>
      </c>
      <c r="FD702" s="9">
        <v>77.849999999999994</v>
      </c>
      <c r="FE702" s="9">
        <v>78.150000000000006</v>
      </c>
      <c r="FF702" s="9">
        <v>78.05</v>
      </c>
      <c r="FG702" s="9">
        <v>77.5</v>
      </c>
      <c r="FH702" s="9">
        <v>74.45</v>
      </c>
      <c r="FI702" s="9">
        <v>66.150000000000006</v>
      </c>
      <c r="FJ702" s="9">
        <v>63.5</v>
      </c>
      <c r="FK702" s="9">
        <v>63.35</v>
      </c>
      <c r="FL702" s="9">
        <v>63.55</v>
      </c>
      <c r="FM702" s="9">
        <v>64</v>
      </c>
      <c r="FO702" s="9">
        <v>84.498400000000004</v>
      </c>
      <c r="FP702" s="7">
        <v>81.55</v>
      </c>
      <c r="FQ702" s="9">
        <v>1.3154999999999999</v>
      </c>
      <c r="FR702" s="7">
        <f t="shared" si="99"/>
        <v>61.99163816039529</v>
      </c>
      <c r="FT702" s="7">
        <v>4.12</v>
      </c>
      <c r="FU702" s="7">
        <v>4.0199999999999996</v>
      </c>
      <c r="FV702" s="9">
        <v>84.635499999999993</v>
      </c>
      <c r="FX702" s="9">
        <v>79.94</v>
      </c>
      <c r="FY702" s="9">
        <v>77.98</v>
      </c>
      <c r="FZ702" s="9">
        <v>76.66</v>
      </c>
      <c r="GA702" s="9">
        <v>75.08</v>
      </c>
      <c r="GB702" s="9">
        <v>72.56</v>
      </c>
    </row>
    <row r="703" spans="1:184" x14ac:dyDescent="0.25">
      <c r="A703" s="6">
        <f t="shared" si="100"/>
        <v>45534</v>
      </c>
      <c r="B703" s="13">
        <f t="shared" si="121"/>
        <v>8</v>
      </c>
      <c r="C703" s="13">
        <f t="shared" si="122"/>
        <v>2024</v>
      </c>
      <c r="D703">
        <f t="shared" si="123"/>
        <v>202408</v>
      </c>
      <c r="E703">
        <f t="shared" si="124"/>
        <v>3</v>
      </c>
      <c r="F703">
        <f t="shared" si="125"/>
        <v>202403</v>
      </c>
      <c r="G703" t="s">
        <v>1489</v>
      </c>
      <c r="H703" s="9">
        <v>5</v>
      </c>
      <c r="I703" s="9">
        <v>4.95</v>
      </c>
      <c r="J703" s="10">
        <v>4.9142292000000003</v>
      </c>
      <c r="K703" s="10">
        <v>4.8179299000000002</v>
      </c>
      <c r="L703" s="10">
        <v>4.7029605999999999</v>
      </c>
      <c r="M703" s="10">
        <v>4.5820289000000001</v>
      </c>
      <c r="N703" s="10">
        <v>4.4618149999999996</v>
      </c>
      <c r="O703" s="10">
        <v>4.3455396000000004</v>
      </c>
      <c r="P703" s="10">
        <v>4.2374483999999999</v>
      </c>
      <c r="Q703" s="10">
        <v>4.1415478999999999</v>
      </c>
      <c r="R703" s="10">
        <v>4.0592537999999996</v>
      </c>
      <c r="S703" s="10">
        <v>3.9901738999999998</v>
      </c>
      <c r="T703" s="10">
        <v>3.9328530000000002</v>
      </c>
      <c r="U703" s="10">
        <v>3.8850392999999999</v>
      </c>
      <c r="V703" s="10">
        <v>3.8436477999999998</v>
      </c>
      <c r="W703" s="10">
        <v>3.8073614</v>
      </c>
      <c r="X703" s="10">
        <v>3.775487</v>
      </c>
      <c r="Y703" s="10">
        <v>3.7473301000000001</v>
      </c>
      <c r="Z703" s="10">
        <v>3.7221966000000002</v>
      </c>
      <c r="AA703" s="10">
        <v>3.6993931</v>
      </c>
      <c r="AB703" s="10">
        <v>3.6783046000000001</v>
      </c>
      <c r="AC703" s="10">
        <v>3.6586827</v>
      </c>
      <c r="AD703" s="10">
        <v>3.6403859000000001</v>
      </c>
      <c r="AE703" s="10">
        <v>3.6232722000000002</v>
      </c>
      <c r="AF703" s="10">
        <v>3.6071995000000001</v>
      </c>
      <c r="AG703" s="10">
        <v>3.5920264</v>
      </c>
      <c r="AH703" s="10">
        <v>3.577626</v>
      </c>
      <c r="AI703" s="10">
        <v>3.5639452</v>
      </c>
      <c r="AJ703" s="10">
        <v>3.5509539999999999</v>
      </c>
      <c r="AK703" s="10">
        <v>3.5386218999999999</v>
      </c>
      <c r="AL703" s="10">
        <v>3.5269184999999998</v>
      </c>
      <c r="AM703" s="10">
        <v>3.5158136</v>
      </c>
      <c r="AN703" s="10">
        <v>3.5052767</v>
      </c>
      <c r="AO703" s="10">
        <v>3.4952774</v>
      </c>
      <c r="AP703" s="10">
        <v>3.4857855</v>
      </c>
      <c r="AQ703" s="10">
        <v>3.4767706</v>
      </c>
      <c r="AR703" s="10">
        <v>3.4682021000000001</v>
      </c>
      <c r="AS703" s="10">
        <v>3.4600501000000001</v>
      </c>
      <c r="AT703" s="10">
        <v>3.4522897000000001</v>
      </c>
      <c r="AU703" s="10">
        <v>3.4449215999999998</v>
      </c>
      <c r="AV703" s="10">
        <v>3.4379537</v>
      </c>
      <c r="AW703" s="10">
        <v>3.4313937999999999</v>
      </c>
      <c r="AX703" s="10">
        <v>3.4252495999999999</v>
      </c>
      <c r="AY703" s="10">
        <v>3.4195289</v>
      </c>
      <c r="AZ703" s="10">
        <v>3.4142394</v>
      </c>
      <c r="BA703" s="10">
        <v>3.4093889000000002</v>
      </c>
      <c r="BB703" s="10">
        <v>3.4049852</v>
      </c>
      <c r="BC703" s="10">
        <v>3.4010360999999998</v>
      </c>
      <c r="BD703" s="10">
        <v>3.3975491999999998</v>
      </c>
      <c r="BE703" s="10">
        <v>3.3945325</v>
      </c>
      <c r="BF703" s="10">
        <v>3.3919915999999999</v>
      </c>
      <c r="BG703" s="10">
        <v>3.389923</v>
      </c>
      <c r="BH703" s="10">
        <v>3.3883209999999999</v>
      </c>
      <c r="BI703" s="10">
        <v>3.3871796999999999</v>
      </c>
      <c r="BJ703" s="10">
        <v>3.3864931999999999</v>
      </c>
      <c r="BK703" s="10">
        <v>3.3862556000000001</v>
      </c>
      <c r="BL703" s="10">
        <v>3.3864610000000002</v>
      </c>
      <c r="BM703" s="10">
        <v>3.3871036000000001</v>
      </c>
      <c r="BN703" s="10">
        <v>3.3881774999999998</v>
      </c>
      <c r="BO703" s="10">
        <v>3.3896768000000002</v>
      </c>
      <c r="BP703" s="10">
        <v>3.3915956</v>
      </c>
      <c r="BQ703" s="10">
        <v>3.3939281000000001</v>
      </c>
      <c r="BR703" s="10">
        <v>3.4160202000000002</v>
      </c>
      <c r="BS703" s="10">
        <v>3.4499439000000001</v>
      </c>
      <c r="BU703" s="9">
        <v>96.15</v>
      </c>
      <c r="BV703" s="9">
        <v>104.44</v>
      </c>
      <c r="BW703" s="9">
        <v>108.5</v>
      </c>
      <c r="BX703" s="9">
        <v>110.04</v>
      </c>
      <c r="BY703" s="9">
        <v>110.75</v>
      </c>
      <c r="BZ703" s="9">
        <v>107.29</v>
      </c>
      <c r="CA703" s="9">
        <v>103.29</v>
      </c>
      <c r="CB703" s="9">
        <v>99.63</v>
      </c>
      <c r="CC703" s="9">
        <v>98.2</v>
      </c>
      <c r="CD703" s="9">
        <v>96.37</v>
      </c>
      <c r="CE703" s="9">
        <v>98.36</v>
      </c>
      <c r="CF703" s="9">
        <v>99.51</v>
      </c>
      <c r="CG703" s="9">
        <v>101.38</v>
      </c>
      <c r="CH703" s="9">
        <v>105.83</v>
      </c>
      <c r="CI703" s="9">
        <v>109.25</v>
      </c>
      <c r="CJ703" s="9">
        <v>111.25</v>
      </c>
      <c r="CK703" s="9">
        <v>111.85</v>
      </c>
      <c r="CL703" s="9">
        <v>104.09</v>
      </c>
      <c r="CM703" s="9">
        <v>85.68</v>
      </c>
      <c r="CN703" s="9">
        <v>82.59</v>
      </c>
      <c r="CO703" s="9">
        <v>80.099999999999994</v>
      </c>
      <c r="CP703" s="9">
        <v>79.36</v>
      </c>
      <c r="CQ703" s="9">
        <v>80.03</v>
      </c>
      <c r="CR703" s="9">
        <v>82.01</v>
      </c>
      <c r="CS703" s="9">
        <v>86.14</v>
      </c>
      <c r="CT703" s="9">
        <v>89.42</v>
      </c>
      <c r="CU703" s="9">
        <v>92.51</v>
      </c>
      <c r="CV703" s="9">
        <v>94.85</v>
      </c>
      <c r="CW703" s="9">
        <v>93.81</v>
      </c>
      <c r="CX703" s="9">
        <v>89.43</v>
      </c>
      <c r="CY703" s="9">
        <v>72.150000000000006</v>
      </c>
      <c r="CZ703" s="9">
        <v>69.73</v>
      </c>
      <c r="DA703" s="9">
        <v>68.47</v>
      </c>
      <c r="DB703" s="9">
        <v>68.23</v>
      </c>
      <c r="DC703" s="9">
        <v>68.78</v>
      </c>
      <c r="DD703" s="9">
        <v>69.69</v>
      </c>
      <c r="DE703" s="9">
        <v>74.31</v>
      </c>
      <c r="DF703" s="9">
        <v>77.790000000000006</v>
      </c>
      <c r="DG703" s="9">
        <v>80.94</v>
      </c>
      <c r="DH703" s="9">
        <v>82.79</v>
      </c>
      <c r="DI703" s="9">
        <v>81.77</v>
      </c>
      <c r="DJ703" s="9">
        <v>78.33</v>
      </c>
      <c r="DK703" s="9">
        <v>71.61</v>
      </c>
      <c r="DL703" s="9">
        <v>67.680000000000007</v>
      </c>
      <c r="DM703" s="9">
        <v>66.66</v>
      </c>
      <c r="DN703" s="9">
        <v>66.13</v>
      </c>
      <c r="DO703" s="9">
        <v>64.73</v>
      </c>
      <c r="DP703" s="9">
        <v>67.66</v>
      </c>
      <c r="DR703" s="9">
        <v>81.2</v>
      </c>
      <c r="DS703" s="9">
        <v>93.55</v>
      </c>
      <c r="DT703" s="9">
        <v>94.55</v>
      </c>
      <c r="DU703" s="9">
        <v>97.15</v>
      </c>
      <c r="DV703" s="9">
        <v>98.6</v>
      </c>
      <c r="DW703" s="9">
        <v>93.9</v>
      </c>
      <c r="DX703" s="9">
        <v>84.35</v>
      </c>
      <c r="DY703" s="9">
        <v>81.650000000000006</v>
      </c>
      <c r="DZ703" s="9">
        <v>80.900000000000006</v>
      </c>
      <c r="EA703" s="9">
        <v>79.55</v>
      </c>
      <c r="EB703" s="9">
        <v>79.55</v>
      </c>
      <c r="EC703" s="9">
        <v>82.4</v>
      </c>
      <c r="ED703" s="9">
        <v>89.55</v>
      </c>
      <c r="EE703" s="9">
        <v>91.95</v>
      </c>
      <c r="EF703" s="9">
        <v>92.95</v>
      </c>
      <c r="EG703" s="9">
        <v>94.7</v>
      </c>
      <c r="EH703" s="9">
        <v>94.5</v>
      </c>
      <c r="EI703" s="9">
        <v>89</v>
      </c>
      <c r="EJ703" s="9">
        <v>73.25</v>
      </c>
      <c r="EK703" s="9">
        <v>68.349999999999994</v>
      </c>
      <c r="EL703" s="9">
        <v>68.05</v>
      </c>
      <c r="EM703" s="9">
        <v>68.45</v>
      </c>
      <c r="EN703" s="9">
        <v>69.099999999999994</v>
      </c>
      <c r="EO703" s="9">
        <v>72</v>
      </c>
      <c r="EP703" s="9">
        <v>80.3</v>
      </c>
      <c r="EQ703" s="9">
        <v>82.95</v>
      </c>
      <c r="ER703" s="9">
        <v>83.3</v>
      </c>
      <c r="ES703" s="9">
        <v>83.2</v>
      </c>
      <c r="ET703" s="9">
        <v>82.6</v>
      </c>
      <c r="EU703" s="9">
        <v>78.8</v>
      </c>
      <c r="EV703" s="9">
        <v>68.2</v>
      </c>
      <c r="EW703" s="9">
        <v>64.849999999999994</v>
      </c>
      <c r="EX703" s="9">
        <v>64.650000000000006</v>
      </c>
      <c r="EY703" s="9">
        <v>64.900000000000006</v>
      </c>
      <c r="EZ703" s="9">
        <v>65.45</v>
      </c>
      <c r="FA703" s="9">
        <v>67.900000000000006</v>
      </c>
      <c r="FB703" s="9">
        <v>75</v>
      </c>
      <c r="FC703" s="9">
        <v>77.25</v>
      </c>
      <c r="FD703" s="9">
        <v>77.5</v>
      </c>
      <c r="FE703" s="9">
        <v>77.45</v>
      </c>
      <c r="FF703" s="9">
        <v>76.95</v>
      </c>
      <c r="FG703" s="9">
        <v>73.95</v>
      </c>
      <c r="FH703" s="9">
        <v>65.599999999999994</v>
      </c>
      <c r="FI703" s="9">
        <v>63</v>
      </c>
      <c r="FJ703" s="9">
        <v>62.85</v>
      </c>
      <c r="FK703" s="9">
        <v>63.05</v>
      </c>
      <c r="FL703" s="9">
        <v>63.5</v>
      </c>
      <c r="FM703" s="9">
        <v>65.5</v>
      </c>
      <c r="FO703" s="9">
        <v>84.418599999999998</v>
      </c>
      <c r="FP703" s="7">
        <v>80.2</v>
      </c>
      <c r="FQ703" s="9">
        <v>1.3144</v>
      </c>
      <c r="FR703" s="7">
        <f t="shared" si="99"/>
        <v>61.016433353621423</v>
      </c>
      <c r="FT703" s="7">
        <v>4.13</v>
      </c>
      <c r="FU703" s="7">
        <v>4.03</v>
      </c>
      <c r="FV703" s="9">
        <v>84.554299999999998</v>
      </c>
      <c r="FX703" s="9">
        <v>78.8</v>
      </c>
      <c r="FY703" s="9">
        <v>76.239999999999995</v>
      </c>
      <c r="FZ703" s="9">
        <v>75.13</v>
      </c>
      <c r="GA703" s="9">
        <v>73.760000000000005</v>
      </c>
      <c r="GB703" s="9">
        <v>71.55</v>
      </c>
    </row>
    <row r="704" spans="1:184" x14ac:dyDescent="0.25">
      <c r="A704" s="6">
        <f t="shared" si="100"/>
        <v>45537</v>
      </c>
      <c r="B704" s="13">
        <f t="shared" si="121"/>
        <v>9</v>
      </c>
      <c r="C704" s="13">
        <f t="shared" si="122"/>
        <v>2024</v>
      </c>
      <c r="D704">
        <f t="shared" si="123"/>
        <v>202409</v>
      </c>
      <c r="E704">
        <f t="shared" si="124"/>
        <v>3</v>
      </c>
      <c r="F704">
        <f t="shared" si="125"/>
        <v>202403</v>
      </c>
      <c r="G704" t="s">
        <v>1490</v>
      </c>
      <c r="H704" s="9">
        <v>5</v>
      </c>
      <c r="I704" s="9">
        <v>4.95</v>
      </c>
      <c r="J704" s="10">
        <v>4.9064360000000002</v>
      </c>
      <c r="K704" s="10">
        <v>4.8077443999999998</v>
      </c>
      <c r="L704" s="10">
        <v>4.6900969999999997</v>
      </c>
      <c r="M704" s="10">
        <v>4.5692522000000002</v>
      </c>
      <c r="N704" s="10">
        <v>4.4502733000000001</v>
      </c>
      <c r="O704" s="10">
        <v>4.3360238999999998</v>
      </c>
      <c r="P704" s="10">
        <v>4.2304493000000001</v>
      </c>
      <c r="Q704" s="10">
        <v>4.1362610000000002</v>
      </c>
      <c r="R704" s="10">
        <v>4.0546778999999997</v>
      </c>
      <c r="S704" s="10">
        <v>3.9857809</v>
      </c>
      <c r="T704" s="10">
        <v>3.9286367000000002</v>
      </c>
      <c r="U704" s="10">
        <v>3.8812505000000002</v>
      </c>
      <c r="V704" s="10">
        <v>3.8407002000000001</v>
      </c>
      <c r="W704" s="10">
        <v>3.8056632000000001</v>
      </c>
      <c r="X704" s="10">
        <v>3.7753098999999999</v>
      </c>
      <c r="Y704" s="10">
        <v>3.7488095000000001</v>
      </c>
      <c r="Z704" s="10">
        <v>3.7253314999999998</v>
      </c>
      <c r="AA704" s="10">
        <v>3.7040460999999998</v>
      </c>
      <c r="AB704" s="10">
        <v>3.6842597000000001</v>
      </c>
      <c r="AC704" s="10">
        <v>3.6657514</v>
      </c>
      <c r="AD704" s="10">
        <v>3.6484030999999999</v>
      </c>
      <c r="AE704" s="10">
        <v>3.6320958999999999</v>
      </c>
      <c r="AF704" s="10">
        <v>3.6167107999999999</v>
      </c>
      <c r="AG704" s="10">
        <v>3.6021296999999999</v>
      </c>
      <c r="AH704" s="10">
        <v>3.5882496000000002</v>
      </c>
      <c r="AI704" s="10">
        <v>3.5750308999999998</v>
      </c>
      <c r="AJ704" s="10">
        <v>3.5624506999999999</v>
      </c>
      <c r="AK704" s="10">
        <v>3.5504853000000001</v>
      </c>
      <c r="AL704" s="10">
        <v>3.5391113000000001</v>
      </c>
      <c r="AM704" s="10">
        <v>3.5283055999999999</v>
      </c>
      <c r="AN704" s="10">
        <v>3.5180444999999998</v>
      </c>
      <c r="AO704" s="10">
        <v>3.5083046000000002</v>
      </c>
      <c r="AP704" s="10">
        <v>3.4990625999999998</v>
      </c>
      <c r="AQ704" s="10">
        <v>3.4902951999999998</v>
      </c>
      <c r="AR704" s="10">
        <v>3.4819787999999998</v>
      </c>
      <c r="AS704" s="10">
        <v>3.4740902</v>
      </c>
      <c r="AT704" s="10">
        <v>3.4666106999999999</v>
      </c>
      <c r="AU704" s="10">
        <v>3.4595410000000002</v>
      </c>
      <c r="AV704" s="10">
        <v>3.4528867999999999</v>
      </c>
      <c r="AW704" s="10">
        <v>3.4466535</v>
      </c>
      <c r="AX704" s="10">
        <v>3.4408466</v>
      </c>
      <c r="AY704" s="10">
        <v>3.4354718000000002</v>
      </c>
      <c r="AZ704" s="10">
        <v>3.4305344999999998</v>
      </c>
      <c r="BA704" s="10">
        <v>3.4260404000000002</v>
      </c>
      <c r="BB704" s="10">
        <v>3.4219949000000001</v>
      </c>
      <c r="BC704" s="10">
        <v>3.4184036999999998</v>
      </c>
      <c r="BD704" s="10">
        <v>3.4152721000000001</v>
      </c>
      <c r="BE704" s="10">
        <v>3.4126059</v>
      </c>
      <c r="BF704" s="10">
        <v>3.4104092000000001</v>
      </c>
      <c r="BG704" s="10">
        <v>3.4086789</v>
      </c>
      <c r="BH704" s="10">
        <v>3.4074099000000002</v>
      </c>
      <c r="BI704" s="10">
        <v>3.4065965</v>
      </c>
      <c r="BJ704" s="10">
        <v>3.4062334999999999</v>
      </c>
      <c r="BK704" s="10">
        <v>3.4063154</v>
      </c>
      <c r="BL704" s="10">
        <v>3.4068369000000001</v>
      </c>
      <c r="BM704" s="10">
        <v>3.4077926000000001</v>
      </c>
      <c r="BN704" s="10">
        <v>3.4091770000000001</v>
      </c>
      <c r="BO704" s="10">
        <v>3.4109848</v>
      </c>
      <c r="BP704" s="10">
        <v>3.4132106000000002</v>
      </c>
      <c r="BQ704" s="10">
        <v>3.4158488999999999</v>
      </c>
      <c r="BR704" s="10">
        <v>3.4397669999999998</v>
      </c>
      <c r="BS704" s="10">
        <v>3.4754961999999998</v>
      </c>
      <c r="BU704" s="9">
        <v>92.94</v>
      </c>
      <c r="BV704" s="9">
        <v>101.53</v>
      </c>
      <c r="BW704" s="9">
        <v>106.05</v>
      </c>
      <c r="BX704" s="9">
        <v>107.83</v>
      </c>
      <c r="BY704" s="9">
        <v>108.14</v>
      </c>
      <c r="BZ704" s="9">
        <v>105.02</v>
      </c>
      <c r="CA704" s="9">
        <v>101.38</v>
      </c>
      <c r="CB704" s="9">
        <v>98</v>
      </c>
      <c r="CC704" s="9">
        <v>96.6</v>
      </c>
      <c r="CD704" s="9">
        <v>94.66</v>
      </c>
      <c r="CE704" s="9">
        <v>96.65</v>
      </c>
      <c r="CF704" s="9">
        <v>97.8</v>
      </c>
      <c r="CG704" s="9">
        <v>99.4</v>
      </c>
      <c r="CH704" s="9">
        <v>103.9</v>
      </c>
      <c r="CI704" s="9">
        <v>107.32</v>
      </c>
      <c r="CJ704" s="9">
        <v>109.57</v>
      </c>
      <c r="CK704" s="9">
        <v>110.17</v>
      </c>
      <c r="CL704" s="9">
        <v>102.41</v>
      </c>
      <c r="CM704" s="9">
        <v>84.02</v>
      </c>
      <c r="CN704" s="9">
        <v>80.930000000000007</v>
      </c>
      <c r="CO704" s="9">
        <v>78.44</v>
      </c>
      <c r="CP704" s="9">
        <v>77.7</v>
      </c>
      <c r="CQ704" s="9">
        <v>78.37</v>
      </c>
      <c r="CR704" s="9">
        <v>80.349999999999994</v>
      </c>
      <c r="CS704" s="9">
        <v>84.48</v>
      </c>
      <c r="CT704" s="9">
        <v>87.76</v>
      </c>
      <c r="CU704" s="9">
        <v>90.85</v>
      </c>
      <c r="CV704" s="9">
        <v>93.19</v>
      </c>
      <c r="CW704" s="9">
        <v>92.15</v>
      </c>
      <c r="CX704" s="9">
        <v>87.77</v>
      </c>
      <c r="CY704" s="9">
        <v>70.73</v>
      </c>
      <c r="CZ704" s="9">
        <v>68.31</v>
      </c>
      <c r="DA704" s="9">
        <v>67.05</v>
      </c>
      <c r="DB704" s="9">
        <v>66.81</v>
      </c>
      <c r="DC704" s="9">
        <v>67.36</v>
      </c>
      <c r="DD704" s="9">
        <v>68.27</v>
      </c>
      <c r="DE704" s="9">
        <v>73.37</v>
      </c>
      <c r="DF704" s="9">
        <v>76.849999999999994</v>
      </c>
      <c r="DG704" s="9">
        <v>80</v>
      </c>
      <c r="DH704" s="9">
        <v>81.849999999999994</v>
      </c>
      <c r="DI704" s="9">
        <v>80.83</v>
      </c>
      <c r="DJ704" s="9">
        <v>77.39</v>
      </c>
      <c r="DK704" s="9">
        <v>70.67</v>
      </c>
      <c r="DL704" s="9">
        <v>66.739999999999995</v>
      </c>
      <c r="DM704" s="9">
        <v>65.72</v>
      </c>
      <c r="DN704" s="9">
        <v>65.19</v>
      </c>
      <c r="DO704" s="9">
        <v>63.79</v>
      </c>
      <c r="DP704" s="9">
        <v>66.72</v>
      </c>
      <c r="DR704" s="9">
        <v>79</v>
      </c>
      <c r="DS704" s="9">
        <v>91.2</v>
      </c>
      <c r="DT704" s="9">
        <v>92.7</v>
      </c>
      <c r="DU704" s="9">
        <v>95.1</v>
      </c>
      <c r="DV704" s="9">
        <v>95.5</v>
      </c>
      <c r="DW704" s="9">
        <v>91.35</v>
      </c>
      <c r="DX704" s="9">
        <v>82.5</v>
      </c>
      <c r="DY704" s="9">
        <v>79.8</v>
      </c>
      <c r="DZ704" s="9">
        <v>79.05</v>
      </c>
      <c r="EA704" s="9">
        <v>77.75</v>
      </c>
      <c r="EB704" s="9">
        <v>77.75</v>
      </c>
      <c r="EC704" s="9">
        <v>80.599999999999994</v>
      </c>
      <c r="ED704" s="9">
        <v>89.1</v>
      </c>
      <c r="EE704" s="9">
        <v>91.85</v>
      </c>
      <c r="EF704" s="9">
        <v>92.25</v>
      </c>
      <c r="EG704" s="9">
        <v>92.25</v>
      </c>
      <c r="EH704" s="9">
        <v>91.45</v>
      </c>
      <c r="EI704" s="9">
        <v>86.5</v>
      </c>
      <c r="EJ704" s="9">
        <v>72.5</v>
      </c>
      <c r="EK704" s="9">
        <v>68.099999999999994</v>
      </c>
      <c r="EL704" s="9">
        <v>67.849999999999994</v>
      </c>
      <c r="EM704" s="9">
        <v>68.2</v>
      </c>
      <c r="EN704" s="9">
        <v>68.8</v>
      </c>
      <c r="EO704" s="9">
        <v>71.599999999999994</v>
      </c>
      <c r="EP704" s="9">
        <v>79.55</v>
      </c>
      <c r="EQ704" s="9">
        <v>82.1</v>
      </c>
      <c r="ER704" s="9">
        <v>82.45</v>
      </c>
      <c r="ES704" s="9">
        <v>82.4</v>
      </c>
      <c r="ET704" s="9">
        <v>81.75</v>
      </c>
      <c r="EU704" s="9">
        <v>78</v>
      </c>
      <c r="EV704" s="9">
        <v>67.400000000000006</v>
      </c>
      <c r="EW704" s="9">
        <v>64.05</v>
      </c>
      <c r="EX704" s="9">
        <v>63.85</v>
      </c>
      <c r="EY704" s="9">
        <v>64.099999999999994</v>
      </c>
      <c r="EZ704" s="9">
        <v>64.599999999999994</v>
      </c>
      <c r="FA704" s="9">
        <v>67.099999999999994</v>
      </c>
      <c r="FB704" s="9">
        <v>74.2</v>
      </c>
      <c r="FC704" s="9">
        <v>76.45</v>
      </c>
      <c r="FD704" s="9">
        <v>76.7</v>
      </c>
      <c r="FE704" s="9">
        <v>76.650000000000006</v>
      </c>
      <c r="FF704" s="9">
        <v>76.099999999999994</v>
      </c>
      <c r="FG704" s="9">
        <v>73.150000000000006</v>
      </c>
      <c r="FH704" s="9">
        <v>64.8</v>
      </c>
      <c r="FI704" s="9">
        <v>62.2</v>
      </c>
      <c r="FJ704" s="9">
        <v>62</v>
      </c>
      <c r="FK704" s="9">
        <v>62.25</v>
      </c>
      <c r="FL704" s="9">
        <v>62.65</v>
      </c>
      <c r="FM704" s="9">
        <v>64.7</v>
      </c>
      <c r="FO704" s="9">
        <v>84.540400000000005</v>
      </c>
      <c r="FP704" s="7">
        <v>77.819999999999993</v>
      </c>
      <c r="FQ704" s="9">
        <v>1.3151999999999999</v>
      </c>
      <c r="FR704" s="7">
        <f t="shared" si="99"/>
        <v>59.169708029197075</v>
      </c>
      <c r="FT704" s="7">
        <v>4.13</v>
      </c>
      <c r="FU704" s="7">
        <v>4.0599999999999996</v>
      </c>
      <c r="FV704" s="9">
        <v>84.674700000000001</v>
      </c>
      <c r="FX704" s="9">
        <v>77.52</v>
      </c>
      <c r="FY704" s="9">
        <v>76.16</v>
      </c>
      <c r="FZ704" s="9">
        <v>75.260000000000005</v>
      </c>
      <c r="GA704" s="9">
        <v>73.900000000000006</v>
      </c>
      <c r="GB704" s="9">
        <v>71.709999999999994</v>
      </c>
    </row>
    <row r="705" spans="1:184" x14ac:dyDescent="0.25">
      <c r="A705" s="6">
        <f t="shared" si="100"/>
        <v>45538</v>
      </c>
      <c r="B705" s="13">
        <f t="shared" si="121"/>
        <v>9</v>
      </c>
      <c r="C705" s="13">
        <f t="shared" si="122"/>
        <v>2024</v>
      </c>
      <c r="D705">
        <f t="shared" si="123"/>
        <v>202409</v>
      </c>
      <c r="E705">
        <f t="shared" si="124"/>
        <v>3</v>
      </c>
      <c r="F705">
        <f t="shared" si="125"/>
        <v>202403</v>
      </c>
      <c r="G705" t="s">
        <v>1491</v>
      </c>
      <c r="H705" s="9">
        <v>5</v>
      </c>
      <c r="I705" s="9">
        <v>4.95</v>
      </c>
      <c r="J705" s="10">
        <v>4.9003962999999997</v>
      </c>
      <c r="K705" s="10">
        <v>4.8015128000000002</v>
      </c>
      <c r="L705" s="10">
        <v>4.6812848000000002</v>
      </c>
      <c r="M705" s="10">
        <v>4.5565761</v>
      </c>
      <c r="N705" s="10">
        <v>4.4334875</v>
      </c>
      <c r="O705" s="10">
        <v>4.3155878999999997</v>
      </c>
      <c r="P705" s="10">
        <v>4.2071772000000003</v>
      </c>
      <c r="Q705" s="10">
        <v>4.1107718000000002</v>
      </c>
      <c r="R705" s="10">
        <v>4.0281444999999998</v>
      </c>
      <c r="S705" s="10">
        <v>3.9589297000000001</v>
      </c>
      <c r="T705" s="10">
        <v>3.9020065000000002</v>
      </c>
      <c r="U705" s="10">
        <v>3.8549785999999999</v>
      </c>
      <c r="V705" s="10">
        <v>3.8141115999999999</v>
      </c>
      <c r="W705" s="10">
        <v>3.7780208000000002</v>
      </c>
      <c r="X705" s="10">
        <v>3.7460315</v>
      </c>
      <c r="Y705" s="10">
        <v>3.7174676999999998</v>
      </c>
      <c r="Z705" s="10">
        <v>3.6916533999999999</v>
      </c>
      <c r="AA705" s="10">
        <v>3.6679137000000002</v>
      </c>
      <c r="AB705" s="10">
        <v>3.6456859000000001</v>
      </c>
      <c r="AC705" s="10">
        <v>3.6247991000000002</v>
      </c>
      <c r="AD705" s="10">
        <v>3.6051671999999999</v>
      </c>
      <c r="AE705" s="10">
        <v>3.5867035999999999</v>
      </c>
      <c r="AF705" s="10">
        <v>3.5693215999999999</v>
      </c>
      <c r="AG705" s="10">
        <v>3.5529351999999998</v>
      </c>
      <c r="AH705" s="10">
        <v>3.5374653999999999</v>
      </c>
      <c r="AI705" s="10">
        <v>3.5228640000000002</v>
      </c>
      <c r="AJ705" s="10">
        <v>3.5090911999999999</v>
      </c>
      <c r="AK705" s="10">
        <v>3.4961063999999999</v>
      </c>
      <c r="AL705" s="10">
        <v>3.4838692999999998</v>
      </c>
      <c r="AM705" s="10">
        <v>3.4723399000000001</v>
      </c>
      <c r="AN705" s="10">
        <v>3.4614777000000001</v>
      </c>
      <c r="AO705" s="10">
        <v>3.4512421999999998</v>
      </c>
      <c r="AP705" s="10">
        <v>3.4415936</v>
      </c>
      <c r="AQ705" s="10">
        <v>3.4324914</v>
      </c>
      <c r="AR705" s="10">
        <v>3.4238951000000002</v>
      </c>
      <c r="AS705" s="10">
        <v>3.4157647</v>
      </c>
      <c r="AT705" s="10">
        <v>3.4080674000000002</v>
      </c>
      <c r="AU705" s="10">
        <v>3.4008003000000002</v>
      </c>
      <c r="AV705" s="10">
        <v>3.3939683999999999</v>
      </c>
      <c r="AW705" s="10">
        <v>3.3875763999999999</v>
      </c>
      <c r="AX705" s="10">
        <v>3.3816290000000002</v>
      </c>
      <c r="AY705" s="10">
        <v>3.3761310999999998</v>
      </c>
      <c r="AZ705" s="10">
        <v>3.3710874</v>
      </c>
      <c r="BA705" s="10">
        <v>3.3665026999999998</v>
      </c>
      <c r="BB705" s="10">
        <v>3.3623818999999999</v>
      </c>
      <c r="BC705" s="10">
        <v>3.3587296000000002</v>
      </c>
      <c r="BD705" s="10">
        <v>3.3555507000000002</v>
      </c>
      <c r="BE705" s="10">
        <v>3.3528500000000001</v>
      </c>
      <c r="BF705" s="10">
        <v>3.3506307999999998</v>
      </c>
      <c r="BG705" s="10">
        <v>3.3488891999999999</v>
      </c>
      <c r="BH705" s="10">
        <v>3.3476192</v>
      </c>
      <c r="BI705" s="10">
        <v>3.3468148000000002</v>
      </c>
      <c r="BJ705" s="10">
        <v>3.3464697999999999</v>
      </c>
      <c r="BK705" s="10">
        <v>3.3465783999999998</v>
      </c>
      <c r="BL705" s="10">
        <v>3.3471343999999998</v>
      </c>
      <c r="BM705" s="10">
        <v>3.3481318</v>
      </c>
      <c r="BN705" s="10">
        <v>3.3495645999999999</v>
      </c>
      <c r="BO705" s="10">
        <v>3.3514268</v>
      </c>
      <c r="BP705" s="10">
        <v>3.3537123000000002</v>
      </c>
      <c r="BQ705" s="10">
        <v>3.3564151</v>
      </c>
      <c r="BR705" s="10">
        <v>3.3807659000000001</v>
      </c>
      <c r="BS705" s="10">
        <v>3.4168547</v>
      </c>
      <c r="BU705" s="9">
        <v>89.37</v>
      </c>
      <c r="BV705" s="9">
        <v>98.28</v>
      </c>
      <c r="BW705" s="9">
        <v>102.76</v>
      </c>
      <c r="BX705" s="9">
        <v>104.59</v>
      </c>
      <c r="BY705" s="9">
        <v>105.24</v>
      </c>
      <c r="BZ705" s="9">
        <v>102.34</v>
      </c>
      <c r="CA705" s="9">
        <v>99.14</v>
      </c>
      <c r="CB705" s="9">
        <v>95.82</v>
      </c>
      <c r="CC705" s="9">
        <v>94.42</v>
      </c>
      <c r="CD705" s="9">
        <v>92.55</v>
      </c>
      <c r="CE705" s="9">
        <v>94.54</v>
      </c>
      <c r="CF705" s="9">
        <v>95.7</v>
      </c>
      <c r="CG705" s="9">
        <v>96.85</v>
      </c>
      <c r="CH705" s="9">
        <v>102</v>
      </c>
      <c r="CI705" s="9">
        <v>105.6</v>
      </c>
      <c r="CJ705" s="9">
        <v>107.85</v>
      </c>
      <c r="CK705" s="9">
        <v>108.45</v>
      </c>
      <c r="CL705" s="9">
        <v>100.69</v>
      </c>
      <c r="CM705" s="9">
        <v>82.57</v>
      </c>
      <c r="CN705" s="9">
        <v>79.48</v>
      </c>
      <c r="CO705" s="9">
        <v>76.989999999999995</v>
      </c>
      <c r="CP705" s="9">
        <v>76.239999999999995</v>
      </c>
      <c r="CQ705" s="9">
        <v>76.91</v>
      </c>
      <c r="CR705" s="9">
        <v>78.89</v>
      </c>
      <c r="CS705" s="9">
        <v>83.15</v>
      </c>
      <c r="CT705" s="9">
        <v>86.43</v>
      </c>
      <c r="CU705" s="9">
        <v>89.52</v>
      </c>
      <c r="CV705" s="9">
        <v>91.86</v>
      </c>
      <c r="CW705" s="9">
        <v>90.82</v>
      </c>
      <c r="CX705" s="9">
        <v>86.44</v>
      </c>
      <c r="CY705" s="9">
        <v>69.400000000000006</v>
      </c>
      <c r="CZ705" s="9">
        <v>66.98</v>
      </c>
      <c r="DA705" s="9">
        <v>65.72</v>
      </c>
      <c r="DB705" s="9">
        <v>65.48</v>
      </c>
      <c r="DC705" s="9">
        <v>66.03</v>
      </c>
      <c r="DD705" s="9">
        <v>66.94</v>
      </c>
      <c r="DE705" s="9">
        <v>72.14</v>
      </c>
      <c r="DF705" s="9">
        <v>75.62</v>
      </c>
      <c r="DG705" s="9">
        <v>78.77</v>
      </c>
      <c r="DH705" s="9">
        <v>80.62</v>
      </c>
      <c r="DI705" s="9">
        <v>79.599999999999994</v>
      </c>
      <c r="DJ705" s="9">
        <v>76.16</v>
      </c>
      <c r="DK705" s="9">
        <v>69.86</v>
      </c>
      <c r="DL705" s="9">
        <v>65.930000000000007</v>
      </c>
      <c r="DM705" s="9">
        <v>64.91</v>
      </c>
      <c r="DN705" s="9">
        <v>64.38</v>
      </c>
      <c r="DO705" s="9">
        <v>62.98</v>
      </c>
      <c r="DP705" s="9">
        <v>65.91</v>
      </c>
      <c r="DR705" s="9">
        <v>75.75</v>
      </c>
      <c r="DS705" s="9">
        <v>87.85</v>
      </c>
      <c r="DT705" s="9">
        <v>89.1</v>
      </c>
      <c r="DU705" s="9">
        <v>94.6</v>
      </c>
      <c r="DV705" s="9">
        <v>94.3</v>
      </c>
      <c r="DW705" s="9">
        <v>87</v>
      </c>
      <c r="DX705" s="9">
        <v>80.650000000000006</v>
      </c>
      <c r="DY705" s="9">
        <v>77.95</v>
      </c>
      <c r="DZ705" s="9">
        <v>77.2</v>
      </c>
      <c r="EA705" s="9">
        <v>75.900000000000006</v>
      </c>
      <c r="EB705" s="9">
        <v>75.900000000000006</v>
      </c>
      <c r="EC705" s="9">
        <v>78.75</v>
      </c>
      <c r="ED705" s="9">
        <v>87.6</v>
      </c>
      <c r="EE705" s="9">
        <v>90.45</v>
      </c>
      <c r="EF705" s="9">
        <v>90.8</v>
      </c>
      <c r="EG705" s="9">
        <v>90.8</v>
      </c>
      <c r="EH705" s="9">
        <v>90.05</v>
      </c>
      <c r="EI705" s="9">
        <v>85.25</v>
      </c>
      <c r="EJ705" s="9">
        <v>71.849999999999994</v>
      </c>
      <c r="EK705" s="9">
        <v>67.7</v>
      </c>
      <c r="EL705" s="9">
        <v>67.45</v>
      </c>
      <c r="EM705" s="9">
        <v>67.8</v>
      </c>
      <c r="EN705" s="9">
        <v>68.349999999999994</v>
      </c>
      <c r="EO705" s="9">
        <v>70.8</v>
      </c>
      <c r="EP705" s="9">
        <v>77.75</v>
      </c>
      <c r="EQ705" s="9">
        <v>80</v>
      </c>
      <c r="ER705" s="9">
        <v>80.3</v>
      </c>
      <c r="ES705" s="9">
        <v>80.25</v>
      </c>
      <c r="ET705" s="9">
        <v>79.650000000000006</v>
      </c>
      <c r="EU705" s="9">
        <v>75.900000000000006</v>
      </c>
      <c r="EV705" s="9">
        <v>65.3</v>
      </c>
      <c r="EW705" s="9">
        <v>62</v>
      </c>
      <c r="EX705" s="9">
        <v>61.8</v>
      </c>
      <c r="EY705" s="9">
        <v>62.05</v>
      </c>
      <c r="EZ705" s="9">
        <v>62.55</v>
      </c>
      <c r="FA705" s="9">
        <v>65.05</v>
      </c>
      <c r="FB705" s="9">
        <v>72.099999999999994</v>
      </c>
      <c r="FC705" s="9">
        <v>74.400000000000006</v>
      </c>
      <c r="FD705" s="9">
        <v>74.650000000000006</v>
      </c>
      <c r="FE705" s="9">
        <v>74.599999999999994</v>
      </c>
      <c r="FF705" s="9">
        <v>74.05</v>
      </c>
      <c r="FG705" s="9">
        <v>71.099999999999994</v>
      </c>
      <c r="FH705" s="9">
        <v>62.75</v>
      </c>
      <c r="FI705" s="9">
        <v>60.15</v>
      </c>
      <c r="FJ705" s="9">
        <v>59.95</v>
      </c>
      <c r="FK705" s="9">
        <v>60.15</v>
      </c>
      <c r="FL705" s="9">
        <v>60.6</v>
      </c>
      <c r="FM705" s="9">
        <v>62.6</v>
      </c>
      <c r="FO705" s="9">
        <v>84.298900000000003</v>
      </c>
      <c r="FP705" s="7">
        <v>76.459999999999994</v>
      </c>
      <c r="FQ705" s="9">
        <v>1.3095000000000001</v>
      </c>
      <c r="FR705" s="7">
        <f t="shared" si="99"/>
        <v>58.388697976326831</v>
      </c>
      <c r="FT705" s="7">
        <v>4.09</v>
      </c>
      <c r="FU705" s="7">
        <v>3.99</v>
      </c>
      <c r="FV705" s="9">
        <v>84.434600000000003</v>
      </c>
      <c r="FX705" s="9">
        <v>73.75</v>
      </c>
      <c r="FY705" s="9">
        <v>72.91</v>
      </c>
      <c r="FZ705" s="9">
        <v>72.209999999999994</v>
      </c>
      <c r="GA705" s="9">
        <v>71.260000000000005</v>
      </c>
      <c r="GB705" s="9">
        <v>69.900000000000006</v>
      </c>
    </row>
    <row r="706" spans="1:184" x14ac:dyDescent="0.25">
      <c r="A706" s="6">
        <f t="shared" si="100"/>
        <v>45539</v>
      </c>
      <c r="B706" s="13">
        <f t="shared" si="121"/>
        <v>9</v>
      </c>
      <c r="C706" s="13">
        <f t="shared" si="122"/>
        <v>2024</v>
      </c>
      <c r="D706">
        <f t="shared" si="123"/>
        <v>202409</v>
      </c>
      <c r="E706">
        <f t="shared" si="124"/>
        <v>3</v>
      </c>
      <c r="F706">
        <f t="shared" si="125"/>
        <v>202403</v>
      </c>
      <c r="G706" t="s">
        <v>1492</v>
      </c>
      <c r="H706" s="9">
        <v>5</v>
      </c>
      <c r="I706" s="9">
        <v>4.95</v>
      </c>
      <c r="J706" s="10">
        <v>4.8856779000000001</v>
      </c>
      <c r="K706" s="10">
        <v>4.7833924999999997</v>
      </c>
      <c r="L706" s="10">
        <v>4.6567401999999998</v>
      </c>
      <c r="M706" s="10">
        <v>4.5241173999999997</v>
      </c>
      <c r="N706" s="10">
        <v>4.3927461000000001</v>
      </c>
      <c r="O706" s="10">
        <v>4.2670199999999996</v>
      </c>
      <c r="P706" s="10">
        <v>4.1519874000000003</v>
      </c>
      <c r="Q706" s="10">
        <v>4.0504343</v>
      </c>
      <c r="R706" s="10">
        <v>3.9639362</v>
      </c>
      <c r="S706" s="10">
        <v>3.8919522</v>
      </c>
      <c r="T706" s="10">
        <v>3.8331027</v>
      </c>
      <c r="U706" s="10">
        <v>3.7847822</v>
      </c>
      <c r="V706" s="10">
        <v>3.7430857999999998</v>
      </c>
      <c r="W706" s="10">
        <v>3.7065486000000001</v>
      </c>
      <c r="X706" s="10">
        <v>3.6744265</v>
      </c>
      <c r="Y706" s="10">
        <v>3.6459746000000002</v>
      </c>
      <c r="Z706" s="10">
        <v>3.6204478999999998</v>
      </c>
      <c r="AA706" s="10">
        <v>3.5971023</v>
      </c>
      <c r="AB706" s="10">
        <v>3.5753140999999999</v>
      </c>
      <c r="AC706" s="10">
        <v>3.5548788</v>
      </c>
      <c r="AD706" s="10">
        <v>3.5356825000000001</v>
      </c>
      <c r="AE706" s="10">
        <v>3.517611</v>
      </c>
      <c r="AF706" s="10">
        <v>3.5005499000000002</v>
      </c>
      <c r="AG706" s="10">
        <v>3.4843853</v>
      </c>
      <c r="AH706" s="10">
        <v>3.4690181999999998</v>
      </c>
      <c r="AI706" s="10">
        <v>3.4544107999999998</v>
      </c>
      <c r="AJ706" s="10">
        <v>3.4405410999999999</v>
      </c>
      <c r="AK706" s="10">
        <v>3.4273864000000001</v>
      </c>
      <c r="AL706" s="10">
        <v>3.4149242000000002</v>
      </c>
      <c r="AM706" s="10">
        <v>3.4031324000000001</v>
      </c>
      <c r="AN706" s="10">
        <v>3.3919885000000001</v>
      </c>
      <c r="AO706" s="10">
        <v>3.3814701</v>
      </c>
      <c r="AP706" s="10">
        <v>3.3715548000000002</v>
      </c>
      <c r="AQ706" s="10">
        <v>3.3622203000000002</v>
      </c>
      <c r="AR706" s="10">
        <v>3.3534440000000001</v>
      </c>
      <c r="AS706" s="10">
        <v>3.3452036999999999</v>
      </c>
      <c r="AT706" s="10">
        <v>3.3374801999999999</v>
      </c>
      <c r="AU706" s="10">
        <v>3.3302695999999998</v>
      </c>
      <c r="AV706" s="10">
        <v>3.3235733000000001</v>
      </c>
      <c r="AW706" s="10">
        <v>3.3173921000000002</v>
      </c>
      <c r="AX706" s="10">
        <v>3.3117269999999999</v>
      </c>
      <c r="AY706" s="10">
        <v>3.3065793000000001</v>
      </c>
      <c r="AZ706" s="10">
        <v>3.3019498999999999</v>
      </c>
      <c r="BA706" s="10">
        <v>3.2978398000000002</v>
      </c>
      <c r="BB706" s="10">
        <v>3.2942501000000002</v>
      </c>
      <c r="BC706" s="10">
        <v>3.2911820000000001</v>
      </c>
      <c r="BD706" s="10">
        <v>3.2886362999999998</v>
      </c>
      <c r="BE706" s="10">
        <v>3.2866141999999998</v>
      </c>
      <c r="BF706" s="10">
        <v>3.2851146</v>
      </c>
      <c r="BG706" s="10">
        <v>3.2841273000000002</v>
      </c>
      <c r="BH706" s="10">
        <v>3.2836397000000002</v>
      </c>
      <c r="BI706" s="10">
        <v>3.2836387999999999</v>
      </c>
      <c r="BJ706" s="10">
        <v>3.2841121000000002</v>
      </c>
      <c r="BK706" s="10">
        <v>3.2850467000000001</v>
      </c>
      <c r="BL706" s="10">
        <v>3.2864300000000002</v>
      </c>
      <c r="BM706" s="10">
        <v>3.2882490999999998</v>
      </c>
      <c r="BN706" s="10">
        <v>3.2904912999999998</v>
      </c>
      <c r="BO706" s="10">
        <v>3.2931439999999998</v>
      </c>
      <c r="BP706" s="10">
        <v>3.2961942999999998</v>
      </c>
      <c r="BQ706" s="10">
        <v>3.2996294000000002</v>
      </c>
      <c r="BR706" s="10">
        <v>3.327553</v>
      </c>
      <c r="BS706" s="10">
        <v>3.3657764000000001</v>
      </c>
      <c r="BU706" s="9">
        <v>85.98</v>
      </c>
      <c r="BV706" s="9">
        <v>95.32</v>
      </c>
      <c r="BW706" s="9">
        <v>99.68</v>
      </c>
      <c r="BX706" s="9">
        <v>101.62</v>
      </c>
      <c r="BY706" s="9">
        <v>102.37</v>
      </c>
      <c r="BZ706" s="9">
        <v>99.35</v>
      </c>
      <c r="CA706" s="9">
        <v>96.2</v>
      </c>
      <c r="CB706" s="9">
        <v>93.15</v>
      </c>
      <c r="CC706" s="9">
        <v>91.8</v>
      </c>
      <c r="CD706" s="9">
        <v>89.8</v>
      </c>
      <c r="CE706" s="9">
        <v>91.79</v>
      </c>
      <c r="CF706" s="9">
        <v>92.95</v>
      </c>
      <c r="CG706" s="9">
        <v>93.78</v>
      </c>
      <c r="CH706" s="9">
        <v>98.94</v>
      </c>
      <c r="CI706" s="9">
        <v>102.55</v>
      </c>
      <c r="CJ706" s="9">
        <v>104.81</v>
      </c>
      <c r="CK706" s="9">
        <v>105.42</v>
      </c>
      <c r="CL706" s="9">
        <v>97.67</v>
      </c>
      <c r="CM706" s="9">
        <v>80.260000000000005</v>
      </c>
      <c r="CN706" s="9">
        <v>77.19</v>
      </c>
      <c r="CO706" s="9">
        <v>74.709999999999994</v>
      </c>
      <c r="CP706" s="9">
        <v>73.97</v>
      </c>
      <c r="CQ706" s="9">
        <v>74.650000000000006</v>
      </c>
      <c r="CR706" s="9">
        <v>76.64</v>
      </c>
      <c r="CS706" s="9">
        <v>81.11</v>
      </c>
      <c r="CT706" s="9">
        <v>84.39</v>
      </c>
      <c r="CU706" s="9">
        <v>87.48</v>
      </c>
      <c r="CV706" s="9">
        <v>89.82</v>
      </c>
      <c r="CW706" s="9">
        <v>88.78</v>
      </c>
      <c r="CX706" s="9">
        <v>84.4</v>
      </c>
      <c r="CY706" s="9">
        <v>68.06</v>
      </c>
      <c r="CZ706" s="9">
        <v>65.64</v>
      </c>
      <c r="DA706" s="9">
        <v>64.38</v>
      </c>
      <c r="DB706" s="9">
        <v>64.14</v>
      </c>
      <c r="DC706" s="9">
        <v>64.69</v>
      </c>
      <c r="DD706" s="9">
        <v>65.599999999999994</v>
      </c>
      <c r="DE706" s="9">
        <v>71.099999999999994</v>
      </c>
      <c r="DF706" s="9">
        <v>74.58</v>
      </c>
      <c r="DG706" s="9">
        <v>77.73</v>
      </c>
      <c r="DH706" s="9">
        <v>79.58</v>
      </c>
      <c r="DI706" s="9">
        <v>78.56</v>
      </c>
      <c r="DJ706" s="9">
        <v>75.12</v>
      </c>
      <c r="DK706" s="9">
        <v>69.12</v>
      </c>
      <c r="DL706" s="9">
        <v>65.19</v>
      </c>
      <c r="DM706" s="9">
        <v>64.17</v>
      </c>
      <c r="DN706" s="9">
        <v>63.64</v>
      </c>
      <c r="DO706" s="9">
        <v>62.24</v>
      </c>
      <c r="DP706" s="9">
        <v>65.17</v>
      </c>
      <c r="DR706" s="9">
        <v>73</v>
      </c>
      <c r="DS706" s="9">
        <v>85.6</v>
      </c>
      <c r="DT706" s="9">
        <v>87.1</v>
      </c>
      <c r="DU706" s="9">
        <v>92.75</v>
      </c>
      <c r="DV706" s="9">
        <v>92</v>
      </c>
      <c r="DW706" s="9">
        <v>85.15</v>
      </c>
      <c r="DX706" s="9">
        <v>78.55</v>
      </c>
      <c r="DY706" s="9">
        <v>75.849999999999994</v>
      </c>
      <c r="DZ706" s="9">
        <v>75.099999999999994</v>
      </c>
      <c r="EA706" s="9">
        <v>73.75</v>
      </c>
      <c r="EB706" s="9">
        <v>73.75</v>
      </c>
      <c r="EC706" s="9">
        <v>76.599999999999994</v>
      </c>
      <c r="ED706" s="9">
        <v>85.45</v>
      </c>
      <c r="EE706" s="9">
        <v>88.25</v>
      </c>
      <c r="EF706" s="9">
        <v>88.65</v>
      </c>
      <c r="EG706" s="9">
        <v>88.6</v>
      </c>
      <c r="EH706" s="9">
        <v>87.85</v>
      </c>
      <c r="EI706" s="9">
        <v>83.2</v>
      </c>
      <c r="EJ706" s="9">
        <v>70</v>
      </c>
      <c r="EK706" s="9">
        <v>65.900000000000006</v>
      </c>
      <c r="EL706" s="9">
        <v>65.650000000000006</v>
      </c>
      <c r="EM706" s="9">
        <v>65.95</v>
      </c>
      <c r="EN706" s="9">
        <v>66.55</v>
      </c>
      <c r="EO706" s="9">
        <v>69.05</v>
      </c>
      <c r="EP706" s="9">
        <v>76.150000000000006</v>
      </c>
      <c r="EQ706" s="9">
        <v>78.45</v>
      </c>
      <c r="ER706" s="9">
        <v>78.75</v>
      </c>
      <c r="ES706" s="9">
        <v>78.75</v>
      </c>
      <c r="ET706" s="9">
        <v>78.150000000000006</v>
      </c>
      <c r="EU706" s="9">
        <v>74.400000000000006</v>
      </c>
      <c r="EV706" s="9">
        <v>63.8</v>
      </c>
      <c r="EW706" s="9">
        <v>60.5</v>
      </c>
      <c r="EX706" s="9">
        <v>60.25</v>
      </c>
      <c r="EY706" s="9">
        <v>60.5</v>
      </c>
      <c r="EZ706" s="9">
        <v>61.05</v>
      </c>
      <c r="FA706" s="9">
        <v>63.5</v>
      </c>
      <c r="FB706" s="9">
        <v>70.599999999999994</v>
      </c>
      <c r="FC706" s="9">
        <v>72.849999999999994</v>
      </c>
      <c r="FD706" s="9">
        <v>73.150000000000006</v>
      </c>
      <c r="FE706" s="9">
        <v>73.05</v>
      </c>
      <c r="FF706" s="9">
        <v>72.55</v>
      </c>
      <c r="FG706" s="9">
        <v>69.55</v>
      </c>
      <c r="FH706" s="9">
        <v>61.2</v>
      </c>
      <c r="FI706" s="9">
        <v>58.6</v>
      </c>
      <c r="FJ706" s="9">
        <v>58.45</v>
      </c>
      <c r="FK706" s="9">
        <v>58.65</v>
      </c>
      <c r="FL706" s="9">
        <v>59.05</v>
      </c>
      <c r="FM706" s="9">
        <v>61.1</v>
      </c>
      <c r="FO706" s="9">
        <v>84.475300000000004</v>
      </c>
      <c r="FP706" s="7">
        <v>74.67</v>
      </c>
      <c r="FQ706" s="9">
        <v>1.3161</v>
      </c>
      <c r="FR706" s="7">
        <f t="shared" si="99"/>
        <v>56.735810348757695</v>
      </c>
      <c r="FT706" s="7">
        <v>4.03</v>
      </c>
      <c r="FU706" s="7">
        <v>3.93</v>
      </c>
      <c r="FV706" s="9">
        <v>84.611999999999995</v>
      </c>
      <c r="FX706" s="9">
        <v>72.7</v>
      </c>
      <c r="FY706" s="9">
        <v>71.930000000000007</v>
      </c>
      <c r="FZ706" s="9">
        <v>71.34</v>
      </c>
      <c r="GA706" s="9">
        <v>70.64</v>
      </c>
      <c r="GB706" s="9">
        <v>69.62</v>
      </c>
    </row>
    <row r="707" spans="1:184" x14ac:dyDescent="0.25">
      <c r="A707" s="6">
        <f t="shared" si="100"/>
        <v>45540</v>
      </c>
      <c r="B707" s="13">
        <f t="shared" si="121"/>
        <v>9</v>
      </c>
      <c r="C707" s="13">
        <f t="shared" si="122"/>
        <v>2024</v>
      </c>
      <c r="D707">
        <f t="shared" si="123"/>
        <v>202409</v>
      </c>
      <c r="E707">
        <f t="shared" si="124"/>
        <v>3</v>
      </c>
      <c r="F707">
        <f t="shared" si="125"/>
        <v>202403</v>
      </c>
      <c r="G707" t="s">
        <v>1493</v>
      </c>
      <c r="H707" s="9">
        <v>5</v>
      </c>
      <c r="I707" s="9">
        <v>4.95</v>
      </c>
      <c r="J707" s="10">
        <v>4.8860558000000003</v>
      </c>
      <c r="K707" s="10">
        <v>4.7832631000000001</v>
      </c>
      <c r="L707" s="10">
        <v>4.6536578999999998</v>
      </c>
      <c r="M707" s="10">
        <v>4.5163281</v>
      </c>
      <c r="N707" s="10">
        <v>4.3788517999999996</v>
      </c>
      <c r="O707" s="10">
        <v>4.2465352999999997</v>
      </c>
      <c r="P707" s="10">
        <v>4.1253510000000002</v>
      </c>
      <c r="Q707" s="10">
        <v>4.0188145000000004</v>
      </c>
      <c r="R707" s="10">
        <v>3.928436</v>
      </c>
      <c r="S707" s="10">
        <v>3.8538697000000002</v>
      </c>
      <c r="T707" s="10">
        <v>3.7931911</v>
      </c>
      <c r="U707" s="10">
        <v>3.7437768999999999</v>
      </c>
      <c r="V707" s="10">
        <v>3.7013531999999998</v>
      </c>
      <c r="W707" s="10">
        <v>3.6643015000000001</v>
      </c>
      <c r="X707" s="10">
        <v>3.6318185999999999</v>
      </c>
      <c r="Y707" s="10">
        <v>3.6031002000000001</v>
      </c>
      <c r="Z707" s="10">
        <v>3.5773421000000001</v>
      </c>
      <c r="AA707" s="10">
        <v>3.5537409000000002</v>
      </c>
      <c r="AB707" s="10">
        <v>3.5316386999999998</v>
      </c>
      <c r="AC707" s="10">
        <v>3.5108820000000001</v>
      </c>
      <c r="AD707" s="10">
        <v>3.4914266999999999</v>
      </c>
      <c r="AE707" s="10">
        <v>3.4732281</v>
      </c>
      <c r="AF707" s="10">
        <v>3.4562415</v>
      </c>
      <c r="AG707" s="10">
        <v>3.4404229000000002</v>
      </c>
      <c r="AH707" s="10">
        <v>3.4257252999999999</v>
      </c>
      <c r="AI707" s="10">
        <v>3.4120922999999999</v>
      </c>
      <c r="AJ707" s="10">
        <v>3.3994643</v>
      </c>
      <c r="AK707" s="10">
        <v>3.3877817000000001</v>
      </c>
      <c r="AL707" s="10">
        <v>3.3769847999999998</v>
      </c>
      <c r="AM707" s="10">
        <v>3.3670141</v>
      </c>
      <c r="AN707" s="10">
        <v>3.3578100000000002</v>
      </c>
      <c r="AO707" s="10">
        <v>3.3493127</v>
      </c>
      <c r="AP707" s="10">
        <v>3.3414628999999998</v>
      </c>
      <c r="AQ707" s="10">
        <v>3.3342008000000001</v>
      </c>
      <c r="AR707" s="10">
        <v>3.3274667</v>
      </c>
      <c r="AS707" s="10">
        <v>3.3212012</v>
      </c>
      <c r="AT707" s="10">
        <v>3.3153533999999998</v>
      </c>
      <c r="AU707" s="10">
        <v>3.3099116999999998</v>
      </c>
      <c r="AV707" s="10">
        <v>3.3048750999999998</v>
      </c>
      <c r="AW707" s="10">
        <v>3.3002429000000002</v>
      </c>
      <c r="AX707" s="10">
        <v>3.296014</v>
      </c>
      <c r="AY707" s="10">
        <v>3.2921876000000001</v>
      </c>
      <c r="AZ707" s="10">
        <v>3.2887629</v>
      </c>
      <c r="BA707" s="10">
        <v>3.2857387999999998</v>
      </c>
      <c r="BB707" s="10">
        <v>3.2831144999999999</v>
      </c>
      <c r="BC707" s="10">
        <v>3.2808891999999998</v>
      </c>
      <c r="BD707" s="10">
        <v>3.2790618</v>
      </c>
      <c r="BE707" s="10">
        <v>3.2776317000000001</v>
      </c>
      <c r="BF707" s="10">
        <v>3.2765973000000002</v>
      </c>
      <c r="BG707" s="10">
        <v>3.2759554999999998</v>
      </c>
      <c r="BH707" s="10">
        <v>3.2757027000000001</v>
      </c>
      <c r="BI707" s="10">
        <v>3.2758351999999999</v>
      </c>
      <c r="BJ707" s="10">
        <v>3.2763491999999999</v>
      </c>
      <c r="BK707" s="10">
        <v>3.2772410999999999</v>
      </c>
      <c r="BL707" s="10">
        <v>3.2785072</v>
      </c>
      <c r="BM707" s="10">
        <v>3.2801437999999998</v>
      </c>
      <c r="BN707" s="10">
        <v>3.2821471999999998</v>
      </c>
      <c r="BO707" s="10">
        <v>3.2845137000000002</v>
      </c>
      <c r="BP707" s="10">
        <v>3.2872397000000002</v>
      </c>
      <c r="BQ707" s="10">
        <v>3.2903213999999998</v>
      </c>
      <c r="BR707" s="10">
        <v>3.3157778000000002</v>
      </c>
      <c r="BS707" s="10">
        <v>3.3513044999999999</v>
      </c>
      <c r="BU707" s="9">
        <v>86.99</v>
      </c>
      <c r="BV707" s="9">
        <v>96.02</v>
      </c>
      <c r="BW707" s="9">
        <v>100.11</v>
      </c>
      <c r="BX707" s="9">
        <v>102.25</v>
      </c>
      <c r="BY707" s="9">
        <v>103</v>
      </c>
      <c r="BZ707" s="9">
        <v>100.25</v>
      </c>
      <c r="CA707" s="9">
        <v>96.68</v>
      </c>
      <c r="CB707" s="9">
        <v>93.53</v>
      </c>
      <c r="CC707" s="9">
        <v>92.18</v>
      </c>
      <c r="CD707" s="9">
        <v>90.19</v>
      </c>
      <c r="CE707" s="9">
        <v>92.17</v>
      </c>
      <c r="CF707" s="9">
        <v>93.33</v>
      </c>
      <c r="CG707" s="9">
        <v>93.89</v>
      </c>
      <c r="CH707" s="9">
        <v>98.85</v>
      </c>
      <c r="CI707" s="9">
        <v>102.46</v>
      </c>
      <c r="CJ707" s="9">
        <v>104.72</v>
      </c>
      <c r="CK707" s="9">
        <v>105.33</v>
      </c>
      <c r="CL707" s="9">
        <v>97.58</v>
      </c>
      <c r="CM707" s="9">
        <v>80.540000000000006</v>
      </c>
      <c r="CN707" s="9">
        <v>77.47</v>
      </c>
      <c r="CO707" s="9">
        <v>74.989999999999995</v>
      </c>
      <c r="CP707" s="9">
        <v>74.25</v>
      </c>
      <c r="CQ707" s="9">
        <v>74.930000000000007</v>
      </c>
      <c r="CR707" s="9">
        <v>76.92</v>
      </c>
      <c r="CS707" s="9">
        <v>81.150000000000006</v>
      </c>
      <c r="CT707" s="9">
        <v>84.43</v>
      </c>
      <c r="CU707" s="9">
        <v>87.52</v>
      </c>
      <c r="CV707" s="9">
        <v>89.86</v>
      </c>
      <c r="CW707" s="9">
        <v>88.82</v>
      </c>
      <c r="CX707" s="9">
        <v>84.44</v>
      </c>
      <c r="CY707" s="9">
        <v>68.099999999999994</v>
      </c>
      <c r="CZ707" s="9">
        <v>65.680000000000007</v>
      </c>
      <c r="DA707" s="9">
        <v>64.42</v>
      </c>
      <c r="DB707" s="9">
        <v>64.180000000000007</v>
      </c>
      <c r="DC707" s="9">
        <v>64.73</v>
      </c>
      <c r="DD707" s="9">
        <v>65.64</v>
      </c>
      <c r="DE707" s="9">
        <v>71.14</v>
      </c>
      <c r="DF707" s="9">
        <v>74.62</v>
      </c>
      <c r="DG707" s="9">
        <v>77.77</v>
      </c>
      <c r="DH707" s="9">
        <v>79.62</v>
      </c>
      <c r="DI707" s="9">
        <v>78.599999999999994</v>
      </c>
      <c r="DJ707" s="9">
        <v>75.16</v>
      </c>
      <c r="DK707" s="9">
        <v>69.16</v>
      </c>
      <c r="DL707" s="9">
        <v>65.23</v>
      </c>
      <c r="DM707" s="9">
        <v>64.209999999999994</v>
      </c>
      <c r="DN707" s="9">
        <v>63.68</v>
      </c>
      <c r="DO707" s="9">
        <v>62.28</v>
      </c>
      <c r="DP707" s="9">
        <v>65.209999999999994</v>
      </c>
      <c r="DR707" s="9">
        <v>74.05</v>
      </c>
      <c r="DS707" s="9">
        <v>86.35</v>
      </c>
      <c r="DT707" s="9">
        <v>87.3</v>
      </c>
      <c r="DU707" s="9">
        <v>93.6</v>
      </c>
      <c r="DV707" s="9">
        <v>93</v>
      </c>
      <c r="DW707" s="9">
        <v>85</v>
      </c>
      <c r="DX707" s="9">
        <v>78.75</v>
      </c>
      <c r="DY707" s="9">
        <v>76.25</v>
      </c>
      <c r="DZ707" s="9">
        <v>75.7</v>
      </c>
      <c r="EA707" s="9">
        <v>74.349999999999994</v>
      </c>
      <c r="EB707" s="9">
        <v>74.349999999999994</v>
      </c>
      <c r="EC707" s="9">
        <v>77.2</v>
      </c>
      <c r="ED707" s="9">
        <v>85.35</v>
      </c>
      <c r="EE707" s="9">
        <v>87.95</v>
      </c>
      <c r="EF707" s="9">
        <v>88.3</v>
      </c>
      <c r="EG707" s="9">
        <v>88.3</v>
      </c>
      <c r="EH707" s="9">
        <v>87.6</v>
      </c>
      <c r="EI707" s="9">
        <v>82.8</v>
      </c>
      <c r="EJ707" s="9">
        <v>69.75</v>
      </c>
      <c r="EK707" s="9">
        <v>65.7</v>
      </c>
      <c r="EL707" s="9">
        <v>65.400000000000006</v>
      </c>
      <c r="EM707" s="9">
        <v>65.75</v>
      </c>
      <c r="EN707" s="9">
        <v>66.349999999999994</v>
      </c>
      <c r="EO707" s="9">
        <v>69.05</v>
      </c>
      <c r="EP707" s="9">
        <v>76.599999999999994</v>
      </c>
      <c r="EQ707" s="9">
        <v>79.05</v>
      </c>
      <c r="ER707" s="9">
        <v>79.349999999999994</v>
      </c>
      <c r="ES707" s="9">
        <v>79.3</v>
      </c>
      <c r="ET707" s="9">
        <v>78.7</v>
      </c>
      <c r="EU707" s="9">
        <v>74.849999999999994</v>
      </c>
      <c r="EV707" s="9">
        <v>64.3</v>
      </c>
      <c r="EW707" s="9">
        <v>61</v>
      </c>
      <c r="EX707" s="9">
        <v>60.8</v>
      </c>
      <c r="EY707" s="9">
        <v>61.05</v>
      </c>
      <c r="EZ707" s="9">
        <v>61.55</v>
      </c>
      <c r="FA707" s="9">
        <v>64.099999999999994</v>
      </c>
      <c r="FB707" s="9">
        <v>71.150000000000006</v>
      </c>
      <c r="FC707" s="9">
        <v>73.400000000000006</v>
      </c>
      <c r="FD707" s="9">
        <v>73.7</v>
      </c>
      <c r="FE707" s="9">
        <v>73.599999999999994</v>
      </c>
      <c r="FF707" s="9">
        <v>73.099999999999994</v>
      </c>
      <c r="FG707" s="9">
        <v>70.05</v>
      </c>
      <c r="FH707" s="9">
        <v>61.75</v>
      </c>
      <c r="FI707" s="9">
        <v>59.15</v>
      </c>
      <c r="FJ707" s="9">
        <v>58.95</v>
      </c>
      <c r="FK707" s="9">
        <v>59.2</v>
      </c>
      <c r="FL707" s="9">
        <v>59.6</v>
      </c>
      <c r="FM707" s="9">
        <v>61.7</v>
      </c>
      <c r="FO707" s="9">
        <v>84.466399999999993</v>
      </c>
      <c r="FP707" s="7">
        <v>74.47</v>
      </c>
      <c r="FQ707" s="9">
        <v>1.3158000000000001</v>
      </c>
      <c r="FR707" s="7">
        <f t="shared" si="99"/>
        <v>56.596747226022188</v>
      </c>
      <c r="FT707" s="7">
        <v>4</v>
      </c>
      <c r="FU707" s="7">
        <v>3.91</v>
      </c>
      <c r="FV707" s="9">
        <v>84.613</v>
      </c>
      <c r="FX707" s="9">
        <v>72.69</v>
      </c>
      <c r="FY707" s="9">
        <v>72.040000000000006</v>
      </c>
      <c r="FZ707" s="9">
        <v>71.62</v>
      </c>
      <c r="GA707" s="9">
        <v>71.09</v>
      </c>
      <c r="GB707" s="9">
        <v>70.05</v>
      </c>
    </row>
    <row r="708" spans="1:184" x14ac:dyDescent="0.25">
      <c r="A708" s="6">
        <f t="shared" si="100"/>
        <v>45541</v>
      </c>
      <c r="B708" s="13">
        <f t="shared" si="121"/>
        <v>9</v>
      </c>
      <c r="C708" s="13">
        <f t="shared" si="122"/>
        <v>2024</v>
      </c>
      <c r="D708">
        <f t="shared" si="123"/>
        <v>202409</v>
      </c>
      <c r="E708">
        <f t="shared" si="124"/>
        <v>3</v>
      </c>
      <c r="F708">
        <f t="shared" si="125"/>
        <v>202403</v>
      </c>
      <c r="G708" t="s">
        <v>1494</v>
      </c>
      <c r="H708" s="9">
        <v>5</v>
      </c>
      <c r="I708" s="9">
        <v>4.95</v>
      </c>
      <c r="J708" s="10">
        <v>4.9041651000000002</v>
      </c>
      <c r="K708" s="10">
        <v>4.7948696000000002</v>
      </c>
      <c r="L708" s="10">
        <v>4.6584504000000004</v>
      </c>
      <c r="M708" s="10">
        <v>4.5148263999999996</v>
      </c>
      <c r="N708" s="10">
        <v>4.3714608000000004</v>
      </c>
      <c r="O708" s="10">
        <v>4.2337154999999997</v>
      </c>
      <c r="P708" s="10">
        <v>4.1077646000000003</v>
      </c>
      <c r="Q708" s="10">
        <v>3.9972356000000002</v>
      </c>
      <c r="R708" s="10">
        <v>3.903413</v>
      </c>
      <c r="S708" s="10">
        <v>3.8261303999999998</v>
      </c>
      <c r="T708" s="10">
        <v>3.7635687999999998</v>
      </c>
      <c r="U708" s="10">
        <v>3.7129110000000001</v>
      </c>
      <c r="V708" s="10">
        <v>3.6696163999999998</v>
      </c>
      <c r="W708" s="10">
        <v>3.6319596999999999</v>
      </c>
      <c r="X708" s="10">
        <v>3.5992473999999999</v>
      </c>
      <c r="Y708" s="10">
        <v>3.5707846999999999</v>
      </c>
      <c r="Z708" s="10">
        <v>3.5458772999999999</v>
      </c>
      <c r="AA708" s="10">
        <v>3.5238314000000002</v>
      </c>
      <c r="AB708" s="10">
        <v>3.5040404999999999</v>
      </c>
      <c r="AC708" s="10">
        <v>3.4862015999999998</v>
      </c>
      <c r="AD708" s="10">
        <v>3.4700776000000002</v>
      </c>
      <c r="AE708" s="10">
        <v>3.4554309000000001</v>
      </c>
      <c r="AF708" s="10">
        <v>3.4420237999999999</v>
      </c>
      <c r="AG708" s="10">
        <v>3.4296193000000001</v>
      </c>
      <c r="AH708" s="10">
        <v>3.4180098000000001</v>
      </c>
      <c r="AI708" s="10">
        <v>3.4071204000000002</v>
      </c>
      <c r="AJ708" s="10">
        <v>3.3969130000000001</v>
      </c>
      <c r="AK708" s="10">
        <v>3.3873492999999999</v>
      </c>
      <c r="AL708" s="10">
        <v>3.3783910000000001</v>
      </c>
      <c r="AM708" s="10">
        <v>3.3700000999999999</v>
      </c>
      <c r="AN708" s="10">
        <v>3.3621382</v>
      </c>
      <c r="AO708" s="10">
        <v>3.3547669999999998</v>
      </c>
      <c r="AP708" s="10">
        <v>3.3478485</v>
      </c>
      <c r="AQ708" s="10">
        <v>3.3413442999999998</v>
      </c>
      <c r="AR708" s="10">
        <v>3.3352162000000001</v>
      </c>
      <c r="AS708" s="10">
        <v>3.3294260000000002</v>
      </c>
      <c r="AT708" s="10">
        <v>3.3239436000000002</v>
      </c>
      <c r="AU708" s="10">
        <v>3.3187711000000002</v>
      </c>
      <c r="AV708" s="10">
        <v>3.3139189999999998</v>
      </c>
      <c r="AW708" s="10">
        <v>3.3093975000000002</v>
      </c>
      <c r="AX708" s="10">
        <v>3.3052169</v>
      </c>
      <c r="AY708" s="10">
        <v>3.3013876</v>
      </c>
      <c r="AZ708" s="10">
        <v>3.29792</v>
      </c>
      <c r="BA708" s="10">
        <v>3.2948241999999999</v>
      </c>
      <c r="BB708" s="10">
        <v>3.2921106999999998</v>
      </c>
      <c r="BC708" s="10">
        <v>3.2897897</v>
      </c>
      <c r="BD708" s="10">
        <v>3.2878715999999999</v>
      </c>
      <c r="BE708" s="10">
        <v>3.2863668000000001</v>
      </c>
      <c r="BF708" s="10">
        <v>3.2852826999999998</v>
      </c>
      <c r="BG708" s="10">
        <v>3.2846148999999998</v>
      </c>
      <c r="BH708" s="10">
        <v>3.2843555000000002</v>
      </c>
      <c r="BI708" s="10">
        <v>3.2844966000000002</v>
      </c>
      <c r="BJ708" s="10">
        <v>3.2850302999999998</v>
      </c>
      <c r="BK708" s="10">
        <v>3.2859487999999999</v>
      </c>
      <c r="BL708" s="10">
        <v>3.2872441999999999</v>
      </c>
      <c r="BM708" s="10">
        <v>3.2889084999999998</v>
      </c>
      <c r="BN708" s="10">
        <v>3.290934</v>
      </c>
      <c r="BO708" s="10">
        <v>3.2933127999999998</v>
      </c>
      <c r="BP708" s="10">
        <v>3.2960368999999998</v>
      </c>
      <c r="BQ708" s="10">
        <v>3.2990986000000002</v>
      </c>
      <c r="BR708" s="10">
        <v>3.3240547999999999</v>
      </c>
      <c r="BS708" s="10">
        <v>3.3588111</v>
      </c>
      <c r="BU708" s="9">
        <v>87.83</v>
      </c>
      <c r="BV708" s="9">
        <v>96.43</v>
      </c>
      <c r="BW708" s="9">
        <v>100.54</v>
      </c>
      <c r="BX708" s="9">
        <v>102.59</v>
      </c>
      <c r="BY708" s="9">
        <v>103.14</v>
      </c>
      <c r="BZ708" s="9">
        <v>100.24</v>
      </c>
      <c r="CA708" s="9">
        <v>96.67</v>
      </c>
      <c r="CB708" s="9">
        <v>93.62</v>
      </c>
      <c r="CC708" s="9">
        <v>92.32</v>
      </c>
      <c r="CD708" s="9">
        <v>90.33</v>
      </c>
      <c r="CE708" s="9">
        <v>92.31</v>
      </c>
      <c r="CF708" s="9">
        <v>93.47</v>
      </c>
      <c r="CG708" s="9">
        <v>94.02</v>
      </c>
      <c r="CH708" s="9">
        <v>98.98</v>
      </c>
      <c r="CI708" s="9">
        <v>102.59</v>
      </c>
      <c r="CJ708" s="9">
        <v>104.79</v>
      </c>
      <c r="CK708" s="9">
        <v>105.4</v>
      </c>
      <c r="CL708" s="9">
        <v>97.65</v>
      </c>
      <c r="CM708" s="9">
        <v>80.67</v>
      </c>
      <c r="CN708" s="9">
        <v>77.599999999999994</v>
      </c>
      <c r="CO708" s="9">
        <v>75.12</v>
      </c>
      <c r="CP708" s="9">
        <v>74.38</v>
      </c>
      <c r="CQ708" s="9">
        <v>75.06</v>
      </c>
      <c r="CR708" s="9">
        <v>77.05</v>
      </c>
      <c r="CS708" s="9">
        <v>81.28</v>
      </c>
      <c r="CT708" s="9">
        <v>84.56</v>
      </c>
      <c r="CU708" s="9">
        <v>87.65</v>
      </c>
      <c r="CV708" s="9">
        <v>89.99</v>
      </c>
      <c r="CW708" s="9">
        <v>88.95</v>
      </c>
      <c r="CX708" s="9">
        <v>84.57</v>
      </c>
      <c r="CY708" s="9">
        <v>68.19</v>
      </c>
      <c r="CZ708" s="9">
        <v>65.77</v>
      </c>
      <c r="DA708" s="9">
        <v>64.510000000000005</v>
      </c>
      <c r="DB708" s="9">
        <v>64.27</v>
      </c>
      <c r="DC708" s="9">
        <v>64.819999999999993</v>
      </c>
      <c r="DD708" s="9">
        <v>65.73</v>
      </c>
      <c r="DE708" s="9">
        <v>71.23</v>
      </c>
      <c r="DF708" s="9">
        <v>74.709999999999994</v>
      </c>
      <c r="DG708" s="9">
        <v>77.86</v>
      </c>
      <c r="DH708" s="9">
        <v>79.709999999999994</v>
      </c>
      <c r="DI708" s="9">
        <v>78.69</v>
      </c>
      <c r="DJ708" s="9">
        <v>75.25</v>
      </c>
      <c r="DK708" s="9">
        <v>69.209999999999994</v>
      </c>
      <c r="DL708" s="9">
        <v>65.28</v>
      </c>
      <c r="DM708" s="9">
        <v>64.260000000000005</v>
      </c>
      <c r="DN708" s="9">
        <v>63.73</v>
      </c>
      <c r="DO708" s="9">
        <v>62.33</v>
      </c>
      <c r="DP708" s="9">
        <v>65.260000000000005</v>
      </c>
      <c r="DR708" s="9">
        <v>74.3</v>
      </c>
      <c r="DS708" s="9">
        <v>86.8</v>
      </c>
      <c r="DT708" s="9">
        <v>87.2</v>
      </c>
      <c r="DU708" s="9">
        <v>93.7</v>
      </c>
      <c r="DV708" s="9">
        <v>92.95</v>
      </c>
      <c r="DW708" s="9">
        <v>84.7</v>
      </c>
      <c r="DX708" s="9">
        <v>78.599999999999994</v>
      </c>
      <c r="DY708" s="9">
        <v>76</v>
      </c>
      <c r="DZ708" s="9">
        <v>75.5</v>
      </c>
      <c r="EA708" s="9">
        <v>74.2</v>
      </c>
      <c r="EB708" s="9">
        <v>74.400000000000006</v>
      </c>
      <c r="EC708" s="9">
        <v>77.25</v>
      </c>
      <c r="ED708" s="9">
        <v>85.35</v>
      </c>
      <c r="EE708" s="9">
        <v>87.95</v>
      </c>
      <c r="EF708" s="9">
        <v>88.3</v>
      </c>
      <c r="EG708" s="9">
        <v>88.3</v>
      </c>
      <c r="EH708" s="9">
        <v>87.6</v>
      </c>
      <c r="EI708" s="9">
        <v>82.95</v>
      </c>
      <c r="EJ708" s="9">
        <v>69.900000000000006</v>
      </c>
      <c r="EK708" s="9">
        <v>65.849999999999994</v>
      </c>
      <c r="EL708" s="9">
        <v>65.55</v>
      </c>
      <c r="EM708" s="9">
        <v>65.900000000000006</v>
      </c>
      <c r="EN708" s="9">
        <v>66.5</v>
      </c>
      <c r="EO708" s="9">
        <v>69.150000000000006</v>
      </c>
      <c r="EP708" s="9">
        <v>76.8</v>
      </c>
      <c r="EQ708" s="9">
        <v>79.25</v>
      </c>
      <c r="ER708" s="9">
        <v>79.55</v>
      </c>
      <c r="ES708" s="9">
        <v>79.5</v>
      </c>
      <c r="ET708" s="9">
        <v>78.900000000000006</v>
      </c>
      <c r="EU708" s="9">
        <v>75.150000000000006</v>
      </c>
      <c r="EV708" s="9">
        <v>64.55</v>
      </c>
      <c r="EW708" s="9">
        <v>61.25</v>
      </c>
      <c r="EX708" s="9">
        <v>61</v>
      </c>
      <c r="EY708" s="9">
        <v>61.25</v>
      </c>
      <c r="EZ708" s="9">
        <v>61.8</v>
      </c>
      <c r="FA708" s="9">
        <v>64.3</v>
      </c>
      <c r="FB708" s="9">
        <v>71.349999999999994</v>
      </c>
      <c r="FC708" s="9">
        <v>73.650000000000006</v>
      </c>
      <c r="FD708" s="9">
        <v>73.900000000000006</v>
      </c>
      <c r="FE708" s="9">
        <v>73.849999999999994</v>
      </c>
      <c r="FF708" s="9">
        <v>73.3</v>
      </c>
      <c r="FG708" s="9">
        <v>70.349999999999994</v>
      </c>
      <c r="FH708" s="9">
        <v>62</v>
      </c>
      <c r="FI708" s="9">
        <v>59.4</v>
      </c>
      <c r="FJ708" s="9">
        <v>59.2</v>
      </c>
      <c r="FK708" s="9">
        <v>59.4</v>
      </c>
      <c r="FL708" s="9">
        <v>59.85</v>
      </c>
      <c r="FM708" s="9">
        <v>61.85</v>
      </c>
      <c r="FO708" s="9">
        <v>84.367999999999995</v>
      </c>
      <c r="FP708" s="7">
        <v>72.819999999999993</v>
      </c>
      <c r="FQ708" s="9">
        <v>1.3160000000000001</v>
      </c>
      <c r="FR708" s="7">
        <f t="shared" si="99"/>
        <v>55.334346504559264</v>
      </c>
      <c r="FT708" s="7">
        <v>3.99</v>
      </c>
      <c r="FU708" s="7">
        <v>3.92</v>
      </c>
      <c r="FV708" s="9">
        <v>84.508300000000006</v>
      </c>
      <c r="FX708" s="9">
        <v>71.06</v>
      </c>
      <c r="FY708" s="9">
        <v>70.45</v>
      </c>
      <c r="FZ708" s="9">
        <v>70.19</v>
      </c>
      <c r="GA708" s="9">
        <v>69.92</v>
      </c>
      <c r="GB708" s="9">
        <v>69.430000000000007</v>
      </c>
    </row>
    <row r="709" spans="1:184" x14ac:dyDescent="0.25">
      <c r="A709" s="6">
        <f t="shared" si="100"/>
        <v>45544</v>
      </c>
      <c r="B709" s="13">
        <f t="shared" ref="B709:B745" si="126">MONTH(A709)</f>
        <v>9</v>
      </c>
      <c r="C709" s="13">
        <f t="shared" ref="C709:C745" si="127">YEAR(A709)</f>
        <v>2024</v>
      </c>
      <c r="D709">
        <f t="shared" ref="D709:D745" si="128">C709*100+B709</f>
        <v>202409</v>
      </c>
      <c r="E709">
        <f t="shared" ref="E709:E745" si="129">IF(B709&lt;4,1,IF(B709&lt;7,2,IF(B709&lt;10,3,4)))</f>
        <v>3</v>
      </c>
      <c r="F709">
        <f t="shared" ref="F709:F745" si="130">C709*100+E709</f>
        <v>202403</v>
      </c>
      <c r="G709" t="s">
        <v>1519</v>
      </c>
      <c r="H709" s="9">
        <v>5</v>
      </c>
      <c r="I709" s="9">
        <v>4.95</v>
      </c>
      <c r="J709" s="10">
        <v>4.8853628000000002</v>
      </c>
      <c r="K709" s="10">
        <v>4.7642632999999996</v>
      </c>
      <c r="L709" s="10">
        <v>4.6189551</v>
      </c>
      <c r="M709" s="10">
        <v>4.4668058999999998</v>
      </c>
      <c r="N709" s="10">
        <v>4.3139843999999998</v>
      </c>
      <c r="O709" s="10">
        <v>4.1648674000000003</v>
      </c>
      <c r="P709" s="10">
        <v>4.0257366000000001</v>
      </c>
      <c r="Q709" s="10">
        <v>3.9013887999999999</v>
      </c>
      <c r="R709" s="10">
        <v>3.7942974999999999</v>
      </c>
      <c r="S709" s="10">
        <v>3.7050396000000001</v>
      </c>
      <c r="T709" s="10">
        <v>3.6325392999999999</v>
      </c>
      <c r="U709" s="10">
        <v>3.5741923</v>
      </c>
      <c r="V709" s="10">
        <v>3.5263290999999999</v>
      </c>
      <c r="W709" s="10">
        <v>3.4871013999999998</v>
      </c>
      <c r="X709" s="10">
        <v>3.4552184000000001</v>
      </c>
      <c r="Y709" s="10">
        <v>3.4293879</v>
      </c>
      <c r="Z709" s="10">
        <v>3.4083182999999999</v>
      </c>
      <c r="AA709" s="10">
        <v>3.3907183000000001</v>
      </c>
      <c r="AB709" s="10">
        <v>3.3754919999999999</v>
      </c>
      <c r="AC709" s="10">
        <v>3.3622198000000001</v>
      </c>
      <c r="AD709" s="10">
        <v>3.3506282999999999</v>
      </c>
      <c r="AE709" s="10">
        <v>3.3404435000000001</v>
      </c>
      <c r="AF709" s="10">
        <v>3.3313915999999999</v>
      </c>
      <c r="AG709" s="10">
        <v>3.3231989999999998</v>
      </c>
      <c r="AH709" s="10">
        <v>3.3156314</v>
      </c>
      <c r="AI709" s="10">
        <v>3.3086126999999999</v>
      </c>
      <c r="AJ709" s="10">
        <v>3.3021064999999998</v>
      </c>
      <c r="AK709" s="10">
        <v>3.2960761999999999</v>
      </c>
      <c r="AL709" s="10">
        <v>3.2904851000000002</v>
      </c>
      <c r="AM709" s="10">
        <v>3.2852969000000001</v>
      </c>
      <c r="AN709" s="10">
        <v>3.2804749000000002</v>
      </c>
      <c r="AO709" s="10">
        <v>3.2759825999999999</v>
      </c>
      <c r="AP709" s="10">
        <v>3.2717835000000002</v>
      </c>
      <c r="AQ709" s="10">
        <v>3.2678410000000002</v>
      </c>
      <c r="AR709" s="10">
        <v>3.2641186000000002</v>
      </c>
      <c r="AS709" s="10">
        <v>3.2605797999999999</v>
      </c>
      <c r="AT709" s="10">
        <v>3.2571965999999999</v>
      </c>
      <c r="AU709" s="10">
        <v>3.2539756999999998</v>
      </c>
      <c r="AV709" s="10">
        <v>3.2509323999999999</v>
      </c>
      <c r="AW709" s="10">
        <v>3.2480821</v>
      </c>
      <c r="AX709" s="10">
        <v>3.2454399999999999</v>
      </c>
      <c r="AY709" s="10">
        <v>3.2430214999999998</v>
      </c>
      <c r="AZ709" s="10">
        <v>3.2408418999999999</v>
      </c>
      <c r="BA709" s="10">
        <v>3.2389163999999999</v>
      </c>
      <c r="BB709" s="10">
        <v>3.2372603999999998</v>
      </c>
      <c r="BC709" s="10">
        <v>3.2358891999999999</v>
      </c>
      <c r="BD709" s="10">
        <v>3.2348181</v>
      </c>
      <c r="BE709" s="10">
        <v>3.2340624</v>
      </c>
      <c r="BF709" s="10">
        <v>3.2336358000000001</v>
      </c>
      <c r="BG709" s="10">
        <v>3.2335433</v>
      </c>
      <c r="BH709" s="10">
        <v>3.2337870999999998</v>
      </c>
      <c r="BI709" s="10">
        <v>3.2343693</v>
      </c>
      <c r="BJ709" s="10">
        <v>3.2352921000000001</v>
      </c>
      <c r="BK709" s="10">
        <v>3.2365575</v>
      </c>
      <c r="BL709" s="10">
        <v>3.2381676000000001</v>
      </c>
      <c r="BM709" s="10">
        <v>3.2401247</v>
      </c>
      <c r="BN709" s="10">
        <v>3.2424308000000002</v>
      </c>
      <c r="BO709" s="10">
        <v>3.2450880999999998</v>
      </c>
      <c r="BP709" s="10">
        <v>3.2480986999999999</v>
      </c>
      <c r="BQ709" s="10">
        <v>3.2514645999999998</v>
      </c>
      <c r="BR709" s="10">
        <v>3.2788154</v>
      </c>
      <c r="BS709" s="10">
        <v>3.3168725999999999</v>
      </c>
      <c r="BU709" s="9">
        <v>89.94</v>
      </c>
      <c r="BV709" s="9">
        <v>98.26</v>
      </c>
      <c r="BW709" s="9">
        <v>102.17</v>
      </c>
      <c r="BX709" s="9">
        <v>104.26</v>
      </c>
      <c r="BY709" s="9">
        <v>104.87</v>
      </c>
      <c r="BZ709" s="9">
        <v>101.97</v>
      </c>
      <c r="CA709" s="9">
        <v>97.7</v>
      </c>
      <c r="CB709" s="9">
        <v>94.55</v>
      </c>
      <c r="CC709" s="9">
        <v>93.25</v>
      </c>
      <c r="CD709" s="9">
        <v>91.26</v>
      </c>
      <c r="CE709" s="9">
        <v>93.24</v>
      </c>
      <c r="CF709" s="9">
        <v>94.38</v>
      </c>
      <c r="CG709" s="9">
        <v>95.16</v>
      </c>
      <c r="CH709" s="9">
        <v>100.12</v>
      </c>
      <c r="CI709" s="9">
        <v>103.73</v>
      </c>
      <c r="CJ709" s="9">
        <v>104.97</v>
      </c>
      <c r="CK709" s="9">
        <v>105.58</v>
      </c>
      <c r="CL709" s="9">
        <v>97.83</v>
      </c>
      <c r="CM709" s="9">
        <v>80.52</v>
      </c>
      <c r="CN709" s="9">
        <v>77.45</v>
      </c>
      <c r="CO709" s="9">
        <v>74.97</v>
      </c>
      <c r="CP709" s="9">
        <v>74.23</v>
      </c>
      <c r="CQ709" s="9">
        <v>74.91</v>
      </c>
      <c r="CR709" s="9">
        <v>76.900000000000006</v>
      </c>
      <c r="CS709" s="9">
        <v>81.13</v>
      </c>
      <c r="CT709" s="9">
        <v>84.41</v>
      </c>
      <c r="CU709" s="9">
        <v>87.5</v>
      </c>
      <c r="CV709" s="9">
        <v>89.84</v>
      </c>
      <c r="CW709" s="9">
        <v>88.8</v>
      </c>
      <c r="CX709" s="9">
        <v>84.42</v>
      </c>
      <c r="CY709" s="9">
        <v>68.650000000000006</v>
      </c>
      <c r="CZ709" s="9">
        <v>66.23</v>
      </c>
      <c r="DA709" s="9">
        <v>64.97</v>
      </c>
      <c r="DB709" s="9">
        <v>64.73</v>
      </c>
      <c r="DC709" s="9">
        <v>65.28</v>
      </c>
      <c r="DD709" s="9">
        <v>66.19</v>
      </c>
      <c r="DE709" s="9">
        <v>71.010000000000005</v>
      </c>
      <c r="DF709" s="9">
        <v>74.489999999999995</v>
      </c>
      <c r="DG709" s="9">
        <v>77.64</v>
      </c>
      <c r="DH709" s="9">
        <v>79.489999999999995</v>
      </c>
      <c r="DI709" s="9">
        <v>78.47</v>
      </c>
      <c r="DJ709" s="9">
        <v>75.03</v>
      </c>
      <c r="DK709" s="9">
        <v>69.31</v>
      </c>
      <c r="DL709" s="9">
        <v>65.38</v>
      </c>
      <c r="DM709" s="9">
        <v>64.36</v>
      </c>
      <c r="DN709" s="9">
        <v>63.83</v>
      </c>
      <c r="DO709" s="9">
        <v>62.43</v>
      </c>
      <c r="DP709" s="9">
        <v>65.36</v>
      </c>
      <c r="DR709" s="9">
        <v>75.849999999999994</v>
      </c>
      <c r="DS709" s="9">
        <v>87.7</v>
      </c>
      <c r="DT709" s="9">
        <v>88.75</v>
      </c>
      <c r="DU709" s="9">
        <v>95.15</v>
      </c>
      <c r="DV709" s="9">
        <v>94.4</v>
      </c>
      <c r="DW709" s="9">
        <v>86.15</v>
      </c>
      <c r="DX709" s="9">
        <v>79.3</v>
      </c>
      <c r="DY709" s="9">
        <v>76.7</v>
      </c>
      <c r="DZ709" s="9">
        <v>76.2</v>
      </c>
      <c r="EA709" s="9">
        <v>75.3</v>
      </c>
      <c r="EB709" s="9">
        <v>75.5</v>
      </c>
      <c r="EC709" s="9">
        <v>78.349999999999994</v>
      </c>
      <c r="ED709" s="9">
        <v>85.95</v>
      </c>
      <c r="EE709" s="9">
        <v>88.4</v>
      </c>
      <c r="EF709" s="9">
        <v>88.75</v>
      </c>
      <c r="EG709" s="9">
        <v>88.75</v>
      </c>
      <c r="EH709" s="9">
        <v>88.05</v>
      </c>
      <c r="EI709" s="9">
        <v>83.35</v>
      </c>
      <c r="EJ709" s="9">
        <v>70.3</v>
      </c>
      <c r="EK709" s="9">
        <v>65.900000000000006</v>
      </c>
      <c r="EL709" s="9">
        <v>65.599999999999994</v>
      </c>
      <c r="EM709" s="9">
        <v>65.95</v>
      </c>
      <c r="EN709" s="9">
        <v>66.55</v>
      </c>
      <c r="EO709" s="9">
        <v>69.25</v>
      </c>
      <c r="EP709" s="9">
        <v>76.900000000000006</v>
      </c>
      <c r="EQ709" s="9">
        <v>79.400000000000006</v>
      </c>
      <c r="ER709" s="9">
        <v>79.650000000000006</v>
      </c>
      <c r="ES709" s="9">
        <v>79.599999999999994</v>
      </c>
      <c r="ET709" s="9">
        <v>79.05</v>
      </c>
      <c r="EU709" s="9">
        <v>75.5</v>
      </c>
      <c r="EV709" s="9">
        <v>65.55</v>
      </c>
      <c r="EW709" s="9">
        <v>62.4</v>
      </c>
      <c r="EX709" s="9">
        <v>62.2</v>
      </c>
      <c r="EY709" s="9">
        <v>62.45</v>
      </c>
      <c r="EZ709" s="9">
        <v>62.95</v>
      </c>
      <c r="FA709" s="9">
        <v>65.45</v>
      </c>
      <c r="FB709" s="9">
        <v>72.599999999999994</v>
      </c>
      <c r="FC709" s="9">
        <v>74.900000000000006</v>
      </c>
      <c r="FD709" s="9">
        <v>75.2</v>
      </c>
      <c r="FE709" s="9">
        <v>75.099999999999994</v>
      </c>
      <c r="FF709" s="9">
        <v>74.599999999999994</v>
      </c>
      <c r="FG709" s="9">
        <v>71.599999999999994</v>
      </c>
      <c r="FH709" s="9">
        <v>63.25</v>
      </c>
      <c r="FI709" s="9">
        <v>60.65</v>
      </c>
      <c r="FJ709" s="9">
        <v>60.45</v>
      </c>
      <c r="FK709" s="9">
        <v>60.7</v>
      </c>
      <c r="FL709" s="9">
        <v>61.1</v>
      </c>
      <c r="FM709" s="9">
        <v>63.15</v>
      </c>
      <c r="FO709" s="9">
        <v>84.173100000000005</v>
      </c>
      <c r="FP709" s="7">
        <v>72.37</v>
      </c>
      <c r="FQ709" s="9">
        <v>1.3079000000000001</v>
      </c>
      <c r="FR709" s="7">
        <f t="shared" si="99"/>
        <v>55.332976527257436</v>
      </c>
      <c r="FT709" s="7">
        <v>3.89</v>
      </c>
      <c r="FU709" s="7">
        <v>3.86</v>
      </c>
      <c r="FV709" s="9">
        <v>84.302700000000002</v>
      </c>
      <c r="FX709" s="9">
        <v>71.84</v>
      </c>
      <c r="FY709" s="9">
        <v>71</v>
      </c>
      <c r="FZ709" s="9">
        <v>70.59</v>
      </c>
      <c r="GA709" s="9">
        <v>70.16</v>
      </c>
      <c r="GB709" s="9">
        <v>69.56</v>
      </c>
    </row>
    <row r="710" spans="1:184" x14ac:dyDescent="0.25">
      <c r="A710" s="6">
        <f t="shared" si="100"/>
        <v>45545</v>
      </c>
      <c r="B710" s="13">
        <f t="shared" si="126"/>
        <v>9</v>
      </c>
      <c r="C710" s="13">
        <f t="shared" si="127"/>
        <v>2024</v>
      </c>
      <c r="D710">
        <f t="shared" si="128"/>
        <v>202409</v>
      </c>
      <c r="E710">
        <f t="shared" si="129"/>
        <v>3</v>
      </c>
      <c r="F710">
        <f t="shared" si="130"/>
        <v>202403</v>
      </c>
      <c r="G710" t="s">
        <v>1520</v>
      </c>
      <c r="H710" s="9">
        <v>5</v>
      </c>
      <c r="I710" s="9">
        <v>4.95</v>
      </c>
      <c r="J710" s="10">
        <v>4.8949669</v>
      </c>
      <c r="K710" s="10">
        <v>4.7715873999999996</v>
      </c>
      <c r="L710" s="10">
        <v>4.6249608000000002</v>
      </c>
      <c r="M710" s="10">
        <v>4.4705417000000001</v>
      </c>
      <c r="N710" s="10">
        <v>4.3132438000000004</v>
      </c>
      <c r="O710" s="10">
        <v>4.1583667999999996</v>
      </c>
      <c r="P710" s="10">
        <v>4.0138800999999997</v>
      </c>
      <c r="Q710" s="10">
        <v>3.8854350000000002</v>
      </c>
      <c r="R710" s="10">
        <v>3.7762737999999998</v>
      </c>
      <c r="S710" s="10">
        <v>3.6862881999999999</v>
      </c>
      <c r="T710" s="10">
        <v>3.6140425999999999</v>
      </c>
      <c r="U710" s="10">
        <v>3.5564258999999998</v>
      </c>
      <c r="V710" s="10">
        <v>3.5088870000000001</v>
      </c>
      <c r="W710" s="10">
        <v>3.4694552000000001</v>
      </c>
      <c r="X710" s="10">
        <v>3.4369345</v>
      </c>
      <c r="Y710" s="10">
        <v>3.4101270000000001</v>
      </c>
      <c r="Z710" s="10">
        <v>3.3878355999999998</v>
      </c>
      <c r="AA710" s="10">
        <v>3.3688634</v>
      </c>
      <c r="AB710" s="10">
        <v>3.3521979000000002</v>
      </c>
      <c r="AC710" s="10">
        <v>3.3374633999999999</v>
      </c>
      <c r="AD710" s="10">
        <v>3.3244224</v>
      </c>
      <c r="AE710" s="10">
        <v>3.3128367000000001</v>
      </c>
      <c r="AF710" s="10">
        <v>3.3024683000000001</v>
      </c>
      <c r="AG710" s="10">
        <v>3.2930793999999999</v>
      </c>
      <c r="AH710" s="10">
        <v>3.2844639</v>
      </c>
      <c r="AI710" s="10">
        <v>3.2765430000000002</v>
      </c>
      <c r="AJ710" s="10">
        <v>3.2692701</v>
      </c>
      <c r="AK710" s="10">
        <v>3.2625983000000001</v>
      </c>
      <c r="AL710" s="10">
        <v>3.2564807999999998</v>
      </c>
      <c r="AM710" s="10">
        <v>3.2508708999999998</v>
      </c>
      <c r="AN710" s="10">
        <v>3.2457218000000001</v>
      </c>
      <c r="AO710" s="10">
        <v>3.2409865999999998</v>
      </c>
      <c r="AP710" s="10">
        <v>3.2366187000000002</v>
      </c>
      <c r="AQ710" s="10">
        <v>3.2325712000000002</v>
      </c>
      <c r="AR710" s="10">
        <v>3.2287971999999998</v>
      </c>
      <c r="AS710" s="10">
        <v>3.2252500999999998</v>
      </c>
      <c r="AT710" s="10">
        <v>3.2218930000000001</v>
      </c>
      <c r="AU710" s="10">
        <v>3.2187285000000001</v>
      </c>
      <c r="AV710" s="10">
        <v>3.2157692</v>
      </c>
      <c r="AW710" s="10">
        <v>3.2130276000000002</v>
      </c>
      <c r="AX710" s="10">
        <v>3.2105163000000001</v>
      </c>
      <c r="AY710" s="10">
        <v>3.2082478999999999</v>
      </c>
      <c r="AZ710" s="10">
        <v>3.2062349000000001</v>
      </c>
      <c r="BA710" s="10">
        <v>3.2044899</v>
      </c>
      <c r="BB710" s="10">
        <v>3.2030254999999999</v>
      </c>
      <c r="BC710" s="10">
        <v>3.2018542999999999</v>
      </c>
      <c r="BD710" s="10">
        <v>3.2009886999999999</v>
      </c>
      <c r="BE710" s="10">
        <v>3.2004413999999999</v>
      </c>
      <c r="BF710" s="10">
        <v>3.2002234000000001</v>
      </c>
      <c r="BG710" s="10">
        <v>3.2003393</v>
      </c>
      <c r="BH710" s="10">
        <v>3.2007911999999998</v>
      </c>
      <c r="BI710" s="10">
        <v>3.2015815000000001</v>
      </c>
      <c r="BJ710" s="10">
        <v>3.2027123</v>
      </c>
      <c r="BK710" s="10">
        <v>3.2041860999999998</v>
      </c>
      <c r="BL710" s="10">
        <v>3.2060048999999999</v>
      </c>
      <c r="BM710" s="10">
        <v>3.2081713000000001</v>
      </c>
      <c r="BN710" s="10">
        <v>3.2106873</v>
      </c>
      <c r="BO710" s="10">
        <v>3.2135552999999999</v>
      </c>
      <c r="BP710" s="10">
        <v>3.2167775999999999</v>
      </c>
      <c r="BQ710" s="10">
        <v>3.2203563000000002</v>
      </c>
      <c r="BR710" s="10">
        <v>3.2489870000000001</v>
      </c>
      <c r="BS710" s="10">
        <v>3.2882552</v>
      </c>
      <c r="BU710" s="9">
        <v>84.58</v>
      </c>
      <c r="BV710" s="9">
        <v>93.5</v>
      </c>
      <c r="BW710" s="9">
        <v>97.85</v>
      </c>
      <c r="BX710" s="9">
        <v>99.89</v>
      </c>
      <c r="BY710" s="9">
        <v>100.49</v>
      </c>
      <c r="BZ710" s="9">
        <v>97.41</v>
      </c>
      <c r="CA710" s="9">
        <v>93.81</v>
      </c>
      <c r="CB710" s="9">
        <v>90.66</v>
      </c>
      <c r="CC710" s="9">
        <v>89.36</v>
      </c>
      <c r="CD710" s="9">
        <v>87.56</v>
      </c>
      <c r="CE710" s="9">
        <v>89.54</v>
      </c>
      <c r="CF710" s="9">
        <v>90.68</v>
      </c>
      <c r="CG710" s="9">
        <v>91.34</v>
      </c>
      <c r="CH710" s="9">
        <v>96.9</v>
      </c>
      <c r="CI710" s="9">
        <v>100.51</v>
      </c>
      <c r="CJ710" s="9">
        <v>101.75</v>
      </c>
      <c r="CK710" s="9">
        <v>102.36</v>
      </c>
      <c r="CL710" s="9">
        <v>94.86</v>
      </c>
      <c r="CM710" s="9">
        <v>79.260000000000005</v>
      </c>
      <c r="CN710" s="9">
        <v>76.19</v>
      </c>
      <c r="CO710" s="9">
        <v>73.709999999999994</v>
      </c>
      <c r="CP710" s="9">
        <v>72.97</v>
      </c>
      <c r="CQ710" s="9">
        <v>73.650000000000006</v>
      </c>
      <c r="CR710" s="9">
        <v>75.64</v>
      </c>
      <c r="CS710" s="9">
        <v>79.87</v>
      </c>
      <c r="CT710" s="9">
        <v>83.15</v>
      </c>
      <c r="CU710" s="9">
        <v>86.24</v>
      </c>
      <c r="CV710" s="9">
        <v>88.58</v>
      </c>
      <c r="CW710" s="9">
        <v>87.54</v>
      </c>
      <c r="CX710" s="9">
        <v>83.16</v>
      </c>
      <c r="CY710" s="9">
        <v>67.66</v>
      </c>
      <c r="CZ710" s="9">
        <v>65.239999999999995</v>
      </c>
      <c r="DA710" s="9">
        <v>63.98</v>
      </c>
      <c r="DB710" s="9">
        <v>63.74</v>
      </c>
      <c r="DC710" s="9">
        <v>64.290000000000006</v>
      </c>
      <c r="DD710" s="9">
        <v>65.2</v>
      </c>
      <c r="DE710" s="9">
        <v>70.02</v>
      </c>
      <c r="DF710" s="9">
        <v>73.5</v>
      </c>
      <c r="DG710" s="9">
        <v>76.650000000000006</v>
      </c>
      <c r="DH710" s="9">
        <v>78.5</v>
      </c>
      <c r="DI710" s="9">
        <v>77.48</v>
      </c>
      <c r="DJ710" s="9">
        <v>74.040000000000006</v>
      </c>
      <c r="DK710" s="9">
        <v>68.739999999999995</v>
      </c>
      <c r="DL710" s="9">
        <v>64.81</v>
      </c>
      <c r="DM710" s="9">
        <v>63.79</v>
      </c>
      <c r="DN710" s="9">
        <v>63.26</v>
      </c>
      <c r="DO710" s="9">
        <v>61.86</v>
      </c>
      <c r="DP710" s="9">
        <v>64.790000000000006</v>
      </c>
      <c r="DR710" s="9">
        <v>72.650000000000006</v>
      </c>
      <c r="DS710" s="9">
        <v>84.7</v>
      </c>
      <c r="DT710" s="9">
        <v>85.75</v>
      </c>
      <c r="DU710" s="9">
        <v>92.2</v>
      </c>
      <c r="DV710" s="9">
        <v>91.45</v>
      </c>
      <c r="DW710" s="9">
        <v>83.2</v>
      </c>
      <c r="DX710" s="9">
        <v>77.099999999999994</v>
      </c>
      <c r="DY710" s="9">
        <v>74.5</v>
      </c>
      <c r="DZ710" s="9">
        <v>74</v>
      </c>
      <c r="EA710" s="9">
        <v>72.599999999999994</v>
      </c>
      <c r="EB710" s="9">
        <v>72.8</v>
      </c>
      <c r="EC710" s="9">
        <v>75.650000000000006</v>
      </c>
      <c r="ED710" s="9">
        <v>83.95</v>
      </c>
      <c r="EE710" s="9">
        <v>86.6</v>
      </c>
      <c r="EF710" s="9">
        <v>86.95</v>
      </c>
      <c r="EG710" s="9">
        <v>86.95</v>
      </c>
      <c r="EH710" s="9">
        <v>86.2</v>
      </c>
      <c r="EI710" s="9">
        <v>81.400000000000006</v>
      </c>
      <c r="EJ710" s="9">
        <v>68.2</v>
      </c>
      <c r="EK710" s="9">
        <v>64.099999999999994</v>
      </c>
      <c r="EL710" s="9">
        <v>63.8</v>
      </c>
      <c r="EM710" s="9">
        <v>64.150000000000006</v>
      </c>
      <c r="EN710" s="9">
        <v>64.75</v>
      </c>
      <c r="EO710" s="9">
        <v>67.650000000000006</v>
      </c>
      <c r="EP710" s="9">
        <v>75.7</v>
      </c>
      <c r="EQ710" s="9">
        <v>78.3</v>
      </c>
      <c r="ER710" s="9">
        <v>78.599999999999994</v>
      </c>
      <c r="ES710" s="9">
        <v>78.55</v>
      </c>
      <c r="ET710" s="9">
        <v>77.95</v>
      </c>
      <c r="EU710" s="9">
        <v>74.349999999999994</v>
      </c>
      <c r="EV710" s="9">
        <v>64.5</v>
      </c>
      <c r="EW710" s="9">
        <v>61.4</v>
      </c>
      <c r="EX710" s="9">
        <v>61.2</v>
      </c>
      <c r="EY710" s="9">
        <v>61.4</v>
      </c>
      <c r="EZ710" s="9">
        <v>61.95</v>
      </c>
      <c r="FA710" s="9">
        <v>64.5</v>
      </c>
      <c r="FB710" s="9">
        <v>71.650000000000006</v>
      </c>
      <c r="FC710" s="9">
        <v>73.900000000000006</v>
      </c>
      <c r="FD710" s="9">
        <v>74.150000000000006</v>
      </c>
      <c r="FE710" s="9">
        <v>74.099999999999994</v>
      </c>
      <c r="FF710" s="9">
        <v>73.599999999999994</v>
      </c>
      <c r="FG710" s="9">
        <v>70.55</v>
      </c>
      <c r="FH710" s="9">
        <v>62.25</v>
      </c>
      <c r="FI710" s="9">
        <v>59.65</v>
      </c>
      <c r="FJ710" s="9">
        <v>59.45</v>
      </c>
      <c r="FK710" s="9">
        <v>59.65</v>
      </c>
      <c r="FL710" s="9">
        <v>60.1</v>
      </c>
      <c r="FM710" s="9">
        <v>62.15</v>
      </c>
      <c r="FO710" s="9">
        <v>84.143299999999996</v>
      </c>
      <c r="FP710" s="7">
        <v>70.34</v>
      </c>
      <c r="FQ710" s="9">
        <v>1.3057000000000001</v>
      </c>
      <c r="FR710" s="7">
        <f t="shared" si="99"/>
        <v>53.871486558933903</v>
      </c>
      <c r="FT710" s="7">
        <v>3.87</v>
      </c>
      <c r="FU710" s="7">
        <v>3.83</v>
      </c>
      <c r="FV710" s="9">
        <v>84.275099999999995</v>
      </c>
      <c r="FX710" s="9">
        <v>69.19</v>
      </c>
      <c r="FY710" s="9">
        <v>68.540000000000006</v>
      </c>
      <c r="FZ710" s="9">
        <v>68.3</v>
      </c>
      <c r="GA710" s="9">
        <v>68.11</v>
      </c>
      <c r="GB710" s="9">
        <v>67.86</v>
      </c>
    </row>
    <row r="711" spans="1:184" x14ac:dyDescent="0.25">
      <c r="A711" s="6">
        <f t="shared" si="100"/>
        <v>45546</v>
      </c>
      <c r="B711" s="13">
        <f t="shared" si="126"/>
        <v>9</v>
      </c>
      <c r="C711" s="13">
        <f t="shared" si="127"/>
        <v>2024</v>
      </c>
      <c r="D711">
        <f t="shared" si="128"/>
        <v>202409</v>
      </c>
      <c r="E711">
        <f t="shared" si="129"/>
        <v>3</v>
      </c>
      <c r="F711">
        <f t="shared" si="130"/>
        <v>202403</v>
      </c>
      <c r="G711" t="s">
        <v>1521</v>
      </c>
      <c r="H711" s="9">
        <v>5</v>
      </c>
      <c r="I711" s="9">
        <v>4.95</v>
      </c>
      <c r="J711" s="10">
        <v>4.8989111999999997</v>
      </c>
      <c r="K711" s="10">
        <v>4.7599605</v>
      </c>
      <c r="L711" s="10">
        <v>4.5995920999999997</v>
      </c>
      <c r="M711" s="10">
        <v>4.4331474000000002</v>
      </c>
      <c r="N711" s="10">
        <v>4.2651541000000002</v>
      </c>
      <c r="O711" s="10">
        <v>4.1007895000000003</v>
      </c>
      <c r="P711" s="10">
        <v>3.9481891</v>
      </c>
      <c r="Q711" s="10">
        <v>3.8133995999999999</v>
      </c>
      <c r="R711" s="10">
        <v>3.6994655000000001</v>
      </c>
      <c r="S711" s="10">
        <v>3.6061974999999999</v>
      </c>
      <c r="T711" s="10">
        <v>3.5317677000000001</v>
      </c>
      <c r="U711" s="10">
        <v>3.4727622</v>
      </c>
      <c r="V711" s="10">
        <v>3.4244170999999999</v>
      </c>
      <c r="W711" s="10">
        <v>3.3846455999999998</v>
      </c>
      <c r="X711" s="10">
        <v>3.3521458000000002</v>
      </c>
      <c r="Y711" s="10">
        <v>3.3256141000000001</v>
      </c>
      <c r="Z711" s="10">
        <v>3.3037473999999998</v>
      </c>
      <c r="AA711" s="10">
        <v>3.2852435</v>
      </c>
      <c r="AB711" s="10">
        <v>3.2690008000000002</v>
      </c>
      <c r="AC711" s="10">
        <v>3.2546138</v>
      </c>
      <c r="AD711" s="10">
        <v>3.2418277999999998</v>
      </c>
      <c r="AE711" s="10">
        <v>3.2303872</v>
      </c>
      <c r="AF711" s="10">
        <v>3.2200367000000001</v>
      </c>
      <c r="AG711" s="10">
        <v>3.2105214000000002</v>
      </c>
      <c r="AH711" s="10">
        <v>3.2016252999999999</v>
      </c>
      <c r="AI711" s="10">
        <v>3.1932906000000001</v>
      </c>
      <c r="AJ711" s="10">
        <v>3.1854990999999999</v>
      </c>
      <c r="AK711" s="10">
        <v>3.1782322999999999</v>
      </c>
      <c r="AL711" s="10">
        <v>3.1714718</v>
      </c>
      <c r="AM711" s="10">
        <v>3.1651994000000001</v>
      </c>
      <c r="AN711" s="10">
        <v>3.1593968000000001</v>
      </c>
      <c r="AO711" s="10">
        <v>3.1540454000000002</v>
      </c>
      <c r="AP711" s="10">
        <v>3.1491270999999998</v>
      </c>
      <c r="AQ711" s="10">
        <v>3.1446234999999998</v>
      </c>
      <c r="AR711" s="10">
        <v>3.1405162</v>
      </c>
      <c r="AS711" s="10">
        <v>3.1367867999999999</v>
      </c>
      <c r="AT711" s="10">
        <v>3.1334203</v>
      </c>
      <c r="AU711" s="10">
        <v>3.1304172000000001</v>
      </c>
      <c r="AV711" s="10">
        <v>3.127783</v>
      </c>
      <c r="AW711" s="10">
        <v>3.1255229999999998</v>
      </c>
      <c r="AX711" s="10">
        <v>3.1236426000000002</v>
      </c>
      <c r="AY711" s="10">
        <v>3.1221473</v>
      </c>
      <c r="AZ711" s="10">
        <v>3.1210423</v>
      </c>
      <c r="BA711" s="10">
        <v>3.1203330999999999</v>
      </c>
      <c r="BB711" s="10">
        <v>3.120025</v>
      </c>
      <c r="BC711" s="10">
        <v>3.1201235</v>
      </c>
      <c r="BD711" s="10">
        <v>3.1206339999999999</v>
      </c>
      <c r="BE711" s="10">
        <v>3.1215617</v>
      </c>
      <c r="BF711" s="10">
        <v>3.1229098999999998</v>
      </c>
      <c r="BG711" s="10">
        <v>3.1246716000000001</v>
      </c>
      <c r="BH711" s="10">
        <v>3.1268370000000001</v>
      </c>
      <c r="BI711" s="10">
        <v>3.1293964000000001</v>
      </c>
      <c r="BJ711" s="10">
        <v>3.1323400000000001</v>
      </c>
      <c r="BK711" s="10">
        <v>3.1356579999999998</v>
      </c>
      <c r="BL711" s="10">
        <v>3.1393407999999998</v>
      </c>
      <c r="BM711" s="10">
        <v>3.1433786000000001</v>
      </c>
      <c r="BN711" s="10">
        <v>3.1477615999999999</v>
      </c>
      <c r="BO711" s="10">
        <v>3.1524801</v>
      </c>
      <c r="BP711" s="10">
        <v>3.1575243</v>
      </c>
      <c r="BQ711" s="10">
        <v>3.1628845999999999</v>
      </c>
      <c r="BR711" s="10">
        <v>3.2010687</v>
      </c>
      <c r="BS711" s="10">
        <v>3.2477642000000002</v>
      </c>
      <c r="BU711" s="9">
        <v>87.31</v>
      </c>
      <c r="BV711" s="9">
        <v>95.32</v>
      </c>
      <c r="BW711" s="9">
        <v>99.03</v>
      </c>
      <c r="BX711" s="9">
        <v>101.22</v>
      </c>
      <c r="BY711" s="9">
        <v>101.91</v>
      </c>
      <c r="BZ711" s="9">
        <v>98.72</v>
      </c>
      <c r="CA711" s="9">
        <v>94.72</v>
      </c>
      <c r="CB711" s="9">
        <v>91.49</v>
      </c>
      <c r="CC711" s="9">
        <v>90.15</v>
      </c>
      <c r="CD711" s="9">
        <v>88.23</v>
      </c>
      <c r="CE711" s="9">
        <v>90.21</v>
      </c>
      <c r="CF711" s="9">
        <v>91.35</v>
      </c>
      <c r="CG711" s="9">
        <v>92.6</v>
      </c>
      <c r="CH711" s="9">
        <v>98.16</v>
      </c>
      <c r="CI711" s="9">
        <v>101.77</v>
      </c>
      <c r="CJ711" s="9">
        <v>102.41</v>
      </c>
      <c r="CK711" s="9">
        <v>103.02</v>
      </c>
      <c r="CL711" s="9">
        <v>95.52</v>
      </c>
      <c r="CM711" s="9">
        <v>79.709999999999994</v>
      </c>
      <c r="CN711" s="9">
        <v>76.64</v>
      </c>
      <c r="CO711" s="9">
        <v>74.16</v>
      </c>
      <c r="CP711" s="9">
        <v>73.42</v>
      </c>
      <c r="CQ711" s="9">
        <v>74.099999999999994</v>
      </c>
      <c r="CR711" s="9">
        <v>76.09</v>
      </c>
      <c r="CS711" s="9">
        <v>80.25</v>
      </c>
      <c r="CT711" s="9">
        <v>83.53</v>
      </c>
      <c r="CU711" s="9">
        <v>86.62</v>
      </c>
      <c r="CV711" s="9">
        <v>88.96</v>
      </c>
      <c r="CW711" s="9">
        <v>87.92</v>
      </c>
      <c r="CX711" s="9">
        <v>83.54</v>
      </c>
      <c r="CY711" s="9">
        <v>67.94</v>
      </c>
      <c r="CZ711" s="9">
        <v>65.52</v>
      </c>
      <c r="DA711" s="9">
        <v>64.260000000000005</v>
      </c>
      <c r="DB711" s="9">
        <v>64.02</v>
      </c>
      <c r="DC711" s="9">
        <v>64.569999999999993</v>
      </c>
      <c r="DD711" s="9">
        <v>65.48</v>
      </c>
      <c r="DE711" s="9">
        <v>70.3</v>
      </c>
      <c r="DF711" s="9">
        <v>73.78</v>
      </c>
      <c r="DG711" s="9">
        <v>76.930000000000007</v>
      </c>
      <c r="DH711" s="9">
        <v>78.78</v>
      </c>
      <c r="DI711" s="9">
        <v>77.760000000000005</v>
      </c>
      <c r="DJ711" s="9">
        <v>74.319999999999993</v>
      </c>
      <c r="DK711" s="9">
        <v>68.92</v>
      </c>
      <c r="DL711" s="9">
        <v>64.989999999999995</v>
      </c>
      <c r="DM711" s="9">
        <v>63.97</v>
      </c>
      <c r="DN711" s="9">
        <v>63.44</v>
      </c>
      <c r="DO711" s="9">
        <v>62.04</v>
      </c>
      <c r="DP711" s="9">
        <v>64.97</v>
      </c>
      <c r="DR711" s="9">
        <v>73.7</v>
      </c>
      <c r="DS711" s="9">
        <v>85.55</v>
      </c>
      <c r="DT711" s="9">
        <v>86.75</v>
      </c>
      <c r="DU711" s="9">
        <v>92.45</v>
      </c>
      <c r="DV711" s="9">
        <v>91.7</v>
      </c>
      <c r="DW711" s="9">
        <v>83.45</v>
      </c>
      <c r="DX711" s="9">
        <v>77.400000000000006</v>
      </c>
      <c r="DY711" s="9">
        <v>74.8</v>
      </c>
      <c r="DZ711" s="9">
        <v>74.3</v>
      </c>
      <c r="EA711" s="9">
        <v>73.400000000000006</v>
      </c>
      <c r="EB711" s="9">
        <v>73.599999999999994</v>
      </c>
      <c r="EC711" s="9">
        <v>76.45</v>
      </c>
      <c r="ED711" s="9">
        <v>82.85</v>
      </c>
      <c r="EE711" s="9">
        <v>85</v>
      </c>
      <c r="EF711" s="9">
        <v>85.95</v>
      </c>
      <c r="EG711" s="9">
        <v>87.6</v>
      </c>
      <c r="EH711" s="9">
        <v>87.45</v>
      </c>
      <c r="EI711" s="9">
        <v>82.65</v>
      </c>
      <c r="EJ711" s="9">
        <v>69.150000000000006</v>
      </c>
      <c r="EK711" s="9">
        <v>64.900000000000006</v>
      </c>
      <c r="EL711" s="9">
        <v>64.650000000000006</v>
      </c>
      <c r="EM711" s="9">
        <v>65</v>
      </c>
      <c r="EN711" s="9">
        <v>65.599999999999994</v>
      </c>
      <c r="EO711" s="9">
        <v>68.3</v>
      </c>
      <c r="EP711" s="9">
        <v>75.8</v>
      </c>
      <c r="EQ711" s="9">
        <v>78.2</v>
      </c>
      <c r="ER711" s="9">
        <v>78.5</v>
      </c>
      <c r="ES711" s="9">
        <v>78.45</v>
      </c>
      <c r="ET711" s="9">
        <v>77.849999999999994</v>
      </c>
      <c r="EU711" s="9">
        <v>74.400000000000006</v>
      </c>
      <c r="EV711" s="9">
        <v>64.900000000000006</v>
      </c>
      <c r="EW711" s="9">
        <v>61.95</v>
      </c>
      <c r="EX711" s="9">
        <v>61.75</v>
      </c>
      <c r="EY711" s="9">
        <v>61.95</v>
      </c>
      <c r="EZ711" s="9">
        <v>62.45</v>
      </c>
      <c r="FA711" s="9">
        <v>65</v>
      </c>
      <c r="FB711" s="9">
        <v>72.099999999999994</v>
      </c>
      <c r="FC711" s="9">
        <v>74.349999999999994</v>
      </c>
      <c r="FD711" s="9">
        <v>74.650000000000006</v>
      </c>
      <c r="FE711" s="9">
        <v>74.55</v>
      </c>
      <c r="FF711" s="9">
        <v>74.05</v>
      </c>
      <c r="FG711" s="9">
        <v>71</v>
      </c>
      <c r="FH711" s="9">
        <v>62.7</v>
      </c>
      <c r="FI711" s="9">
        <v>60.1</v>
      </c>
      <c r="FJ711" s="9">
        <v>59.9</v>
      </c>
      <c r="FK711" s="9">
        <v>60.1</v>
      </c>
      <c r="FL711" s="9">
        <v>60.55</v>
      </c>
      <c r="FM711" s="9">
        <v>62.65</v>
      </c>
      <c r="FO711" s="9">
        <v>83.884</v>
      </c>
      <c r="FP711" s="7">
        <v>70.31</v>
      </c>
      <c r="FQ711" s="9">
        <v>1.3015000000000001</v>
      </c>
      <c r="FR711" s="7">
        <f t="shared" si="99"/>
        <v>54.022281982328082</v>
      </c>
      <c r="FT711" s="7">
        <v>3.8</v>
      </c>
      <c r="FU711" s="7">
        <v>3.77</v>
      </c>
      <c r="FV711" s="9">
        <v>84.011200000000002</v>
      </c>
      <c r="FX711" s="9">
        <v>70.61</v>
      </c>
      <c r="FY711" s="9">
        <v>69.81</v>
      </c>
      <c r="FZ711" s="9">
        <v>69.5</v>
      </c>
      <c r="GA711" s="9">
        <v>69.180000000000007</v>
      </c>
      <c r="GB711" s="9">
        <v>68.650000000000006</v>
      </c>
    </row>
    <row r="712" spans="1:184" x14ac:dyDescent="0.25">
      <c r="A712" s="6">
        <f t="shared" si="100"/>
        <v>45547</v>
      </c>
      <c r="B712" s="13">
        <f t="shared" si="126"/>
        <v>9</v>
      </c>
      <c r="C712" s="13">
        <f t="shared" si="127"/>
        <v>2024</v>
      </c>
      <c r="D712">
        <f t="shared" si="128"/>
        <v>202409</v>
      </c>
      <c r="E712">
        <f t="shared" si="129"/>
        <v>3</v>
      </c>
      <c r="F712">
        <f t="shared" si="130"/>
        <v>202403</v>
      </c>
      <c r="G712" t="s">
        <v>1522</v>
      </c>
      <c r="H712" s="9">
        <v>5</v>
      </c>
      <c r="I712" s="9">
        <v>4.95</v>
      </c>
      <c r="J712" s="10">
        <v>4.9011401000000001</v>
      </c>
      <c r="K712" s="10">
        <v>4.7699708000000003</v>
      </c>
      <c r="L712" s="10">
        <v>4.6201340999999996</v>
      </c>
      <c r="M712" s="10">
        <v>4.4629949</v>
      </c>
      <c r="N712" s="10">
        <v>4.3021758999999999</v>
      </c>
      <c r="O712" s="10">
        <v>4.1436658</v>
      </c>
      <c r="P712" s="10">
        <v>3.9967480000000002</v>
      </c>
      <c r="Q712" s="10">
        <v>3.8682322999999998</v>
      </c>
      <c r="R712" s="10">
        <v>3.7602389000000001</v>
      </c>
      <c r="S712" s="10">
        <v>3.6722796999999998</v>
      </c>
      <c r="T712" s="10">
        <v>3.6015081000000002</v>
      </c>
      <c r="U712" s="10">
        <v>3.5445867999999998</v>
      </c>
      <c r="V712" s="10">
        <v>3.4966474999999999</v>
      </c>
      <c r="W712" s="10">
        <v>3.4557668000000001</v>
      </c>
      <c r="X712" s="10">
        <v>3.4209141999999999</v>
      </c>
      <c r="Y712" s="10">
        <v>3.3910575000000001</v>
      </c>
      <c r="Z712" s="10">
        <v>3.3651648999999999</v>
      </c>
      <c r="AA712" s="10">
        <v>3.3422054999999999</v>
      </c>
      <c r="AB712" s="10">
        <v>3.3213197999999999</v>
      </c>
      <c r="AC712" s="10">
        <v>3.3022429</v>
      </c>
      <c r="AD712" s="10">
        <v>3.2848389</v>
      </c>
      <c r="AE712" s="10">
        <v>3.2689710999999999</v>
      </c>
      <c r="AF712" s="10">
        <v>3.2545030000000001</v>
      </c>
      <c r="AG712" s="10">
        <v>3.2412985999999999</v>
      </c>
      <c r="AH712" s="10">
        <v>3.2292315</v>
      </c>
      <c r="AI712" s="10">
        <v>3.2182255999999998</v>
      </c>
      <c r="AJ712" s="10">
        <v>3.2082204000000001</v>
      </c>
      <c r="AK712" s="10">
        <v>3.1991551999999999</v>
      </c>
      <c r="AL712" s="10">
        <v>3.1909689000000001</v>
      </c>
      <c r="AM712" s="10">
        <v>3.1836011000000002</v>
      </c>
      <c r="AN712" s="10">
        <v>3.1769910000000001</v>
      </c>
      <c r="AO712" s="10">
        <v>3.1710777999999999</v>
      </c>
      <c r="AP712" s="10">
        <v>3.1658008</v>
      </c>
      <c r="AQ712" s="10">
        <v>3.1610992000000002</v>
      </c>
      <c r="AR712" s="10">
        <v>3.1569123000000001</v>
      </c>
      <c r="AS712" s="10">
        <v>3.1531794</v>
      </c>
      <c r="AT712" s="10">
        <v>3.1498485000000001</v>
      </c>
      <c r="AU712" s="10">
        <v>3.146906</v>
      </c>
      <c r="AV712" s="10">
        <v>3.1443490000000001</v>
      </c>
      <c r="AW712" s="10">
        <v>3.1421747999999998</v>
      </c>
      <c r="AX712" s="10">
        <v>3.1403802999999999</v>
      </c>
      <c r="AY712" s="10">
        <v>3.1389627999999998</v>
      </c>
      <c r="AZ712" s="10">
        <v>3.1379193000000001</v>
      </c>
      <c r="BA712" s="10">
        <v>3.1372469999999999</v>
      </c>
      <c r="BB712" s="10">
        <v>3.1369429000000002</v>
      </c>
      <c r="BC712" s="10">
        <v>3.1370041999999998</v>
      </c>
      <c r="BD712" s="10">
        <v>3.1374279999999999</v>
      </c>
      <c r="BE712" s="10">
        <v>3.1382115000000002</v>
      </c>
      <c r="BF712" s="10">
        <v>3.1393513999999998</v>
      </c>
      <c r="BG712" s="10">
        <v>3.1408431999999999</v>
      </c>
      <c r="BH712" s="10">
        <v>3.1426823000000002</v>
      </c>
      <c r="BI712" s="10">
        <v>3.1448637000000002</v>
      </c>
      <c r="BJ712" s="10">
        <v>3.1473825999999998</v>
      </c>
      <c r="BK712" s="10">
        <v>3.1502343000000002</v>
      </c>
      <c r="BL712" s="10">
        <v>3.1534138999999999</v>
      </c>
      <c r="BM712" s="10">
        <v>3.1569166000000002</v>
      </c>
      <c r="BN712" s="10">
        <v>3.1607376</v>
      </c>
      <c r="BO712" s="10">
        <v>3.1648719999999999</v>
      </c>
      <c r="BP712" s="10">
        <v>3.1693152000000002</v>
      </c>
      <c r="BQ712" s="10">
        <v>3.1740621</v>
      </c>
      <c r="BR712" s="10">
        <v>3.2084636999999998</v>
      </c>
      <c r="BS712" s="10">
        <v>3.2514286999999999</v>
      </c>
      <c r="BU712" s="9">
        <v>84.42</v>
      </c>
      <c r="BV712" s="9">
        <v>92.56</v>
      </c>
      <c r="BW712" s="9">
        <v>96.3</v>
      </c>
      <c r="BX712" s="9">
        <v>98.42</v>
      </c>
      <c r="BY712" s="9">
        <v>99.17</v>
      </c>
      <c r="BZ712" s="9">
        <v>96.05</v>
      </c>
      <c r="CA712" s="9">
        <v>92.19</v>
      </c>
      <c r="CB712" s="9">
        <v>89.13</v>
      </c>
      <c r="CC712" s="9">
        <v>87.84</v>
      </c>
      <c r="CD712" s="9">
        <v>86.24</v>
      </c>
      <c r="CE712" s="9">
        <v>87.74</v>
      </c>
      <c r="CF712" s="9">
        <v>88.89</v>
      </c>
      <c r="CG712" s="9">
        <v>90.07</v>
      </c>
      <c r="CH712" s="9">
        <v>95.66</v>
      </c>
      <c r="CI712" s="9">
        <v>99.29</v>
      </c>
      <c r="CJ712" s="9">
        <v>99.95</v>
      </c>
      <c r="CK712" s="9">
        <v>100.58</v>
      </c>
      <c r="CL712" s="9">
        <v>93.25</v>
      </c>
      <c r="CM712" s="9">
        <v>79.05</v>
      </c>
      <c r="CN712" s="9">
        <v>75.98</v>
      </c>
      <c r="CO712" s="9">
        <v>73.5</v>
      </c>
      <c r="CP712" s="9">
        <v>72.48</v>
      </c>
      <c r="CQ712" s="9">
        <v>73.16</v>
      </c>
      <c r="CR712" s="9">
        <v>75.150000000000006</v>
      </c>
      <c r="CS712" s="9">
        <v>79.58</v>
      </c>
      <c r="CT712" s="9">
        <v>82.88</v>
      </c>
      <c r="CU712" s="9">
        <v>85.99</v>
      </c>
      <c r="CV712" s="9">
        <v>88.37</v>
      </c>
      <c r="CW712" s="9">
        <v>87.37</v>
      </c>
      <c r="CX712" s="9">
        <v>83.04</v>
      </c>
      <c r="CY712" s="9">
        <v>67.510000000000005</v>
      </c>
      <c r="CZ712" s="9">
        <v>65.25</v>
      </c>
      <c r="DA712" s="9">
        <v>64</v>
      </c>
      <c r="DB712" s="9">
        <v>63.76</v>
      </c>
      <c r="DC712" s="9">
        <v>64.31</v>
      </c>
      <c r="DD712" s="9">
        <v>65.22</v>
      </c>
      <c r="DE712" s="9">
        <v>70.239999999999995</v>
      </c>
      <c r="DF712" s="9">
        <v>73.72</v>
      </c>
      <c r="DG712" s="9">
        <v>76.87</v>
      </c>
      <c r="DH712" s="9">
        <v>78.72</v>
      </c>
      <c r="DI712" s="9">
        <v>77.7</v>
      </c>
      <c r="DJ712" s="9">
        <v>74.260000000000005</v>
      </c>
      <c r="DK712" s="9">
        <v>68.91</v>
      </c>
      <c r="DL712" s="9">
        <v>64.98</v>
      </c>
      <c r="DM712" s="9">
        <v>63.96</v>
      </c>
      <c r="DN712" s="9">
        <v>63.43</v>
      </c>
      <c r="DO712" s="9">
        <v>62.03</v>
      </c>
      <c r="DP712" s="9">
        <v>64.959999999999994</v>
      </c>
      <c r="DR712" s="9">
        <v>72.099999999999994</v>
      </c>
      <c r="DS712" s="9">
        <v>83.75</v>
      </c>
      <c r="DT712" s="9">
        <v>84.4</v>
      </c>
      <c r="DU712" s="9">
        <v>91.05</v>
      </c>
      <c r="DV712" s="9">
        <v>91</v>
      </c>
      <c r="DW712" s="9">
        <v>81.19</v>
      </c>
      <c r="DX712" s="9">
        <v>75.150000000000006</v>
      </c>
      <c r="DY712" s="9">
        <v>73.099999999999994</v>
      </c>
      <c r="DZ712" s="9">
        <v>72.400000000000006</v>
      </c>
      <c r="EA712" s="9">
        <v>71</v>
      </c>
      <c r="EB712" s="9">
        <v>71</v>
      </c>
      <c r="EC712" s="9">
        <v>73.849999999999994</v>
      </c>
      <c r="ED712" s="9">
        <v>81.599999999999994</v>
      </c>
      <c r="EE712" s="9">
        <v>84.2</v>
      </c>
      <c r="EF712" s="9">
        <v>85</v>
      </c>
      <c r="EG712" s="9">
        <v>86.3</v>
      </c>
      <c r="EH712" s="9">
        <v>86.05</v>
      </c>
      <c r="EI712" s="9">
        <v>81.45</v>
      </c>
      <c r="EJ712" s="9">
        <v>68.5</v>
      </c>
      <c r="EK712" s="9">
        <v>64.45</v>
      </c>
      <c r="EL712" s="9">
        <v>64.2</v>
      </c>
      <c r="EM712" s="9">
        <v>64.5</v>
      </c>
      <c r="EN712" s="9">
        <v>65.099999999999994</v>
      </c>
      <c r="EO712" s="9">
        <v>67.75</v>
      </c>
      <c r="EP712" s="9">
        <v>75</v>
      </c>
      <c r="EQ712" s="9">
        <v>77.349999999999994</v>
      </c>
      <c r="ER712" s="9">
        <v>77.599999999999994</v>
      </c>
      <c r="ES712" s="9">
        <v>77.55</v>
      </c>
      <c r="ET712" s="9">
        <v>77</v>
      </c>
      <c r="EU712" s="9">
        <v>73.599999999999994</v>
      </c>
      <c r="EV712" s="9">
        <v>64.349999999999994</v>
      </c>
      <c r="EW712" s="9">
        <v>61.45</v>
      </c>
      <c r="EX712" s="9">
        <v>61.25</v>
      </c>
      <c r="EY712" s="9">
        <v>61.45</v>
      </c>
      <c r="EZ712" s="9">
        <v>61.95</v>
      </c>
      <c r="FA712" s="9">
        <v>64.55</v>
      </c>
      <c r="FB712" s="9">
        <v>71.55</v>
      </c>
      <c r="FC712" s="9">
        <v>73.849999999999994</v>
      </c>
      <c r="FD712" s="9">
        <v>74.05</v>
      </c>
      <c r="FE712" s="9">
        <v>73.95</v>
      </c>
      <c r="FF712" s="9">
        <v>73.5</v>
      </c>
      <c r="FG712" s="9">
        <v>71.05</v>
      </c>
      <c r="FH712" s="9">
        <v>64.45</v>
      </c>
      <c r="FI712" s="9">
        <v>62.4</v>
      </c>
      <c r="FJ712" s="9">
        <v>62.25</v>
      </c>
      <c r="FK712" s="9">
        <v>62.4</v>
      </c>
      <c r="FL712" s="9">
        <v>62.8</v>
      </c>
      <c r="FM712" s="9">
        <v>64.599999999999994</v>
      </c>
      <c r="FO712" s="9">
        <v>84.190899999999999</v>
      </c>
      <c r="FP712" s="7">
        <v>73.81</v>
      </c>
      <c r="FQ712" s="9">
        <v>1.3079000000000001</v>
      </c>
      <c r="FR712" s="7">
        <f t="shared" si="99"/>
        <v>56.433978132884775</v>
      </c>
      <c r="FT712" s="7">
        <v>3.83</v>
      </c>
      <c r="FU712" s="7">
        <v>3.79</v>
      </c>
      <c r="FV712" s="9">
        <v>84.325800000000001</v>
      </c>
      <c r="FX712" s="9">
        <v>71.97</v>
      </c>
      <c r="FY712" s="9">
        <v>71.05</v>
      </c>
      <c r="FZ712" s="9">
        <v>70.7</v>
      </c>
      <c r="GA712" s="9">
        <v>70.34</v>
      </c>
      <c r="GB712" s="9">
        <v>69.53</v>
      </c>
    </row>
    <row r="713" spans="1:184" x14ac:dyDescent="0.25">
      <c r="A713" s="6">
        <f t="shared" si="100"/>
        <v>45548</v>
      </c>
      <c r="B713" s="13">
        <f t="shared" si="126"/>
        <v>9</v>
      </c>
      <c r="C713" s="13">
        <f t="shared" si="127"/>
        <v>2024</v>
      </c>
      <c r="D713">
        <f t="shared" si="128"/>
        <v>202409</v>
      </c>
      <c r="E713">
        <f t="shared" si="129"/>
        <v>3</v>
      </c>
      <c r="F713">
        <f t="shared" si="130"/>
        <v>202403</v>
      </c>
      <c r="G713" t="s">
        <v>1523</v>
      </c>
      <c r="H713" s="9">
        <v>5</v>
      </c>
      <c r="I713" s="9">
        <v>4.95</v>
      </c>
      <c r="J713" s="10">
        <v>4.8706255000000001</v>
      </c>
      <c r="K713" s="10">
        <v>4.7297359999999999</v>
      </c>
      <c r="L713" s="10">
        <v>4.5724448999999998</v>
      </c>
      <c r="M713" s="10">
        <v>4.4097996000000004</v>
      </c>
      <c r="N713" s="10">
        <v>4.2438336999999997</v>
      </c>
      <c r="O713" s="10">
        <v>4.0788536999999998</v>
      </c>
      <c r="P713" s="10">
        <v>3.9236949000000001</v>
      </c>
      <c r="Q713" s="10">
        <v>3.7860027000000001</v>
      </c>
      <c r="R713" s="10">
        <v>3.6691539999999998</v>
      </c>
      <c r="S713" s="10">
        <v>3.5736279999999998</v>
      </c>
      <c r="T713" s="10">
        <v>3.4975087999999999</v>
      </c>
      <c r="U713" s="10">
        <v>3.4375651999999999</v>
      </c>
      <c r="V713" s="10">
        <v>3.3889821000000002</v>
      </c>
      <c r="W713" s="10">
        <v>3.3494735000000002</v>
      </c>
      <c r="X713" s="10">
        <v>3.3176782</v>
      </c>
      <c r="Y713" s="10">
        <v>3.2922337000000002</v>
      </c>
      <c r="Z713" s="10">
        <v>3.2717779</v>
      </c>
      <c r="AA713" s="10">
        <v>3.2549492</v>
      </c>
      <c r="AB713" s="10">
        <v>3.2405892999999999</v>
      </c>
      <c r="AC713" s="10">
        <v>3.2282435999999999</v>
      </c>
      <c r="AD713" s="10">
        <v>3.2176095999999998</v>
      </c>
      <c r="AE713" s="10">
        <v>3.2083843999999999</v>
      </c>
      <c r="AF713" s="10">
        <v>3.2002649999999999</v>
      </c>
      <c r="AG713" s="10">
        <v>3.192949</v>
      </c>
      <c r="AH713" s="10">
        <v>3.1861757000000002</v>
      </c>
      <c r="AI713" s="10">
        <v>3.1798723999999998</v>
      </c>
      <c r="AJ713" s="10">
        <v>3.1740181000000001</v>
      </c>
      <c r="AK713" s="10">
        <v>3.1685916999999999</v>
      </c>
      <c r="AL713" s="10">
        <v>3.1635719</v>
      </c>
      <c r="AM713" s="10">
        <v>3.1589379000000002</v>
      </c>
      <c r="AN713" s="10">
        <v>3.1546685000000001</v>
      </c>
      <c r="AO713" s="10">
        <v>3.1507426000000001</v>
      </c>
      <c r="AP713" s="10">
        <v>3.1471391</v>
      </c>
      <c r="AQ713" s="10">
        <v>3.1438369000000002</v>
      </c>
      <c r="AR713" s="10">
        <v>3.1408149999999999</v>
      </c>
      <c r="AS713" s="10">
        <v>3.1380523</v>
      </c>
      <c r="AT713" s="10">
        <v>3.1355327000000002</v>
      </c>
      <c r="AU713" s="10">
        <v>3.1332605</v>
      </c>
      <c r="AV713" s="10">
        <v>3.1312449999999998</v>
      </c>
      <c r="AW713" s="10">
        <v>3.1294955999999998</v>
      </c>
      <c r="AX713" s="10">
        <v>3.1280215</v>
      </c>
      <c r="AY713" s="10">
        <v>3.1268321000000001</v>
      </c>
      <c r="AZ713" s="10">
        <v>3.1259367</v>
      </c>
      <c r="BA713" s="10">
        <v>3.1253446999999999</v>
      </c>
      <c r="BB713" s="10">
        <v>3.1250653000000002</v>
      </c>
      <c r="BC713" s="10">
        <v>3.1251079000000002</v>
      </c>
      <c r="BD713" s="10">
        <v>3.1254819</v>
      </c>
      <c r="BE713" s="10">
        <v>3.1261964</v>
      </c>
      <c r="BF713" s="10">
        <v>3.1272587000000001</v>
      </c>
      <c r="BG713" s="10">
        <v>3.1286659999999999</v>
      </c>
      <c r="BH713" s="10">
        <v>3.1304131000000002</v>
      </c>
      <c r="BI713" s="10">
        <v>3.1324947000000001</v>
      </c>
      <c r="BJ713" s="10">
        <v>3.1349051999999999</v>
      </c>
      <c r="BK713" s="10">
        <v>3.1376395000000001</v>
      </c>
      <c r="BL713" s="10">
        <v>3.1406922000000002</v>
      </c>
      <c r="BM713" s="10">
        <v>3.1440579999999998</v>
      </c>
      <c r="BN713" s="10">
        <v>3.1477314000000001</v>
      </c>
      <c r="BO713" s="10">
        <v>3.1517070999999999</v>
      </c>
      <c r="BP713" s="10">
        <v>3.1559799000000002</v>
      </c>
      <c r="BQ713" s="10">
        <v>3.1605444</v>
      </c>
      <c r="BR713" s="10">
        <v>3.1936543999999998</v>
      </c>
      <c r="BS713" s="10">
        <v>3.2352957999999998</v>
      </c>
      <c r="BU713" s="9">
        <v>85.76</v>
      </c>
      <c r="BV713" s="9">
        <v>93.34</v>
      </c>
      <c r="BW713" s="9">
        <v>96.9</v>
      </c>
      <c r="BX713" s="9">
        <v>98.99</v>
      </c>
      <c r="BY713" s="9">
        <v>99.69</v>
      </c>
      <c r="BZ713" s="9">
        <v>96.64</v>
      </c>
      <c r="CA713" s="9">
        <v>92.83</v>
      </c>
      <c r="CB713" s="9">
        <v>90.23</v>
      </c>
      <c r="CC713" s="9">
        <v>88.6</v>
      </c>
      <c r="CD713" s="9">
        <v>87.29</v>
      </c>
      <c r="CE713" s="9">
        <v>88.19</v>
      </c>
      <c r="CF713" s="9">
        <v>89.77</v>
      </c>
      <c r="CG713" s="9">
        <v>90.69</v>
      </c>
      <c r="CH713" s="9">
        <v>96.03</v>
      </c>
      <c r="CI713" s="9">
        <v>99.51</v>
      </c>
      <c r="CJ713" s="9">
        <v>100.12</v>
      </c>
      <c r="CK713" s="9">
        <v>100.75</v>
      </c>
      <c r="CL713" s="9">
        <v>93.46</v>
      </c>
      <c r="CM713" s="9">
        <v>79.349999999999994</v>
      </c>
      <c r="CN713" s="9">
        <v>76.290000000000006</v>
      </c>
      <c r="CO713" s="9">
        <v>73.81</v>
      </c>
      <c r="CP713" s="9">
        <v>72.790000000000006</v>
      </c>
      <c r="CQ713" s="9">
        <v>73.47</v>
      </c>
      <c r="CR713" s="9">
        <v>75.459999999999994</v>
      </c>
      <c r="CS713" s="9">
        <v>79.900000000000006</v>
      </c>
      <c r="CT713" s="9">
        <v>83.2</v>
      </c>
      <c r="CU713" s="9">
        <v>86.26</v>
      </c>
      <c r="CV713" s="9">
        <v>88.54</v>
      </c>
      <c r="CW713" s="9">
        <v>87.54</v>
      </c>
      <c r="CX713" s="9">
        <v>83.21</v>
      </c>
      <c r="CY713" s="9">
        <v>67.69</v>
      </c>
      <c r="CZ713" s="9">
        <v>65.430000000000007</v>
      </c>
      <c r="DA713" s="9">
        <v>64.180000000000007</v>
      </c>
      <c r="DB713" s="9">
        <v>64</v>
      </c>
      <c r="DC713" s="9">
        <v>64.55</v>
      </c>
      <c r="DD713" s="9">
        <v>65.19</v>
      </c>
      <c r="DE713" s="9">
        <v>70.260000000000005</v>
      </c>
      <c r="DF713" s="9">
        <v>73.739999999999995</v>
      </c>
      <c r="DG713" s="9">
        <v>76.900000000000006</v>
      </c>
      <c r="DH713" s="9">
        <v>78.7</v>
      </c>
      <c r="DI713" s="9">
        <v>77.77</v>
      </c>
      <c r="DJ713" s="9">
        <v>74.33</v>
      </c>
      <c r="DK713" s="9">
        <v>68.73</v>
      </c>
      <c r="DL713" s="9">
        <v>64.53</v>
      </c>
      <c r="DM713" s="9">
        <v>63.45</v>
      </c>
      <c r="DN713" s="9">
        <v>63.57</v>
      </c>
      <c r="DO713" s="9">
        <v>62.52</v>
      </c>
      <c r="DP713" s="9">
        <v>65.92</v>
      </c>
      <c r="DR713" s="9">
        <v>73</v>
      </c>
      <c r="DS713" s="9">
        <v>84.5</v>
      </c>
      <c r="DT713" s="9">
        <v>84.75</v>
      </c>
      <c r="DU713" s="9">
        <v>91.75</v>
      </c>
      <c r="DV713" s="9">
        <v>91</v>
      </c>
      <c r="DW713" s="9">
        <v>81.150000000000006</v>
      </c>
      <c r="DX713" s="9">
        <v>75.8</v>
      </c>
      <c r="DY713" s="9">
        <v>74</v>
      </c>
      <c r="DZ713" s="9">
        <v>73.3</v>
      </c>
      <c r="EA713" s="9">
        <v>71.900000000000006</v>
      </c>
      <c r="EB713" s="9">
        <v>71.8</v>
      </c>
      <c r="EC713" s="9">
        <v>74.5</v>
      </c>
      <c r="ED713" s="9">
        <v>81.900000000000006</v>
      </c>
      <c r="EE713" s="9">
        <v>84.35</v>
      </c>
      <c r="EF713" s="9">
        <v>85.2</v>
      </c>
      <c r="EG713" s="9">
        <v>86.5</v>
      </c>
      <c r="EH713" s="9">
        <v>86.3</v>
      </c>
      <c r="EI713" s="9">
        <v>81.7</v>
      </c>
      <c r="EJ713" s="9">
        <v>68.900000000000006</v>
      </c>
      <c r="EK713" s="9">
        <v>64.900000000000006</v>
      </c>
      <c r="EL713" s="9">
        <v>64.650000000000006</v>
      </c>
      <c r="EM713" s="9">
        <v>64.95</v>
      </c>
      <c r="EN713" s="9">
        <v>65.55</v>
      </c>
      <c r="EO713" s="9">
        <v>67.95</v>
      </c>
      <c r="EP713" s="9">
        <v>74.599999999999994</v>
      </c>
      <c r="EQ713" s="9">
        <v>76.75</v>
      </c>
      <c r="ER713" s="9">
        <v>77</v>
      </c>
      <c r="ES713" s="9">
        <v>76.95</v>
      </c>
      <c r="ET713" s="9">
        <v>76.45</v>
      </c>
      <c r="EU713" s="9">
        <v>73.25</v>
      </c>
      <c r="EV713" s="9">
        <v>64.599999999999994</v>
      </c>
      <c r="EW713" s="9">
        <v>61.9</v>
      </c>
      <c r="EX713" s="9">
        <v>61.7</v>
      </c>
      <c r="EY713" s="9">
        <v>61.85</v>
      </c>
      <c r="EZ713" s="9">
        <v>62.35</v>
      </c>
      <c r="FA713" s="9">
        <v>64.849999999999994</v>
      </c>
      <c r="FB713" s="9">
        <v>71.650000000000006</v>
      </c>
      <c r="FC713" s="9">
        <v>73.8</v>
      </c>
      <c r="FD713" s="9">
        <v>74.05</v>
      </c>
      <c r="FE713" s="9">
        <v>73.95</v>
      </c>
      <c r="FF713" s="9">
        <v>73.5</v>
      </c>
      <c r="FG713" s="9">
        <v>71.05</v>
      </c>
      <c r="FH713" s="9">
        <v>64.45</v>
      </c>
      <c r="FI713" s="9">
        <v>62.4</v>
      </c>
      <c r="FJ713" s="9">
        <v>62.25</v>
      </c>
      <c r="FK713" s="9">
        <v>62.45</v>
      </c>
      <c r="FL713" s="9">
        <v>62.8</v>
      </c>
      <c r="FM713" s="9">
        <v>64.599999999999994</v>
      </c>
      <c r="FO713" s="9">
        <v>84.3489</v>
      </c>
      <c r="FP713" s="7">
        <v>73.680000000000007</v>
      </c>
      <c r="FQ713" s="9">
        <v>1.3154999999999999</v>
      </c>
      <c r="FR713" s="7">
        <f t="shared" si="99"/>
        <v>56.009122006841515</v>
      </c>
      <c r="FT713" s="7">
        <v>3.8</v>
      </c>
      <c r="FU713" s="7">
        <v>3.76</v>
      </c>
      <c r="FV713" s="9">
        <v>84.502300000000005</v>
      </c>
      <c r="FX713" s="9">
        <v>71.61</v>
      </c>
      <c r="FY713" s="9">
        <v>70.64</v>
      </c>
      <c r="FZ713" s="9">
        <v>70.239999999999995</v>
      </c>
      <c r="GA713" s="9">
        <v>69.88</v>
      </c>
      <c r="GB713" s="9">
        <v>69.11</v>
      </c>
    </row>
    <row r="714" spans="1:184" x14ac:dyDescent="0.25">
      <c r="A714" s="6">
        <f t="shared" si="100"/>
        <v>45551</v>
      </c>
      <c r="B714" s="13">
        <f t="shared" si="126"/>
        <v>9</v>
      </c>
      <c r="C714" s="13">
        <f t="shared" si="127"/>
        <v>2024</v>
      </c>
      <c r="D714">
        <f t="shared" si="128"/>
        <v>202409</v>
      </c>
      <c r="E714">
        <f t="shared" si="129"/>
        <v>3</v>
      </c>
      <c r="F714">
        <f t="shared" si="130"/>
        <v>202403</v>
      </c>
      <c r="G714" t="s">
        <v>1524</v>
      </c>
      <c r="H714" s="9">
        <v>5</v>
      </c>
      <c r="I714" s="9">
        <v>4.95</v>
      </c>
      <c r="J714" s="10">
        <v>4.8601238000000002</v>
      </c>
      <c r="K714" s="10">
        <v>4.7104084999999998</v>
      </c>
      <c r="L714" s="10">
        <v>4.5467665999999998</v>
      </c>
      <c r="M714" s="10">
        <v>4.3773704000000002</v>
      </c>
      <c r="N714" s="10">
        <v>4.2065631999999997</v>
      </c>
      <c r="O714" s="10">
        <v>4.0390265999999997</v>
      </c>
      <c r="P714" s="10">
        <v>3.8826589</v>
      </c>
      <c r="Q714" s="10">
        <v>3.7443078999999999</v>
      </c>
      <c r="R714" s="10">
        <v>3.6270326000000002</v>
      </c>
      <c r="S714" s="10">
        <v>3.5312890000000001</v>
      </c>
      <c r="T714" s="10">
        <v>3.4556195000000001</v>
      </c>
      <c r="U714" s="10">
        <v>3.3967177</v>
      </c>
      <c r="V714" s="10">
        <v>3.3500559999999999</v>
      </c>
      <c r="W714" s="10">
        <v>3.3133501999999999</v>
      </c>
      <c r="X714" s="10">
        <v>3.2849957000000001</v>
      </c>
      <c r="Y714" s="10">
        <v>3.2633866</v>
      </c>
      <c r="Z714" s="10">
        <v>3.2469171000000001</v>
      </c>
      <c r="AA714" s="10">
        <v>3.2339821999999998</v>
      </c>
      <c r="AB714" s="10">
        <v>3.2232302000000002</v>
      </c>
      <c r="AC714" s="10">
        <v>3.2141860000000002</v>
      </c>
      <c r="AD714" s="10">
        <v>3.2065638999999999</v>
      </c>
      <c r="AE714" s="10">
        <v>3.2000776000000002</v>
      </c>
      <c r="AF714" s="10">
        <v>3.1944411000000001</v>
      </c>
      <c r="AG714" s="10">
        <v>3.1893685999999999</v>
      </c>
      <c r="AH714" s="10">
        <v>3.1846193</v>
      </c>
      <c r="AI714" s="10">
        <v>3.1801339</v>
      </c>
      <c r="AJ714" s="10">
        <v>3.1758986999999999</v>
      </c>
      <c r="AK714" s="10">
        <v>3.1718997999999998</v>
      </c>
      <c r="AL714" s="10">
        <v>3.1681233</v>
      </c>
      <c r="AM714" s="10">
        <v>3.1645553999999998</v>
      </c>
      <c r="AN714" s="10">
        <v>3.1611821</v>
      </c>
      <c r="AO714" s="10">
        <v>3.1579896000000001</v>
      </c>
      <c r="AP714" s="10">
        <v>3.1549640999999999</v>
      </c>
      <c r="AQ714" s="10">
        <v>3.1520917000000002</v>
      </c>
      <c r="AR714" s="10">
        <v>3.1493584999999999</v>
      </c>
      <c r="AS714" s="10">
        <v>3.1467507000000001</v>
      </c>
      <c r="AT714" s="10">
        <v>3.1442597000000001</v>
      </c>
      <c r="AU714" s="10">
        <v>3.1418979</v>
      </c>
      <c r="AV714" s="10">
        <v>3.1396833000000002</v>
      </c>
      <c r="AW714" s="10">
        <v>3.1376336999999999</v>
      </c>
      <c r="AX714" s="10">
        <v>3.1357667999999999</v>
      </c>
      <c r="AY714" s="10">
        <v>3.1341005000000002</v>
      </c>
      <c r="AZ714" s="10">
        <v>3.1326524999999998</v>
      </c>
      <c r="BA714" s="10">
        <v>3.1314408</v>
      </c>
      <c r="BB714" s="10">
        <v>3.1304831000000002</v>
      </c>
      <c r="BC714" s="10">
        <v>3.1297972000000001</v>
      </c>
      <c r="BD714" s="10">
        <v>3.1294010000000001</v>
      </c>
      <c r="BE714" s="10">
        <v>3.1293122000000002</v>
      </c>
      <c r="BF714" s="10">
        <v>3.1295467000000001</v>
      </c>
      <c r="BG714" s="10">
        <v>3.1301089000000002</v>
      </c>
      <c r="BH714" s="10">
        <v>3.1309998999999999</v>
      </c>
      <c r="BI714" s="10">
        <v>3.1322204</v>
      </c>
      <c r="BJ714" s="10">
        <v>3.1337714000000001</v>
      </c>
      <c r="BK714" s="10">
        <v>3.1356537000000002</v>
      </c>
      <c r="BL714" s="10">
        <v>3.1378680999999999</v>
      </c>
      <c r="BM714" s="10">
        <v>3.1404157000000001</v>
      </c>
      <c r="BN714" s="10">
        <v>3.1432970999999998</v>
      </c>
      <c r="BO714" s="10">
        <v>3.1465133000000001</v>
      </c>
      <c r="BP714" s="10">
        <v>3.1500653000000001</v>
      </c>
      <c r="BQ714" s="10">
        <v>3.1539537000000002</v>
      </c>
      <c r="BR714" s="10">
        <v>3.1840343999999998</v>
      </c>
      <c r="BS714" s="10">
        <v>3.2242017999999999</v>
      </c>
      <c r="BU714" s="9">
        <v>81.17</v>
      </c>
      <c r="BV714" s="9">
        <v>89.3</v>
      </c>
      <c r="BW714" s="9">
        <v>92.91</v>
      </c>
      <c r="BX714" s="9">
        <v>95.19</v>
      </c>
      <c r="BY714" s="9">
        <v>96.03</v>
      </c>
      <c r="BZ714" s="9">
        <v>93.23</v>
      </c>
      <c r="CA714" s="9">
        <v>89.52</v>
      </c>
      <c r="CB714" s="9">
        <v>86.86</v>
      </c>
      <c r="CC714" s="9">
        <v>85.21</v>
      </c>
      <c r="CD714" s="9">
        <v>83.91</v>
      </c>
      <c r="CE714" s="9">
        <v>84.81</v>
      </c>
      <c r="CF714" s="9">
        <v>86.39</v>
      </c>
      <c r="CG714" s="9">
        <v>87.49</v>
      </c>
      <c r="CH714" s="9">
        <v>92.83</v>
      </c>
      <c r="CI714" s="9">
        <v>96.31</v>
      </c>
      <c r="CJ714" s="9">
        <v>96.92</v>
      </c>
      <c r="CK714" s="9">
        <v>97.55</v>
      </c>
      <c r="CL714" s="9">
        <v>90.51</v>
      </c>
      <c r="CM714" s="9">
        <v>78.209999999999994</v>
      </c>
      <c r="CN714" s="9">
        <v>75.150000000000006</v>
      </c>
      <c r="CO714" s="9">
        <v>72.67</v>
      </c>
      <c r="CP714" s="9">
        <v>71.650000000000006</v>
      </c>
      <c r="CQ714" s="9">
        <v>72.33</v>
      </c>
      <c r="CR714" s="9">
        <v>74.319999999999993</v>
      </c>
      <c r="CS714" s="9">
        <v>78.760000000000005</v>
      </c>
      <c r="CT714" s="9">
        <v>82.06</v>
      </c>
      <c r="CU714" s="9">
        <v>85.12</v>
      </c>
      <c r="CV714" s="9">
        <v>87.4</v>
      </c>
      <c r="CW714" s="9">
        <v>86.4</v>
      </c>
      <c r="CX714" s="9">
        <v>82.07</v>
      </c>
      <c r="CY714" s="9">
        <v>67.069999999999993</v>
      </c>
      <c r="CZ714" s="9">
        <v>64.81</v>
      </c>
      <c r="DA714" s="9">
        <v>63.56</v>
      </c>
      <c r="DB714" s="9">
        <v>63.38</v>
      </c>
      <c r="DC714" s="9">
        <v>63.93</v>
      </c>
      <c r="DD714" s="9">
        <v>64.569999999999993</v>
      </c>
      <c r="DE714" s="9">
        <v>69.64</v>
      </c>
      <c r="DF714" s="9">
        <v>73.12</v>
      </c>
      <c r="DG714" s="9">
        <v>76.28</v>
      </c>
      <c r="DH714" s="9">
        <v>78.08</v>
      </c>
      <c r="DI714" s="9">
        <v>77.150000000000006</v>
      </c>
      <c r="DJ714" s="9">
        <v>73.709999999999994</v>
      </c>
      <c r="DK714" s="9">
        <v>68.31</v>
      </c>
      <c r="DL714" s="9">
        <v>64.11</v>
      </c>
      <c r="DM714" s="9">
        <v>63.03</v>
      </c>
      <c r="DN714" s="9">
        <v>63.15</v>
      </c>
      <c r="DO714" s="9">
        <v>62.1</v>
      </c>
      <c r="DP714" s="9">
        <v>65.5</v>
      </c>
      <c r="DR714" s="9">
        <v>68.900000000000006</v>
      </c>
      <c r="DS714" s="9">
        <v>81.099999999999994</v>
      </c>
      <c r="DT714" s="9">
        <v>81.25</v>
      </c>
      <c r="DU714" s="9">
        <v>87.85</v>
      </c>
      <c r="DV714" s="9">
        <v>88.05</v>
      </c>
      <c r="DW714" s="9">
        <v>78.650000000000006</v>
      </c>
      <c r="DX714" s="9">
        <v>73.150000000000006</v>
      </c>
      <c r="DY714" s="9">
        <v>71.349999999999994</v>
      </c>
      <c r="DZ714" s="9">
        <v>70.650000000000006</v>
      </c>
      <c r="EA714" s="9">
        <v>69.150000000000006</v>
      </c>
      <c r="EB714" s="9">
        <v>69.150000000000006</v>
      </c>
      <c r="EC714" s="9">
        <v>71.849999999999994</v>
      </c>
      <c r="ED714" s="9">
        <v>80.25</v>
      </c>
      <c r="EE714" s="9">
        <v>82.9</v>
      </c>
      <c r="EF714" s="9">
        <v>83.2</v>
      </c>
      <c r="EG714" s="9">
        <v>83.2</v>
      </c>
      <c r="EH714" s="9">
        <v>82.5</v>
      </c>
      <c r="EI714" s="9">
        <v>78.400000000000006</v>
      </c>
      <c r="EJ714" s="9">
        <v>67.2</v>
      </c>
      <c r="EK714" s="9">
        <v>63.65</v>
      </c>
      <c r="EL714" s="9">
        <v>63.45</v>
      </c>
      <c r="EM714" s="9">
        <v>63.7</v>
      </c>
      <c r="EN714" s="9">
        <v>64.25</v>
      </c>
      <c r="EO714" s="9">
        <v>66.7</v>
      </c>
      <c r="EP714" s="9">
        <v>73.5</v>
      </c>
      <c r="EQ714" s="9">
        <v>75.650000000000006</v>
      </c>
      <c r="ER714" s="9">
        <v>75.900000000000006</v>
      </c>
      <c r="ES714" s="9">
        <v>75.849999999999994</v>
      </c>
      <c r="ET714" s="9">
        <v>75.349999999999994</v>
      </c>
      <c r="EU714" s="9">
        <v>72.150000000000006</v>
      </c>
      <c r="EV714" s="9">
        <v>63.5</v>
      </c>
      <c r="EW714" s="9">
        <v>60.8</v>
      </c>
      <c r="EX714" s="9">
        <v>60.6</v>
      </c>
      <c r="EY714" s="9">
        <v>60.8</v>
      </c>
      <c r="EZ714" s="9">
        <v>61.25</v>
      </c>
      <c r="FA714" s="9">
        <v>63.75</v>
      </c>
      <c r="FB714" s="9">
        <v>70.55</v>
      </c>
      <c r="FC714" s="9">
        <v>72.7</v>
      </c>
      <c r="FD714" s="9">
        <v>72.95</v>
      </c>
      <c r="FE714" s="9">
        <v>72.849999999999994</v>
      </c>
      <c r="FF714" s="9">
        <v>72.400000000000006</v>
      </c>
      <c r="FG714" s="9">
        <v>70</v>
      </c>
      <c r="FH714" s="9">
        <v>63.4</v>
      </c>
      <c r="FI714" s="9">
        <v>61.3</v>
      </c>
      <c r="FJ714" s="9">
        <v>61.15</v>
      </c>
      <c r="FK714" s="9">
        <v>61.35</v>
      </c>
      <c r="FL714" s="9">
        <v>61.7</v>
      </c>
      <c r="FM714" s="9">
        <v>63.5</v>
      </c>
      <c r="FO714" s="9">
        <v>84.480199999999996</v>
      </c>
      <c r="FP714" s="7">
        <v>73.959999999999994</v>
      </c>
      <c r="FQ714" s="9">
        <v>1.32</v>
      </c>
      <c r="FR714" s="7">
        <f t="shared" ref="FR714:FR777" si="131">FP714/FQ714</f>
        <v>56.030303030303024</v>
      </c>
      <c r="FT714" s="7">
        <v>3.79</v>
      </c>
      <c r="FU714" s="7">
        <v>3.76</v>
      </c>
      <c r="FV714" s="9">
        <v>84.636499999999998</v>
      </c>
      <c r="FX714" s="9">
        <v>72.75</v>
      </c>
      <c r="FY714" s="9">
        <v>71.75</v>
      </c>
      <c r="FZ714" s="9">
        <v>71.33</v>
      </c>
      <c r="GA714" s="9">
        <v>70.81</v>
      </c>
      <c r="GB714" s="9">
        <v>69.81</v>
      </c>
    </row>
    <row r="715" spans="1:184" x14ac:dyDescent="0.25">
      <c r="A715" s="6">
        <f t="shared" si="100"/>
        <v>45552</v>
      </c>
      <c r="B715" s="13">
        <f t="shared" si="126"/>
        <v>9</v>
      </c>
      <c r="C715" s="13">
        <f t="shared" si="127"/>
        <v>2024</v>
      </c>
      <c r="D715">
        <f t="shared" si="128"/>
        <v>202409</v>
      </c>
      <c r="E715">
        <f t="shared" si="129"/>
        <v>3</v>
      </c>
      <c r="F715">
        <f t="shared" si="130"/>
        <v>202403</v>
      </c>
      <c r="G715" t="s">
        <v>1525</v>
      </c>
      <c r="H715" s="9">
        <v>5</v>
      </c>
      <c r="I715" s="9">
        <v>4.95</v>
      </c>
      <c r="J715" s="10">
        <v>4.8586013000000001</v>
      </c>
      <c r="K715" s="10">
        <v>4.7089460000000001</v>
      </c>
      <c r="L715" s="10">
        <v>4.5488771999999997</v>
      </c>
      <c r="M715" s="10">
        <v>4.3848614000000001</v>
      </c>
      <c r="N715" s="10">
        <v>4.2196068000000002</v>
      </c>
      <c r="O715" s="10">
        <v>4.0576074999999996</v>
      </c>
      <c r="P715" s="10">
        <v>3.9073302999999999</v>
      </c>
      <c r="Q715" s="10">
        <v>3.7757258999999999</v>
      </c>
      <c r="R715" s="10">
        <v>3.6663692000000001</v>
      </c>
      <c r="S715" s="10">
        <v>3.5787545000000001</v>
      </c>
      <c r="T715" s="10">
        <v>3.5109455000000001</v>
      </c>
      <c r="U715" s="10">
        <v>3.4590920000000001</v>
      </c>
      <c r="V715" s="10">
        <v>3.4177265999999999</v>
      </c>
      <c r="W715" s="10">
        <v>3.3845369000000001</v>
      </c>
      <c r="X715" s="10">
        <v>3.3581476000000001</v>
      </c>
      <c r="Y715" s="10">
        <v>3.3371819999999999</v>
      </c>
      <c r="Z715" s="10">
        <v>3.3202638000000002</v>
      </c>
      <c r="AA715" s="10">
        <v>3.3060170000000002</v>
      </c>
      <c r="AB715" s="10">
        <v>3.2933005999999998</v>
      </c>
      <c r="AC715" s="10">
        <v>3.2817848000000001</v>
      </c>
      <c r="AD715" s="10">
        <v>3.2713154000000002</v>
      </c>
      <c r="AE715" s="10">
        <v>3.2617378000000001</v>
      </c>
      <c r="AF715" s="10">
        <v>3.2528974000000002</v>
      </c>
      <c r="AG715" s="10">
        <v>3.2446399000000001</v>
      </c>
      <c r="AH715" s="10">
        <v>3.2368332999999998</v>
      </c>
      <c r="AI715" s="10">
        <v>3.2294369999999999</v>
      </c>
      <c r="AJ715" s="10">
        <v>3.2224332000000002</v>
      </c>
      <c r="AK715" s="10">
        <v>3.2158039999999999</v>
      </c>
      <c r="AL715" s="10">
        <v>3.2095313000000001</v>
      </c>
      <c r="AM715" s="10">
        <v>3.2035974</v>
      </c>
      <c r="AN715" s="10">
        <v>3.1979842000000001</v>
      </c>
      <c r="AO715" s="10">
        <v>3.1926739</v>
      </c>
      <c r="AP715" s="10">
        <v>3.1876487</v>
      </c>
      <c r="AQ715" s="10">
        <v>3.1828905999999999</v>
      </c>
      <c r="AR715" s="10">
        <v>3.1783815</v>
      </c>
      <c r="AS715" s="10">
        <v>3.1741038000000001</v>
      </c>
      <c r="AT715" s="10">
        <v>3.1700446000000002</v>
      </c>
      <c r="AU715" s="10">
        <v>3.1662116</v>
      </c>
      <c r="AV715" s="10">
        <v>3.1626178</v>
      </c>
      <c r="AW715" s="10">
        <v>3.1592761</v>
      </c>
      <c r="AX715" s="10">
        <v>3.1561992999999999</v>
      </c>
      <c r="AY715" s="10">
        <v>3.1534002999999999</v>
      </c>
      <c r="AZ715" s="10">
        <v>3.1508921000000001</v>
      </c>
      <c r="BA715" s="10">
        <v>3.1486874999999999</v>
      </c>
      <c r="BB715" s="10">
        <v>3.1467995000000002</v>
      </c>
      <c r="BC715" s="10">
        <v>3.1452407999999998</v>
      </c>
      <c r="BD715" s="10">
        <v>3.1440245</v>
      </c>
      <c r="BE715" s="10">
        <v>3.1431634000000002</v>
      </c>
      <c r="BF715" s="10">
        <v>3.1426685999999999</v>
      </c>
      <c r="BG715" s="10">
        <v>3.1425418000000001</v>
      </c>
      <c r="BH715" s="10">
        <v>3.1427822999999999</v>
      </c>
      <c r="BI715" s="10">
        <v>3.143389</v>
      </c>
      <c r="BJ715" s="10">
        <v>3.1443610999999998</v>
      </c>
      <c r="BK715" s="10">
        <v>3.1456976000000001</v>
      </c>
      <c r="BL715" s="10">
        <v>3.1473977</v>
      </c>
      <c r="BM715" s="10">
        <v>3.1494604000000002</v>
      </c>
      <c r="BN715" s="10">
        <v>3.1518847999999999</v>
      </c>
      <c r="BO715" s="10">
        <v>3.1546699</v>
      </c>
      <c r="BP715" s="10">
        <v>3.1578149999999998</v>
      </c>
      <c r="BQ715" s="10">
        <v>3.1613190000000002</v>
      </c>
      <c r="BR715" s="10">
        <v>3.1894733</v>
      </c>
      <c r="BS715" s="10">
        <v>3.2281564999999999</v>
      </c>
      <c r="BU715" s="9">
        <v>85.21</v>
      </c>
      <c r="BV715" s="9">
        <v>92.85</v>
      </c>
      <c r="BW715" s="9">
        <v>96.41</v>
      </c>
      <c r="BX715" s="9">
        <v>98.62</v>
      </c>
      <c r="BY715" s="9">
        <v>99.48</v>
      </c>
      <c r="BZ715" s="9">
        <v>97.21</v>
      </c>
      <c r="CA715" s="9">
        <v>93.51</v>
      </c>
      <c r="CB715" s="9">
        <v>90.63</v>
      </c>
      <c r="CC715" s="9">
        <v>88.97</v>
      </c>
      <c r="CD715" s="9">
        <v>87.81</v>
      </c>
      <c r="CE715" s="9">
        <v>88.7</v>
      </c>
      <c r="CF715" s="9">
        <v>90.19</v>
      </c>
      <c r="CG715" s="9">
        <v>90.72</v>
      </c>
      <c r="CH715" s="9">
        <v>95.97</v>
      </c>
      <c r="CI715" s="9">
        <v>99.45</v>
      </c>
      <c r="CJ715" s="9">
        <v>100.14</v>
      </c>
      <c r="CK715" s="9">
        <v>100.77</v>
      </c>
      <c r="CL715" s="9">
        <v>93.73</v>
      </c>
      <c r="CM715" s="9">
        <v>79.92</v>
      </c>
      <c r="CN715" s="9">
        <v>76.86</v>
      </c>
      <c r="CO715" s="9">
        <v>74.38</v>
      </c>
      <c r="CP715" s="9">
        <v>73.349999999999994</v>
      </c>
      <c r="CQ715" s="9">
        <v>74.03</v>
      </c>
      <c r="CR715" s="9">
        <v>76.02</v>
      </c>
      <c r="CS715" s="9">
        <v>79.75</v>
      </c>
      <c r="CT715" s="9">
        <v>83.05</v>
      </c>
      <c r="CU715" s="9">
        <v>86.11</v>
      </c>
      <c r="CV715" s="9">
        <v>88.39</v>
      </c>
      <c r="CW715" s="9">
        <v>87.39</v>
      </c>
      <c r="CX715" s="9">
        <v>83.06</v>
      </c>
      <c r="CY715" s="9">
        <v>67.52</v>
      </c>
      <c r="CZ715" s="9">
        <v>65.260000000000005</v>
      </c>
      <c r="DA715" s="9">
        <v>64.010000000000005</v>
      </c>
      <c r="DB715" s="9">
        <v>63.83</v>
      </c>
      <c r="DC715" s="9">
        <v>64.38</v>
      </c>
      <c r="DD715" s="9">
        <v>65.02</v>
      </c>
      <c r="DE715" s="9">
        <v>70.22</v>
      </c>
      <c r="DF715" s="9">
        <v>73.7</v>
      </c>
      <c r="DG715" s="9">
        <v>76.86</v>
      </c>
      <c r="DH715" s="9">
        <v>78.66</v>
      </c>
      <c r="DI715" s="9">
        <v>77.73</v>
      </c>
      <c r="DJ715" s="9">
        <v>74.290000000000006</v>
      </c>
      <c r="DK715" s="9">
        <v>68.59</v>
      </c>
      <c r="DL715" s="9">
        <v>64.39</v>
      </c>
      <c r="DM715" s="9">
        <v>63.31</v>
      </c>
      <c r="DN715" s="9">
        <v>63.43</v>
      </c>
      <c r="DO715" s="9">
        <v>62.38</v>
      </c>
      <c r="DP715" s="9">
        <v>65.78</v>
      </c>
      <c r="DR715" s="9">
        <v>70.5</v>
      </c>
      <c r="DS715" s="9">
        <v>82.45</v>
      </c>
      <c r="DT715" s="9">
        <v>82.45</v>
      </c>
      <c r="DU715" s="9">
        <v>89.25</v>
      </c>
      <c r="DV715" s="9">
        <v>89.15</v>
      </c>
      <c r="DW715" s="9">
        <v>80.05</v>
      </c>
      <c r="DX715" s="9">
        <v>74.650000000000006</v>
      </c>
      <c r="DY715" s="9">
        <v>72.849999999999994</v>
      </c>
      <c r="DZ715" s="9">
        <v>72.150000000000006</v>
      </c>
      <c r="EA715" s="9">
        <v>70.650000000000006</v>
      </c>
      <c r="EB715" s="9">
        <v>70.650000000000006</v>
      </c>
      <c r="EC715" s="9">
        <v>73.349999999999994</v>
      </c>
      <c r="ED715" s="9">
        <v>81.5</v>
      </c>
      <c r="EE715" s="9">
        <v>84.1</v>
      </c>
      <c r="EF715" s="9">
        <v>84.45</v>
      </c>
      <c r="EG715" s="9">
        <v>84.4</v>
      </c>
      <c r="EH715" s="9">
        <v>83.75</v>
      </c>
      <c r="EI715" s="9">
        <v>79.55</v>
      </c>
      <c r="EJ715" s="9">
        <v>68.099999999999994</v>
      </c>
      <c r="EK715" s="9">
        <v>64.5</v>
      </c>
      <c r="EL715" s="9">
        <v>64.25</v>
      </c>
      <c r="EM715" s="9">
        <v>64.55</v>
      </c>
      <c r="EN715" s="9">
        <v>65.099999999999994</v>
      </c>
      <c r="EO715" s="9">
        <v>67.349999999999994</v>
      </c>
      <c r="EP715" s="9">
        <v>73.599999999999994</v>
      </c>
      <c r="EQ715" s="9">
        <v>75.650000000000006</v>
      </c>
      <c r="ER715" s="9">
        <v>75.900000000000006</v>
      </c>
      <c r="ES715" s="9">
        <v>75.849999999999994</v>
      </c>
      <c r="ET715" s="9">
        <v>75.349999999999994</v>
      </c>
      <c r="EU715" s="9">
        <v>72.2</v>
      </c>
      <c r="EV715" s="9">
        <v>63.55</v>
      </c>
      <c r="EW715" s="9">
        <v>60.8</v>
      </c>
      <c r="EX715" s="9">
        <v>60.6</v>
      </c>
      <c r="EY715" s="9">
        <v>60.8</v>
      </c>
      <c r="EZ715" s="9">
        <v>61.3</v>
      </c>
      <c r="FA715" s="9">
        <v>63.8</v>
      </c>
      <c r="FB715" s="9">
        <v>70.55</v>
      </c>
      <c r="FC715" s="9">
        <v>72.75</v>
      </c>
      <c r="FD715" s="9">
        <v>73</v>
      </c>
      <c r="FE715" s="9">
        <v>72.900000000000006</v>
      </c>
      <c r="FF715" s="9">
        <v>72.45</v>
      </c>
      <c r="FG715" s="9">
        <v>70</v>
      </c>
      <c r="FH715" s="9">
        <v>63.4</v>
      </c>
      <c r="FI715" s="9">
        <v>61.35</v>
      </c>
      <c r="FJ715" s="9">
        <v>61.2</v>
      </c>
      <c r="FK715" s="9">
        <v>61.35</v>
      </c>
      <c r="FL715" s="9">
        <v>61.75</v>
      </c>
      <c r="FM715" s="9">
        <v>63.55</v>
      </c>
      <c r="FO715" s="9">
        <v>84.427700000000002</v>
      </c>
      <c r="FP715" s="7">
        <v>74.55</v>
      </c>
      <c r="FQ715" s="9">
        <v>1.3188</v>
      </c>
      <c r="FR715" s="7">
        <f t="shared" si="131"/>
        <v>56.528662420382162</v>
      </c>
      <c r="FT715" s="7">
        <v>3.83</v>
      </c>
      <c r="FU715" s="7">
        <v>3.77</v>
      </c>
      <c r="FV715" s="9">
        <v>84.588999999999999</v>
      </c>
      <c r="FX715" s="9">
        <v>73.7</v>
      </c>
      <c r="FY715" s="9">
        <v>72.59</v>
      </c>
      <c r="FZ715" s="9">
        <v>72.099999999999994</v>
      </c>
      <c r="GA715" s="9">
        <v>71.48</v>
      </c>
      <c r="GB715" s="9">
        <v>70.38</v>
      </c>
    </row>
    <row r="716" spans="1:184" x14ac:dyDescent="0.25">
      <c r="A716" s="6">
        <f t="shared" si="100"/>
        <v>45553</v>
      </c>
      <c r="B716" s="13">
        <f t="shared" si="126"/>
        <v>9</v>
      </c>
      <c r="C716" s="13">
        <f t="shared" si="127"/>
        <v>2024</v>
      </c>
      <c r="D716">
        <f t="shared" si="128"/>
        <v>202409</v>
      </c>
      <c r="E716">
        <f t="shared" si="129"/>
        <v>3</v>
      </c>
      <c r="F716">
        <f t="shared" si="130"/>
        <v>202403</v>
      </c>
      <c r="G716" t="s">
        <v>1526</v>
      </c>
      <c r="H716" s="9">
        <v>5</v>
      </c>
      <c r="I716" s="9">
        <v>4.95</v>
      </c>
      <c r="J716" s="10">
        <v>4.8768703000000002</v>
      </c>
      <c r="K716" s="10">
        <v>4.7273506000000003</v>
      </c>
      <c r="L716" s="10">
        <v>4.5734402999999997</v>
      </c>
      <c r="M716" s="10">
        <v>4.4207454999999998</v>
      </c>
      <c r="N716" s="10">
        <v>4.2695764</v>
      </c>
      <c r="O716" s="10">
        <v>4.1220409</v>
      </c>
      <c r="P716" s="10">
        <v>3.9844786999999999</v>
      </c>
      <c r="Q716" s="10">
        <v>3.8626494999999998</v>
      </c>
      <c r="R716" s="10">
        <v>3.7597626000000002</v>
      </c>
      <c r="S716" s="10">
        <v>3.6759124999999999</v>
      </c>
      <c r="T716" s="10">
        <v>3.6096621</v>
      </c>
      <c r="U716" s="10">
        <v>3.5578791999999999</v>
      </c>
      <c r="V716" s="10">
        <v>3.5159397000000001</v>
      </c>
      <c r="W716" s="10">
        <v>3.4817930000000001</v>
      </c>
      <c r="X716" s="10">
        <v>3.4541529</v>
      </c>
      <c r="Y716" s="10">
        <v>3.4317321000000001</v>
      </c>
      <c r="Z716" s="10">
        <v>3.4132437000000002</v>
      </c>
      <c r="AA716" s="10">
        <v>3.3974012</v>
      </c>
      <c r="AB716" s="10">
        <v>3.3831319999999998</v>
      </c>
      <c r="AC716" s="10">
        <v>3.3701034999999999</v>
      </c>
      <c r="AD716" s="10">
        <v>3.3581433999999999</v>
      </c>
      <c r="AE716" s="10">
        <v>3.3470784999999998</v>
      </c>
      <c r="AF716" s="10">
        <v>3.3367361</v>
      </c>
      <c r="AG716" s="10">
        <v>3.3269434000000002</v>
      </c>
      <c r="AH716" s="10">
        <v>3.3175560000000002</v>
      </c>
      <c r="AI716" s="10">
        <v>3.3085425000000002</v>
      </c>
      <c r="AJ716" s="10">
        <v>3.2999003</v>
      </c>
      <c r="AK716" s="10">
        <v>3.2916265</v>
      </c>
      <c r="AL716" s="10">
        <v>3.2837179999999999</v>
      </c>
      <c r="AM716" s="10">
        <v>3.2761724000000001</v>
      </c>
      <c r="AN716" s="10">
        <v>3.2689865</v>
      </c>
      <c r="AO716" s="10">
        <v>3.2621576000000001</v>
      </c>
      <c r="AP716" s="10">
        <v>3.2556829</v>
      </c>
      <c r="AQ716" s="10">
        <v>3.2495595000000002</v>
      </c>
      <c r="AR716" s="10">
        <v>3.2437844</v>
      </c>
      <c r="AS716" s="10">
        <v>3.2383549999999999</v>
      </c>
      <c r="AT716" s="10">
        <v>3.2332695999999999</v>
      </c>
      <c r="AU716" s="10">
        <v>3.2285324000000002</v>
      </c>
      <c r="AV716" s="10">
        <v>3.2241493000000001</v>
      </c>
      <c r="AW716" s="10">
        <v>3.2201265000000001</v>
      </c>
      <c r="AX716" s="10">
        <v>3.2164698</v>
      </c>
      <c r="AY716" s="10">
        <v>3.2131853000000001</v>
      </c>
      <c r="AZ716" s="10">
        <v>3.2102789999999999</v>
      </c>
      <c r="BA716" s="10">
        <v>3.2077567999999999</v>
      </c>
      <c r="BB716" s="10">
        <v>3.2056249000000001</v>
      </c>
      <c r="BC716" s="10">
        <v>3.2038891</v>
      </c>
      <c r="BD716" s="10">
        <v>3.2025554999999999</v>
      </c>
      <c r="BE716" s="10">
        <v>3.2016300000000002</v>
      </c>
      <c r="BF716" s="10">
        <v>3.2011167999999999</v>
      </c>
      <c r="BG716" s="10">
        <v>3.2010111000000001</v>
      </c>
      <c r="BH716" s="10">
        <v>3.2013058000000001</v>
      </c>
      <c r="BI716" s="10">
        <v>3.2019937000000001</v>
      </c>
      <c r="BJ716" s="10">
        <v>3.2030679000000002</v>
      </c>
      <c r="BK716" s="10">
        <v>3.2045211</v>
      </c>
      <c r="BL716" s="10">
        <v>3.2063462999999999</v>
      </c>
      <c r="BM716" s="10">
        <v>3.2085363999999998</v>
      </c>
      <c r="BN716" s="10">
        <v>3.2110843</v>
      </c>
      <c r="BO716" s="10">
        <v>3.2139828000000001</v>
      </c>
      <c r="BP716" s="10">
        <v>3.2172249000000002</v>
      </c>
      <c r="BQ716" s="10">
        <v>3.2208035000000002</v>
      </c>
      <c r="BR716" s="10">
        <v>3.2488244000000002</v>
      </c>
      <c r="BS716" s="10">
        <v>3.2864504999999999</v>
      </c>
      <c r="BU716" s="9">
        <v>84.28</v>
      </c>
      <c r="BV716" s="9">
        <v>92.19</v>
      </c>
      <c r="BW716" s="9">
        <v>95.95</v>
      </c>
      <c r="BX716" s="9">
        <v>98.15</v>
      </c>
      <c r="BY716" s="9">
        <v>99.05</v>
      </c>
      <c r="BZ716" s="9">
        <v>96.75</v>
      </c>
      <c r="CA716" s="9">
        <v>93.26</v>
      </c>
      <c r="CB716" s="9">
        <v>90.49</v>
      </c>
      <c r="CC716" s="9">
        <v>88.93</v>
      </c>
      <c r="CD716" s="9">
        <v>87.77</v>
      </c>
      <c r="CE716" s="9">
        <v>88.66</v>
      </c>
      <c r="CF716" s="9">
        <v>90.15</v>
      </c>
      <c r="CG716" s="9">
        <v>90.61</v>
      </c>
      <c r="CH716" s="9">
        <v>95.86</v>
      </c>
      <c r="CI716" s="9">
        <v>99.34</v>
      </c>
      <c r="CJ716" s="9">
        <v>100.03</v>
      </c>
      <c r="CK716" s="9">
        <v>100.66</v>
      </c>
      <c r="CL716" s="9">
        <v>93.62</v>
      </c>
      <c r="CM716" s="9">
        <v>79.81</v>
      </c>
      <c r="CN716" s="9">
        <v>76.75</v>
      </c>
      <c r="CO716" s="9">
        <v>74.27</v>
      </c>
      <c r="CP716" s="9">
        <v>73.239999999999995</v>
      </c>
      <c r="CQ716" s="9">
        <v>73.92</v>
      </c>
      <c r="CR716" s="9">
        <v>75.91</v>
      </c>
      <c r="CS716" s="9">
        <v>79.66</v>
      </c>
      <c r="CT716" s="9">
        <v>82.96</v>
      </c>
      <c r="CU716" s="9">
        <v>86.02</v>
      </c>
      <c r="CV716" s="9">
        <v>88.3</v>
      </c>
      <c r="CW716" s="9">
        <v>87.3</v>
      </c>
      <c r="CX716" s="9">
        <v>82.97</v>
      </c>
      <c r="CY716" s="9">
        <v>67.48</v>
      </c>
      <c r="CZ716" s="9">
        <v>65.22</v>
      </c>
      <c r="DA716" s="9">
        <v>63.97</v>
      </c>
      <c r="DB716" s="9">
        <v>63.79</v>
      </c>
      <c r="DC716" s="9">
        <v>64.34</v>
      </c>
      <c r="DD716" s="9">
        <v>64.98</v>
      </c>
      <c r="DE716" s="9">
        <v>70.180000000000007</v>
      </c>
      <c r="DF716" s="9">
        <v>73.66</v>
      </c>
      <c r="DG716" s="9">
        <v>76.819999999999993</v>
      </c>
      <c r="DH716" s="9">
        <v>78.62</v>
      </c>
      <c r="DI716" s="9">
        <v>77.69</v>
      </c>
      <c r="DJ716" s="9">
        <v>74.25</v>
      </c>
      <c r="DK716" s="9">
        <v>68.58</v>
      </c>
      <c r="DL716" s="9">
        <v>64.38</v>
      </c>
      <c r="DM716" s="9">
        <v>63.3</v>
      </c>
      <c r="DN716" s="9">
        <v>63.42</v>
      </c>
      <c r="DO716" s="9">
        <v>62.37</v>
      </c>
      <c r="DP716" s="9">
        <v>65.77</v>
      </c>
      <c r="DR716" s="9">
        <v>68.95</v>
      </c>
      <c r="DS716" s="9">
        <v>81.5</v>
      </c>
      <c r="DT716" s="9">
        <v>82</v>
      </c>
      <c r="DU716" s="9">
        <v>88.45</v>
      </c>
      <c r="DV716" s="9">
        <v>88.5</v>
      </c>
      <c r="DW716" s="9">
        <v>80.25</v>
      </c>
      <c r="DX716" s="9">
        <v>74.400000000000006</v>
      </c>
      <c r="DY716" s="9">
        <v>72.599999999999994</v>
      </c>
      <c r="DZ716" s="9">
        <v>71.900000000000006</v>
      </c>
      <c r="EA716" s="9">
        <v>70.400000000000006</v>
      </c>
      <c r="EB716" s="9">
        <v>70.400000000000006</v>
      </c>
      <c r="EC716" s="9">
        <v>73.099999999999994</v>
      </c>
      <c r="ED716" s="9">
        <v>81.400000000000006</v>
      </c>
      <c r="EE716" s="9">
        <v>84.05</v>
      </c>
      <c r="EF716" s="9">
        <v>84.4</v>
      </c>
      <c r="EG716" s="9">
        <v>84.35</v>
      </c>
      <c r="EH716" s="9">
        <v>83.7</v>
      </c>
      <c r="EI716" s="9">
        <v>79.5</v>
      </c>
      <c r="EJ716" s="9">
        <v>67.95</v>
      </c>
      <c r="EK716" s="9">
        <v>64.349999999999994</v>
      </c>
      <c r="EL716" s="9">
        <v>64.150000000000006</v>
      </c>
      <c r="EM716" s="9">
        <v>64.45</v>
      </c>
      <c r="EN716" s="9">
        <v>64.95</v>
      </c>
      <c r="EO716" s="9">
        <v>67.150000000000006</v>
      </c>
      <c r="EP716" s="9">
        <v>73.2</v>
      </c>
      <c r="EQ716" s="9">
        <v>75.150000000000006</v>
      </c>
      <c r="ER716" s="9">
        <v>75.400000000000006</v>
      </c>
      <c r="ES716" s="9">
        <v>75.349999999999994</v>
      </c>
      <c r="ET716" s="9">
        <v>74.849999999999994</v>
      </c>
      <c r="EU716" s="9">
        <v>71.7</v>
      </c>
      <c r="EV716" s="9">
        <v>63.05</v>
      </c>
      <c r="EW716" s="9">
        <v>60.3</v>
      </c>
      <c r="EX716" s="9">
        <v>60.1</v>
      </c>
      <c r="EY716" s="9">
        <v>60.3</v>
      </c>
      <c r="EZ716" s="9">
        <v>60.8</v>
      </c>
      <c r="FA716" s="9">
        <v>63.3</v>
      </c>
      <c r="FB716" s="9">
        <v>70.099999999999994</v>
      </c>
      <c r="FC716" s="9">
        <v>72.25</v>
      </c>
      <c r="FD716" s="9">
        <v>72.5</v>
      </c>
      <c r="FE716" s="9">
        <v>72.400000000000006</v>
      </c>
      <c r="FF716" s="9">
        <v>71.95</v>
      </c>
      <c r="FG716" s="9">
        <v>69.5</v>
      </c>
      <c r="FH716" s="9">
        <v>62.9</v>
      </c>
      <c r="FI716" s="9">
        <v>60.85</v>
      </c>
      <c r="FJ716" s="9">
        <v>60.7</v>
      </c>
      <c r="FK716" s="9">
        <v>60.9</v>
      </c>
      <c r="FL716" s="9">
        <v>61.25</v>
      </c>
      <c r="FM716" s="9">
        <v>63.05</v>
      </c>
      <c r="FO716" s="9">
        <v>84.570800000000006</v>
      </c>
      <c r="FP716" s="7">
        <v>74.52</v>
      </c>
      <c r="FQ716" s="9">
        <v>1.3211999999999999</v>
      </c>
      <c r="FR716" s="7">
        <f t="shared" si="131"/>
        <v>56.403269754768395</v>
      </c>
      <c r="FT716" s="7">
        <v>3.9</v>
      </c>
      <c r="FU716" s="7">
        <v>3.84</v>
      </c>
      <c r="FV716" s="9">
        <v>84.734700000000004</v>
      </c>
      <c r="FX716" s="9">
        <v>73.650000000000006</v>
      </c>
      <c r="FY716" s="9">
        <v>72.42</v>
      </c>
      <c r="FZ716" s="9">
        <v>71.92</v>
      </c>
      <c r="GA716" s="9">
        <v>71.349999999999994</v>
      </c>
      <c r="GB716" s="9">
        <v>70.290000000000006</v>
      </c>
    </row>
    <row r="717" spans="1:184" x14ac:dyDescent="0.25">
      <c r="A717" s="6">
        <f t="shared" si="100"/>
        <v>45554</v>
      </c>
      <c r="B717" s="13">
        <f t="shared" si="126"/>
        <v>9</v>
      </c>
      <c r="C717" s="13">
        <f t="shared" si="127"/>
        <v>2024</v>
      </c>
      <c r="D717">
        <f t="shared" si="128"/>
        <v>202409</v>
      </c>
      <c r="E717">
        <f t="shared" si="129"/>
        <v>3</v>
      </c>
      <c r="F717">
        <f t="shared" si="130"/>
        <v>202403</v>
      </c>
      <c r="G717" t="s">
        <v>1527</v>
      </c>
      <c r="H717" s="9">
        <v>5</v>
      </c>
      <c r="I717" s="9">
        <v>4.95</v>
      </c>
      <c r="J717" s="10">
        <v>4.9085985000000001</v>
      </c>
      <c r="K717" s="10">
        <v>4.7585860999999996</v>
      </c>
      <c r="L717" s="10">
        <v>4.610112</v>
      </c>
      <c r="M717" s="10">
        <v>4.4629189</v>
      </c>
      <c r="N717" s="10">
        <v>4.3135303</v>
      </c>
      <c r="O717" s="10">
        <v>4.1637012000000002</v>
      </c>
      <c r="P717" s="10">
        <v>4.0207385000000002</v>
      </c>
      <c r="Q717" s="10">
        <v>3.8923988999999999</v>
      </c>
      <c r="R717" s="10">
        <v>3.7828070999999999</v>
      </c>
      <c r="S717" s="10">
        <v>3.6932722999999998</v>
      </c>
      <c r="T717" s="10">
        <v>3.6222202999999999</v>
      </c>
      <c r="U717" s="10">
        <v>3.5668069999999998</v>
      </c>
      <c r="V717" s="10">
        <v>3.5222793000000001</v>
      </c>
      <c r="W717" s="10">
        <v>3.4864275999999998</v>
      </c>
      <c r="X717" s="10">
        <v>3.4578410000000002</v>
      </c>
      <c r="Y717" s="10">
        <v>3.4351071000000002</v>
      </c>
      <c r="Z717" s="10">
        <v>3.4168139000000002</v>
      </c>
      <c r="AA717" s="10">
        <v>3.4015499999999999</v>
      </c>
      <c r="AB717" s="10">
        <v>3.3881389</v>
      </c>
      <c r="AC717" s="10">
        <v>3.3762177000000002</v>
      </c>
      <c r="AD717" s="10">
        <v>3.3655993</v>
      </c>
      <c r="AE717" s="10">
        <v>3.356096</v>
      </c>
      <c r="AF717" s="10">
        <v>3.3475202999999998</v>
      </c>
      <c r="AG717" s="10">
        <v>3.3396849999999998</v>
      </c>
      <c r="AH717" s="10">
        <v>3.3324245000000001</v>
      </c>
      <c r="AI717" s="10">
        <v>3.3256808000000002</v>
      </c>
      <c r="AJ717" s="10">
        <v>3.3194289000000001</v>
      </c>
      <c r="AK717" s="10">
        <v>3.3136435999999998</v>
      </c>
      <c r="AL717" s="10">
        <v>3.3082994999999999</v>
      </c>
      <c r="AM717" s="10">
        <v>3.3033716000000002</v>
      </c>
      <c r="AN717" s="10">
        <v>3.2988346000000002</v>
      </c>
      <c r="AO717" s="10">
        <v>3.2946634000000001</v>
      </c>
      <c r="AP717" s="10">
        <v>3.2908327000000002</v>
      </c>
      <c r="AQ717" s="10">
        <v>3.2873173000000002</v>
      </c>
      <c r="AR717" s="10">
        <v>3.2840921000000001</v>
      </c>
      <c r="AS717" s="10">
        <v>3.2811317999999998</v>
      </c>
      <c r="AT717" s="10">
        <v>3.2784160999999998</v>
      </c>
      <c r="AU717" s="10">
        <v>3.2759456</v>
      </c>
      <c r="AV717" s="10">
        <v>3.2737270000000001</v>
      </c>
      <c r="AW717" s="10">
        <v>3.2717667000000001</v>
      </c>
      <c r="AX717" s="10">
        <v>3.2700714</v>
      </c>
      <c r="AY717" s="10">
        <v>3.2686476999999998</v>
      </c>
      <c r="AZ717" s="10">
        <v>3.2675019999999999</v>
      </c>
      <c r="BA717" s="10">
        <v>3.2666409000000001</v>
      </c>
      <c r="BB717" s="10">
        <v>3.2660711</v>
      </c>
      <c r="BC717" s="10">
        <v>3.2657989999999999</v>
      </c>
      <c r="BD717" s="10">
        <v>3.2658312</v>
      </c>
      <c r="BE717" s="10">
        <v>3.2661742999999999</v>
      </c>
      <c r="BF717" s="10">
        <v>3.2668336999999998</v>
      </c>
      <c r="BG717" s="10">
        <v>3.2678093000000001</v>
      </c>
      <c r="BH717" s="10">
        <v>3.2690996999999999</v>
      </c>
      <c r="BI717" s="10">
        <v>3.2707035000000002</v>
      </c>
      <c r="BJ717" s="10">
        <v>3.2726191999999998</v>
      </c>
      <c r="BK717" s="10">
        <v>3.2748453999999998</v>
      </c>
      <c r="BL717" s="10">
        <v>3.2773805</v>
      </c>
      <c r="BM717" s="10">
        <v>3.2802232999999998</v>
      </c>
      <c r="BN717" s="10">
        <v>3.2833720999999998</v>
      </c>
      <c r="BO717" s="10">
        <v>3.2868255999999998</v>
      </c>
      <c r="BP717" s="10">
        <v>3.2905823000000001</v>
      </c>
      <c r="BQ717" s="10">
        <v>3.2946407999999998</v>
      </c>
      <c r="BR717" s="10">
        <v>3.3249754</v>
      </c>
      <c r="BS717" s="10">
        <v>3.3641589999999999</v>
      </c>
      <c r="BU717" s="9">
        <v>79.11</v>
      </c>
      <c r="BV717" s="9">
        <v>85.85</v>
      </c>
      <c r="BW717" s="9">
        <v>89.16</v>
      </c>
      <c r="BX717" s="9">
        <v>91.25</v>
      </c>
      <c r="BY717" s="9">
        <v>92.15</v>
      </c>
      <c r="BZ717" s="9">
        <v>89.85</v>
      </c>
      <c r="CA717" s="9">
        <v>86.55</v>
      </c>
      <c r="CB717" s="9">
        <v>84.48</v>
      </c>
      <c r="CC717" s="9">
        <v>82.96</v>
      </c>
      <c r="CD717" s="9">
        <v>81.84</v>
      </c>
      <c r="CE717" s="9">
        <v>82.76</v>
      </c>
      <c r="CF717" s="9">
        <v>84.25</v>
      </c>
      <c r="CG717" s="9">
        <v>85.97</v>
      </c>
      <c r="CH717" s="9">
        <v>91.17</v>
      </c>
      <c r="CI717" s="9">
        <v>94.62</v>
      </c>
      <c r="CJ717" s="9">
        <v>95.29</v>
      </c>
      <c r="CK717" s="9">
        <v>95.91</v>
      </c>
      <c r="CL717" s="9">
        <v>89.4</v>
      </c>
      <c r="CM717" s="9">
        <v>78.989999999999995</v>
      </c>
      <c r="CN717" s="9">
        <v>75.91</v>
      </c>
      <c r="CO717" s="9">
        <v>73.42</v>
      </c>
      <c r="CP717" s="9">
        <v>72.36</v>
      </c>
      <c r="CQ717" s="9">
        <v>73.010000000000005</v>
      </c>
      <c r="CR717" s="9">
        <v>74.94</v>
      </c>
      <c r="CS717" s="9">
        <v>79.41</v>
      </c>
      <c r="CT717" s="9">
        <v>82.71</v>
      </c>
      <c r="CU717" s="9">
        <v>85.77</v>
      </c>
      <c r="CV717" s="9">
        <v>88.05</v>
      </c>
      <c r="CW717" s="9">
        <v>87.05</v>
      </c>
      <c r="CX717" s="9">
        <v>82.72</v>
      </c>
      <c r="CY717" s="9">
        <v>67.319999999999993</v>
      </c>
      <c r="CZ717" s="9">
        <v>65.06</v>
      </c>
      <c r="DA717" s="9">
        <v>63.81</v>
      </c>
      <c r="DB717" s="9">
        <v>63.63</v>
      </c>
      <c r="DC717" s="9">
        <v>64.180000000000007</v>
      </c>
      <c r="DD717" s="9">
        <v>64.819999999999993</v>
      </c>
      <c r="DE717" s="9">
        <v>70.02</v>
      </c>
      <c r="DF717" s="9">
        <v>73.5</v>
      </c>
      <c r="DG717" s="9">
        <v>76.66</v>
      </c>
      <c r="DH717" s="9">
        <v>78.459999999999994</v>
      </c>
      <c r="DI717" s="9">
        <v>77.53</v>
      </c>
      <c r="DJ717" s="9">
        <v>74.09</v>
      </c>
      <c r="DK717" s="9">
        <v>68.489999999999995</v>
      </c>
      <c r="DL717" s="9">
        <v>64.290000000000006</v>
      </c>
      <c r="DM717" s="9">
        <v>63.21</v>
      </c>
      <c r="DN717" s="9">
        <v>63.33</v>
      </c>
      <c r="DO717" s="9">
        <v>62.28</v>
      </c>
      <c r="DP717" s="9">
        <v>65.680000000000007</v>
      </c>
      <c r="DR717" s="9">
        <v>65.5</v>
      </c>
      <c r="DS717" s="9">
        <v>77.55</v>
      </c>
      <c r="DT717" s="9">
        <v>77.150000000000006</v>
      </c>
      <c r="DU717" s="9">
        <v>83.2</v>
      </c>
      <c r="DV717" s="9">
        <v>83.2</v>
      </c>
      <c r="DW717" s="9">
        <v>75.849999999999994</v>
      </c>
      <c r="DX717" s="9">
        <v>70.150000000000006</v>
      </c>
      <c r="DY717" s="9">
        <v>68.349999999999994</v>
      </c>
      <c r="DZ717" s="9">
        <v>67.650000000000006</v>
      </c>
      <c r="EA717" s="9">
        <v>66.150000000000006</v>
      </c>
      <c r="EB717" s="9">
        <v>66.150000000000006</v>
      </c>
      <c r="EC717" s="9">
        <v>68.849999999999994</v>
      </c>
      <c r="ED717" s="9">
        <v>77.25</v>
      </c>
      <c r="EE717" s="9">
        <v>79.95</v>
      </c>
      <c r="EF717" s="9">
        <v>80.25</v>
      </c>
      <c r="EG717" s="9">
        <v>80.2</v>
      </c>
      <c r="EH717" s="9">
        <v>79.599999999999994</v>
      </c>
      <c r="EI717" s="9">
        <v>76.05</v>
      </c>
      <c r="EJ717" s="9">
        <v>66.400000000000006</v>
      </c>
      <c r="EK717" s="9">
        <v>63.4</v>
      </c>
      <c r="EL717" s="9">
        <v>63.2</v>
      </c>
      <c r="EM717" s="9">
        <v>63.45</v>
      </c>
      <c r="EN717" s="9">
        <v>63.9</v>
      </c>
      <c r="EO717" s="9">
        <v>66.099999999999994</v>
      </c>
      <c r="EP717" s="9">
        <v>72.05</v>
      </c>
      <c r="EQ717" s="9">
        <v>73.95</v>
      </c>
      <c r="ER717" s="9">
        <v>74.25</v>
      </c>
      <c r="ES717" s="9">
        <v>74.2</v>
      </c>
      <c r="ET717" s="9">
        <v>73.7</v>
      </c>
      <c r="EU717" s="9">
        <v>70.55</v>
      </c>
      <c r="EV717" s="9">
        <v>61.85</v>
      </c>
      <c r="EW717" s="9">
        <v>59.15</v>
      </c>
      <c r="EX717" s="9">
        <v>58.95</v>
      </c>
      <c r="EY717" s="9">
        <v>59.15</v>
      </c>
      <c r="EZ717" s="9">
        <v>59.65</v>
      </c>
      <c r="FA717" s="9">
        <v>62.1</v>
      </c>
      <c r="FB717" s="9">
        <v>68.900000000000006</v>
      </c>
      <c r="FC717" s="9">
        <v>71.099999999999994</v>
      </c>
      <c r="FD717" s="9">
        <v>71.349999999999994</v>
      </c>
      <c r="FE717" s="9">
        <v>71.25</v>
      </c>
      <c r="FF717" s="9">
        <v>70.8</v>
      </c>
      <c r="FG717" s="9">
        <v>68.349999999999994</v>
      </c>
      <c r="FH717" s="9">
        <v>61.75</v>
      </c>
      <c r="FI717" s="9">
        <v>59.7</v>
      </c>
      <c r="FJ717" s="9">
        <v>59.55</v>
      </c>
      <c r="FK717" s="9">
        <v>59.7</v>
      </c>
      <c r="FL717" s="9">
        <v>60.1</v>
      </c>
      <c r="FM717" s="9">
        <v>61.9</v>
      </c>
      <c r="FO717" s="9">
        <v>84.762699999999995</v>
      </c>
      <c r="FP717" s="7">
        <v>75.930000000000007</v>
      </c>
      <c r="FQ717" s="9">
        <v>1.325</v>
      </c>
      <c r="FR717" s="7">
        <f t="shared" si="131"/>
        <v>57.3056603773585</v>
      </c>
      <c r="FT717" s="7">
        <v>3.92</v>
      </c>
      <c r="FU717" s="7">
        <v>3.89</v>
      </c>
      <c r="FV717" s="9">
        <v>84.937200000000004</v>
      </c>
      <c r="FX717" s="9">
        <v>74.88</v>
      </c>
      <c r="FY717" s="9">
        <v>73.48</v>
      </c>
      <c r="FZ717" s="9">
        <v>72.83</v>
      </c>
      <c r="GA717" s="9">
        <v>72.05</v>
      </c>
      <c r="GB717" s="9">
        <v>70.739999999999995</v>
      </c>
    </row>
    <row r="718" spans="1:184" x14ac:dyDescent="0.25">
      <c r="A718" s="6">
        <f t="shared" si="100"/>
        <v>45555</v>
      </c>
      <c r="B718" s="13">
        <f t="shared" si="126"/>
        <v>9</v>
      </c>
      <c r="C718" s="13">
        <f t="shared" si="127"/>
        <v>2024</v>
      </c>
      <c r="D718">
        <f t="shared" si="128"/>
        <v>202409</v>
      </c>
      <c r="E718">
        <f t="shared" si="129"/>
        <v>3</v>
      </c>
      <c r="F718">
        <f t="shared" si="130"/>
        <v>202403</v>
      </c>
      <c r="G718" t="s">
        <v>1528</v>
      </c>
      <c r="H718" s="9">
        <v>5</v>
      </c>
      <c r="I718" s="9">
        <v>4.95</v>
      </c>
      <c r="J718" s="10">
        <v>4.9061655000000002</v>
      </c>
      <c r="K718" s="10">
        <v>4.7637660000000004</v>
      </c>
      <c r="L718" s="10">
        <v>4.6205366000000003</v>
      </c>
      <c r="M718" s="10">
        <v>4.4736320000000003</v>
      </c>
      <c r="N718" s="10">
        <v>4.3203028999999997</v>
      </c>
      <c r="O718" s="10">
        <v>4.1640758</v>
      </c>
      <c r="P718" s="10">
        <v>4.0138353999999996</v>
      </c>
      <c r="Q718" s="10">
        <v>3.8783127999999998</v>
      </c>
      <c r="R718" s="10">
        <v>3.7618277</v>
      </c>
      <c r="S718" s="10">
        <v>3.6657405000000001</v>
      </c>
      <c r="T718" s="10">
        <v>3.5888944</v>
      </c>
      <c r="U718" s="10">
        <v>3.5283582</v>
      </c>
      <c r="V718" s="10">
        <v>3.4791943999999999</v>
      </c>
      <c r="W718" s="10">
        <v>3.4391362000000001</v>
      </c>
      <c r="X718" s="10">
        <v>3.4069118</v>
      </c>
      <c r="Y718" s="10">
        <v>3.3812487999999998</v>
      </c>
      <c r="Z718" s="10">
        <v>3.3608745</v>
      </c>
      <c r="AA718" s="10">
        <v>3.3445174</v>
      </c>
      <c r="AB718" s="10">
        <v>3.3310822999999998</v>
      </c>
      <c r="AC718" s="10">
        <v>3.3200870999999998</v>
      </c>
      <c r="AD718" s="10">
        <v>3.3111818999999998</v>
      </c>
      <c r="AE718" s="10">
        <v>3.3040164000000001</v>
      </c>
      <c r="AF718" s="10">
        <v>3.2982404999999999</v>
      </c>
      <c r="AG718" s="10">
        <v>3.2935042999999999</v>
      </c>
      <c r="AH718" s="10">
        <v>3.2895021999999998</v>
      </c>
      <c r="AI718" s="10">
        <v>3.2861264000000001</v>
      </c>
      <c r="AJ718" s="10">
        <v>3.2833234999999998</v>
      </c>
      <c r="AK718" s="10">
        <v>3.2810402000000001</v>
      </c>
      <c r="AL718" s="10">
        <v>3.279223</v>
      </c>
      <c r="AM718" s="10">
        <v>3.2778185999999998</v>
      </c>
      <c r="AN718" s="10">
        <v>3.2767737000000001</v>
      </c>
      <c r="AO718" s="10">
        <v>3.2760346999999999</v>
      </c>
      <c r="AP718" s="10">
        <v>3.2755483000000001</v>
      </c>
      <c r="AQ718" s="10">
        <v>3.2752612999999999</v>
      </c>
      <c r="AR718" s="10">
        <v>3.2751199999999998</v>
      </c>
      <c r="AS718" s="10">
        <v>3.2750713</v>
      </c>
      <c r="AT718" s="10">
        <v>3.2750726000000001</v>
      </c>
      <c r="AU718" s="10">
        <v>3.2751256999999998</v>
      </c>
      <c r="AV718" s="10">
        <v>3.2752431</v>
      </c>
      <c r="AW718" s="10">
        <v>3.2754376000000001</v>
      </c>
      <c r="AX718" s="10">
        <v>3.2757215999999998</v>
      </c>
      <c r="AY718" s="10">
        <v>3.2761079</v>
      </c>
      <c r="AZ718" s="10">
        <v>3.2766090999999999</v>
      </c>
      <c r="BA718" s="10">
        <v>3.2772378</v>
      </c>
      <c r="BB718" s="10">
        <v>3.2780065999999999</v>
      </c>
      <c r="BC718" s="10">
        <v>3.2789280999999999</v>
      </c>
      <c r="BD718" s="10">
        <v>3.2800151</v>
      </c>
      <c r="BE718" s="10">
        <v>3.2812801</v>
      </c>
      <c r="BF718" s="10">
        <v>3.2827343</v>
      </c>
      <c r="BG718" s="10">
        <v>3.2843825</v>
      </c>
      <c r="BH718" s="10">
        <v>3.2862277</v>
      </c>
      <c r="BI718" s="10">
        <v>3.2882728999999999</v>
      </c>
      <c r="BJ718" s="10">
        <v>3.2905212000000001</v>
      </c>
      <c r="BK718" s="10">
        <v>3.2929754</v>
      </c>
      <c r="BL718" s="10">
        <v>3.2956387999999999</v>
      </c>
      <c r="BM718" s="10">
        <v>3.2985142000000001</v>
      </c>
      <c r="BN718" s="10">
        <v>3.3016046999999999</v>
      </c>
      <c r="BO718" s="10">
        <v>3.3049132999999999</v>
      </c>
      <c r="BP718" s="10">
        <v>3.3084430999999999</v>
      </c>
      <c r="BQ718" s="10">
        <v>3.3121969</v>
      </c>
      <c r="BR718" s="10">
        <v>3.3393869</v>
      </c>
      <c r="BS718" s="10">
        <v>3.3741384999999999</v>
      </c>
      <c r="BU718" s="9">
        <v>82.5</v>
      </c>
      <c r="BV718" s="9">
        <v>89.07</v>
      </c>
      <c r="BW718" s="9">
        <v>91.78</v>
      </c>
      <c r="BX718" s="9">
        <v>93.82</v>
      </c>
      <c r="BY718" s="9">
        <v>94.72</v>
      </c>
      <c r="BZ718" s="9">
        <v>92.37</v>
      </c>
      <c r="CA718" s="9">
        <v>88.67</v>
      </c>
      <c r="CB718" s="9">
        <v>86.52</v>
      </c>
      <c r="CC718" s="9">
        <v>85</v>
      </c>
      <c r="CD718" s="9">
        <v>83.88</v>
      </c>
      <c r="CE718" s="9">
        <v>84.8</v>
      </c>
      <c r="CF718" s="9">
        <v>86.19</v>
      </c>
      <c r="CG718" s="9">
        <v>87.35</v>
      </c>
      <c r="CH718" s="9">
        <v>92.44</v>
      </c>
      <c r="CI718" s="9">
        <v>95.89</v>
      </c>
      <c r="CJ718" s="9">
        <v>96.64</v>
      </c>
      <c r="CK718" s="9">
        <v>97.26</v>
      </c>
      <c r="CL718" s="9">
        <v>90.75</v>
      </c>
      <c r="CM718" s="9">
        <v>79.849999999999994</v>
      </c>
      <c r="CN718" s="9">
        <v>76.77</v>
      </c>
      <c r="CO718" s="9">
        <v>74.28</v>
      </c>
      <c r="CP718" s="9">
        <v>73.22</v>
      </c>
      <c r="CQ718" s="9">
        <v>73.87</v>
      </c>
      <c r="CR718" s="9">
        <v>75.8</v>
      </c>
      <c r="CS718" s="9">
        <v>80.27</v>
      </c>
      <c r="CT718" s="9">
        <v>83.57</v>
      </c>
      <c r="CU718" s="9">
        <v>86.63</v>
      </c>
      <c r="CV718" s="9">
        <v>88.91</v>
      </c>
      <c r="CW718" s="9">
        <v>87.91</v>
      </c>
      <c r="CX718" s="9">
        <v>83.58</v>
      </c>
      <c r="CY718" s="9">
        <v>67.88</v>
      </c>
      <c r="CZ718" s="9">
        <v>65.62</v>
      </c>
      <c r="DA718" s="9">
        <v>64.37</v>
      </c>
      <c r="DB718" s="9">
        <v>64.19</v>
      </c>
      <c r="DC718" s="9">
        <v>64.739999999999995</v>
      </c>
      <c r="DD718" s="9">
        <v>65.38</v>
      </c>
      <c r="DE718" s="9">
        <v>70.58</v>
      </c>
      <c r="DF718" s="9">
        <v>74.06</v>
      </c>
      <c r="DG718" s="9">
        <v>77.22</v>
      </c>
      <c r="DH718" s="9">
        <v>79.02</v>
      </c>
      <c r="DI718" s="9">
        <v>78.09</v>
      </c>
      <c r="DJ718" s="9">
        <v>74.650000000000006</v>
      </c>
      <c r="DK718" s="9">
        <v>68.75</v>
      </c>
      <c r="DL718" s="9">
        <v>64.55</v>
      </c>
      <c r="DM718" s="9">
        <v>63.47</v>
      </c>
      <c r="DN718" s="9">
        <v>63.59</v>
      </c>
      <c r="DO718" s="9">
        <v>62.54</v>
      </c>
      <c r="DP718" s="9">
        <v>65.94</v>
      </c>
      <c r="DR718" s="9">
        <v>70</v>
      </c>
      <c r="DS718" s="9">
        <v>79.2</v>
      </c>
      <c r="DT718" s="9">
        <v>78.8</v>
      </c>
      <c r="DU718" s="9">
        <v>86.05</v>
      </c>
      <c r="DV718" s="9">
        <v>85.6</v>
      </c>
      <c r="DW718" s="9">
        <v>77.900000000000006</v>
      </c>
      <c r="DX718" s="9">
        <v>72.7</v>
      </c>
      <c r="DY718" s="9">
        <v>70.900000000000006</v>
      </c>
      <c r="DZ718" s="9">
        <v>70.2</v>
      </c>
      <c r="EA718" s="9">
        <v>68.900000000000006</v>
      </c>
      <c r="EB718" s="9">
        <v>68.900000000000006</v>
      </c>
      <c r="EC718" s="9">
        <v>71.599999999999994</v>
      </c>
      <c r="ED718" s="9">
        <v>78.599999999999994</v>
      </c>
      <c r="EE718" s="9">
        <v>80.900000000000006</v>
      </c>
      <c r="EF718" s="9">
        <v>81.650000000000006</v>
      </c>
      <c r="EG718" s="9">
        <v>82.8</v>
      </c>
      <c r="EH718" s="9">
        <v>82.65</v>
      </c>
      <c r="EI718" s="9">
        <v>78.75</v>
      </c>
      <c r="EJ718" s="9">
        <v>67.900000000000006</v>
      </c>
      <c r="EK718" s="9">
        <v>64.5</v>
      </c>
      <c r="EL718" s="9">
        <v>64.3</v>
      </c>
      <c r="EM718" s="9">
        <v>64.55</v>
      </c>
      <c r="EN718" s="9">
        <v>65.099999999999994</v>
      </c>
      <c r="EO718" s="9">
        <v>67.349999999999994</v>
      </c>
      <c r="EP718" s="9">
        <v>73.55</v>
      </c>
      <c r="EQ718" s="9">
        <v>75.55</v>
      </c>
      <c r="ER718" s="9">
        <v>75.8</v>
      </c>
      <c r="ES718" s="9">
        <v>75.75</v>
      </c>
      <c r="ET718" s="9">
        <v>75.25</v>
      </c>
      <c r="EU718" s="9">
        <v>72.3</v>
      </c>
      <c r="EV718" s="9">
        <v>64.3</v>
      </c>
      <c r="EW718" s="9">
        <v>61.75</v>
      </c>
      <c r="EX718" s="9">
        <v>61.55</v>
      </c>
      <c r="EY718" s="9">
        <v>61.7</v>
      </c>
      <c r="EZ718" s="9">
        <v>62.2</v>
      </c>
      <c r="FA718" s="9">
        <v>65</v>
      </c>
      <c r="FB718" s="9">
        <v>72.650000000000006</v>
      </c>
      <c r="FC718" s="9">
        <v>75.099999999999994</v>
      </c>
      <c r="FD718" s="9">
        <v>75.349999999999994</v>
      </c>
      <c r="FE718" s="9">
        <v>75.25</v>
      </c>
      <c r="FF718" s="9">
        <v>74.75</v>
      </c>
      <c r="FG718" s="9">
        <v>72.349999999999994</v>
      </c>
      <c r="FH718" s="9">
        <v>65.7</v>
      </c>
      <c r="FI718" s="9">
        <v>63.65</v>
      </c>
      <c r="FJ718" s="9">
        <v>63.5</v>
      </c>
      <c r="FK718" s="9">
        <v>63.65</v>
      </c>
      <c r="FL718" s="9">
        <v>64.05</v>
      </c>
      <c r="FM718" s="9">
        <v>65.849999999999994</v>
      </c>
      <c r="FO718" s="9">
        <v>84.920500000000004</v>
      </c>
      <c r="FP718" s="7">
        <v>75.959999999999994</v>
      </c>
      <c r="FQ718" s="9">
        <v>1.3281000000000001</v>
      </c>
      <c r="FR718" s="7">
        <f t="shared" si="131"/>
        <v>57.194488366839842</v>
      </c>
      <c r="FT718" s="7">
        <v>3.92</v>
      </c>
      <c r="FU718" s="7">
        <v>3.9</v>
      </c>
      <c r="FV718" s="9">
        <v>85.091800000000006</v>
      </c>
      <c r="FX718" s="9">
        <v>74.489999999999995</v>
      </c>
      <c r="FY718" s="9">
        <v>73.19</v>
      </c>
      <c r="FZ718" s="9">
        <v>72.56</v>
      </c>
      <c r="GA718" s="9">
        <v>71.87</v>
      </c>
      <c r="GB718" s="9">
        <v>70.66</v>
      </c>
    </row>
    <row r="719" spans="1:184" x14ac:dyDescent="0.25">
      <c r="A719" s="6">
        <f t="shared" ref="A719:A782" si="132">+A714+7</f>
        <v>45558</v>
      </c>
      <c r="B719" s="13">
        <f t="shared" si="126"/>
        <v>9</v>
      </c>
      <c r="C719" s="13">
        <f t="shared" si="127"/>
        <v>2024</v>
      </c>
      <c r="D719">
        <f t="shared" si="128"/>
        <v>202409</v>
      </c>
      <c r="E719">
        <f t="shared" si="129"/>
        <v>3</v>
      </c>
      <c r="F719">
        <f t="shared" si="130"/>
        <v>202403</v>
      </c>
      <c r="G719" t="s">
        <v>1529</v>
      </c>
      <c r="H719" s="9">
        <v>5</v>
      </c>
      <c r="I719" s="9">
        <v>4.95</v>
      </c>
      <c r="J719" s="10">
        <v>4.8918970000000002</v>
      </c>
      <c r="K719" s="10">
        <v>4.7388241000000004</v>
      </c>
      <c r="L719" s="10">
        <v>4.5935392000000004</v>
      </c>
      <c r="M719" s="10">
        <v>4.4469351000000001</v>
      </c>
      <c r="N719" s="10">
        <v>4.2940379000000002</v>
      </c>
      <c r="O719" s="10">
        <v>4.1386845000000001</v>
      </c>
      <c r="P719" s="10">
        <v>3.9895060999999998</v>
      </c>
      <c r="Q719" s="10">
        <v>3.8550201999999998</v>
      </c>
      <c r="R719" s="10">
        <v>3.7397863999999998</v>
      </c>
      <c r="S719" s="10">
        <v>3.6452526999999999</v>
      </c>
      <c r="T719" s="10">
        <v>3.5707751999999999</v>
      </c>
      <c r="U719" s="10">
        <v>3.5133606999999998</v>
      </c>
      <c r="V719" s="10">
        <v>3.4687887000000002</v>
      </c>
      <c r="W719" s="10">
        <v>3.4347436999999998</v>
      </c>
      <c r="X719" s="10">
        <v>3.4094994000000001</v>
      </c>
      <c r="Y719" s="10">
        <v>3.3913283000000001</v>
      </c>
      <c r="Z719" s="10">
        <v>3.3785034</v>
      </c>
      <c r="AA719" s="10">
        <v>3.3692978999999998</v>
      </c>
      <c r="AB719" s="10">
        <v>3.3622529999999999</v>
      </c>
      <c r="AC719" s="10">
        <v>3.3568365</v>
      </c>
      <c r="AD719" s="10">
        <v>3.352716</v>
      </c>
      <c r="AE719" s="10">
        <v>3.3495587000000002</v>
      </c>
      <c r="AF719" s="10">
        <v>3.3470323</v>
      </c>
      <c r="AG719" s="10">
        <v>3.3448041000000002</v>
      </c>
      <c r="AH719" s="10">
        <v>3.3425978999999999</v>
      </c>
      <c r="AI719" s="10">
        <v>3.3403622999999998</v>
      </c>
      <c r="AJ719" s="10">
        <v>3.3381023000000001</v>
      </c>
      <c r="AK719" s="10">
        <v>3.3358227999999999</v>
      </c>
      <c r="AL719" s="10">
        <v>3.3335287</v>
      </c>
      <c r="AM719" s="10">
        <v>3.3312249</v>
      </c>
      <c r="AN719" s="10">
        <v>3.3289165000000001</v>
      </c>
      <c r="AO719" s="10">
        <v>3.3266081000000001</v>
      </c>
      <c r="AP719" s="10">
        <v>3.3243049999999998</v>
      </c>
      <c r="AQ719" s="10">
        <v>3.3220117999999998</v>
      </c>
      <c r="AR719" s="10">
        <v>3.3197337</v>
      </c>
      <c r="AS719" s="10">
        <v>3.3174754000000002</v>
      </c>
      <c r="AT719" s="10">
        <v>3.3152450999999998</v>
      </c>
      <c r="AU719" s="10">
        <v>3.3130636</v>
      </c>
      <c r="AV719" s="10">
        <v>3.3109546999999999</v>
      </c>
      <c r="AW719" s="10">
        <v>3.3089425000000001</v>
      </c>
      <c r="AX719" s="10">
        <v>3.3070509000000001</v>
      </c>
      <c r="AY719" s="10">
        <v>3.3053037999999999</v>
      </c>
      <c r="AZ719" s="10">
        <v>3.3037250999999999</v>
      </c>
      <c r="BA719" s="10">
        <v>3.3023387999999998</v>
      </c>
      <c r="BB719" s="10">
        <v>3.3011689</v>
      </c>
      <c r="BC719" s="10">
        <v>3.3002392</v>
      </c>
      <c r="BD719" s="10">
        <v>3.2995738000000001</v>
      </c>
      <c r="BE719" s="10">
        <v>3.2991964999999999</v>
      </c>
      <c r="BF719" s="10">
        <v>3.2991285000000001</v>
      </c>
      <c r="BG719" s="10">
        <v>3.2993763</v>
      </c>
      <c r="BH719" s="10">
        <v>3.2999413</v>
      </c>
      <c r="BI719" s="10">
        <v>3.3008250000000001</v>
      </c>
      <c r="BJ719" s="10">
        <v>3.3020288</v>
      </c>
      <c r="BK719" s="10">
        <v>3.3035540999999999</v>
      </c>
      <c r="BL719" s="10">
        <v>3.3054025</v>
      </c>
      <c r="BM719" s="10">
        <v>3.3075752999999999</v>
      </c>
      <c r="BN719" s="10">
        <v>3.3100741</v>
      </c>
      <c r="BO719" s="10">
        <v>3.3129002999999999</v>
      </c>
      <c r="BP719" s="10">
        <v>3.3160552999999999</v>
      </c>
      <c r="BQ719" s="10">
        <v>3.3195405</v>
      </c>
      <c r="BR719" s="10">
        <v>3.3470968000000001</v>
      </c>
      <c r="BS719" s="10">
        <v>3.3846232000000001</v>
      </c>
      <c r="BU719" s="9">
        <v>87.1</v>
      </c>
      <c r="BV719" s="9">
        <v>92.11</v>
      </c>
      <c r="BW719" s="9">
        <v>94.6</v>
      </c>
      <c r="BX719" s="9">
        <v>96.31</v>
      </c>
      <c r="BY719" s="9">
        <v>97.1</v>
      </c>
      <c r="BZ719" s="9">
        <v>94.75</v>
      </c>
      <c r="CA719" s="9">
        <v>90.83</v>
      </c>
      <c r="CB719" s="9">
        <v>88.72</v>
      </c>
      <c r="CC719" s="9">
        <v>87.26</v>
      </c>
      <c r="CD719" s="9">
        <v>85.95</v>
      </c>
      <c r="CE719" s="9">
        <v>86.84</v>
      </c>
      <c r="CF719" s="9">
        <v>88.2</v>
      </c>
      <c r="CG719" s="9">
        <v>89.13</v>
      </c>
      <c r="CH719" s="9">
        <v>94.04</v>
      </c>
      <c r="CI719" s="9">
        <v>97.52</v>
      </c>
      <c r="CJ719" s="9">
        <v>98.31</v>
      </c>
      <c r="CK719" s="9">
        <v>99.02</v>
      </c>
      <c r="CL719" s="9">
        <v>92.31</v>
      </c>
      <c r="CM719" s="9">
        <v>80.78</v>
      </c>
      <c r="CN719" s="9">
        <v>77.12</v>
      </c>
      <c r="CO719" s="9">
        <v>74.63</v>
      </c>
      <c r="CP719" s="9">
        <v>73.569999999999993</v>
      </c>
      <c r="CQ719" s="9">
        <v>74.22</v>
      </c>
      <c r="CR719" s="9">
        <v>76.150000000000006</v>
      </c>
      <c r="CS719" s="9">
        <v>80.459999999999994</v>
      </c>
      <c r="CT719" s="9">
        <v>83.78</v>
      </c>
      <c r="CU719" s="9">
        <v>86.86</v>
      </c>
      <c r="CV719" s="9">
        <v>89.18</v>
      </c>
      <c r="CW719" s="9">
        <v>87.77</v>
      </c>
      <c r="CX719" s="9">
        <v>83.45</v>
      </c>
      <c r="CY719" s="9">
        <v>68.53</v>
      </c>
      <c r="CZ719" s="9">
        <v>66.28</v>
      </c>
      <c r="DA719" s="9">
        <v>65.05</v>
      </c>
      <c r="DB719" s="9">
        <v>65.099999999999994</v>
      </c>
      <c r="DC719" s="9">
        <v>65.55</v>
      </c>
      <c r="DD719" s="9">
        <v>66.19</v>
      </c>
      <c r="DE719" s="9">
        <v>71.14</v>
      </c>
      <c r="DF719" s="9">
        <v>74.62</v>
      </c>
      <c r="DG719" s="9">
        <v>77.790000000000006</v>
      </c>
      <c r="DH719" s="9">
        <v>79.58</v>
      </c>
      <c r="DI719" s="9">
        <v>78.819999999999993</v>
      </c>
      <c r="DJ719" s="9">
        <v>75.38</v>
      </c>
      <c r="DK719" s="9">
        <v>69.489999999999995</v>
      </c>
      <c r="DL719" s="9">
        <v>65.28</v>
      </c>
      <c r="DM719" s="9">
        <v>64.209999999999994</v>
      </c>
      <c r="DN719" s="9">
        <v>64.33</v>
      </c>
      <c r="DO719" s="9">
        <v>63.28</v>
      </c>
      <c r="DP719" s="9">
        <v>66.680000000000007</v>
      </c>
      <c r="DR719" s="9">
        <v>70.900000000000006</v>
      </c>
      <c r="DS719" s="9">
        <v>80.95</v>
      </c>
      <c r="DT719" s="9">
        <v>80.849999999999994</v>
      </c>
      <c r="DU719" s="9">
        <v>87</v>
      </c>
      <c r="DV719" s="9">
        <v>86.6</v>
      </c>
      <c r="DW719" s="9">
        <v>79.099999999999994</v>
      </c>
      <c r="DX719" s="9">
        <v>72.55</v>
      </c>
      <c r="DY719" s="9">
        <v>70.75</v>
      </c>
      <c r="DZ719" s="9">
        <v>70.05</v>
      </c>
      <c r="EA719" s="9">
        <v>68.75</v>
      </c>
      <c r="EB719" s="9">
        <v>68.75</v>
      </c>
      <c r="EC719" s="9">
        <v>71.45</v>
      </c>
      <c r="ED719" s="9">
        <v>79.650000000000006</v>
      </c>
      <c r="EE719" s="9">
        <v>82.3</v>
      </c>
      <c r="EF719" s="9">
        <v>82.6</v>
      </c>
      <c r="EG719" s="9">
        <v>82.55</v>
      </c>
      <c r="EH719" s="9">
        <v>81.900000000000006</v>
      </c>
      <c r="EI719" s="9">
        <v>78.2</v>
      </c>
      <c r="EJ719" s="9">
        <v>67.8</v>
      </c>
      <c r="EK719" s="9">
        <v>64.5</v>
      </c>
      <c r="EL719" s="9">
        <v>64.3</v>
      </c>
      <c r="EM719" s="9">
        <v>64.599999999999994</v>
      </c>
      <c r="EN719" s="9">
        <v>65.099999999999994</v>
      </c>
      <c r="EO719" s="9">
        <v>67.3</v>
      </c>
      <c r="EP719" s="9">
        <v>73.55</v>
      </c>
      <c r="EQ719" s="9">
        <v>75.55</v>
      </c>
      <c r="ER719" s="9">
        <v>75.8</v>
      </c>
      <c r="ES719" s="9">
        <v>75.75</v>
      </c>
      <c r="ET719" s="9">
        <v>75.25</v>
      </c>
      <c r="EU719" s="9">
        <v>72.400000000000006</v>
      </c>
      <c r="EV719" s="9">
        <v>64.3</v>
      </c>
      <c r="EW719" s="9">
        <v>61.75</v>
      </c>
      <c r="EX719" s="9">
        <v>61.55</v>
      </c>
      <c r="EY719" s="9">
        <v>61.7</v>
      </c>
      <c r="EZ719" s="9">
        <v>62.25</v>
      </c>
      <c r="FA719" s="9">
        <v>64.95</v>
      </c>
      <c r="FB719" s="9">
        <v>72.599999999999994</v>
      </c>
      <c r="FC719" s="9">
        <v>75.05</v>
      </c>
      <c r="FD719" s="9">
        <v>75.3</v>
      </c>
      <c r="FE719" s="9">
        <v>75.150000000000006</v>
      </c>
      <c r="FF719" s="9">
        <v>74.7</v>
      </c>
      <c r="FG719" s="9">
        <v>72.3</v>
      </c>
      <c r="FH719" s="9">
        <v>65.7</v>
      </c>
      <c r="FI719" s="9">
        <v>63.6</v>
      </c>
      <c r="FJ719" s="9">
        <v>63.45</v>
      </c>
      <c r="FK719" s="9">
        <v>63.65</v>
      </c>
      <c r="FL719" s="9">
        <v>64</v>
      </c>
      <c r="FM719" s="9">
        <v>65.75</v>
      </c>
      <c r="FO719" s="9">
        <v>85.372600000000006</v>
      </c>
      <c r="FP719" s="7">
        <v>74.95</v>
      </c>
      <c r="FQ719" s="9">
        <v>1.335</v>
      </c>
      <c r="FR719" s="7">
        <f t="shared" si="131"/>
        <v>56.142322097378283</v>
      </c>
      <c r="FT719" s="7">
        <v>3.91</v>
      </c>
      <c r="FU719" s="7">
        <v>3.92</v>
      </c>
      <c r="FV719" s="9">
        <v>85.544200000000004</v>
      </c>
      <c r="FX719" s="9">
        <v>73.900000000000006</v>
      </c>
      <c r="FY719" s="9">
        <v>72.78</v>
      </c>
      <c r="FZ719" s="9">
        <v>72.239999999999995</v>
      </c>
      <c r="GA719" s="9">
        <v>71.67</v>
      </c>
      <c r="GB719" s="9">
        <v>70.66</v>
      </c>
    </row>
    <row r="720" spans="1:184" x14ac:dyDescent="0.25">
      <c r="A720" s="6">
        <f t="shared" si="132"/>
        <v>45559</v>
      </c>
      <c r="B720" s="13">
        <f t="shared" si="126"/>
        <v>9</v>
      </c>
      <c r="C720" s="13">
        <f t="shared" si="127"/>
        <v>2024</v>
      </c>
      <c r="D720">
        <f t="shared" si="128"/>
        <v>202409</v>
      </c>
      <c r="E720">
        <f t="shared" si="129"/>
        <v>3</v>
      </c>
      <c r="F720">
        <f t="shared" si="130"/>
        <v>202403</v>
      </c>
      <c r="G720" t="s">
        <v>1530</v>
      </c>
      <c r="H720" s="9">
        <v>5</v>
      </c>
      <c r="I720" s="9">
        <v>4.95</v>
      </c>
      <c r="J720" s="10">
        <v>4.8893446999999997</v>
      </c>
      <c r="K720" s="10">
        <v>4.7322759000000003</v>
      </c>
      <c r="L720" s="10">
        <v>4.5847376999999998</v>
      </c>
      <c r="M720" s="10">
        <v>4.4352131000000004</v>
      </c>
      <c r="N720" s="10">
        <v>4.2786016</v>
      </c>
      <c r="O720" s="10">
        <v>4.1198148999999997</v>
      </c>
      <c r="P720" s="10">
        <v>3.9684482000000001</v>
      </c>
      <c r="Q720" s="10">
        <v>3.8330019000000002</v>
      </c>
      <c r="R720" s="10">
        <v>3.7186230999999998</v>
      </c>
      <c r="S720" s="10">
        <v>3.6257606999999998</v>
      </c>
      <c r="T720" s="10">
        <v>3.5534859999999999</v>
      </c>
      <c r="U720" s="10">
        <v>3.4985018999999999</v>
      </c>
      <c r="V720" s="10">
        <v>3.4558016999999999</v>
      </c>
      <c r="W720" s="10">
        <v>3.4229897999999999</v>
      </c>
      <c r="X720" s="10">
        <v>3.3984724000000002</v>
      </c>
      <c r="Y720" s="10">
        <v>3.3806549000000001</v>
      </c>
      <c r="Z720" s="10">
        <v>3.3679426000000001</v>
      </c>
      <c r="AA720" s="10">
        <v>3.3587414</v>
      </c>
      <c r="AB720" s="10">
        <v>3.3517055</v>
      </c>
      <c r="AC720" s="10">
        <v>3.3463466999999998</v>
      </c>
      <c r="AD720" s="10">
        <v>3.3423623999999998</v>
      </c>
      <c r="AE720" s="10">
        <v>3.3394495000000002</v>
      </c>
      <c r="AF720" s="10">
        <v>3.3373050000000002</v>
      </c>
      <c r="AG720" s="10">
        <v>3.3356260999999998</v>
      </c>
      <c r="AH720" s="10">
        <v>3.3341574999999999</v>
      </c>
      <c r="AI720" s="10">
        <v>3.3328342000000002</v>
      </c>
      <c r="AJ720" s="10">
        <v>3.3316393999999998</v>
      </c>
      <c r="AK720" s="10">
        <v>3.3305558</v>
      </c>
      <c r="AL720" s="10">
        <v>3.3295663000000002</v>
      </c>
      <c r="AM720" s="10">
        <v>3.3286538999999999</v>
      </c>
      <c r="AN720" s="10">
        <v>3.3278013</v>
      </c>
      <c r="AO720" s="10">
        <v>3.3269915000000001</v>
      </c>
      <c r="AP720" s="10">
        <v>3.3262073999999999</v>
      </c>
      <c r="AQ720" s="10">
        <v>3.3254318999999999</v>
      </c>
      <c r="AR720" s="10">
        <v>3.3246478000000002</v>
      </c>
      <c r="AS720" s="10">
        <v>3.3238379999999998</v>
      </c>
      <c r="AT720" s="10">
        <v>3.3229924</v>
      </c>
      <c r="AU720" s="10">
        <v>3.3221284999999998</v>
      </c>
      <c r="AV720" s="10">
        <v>3.3212709</v>
      </c>
      <c r="AW720" s="10">
        <v>3.3204441</v>
      </c>
      <c r="AX720" s="10">
        <v>3.3196724999999998</v>
      </c>
      <c r="AY720" s="10">
        <v>3.3189807</v>
      </c>
      <c r="AZ720" s="10">
        <v>3.3183932999999999</v>
      </c>
      <c r="BA720" s="10">
        <v>3.3179346000000001</v>
      </c>
      <c r="BB720" s="10">
        <v>3.3176294</v>
      </c>
      <c r="BC720" s="10">
        <v>3.3175020000000002</v>
      </c>
      <c r="BD720" s="10">
        <v>3.317577</v>
      </c>
      <c r="BE720" s="10">
        <v>3.3178789000000002</v>
      </c>
      <c r="BF720" s="10">
        <v>3.3184295000000001</v>
      </c>
      <c r="BG720" s="10">
        <v>3.3192379999999999</v>
      </c>
      <c r="BH720" s="10">
        <v>3.3203095</v>
      </c>
      <c r="BI720" s="10">
        <v>3.3216489</v>
      </c>
      <c r="BJ720" s="10">
        <v>3.3232615999999999</v>
      </c>
      <c r="BK720" s="10">
        <v>3.3251526</v>
      </c>
      <c r="BL720" s="10">
        <v>3.3273269000000001</v>
      </c>
      <c r="BM720" s="10">
        <v>3.3297899000000002</v>
      </c>
      <c r="BN720" s="10">
        <v>3.3325464</v>
      </c>
      <c r="BO720" s="10">
        <v>3.3356018000000001</v>
      </c>
      <c r="BP720" s="10">
        <v>3.3389609999999998</v>
      </c>
      <c r="BQ720" s="10">
        <v>3.3426293</v>
      </c>
      <c r="BR720" s="10">
        <v>3.37093</v>
      </c>
      <c r="BS720" s="10">
        <v>3.4087046000000001</v>
      </c>
      <c r="BU720" s="9">
        <v>85.16</v>
      </c>
      <c r="BV720" s="9">
        <v>90.05</v>
      </c>
      <c r="BW720" s="9">
        <v>92.65</v>
      </c>
      <c r="BX720" s="9">
        <v>94.53</v>
      </c>
      <c r="BY720" s="9">
        <v>95.34</v>
      </c>
      <c r="BZ720" s="9">
        <v>93.3</v>
      </c>
      <c r="CA720" s="9">
        <v>89.55</v>
      </c>
      <c r="CB720" s="9">
        <v>87.32</v>
      </c>
      <c r="CC720" s="9">
        <v>85.82</v>
      </c>
      <c r="CD720" s="9">
        <v>84.54</v>
      </c>
      <c r="CE720" s="9">
        <v>85.43</v>
      </c>
      <c r="CF720" s="9">
        <v>86.8</v>
      </c>
      <c r="CG720" s="9">
        <v>88.25</v>
      </c>
      <c r="CH720" s="9">
        <v>93.18</v>
      </c>
      <c r="CI720" s="9">
        <v>96.64</v>
      </c>
      <c r="CJ720" s="9">
        <v>97.31</v>
      </c>
      <c r="CK720" s="9">
        <v>98.01</v>
      </c>
      <c r="CL720" s="9">
        <v>91.3</v>
      </c>
      <c r="CM720" s="9">
        <v>80.94</v>
      </c>
      <c r="CN720" s="9">
        <v>77.290000000000006</v>
      </c>
      <c r="CO720" s="9">
        <v>74.8</v>
      </c>
      <c r="CP720" s="9">
        <v>73.56</v>
      </c>
      <c r="CQ720" s="9">
        <v>74.209999999999994</v>
      </c>
      <c r="CR720" s="9">
        <v>76.14</v>
      </c>
      <c r="CS720" s="9">
        <v>80.48</v>
      </c>
      <c r="CT720" s="9">
        <v>83.8</v>
      </c>
      <c r="CU720" s="9">
        <v>86.87</v>
      </c>
      <c r="CV720" s="9">
        <v>89.19</v>
      </c>
      <c r="CW720" s="9">
        <v>87.78</v>
      </c>
      <c r="CX720" s="9">
        <v>83.46</v>
      </c>
      <c r="CY720" s="9">
        <v>68.650000000000006</v>
      </c>
      <c r="CZ720" s="9">
        <v>66.400000000000006</v>
      </c>
      <c r="DA720" s="9">
        <v>65.17</v>
      </c>
      <c r="DB720" s="9">
        <v>65.55</v>
      </c>
      <c r="DC720" s="9">
        <v>66.010000000000005</v>
      </c>
      <c r="DD720" s="9">
        <v>66.650000000000006</v>
      </c>
      <c r="DE720" s="9">
        <v>71.75</v>
      </c>
      <c r="DF720" s="9">
        <v>75.23</v>
      </c>
      <c r="DG720" s="9">
        <v>78.400000000000006</v>
      </c>
      <c r="DH720" s="9">
        <v>80.180000000000007</v>
      </c>
      <c r="DI720" s="9">
        <v>79.42</v>
      </c>
      <c r="DJ720" s="9">
        <v>75.98</v>
      </c>
      <c r="DK720" s="9">
        <v>70.31</v>
      </c>
      <c r="DL720" s="9">
        <v>66.099999999999994</v>
      </c>
      <c r="DM720" s="9">
        <v>65.03</v>
      </c>
      <c r="DN720" s="9">
        <v>65.430000000000007</v>
      </c>
      <c r="DO720" s="9">
        <v>64.38</v>
      </c>
      <c r="DP720" s="9">
        <v>67.78</v>
      </c>
      <c r="DR720" s="9">
        <v>70.2</v>
      </c>
      <c r="DS720" s="9">
        <v>80.099999999999994</v>
      </c>
      <c r="DT720" s="9">
        <v>79.8</v>
      </c>
      <c r="DU720" s="9">
        <v>86.3</v>
      </c>
      <c r="DV720" s="9">
        <v>86.2</v>
      </c>
      <c r="DW720" s="9">
        <v>76</v>
      </c>
      <c r="DX720" s="9">
        <v>71.900000000000006</v>
      </c>
      <c r="DY720" s="9">
        <v>70.099999999999994</v>
      </c>
      <c r="DZ720" s="9">
        <v>69.400000000000006</v>
      </c>
      <c r="EA720" s="9">
        <v>68.099999999999994</v>
      </c>
      <c r="EB720" s="9">
        <v>68.099999999999994</v>
      </c>
      <c r="EC720" s="9">
        <v>70.8</v>
      </c>
      <c r="ED720" s="9">
        <v>78.05</v>
      </c>
      <c r="EE720" s="9">
        <v>80.45</v>
      </c>
      <c r="EF720" s="9">
        <v>81.349999999999994</v>
      </c>
      <c r="EG720" s="9">
        <v>82.9</v>
      </c>
      <c r="EH720" s="9">
        <v>82.85</v>
      </c>
      <c r="EI720" s="9">
        <v>78.849999999999994</v>
      </c>
      <c r="EJ720" s="9">
        <v>67.7</v>
      </c>
      <c r="EK720" s="9">
        <v>64.2</v>
      </c>
      <c r="EL720" s="9">
        <v>63.95</v>
      </c>
      <c r="EM720" s="9">
        <v>64.25</v>
      </c>
      <c r="EN720" s="9">
        <v>64.75</v>
      </c>
      <c r="EO720" s="9">
        <v>67.099999999999994</v>
      </c>
      <c r="EP720" s="9">
        <v>73.45</v>
      </c>
      <c r="EQ720" s="9">
        <v>75.45</v>
      </c>
      <c r="ER720" s="9">
        <v>75.7</v>
      </c>
      <c r="ES720" s="9">
        <v>75.650000000000006</v>
      </c>
      <c r="ET720" s="9">
        <v>75.150000000000006</v>
      </c>
      <c r="EU720" s="9">
        <v>72.3</v>
      </c>
      <c r="EV720" s="9">
        <v>64.5</v>
      </c>
      <c r="EW720" s="9">
        <v>62.05</v>
      </c>
      <c r="EX720" s="9">
        <v>61.85</v>
      </c>
      <c r="EY720" s="9">
        <v>62</v>
      </c>
      <c r="EZ720" s="9">
        <v>62.5</v>
      </c>
      <c r="FA720" s="9">
        <v>65.150000000000006</v>
      </c>
      <c r="FB720" s="9">
        <v>72.400000000000006</v>
      </c>
      <c r="FC720" s="9">
        <v>74.75</v>
      </c>
      <c r="FD720" s="9">
        <v>75</v>
      </c>
      <c r="FE720" s="9">
        <v>74.849999999999994</v>
      </c>
      <c r="FF720" s="9">
        <v>74.400000000000006</v>
      </c>
      <c r="FG720" s="9">
        <v>72</v>
      </c>
      <c r="FH720" s="9">
        <v>65.400000000000006</v>
      </c>
      <c r="FI720" s="9">
        <v>63.3</v>
      </c>
      <c r="FJ720" s="9">
        <v>63.15</v>
      </c>
      <c r="FK720" s="9">
        <v>63.35</v>
      </c>
      <c r="FL720" s="9">
        <v>63.75</v>
      </c>
      <c r="FM720" s="9">
        <v>65.55</v>
      </c>
      <c r="FO720" s="9">
        <v>85.456999999999994</v>
      </c>
      <c r="FP720" s="7">
        <v>75.290000000000006</v>
      </c>
      <c r="FQ720" s="9">
        <v>1.339</v>
      </c>
      <c r="FR720" s="7">
        <f t="shared" si="131"/>
        <v>56.228528752800607</v>
      </c>
      <c r="FT720" s="7">
        <v>3.91</v>
      </c>
      <c r="FU720" s="7">
        <v>3.93</v>
      </c>
      <c r="FV720" s="9">
        <v>85.641300000000001</v>
      </c>
      <c r="FX720" s="9">
        <v>75.17</v>
      </c>
      <c r="FY720" s="9">
        <v>74.03</v>
      </c>
      <c r="FZ720" s="9">
        <v>73.44</v>
      </c>
      <c r="GA720" s="9">
        <v>72.75</v>
      </c>
      <c r="GB720" s="9">
        <v>71.52</v>
      </c>
    </row>
    <row r="721" spans="1:186" x14ac:dyDescent="0.25">
      <c r="A721" s="6">
        <f t="shared" si="132"/>
        <v>45560</v>
      </c>
      <c r="B721" s="13">
        <f t="shared" si="126"/>
        <v>9</v>
      </c>
      <c r="C721" s="13">
        <f t="shared" si="127"/>
        <v>2024</v>
      </c>
      <c r="D721">
        <f t="shared" si="128"/>
        <v>202409</v>
      </c>
      <c r="E721">
        <f t="shared" si="129"/>
        <v>3</v>
      </c>
      <c r="F721">
        <f t="shared" si="130"/>
        <v>202403</v>
      </c>
      <c r="G721" t="s">
        <v>1531</v>
      </c>
      <c r="H721" s="9">
        <v>5</v>
      </c>
      <c r="I721" s="9">
        <v>4.95</v>
      </c>
      <c r="J721" s="10">
        <v>4.887931</v>
      </c>
      <c r="K721" s="10">
        <v>4.7336714000000004</v>
      </c>
      <c r="L721" s="10">
        <v>4.5909683000000001</v>
      </c>
      <c r="M721" s="10">
        <v>4.4473491999999997</v>
      </c>
      <c r="N721" s="10">
        <v>4.2971750999999996</v>
      </c>
      <c r="O721" s="10">
        <v>4.1457208999999997</v>
      </c>
      <c r="P721" s="10">
        <v>4.0021127999999999</v>
      </c>
      <c r="Q721" s="10">
        <v>3.8742923</v>
      </c>
      <c r="R721" s="10">
        <v>3.7668124000000001</v>
      </c>
      <c r="S721" s="10">
        <v>3.6800570000000001</v>
      </c>
      <c r="T721" s="10">
        <v>3.612978</v>
      </c>
      <c r="U721" s="10">
        <v>3.5624449999999999</v>
      </c>
      <c r="V721" s="10">
        <v>3.5235913000000001</v>
      </c>
      <c r="W721" s="10">
        <v>3.4940999000000001</v>
      </c>
      <c r="X721" s="10">
        <v>3.4724338000000001</v>
      </c>
      <c r="Y721" s="10">
        <v>3.4570549000000002</v>
      </c>
      <c r="Z721" s="10">
        <v>3.4464258000000001</v>
      </c>
      <c r="AA721" s="10">
        <v>3.4390087999999999</v>
      </c>
      <c r="AB721" s="10">
        <v>3.4335011999999998</v>
      </c>
      <c r="AC721" s="10">
        <v>3.4294099</v>
      </c>
      <c r="AD721" s="10">
        <v>3.4264169999999998</v>
      </c>
      <c r="AE721" s="10">
        <v>3.4242042000000001</v>
      </c>
      <c r="AF721" s="10">
        <v>3.4224532999999999</v>
      </c>
      <c r="AG721" s="10">
        <v>3.4208462000000002</v>
      </c>
      <c r="AH721" s="10">
        <v>3.4191208999999998</v>
      </c>
      <c r="AI721" s="10">
        <v>3.4172399000000002</v>
      </c>
      <c r="AJ721" s="10">
        <v>3.4152220999999998</v>
      </c>
      <c r="AK721" s="10">
        <v>3.4130862999999998</v>
      </c>
      <c r="AL721" s="10">
        <v>3.4108512000000002</v>
      </c>
      <c r="AM721" s="10">
        <v>3.4085356</v>
      </c>
      <c r="AN721" s="10">
        <v>3.4061583999999998</v>
      </c>
      <c r="AO721" s="10">
        <v>3.4037381999999998</v>
      </c>
      <c r="AP721" s="10">
        <v>3.4012939000000002</v>
      </c>
      <c r="AQ721" s="10">
        <v>3.3988442999999999</v>
      </c>
      <c r="AR721" s="10">
        <v>3.3964082000000002</v>
      </c>
      <c r="AS721" s="10">
        <v>3.3940043000000002</v>
      </c>
      <c r="AT721" s="10">
        <v>3.3916520999999999</v>
      </c>
      <c r="AU721" s="10">
        <v>3.3893748000000001</v>
      </c>
      <c r="AV721" s="10">
        <v>3.3871965999999998</v>
      </c>
      <c r="AW721" s="10">
        <v>3.3851415999999999</v>
      </c>
      <c r="AX721" s="10">
        <v>3.3832341000000001</v>
      </c>
      <c r="AY721" s="10">
        <v>3.3814981999999998</v>
      </c>
      <c r="AZ721" s="10">
        <v>3.3799581000000001</v>
      </c>
      <c r="BA721" s="10">
        <v>3.378638</v>
      </c>
      <c r="BB721" s="10">
        <v>3.3775621</v>
      </c>
      <c r="BC721" s="10">
        <v>3.3767545999999999</v>
      </c>
      <c r="BD721" s="10">
        <v>3.3762395999999999</v>
      </c>
      <c r="BE721" s="10">
        <v>3.3760414999999999</v>
      </c>
      <c r="BF721" s="10">
        <v>3.3761801</v>
      </c>
      <c r="BG721" s="10">
        <v>3.3766574</v>
      </c>
      <c r="BH721" s="10">
        <v>3.3774700000000002</v>
      </c>
      <c r="BI721" s="10">
        <v>3.3786147</v>
      </c>
      <c r="BJ721" s="10">
        <v>3.3800881999999999</v>
      </c>
      <c r="BK721" s="10">
        <v>3.3818872</v>
      </c>
      <c r="BL721" s="10">
        <v>3.3840085000000002</v>
      </c>
      <c r="BM721" s="10">
        <v>3.3864488000000001</v>
      </c>
      <c r="BN721" s="10">
        <v>3.3892047999999999</v>
      </c>
      <c r="BO721" s="10">
        <v>3.3922732999999998</v>
      </c>
      <c r="BP721" s="10">
        <v>3.395651</v>
      </c>
      <c r="BQ721" s="10">
        <v>3.3993346</v>
      </c>
      <c r="BR721" s="10">
        <v>3.4274656999999999</v>
      </c>
      <c r="BS721" s="10">
        <v>3.4644973000000001</v>
      </c>
      <c r="BU721" s="9">
        <v>90.24</v>
      </c>
      <c r="BV721" s="9">
        <v>94.7</v>
      </c>
      <c r="BW721" s="9">
        <v>96.47</v>
      </c>
      <c r="BX721" s="9">
        <v>98.27</v>
      </c>
      <c r="BY721" s="9">
        <v>98.96</v>
      </c>
      <c r="BZ721" s="9">
        <v>96.94</v>
      </c>
      <c r="CA721" s="9">
        <v>92.9</v>
      </c>
      <c r="CB721" s="9">
        <v>90.14</v>
      </c>
      <c r="CC721" s="9">
        <v>88.66</v>
      </c>
      <c r="CD721" s="9">
        <v>87.53</v>
      </c>
      <c r="CE721" s="9">
        <v>88.43</v>
      </c>
      <c r="CF721" s="9">
        <v>89.81</v>
      </c>
      <c r="CG721" s="9">
        <v>91.14</v>
      </c>
      <c r="CH721" s="9">
        <v>96.01</v>
      </c>
      <c r="CI721" s="9">
        <v>99.39</v>
      </c>
      <c r="CJ721" s="9">
        <v>100.18</v>
      </c>
      <c r="CK721" s="9">
        <v>100.79</v>
      </c>
      <c r="CL721" s="9">
        <v>94.04</v>
      </c>
      <c r="CM721" s="9">
        <v>82.63</v>
      </c>
      <c r="CN721" s="9">
        <v>78.45</v>
      </c>
      <c r="CO721" s="9">
        <v>75.959999999999994</v>
      </c>
      <c r="CP721" s="9">
        <v>74.900000000000006</v>
      </c>
      <c r="CQ721" s="9">
        <v>75.55</v>
      </c>
      <c r="CR721" s="9">
        <v>77.489999999999995</v>
      </c>
      <c r="CS721" s="9">
        <v>81.59</v>
      </c>
      <c r="CT721" s="9">
        <v>84.93</v>
      </c>
      <c r="CU721" s="9">
        <v>88.03</v>
      </c>
      <c r="CV721" s="9">
        <v>90.65</v>
      </c>
      <c r="CW721" s="9">
        <v>89.25</v>
      </c>
      <c r="CX721" s="9">
        <v>84.03</v>
      </c>
      <c r="CY721" s="9">
        <v>69.28</v>
      </c>
      <c r="CZ721" s="9">
        <v>66.78</v>
      </c>
      <c r="DA721" s="9">
        <v>65.540000000000006</v>
      </c>
      <c r="DB721" s="9">
        <v>65.97</v>
      </c>
      <c r="DC721" s="9">
        <v>66.430000000000007</v>
      </c>
      <c r="DD721" s="9">
        <v>67.069999999999993</v>
      </c>
      <c r="DE721" s="9">
        <v>72.23</v>
      </c>
      <c r="DF721" s="9">
        <v>75.73</v>
      </c>
      <c r="DG721" s="9">
        <v>78.92</v>
      </c>
      <c r="DH721" s="9">
        <v>80.650000000000006</v>
      </c>
      <c r="DI721" s="9">
        <v>79.89</v>
      </c>
      <c r="DJ721" s="9">
        <v>76.45</v>
      </c>
      <c r="DK721" s="9">
        <v>70.540000000000006</v>
      </c>
      <c r="DL721" s="9">
        <v>66.33</v>
      </c>
      <c r="DM721" s="9">
        <v>65.260000000000005</v>
      </c>
      <c r="DN721" s="9">
        <v>65.67</v>
      </c>
      <c r="DO721" s="9">
        <v>64.61</v>
      </c>
      <c r="DP721" s="9">
        <v>68.010000000000005</v>
      </c>
      <c r="DR721" s="9">
        <v>75.150000000000006</v>
      </c>
      <c r="DS721" s="9">
        <v>83.45</v>
      </c>
      <c r="DT721" s="9">
        <v>82.5</v>
      </c>
      <c r="DU721" s="9">
        <v>89.1</v>
      </c>
      <c r="DV721" s="9">
        <v>88.6</v>
      </c>
      <c r="DW721" s="9">
        <v>80.900000000000006</v>
      </c>
      <c r="DX721" s="9">
        <v>74.45</v>
      </c>
      <c r="DY721" s="9">
        <v>72.650000000000006</v>
      </c>
      <c r="DZ721" s="9">
        <v>71.95</v>
      </c>
      <c r="EA721" s="9">
        <v>70.7</v>
      </c>
      <c r="EB721" s="9">
        <v>70.7</v>
      </c>
      <c r="EC721" s="9">
        <v>73.400000000000006</v>
      </c>
      <c r="ED721" s="9">
        <v>81.7</v>
      </c>
      <c r="EE721" s="9">
        <v>84.4</v>
      </c>
      <c r="EF721" s="9">
        <v>84.7</v>
      </c>
      <c r="EG721" s="9">
        <v>84.65</v>
      </c>
      <c r="EH721" s="9">
        <v>84</v>
      </c>
      <c r="EI721" s="9">
        <v>80</v>
      </c>
      <c r="EJ721" s="9">
        <v>69.099999999999994</v>
      </c>
      <c r="EK721" s="9">
        <v>65.7</v>
      </c>
      <c r="EL721" s="9">
        <v>65.5</v>
      </c>
      <c r="EM721" s="9">
        <v>65.8</v>
      </c>
      <c r="EN721" s="9">
        <v>66.3</v>
      </c>
      <c r="EO721" s="9">
        <v>68.5</v>
      </c>
      <c r="EP721" s="9">
        <v>74.55</v>
      </c>
      <c r="EQ721" s="9">
        <v>76.5</v>
      </c>
      <c r="ER721" s="9">
        <v>76.7</v>
      </c>
      <c r="ES721" s="9">
        <v>76.7</v>
      </c>
      <c r="ET721" s="9">
        <v>76.2</v>
      </c>
      <c r="EU721" s="9">
        <v>73.3</v>
      </c>
      <c r="EV721" s="9">
        <v>65.400000000000006</v>
      </c>
      <c r="EW721" s="9">
        <v>62.9</v>
      </c>
      <c r="EX721" s="9">
        <v>62.7</v>
      </c>
      <c r="EY721" s="9">
        <v>62.85</v>
      </c>
      <c r="EZ721" s="9">
        <v>63.35</v>
      </c>
      <c r="FA721" s="9">
        <v>66</v>
      </c>
      <c r="FB721" s="9">
        <v>73.25</v>
      </c>
      <c r="FC721" s="9">
        <v>75.599999999999994</v>
      </c>
      <c r="FD721" s="9">
        <v>75.849999999999994</v>
      </c>
      <c r="FE721" s="9">
        <v>75.7</v>
      </c>
      <c r="FF721" s="9">
        <v>75.25</v>
      </c>
      <c r="FG721" s="9">
        <v>72.849999999999994</v>
      </c>
      <c r="FH721" s="9">
        <v>66.25</v>
      </c>
      <c r="FI721" s="9">
        <v>64.150000000000006</v>
      </c>
      <c r="FJ721" s="9">
        <v>64</v>
      </c>
      <c r="FK721" s="9">
        <v>64.2</v>
      </c>
      <c r="FL721" s="9">
        <v>64.599999999999994</v>
      </c>
      <c r="FM721" s="9">
        <v>66.400000000000006</v>
      </c>
      <c r="FO721" s="9">
        <v>85.321899999999999</v>
      </c>
      <c r="FP721" s="7">
        <v>75.400000000000006</v>
      </c>
      <c r="FQ721" s="9">
        <v>1.3374999999999999</v>
      </c>
      <c r="FR721" s="7">
        <f t="shared" si="131"/>
        <v>56.373831775700943</v>
      </c>
      <c r="FT721" s="7">
        <v>3.97</v>
      </c>
      <c r="FU721" s="7">
        <v>3.99</v>
      </c>
      <c r="FV721" s="9">
        <v>85.516999999999996</v>
      </c>
      <c r="FX721" s="9">
        <v>73.459999999999994</v>
      </c>
      <c r="FY721" s="9">
        <v>72.569999999999993</v>
      </c>
      <c r="FZ721" s="9">
        <v>72.180000000000007</v>
      </c>
      <c r="GA721" s="9">
        <v>71.66</v>
      </c>
      <c r="GB721" s="9">
        <v>70.72</v>
      </c>
    </row>
    <row r="722" spans="1:186" x14ac:dyDescent="0.25">
      <c r="A722" s="6">
        <f t="shared" si="132"/>
        <v>45561</v>
      </c>
      <c r="B722" s="13">
        <f t="shared" si="126"/>
        <v>9</v>
      </c>
      <c r="C722" s="13">
        <f t="shared" si="127"/>
        <v>2024</v>
      </c>
      <c r="D722">
        <f t="shared" si="128"/>
        <v>202409</v>
      </c>
      <c r="E722">
        <f t="shared" si="129"/>
        <v>3</v>
      </c>
      <c r="F722">
        <f t="shared" si="130"/>
        <v>202403</v>
      </c>
      <c r="G722" t="s">
        <v>1532</v>
      </c>
      <c r="H722" s="9">
        <v>5</v>
      </c>
      <c r="I722" s="9">
        <v>4.95</v>
      </c>
      <c r="J722" s="10">
        <v>4.8884549000000002</v>
      </c>
      <c r="K722" s="10">
        <v>4.7342640999999999</v>
      </c>
      <c r="L722" s="10">
        <v>4.5971520000000003</v>
      </c>
      <c r="M722" s="10">
        <v>4.4613151999999996</v>
      </c>
      <c r="N722" s="10">
        <v>4.3182701999999997</v>
      </c>
      <c r="O722" s="10">
        <v>4.1721686</v>
      </c>
      <c r="P722" s="10">
        <v>4.0321762000000003</v>
      </c>
      <c r="Q722" s="10">
        <v>3.9070642000000002</v>
      </c>
      <c r="R722" s="10">
        <v>3.8016454</v>
      </c>
      <c r="S722" s="10">
        <v>3.7169186999999999</v>
      </c>
      <c r="T722" s="10">
        <v>3.6513480999999999</v>
      </c>
      <c r="U722" s="10">
        <v>3.6020292999999999</v>
      </c>
      <c r="V722" s="10">
        <v>3.5637732999999998</v>
      </c>
      <c r="W722" s="10">
        <v>3.5341835000000001</v>
      </c>
      <c r="X722" s="10">
        <v>3.5117484000000001</v>
      </c>
      <c r="Y722" s="10">
        <v>3.4949553999999998</v>
      </c>
      <c r="Z722" s="10">
        <v>3.4822920000000002</v>
      </c>
      <c r="AA722" s="10">
        <v>3.4722464</v>
      </c>
      <c r="AB722" s="10">
        <v>3.4635668000000002</v>
      </c>
      <c r="AC722" s="10">
        <v>3.4559014000000001</v>
      </c>
      <c r="AD722" s="10">
        <v>3.4490924000000001</v>
      </c>
      <c r="AE722" s="10">
        <v>3.4429821</v>
      </c>
      <c r="AF722" s="10">
        <v>3.4374125000000002</v>
      </c>
      <c r="AG722" s="10">
        <v>3.4322259000000002</v>
      </c>
      <c r="AH722" s="10">
        <v>3.4272870000000002</v>
      </c>
      <c r="AI722" s="10">
        <v>3.4225717000000002</v>
      </c>
      <c r="AJ722" s="10">
        <v>3.4180893999999999</v>
      </c>
      <c r="AK722" s="10">
        <v>3.4138494000000001</v>
      </c>
      <c r="AL722" s="10">
        <v>3.4098611999999999</v>
      </c>
      <c r="AM722" s="10">
        <v>3.4061343000000002</v>
      </c>
      <c r="AN722" s="10">
        <v>3.4026779999999999</v>
      </c>
      <c r="AO722" s="10">
        <v>3.3995017999999999</v>
      </c>
      <c r="AP722" s="10">
        <v>3.3966151</v>
      </c>
      <c r="AQ722" s="10">
        <v>3.3940274000000001</v>
      </c>
      <c r="AR722" s="10">
        <v>3.3917481</v>
      </c>
      <c r="AS722" s="10">
        <v>3.3897865999999999</v>
      </c>
      <c r="AT722" s="10">
        <v>3.3881502999999999</v>
      </c>
      <c r="AU722" s="10">
        <v>3.3868374999999999</v>
      </c>
      <c r="AV722" s="10">
        <v>3.3858443999999999</v>
      </c>
      <c r="AW722" s="10">
        <v>3.3851667000000001</v>
      </c>
      <c r="AX722" s="10">
        <v>3.3848004</v>
      </c>
      <c r="AY722" s="10">
        <v>3.3847413999999998</v>
      </c>
      <c r="AZ722" s="10">
        <v>3.3849857000000001</v>
      </c>
      <c r="BA722" s="10">
        <v>3.3855292000000001</v>
      </c>
      <c r="BB722" s="10">
        <v>3.3863677999999999</v>
      </c>
      <c r="BC722" s="10">
        <v>3.3874974999999998</v>
      </c>
      <c r="BD722" s="10">
        <v>3.3889141999999999</v>
      </c>
      <c r="BE722" s="10">
        <v>3.3906136999999998</v>
      </c>
      <c r="BF722" s="10">
        <v>3.3925915999999998</v>
      </c>
      <c r="BG722" s="10">
        <v>3.3948410999999998</v>
      </c>
      <c r="BH722" s="10">
        <v>3.3973547000000002</v>
      </c>
      <c r="BI722" s="10">
        <v>3.4001250000000001</v>
      </c>
      <c r="BJ722" s="10">
        <v>3.4031446999999999</v>
      </c>
      <c r="BK722" s="10">
        <v>3.4064063</v>
      </c>
      <c r="BL722" s="10">
        <v>3.4099024</v>
      </c>
      <c r="BM722" s="10">
        <v>3.4136256999999999</v>
      </c>
      <c r="BN722" s="10">
        <v>3.4175686000000001</v>
      </c>
      <c r="BO722" s="10">
        <v>3.4217238999999999</v>
      </c>
      <c r="BP722" s="10">
        <v>3.4260841000000002</v>
      </c>
      <c r="BQ722" s="10">
        <v>3.4306418000000001</v>
      </c>
      <c r="BR722" s="10">
        <v>3.4618394000000001</v>
      </c>
      <c r="BS722" s="10">
        <v>3.4990011000000001</v>
      </c>
      <c r="BU722" s="9">
        <v>91.41</v>
      </c>
      <c r="BV722" s="9">
        <v>95.77</v>
      </c>
      <c r="BW722" s="9">
        <v>97.74</v>
      </c>
      <c r="BX722" s="9">
        <v>99.51</v>
      </c>
      <c r="BY722" s="9">
        <v>100.11</v>
      </c>
      <c r="BZ722" s="9">
        <v>97.96</v>
      </c>
      <c r="CA722" s="9">
        <v>94.2</v>
      </c>
      <c r="CB722" s="9">
        <v>90.89</v>
      </c>
      <c r="CC722" s="9">
        <v>88.99</v>
      </c>
      <c r="CD722" s="9">
        <v>88.19</v>
      </c>
      <c r="CE722" s="9">
        <v>89.09</v>
      </c>
      <c r="CF722" s="9">
        <v>90.58</v>
      </c>
      <c r="CG722" s="9">
        <v>91.78</v>
      </c>
      <c r="CH722" s="9">
        <v>96.47</v>
      </c>
      <c r="CI722" s="9">
        <v>99.88</v>
      </c>
      <c r="CJ722" s="9">
        <v>100.72</v>
      </c>
      <c r="CK722" s="9">
        <v>101.33</v>
      </c>
      <c r="CL722" s="9">
        <v>94.57</v>
      </c>
      <c r="CM722" s="9">
        <v>82.86</v>
      </c>
      <c r="CN722" s="9">
        <v>78.47</v>
      </c>
      <c r="CO722" s="9">
        <v>75.98</v>
      </c>
      <c r="CP722" s="9">
        <v>74.95</v>
      </c>
      <c r="CQ722" s="9">
        <v>75.599999999999994</v>
      </c>
      <c r="CR722" s="9">
        <v>77.58</v>
      </c>
      <c r="CS722" s="9">
        <v>81.75</v>
      </c>
      <c r="CT722" s="9">
        <v>85.09</v>
      </c>
      <c r="CU722" s="9">
        <v>88.19</v>
      </c>
      <c r="CV722" s="9">
        <v>90.81</v>
      </c>
      <c r="CW722" s="9">
        <v>89.41</v>
      </c>
      <c r="CX722" s="9">
        <v>84.19</v>
      </c>
      <c r="CY722" s="9">
        <v>69.77</v>
      </c>
      <c r="CZ722" s="9">
        <v>67.27</v>
      </c>
      <c r="DA722" s="9">
        <v>66.02</v>
      </c>
      <c r="DB722" s="9">
        <v>66.459999999999994</v>
      </c>
      <c r="DC722" s="9">
        <v>66.92</v>
      </c>
      <c r="DD722" s="9">
        <v>67.89</v>
      </c>
      <c r="DE722" s="9">
        <v>72.91</v>
      </c>
      <c r="DF722" s="9">
        <v>76.61</v>
      </c>
      <c r="DG722" s="9">
        <v>80.12</v>
      </c>
      <c r="DH722" s="9">
        <v>81.73</v>
      </c>
      <c r="DI722" s="9">
        <v>80.94</v>
      </c>
      <c r="DJ722" s="9">
        <v>77.47</v>
      </c>
      <c r="DK722" s="9">
        <v>71.319999999999993</v>
      </c>
      <c r="DL722" s="9">
        <v>66.94</v>
      </c>
      <c r="DM722" s="9">
        <v>65.69</v>
      </c>
      <c r="DN722" s="9">
        <v>65.87</v>
      </c>
      <c r="DO722" s="9">
        <v>64.81</v>
      </c>
      <c r="DP722" s="9">
        <v>68.209999999999994</v>
      </c>
      <c r="DR722" s="9">
        <v>75.75</v>
      </c>
      <c r="DS722" s="9">
        <v>83.65</v>
      </c>
      <c r="DT722" s="9">
        <v>83</v>
      </c>
      <c r="DU722" s="9">
        <v>89.35</v>
      </c>
      <c r="DV722" s="9">
        <v>88.75</v>
      </c>
      <c r="DW722" s="9">
        <v>80.900000000000006</v>
      </c>
      <c r="DX722" s="9">
        <v>74.16</v>
      </c>
      <c r="DY722" s="9">
        <v>72.36</v>
      </c>
      <c r="DZ722" s="9">
        <v>71.66</v>
      </c>
      <c r="EA722" s="9">
        <v>70.41</v>
      </c>
      <c r="EB722" s="9">
        <v>70.41</v>
      </c>
      <c r="EC722" s="9">
        <v>73.11</v>
      </c>
      <c r="ED722" s="9">
        <v>81.2</v>
      </c>
      <c r="EE722" s="9">
        <v>83.8</v>
      </c>
      <c r="EF722" s="9">
        <v>84.1</v>
      </c>
      <c r="EG722" s="9">
        <v>84.1</v>
      </c>
      <c r="EH722" s="9">
        <v>83.45</v>
      </c>
      <c r="EI722" s="9">
        <v>79.400000000000006</v>
      </c>
      <c r="EJ722" s="9">
        <v>68.45</v>
      </c>
      <c r="EK722" s="9">
        <v>65</v>
      </c>
      <c r="EL722" s="9">
        <v>64.8</v>
      </c>
      <c r="EM722" s="9">
        <v>65.099999999999994</v>
      </c>
      <c r="EN722" s="9">
        <v>65.599999999999994</v>
      </c>
      <c r="EO722" s="9">
        <v>67.8</v>
      </c>
      <c r="EP722" s="9">
        <v>73.849999999999994</v>
      </c>
      <c r="EQ722" s="9">
        <v>75.8</v>
      </c>
      <c r="ER722" s="9">
        <v>76.05</v>
      </c>
      <c r="ES722" s="9">
        <v>76</v>
      </c>
      <c r="ET722" s="9">
        <v>75.55</v>
      </c>
      <c r="EU722" s="9">
        <v>72.650000000000006</v>
      </c>
      <c r="EV722" s="9">
        <v>64.7</v>
      </c>
      <c r="EW722" s="9">
        <v>62.2</v>
      </c>
      <c r="EX722" s="9">
        <v>62</v>
      </c>
      <c r="EY722" s="9">
        <v>62.15</v>
      </c>
      <c r="EZ722" s="9">
        <v>62.7</v>
      </c>
      <c r="FA722" s="9">
        <v>65.3</v>
      </c>
      <c r="FB722" s="9">
        <v>72.599999999999994</v>
      </c>
      <c r="FC722" s="9">
        <v>74.900000000000006</v>
      </c>
      <c r="FD722" s="9">
        <v>75.150000000000006</v>
      </c>
      <c r="FE722" s="9">
        <v>75.05</v>
      </c>
      <c r="FF722" s="9">
        <v>74.599999999999994</v>
      </c>
      <c r="FG722" s="9">
        <v>72.150000000000006</v>
      </c>
      <c r="FH722" s="9">
        <v>65.55</v>
      </c>
      <c r="FI722" s="9">
        <v>63.5</v>
      </c>
      <c r="FJ722" s="9">
        <v>63.35</v>
      </c>
      <c r="FK722" s="9">
        <v>63.5</v>
      </c>
      <c r="FL722" s="9">
        <v>63.9</v>
      </c>
      <c r="FM722" s="9">
        <v>65.7</v>
      </c>
      <c r="FO722" s="9">
        <v>85.399799999999999</v>
      </c>
      <c r="FP722" s="7">
        <v>73.06</v>
      </c>
      <c r="FQ722" s="9">
        <v>1.3395999999999999</v>
      </c>
      <c r="FR722" s="7">
        <f t="shared" si="131"/>
        <v>54.538668259181854</v>
      </c>
      <c r="FT722" s="7">
        <v>3.97</v>
      </c>
      <c r="FU722" s="7">
        <v>4.0199999999999996</v>
      </c>
      <c r="FV722" s="9">
        <v>85.593000000000004</v>
      </c>
      <c r="FX722" s="9">
        <v>71.599999999999994</v>
      </c>
      <c r="FY722" s="9">
        <v>70.78</v>
      </c>
      <c r="FZ722" s="9">
        <v>70.53</v>
      </c>
      <c r="GA722" s="9">
        <v>70.349999999999994</v>
      </c>
      <c r="GB722" s="9">
        <v>69.959999999999994</v>
      </c>
    </row>
    <row r="723" spans="1:186" x14ac:dyDescent="0.25">
      <c r="A723" s="6">
        <f t="shared" si="132"/>
        <v>45562</v>
      </c>
      <c r="B723" s="13">
        <f t="shared" si="126"/>
        <v>9</v>
      </c>
      <c r="C723" s="13">
        <f t="shared" si="127"/>
        <v>2024</v>
      </c>
      <c r="D723">
        <f t="shared" si="128"/>
        <v>202409</v>
      </c>
      <c r="E723">
        <f t="shared" si="129"/>
        <v>3</v>
      </c>
      <c r="F723">
        <f t="shared" si="130"/>
        <v>202403</v>
      </c>
      <c r="G723" t="s">
        <v>1533</v>
      </c>
      <c r="H723" s="9">
        <v>5</v>
      </c>
      <c r="I723" s="9">
        <v>4.95</v>
      </c>
      <c r="J723" s="10">
        <v>4.8872995000000001</v>
      </c>
      <c r="K723" s="10">
        <v>4.7303915999999999</v>
      </c>
      <c r="L723" s="10">
        <v>4.5863395000000002</v>
      </c>
      <c r="M723" s="10">
        <v>4.4393327999999999</v>
      </c>
      <c r="N723" s="10">
        <v>4.2833323999999999</v>
      </c>
      <c r="O723" s="10">
        <v>4.1245419999999999</v>
      </c>
      <c r="P723" s="10">
        <v>3.9735371000000002</v>
      </c>
      <c r="Q723" s="10">
        <v>3.8398753999999999</v>
      </c>
      <c r="R723" s="10">
        <v>3.7280464000000002</v>
      </c>
      <c r="S723" s="10">
        <v>3.6388566999999998</v>
      </c>
      <c r="T723" s="10">
        <v>3.5704221999999999</v>
      </c>
      <c r="U723" s="10">
        <v>3.5191707999999999</v>
      </c>
      <c r="V723" s="10">
        <v>3.4792383999999998</v>
      </c>
      <c r="W723" s="10">
        <v>3.4480569999999999</v>
      </c>
      <c r="X723" s="10">
        <v>3.4242794000000001</v>
      </c>
      <c r="Y723" s="10">
        <v>3.406558</v>
      </c>
      <c r="Z723" s="10">
        <v>3.393545</v>
      </c>
      <c r="AA723" s="10">
        <v>3.3838933999999998</v>
      </c>
      <c r="AB723" s="10">
        <v>3.3764552000000001</v>
      </c>
      <c r="AC723" s="10">
        <v>3.3707725000000002</v>
      </c>
      <c r="AD723" s="10">
        <v>3.3665359000000001</v>
      </c>
      <c r="AE723" s="10">
        <v>3.3634358999999998</v>
      </c>
      <c r="AF723" s="10">
        <v>3.3611629999999999</v>
      </c>
      <c r="AG723" s="10">
        <v>3.3594078000000001</v>
      </c>
      <c r="AH723" s="10">
        <v>3.3579056</v>
      </c>
      <c r="AI723" s="10">
        <v>3.3565889000000002</v>
      </c>
      <c r="AJ723" s="10">
        <v>3.3554449000000002</v>
      </c>
      <c r="AK723" s="10">
        <v>3.3544603999999998</v>
      </c>
      <c r="AL723" s="10">
        <v>3.3536226999999998</v>
      </c>
      <c r="AM723" s="10">
        <v>3.3529186000000002</v>
      </c>
      <c r="AN723" s="10">
        <v>3.3523353</v>
      </c>
      <c r="AO723" s="10">
        <v>3.3518596999999999</v>
      </c>
      <c r="AP723" s="10">
        <v>3.3514789</v>
      </c>
      <c r="AQ723" s="10">
        <v>3.3511799</v>
      </c>
      <c r="AR723" s="10">
        <v>3.3509498</v>
      </c>
      <c r="AS723" s="10">
        <v>3.3507756</v>
      </c>
      <c r="AT723" s="10">
        <v>3.3506494</v>
      </c>
      <c r="AU723" s="10">
        <v>3.3505834999999999</v>
      </c>
      <c r="AV723" s="10">
        <v>3.3505954999999998</v>
      </c>
      <c r="AW723" s="10">
        <v>3.3507028000000001</v>
      </c>
      <c r="AX723" s="10">
        <v>3.3509226999999999</v>
      </c>
      <c r="AY723" s="10">
        <v>3.3512729000000001</v>
      </c>
      <c r="AZ723" s="10">
        <v>3.3517706</v>
      </c>
      <c r="BA723" s="10">
        <v>3.3524333999999998</v>
      </c>
      <c r="BB723" s="10">
        <v>3.3532788</v>
      </c>
      <c r="BC723" s="10">
        <v>3.3543240999999999</v>
      </c>
      <c r="BD723" s="10">
        <v>3.3555868000000002</v>
      </c>
      <c r="BE723" s="10">
        <v>3.3570842999999999</v>
      </c>
      <c r="BF723" s="10">
        <v>3.3588311000000002</v>
      </c>
      <c r="BG723" s="10">
        <v>3.3608275000000001</v>
      </c>
      <c r="BH723" s="10">
        <v>3.3630703</v>
      </c>
      <c r="BI723" s="10">
        <v>3.3655561000000001</v>
      </c>
      <c r="BJ723" s="10">
        <v>3.3682816</v>
      </c>
      <c r="BK723" s="10">
        <v>3.3712434999999998</v>
      </c>
      <c r="BL723" s="10">
        <v>3.3744383999999998</v>
      </c>
      <c r="BM723" s="10">
        <v>3.3778630999999999</v>
      </c>
      <c r="BN723" s="10">
        <v>3.3815141999999998</v>
      </c>
      <c r="BO723" s="10">
        <v>3.3853884000000001</v>
      </c>
      <c r="BP723" s="10">
        <v>3.3894825000000002</v>
      </c>
      <c r="BQ723" s="10">
        <v>3.3937928999999998</v>
      </c>
      <c r="BR723" s="10">
        <v>3.4239951999999998</v>
      </c>
      <c r="BS723" s="10">
        <v>3.4610303999999998</v>
      </c>
      <c r="BU723" s="9">
        <v>91.66</v>
      </c>
      <c r="BV723" s="9">
        <v>96.4</v>
      </c>
      <c r="BW723" s="9">
        <v>98.59</v>
      </c>
      <c r="BX723" s="9">
        <v>100.37</v>
      </c>
      <c r="BY723" s="9">
        <v>101</v>
      </c>
      <c r="BZ723" s="9">
        <v>98.78</v>
      </c>
      <c r="CA723" s="9">
        <v>94.72</v>
      </c>
      <c r="CB723" s="9">
        <v>91.98</v>
      </c>
      <c r="CC723" s="9">
        <v>89.75</v>
      </c>
      <c r="CD723" s="9">
        <v>88.83</v>
      </c>
      <c r="CE723" s="9">
        <v>89.77</v>
      </c>
      <c r="CF723" s="9">
        <v>91.3</v>
      </c>
      <c r="CG723" s="9">
        <v>92.44</v>
      </c>
      <c r="CH723" s="9">
        <v>97.2</v>
      </c>
      <c r="CI723" s="9">
        <v>100.8</v>
      </c>
      <c r="CJ723" s="9">
        <v>101.72</v>
      </c>
      <c r="CK723" s="9">
        <v>102.21</v>
      </c>
      <c r="CL723" s="9">
        <v>95.31</v>
      </c>
      <c r="CM723" s="9">
        <v>83.2</v>
      </c>
      <c r="CN723" s="9">
        <v>78.66</v>
      </c>
      <c r="CO723" s="9">
        <v>76.09</v>
      </c>
      <c r="CP723" s="9">
        <v>75</v>
      </c>
      <c r="CQ723" s="9">
        <v>75.599999999999994</v>
      </c>
      <c r="CR723" s="9">
        <v>77.42</v>
      </c>
      <c r="CS723" s="9">
        <v>81.569999999999993</v>
      </c>
      <c r="CT723" s="9">
        <v>84.91</v>
      </c>
      <c r="CU723" s="9">
        <v>88.01</v>
      </c>
      <c r="CV723" s="9">
        <v>90.63</v>
      </c>
      <c r="CW723" s="9">
        <v>89.25</v>
      </c>
      <c r="CX723" s="9">
        <v>84.03</v>
      </c>
      <c r="CY723" s="9">
        <v>69.59</v>
      </c>
      <c r="CZ723" s="9">
        <v>67.11</v>
      </c>
      <c r="DA723" s="9">
        <v>65.86</v>
      </c>
      <c r="DB723" s="9">
        <v>66.3</v>
      </c>
      <c r="DC723" s="9">
        <v>66.760000000000005</v>
      </c>
      <c r="DD723" s="9">
        <v>67.599999999999994</v>
      </c>
      <c r="DE723" s="9">
        <v>72.66</v>
      </c>
      <c r="DF723" s="9">
        <v>76.45</v>
      </c>
      <c r="DG723" s="9">
        <v>79.959999999999994</v>
      </c>
      <c r="DH723" s="9">
        <v>81.319999999999993</v>
      </c>
      <c r="DI723" s="9">
        <v>80.41</v>
      </c>
      <c r="DJ723" s="9">
        <v>76.94</v>
      </c>
      <c r="DK723" s="9">
        <v>70.680000000000007</v>
      </c>
      <c r="DL723" s="9">
        <v>66.3</v>
      </c>
      <c r="DM723" s="9">
        <v>65.05</v>
      </c>
      <c r="DN723" s="9">
        <v>65.349999999999994</v>
      </c>
      <c r="DO723" s="9">
        <v>64.290000000000006</v>
      </c>
      <c r="DP723" s="9">
        <v>67.680000000000007</v>
      </c>
      <c r="DR723" s="9">
        <v>76.150000000000006</v>
      </c>
      <c r="DS723" s="9">
        <v>83.5</v>
      </c>
      <c r="DT723" s="9">
        <v>83.2</v>
      </c>
      <c r="DU723" s="9">
        <v>89.4</v>
      </c>
      <c r="DV723" s="9">
        <v>89.05</v>
      </c>
      <c r="DW723" s="9">
        <v>80.599999999999994</v>
      </c>
      <c r="DX723" s="9">
        <v>74.349999999999994</v>
      </c>
      <c r="DY723" s="9">
        <v>72.55</v>
      </c>
      <c r="DZ723" s="9">
        <v>71.849999999999994</v>
      </c>
      <c r="EA723" s="9">
        <v>70.400000000000006</v>
      </c>
      <c r="EB723" s="9">
        <v>70.400000000000006</v>
      </c>
      <c r="EC723" s="9">
        <v>73.099999999999994</v>
      </c>
      <c r="ED723" s="9">
        <v>81.5</v>
      </c>
      <c r="EE723" s="9">
        <v>84.15</v>
      </c>
      <c r="EF723" s="9">
        <v>84.5</v>
      </c>
      <c r="EG723" s="9">
        <v>84.45</v>
      </c>
      <c r="EH723" s="9">
        <v>83.8</v>
      </c>
      <c r="EI723" s="9">
        <v>79.7</v>
      </c>
      <c r="EJ723" s="9">
        <v>68.400000000000006</v>
      </c>
      <c r="EK723" s="9">
        <v>64.900000000000006</v>
      </c>
      <c r="EL723" s="9">
        <v>64.7</v>
      </c>
      <c r="EM723" s="9">
        <v>64.95</v>
      </c>
      <c r="EN723" s="9">
        <v>65.5</v>
      </c>
      <c r="EO723" s="9">
        <v>67.849999999999994</v>
      </c>
      <c r="EP723" s="9">
        <v>74.400000000000006</v>
      </c>
      <c r="EQ723" s="9">
        <v>76.5</v>
      </c>
      <c r="ER723" s="9">
        <v>76.75</v>
      </c>
      <c r="ES723" s="9">
        <v>76.7</v>
      </c>
      <c r="ET723" s="9">
        <v>76.2</v>
      </c>
      <c r="EU723" s="9">
        <v>73.099999999999994</v>
      </c>
      <c r="EV723" s="9">
        <v>64.599999999999994</v>
      </c>
      <c r="EW723" s="9">
        <v>61.95</v>
      </c>
      <c r="EX723" s="9">
        <v>61.75</v>
      </c>
      <c r="EY723" s="9">
        <v>61.9</v>
      </c>
      <c r="EZ723" s="9">
        <v>62.45</v>
      </c>
      <c r="FA723" s="9">
        <v>65.349999999999994</v>
      </c>
      <c r="FB723" s="9">
        <v>73.349999999999994</v>
      </c>
      <c r="FC723" s="9">
        <v>75.900000000000006</v>
      </c>
      <c r="FD723" s="9">
        <v>76.150000000000006</v>
      </c>
      <c r="FE723" s="9">
        <v>76</v>
      </c>
      <c r="FF723" s="9">
        <v>75.55</v>
      </c>
      <c r="FG723" s="9">
        <v>73.099999999999994</v>
      </c>
      <c r="FH723" s="9">
        <v>66.5</v>
      </c>
      <c r="FI723" s="9">
        <v>64.400000000000006</v>
      </c>
      <c r="FJ723" s="9">
        <v>64.25</v>
      </c>
      <c r="FK723" s="9">
        <v>64.45</v>
      </c>
      <c r="FL723" s="9">
        <v>64.849999999999994</v>
      </c>
      <c r="FM723" s="9">
        <v>66.650000000000006</v>
      </c>
      <c r="FO723" s="9">
        <v>85.348399999999998</v>
      </c>
      <c r="FP723" s="7">
        <v>71.63</v>
      </c>
      <c r="FQ723" s="9">
        <v>1.3408</v>
      </c>
      <c r="FR723" s="7">
        <f t="shared" si="131"/>
        <v>53.423329355608587</v>
      </c>
      <c r="FT723" s="7">
        <v>3.95</v>
      </c>
      <c r="FU723" s="7">
        <v>3.97</v>
      </c>
      <c r="FV723" s="9">
        <v>85.545699999999997</v>
      </c>
      <c r="FX723" s="9">
        <v>71.98</v>
      </c>
      <c r="FY723" s="9">
        <v>71.209999999999994</v>
      </c>
      <c r="FZ723" s="9">
        <v>70.84</v>
      </c>
      <c r="GA723" s="9">
        <v>70.55</v>
      </c>
      <c r="GB723" s="9">
        <v>70.06</v>
      </c>
    </row>
    <row r="724" spans="1:186" x14ac:dyDescent="0.25">
      <c r="A724" s="6">
        <f t="shared" si="132"/>
        <v>45565</v>
      </c>
      <c r="B724" s="13">
        <f t="shared" si="126"/>
        <v>9</v>
      </c>
      <c r="C724" s="13">
        <f t="shared" si="127"/>
        <v>2024</v>
      </c>
      <c r="D724">
        <f t="shared" si="128"/>
        <v>202409</v>
      </c>
      <c r="E724">
        <f t="shared" si="129"/>
        <v>3</v>
      </c>
      <c r="F724">
        <f t="shared" si="130"/>
        <v>202403</v>
      </c>
      <c r="G724" t="s">
        <v>1534</v>
      </c>
      <c r="H724" s="9">
        <v>5</v>
      </c>
      <c r="I724" s="9">
        <v>4.95</v>
      </c>
      <c r="J724" s="10">
        <v>4.8820480000000002</v>
      </c>
      <c r="K724" s="10">
        <v>4.7244906999999996</v>
      </c>
      <c r="L724" s="10">
        <v>4.5873780000000002</v>
      </c>
      <c r="M724" s="10">
        <v>4.4527156999999997</v>
      </c>
      <c r="N724" s="10">
        <v>4.3106580000000001</v>
      </c>
      <c r="O724" s="10">
        <v>4.1655075999999998</v>
      </c>
      <c r="P724" s="10">
        <v>4.0260311</v>
      </c>
      <c r="Q724" s="10">
        <v>3.9003732000000002</v>
      </c>
      <c r="R724" s="10">
        <v>3.7941836000000002</v>
      </c>
      <c r="S724" s="10">
        <v>3.7083615000000001</v>
      </c>
      <c r="T724" s="10">
        <v>3.6418324000000002</v>
      </c>
      <c r="U724" s="10">
        <v>3.5916895000000002</v>
      </c>
      <c r="V724" s="10">
        <v>3.5531388000000002</v>
      </c>
      <c r="W724" s="10">
        <v>3.5237972000000002</v>
      </c>
      <c r="X724" s="10">
        <v>3.5020547999999998</v>
      </c>
      <c r="Y724" s="10">
        <v>3.4863005999999999</v>
      </c>
      <c r="Z724" s="10">
        <v>3.4749241</v>
      </c>
      <c r="AA724" s="10">
        <v>3.4663149</v>
      </c>
      <c r="AB724" s="10">
        <v>3.4591099999999999</v>
      </c>
      <c r="AC724" s="10">
        <v>3.4528895999999998</v>
      </c>
      <c r="AD724" s="10">
        <v>3.4474583999999999</v>
      </c>
      <c r="AE724" s="10">
        <v>3.4426209000000001</v>
      </c>
      <c r="AF724" s="10">
        <v>3.4381816999999999</v>
      </c>
      <c r="AG724" s="10">
        <v>3.4339455000000001</v>
      </c>
      <c r="AH724" s="10">
        <v>3.4297507</v>
      </c>
      <c r="AI724" s="10">
        <v>3.4255705999999999</v>
      </c>
      <c r="AJ724" s="10">
        <v>3.4214128000000001</v>
      </c>
      <c r="AK724" s="10">
        <v>3.4172842999999999</v>
      </c>
      <c r="AL724" s="10">
        <v>3.4131923</v>
      </c>
      <c r="AM724" s="10">
        <v>3.4091444000000002</v>
      </c>
      <c r="AN724" s="10">
        <v>3.4051475999999998</v>
      </c>
      <c r="AO724" s="10">
        <v>3.4012093000000001</v>
      </c>
      <c r="AP724" s="10">
        <v>3.3973366999999999</v>
      </c>
      <c r="AQ724" s="10">
        <v>3.3935371000000001</v>
      </c>
      <c r="AR724" s="10">
        <v>3.3898177</v>
      </c>
      <c r="AS724" s="10">
        <v>3.3861859000000001</v>
      </c>
      <c r="AT724" s="10">
        <v>3.3826513</v>
      </c>
      <c r="AU724" s="10">
        <v>3.3792333999999999</v>
      </c>
      <c r="AV724" s="10">
        <v>3.3759541999999998</v>
      </c>
      <c r="AW724" s="10">
        <v>3.3728356000000002</v>
      </c>
      <c r="AX724" s="10">
        <v>3.3698993000000002</v>
      </c>
      <c r="AY724" s="10">
        <v>3.3671674999999999</v>
      </c>
      <c r="AZ724" s="10">
        <v>3.3646620999999999</v>
      </c>
      <c r="BA724" s="10">
        <v>3.3624048000000002</v>
      </c>
      <c r="BB724" s="10">
        <v>3.3604177000000002</v>
      </c>
      <c r="BC724" s="10">
        <v>3.3587226999999999</v>
      </c>
      <c r="BD724" s="10">
        <v>3.3573415999999998</v>
      </c>
      <c r="BE724" s="10">
        <v>3.3562965</v>
      </c>
      <c r="BF724" s="10">
        <v>3.3556067000000001</v>
      </c>
      <c r="BG724" s="10">
        <v>3.3552783000000002</v>
      </c>
      <c r="BH724" s="10">
        <v>3.3553126</v>
      </c>
      <c r="BI724" s="10">
        <v>3.3557111000000002</v>
      </c>
      <c r="BJ724" s="10">
        <v>3.3564753999999999</v>
      </c>
      <c r="BK724" s="10">
        <v>3.3576068999999999</v>
      </c>
      <c r="BL724" s="10">
        <v>3.3591069999999998</v>
      </c>
      <c r="BM724" s="10">
        <v>3.3609772000000002</v>
      </c>
      <c r="BN724" s="10">
        <v>3.363219</v>
      </c>
      <c r="BO724" s="10">
        <v>3.3658339000000002</v>
      </c>
      <c r="BP724" s="10">
        <v>3.3688232999999999</v>
      </c>
      <c r="BQ724" s="10">
        <v>3.3721885999999999</v>
      </c>
      <c r="BR724" s="10">
        <v>3.3998827</v>
      </c>
      <c r="BS724" s="10">
        <v>3.438564</v>
      </c>
      <c r="BU724" s="9">
        <v>97.36</v>
      </c>
      <c r="BV724" s="9">
        <v>99.36</v>
      </c>
      <c r="BW724" s="9">
        <v>101.19</v>
      </c>
      <c r="BX724" s="9">
        <v>101.56</v>
      </c>
      <c r="BY724" s="9">
        <v>99.41</v>
      </c>
      <c r="BZ724" s="9">
        <v>95.98</v>
      </c>
      <c r="CA724" s="9">
        <v>92.49</v>
      </c>
      <c r="CB724" s="9">
        <v>90.05</v>
      </c>
      <c r="CC724" s="9">
        <v>89.21</v>
      </c>
      <c r="CD724" s="9">
        <v>90.15</v>
      </c>
      <c r="CE724" s="9">
        <v>91.75</v>
      </c>
      <c r="CF724" s="9">
        <v>93.15</v>
      </c>
      <c r="CG724" s="9">
        <v>97.91</v>
      </c>
      <c r="CH724" s="9">
        <v>101.51</v>
      </c>
      <c r="CI724" s="9">
        <v>102.07</v>
      </c>
      <c r="CJ724" s="9">
        <v>102.56</v>
      </c>
      <c r="CK724" s="9">
        <v>95.66</v>
      </c>
      <c r="CL724" s="9">
        <v>83.21</v>
      </c>
      <c r="CM724" s="9">
        <v>78.67</v>
      </c>
      <c r="CN724" s="9">
        <v>76.099999999999994</v>
      </c>
      <c r="CO724" s="9">
        <v>75.010000000000005</v>
      </c>
      <c r="CP724" s="9">
        <v>75.61</v>
      </c>
      <c r="CQ724" s="9">
        <v>77.430000000000007</v>
      </c>
      <c r="CR724" s="9">
        <v>81.58</v>
      </c>
      <c r="CS724" s="9">
        <v>84.92</v>
      </c>
      <c r="CT724" s="9">
        <v>88.02</v>
      </c>
      <c r="CU724" s="9">
        <v>90.64</v>
      </c>
      <c r="CV724" s="9">
        <v>89.26</v>
      </c>
      <c r="CW724" s="9">
        <v>84.04</v>
      </c>
      <c r="CX724" s="9">
        <v>69.599999999999994</v>
      </c>
      <c r="CY724" s="9">
        <v>67.12</v>
      </c>
      <c r="CZ724" s="9">
        <v>65.87</v>
      </c>
      <c r="DA724" s="9">
        <v>66.31</v>
      </c>
      <c r="DB724" s="9">
        <v>66.77</v>
      </c>
      <c r="DC724" s="9">
        <v>67.61</v>
      </c>
      <c r="DD724" s="9">
        <v>72.67</v>
      </c>
      <c r="DE724" s="9">
        <v>76.459999999999994</v>
      </c>
      <c r="DF724" s="9">
        <v>79.97</v>
      </c>
      <c r="DG724" s="9">
        <v>81.33</v>
      </c>
      <c r="DH724" s="9">
        <v>80.42</v>
      </c>
      <c r="DI724" s="9">
        <v>76.95</v>
      </c>
      <c r="DJ724" s="9">
        <v>70.69</v>
      </c>
      <c r="DK724" s="9">
        <v>66.31</v>
      </c>
      <c r="DL724" s="9">
        <v>65.06</v>
      </c>
      <c r="DM724" s="9">
        <v>65.36</v>
      </c>
      <c r="DN724" s="9">
        <v>64.3</v>
      </c>
      <c r="DO724" s="9">
        <v>67.69</v>
      </c>
      <c r="DP724" s="9">
        <v>71.650000000000006</v>
      </c>
      <c r="DR724" s="9">
        <v>83.6</v>
      </c>
      <c r="DS724" s="9">
        <v>83.4</v>
      </c>
      <c r="DT724" s="9">
        <v>90.15</v>
      </c>
      <c r="DU724" s="9">
        <v>89.7</v>
      </c>
      <c r="DV724" s="9">
        <v>80.849999999999994</v>
      </c>
      <c r="DW724" s="9">
        <v>74.55</v>
      </c>
      <c r="DX724" s="9">
        <v>73.25</v>
      </c>
      <c r="DY724" s="9">
        <v>72.55</v>
      </c>
      <c r="DZ724" s="9">
        <v>71.55</v>
      </c>
      <c r="EA724" s="9">
        <v>71.55</v>
      </c>
      <c r="EB724" s="9">
        <v>74.25</v>
      </c>
      <c r="EC724" s="9">
        <v>82.1</v>
      </c>
      <c r="ED724" s="9">
        <v>84.65</v>
      </c>
      <c r="EE724" s="9">
        <v>84.95</v>
      </c>
      <c r="EF724" s="9">
        <v>84.95</v>
      </c>
      <c r="EG724" s="9">
        <v>84.3</v>
      </c>
      <c r="EH724" s="9">
        <v>80.05</v>
      </c>
      <c r="EI724" s="9">
        <v>68.45</v>
      </c>
      <c r="EJ724" s="9">
        <v>64.849999999999994</v>
      </c>
      <c r="EK724" s="9">
        <v>64.599999999999994</v>
      </c>
      <c r="EL724" s="9">
        <v>64.900000000000006</v>
      </c>
      <c r="EM724" s="9">
        <v>65.45</v>
      </c>
      <c r="EN724" s="9">
        <v>67.8</v>
      </c>
      <c r="EO724" s="9">
        <v>74.400000000000006</v>
      </c>
      <c r="EP724" s="9">
        <v>76.5</v>
      </c>
      <c r="EQ724" s="9">
        <v>76.75</v>
      </c>
      <c r="ER724" s="9">
        <v>76.7</v>
      </c>
      <c r="ES724" s="9">
        <v>76.2</v>
      </c>
      <c r="ET724" s="9">
        <v>73.150000000000006</v>
      </c>
      <c r="EU724" s="9">
        <v>64.8</v>
      </c>
      <c r="EV724" s="9">
        <v>62.2</v>
      </c>
      <c r="EW724" s="9">
        <v>62</v>
      </c>
      <c r="EX724" s="9">
        <v>62.2</v>
      </c>
      <c r="EY724" s="9">
        <v>62.65</v>
      </c>
      <c r="EZ724" s="9">
        <v>65.05</v>
      </c>
      <c r="FA724" s="9">
        <v>71.55</v>
      </c>
      <c r="FB724" s="9">
        <v>73.650000000000006</v>
      </c>
      <c r="FC724" s="9">
        <v>73.849999999999994</v>
      </c>
      <c r="FD724" s="9">
        <v>73.8</v>
      </c>
      <c r="FE724" s="9">
        <v>73.349999999999994</v>
      </c>
      <c r="FF724" s="9">
        <v>70.900000000000006</v>
      </c>
      <c r="FG724" s="9">
        <v>64.349999999999994</v>
      </c>
      <c r="FH724" s="9">
        <v>62.25</v>
      </c>
      <c r="FI724" s="9">
        <v>62.1</v>
      </c>
      <c r="FJ724" s="9">
        <v>62.3</v>
      </c>
      <c r="FK724" s="9">
        <v>62.65</v>
      </c>
      <c r="FL724" s="9">
        <v>64.45</v>
      </c>
      <c r="FM724" s="9">
        <v>69.400000000000006</v>
      </c>
      <c r="FO724" s="9">
        <v>85.519099999999995</v>
      </c>
      <c r="FP724" s="7">
        <v>72.349999999999994</v>
      </c>
      <c r="FQ724" s="9">
        <v>1.3412999999999999</v>
      </c>
      <c r="FR724" s="7">
        <f t="shared" si="131"/>
        <v>53.940207261611867</v>
      </c>
      <c r="FT724" s="7">
        <v>3.97</v>
      </c>
      <c r="FU724" s="7">
        <v>4</v>
      </c>
      <c r="FV724" s="9">
        <v>85.714399999999998</v>
      </c>
      <c r="FX724" s="9">
        <v>71.77</v>
      </c>
      <c r="FY724" s="9">
        <v>71.459999999999994</v>
      </c>
      <c r="FZ724" s="9">
        <v>71.12</v>
      </c>
      <c r="GA724" s="9">
        <v>70.81</v>
      </c>
      <c r="GB724" s="9">
        <v>70.34</v>
      </c>
    </row>
    <row r="725" spans="1:186" x14ac:dyDescent="0.25">
      <c r="A725" s="6">
        <f t="shared" si="132"/>
        <v>45566</v>
      </c>
      <c r="B725" s="13">
        <f t="shared" si="126"/>
        <v>10</v>
      </c>
      <c r="C725" s="13">
        <f t="shared" si="127"/>
        <v>2024</v>
      </c>
      <c r="D725">
        <f t="shared" si="128"/>
        <v>202410</v>
      </c>
      <c r="E725">
        <f t="shared" si="129"/>
        <v>4</v>
      </c>
      <c r="F725">
        <f t="shared" si="130"/>
        <v>202404</v>
      </c>
      <c r="G725" t="s">
        <v>1535</v>
      </c>
      <c r="H725" s="9">
        <v>5</v>
      </c>
      <c r="I725" s="9">
        <v>4.95</v>
      </c>
      <c r="J725" s="10">
        <v>4.8748589000000004</v>
      </c>
      <c r="K725" s="10">
        <v>4.7140677999999996</v>
      </c>
      <c r="L725" s="10">
        <v>4.5764195000000001</v>
      </c>
      <c r="M725" s="10">
        <v>4.4392515000000001</v>
      </c>
      <c r="N725" s="10">
        <v>4.2933941999999998</v>
      </c>
      <c r="O725" s="10">
        <v>4.1456533999999996</v>
      </c>
      <c r="P725" s="10">
        <v>4.0057815999999997</v>
      </c>
      <c r="Q725" s="10">
        <v>3.8819023000000001</v>
      </c>
      <c r="R725" s="10">
        <v>3.7784187999999999</v>
      </c>
      <c r="S725" s="10">
        <v>3.6952338</v>
      </c>
      <c r="T725" s="10">
        <v>3.6306094999999998</v>
      </c>
      <c r="U725" s="10">
        <v>3.5812846999999999</v>
      </c>
      <c r="V725" s="10">
        <v>3.5420761000000001</v>
      </c>
      <c r="W725" s="10">
        <v>3.5107686999999999</v>
      </c>
      <c r="X725" s="10">
        <v>3.4860631</v>
      </c>
      <c r="Y725" s="10">
        <v>3.4666589999999999</v>
      </c>
      <c r="Z725" s="10">
        <v>3.4512562</v>
      </c>
      <c r="AA725" s="10">
        <v>3.4385547999999999</v>
      </c>
      <c r="AB725" s="10">
        <v>3.4274524999999998</v>
      </c>
      <c r="AC725" s="10">
        <v>3.4175996999999998</v>
      </c>
      <c r="AD725" s="10">
        <v>3.4088264000000001</v>
      </c>
      <c r="AE725" s="10">
        <v>3.4009621999999999</v>
      </c>
      <c r="AF725" s="10">
        <v>3.3938369000000002</v>
      </c>
      <c r="AG725" s="10">
        <v>3.3872803</v>
      </c>
      <c r="AH725" s="10">
        <v>3.3811464999999998</v>
      </c>
      <c r="AI725" s="10">
        <v>3.3753867999999998</v>
      </c>
      <c r="AJ725" s="10">
        <v>3.3699773999999998</v>
      </c>
      <c r="AK725" s="10">
        <v>3.3648937999999999</v>
      </c>
      <c r="AL725" s="10">
        <v>3.3601119000000002</v>
      </c>
      <c r="AM725" s="10">
        <v>3.3556075999999999</v>
      </c>
      <c r="AN725" s="10">
        <v>3.3513565999999999</v>
      </c>
      <c r="AO725" s="10">
        <v>3.3473348999999999</v>
      </c>
      <c r="AP725" s="10">
        <v>3.3435182000000001</v>
      </c>
      <c r="AQ725" s="10">
        <v>3.3398823000000002</v>
      </c>
      <c r="AR725" s="10">
        <v>3.3364031000000001</v>
      </c>
      <c r="AS725" s="10">
        <v>3.3330563999999998</v>
      </c>
      <c r="AT725" s="10">
        <v>3.3298250999999999</v>
      </c>
      <c r="AU725" s="10">
        <v>3.3267204000000001</v>
      </c>
      <c r="AV725" s="10">
        <v>3.3237608000000001</v>
      </c>
      <c r="AW725" s="10">
        <v>3.3209643999999998</v>
      </c>
      <c r="AX725" s="10">
        <v>3.3183495000000001</v>
      </c>
      <c r="AY725" s="10">
        <v>3.3159345999999998</v>
      </c>
      <c r="AZ725" s="10">
        <v>3.3137379999999999</v>
      </c>
      <c r="BA725" s="10">
        <v>3.3117779000000001</v>
      </c>
      <c r="BB725" s="10">
        <v>3.3100727000000001</v>
      </c>
      <c r="BC725" s="10">
        <v>3.3086407000000002</v>
      </c>
      <c r="BD725" s="10">
        <v>3.3075001999999998</v>
      </c>
      <c r="BE725" s="10">
        <v>3.3066696000000002</v>
      </c>
      <c r="BF725" s="10">
        <v>3.3061647999999999</v>
      </c>
      <c r="BG725" s="10">
        <v>3.3059904000000002</v>
      </c>
      <c r="BH725" s="10">
        <v>3.3061474</v>
      </c>
      <c r="BI725" s="10">
        <v>3.3066368000000002</v>
      </c>
      <c r="BJ725" s="10">
        <v>3.3074599</v>
      </c>
      <c r="BK725" s="10">
        <v>3.3086175999999998</v>
      </c>
      <c r="BL725" s="10">
        <v>3.310111</v>
      </c>
      <c r="BM725" s="10">
        <v>3.3119413</v>
      </c>
      <c r="BN725" s="10">
        <v>3.3141093000000001</v>
      </c>
      <c r="BO725" s="10">
        <v>3.3166161999999999</v>
      </c>
      <c r="BP725" s="10">
        <v>3.3194631999999999</v>
      </c>
      <c r="BQ725" s="10">
        <v>3.3226512000000001</v>
      </c>
      <c r="BR725" s="10">
        <v>3.3485773000000001</v>
      </c>
      <c r="BS725" s="10">
        <v>3.3844794</v>
      </c>
      <c r="BU725" s="9">
        <v>97.77</v>
      </c>
      <c r="BV725" s="9">
        <v>100.13</v>
      </c>
      <c r="BW725" s="9">
        <v>101.91</v>
      </c>
      <c r="BX725" s="9">
        <v>102.39</v>
      </c>
      <c r="BY725" s="9">
        <v>100.15</v>
      </c>
      <c r="BZ725" s="9">
        <v>96.37</v>
      </c>
      <c r="CA725" s="9">
        <v>93.37</v>
      </c>
      <c r="CB725" s="9">
        <v>91.03</v>
      </c>
      <c r="CC725" s="9">
        <v>90.23</v>
      </c>
      <c r="CD725" s="9">
        <v>91.17</v>
      </c>
      <c r="CE725" s="9">
        <v>92.82</v>
      </c>
      <c r="CF725" s="9">
        <v>94.26</v>
      </c>
      <c r="CG725" s="9">
        <v>98.87</v>
      </c>
      <c r="CH725" s="9">
        <v>102.38</v>
      </c>
      <c r="CI725" s="9">
        <v>102.85</v>
      </c>
      <c r="CJ725" s="9">
        <v>103.33</v>
      </c>
      <c r="CK725" s="9">
        <v>96.32</v>
      </c>
      <c r="CL725" s="9">
        <v>83.32</v>
      </c>
      <c r="CM725" s="9">
        <v>78.62</v>
      </c>
      <c r="CN725" s="9">
        <v>76.05</v>
      </c>
      <c r="CO725" s="9">
        <v>74.959999999999994</v>
      </c>
      <c r="CP725" s="9">
        <v>75.56</v>
      </c>
      <c r="CQ725" s="9">
        <v>77.38</v>
      </c>
      <c r="CR725" s="9">
        <v>81.23</v>
      </c>
      <c r="CS725" s="9">
        <v>84.57</v>
      </c>
      <c r="CT725" s="9">
        <v>87.67</v>
      </c>
      <c r="CU725" s="9">
        <v>90.29</v>
      </c>
      <c r="CV725" s="9">
        <v>88.91</v>
      </c>
      <c r="CW725" s="9">
        <v>83.69</v>
      </c>
      <c r="CX725" s="9">
        <v>69.69</v>
      </c>
      <c r="CY725" s="9">
        <v>67.209999999999994</v>
      </c>
      <c r="CZ725" s="9">
        <v>65.959999999999994</v>
      </c>
      <c r="DA725" s="9">
        <v>66.400000000000006</v>
      </c>
      <c r="DB725" s="9">
        <v>66.86</v>
      </c>
      <c r="DC725" s="9">
        <v>67.7</v>
      </c>
      <c r="DD725" s="9">
        <v>72.760000000000005</v>
      </c>
      <c r="DE725" s="9">
        <v>76.55</v>
      </c>
      <c r="DF725" s="9">
        <v>80.06</v>
      </c>
      <c r="DG725" s="9">
        <v>81.42</v>
      </c>
      <c r="DH725" s="9">
        <v>80.510000000000005</v>
      </c>
      <c r="DI725" s="9">
        <v>77.040000000000006</v>
      </c>
      <c r="DJ725" s="9">
        <v>70.78</v>
      </c>
      <c r="DK725" s="9">
        <v>66.400000000000006</v>
      </c>
      <c r="DL725" s="9">
        <v>65.150000000000006</v>
      </c>
      <c r="DM725" s="9">
        <v>65.45</v>
      </c>
      <c r="DN725" s="9">
        <v>64.39</v>
      </c>
      <c r="DO725" s="9">
        <v>67.78</v>
      </c>
      <c r="DP725" s="9">
        <v>71.739999999999995</v>
      </c>
      <c r="DR725" s="9">
        <v>83.83</v>
      </c>
      <c r="DS725" s="9">
        <v>84.02</v>
      </c>
      <c r="DT725" s="9">
        <v>90.7</v>
      </c>
      <c r="DU725" s="9">
        <v>90.63</v>
      </c>
      <c r="DV725" s="9">
        <v>80.5</v>
      </c>
      <c r="DW725" s="9">
        <v>74.349999999999994</v>
      </c>
      <c r="DX725" s="9">
        <v>73.05</v>
      </c>
      <c r="DY725" s="9">
        <v>72.349999999999994</v>
      </c>
      <c r="DZ725" s="9">
        <v>72.349999999999994</v>
      </c>
      <c r="EA725" s="9">
        <v>72.349999999999994</v>
      </c>
      <c r="EB725" s="9">
        <v>75.05</v>
      </c>
      <c r="EC725" s="9">
        <v>82.83</v>
      </c>
      <c r="ED725" s="9">
        <v>85.34</v>
      </c>
      <c r="EE725" s="9">
        <v>85.67</v>
      </c>
      <c r="EF725" s="9">
        <v>85.67</v>
      </c>
      <c r="EG725" s="9">
        <v>84.98</v>
      </c>
      <c r="EH725" s="9">
        <v>80.680000000000007</v>
      </c>
      <c r="EI725" s="9">
        <v>68.88</v>
      </c>
      <c r="EJ725" s="9">
        <v>65.19</v>
      </c>
      <c r="EK725" s="9">
        <v>64.97</v>
      </c>
      <c r="EL725" s="9">
        <v>65.28</v>
      </c>
      <c r="EM725" s="9">
        <v>65.8</v>
      </c>
      <c r="EN725" s="9">
        <v>68.12</v>
      </c>
      <c r="EO725" s="9">
        <v>74.48</v>
      </c>
      <c r="EP725" s="9">
        <v>76.53</v>
      </c>
      <c r="EQ725" s="9">
        <v>76.790000000000006</v>
      </c>
      <c r="ER725" s="9">
        <v>76.75</v>
      </c>
      <c r="ES725" s="9">
        <v>76.23</v>
      </c>
      <c r="ET725" s="9">
        <v>73.14</v>
      </c>
      <c r="EU725" s="9">
        <v>64.650000000000006</v>
      </c>
      <c r="EV725" s="9">
        <v>62.05</v>
      </c>
      <c r="EW725" s="9">
        <v>61.85</v>
      </c>
      <c r="EX725" s="9">
        <v>62.06</v>
      </c>
      <c r="EY725" s="9">
        <v>62.51</v>
      </c>
      <c r="EZ725" s="9">
        <v>64.91</v>
      </c>
      <c r="FA725" s="9">
        <v>71.41</v>
      </c>
      <c r="FB725" s="9">
        <v>73.510000000000005</v>
      </c>
      <c r="FC725" s="9">
        <v>73.709999999999994</v>
      </c>
      <c r="FD725" s="9">
        <v>73.66</v>
      </c>
      <c r="FE725" s="9">
        <v>73.209999999999994</v>
      </c>
      <c r="FF725" s="9">
        <v>70.760000000000005</v>
      </c>
      <c r="FG725" s="9">
        <v>64.2</v>
      </c>
      <c r="FH725" s="9">
        <v>62.1</v>
      </c>
      <c r="FI725" s="9">
        <v>61.95</v>
      </c>
      <c r="FJ725" s="9">
        <v>62.15</v>
      </c>
      <c r="FK725" s="9">
        <v>62.5</v>
      </c>
      <c r="FL725" s="9">
        <v>64.3</v>
      </c>
      <c r="FM725" s="9">
        <v>69.25</v>
      </c>
      <c r="FO725" s="9">
        <v>85.1447</v>
      </c>
      <c r="FP725" s="7">
        <v>75.3</v>
      </c>
      <c r="FQ725" s="9">
        <v>1.3289</v>
      </c>
      <c r="FR725" s="7">
        <f t="shared" si="131"/>
        <v>56.663405824366016</v>
      </c>
      <c r="FT725" s="7">
        <v>3.95</v>
      </c>
      <c r="FU725" s="7">
        <v>3.94</v>
      </c>
      <c r="FV725" s="9">
        <v>85.324700000000007</v>
      </c>
      <c r="FX725" s="9">
        <v>73.56</v>
      </c>
      <c r="FY725" s="9">
        <v>72.959999999999994</v>
      </c>
      <c r="FZ725" s="9">
        <v>72.58</v>
      </c>
      <c r="GA725" s="9">
        <v>72.06</v>
      </c>
      <c r="GB725" s="9">
        <v>71.459999999999994</v>
      </c>
    </row>
    <row r="726" spans="1:186" x14ac:dyDescent="0.25">
      <c r="A726" s="6">
        <f t="shared" si="132"/>
        <v>45567</v>
      </c>
      <c r="B726" s="13">
        <f t="shared" si="126"/>
        <v>10</v>
      </c>
      <c r="C726" s="13">
        <f t="shared" si="127"/>
        <v>2024</v>
      </c>
      <c r="D726">
        <f t="shared" si="128"/>
        <v>202410</v>
      </c>
      <c r="E726">
        <f t="shared" si="129"/>
        <v>4</v>
      </c>
      <c r="F726">
        <f t="shared" si="130"/>
        <v>202404</v>
      </c>
      <c r="G726" t="s">
        <v>1536</v>
      </c>
      <c r="H726" s="9">
        <v>5</v>
      </c>
      <c r="I726" s="9">
        <v>4.95</v>
      </c>
      <c r="J726" s="10">
        <v>4.8762141000000003</v>
      </c>
      <c r="K726" s="10">
        <v>4.7167186000000001</v>
      </c>
      <c r="L726" s="10">
        <v>4.5870411999999998</v>
      </c>
      <c r="M726" s="10">
        <v>4.4610894999999999</v>
      </c>
      <c r="N726" s="10">
        <v>4.3268804999999997</v>
      </c>
      <c r="O726" s="10">
        <v>4.1891052000000002</v>
      </c>
      <c r="P726" s="10">
        <v>4.0563791</v>
      </c>
      <c r="Q726" s="10">
        <v>3.9368398999999998</v>
      </c>
      <c r="R726" s="10">
        <v>3.8352298</v>
      </c>
      <c r="S726" s="10">
        <v>3.7526484999999998</v>
      </c>
      <c r="T726" s="10">
        <v>3.6877075000000001</v>
      </c>
      <c r="U726" s="10">
        <v>3.6383087000000001</v>
      </c>
      <c r="V726" s="10">
        <v>3.6000185</v>
      </c>
      <c r="W726" s="10">
        <v>3.5705741999999998</v>
      </c>
      <c r="X726" s="10">
        <v>3.5484686999999999</v>
      </c>
      <c r="Y726" s="10">
        <v>3.5321935999999998</v>
      </c>
      <c r="Z726" s="10">
        <v>3.520241</v>
      </c>
      <c r="AA726" s="10">
        <v>3.5111032999999998</v>
      </c>
      <c r="AB726" s="10">
        <v>3.5034964</v>
      </c>
      <c r="AC726" s="10">
        <v>3.4969885000000001</v>
      </c>
      <c r="AD726" s="10">
        <v>3.4913506999999999</v>
      </c>
      <c r="AE726" s="10">
        <v>3.486354</v>
      </c>
      <c r="AF726" s="10">
        <v>3.4817695</v>
      </c>
      <c r="AG726" s="10">
        <v>3.4773684</v>
      </c>
      <c r="AH726" s="10">
        <v>3.4729632000000001</v>
      </c>
      <c r="AI726" s="10">
        <v>3.4685326999999999</v>
      </c>
      <c r="AJ726" s="10">
        <v>3.4640974</v>
      </c>
      <c r="AK726" s="10">
        <v>3.4596775000000002</v>
      </c>
      <c r="AL726" s="10">
        <v>3.4552933000000001</v>
      </c>
      <c r="AM726" s="10">
        <v>3.4509655000000001</v>
      </c>
      <c r="AN726" s="10">
        <v>3.4467140999999999</v>
      </c>
      <c r="AO726" s="10">
        <v>3.4425596999999999</v>
      </c>
      <c r="AP726" s="10">
        <v>3.4385224999999999</v>
      </c>
      <c r="AQ726" s="10">
        <v>3.4346231</v>
      </c>
      <c r="AR726" s="10">
        <v>3.4308814999999999</v>
      </c>
      <c r="AS726" s="10">
        <v>3.4273185000000002</v>
      </c>
      <c r="AT726" s="10">
        <v>3.423953</v>
      </c>
      <c r="AU726" s="10">
        <v>3.4207993999999999</v>
      </c>
      <c r="AV726" s="10">
        <v>3.4178704</v>
      </c>
      <c r="AW726" s="10">
        <v>3.4151783999999998</v>
      </c>
      <c r="AX726" s="10">
        <v>3.4127361000000001</v>
      </c>
      <c r="AY726" s="10">
        <v>3.4105561999999998</v>
      </c>
      <c r="AZ726" s="10">
        <v>3.4086512</v>
      </c>
      <c r="BA726" s="10">
        <v>3.4070336999999999</v>
      </c>
      <c r="BB726" s="10">
        <v>3.4057165</v>
      </c>
      <c r="BC726" s="10">
        <v>3.404712</v>
      </c>
      <c r="BD726" s="10">
        <v>3.4040330000000001</v>
      </c>
      <c r="BE726" s="10">
        <v>3.4036919999999999</v>
      </c>
      <c r="BF726" s="10">
        <v>3.4036989000000002</v>
      </c>
      <c r="BG726" s="10">
        <v>3.4040523</v>
      </c>
      <c r="BH726" s="10">
        <v>3.404747</v>
      </c>
      <c r="BI726" s="10">
        <v>3.4057781999999999</v>
      </c>
      <c r="BJ726" s="10">
        <v>3.4071411</v>
      </c>
      <c r="BK726" s="10">
        <v>3.4088307000000002</v>
      </c>
      <c r="BL726" s="10">
        <v>3.4108421</v>
      </c>
      <c r="BM726" s="10">
        <v>3.4131705000000001</v>
      </c>
      <c r="BN726" s="10">
        <v>3.4158108</v>
      </c>
      <c r="BO726" s="10">
        <v>3.4187582000000001</v>
      </c>
      <c r="BP726" s="10">
        <v>3.4220079000000001</v>
      </c>
      <c r="BQ726" s="10">
        <v>3.4255548999999998</v>
      </c>
      <c r="BR726" s="10">
        <v>3.4526552000000001</v>
      </c>
      <c r="BS726" s="10">
        <v>3.4883093000000001</v>
      </c>
      <c r="BU726" s="9">
        <v>95.86</v>
      </c>
      <c r="BV726" s="9">
        <v>98.34</v>
      </c>
      <c r="BW726" s="9">
        <v>100.51</v>
      </c>
      <c r="BX726" s="9">
        <v>101.26</v>
      </c>
      <c r="BY726" s="9">
        <v>99.11</v>
      </c>
      <c r="BZ726" s="9">
        <v>95.67</v>
      </c>
      <c r="CA726" s="9">
        <v>92.82</v>
      </c>
      <c r="CB726" s="9">
        <v>90.72</v>
      </c>
      <c r="CC726" s="9">
        <v>89.79</v>
      </c>
      <c r="CD726" s="9">
        <v>90.73</v>
      </c>
      <c r="CE726" s="9">
        <v>92.38</v>
      </c>
      <c r="CF726" s="9">
        <v>93.78</v>
      </c>
      <c r="CG726" s="9">
        <v>98.39</v>
      </c>
      <c r="CH726" s="9">
        <v>101.9</v>
      </c>
      <c r="CI726" s="9">
        <v>102.62</v>
      </c>
      <c r="CJ726" s="9">
        <v>103.1</v>
      </c>
      <c r="CK726" s="9">
        <v>96.09</v>
      </c>
      <c r="CL726" s="9">
        <v>83.61</v>
      </c>
      <c r="CM726" s="9">
        <v>78.91</v>
      </c>
      <c r="CN726" s="9">
        <v>76.34</v>
      </c>
      <c r="CO726" s="9">
        <v>75.25</v>
      </c>
      <c r="CP726" s="9">
        <v>75.849999999999994</v>
      </c>
      <c r="CQ726" s="9">
        <v>77.67</v>
      </c>
      <c r="CR726" s="9">
        <v>81.63</v>
      </c>
      <c r="CS726" s="9">
        <v>84.97</v>
      </c>
      <c r="CT726" s="9">
        <v>88.07</v>
      </c>
      <c r="CU726" s="9">
        <v>90.69</v>
      </c>
      <c r="CV726" s="9">
        <v>89.31</v>
      </c>
      <c r="CW726" s="9">
        <v>84.09</v>
      </c>
      <c r="CX726" s="9">
        <v>70.069999999999993</v>
      </c>
      <c r="CY726" s="9">
        <v>67.59</v>
      </c>
      <c r="CZ726" s="9">
        <v>66.34</v>
      </c>
      <c r="DA726" s="9">
        <v>66.78</v>
      </c>
      <c r="DB726" s="9">
        <v>67.239999999999995</v>
      </c>
      <c r="DC726" s="9">
        <v>68.08</v>
      </c>
      <c r="DD726" s="9">
        <v>73.14</v>
      </c>
      <c r="DE726" s="9">
        <v>76.930000000000007</v>
      </c>
      <c r="DF726" s="9">
        <v>80.44</v>
      </c>
      <c r="DG726" s="9">
        <v>81.8</v>
      </c>
      <c r="DH726" s="9">
        <v>80.89</v>
      </c>
      <c r="DI726" s="9">
        <v>77.42</v>
      </c>
      <c r="DJ726" s="9">
        <v>71.02</v>
      </c>
      <c r="DK726" s="9">
        <v>66.64</v>
      </c>
      <c r="DL726" s="9">
        <v>65.39</v>
      </c>
      <c r="DM726" s="9">
        <v>65.69</v>
      </c>
      <c r="DN726" s="9">
        <v>64.63</v>
      </c>
      <c r="DO726" s="9">
        <v>68.02</v>
      </c>
      <c r="DP726" s="9">
        <v>71.98</v>
      </c>
      <c r="DR726" s="9">
        <v>82.25</v>
      </c>
      <c r="DS726" s="9">
        <v>82</v>
      </c>
      <c r="DT726" s="9">
        <v>88.7</v>
      </c>
      <c r="DU726" s="9">
        <v>88.9</v>
      </c>
      <c r="DV726" s="9">
        <v>80.900000000000006</v>
      </c>
      <c r="DW726" s="9">
        <v>74.75</v>
      </c>
      <c r="DX726" s="9">
        <v>73.45</v>
      </c>
      <c r="DY726" s="9">
        <v>72.75</v>
      </c>
      <c r="DZ726" s="9">
        <v>71.099999999999994</v>
      </c>
      <c r="EA726" s="9">
        <v>71.099999999999994</v>
      </c>
      <c r="EB726" s="9">
        <v>73.8</v>
      </c>
      <c r="EC726" s="9">
        <v>82.2</v>
      </c>
      <c r="ED726" s="9">
        <v>84.95</v>
      </c>
      <c r="EE726" s="9">
        <v>85.3</v>
      </c>
      <c r="EF726" s="9">
        <v>85.25</v>
      </c>
      <c r="EG726" s="9">
        <v>84.55</v>
      </c>
      <c r="EH726" s="9">
        <v>80.25</v>
      </c>
      <c r="EI726" s="9">
        <v>68.8</v>
      </c>
      <c r="EJ726" s="9">
        <v>64.75</v>
      </c>
      <c r="EK726" s="9">
        <v>64.5</v>
      </c>
      <c r="EL726" s="9">
        <v>64.849999999999994</v>
      </c>
      <c r="EM726" s="9">
        <v>65.400000000000006</v>
      </c>
      <c r="EN726" s="9">
        <v>67.75</v>
      </c>
      <c r="EO726" s="9">
        <v>74.2</v>
      </c>
      <c r="EP726" s="9">
        <v>76.25</v>
      </c>
      <c r="EQ726" s="9">
        <v>76.5</v>
      </c>
      <c r="ER726" s="9">
        <v>76.45</v>
      </c>
      <c r="ES726" s="9">
        <v>75.95</v>
      </c>
      <c r="ET726" s="9">
        <v>73</v>
      </c>
      <c r="EU726" s="9">
        <v>64.849999999999994</v>
      </c>
      <c r="EV726" s="9">
        <v>62.25</v>
      </c>
      <c r="EW726" s="9">
        <v>62.1</v>
      </c>
      <c r="EX726" s="9">
        <v>62.3</v>
      </c>
      <c r="EY726" s="9">
        <v>62.75</v>
      </c>
      <c r="EZ726" s="9">
        <v>65</v>
      </c>
      <c r="FA726" s="9">
        <v>71.150000000000006</v>
      </c>
      <c r="FB726" s="9">
        <v>73.099999999999994</v>
      </c>
      <c r="FC726" s="9">
        <v>73.349999999999994</v>
      </c>
      <c r="FD726" s="9">
        <v>73.25</v>
      </c>
      <c r="FE726" s="9">
        <v>72.8</v>
      </c>
      <c r="FF726" s="9">
        <v>70.400000000000006</v>
      </c>
      <c r="FG726" s="9">
        <v>63.8</v>
      </c>
      <c r="FH726" s="9">
        <v>61.75</v>
      </c>
      <c r="FI726" s="9">
        <v>61.6</v>
      </c>
      <c r="FJ726" s="9">
        <v>61.75</v>
      </c>
      <c r="FK726" s="9">
        <v>62.15</v>
      </c>
      <c r="FL726" s="9">
        <v>63.95</v>
      </c>
      <c r="FM726" s="9">
        <v>68.900000000000006</v>
      </c>
      <c r="FO726" s="9">
        <v>85.115300000000005</v>
      </c>
      <c r="FP726" s="7">
        <v>74.86</v>
      </c>
      <c r="FQ726" s="9">
        <v>1.3250999999999999</v>
      </c>
      <c r="FR726" s="7">
        <f t="shared" si="131"/>
        <v>56.493849520790889</v>
      </c>
      <c r="FT726" s="7">
        <v>4.03</v>
      </c>
      <c r="FU726" s="7">
        <v>4.04</v>
      </c>
      <c r="FV726" s="9">
        <v>85.293599999999998</v>
      </c>
      <c r="FX726" s="9">
        <v>73.900000000000006</v>
      </c>
      <c r="FY726" s="9">
        <v>73.260000000000005</v>
      </c>
      <c r="FZ726" s="9">
        <v>72.8</v>
      </c>
      <c r="GA726" s="9">
        <v>72.17</v>
      </c>
      <c r="GB726" s="9">
        <v>71.39</v>
      </c>
    </row>
    <row r="727" spans="1:186" x14ac:dyDescent="0.25">
      <c r="A727" s="6">
        <f t="shared" si="132"/>
        <v>45568</v>
      </c>
      <c r="B727" s="13">
        <f t="shared" si="126"/>
        <v>10</v>
      </c>
      <c r="C727" s="13">
        <f t="shared" si="127"/>
        <v>2024</v>
      </c>
      <c r="D727">
        <f t="shared" si="128"/>
        <v>202410</v>
      </c>
      <c r="E727">
        <f t="shared" si="129"/>
        <v>4</v>
      </c>
      <c r="F727">
        <f t="shared" si="130"/>
        <v>202404</v>
      </c>
      <c r="G727" t="s">
        <v>1537</v>
      </c>
      <c r="H727" s="9">
        <v>5</v>
      </c>
      <c r="I727" s="9">
        <v>4.95</v>
      </c>
      <c r="J727" s="10">
        <v>4.8653301000000004</v>
      </c>
      <c r="K727" s="10">
        <v>4.6822603999999997</v>
      </c>
      <c r="L727" s="10">
        <v>4.5311960999999998</v>
      </c>
      <c r="M727" s="10">
        <v>4.3887875999999997</v>
      </c>
      <c r="N727" s="10">
        <v>4.2445953999999997</v>
      </c>
      <c r="O727" s="10">
        <v>4.1025399</v>
      </c>
      <c r="P727" s="10">
        <v>3.9699266999999998</v>
      </c>
      <c r="Q727" s="10">
        <v>3.8537349000000001</v>
      </c>
      <c r="R727" s="10">
        <v>3.7578339000000001</v>
      </c>
      <c r="S727" s="10">
        <v>3.6823163000000001</v>
      </c>
      <c r="T727" s="10">
        <v>3.6250551</v>
      </c>
      <c r="U727" s="10">
        <v>3.5828503</v>
      </c>
      <c r="V727" s="10">
        <v>3.5503510999999999</v>
      </c>
      <c r="W727" s="10">
        <v>3.5251986999999998</v>
      </c>
      <c r="X727" s="10">
        <v>3.5059862000000002</v>
      </c>
      <c r="Y727" s="10">
        <v>3.4913053999999999</v>
      </c>
      <c r="Z727" s="10">
        <v>3.4797487999999999</v>
      </c>
      <c r="AA727" s="10">
        <v>3.4699089000000001</v>
      </c>
      <c r="AB727" s="10">
        <v>3.4605524000000001</v>
      </c>
      <c r="AC727" s="10">
        <v>3.4514331</v>
      </c>
      <c r="AD727" s="10">
        <v>3.4426523000000002</v>
      </c>
      <c r="AE727" s="10">
        <v>3.4343115000000002</v>
      </c>
      <c r="AF727" s="10">
        <v>3.4265119999999998</v>
      </c>
      <c r="AG727" s="10">
        <v>3.4193557000000001</v>
      </c>
      <c r="AH727" s="10">
        <v>3.4129254000000002</v>
      </c>
      <c r="AI727" s="10">
        <v>3.4072140000000002</v>
      </c>
      <c r="AJ727" s="10">
        <v>3.4021872000000002</v>
      </c>
      <c r="AK727" s="10">
        <v>3.3978103000000002</v>
      </c>
      <c r="AL727" s="10">
        <v>3.3940489</v>
      </c>
      <c r="AM727" s="10">
        <v>3.3908684999999998</v>
      </c>
      <c r="AN727" s="10">
        <v>3.3882346000000001</v>
      </c>
      <c r="AO727" s="10">
        <v>3.3861127</v>
      </c>
      <c r="AP727" s="10">
        <v>3.3844682000000001</v>
      </c>
      <c r="AQ727" s="10">
        <v>3.3832667000000001</v>
      </c>
      <c r="AR727" s="10">
        <v>3.3824738000000001</v>
      </c>
      <c r="AS727" s="10">
        <v>3.3820548000000001</v>
      </c>
      <c r="AT727" s="10">
        <v>3.3819777000000002</v>
      </c>
      <c r="AU727" s="10">
        <v>3.3822217000000001</v>
      </c>
      <c r="AV727" s="10">
        <v>3.3827685000000001</v>
      </c>
      <c r="AW727" s="10">
        <v>3.3836002999999999</v>
      </c>
      <c r="AX727" s="10">
        <v>3.3846991000000002</v>
      </c>
      <c r="AY727" s="10">
        <v>3.3860467999999999</v>
      </c>
      <c r="AZ727" s="10">
        <v>3.3876254000000001</v>
      </c>
      <c r="BA727" s="10">
        <v>3.3894169999999999</v>
      </c>
      <c r="BB727" s="10">
        <v>3.3914035</v>
      </c>
      <c r="BC727" s="10">
        <v>3.3935669000000002</v>
      </c>
      <c r="BD727" s="10">
        <v>3.3958892999999999</v>
      </c>
      <c r="BE727" s="10">
        <v>3.3983525999999999</v>
      </c>
      <c r="BF727" s="10">
        <v>3.4009423000000001</v>
      </c>
      <c r="BG727" s="10">
        <v>3.4036590000000002</v>
      </c>
      <c r="BH727" s="10">
        <v>3.4065074000000002</v>
      </c>
      <c r="BI727" s="10">
        <v>3.4094924</v>
      </c>
      <c r="BJ727" s="10">
        <v>3.4126186000000001</v>
      </c>
      <c r="BK727" s="10">
        <v>3.4158909999999998</v>
      </c>
      <c r="BL727" s="10">
        <v>3.4193142000000001</v>
      </c>
      <c r="BM727" s="10">
        <v>3.4228931</v>
      </c>
      <c r="BN727" s="10">
        <v>3.4266323999999999</v>
      </c>
      <c r="BO727" s="10">
        <v>3.4305368999999999</v>
      </c>
      <c r="BP727" s="10">
        <v>3.4346114000000001</v>
      </c>
      <c r="BQ727" s="10">
        <v>3.4388605999999999</v>
      </c>
      <c r="BR727" s="10">
        <v>3.4680795</v>
      </c>
      <c r="BS727" s="10">
        <v>3.5034926999999998</v>
      </c>
      <c r="BU727" s="9">
        <v>100.28</v>
      </c>
      <c r="BV727" s="9">
        <v>102.32</v>
      </c>
      <c r="BW727" s="9">
        <v>103.97</v>
      </c>
      <c r="BX727" s="9">
        <v>104.58</v>
      </c>
      <c r="BY727" s="9">
        <v>102.58</v>
      </c>
      <c r="BZ727" s="9">
        <v>98.49</v>
      </c>
      <c r="CA727" s="9">
        <v>95.59</v>
      </c>
      <c r="CB727" s="9">
        <v>93.49</v>
      </c>
      <c r="CC727" s="9">
        <v>92.55</v>
      </c>
      <c r="CD727" s="9">
        <v>93.49</v>
      </c>
      <c r="CE727" s="9">
        <v>94.81</v>
      </c>
      <c r="CF727" s="9">
        <v>96.02</v>
      </c>
      <c r="CG727" s="9">
        <v>100.63</v>
      </c>
      <c r="CH727" s="9">
        <v>104.14</v>
      </c>
      <c r="CI727" s="9">
        <v>104.91</v>
      </c>
      <c r="CJ727" s="9">
        <v>105.39</v>
      </c>
      <c r="CK727" s="9">
        <v>98.24</v>
      </c>
      <c r="CL727" s="9">
        <v>84.94</v>
      </c>
      <c r="CM727" s="9">
        <v>79.94</v>
      </c>
      <c r="CN727" s="9">
        <v>77.37</v>
      </c>
      <c r="CO727" s="9">
        <v>76.28</v>
      </c>
      <c r="CP727" s="9">
        <v>76.88</v>
      </c>
      <c r="CQ727" s="9">
        <v>78.7</v>
      </c>
      <c r="CR727" s="9">
        <v>82.46</v>
      </c>
      <c r="CS727" s="9">
        <v>85.8</v>
      </c>
      <c r="CT727" s="9">
        <v>88.9</v>
      </c>
      <c r="CU727" s="9">
        <v>91.52</v>
      </c>
      <c r="CV727" s="9">
        <v>90.14</v>
      </c>
      <c r="CW727" s="9">
        <v>84.92</v>
      </c>
      <c r="CX727" s="9">
        <v>70.900000000000006</v>
      </c>
      <c r="CY727" s="9">
        <v>68.42</v>
      </c>
      <c r="CZ727" s="9">
        <v>67.17</v>
      </c>
      <c r="DA727" s="9">
        <v>67.61</v>
      </c>
      <c r="DB727" s="9">
        <v>68.069999999999993</v>
      </c>
      <c r="DC727" s="9">
        <v>68.91</v>
      </c>
      <c r="DD727" s="9">
        <v>73.97</v>
      </c>
      <c r="DE727" s="9">
        <v>77.760000000000005</v>
      </c>
      <c r="DF727" s="9">
        <v>81.27</v>
      </c>
      <c r="DG727" s="9">
        <v>82.63</v>
      </c>
      <c r="DH727" s="9">
        <v>81.72</v>
      </c>
      <c r="DI727" s="9">
        <v>78.25</v>
      </c>
      <c r="DJ727" s="9">
        <v>71.55</v>
      </c>
      <c r="DK727" s="9">
        <v>67.17</v>
      </c>
      <c r="DL727" s="9">
        <v>65.92</v>
      </c>
      <c r="DM727" s="9">
        <v>66.22</v>
      </c>
      <c r="DN727" s="9">
        <v>65.16</v>
      </c>
      <c r="DO727" s="9">
        <v>68.55</v>
      </c>
      <c r="DP727" s="9">
        <v>72.349999999999994</v>
      </c>
      <c r="DR727" s="9">
        <v>84.85</v>
      </c>
      <c r="DS727" s="9">
        <v>84.5</v>
      </c>
      <c r="DT727" s="9">
        <v>91.1</v>
      </c>
      <c r="DU727" s="9">
        <v>90.95</v>
      </c>
      <c r="DV727" s="9">
        <v>83.25</v>
      </c>
      <c r="DW727" s="9">
        <v>76.599999999999994</v>
      </c>
      <c r="DX727" s="9">
        <v>75.3</v>
      </c>
      <c r="DY727" s="9">
        <v>74.599999999999994</v>
      </c>
      <c r="DZ727" s="9">
        <v>72.7</v>
      </c>
      <c r="EA727" s="9">
        <v>72.7</v>
      </c>
      <c r="EB727" s="9">
        <v>75.400000000000006</v>
      </c>
      <c r="EC727" s="9">
        <v>83.05</v>
      </c>
      <c r="ED727" s="9">
        <v>85.5</v>
      </c>
      <c r="EE727" s="9">
        <v>85.85</v>
      </c>
      <c r="EF727" s="9">
        <v>85.85</v>
      </c>
      <c r="EG727" s="9">
        <v>85.15</v>
      </c>
      <c r="EH727" s="9">
        <v>80.849999999999994</v>
      </c>
      <c r="EI727" s="9">
        <v>68.95</v>
      </c>
      <c r="EJ727" s="9">
        <v>65.25</v>
      </c>
      <c r="EK727" s="9">
        <v>65.05</v>
      </c>
      <c r="EL727" s="9">
        <v>65.349999999999994</v>
      </c>
      <c r="EM727" s="9">
        <v>65.849999999999994</v>
      </c>
      <c r="EN727" s="9">
        <v>68.2</v>
      </c>
      <c r="EO727" s="9">
        <v>74.650000000000006</v>
      </c>
      <c r="EP727" s="9">
        <v>76.7</v>
      </c>
      <c r="EQ727" s="9">
        <v>76.95</v>
      </c>
      <c r="ER727" s="9">
        <v>76.900000000000006</v>
      </c>
      <c r="ES727" s="9">
        <v>76.400000000000006</v>
      </c>
      <c r="ET727" s="9">
        <v>73.45</v>
      </c>
      <c r="EU727" s="9">
        <v>65.25</v>
      </c>
      <c r="EV727" s="9">
        <v>62.65</v>
      </c>
      <c r="EW727" s="9">
        <v>62.55</v>
      </c>
      <c r="EX727" s="9">
        <v>62.75</v>
      </c>
      <c r="EY727" s="9">
        <v>63.2</v>
      </c>
      <c r="EZ727" s="9">
        <v>65.45</v>
      </c>
      <c r="FA727" s="9">
        <v>71.5</v>
      </c>
      <c r="FB727" s="9">
        <v>73.45</v>
      </c>
      <c r="FC727" s="9">
        <v>73.650000000000006</v>
      </c>
      <c r="FD727" s="9">
        <v>73.55</v>
      </c>
      <c r="FE727" s="9">
        <v>73.150000000000006</v>
      </c>
      <c r="FF727" s="9">
        <v>71.099999999999994</v>
      </c>
      <c r="FG727" s="9">
        <v>65.599999999999994</v>
      </c>
      <c r="FH727" s="9">
        <v>63.85</v>
      </c>
      <c r="FI727" s="9">
        <v>63.75</v>
      </c>
      <c r="FJ727" s="9">
        <v>63.9</v>
      </c>
      <c r="FK727" s="9">
        <v>64.25</v>
      </c>
      <c r="FL727" s="9">
        <v>65.650000000000006</v>
      </c>
      <c r="FM727" s="9">
        <v>69.55</v>
      </c>
      <c r="FO727" s="9">
        <v>84.366699999999994</v>
      </c>
      <c r="FP727" s="7">
        <v>77.569999999999993</v>
      </c>
      <c r="FQ727" s="9">
        <v>1.3108</v>
      </c>
      <c r="FR727" s="7">
        <f t="shared" si="131"/>
        <v>59.177601464754346</v>
      </c>
      <c r="FT727" s="7">
        <v>3.98</v>
      </c>
      <c r="FU727" s="7">
        <v>4.0199999999999996</v>
      </c>
      <c r="FV727" s="9">
        <v>84.522099999999995</v>
      </c>
      <c r="FX727" s="9">
        <v>77.62</v>
      </c>
      <c r="FY727" s="9">
        <v>76.7</v>
      </c>
      <c r="FZ727" s="9">
        <v>75.930000000000007</v>
      </c>
      <c r="GA727" s="9">
        <v>74.81</v>
      </c>
      <c r="GB727" s="9">
        <v>73.36</v>
      </c>
    </row>
    <row r="728" spans="1:186" x14ac:dyDescent="0.25">
      <c r="A728" s="6">
        <f t="shared" si="132"/>
        <v>45569</v>
      </c>
      <c r="B728" s="13">
        <f t="shared" si="126"/>
        <v>10</v>
      </c>
      <c r="C728" s="13">
        <f t="shared" si="127"/>
        <v>2024</v>
      </c>
      <c r="D728">
        <f t="shared" si="128"/>
        <v>202410</v>
      </c>
      <c r="E728">
        <f t="shared" si="129"/>
        <v>4</v>
      </c>
      <c r="F728">
        <f t="shared" si="130"/>
        <v>202404</v>
      </c>
      <c r="G728" t="s">
        <v>1538</v>
      </c>
      <c r="H728" s="9">
        <v>5</v>
      </c>
      <c r="I728" s="9">
        <v>4.95</v>
      </c>
      <c r="J728" s="10">
        <v>4.8657636999999996</v>
      </c>
      <c r="K728" s="10">
        <v>4.6973547</v>
      </c>
      <c r="L728" s="10">
        <v>4.5640945000000004</v>
      </c>
      <c r="M728" s="10">
        <v>4.4474780999999997</v>
      </c>
      <c r="N728" s="10">
        <v>4.3367076999999998</v>
      </c>
      <c r="O728" s="10">
        <v>4.2313815000000004</v>
      </c>
      <c r="P728" s="10">
        <v>4.1337080000000004</v>
      </c>
      <c r="Q728" s="10">
        <v>4.0471443999999996</v>
      </c>
      <c r="R728" s="10">
        <v>3.9741067999999999</v>
      </c>
      <c r="S728" s="10">
        <v>3.9148554</v>
      </c>
      <c r="T728" s="10">
        <v>3.8683944000000001</v>
      </c>
      <c r="U728" s="10">
        <v>3.8325461000000001</v>
      </c>
      <c r="V728" s="10">
        <v>3.8033497000000001</v>
      </c>
      <c r="W728" s="10">
        <v>3.779083</v>
      </c>
      <c r="X728" s="10">
        <v>3.7588841999999998</v>
      </c>
      <c r="Y728" s="10">
        <v>3.7418903000000001</v>
      </c>
      <c r="Z728" s="10">
        <v>3.727239</v>
      </c>
      <c r="AA728" s="10">
        <v>3.7140681</v>
      </c>
      <c r="AB728" s="10">
        <v>3.7016258999999998</v>
      </c>
      <c r="AC728" s="10">
        <v>3.6897285000000002</v>
      </c>
      <c r="AD728" s="10">
        <v>3.6783736999999999</v>
      </c>
      <c r="AE728" s="10">
        <v>3.6675591000000001</v>
      </c>
      <c r="AF728" s="10">
        <v>3.6572822</v>
      </c>
      <c r="AG728" s="10">
        <v>3.6475409000000001</v>
      </c>
      <c r="AH728" s="10">
        <v>3.6383296000000001</v>
      </c>
      <c r="AI728" s="10">
        <v>3.6296287999999999</v>
      </c>
      <c r="AJ728" s="10">
        <v>3.6214156000000002</v>
      </c>
      <c r="AK728" s="10">
        <v>3.6136664999999999</v>
      </c>
      <c r="AL728" s="10">
        <v>3.6063583000000001</v>
      </c>
      <c r="AM728" s="10">
        <v>3.5994679999999999</v>
      </c>
      <c r="AN728" s="10">
        <v>3.5929722000000002</v>
      </c>
      <c r="AO728" s="10">
        <v>3.5868476999999999</v>
      </c>
      <c r="AP728" s="10">
        <v>3.5810713000000001</v>
      </c>
      <c r="AQ728" s="10">
        <v>3.5756198000000001</v>
      </c>
      <c r="AR728" s="10">
        <v>3.5704699</v>
      </c>
      <c r="AS728" s="10">
        <v>3.5655985000000001</v>
      </c>
      <c r="AT728" s="10">
        <v>3.5609866000000001</v>
      </c>
      <c r="AU728" s="10">
        <v>3.5566320999999999</v>
      </c>
      <c r="AV728" s="10">
        <v>3.5525375000000001</v>
      </c>
      <c r="AW728" s="10">
        <v>3.5487047999999999</v>
      </c>
      <c r="AX728" s="10">
        <v>3.5451364000000001</v>
      </c>
      <c r="AY728" s="10">
        <v>3.5418346000000001</v>
      </c>
      <c r="AZ728" s="10">
        <v>3.5388016000000002</v>
      </c>
      <c r="BA728" s="10">
        <v>3.5360396000000001</v>
      </c>
      <c r="BB728" s="10">
        <v>3.5335510000000001</v>
      </c>
      <c r="BC728" s="10">
        <v>3.5313379999999999</v>
      </c>
      <c r="BD728" s="10">
        <v>3.5294028000000002</v>
      </c>
      <c r="BE728" s="10">
        <v>3.5277478000000002</v>
      </c>
      <c r="BF728" s="10">
        <v>3.5263749999999998</v>
      </c>
      <c r="BG728" s="10">
        <v>3.5252859000000001</v>
      </c>
      <c r="BH728" s="10">
        <v>3.5244821000000002</v>
      </c>
      <c r="BI728" s="10">
        <v>3.5239647000000001</v>
      </c>
      <c r="BJ728" s="10">
        <v>3.5237352</v>
      </c>
      <c r="BK728" s="10">
        <v>3.5237949999999998</v>
      </c>
      <c r="BL728" s="10">
        <v>3.5241454000000001</v>
      </c>
      <c r="BM728" s="10">
        <v>3.5247877000000001</v>
      </c>
      <c r="BN728" s="10">
        <v>3.5257234</v>
      </c>
      <c r="BO728" s="10">
        <v>3.5269537999999998</v>
      </c>
      <c r="BP728" s="10">
        <v>3.5284803</v>
      </c>
      <c r="BQ728" s="10">
        <v>3.5303041999999998</v>
      </c>
      <c r="BR728" s="10">
        <v>3.5473176999999998</v>
      </c>
      <c r="BS728" s="10">
        <v>3.5738514000000001</v>
      </c>
      <c r="BU728" s="9">
        <v>102.6</v>
      </c>
      <c r="BV728" s="9">
        <v>104.71</v>
      </c>
      <c r="BW728" s="9">
        <v>106.47</v>
      </c>
      <c r="BX728" s="9">
        <v>106.92</v>
      </c>
      <c r="BY728" s="9">
        <v>104.52</v>
      </c>
      <c r="BZ728" s="9">
        <v>99.99</v>
      </c>
      <c r="CA728" s="9">
        <v>97.09</v>
      </c>
      <c r="CB728" s="9">
        <v>94.99</v>
      </c>
      <c r="CC728" s="9">
        <v>94.12</v>
      </c>
      <c r="CD728" s="9">
        <v>95.06</v>
      </c>
      <c r="CE728" s="9">
        <v>96.38</v>
      </c>
      <c r="CF728" s="9">
        <v>97.42</v>
      </c>
      <c r="CG728" s="9">
        <v>102.03</v>
      </c>
      <c r="CH728" s="9">
        <v>105.54</v>
      </c>
      <c r="CI728" s="9">
        <v>106.31</v>
      </c>
      <c r="CJ728" s="9">
        <v>106.79</v>
      </c>
      <c r="CK728" s="9">
        <v>99.64</v>
      </c>
      <c r="CL728" s="9">
        <v>85.64</v>
      </c>
      <c r="CM728" s="9">
        <v>80.64</v>
      </c>
      <c r="CN728" s="9">
        <v>78.069999999999993</v>
      </c>
      <c r="CO728" s="9">
        <v>76.98</v>
      </c>
      <c r="CP728" s="9">
        <v>77.58</v>
      </c>
      <c r="CQ728" s="9">
        <v>79.400000000000006</v>
      </c>
      <c r="CR728" s="9">
        <v>82.7</v>
      </c>
      <c r="CS728" s="9">
        <v>86.04</v>
      </c>
      <c r="CT728" s="9">
        <v>89.14</v>
      </c>
      <c r="CU728" s="9">
        <v>91.76</v>
      </c>
      <c r="CV728" s="9">
        <v>90.38</v>
      </c>
      <c r="CW728" s="9">
        <v>85.16</v>
      </c>
      <c r="CX728" s="9">
        <v>71.040000000000006</v>
      </c>
      <c r="CY728" s="9">
        <v>68.56</v>
      </c>
      <c r="CZ728" s="9">
        <v>67.31</v>
      </c>
      <c r="DA728" s="9">
        <v>67.75</v>
      </c>
      <c r="DB728" s="9">
        <v>68.209999999999994</v>
      </c>
      <c r="DC728" s="9">
        <v>69.05</v>
      </c>
      <c r="DD728" s="9">
        <v>74.11</v>
      </c>
      <c r="DE728" s="9">
        <v>77.900000000000006</v>
      </c>
      <c r="DF728" s="9">
        <v>81.41</v>
      </c>
      <c r="DG728" s="9">
        <v>82.77</v>
      </c>
      <c r="DH728" s="9">
        <v>81.86</v>
      </c>
      <c r="DI728" s="9">
        <v>78.39</v>
      </c>
      <c r="DJ728" s="9">
        <v>71.64</v>
      </c>
      <c r="DK728" s="9">
        <v>67.260000000000005</v>
      </c>
      <c r="DL728" s="9">
        <v>66.010000000000005</v>
      </c>
      <c r="DM728" s="9">
        <v>66.31</v>
      </c>
      <c r="DN728" s="9">
        <v>65.25</v>
      </c>
      <c r="DO728" s="9">
        <v>68.64</v>
      </c>
      <c r="DP728" s="9">
        <v>72.44</v>
      </c>
      <c r="DR728" s="9">
        <v>86.95</v>
      </c>
      <c r="DS728" s="9">
        <v>86.6</v>
      </c>
      <c r="DT728" s="9">
        <v>92.65</v>
      </c>
      <c r="DU728" s="9">
        <v>92.45</v>
      </c>
      <c r="DV728" s="9">
        <v>84.7</v>
      </c>
      <c r="DW728" s="9">
        <v>78</v>
      </c>
      <c r="DX728" s="9">
        <v>76.7</v>
      </c>
      <c r="DY728" s="9">
        <v>76</v>
      </c>
      <c r="DZ728" s="9">
        <v>74.099999999999994</v>
      </c>
      <c r="EA728" s="9">
        <v>74.099999999999994</v>
      </c>
      <c r="EB728" s="9">
        <v>76.8</v>
      </c>
      <c r="EC728" s="9">
        <v>84.2</v>
      </c>
      <c r="ED728" s="9">
        <v>86.6</v>
      </c>
      <c r="EE728" s="9">
        <v>86.9</v>
      </c>
      <c r="EF728" s="9">
        <v>86.95</v>
      </c>
      <c r="EG728" s="9">
        <v>86.25</v>
      </c>
      <c r="EH728" s="9">
        <v>81.900000000000006</v>
      </c>
      <c r="EI728" s="9">
        <v>70.05</v>
      </c>
      <c r="EJ728" s="9">
        <v>66.3</v>
      </c>
      <c r="EK728" s="9">
        <v>66.099999999999994</v>
      </c>
      <c r="EL728" s="9">
        <v>66.400000000000006</v>
      </c>
      <c r="EM728" s="9">
        <v>66.95</v>
      </c>
      <c r="EN728" s="9">
        <v>69.2</v>
      </c>
      <c r="EO728" s="9">
        <v>75.400000000000006</v>
      </c>
      <c r="EP728" s="9">
        <v>77.400000000000006</v>
      </c>
      <c r="EQ728" s="9">
        <v>77.650000000000006</v>
      </c>
      <c r="ER728" s="9">
        <v>77.650000000000006</v>
      </c>
      <c r="ES728" s="9">
        <v>77.099999999999994</v>
      </c>
      <c r="ET728" s="9">
        <v>73.900000000000006</v>
      </c>
      <c r="EU728" s="9">
        <v>65.150000000000006</v>
      </c>
      <c r="EV728" s="9">
        <v>62.35</v>
      </c>
      <c r="EW728" s="9">
        <v>62.2</v>
      </c>
      <c r="EX728" s="9">
        <v>62.4</v>
      </c>
      <c r="EY728" s="9">
        <v>62.85</v>
      </c>
      <c r="EZ728" s="9">
        <v>65.099999999999994</v>
      </c>
      <c r="FA728" s="9">
        <v>71.2</v>
      </c>
      <c r="FB728" s="9">
        <v>73.150000000000006</v>
      </c>
      <c r="FC728" s="9">
        <v>73.349999999999994</v>
      </c>
      <c r="FD728" s="9">
        <v>73.25</v>
      </c>
      <c r="FE728" s="9">
        <v>72.849999999999994</v>
      </c>
      <c r="FF728" s="9">
        <v>70.8</v>
      </c>
      <c r="FG728" s="9">
        <v>65.3</v>
      </c>
      <c r="FH728" s="9">
        <v>63.55</v>
      </c>
      <c r="FI728" s="9">
        <v>63.45</v>
      </c>
      <c r="FJ728" s="9">
        <v>63.6</v>
      </c>
      <c r="FK728" s="9">
        <v>63.95</v>
      </c>
      <c r="FL728" s="9">
        <v>65.349999999999994</v>
      </c>
      <c r="FM728" s="9">
        <v>69.25</v>
      </c>
      <c r="FO728" s="9">
        <v>84.702699999999993</v>
      </c>
      <c r="FP728" s="7">
        <v>79.319999999999993</v>
      </c>
      <c r="FQ728" s="9">
        <v>1.3112999999999999</v>
      </c>
      <c r="FR728" s="7">
        <f t="shared" si="131"/>
        <v>60.489590482727067</v>
      </c>
      <c r="FT728" s="7">
        <v>4.1399999999999997</v>
      </c>
      <c r="FU728" s="7">
        <v>4.1399999999999997</v>
      </c>
      <c r="FV728" s="9">
        <v>84.870099999999994</v>
      </c>
      <c r="FX728" s="9">
        <v>78.05</v>
      </c>
      <c r="FY728" s="9">
        <v>76.89</v>
      </c>
      <c r="FZ728" s="9">
        <v>75.86</v>
      </c>
      <c r="GA728" s="9">
        <v>74.56</v>
      </c>
      <c r="GB728" s="9">
        <v>73.03</v>
      </c>
    </row>
    <row r="729" spans="1:186" x14ac:dyDescent="0.25">
      <c r="A729" s="6">
        <f t="shared" si="132"/>
        <v>45572</v>
      </c>
      <c r="B729" s="13">
        <f t="shared" si="126"/>
        <v>10</v>
      </c>
      <c r="C729" s="13">
        <f t="shared" si="127"/>
        <v>2024</v>
      </c>
      <c r="D729">
        <f t="shared" si="128"/>
        <v>202410</v>
      </c>
      <c r="E729">
        <f t="shared" si="129"/>
        <v>4</v>
      </c>
      <c r="F729">
        <f t="shared" si="130"/>
        <v>202404</v>
      </c>
      <c r="G729" t="s">
        <v>1539</v>
      </c>
      <c r="H729" s="9">
        <v>5</v>
      </c>
      <c r="I729" s="9">
        <v>4.95</v>
      </c>
      <c r="J729" s="10">
        <v>4.8614198000000002</v>
      </c>
      <c r="K729" s="10">
        <v>4.6956597999999996</v>
      </c>
      <c r="L729" s="10">
        <v>4.5706499000000003</v>
      </c>
      <c r="M729" s="10">
        <v>4.4631812999999996</v>
      </c>
      <c r="N729" s="10">
        <v>4.3600022000000003</v>
      </c>
      <c r="O729" s="10">
        <v>4.2613028999999996</v>
      </c>
      <c r="P729" s="10">
        <v>4.1699218</v>
      </c>
      <c r="Q729" s="10">
        <v>4.0891704999999998</v>
      </c>
      <c r="R729" s="10">
        <v>4.0215880999999998</v>
      </c>
      <c r="S729" s="10">
        <v>3.9671759</v>
      </c>
      <c r="T729" s="10">
        <v>3.9252178</v>
      </c>
      <c r="U729" s="10">
        <v>3.8937278000000002</v>
      </c>
      <c r="V729" s="10">
        <v>3.8691814999999998</v>
      </c>
      <c r="W729" s="10">
        <v>3.8499135999999998</v>
      </c>
      <c r="X729" s="10">
        <v>3.8348623000000002</v>
      </c>
      <c r="Y729" s="10">
        <v>3.8229649999999999</v>
      </c>
      <c r="Z729" s="10">
        <v>3.8131594</v>
      </c>
      <c r="AA729" s="10">
        <v>3.8043835000000001</v>
      </c>
      <c r="AB729" s="10">
        <v>3.7957619</v>
      </c>
      <c r="AC729" s="10">
        <v>3.7871323000000001</v>
      </c>
      <c r="AD729" s="10">
        <v>3.778502</v>
      </c>
      <c r="AE729" s="10">
        <v>3.7698782</v>
      </c>
      <c r="AF729" s="10">
        <v>3.7612679999999998</v>
      </c>
      <c r="AG729" s="10">
        <v>3.7526790000000001</v>
      </c>
      <c r="AH729" s="10">
        <v>3.7441198</v>
      </c>
      <c r="AI729" s="10">
        <v>3.7356064</v>
      </c>
      <c r="AJ729" s="10">
        <v>3.7271565</v>
      </c>
      <c r="AK729" s="10">
        <v>3.7187876000000002</v>
      </c>
      <c r="AL729" s="10">
        <v>3.7105172999999998</v>
      </c>
      <c r="AM729" s="10">
        <v>3.7023633</v>
      </c>
      <c r="AN729" s="10">
        <v>3.6943431000000002</v>
      </c>
      <c r="AO729" s="10">
        <v>3.6864743999999998</v>
      </c>
      <c r="AP729" s="10">
        <v>3.6787747999999998</v>
      </c>
      <c r="AQ729" s="10">
        <v>3.6712619000000002</v>
      </c>
      <c r="AR729" s="10">
        <v>3.6639531999999999</v>
      </c>
      <c r="AS729" s="10">
        <v>3.6568664000000002</v>
      </c>
      <c r="AT729" s="10">
        <v>3.6500184999999998</v>
      </c>
      <c r="AU729" s="10">
        <v>3.6434228000000002</v>
      </c>
      <c r="AV729" s="10">
        <v>3.6370927000000002</v>
      </c>
      <c r="AW729" s="10">
        <v>3.6310410000000002</v>
      </c>
      <c r="AX729" s="10">
        <v>3.6252805000000001</v>
      </c>
      <c r="AY729" s="10">
        <v>3.6198242999999999</v>
      </c>
      <c r="AZ729" s="10">
        <v>3.6146853000000001</v>
      </c>
      <c r="BA729" s="10">
        <v>3.6098764999999999</v>
      </c>
      <c r="BB729" s="10">
        <v>3.6054108999999999</v>
      </c>
      <c r="BC729" s="10">
        <v>3.6013012999999998</v>
      </c>
      <c r="BD729" s="10">
        <v>3.5975608000000001</v>
      </c>
      <c r="BE729" s="10">
        <v>3.5942023000000001</v>
      </c>
      <c r="BF729" s="10">
        <v>3.5912370999999998</v>
      </c>
      <c r="BG729" s="10">
        <v>3.5886681</v>
      </c>
      <c r="BH729" s="10">
        <v>3.5864953000000002</v>
      </c>
      <c r="BI729" s="10">
        <v>3.5847186</v>
      </c>
      <c r="BJ729" s="10">
        <v>3.5833379000000001</v>
      </c>
      <c r="BK729" s="10">
        <v>3.5823532999999999</v>
      </c>
      <c r="BL729" s="10">
        <v>3.5817646999999999</v>
      </c>
      <c r="BM729" s="10">
        <v>3.5815720999999998</v>
      </c>
      <c r="BN729" s="10">
        <v>3.5817754000000002</v>
      </c>
      <c r="BO729" s="10">
        <v>3.5823746000000001</v>
      </c>
      <c r="BP729" s="10">
        <v>3.5833696000000002</v>
      </c>
      <c r="BQ729" s="10">
        <v>3.5847604999999998</v>
      </c>
      <c r="BR729" s="10">
        <v>3.6009864999999999</v>
      </c>
      <c r="BS729" s="10">
        <v>3.6288187999999999</v>
      </c>
      <c r="BU729" s="9">
        <v>100.86</v>
      </c>
      <c r="BV729" s="9">
        <v>103.25</v>
      </c>
      <c r="BW729" s="9">
        <v>105.26</v>
      </c>
      <c r="BX729" s="9">
        <v>105.88</v>
      </c>
      <c r="BY729" s="9">
        <v>103.6</v>
      </c>
      <c r="BZ729" s="9">
        <v>99.55</v>
      </c>
      <c r="CA729" s="9">
        <v>96.67</v>
      </c>
      <c r="CB729" s="9">
        <v>94.85</v>
      </c>
      <c r="CC729" s="9">
        <v>94.3</v>
      </c>
      <c r="CD729" s="9">
        <v>94.78</v>
      </c>
      <c r="CE729" s="9">
        <v>96.13</v>
      </c>
      <c r="CF729" s="9">
        <v>97.22</v>
      </c>
      <c r="CG729" s="9">
        <v>101.81</v>
      </c>
      <c r="CH729" s="9">
        <v>105.38</v>
      </c>
      <c r="CI729" s="9">
        <v>106.22</v>
      </c>
      <c r="CJ729" s="9">
        <v>106.52</v>
      </c>
      <c r="CK729" s="9">
        <v>99.37</v>
      </c>
      <c r="CL729" s="9">
        <v>85.49</v>
      </c>
      <c r="CM729" s="9">
        <v>80.650000000000006</v>
      </c>
      <c r="CN729" s="9">
        <v>77.540000000000006</v>
      </c>
      <c r="CO729" s="9">
        <v>76.83</v>
      </c>
      <c r="CP729" s="9">
        <v>77.27</v>
      </c>
      <c r="CQ729" s="9">
        <v>79.010000000000005</v>
      </c>
      <c r="CR729" s="9">
        <v>82.06</v>
      </c>
      <c r="CS729" s="9">
        <v>85.32</v>
      </c>
      <c r="CT729" s="9">
        <v>88.42</v>
      </c>
      <c r="CU729" s="9">
        <v>91.33</v>
      </c>
      <c r="CV729" s="9">
        <v>89.95</v>
      </c>
      <c r="CW729" s="9">
        <v>84.73</v>
      </c>
      <c r="CX729" s="9">
        <v>70.92</v>
      </c>
      <c r="CY729" s="9">
        <v>68.44</v>
      </c>
      <c r="CZ729" s="9">
        <v>67.2</v>
      </c>
      <c r="DA729" s="9">
        <v>67.739999999999995</v>
      </c>
      <c r="DB729" s="9">
        <v>68.19</v>
      </c>
      <c r="DC729" s="9">
        <v>69.03</v>
      </c>
      <c r="DD729" s="9">
        <v>74.19</v>
      </c>
      <c r="DE729" s="9">
        <v>77.98</v>
      </c>
      <c r="DF729" s="9">
        <v>81.489999999999995</v>
      </c>
      <c r="DG729" s="9">
        <v>82.91</v>
      </c>
      <c r="DH729" s="9">
        <v>82.01</v>
      </c>
      <c r="DI729" s="9">
        <v>78.53</v>
      </c>
      <c r="DJ729" s="9">
        <v>71.81</v>
      </c>
      <c r="DK729" s="9">
        <v>67.430000000000007</v>
      </c>
      <c r="DL729" s="9">
        <v>66.180000000000007</v>
      </c>
      <c r="DM729" s="9">
        <v>66.48</v>
      </c>
      <c r="DN729" s="9">
        <v>65.42</v>
      </c>
      <c r="DO729" s="9">
        <v>68.81</v>
      </c>
      <c r="DP729" s="9">
        <v>72.61</v>
      </c>
      <c r="DR729" s="9">
        <v>86</v>
      </c>
      <c r="DS729" s="9">
        <v>85</v>
      </c>
      <c r="DT729" s="9">
        <v>92.25</v>
      </c>
      <c r="DU729" s="9">
        <v>91.35</v>
      </c>
      <c r="DV729" s="9">
        <v>83.7</v>
      </c>
      <c r="DW729" s="9">
        <v>77.2</v>
      </c>
      <c r="DX729" s="9">
        <v>75.900000000000006</v>
      </c>
      <c r="DY729" s="9">
        <v>75.2</v>
      </c>
      <c r="DZ729" s="9">
        <v>73.650000000000006</v>
      </c>
      <c r="EA729" s="9">
        <v>73.5</v>
      </c>
      <c r="EB729" s="9">
        <v>76.150000000000006</v>
      </c>
      <c r="EC729" s="9">
        <v>83.2</v>
      </c>
      <c r="ED729" s="9">
        <v>85.6</v>
      </c>
      <c r="EE729" s="9">
        <v>86.25</v>
      </c>
      <c r="EF729" s="9">
        <v>87.2</v>
      </c>
      <c r="EG729" s="9">
        <v>86.85</v>
      </c>
      <c r="EH729" s="9">
        <v>82.35</v>
      </c>
      <c r="EI729" s="9">
        <v>69.900000000000006</v>
      </c>
      <c r="EJ729" s="9">
        <v>66</v>
      </c>
      <c r="EK729" s="9">
        <v>65.8</v>
      </c>
      <c r="EL729" s="9">
        <v>66.150000000000006</v>
      </c>
      <c r="EM729" s="9">
        <v>66.650000000000006</v>
      </c>
      <c r="EN729" s="9">
        <v>68.849999999999994</v>
      </c>
      <c r="EO729" s="9">
        <v>74.849999999999994</v>
      </c>
      <c r="EP729" s="9">
        <v>76.75</v>
      </c>
      <c r="EQ729" s="9">
        <v>77</v>
      </c>
      <c r="ER729" s="9">
        <v>77</v>
      </c>
      <c r="ES729" s="9">
        <v>76.45</v>
      </c>
      <c r="ET729" s="9">
        <v>73.45</v>
      </c>
      <c r="EU729" s="9">
        <v>65.150000000000006</v>
      </c>
      <c r="EV729" s="9">
        <v>62.55</v>
      </c>
      <c r="EW729" s="9">
        <v>62.35</v>
      </c>
      <c r="EX729" s="9">
        <v>62.55</v>
      </c>
      <c r="EY729" s="9">
        <v>63.05</v>
      </c>
      <c r="EZ729" s="9">
        <v>65.25</v>
      </c>
      <c r="FA729" s="9">
        <v>71.349999999999994</v>
      </c>
      <c r="FB729" s="9">
        <v>73.3</v>
      </c>
      <c r="FC729" s="9">
        <v>73.5</v>
      </c>
      <c r="FD729" s="9">
        <v>73.400000000000006</v>
      </c>
      <c r="FE729" s="9">
        <v>73</v>
      </c>
      <c r="FF729" s="9">
        <v>70.95</v>
      </c>
      <c r="FG729" s="9">
        <v>65.45</v>
      </c>
      <c r="FH729" s="9">
        <v>63.7</v>
      </c>
      <c r="FI729" s="9">
        <v>63.6</v>
      </c>
      <c r="FJ729" s="9">
        <v>63.75</v>
      </c>
      <c r="FK729" s="9">
        <v>64.099999999999994</v>
      </c>
      <c r="FL729" s="9">
        <v>65.5</v>
      </c>
      <c r="FM729" s="9">
        <v>69.400000000000006</v>
      </c>
      <c r="FO729" s="9">
        <v>84.4328</v>
      </c>
      <c r="FP729" s="7">
        <v>81.739999999999995</v>
      </c>
      <c r="FQ729" s="9">
        <v>1.3079000000000001</v>
      </c>
      <c r="FR729" s="7">
        <f t="shared" si="131"/>
        <v>62.497132808318675</v>
      </c>
      <c r="FT729" s="7">
        <v>4.22</v>
      </c>
      <c r="FU729" s="7">
        <v>4.2</v>
      </c>
      <c r="FV729" s="9">
        <v>84.582899999999995</v>
      </c>
      <c r="FX729" s="9">
        <v>80.930000000000007</v>
      </c>
      <c r="FY729" s="9">
        <v>79.819999999999993</v>
      </c>
      <c r="FZ729" s="9">
        <v>78.63</v>
      </c>
      <c r="GA729" s="9">
        <v>76.849999999999994</v>
      </c>
      <c r="GB729" s="9">
        <v>74.7</v>
      </c>
    </row>
    <row r="730" spans="1:186" x14ac:dyDescent="0.25">
      <c r="A730" s="6">
        <f t="shared" si="132"/>
        <v>45573</v>
      </c>
      <c r="B730" s="13">
        <f t="shared" si="126"/>
        <v>10</v>
      </c>
      <c r="C730" s="13">
        <f t="shared" si="127"/>
        <v>2024</v>
      </c>
      <c r="D730">
        <f t="shared" si="128"/>
        <v>202410</v>
      </c>
      <c r="E730">
        <f t="shared" si="129"/>
        <v>4</v>
      </c>
      <c r="F730">
        <f t="shared" si="130"/>
        <v>202404</v>
      </c>
      <c r="G730" t="s">
        <v>1540</v>
      </c>
      <c r="H730" s="9">
        <v>5</v>
      </c>
      <c r="I730" s="9">
        <v>4.95</v>
      </c>
      <c r="J730" s="10">
        <v>4.8520225000000003</v>
      </c>
      <c r="K730" s="10">
        <v>4.6868936999999997</v>
      </c>
      <c r="L730" s="10">
        <v>4.5593642000000001</v>
      </c>
      <c r="M730" s="10">
        <v>4.4465724</v>
      </c>
      <c r="N730" s="10">
        <v>4.3363728000000004</v>
      </c>
      <c r="O730" s="10">
        <v>4.2297675999999997</v>
      </c>
      <c r="P730" s="10">
        <v>4.1309265000000002</v>
      </c>
      <c r="Q730" s="10">
        <v>4.0440167999999996</v>
      </c>
      <c r="R730" s="10">
        <v>3.9718865000000001</v>
      </c>
      <c r="S730" s="10">
        <v>3.9145775999999999</v>
      </c>
      <c r="T730" s="10">
        <v>3.8710534000000001</v>
      </c>
      <c r="U730" s="10">
        <v>3.8390038</v>
      </c>
      <c r="V730" s="10">
        <v>3.8144996</v>
      </c>
      <c r="W730" s="10">
        <v>3.7957274999999999</v>
      </c>
      <c r="X730" s="10">
        <v>3.7815409999999998</v>
      </c>
      <c r="Y730" s="10">
        <v>3.7707929999999998</v>
      </c>
      <c r="Z730" s="10">
        <v>3.7623367999999999</v>
      </c>
      <c r="AA730" s="10">
        <v>3.7550256000000002</v>
      </c>
      <c r="AB730" s="10">
        <v>3.7479119000000001</v>
      </c>
      <c r="AC730" s="10">
        <v>3.7408068999999999</v>
      </c>
      <c r="AD730" s="10">
        <v>3.7337028999999999</v>
      </c>
      <c r="AE730" s="10">
        <v>3.7265917000000002</v>
      </c>
      <c r="AF730" s="10">
        <v>3.7194653</v>
      </c>
      <c r="AG730" s="10">
        <v>3.7123157999999998</v>
      </c>
      <c r="AH730" s="10">
        <v>3.7051400000000001</v>
      </c>
      <c r="AI730" s="10">
        <v>3.6979536</v>
      </c>
      <c r="AJ730" s="10">
        <v>3.6907774</v>
      </c>
      <c r="AK730" s="10">
        <v>3.6836319999999998</v>
      </c>
      <c r="AL730" s="10">
        <v>3.6765381000000001</v>
      </c>
      <c r="AM730" s="10">
        <v>3.6695163000000002</v>
      </c>
      <c r="AN730" s="10">
        <v>3.6625874</v>
      </c>
      <c r="AO730" s="10">
        <v>3.6557718000000001</v>
      </c>
      <c r="AP730" s="10">
        <v>3.6490904999999998</v>
      </c>
      <c r="AQ730" s="10">
        <v>3.6425638999999999</v>
      </c>
      <c r="AR730" s="10">
        <v>3.6362127000000002</v>
      </c>
      <c r="AS730" s="10">
        <v>3.6300576000000002</v>
      </c>
      <c r="AT730" s="10">
        <v>3.6241183000000001</v>
      </c>
      <c r="AU730" s="10">
        <v>3.6184102999999999</v>
      </c>
      <c r="AV730" s="10">
        <v>3.6129482999999998</v>
      </c>
      <c r="AW730" s="10">
        <v>3.6077469</v>
      </c>
      <c r="AX730" s="10">
        <v>3.6028207000000001</v>
      </c>
      <c r="AY730" s="10">
        <v>3.5981842999999998</v>
      </c>
      <c r="AZ730" s="10">
        <v>3.5938523</v>
      </c>
      <c r="BA730" s="10">
        <v>3.5898392000000001</v>
      </c>
      <c r="BB730" s="10">
        <v>3.5861599000000002</v>
      </c>
      <c r="BC730" s="10">
        <v>3.5828286999999999</v>
      </c>
      <c r="BD730" s="10">
        <v>3.5798603999999998</v>
      </c>
      <c r="BE730" s="10">
        <v>3.5772694999999999</v>
      </c>
      <c r="BF730" s="10">
        <v>3.5750684000000001</v>
      </c>
      <c r="BG730" s="10">
        <v>3.5732583999999998</v>
      </c>
      <c r="BH730" s="10">
        <v>3.5718374000000002</v>
      </c>
      <c r="BI730" s="10">
        <v>3.5708034</v>
      </c>
      <c r="BJ730" s="10">
        <v>3.5701543</v>
      </c>
      <c r="BK730" s="10">
        <v>3.5698880000000002</v>
      </c>
      <c r="BL730" s="10">
        <v>3.5700025000000002</v>
      </c>
      <c r="BM730" s="10">
        <v>3.5704956999999999</v>
      </c>
      <c r="BN730" s="10">
        <v>3.5713656</v>
      </c>
      <c r="BO730" s="10">
        <v>3.5726100000000001</v>
      </c>
      <c r="BP730" s="10">
        <v>3.5742269000000002</v>
      </c>
      <c r="BQ730" s="10">
        <v>3.5762143000000002</v>
      </c>
      <c r="BR730" s="10">
        <v>3.5954446</v>
      </c>
      <c r="BS730" s="10">
        <v>3.6253182000000002</v>
      </c>
      <c r="BU730" s="9">
        <v>97.14</v>
      </c>
      <c r="BV730" s="9">
        <v>99.78</v>
      </c>
      <c r="BW730" s="9">
        <v>101.99</v>
      </c>
      <c r="BX730" s="9">
        <v>102.88</v>
      </c>
      <c r="BY730" s="9">
        <v>100.49</v>
      </c>
      <c r="BZ730" s="9">
        <v>96.64</v>
      </c>
      <c r="CA730" s="9">
        <v>93.7</v>
      </c>
      <c r="CB730" s="9">
        <v>92.06</v>
      </c>
      <c r="CC730" s="9">
        <v>91.22</v>
      </c>
      <c r="CD730" s="9">
        <v>91.73</v>
      </c>
      <c r="CE730" s="9">
        <v>94.38</v>
      </c>
      <c r="CF730" s="9">
        <v>94.81</v>
      </c>
      <c r="CG730" s="9">
        <v>99.12</v>
      </c>
      <c r="CH730" s="9">
        <v>102.69</v>
      </c>
      <c r="CI730" s="9">
        <v>103.59</v>
      </c>
      <c r="CJ730" s="9">
        <v>103.78</v>
      </c>
      <c r="CK730" s="9">
        <v>96.83</v>
      </c>
      <c r="CL730" s="9">
        <v>84.2</v>
      </c>
      <c r="CM730" s="9">
        <v>79.81</v>
      </c>
      <c r="CN730" s="9">
        <v>76.7</v>
      </c>
      <c r="CO730" s="9">
        <v>75.95</v>
      </c>
      <c r="CP730" s="9">
        <v>76.41</v>
      </c>
      <c r="CQ730" s="9">
        <v>78.430000000000007</v>
      </c>
      <c r="CR730" s="9">
        <v>81.75</v>
      </c>
      <c r="CS730" s="9">
        <v>84.88</v>
      </c>
      <c r="CT730" s="9">
        <v>87.98</v>
      </c>
      <c r="CU730" s="9">
        <v>90.88</v>
      </c>
      <c r="CV730" s="9">
        <v>89.5</v>
      </c>
      <c r="CW730" s="9">
        <v>84.28</v>
      </c>
      <c r="CX730" s="9">
        <v>70.44</v>
      </c>
      <c r="CY730" s="9">
        <v>67.95</v>
      </c>
      <c r="CZ730" s="9">
        <v>66.69</v>
      </c>
      <c r="DA730" s="9">
        <v>67.33</v>
      </c>
      <c r="DB730" s="9">
        <v>67.77</v>
      </c>
      <c r="DC730" s="9">
        <v>68.599999999999994</v>
      </c>
      <c r="DD730" s="9">
        <v>73.55</v>
      </c>
      <c r="DE730" s="9">
        <v>77.319999999999993</v>
      </c>
      <c r="DF730" s="9">
        <v>80.81</v>
      </c>
      <c r="DG730" s="9">
        <v>82.25</v>
      </c>
      <c r="DH730" s="9">
        <v>81.33</v>
      </c>
      <c r="DI730" s="9">
        <v>77.84</v>
      </c>
      <c r="DJ730" s="9">
        <v>71.28</v>
      </c>
      <c r="DK730" s="9">
        <v>66.88</v>
      </c>
      <c r="DL730" s="9">
        <v>65.599999999999994</v>
      </c>
      <c r="DM730" s="9">
        <v>65.87</v>
      </c>
      <c r="DN730" s="9">
        <v>64.760000000000005</v>
      </c>
      <c r="DO730" s="9">
        <v>68.09</v>
      </c>
      <c r="DP730" s="9">
        <v>71.790000000000006</v>
      </c>
      <c r="DR730" s="9">
        <v>84.45</v>
      </c>
      <c r="DS730" s="9">
        <v>83.4</v>
      </c>
      <c r="DT730" s="9">
        <v>90.05</v>
      </c>
      <c r="DU730" s="9">
        <v>89.85</v>
      </c>
      <c r="DV730" s="9">
        <v>81.75</v>
      </c>
      <c r="DW730" s="9">
        <v>75.900000000000006</v>
      </c>
      <c r="DX730" s="9">
        <v>74.599999999999994</v>
      </c>
      <c r="DY730" s="9">
        <v>73.900000000000006</v>
      </c>
      <c r="DZ730" s="9">
        <v>72.3</v>
      </c>
      <c r="EA730" s="9">
        <v>72.3</v>
      </c>
      <c r="EB730" s="9">
        <v>75</v>
      </c>
      <c r="EC730" s="9">
        <v>81.7</v>
      </c>
      <c r="ED730" s="9">
        <v>83.95</v>
      </c>
      <c r="EE730" s="9">
        <v>84.8</v>
      </c>
      <c r="EF730" s="9">
        <v>86.1</v>
      </c>
      <c r="EG730" s="9">
        <v>85.9</v>
      </c>
      <c r="EH730" s="9">
        <v>81.400000000000006</v>
      </c>
      <c r="EI730" s="9">
        <v>68.8</v>
      </c>
      <c r="EJ730" s="9">
        <v>64.900000000000006</v>
      </c>
      <c r="EK730" s="9">
        <v>64.650000000000006</v>
      </c>
      <c r="EL730" s="9">
        <v>65</v>
      </c>
      <c r="EM730" s="9">
        <v>65.5</v>
      </c>
      <c r="EN730" s="9">
        <v>67.8</v>
      </c>
      <c r="EO730" s="9">
        <v>74.099999999999994</v>
      </c>
      <c r="EP730" s="9">
        <v>76.150000000000006</v>
      </c>
      <c r="EQ730" s="9">
        <v>76.400000000000006</v>
      </c>
      <c r="ER730" s="9">
        <v>76.349999999999994</v>
      </c>
      <c r="ES730" s="9">
        <v>75.849999999999994</v>
      </c>
      <c r="ET730" s="9">
        <v>72.75</v>
      </c>
      <c r="EU730" s="9">
        <v>64.25</v>
      </c>
      <c r="EV730" s="9">
        <v>61.6</v>
      </c>
      <c r="EW730" s="9">
        <v>61.4</v>
      </c>
      <c r="EX730" s="9">
        <v>61.55</v>
      </c>
      <c r="EY730" s="9">
        <v>62.05</v>
      </c>
      <c r="EZ730" s="9">
        <v>64.650000000000006</v>
      </c>
      <c r="FA730" s="9">
        <v>71.75</v>
      </c>
      <c r="FB730" s="9">
        <v>74.05</v>
      </c>
      <c r="FC730" s="9">
        <v>74.25</v>
      </c>
      <c r="FD730" s="9">
        <v>74.099999999999994</v>
      </c>
      <c r="FE730" s="9">
        <v>73.7</v>
      </c>
      <c r="FF730" s="9">
        <v>71.650000000000006</v>
      </c>
      <c r="FG730" s="9">
        <v>66.099999999999994</v>
      </c>
      <c r="FH730" s="9">
        <v>64.349999999999994</v>
      </c>
      <c r="FI730" s="9">
        <v>64.25</v>
      </c>
      <c r="FJ730" s="9">
        <v>64.45</v>
      </c>
      <c r="FK730" s="9">
        <v>64.75</v>
      </c>
      <c r="FL730" s="9">
        <v>66.150000000000006</v>
      </c>
      <c r="FM730" s="9">
        <v>70.05</v>
      </c>
      <c r="FO730" s="9">
        <v>84.560500000000005</v>
      </c>
      <c r="FP730" s="7">
        <v>78.19</v>
      </c>
      <c r="FQ730" s="9">
        <v>1.3092999999999999</v>
      </c>
      <c r="FR730" s="7">
        <f t="shared" si="131"/>
        <v>59.718933781409916</v>
      </c>
      <c r="FT730" s="7">
        <v>4.1900000000000004</v>
      </c>
      <c r="FU730" s="7">
        <v>4.18</v>
      </c>
      <c r="FV730" s="9">
        <v>84.702399999999997</v>
      </c>
      <c r="FX730" s="9">
        <v>77.180000000000007</v>
      </c>
      <c r="FY730" s="9">
        <v>76.42</v>
      </c>
      <c r="FZ730" s="9">
        <v>75.73</v>
      </c>
      <c r="GA730" s="9">
        <v>74.69</v>
      </c>
      <c r="GB730" s="9">
        <v>73.150000000000006</v>
      </c>
    </row>
    <row r="731" spans="1:186" x14ac:dyDescent="0.25">
      <c r="A731" s="6">
        <f t="shared" si="132"/>
        <v>45574</v>
      </c>
      <c r="B731" s="13">
        <f t="shared" si="126"/>
        <v>10</v>
      </c>
      <c r="C731" s="13">
        <f t="shared" si="127"/>
        <v>2024</v>
      </c>
      <c r="D731">
        <f t="shared" si="128"/>
        <v>202410</v>
      </c>
      <c r="E731">
        <f t="shared" si="129"/>
        <v>4</v>
      </c>
      <c r="F731">
        <f t="shared" si="130"/>
        <v>202404</v>
      </c>
      <c r="G731" t="s">
        <v>1541</v>
      </c>
      <c r="H731" s="9">
        <v>5</v>
      </c>
      <c r="I731" s="9">
        <v>4.95</v>
      </c>
      <c r="J731" s="10">
        <v>4.8392343999999996</v>
      </c>
      <c r="K731" s="10">
        <v>4.6898293000000004</v>
      </c>
      <c r="L731" s="10">
        <v>4.5714834</v>
      </c>
      <c r="M731" s="10">
        <v>4.4638078999999999</v>
      </c>
      <c r="N731" s="10">
        <v>4.3570304000000002</v>
      </c>
      <c r="O731" s="10">
        <v>4.2530619999999999</v>
      </c>
      <c r="P731" s="10">
        <v>4.1565231000000002</v>
      </c>
      <c r="Q731" s="10">
        <v>4.0720441000000003</v>
      </c>
      <c r="R731" s="10">
        <v>4.0023584000000003</v>
      </c>
      <c r="S731" s="10">
        <v>3.9476431999999999</v>
      </c>
      <c r="T731" s="10">
        <v>3.9062294999999998</v>
      </c>
      <c r="U731" s="10">
        <v>3.8759174000000001</v>
      </c>
      <c r="V731" s="10">
        <v>3.8524685000000001</v>
      </c>
      <c r="W731" s="10">
        <v>3.8340372</v>
      </c>
      <c r="X731" s="10">
        <v>3.8195716000000002</v>
      </c>
      <c r="Y731" s="10">
        <v>3.8080191000000001</v>
      </c>
      <c r="Z731" s="10">
        <v>3.7983273999999998</v>
      </c>
      <c r="AA731" s="10">
        <v>3.7894443</v>
      </c>
      <c r="AB731" s="10">
        <v>3.7805073999999999</v>
      </c>
      <c r="AC731" s="10">
        <v>3.7713779000000001</v>
      </c>
      <c r="AD731" s="10">
        <v>3.7620892000000001</v>
      </c>
      <c r="AE731" s="10">
        <v>3.7526744999999999</v>
      </c>
      <c r="AF731" s="10">
        <v>3.7431671</v>
      </c>
      <c r="AG731" s="10">
        <v>3.7336005000000001</v>
      </c>
      <c r="AH731" s="10">
        <v>3.7240088999999998</v>
      </c>
      <c r="AI731" s="10">
        <v>3.7144303999999999</v>
      </c>
      <c r="AJ731" s="10">
        <v>3.7049042000000001</v>
      </c>
      <c r="AK731" s="10">
        <v>3.6954696</v>
      </c>
      <c r="AL731" s="10">
        <v>3.6861654000000001</v>
      </c>
      <c r="AM731" s="10">
        <v>3.6770311000000002</v>
      </c>
      <c r="AN731" s="10">
        <v>3.6681056999999999</v>
      </c>
      <c r="AO731" s="10">
        <v>3.6594283000000001</v>
      </c>
      <c r="AP731" s="10">
        <v>3.6510381999999999</v>
      </c>
      <c r="AQ731" s="10">
        <v>3.6429743999999999</v>
      </c>
      <c r="AR731" s="10">
        <v>3.6352761</v>
      </c>
      <c r="AS731" s="10">
        <v>3.6279824000000001</v>
      </c>
      <c r="AT731" s="10">
        <v>3.6211274000000002</v>
      </c>
      <c r="AU731" s="10">
        <v>3.6147193999999998</v>
      </c>
      <c r="AV731" s="10">
        <v>3.6087593999999998</v>
      </c>
      <c r="AW731" s="10">
        <v>3.6032481999999999</v>
      </c>
      <c r="AX731" s="10">
        <v>3.5981863999999999</v>
      </c>
      <c r="AY731" s="10">
        <v>3.5935750999999998</v>
      </c>
      <c r="AZ731" s="10">
        <v>3.5894148000000001</v>
      </c>
      <c r="BA731" s="10">
        <v>3.5857065000000001</v>
      </c>
      <c r="BB731" s="10">
        <v>3.5824511000000001</v>
      </c>
      <c r="BC731" s="10">
        <v>3.5796491000000001</v>
      </c>
      <c r="BD731" s="10">
        <v>3.5773014999999999</v>
      </c>
      <c r="BE731" s="10">
        <v>3.5754090999999999</v>
      </c>
      <c r="BF731" s="10">
        <v>3.5739706</v>
      </c>
      <c r="BG731" s="10">
        <v>3.5729750999999998</v>
      </c>
      <c r="BH731" s="10">
        <v>3.5724094000000002</v>
      </c>
      <c r="BI731" s="10">
        <v>3.5722600999999998</v>
      </c>
      <c r="BJ731" s="10">
        <v>3.5725137999999999</v>
      </c>
      <c r="BK731" s="10">
        <v>3.5731571</v>
      </c>
      <c r="BL731" s="10">
        <v>3.5741768</v>
      </c>
      <c r="BM731" s="10">
        <v>3.5755594999999998</v>
      </c>
      <c r="BN731" s="10">
        <v>3.5772917</v>
      </c>
      <c r="BO731" s="10">
        <v>3.5793602</v>
      </c>
      <c r="BP731" s="10">
        <v>3.5817516</v>
      </c>
      <c r="BQ731" s="10">
        <v>3.5844524999999998</v>
      </c>
      <c r="BR731" s="10">
        <v>3.6065242999999998</v>
      </c>
      <c r="BS731" s="10">
        <v>3.6370646999999998</v>
      </c>
      <c r="BU731" s="9">
        <v>95.58</v>
      </c>
      <c r="BV731" s="9">
        <v>98.1</v>
      </c>
      <c r="BW731" s="9">
        <v>100.18</v>
      </c>
      <c r="BX731" s="9">
        <v>100.85</v>
      </c>
      <c r="BY731" s="9">
        <v>98.59</v>
      </c>
      <c r="BZ731" s="9">
        <v>94.99</v>
      </c>
      <c r="CA731" s="9">
        <v>92.14</v>
      </c>
      <c r="CB731" s="9">
        <v>90.24</v>
      </c>
      <c r="CC731" s="9">
        <v>89.73</v>
      </c>
      <c r="CD731" s="9">
        <v>90.14</v>
      </c>
      <c r="CE731" s="9">
        <v>92.76</v>
      </c>
      <c r="CF731" s="9">
        <v>93.41</v>
      </c>
      <c r="CG731" s="9">
        <v>97.66</v>
      </c>
      <c r="CH731" s="9">
        <v>101.36</v>
      </c>
      <c r="CI731" s="9">
        <v>102.11</v>
      </c>
      <c r="CJ731" s="9">
        <v>102.46</v>
      </c>
      <c r="CK731" s="9">
        <v>95.52</v>
      </c>
      <c r="CL731" s="9">
        <v>83.27</v>
      </c>
      <c r="CM731" s="9">
        <v>79.09</v>
      </c>
      <c r="CN731" s="9">
        <v>76</v>
      </c>
      <c r="CO731" s="9">
        <v>75.239999999999995</v>
      </c>
      <c r="CP731" s="9">
        <v>75.709999999999994</v>
      </c>
      <c r="CQ731" s="9">
        <v>77.73</v>
      </c>
      <c r="CR731" s="9">
        <v>81.14</v>
      </c>
      <c r="CS731" s="9">
        <v>84.47</v>
      </c>
      <c r="CT731" s="9">
        <v>87.57</v>
      </c>
      <c r="CU731" s="9">
        <v>90.29</v>
      </c>
      <c r="CV731" s="9">
        <v>88.96</v>
      </c>
      <c r="CW731" s="9">
        <v>83.81</v>
      </c>
      <c r="CX731" s="9">
        <v>70.31</v>
      </c>
      <c r="CY731" s="9">
        <v>67.819999999999993</v>
      </c>
      <c r="CZ731" s="9">
        <v>66.56</v>
      </c>
      <c r="DA731" s="9">
        <v>67.2</v>
      </c>
      <c r="DB731" s="9">
        <v>67.650000000000006</v>
      </c>
      <c r="DC731" s="9">
        <v>68.48</v>
      </c>
      <c r="DD731" s="9">
        <v>73.48</v>
      </c>
      <c r="DE731" s="9">
        <v>77.25</v>
      </c>
      <c r="DF731" s="9">
        <v>80.739999999999995</v>
      </c>
      <c r="DG731" s="9">
        <v>82.16</v>
      </c>
      <c r="DH731" s="9">
        <v>81.239999999999995</v>
      </c>
      <c r="DI731" s="9">
        <v>77.760000000000005</v>
      </c>
      <c r="DJ731" s="9">
        <v>70.900000000000006</v>
      </c>
      <c r="DK731" s="9">
        <v>66.5</v>
      </c>
      <c r="DL731" s="9">
        <v>65.22</v>
      </c>
      <c r="DM731" s="9">
        <v>65.489999999999995</v>
      </c>
      <c r="DN731" s="9">
        <v>64.38</v>
      </c>
      <c r="DO731" s="9">
        <v>67.709999999999994</v>
      </c>
      <c r="DP731" s="9">
        <v>71.41</v>
      </c>
      <c r="DR731" s="9">
        <v>83.15</v>
      </c>
      <c r="DS731" s="9">
        <v>82.75</v>
      </c>
      <c r="DT731" s="9">
        <v>89.35</v>
      </c>
      <c r="DU731" s="9">
        <v>89.15</v>
      </c>
      <c r="DV731" s="9">
        <v>81.099999999999994</v>
      </c>
      <c r="DW731" s="9">
        <v>75.150000000000006</v>
      </c>
      <c r="DX731" s="9">
        <v>73.849999999999994</v>
      </c>
      <c r="DY731" s="9">
        <v>73.150000000000006</v>
      </c>
      <c r="DZ731" s="9">
        <v>71.55</v>
      </c>
      <c r="EA731" s="9">
        <v>71.55</v>
      </c>
      <c r="EB731" s="9">
        <v>74.25</v>
      </c>
      <c r="EC731" s="9">
        <v>80.5</v>
      </c>
      <c r="ED731" s="9">
        <v>82.65</v>
      </c>
      <c r="EE731" s="9">
        <v>83.8</v>
      </c>
      <c r="EF731" s="9">
        <v>86</v>
      </c>
      <c r="EG731" s="9">
        <v>86.1</v>
      </c>
      <c r="EH731" s="9">
        <v>81.55</v>
      </c>
      <c r="EI731" s="9">
        <v>68.7</v>
      </c>
      <c r="EJ731" s="9">
        <v>64.650000000000006</v>
      </c>
      <c r="EK731" s="9">
        <v>64.400000000000006</v>
      </c>
      <c r="EL731" s="9">
        <v>64.75</v>
      </c>
      <c r="EM731" s="9">
        <v>65.3</v>
      </c>
      <c r="EN731" s="9">
        <v>67.650000000000006</v>
      </c>
      <c r="EO731" s="9">
        <v>74.099999999999994</v>
      </c>
      <c r="EP731" s="9">
        <v>76.2</v>
      </c>
      <c r="EQ731" s="9">
        <v>76.45</v>
      </c>
      <c r="ER731" s="9">
        <v>76.400000000000006</v>
      </c>
      <c r="ES731" s="9">
        <v>75.900000000000006</v>
      </c>
      <c r="ET731" s="9">
        <v>72.849999999999994</v>
      </c>
      <c r="EU731" s="9">
        <v>64.45</v>
      </c>
      <c r="EV731" s="9">
        <v>61.8</v>
      </c>
      <c r="EW731" s="9">
        <v>61.6</v>
      </c>
      <c r="EX731" s="9">
        <v>61.75</v>
      </c>
      <c r="EY731" s="9">
        <v>62.3</v>
      </c>
      <c r="EZ731" s="9">
        <v>65.05</v>
      </c>
      <c r="FA731" s="9">
        <v>72.650000000000006</v>
      </c>
      <c r="FB731" s="9">
        <v>75.099999999999994</v>
      </c>
      <c r="FC731" s="9">
        <v>75.3</v>
      </c>
      <c r="FD731" s="9">
        <v>75.150000000000006</v>
      </c>
      <c r="FE731" s="9">
        <v>74.75</v>
      </c>
      <c r="FF731" s="9">
        <v>72.7</v>
      </c>
      <c r="FG731" s="9">
        <v>67.150000000000006</v>
      </c>
      <c r="FH731" s="9">
        <v>65.400000000000006</v>
      </c>
      <c r="FI731" s="9">
        <v>65.3</v>
      </c>
      <c r="FJ731" s="9">
        <v>65.45</v>
      </c>
      <c r="FK731" s="9">
        <v>65.8</v>
      </c>
      <c r="FL731" s="9">
        <v>67.2</v>
      </c>
      <c r="FM731" s="9">
        <v>71.099999999999994</v>
      </c>
      <c r="FO731" s="9">
        <v>84.58</v>
      </c>
      <c r="FP731" s="7">
        <v>77.06</v>
      </c>
      <c r="FQ731" s="9">
        <v>1.3071999999999999</v>
      </c>
      <c r="FR731" s="7">
        <f t="shared" si="131"/>
        <v>58.950428396572832</v>
      </c>
      <c r="FT731" s="7" t="e">
        <v>#N/A</v>
      </c>
      <c r="FU731" s="7" t="e">
        <v>#N/A</v>
      </c>
      <c r="FV731" s="9">
        <v>84.72</v>
      </c>
      <c r="FX731" s="9">
        <v>76.58</v>
      </c>
      <c r="FY731" s="9">
        <v>75.73</v>
      </c>
      <c r="FZ731" s="9">
        <v>74.97</v>
      </c>
      <c r="GA731" s="9">
        <v>73.900000000000006</v>
      </c>
      <c r="GB731" s="9">
        <v>72.510000000000005</v>
      </c>
      <c r="GD731">
        <v>1000</v>
      </c>
    </row>
    <row r="732" spans="1:186" x14ac:dyDescent="0.25">
      <c r="A732" s="6">
        <f t="shared" si="132"/>
        <v>45575</v>
      </c>
      <c r="B732" s="13">
        <f t="shared" si="126"/>
        <v>10</v>
      </c>
      <c r="C732" s="13">
        <f t="shared" si="127"/>
        <v>2024</v>
      </c>
      <c r="D732">
        <f t="shared" si="128"/>
        <v>202410</v>
      </c>
      <c r="E732">
        <f t="shared" si="129"/>
        <v>4</v>
      </c>
      <c r="F732">
        <f t="shared" si="130"/>
        <v>202404</v>
      </c>
      <c r="G732" t="s">
        <v>1542</v>
      </c>
      <c r="H732" s="9">
        <v>5</v>
      </c>
      <c r="I732" s="9">
        <v>4.95</v>
      </c>
      <c r="J732" s="10">
        <v>4.8360174999999996</v>
      </c>
      <c r="K732" s="10">
        <v>4.6861474000000003</v>
      </c>
      <c r="L732" s="10">
        <v>4.5642991999999998</v>
      </c>
      <c r="M732" s="10">
        <v>4.4507985999999997</v>
      </c>
      <c r="N732" s="10">
        <v>4.3378833999999999</v>
      </c>
      <c r="O732" s="10">
        <v>4.2286761000000004</v>
      </c>
      <c r="P732" s="10">
        <v>4.1278570999999999</v>
      </c>
      <c r="Q732" s="10">
        <v>4.0398338000000003</v>
      </c>
      <c r="R732" s="10">
        <v>3.9670586999999999</v>
      </c>
      <c r="S732" s="10">
        <v>3.909637</v>
      </c>
      <c r="T732" s="10">
        <v>3.8661707000000001</v>
      </c>
      <c r="U732" s="10">
        <v>3.8344143000000002</v>
      </c>
      <c r="V732" s="10">
        <v>3.8104228999999998</v>
      </c>
      <c r="W732" s="10">
        <v>3.7922899999999999</v>
      </c>
      <c r="X732" s="10">
        <v>3.7787731999999998</v>
      </c>
      <c r="Y732" s="10">
        <v>3.7686294999999999</v>
      </c>
      <c r="Z732" s="10">
        <v>3.7606156999999998</v>
      </c>
      <c r="AA732" s="10">
        <v>3.7534892000000002</v>
      </c>
      <c r="AB732" s="10">
        <v>3.7462373000000002</v>
      </c>
      <c r="AC732" s="10">
        <v>3.7387239999999999</v>
      </c>
      <c r="AD732" s="10">
        <v>3.7310222999999998</v>
      </c>
      <c r="AE732" s="10">
        <v>3.7232048</v>
      </c>
      <c r="AF732" s="10">
        <v>3.7153442000000001</v>
      </c>
      <c r="AG732" s="10">
        <v>3.7075136</v>
      </c>
      <c r="AH732" s="10">
        <v>3.6997797000000001</v>
      </c>
      <c r="AI732" s="10">
        <v>3.6921813000000001</v>
      </c>
      <c r="AJ732" s="10">
        <v>3.6847489000000002</v>
      </c>
      <c r="AK732" s="10">
        <v>3.6775125000000002</v>
      </c>
      <c r="AL732" s="10">
        <v>3.6705024000000002</v>
      </c>
      <c r="AM732" s="10">
        <v>3.6637488999999999</v>
      </c>
      <c r="AN732" s="10">
        <v>3.6572821000000002</v>
      </c>
      <c r="AO732" s="10">
        <v>3.6511322000000002</v>
      </c>
      <c r="AP732" s="10">
        <v>3.6453297</v>
      </c>
      <c r="AQ732" s="10">
        <v>3.6399045999999999</v>
      </c>
      <c r="AR732" s="10">
        <v>3.6348872000000001</v>
      </c>
      <c r="AS732" s="10">
        <v>3.6303076999999999</v>
      </c>
      <c r="AT732" s="10">
        <v>3.6261899999999998</v>
      </c>
      <c r="AU732" s="10">
        <v>3.6225296999999999</v>
      </c>
      <c r="AV732" s="10">
        <v>3.6193149999999998</v>
      </c>
      <c r="AW732" s="10">
        <v>3.6165337000000002</v>
      </c>
      <c r="AX732" s="10">
        <v>3.6141736999999998</v>
      </c>
      <c r="AY732" s="10">
        <v>3.6122231999999999</v>
      </c>
      <c r="AZ732" s="10">
        <v>3.6106699</v>
      </c>
      <c r="BA732" s="10">
        <v>3.6095019000000002</v>
      </c>
      <c r="BB732" s="10">
        <v>3.6087071000000002</v>
      </c>
      <c r="BC732" s="10">
        <v>3.6082735000000001</v>
      </c>
      <c r="BD732" s="10">
        <v>3.6081891000000001</v>
      </c>
      <c r="BE732" s="10">
        <v>3.6084418</v>
      </c>
      <c r="BF732" s="10">
        <v>3.6090203999999999</v>
      </c>
      <c r="BG732" s="10">
        <v>3.6099176000000002</v>
      </c>
      <c r="BH732" s="10">
        <v>3.6111270000000002</v>
      </c>
      <c r="BI732" s="10">
        <v>3.6126425000000002</v>
      </c>
      <c r="BJ732" s="10">
        <v>3.6144576000000002</v>
      </c>
      <c r="BK732" s="10">
        <v>3.6165661</v>
      </c>
      <c r="BL732" s="10">
        <v>3.6189616999999998</v>
      </c>
      <c r="BM732" s="10">
        <v>3.6216381000000002</v>
      </c>
      <c r="BN732" s="10">
        <v>3.6245889</v>
      </c>
      <c r="BO732" s="10">
        <v>3.6278079000000001</v>
      </c>
      <c r="BP732" s="10">
        <v>3.6312888000000001</v>
      </c>
      <c r="BQ732" s="10">
        <v>3.6350251999999998</v>
      </c>
      <c r="BR732" s="10">
        <v>3.6624154</v>
      </c>
      <c r="BS732" s="10">
        <v>3.6971607</v>
      </c>
      <c r="BU732" s="9">
        <v>100.42</v>
      </c>
      <c r="BV732" s="9">
        <v>103.07</v>
      </c>
      <c r="BW732" s="9">
        <v>104.7</v>
      </c>
      <c r="BX732" s="9">
        <v>105.39</v>
      </c>
      <c r="BY732" s="9">
        <v>103.13</v>
      </c>
      <c r="BZ732" s="9">
        <v>99.08</v>
      </c>
      <c r="CA732" s="9">
        <v>96.07</v>
      </c>
      <c r="CB732" s="9">
        <v>94.5</v>
      </c>
      <c r="CC732" s="9">
        <v>93.52</v>
      </c>
      <c r="CD732" s="9">
        <v>93.84</v>
      </c>
      <c r="CE732" s="9">
        <v>96.21</v>
      </c>
      <c r="CF732" s="9">
        <v>96.46</v>
      </c>
      <c r="CG732" s="9">
        <v>100.97</v>
      </c>
      <c r="CH732" s="9">
        <v>104.89</v>
      </c>
      <c r="CI732" s="9">
        <v>105.71</v>
      </c>
      <c r="CJ732" s="9">
        <v>105.86</v>
      </c>
      <c r="CK732" s="9">
        <v>98.8</v>
      </c>
      <c r="CL732" s="9">
        <v>85.54</v>
      </c>
      <c r="CM732" s="9">
        <v>80.87</v>
      </c>
      <c r="CN732" s="9">
        <v>77.510000000000005</v>
      </c>
      <c r="CO732" s="9">
        <v>76.84</v>
      </c>
      <c r="CP732" s="9">
        <v>77.28</v>
      </c>
      <c r="CQ732" s="9">
        <v>79.25</v>
      </c>
      <c r="CR732" s="9">
        <v>82.73</v>
      </c>
      <c r="CS732" s="9">
        <v>86.06</v>
      </c>
      <c r="CT732" s="9">
        <v>89.15</v>
      </c>
      <c r="CU732" s="9">
        <v>91.91</v>
      </c>
      <c r="CV732" s="9">
        <v>90.58</v>
      </c>
      <c r="CW732" s="9">
        <v>85.43</v>
      </c>
      <c r="CX732" s="9">
        <v>71.290000000000006</v>
      </c>
      <c r="CY732" s="9">
        <v>68.81</v>
      </c>
      <c r="CZ732" s="9">
        <v>67.569999999999993</v>
      </c>
      <c r="DA732" s="9">
        <v>68.17</v>
      </c>
      <c r="DB732" s="9">
        <v>68.650000000000006</v>
      </c>
      <c r="DC732" s="9">
        <v>69.489999999999995</v>
      </c>
      <c r="DD732" s="9">
        <v>74.59</v>
      </c>
      <c r="DE732" s="9">
        <v>78.36</v>
      </c>
      <c r="DF732" s="9">
        <v>81.849999999999994</v>
      </c>
      <c r="DG732" s="9">
        <v>83.15</v>
      </c>
      <c r="DH732" s="9">
        <v>82.23</v>
      </c>
      <c r="DI732" s="9">
        <v>78.75</v>
      </c>
      <c r="DJ732" s="9">
        <v>71.31</v>
      </c>
      <c r="DK732" s="9">
        <v>66.91</v>
      </c>
      <c r="DL732" s="9">
        <v>65.63</v>
      </c>
      <c r="DM732" s="9">
        <v>65.900000000000006</v>
      </c>
      <c r="DN732" s="9">
        <v>64.790000000000006</v>
      </c>
      <c r="DO732" s="9">
        <v>68.11</v>
      </c>
      <c r="DP732" s="9">
        <v>71.81</v>
      </c>
      <c r="DR732" s="9">
        <v>86.5</v>
      </c>
      <c r="DS732" s="9">
        <v>85.9</v>
      </c>
      <c r="DT732" s="9">
        <v>92.85</v>
      </c>
      <c r="DU732" s="9">
        <v>92.65</v>
      </c>
      <c r="DV732" s="9">
        <v>84.65</v>
      </c>
      <c r="DW732" s="9">
        <v>77.599999999999994</v>
      </c>
      <c r="DX732" s="9">
        <v>76.3</v>
      </c>
      <c r="DY732" s="9">
        <v>75.599999999999994</v>
      </c>
      <c r="DZ732" s="9">
        <v>74.55</v>
      </c>
      <c r="EA732" s="9">
        <v>74.55</v>
      </c>
      <c r="EB732" s="9">
        <v>77.25</v>
      </c>
      <c r="EC732" s="9">
        <v>82.95</v>
      </c>
      <c r="ED732" s="9">
        <v>85.1</v>
      </c>
      <c r="EE732" s="9">
        <v>86.25</v>
      </c>
      <c r="EF732" s="9">
        <v>88.2</v>
      </c>
      <c r="EG732" s="9">
        <v>88.3</v>
      </c>
      <c r="EH732" s="9">
        <v>83.75</v>
      </c>
      <c r="EI732" s="9">
        <v>70.5</v>
      </c>
      <c r="EJ732" s="9">
        <v>66.349999999999994</v>
      </c>
      <c r="EK732" s="9">
        <v>66.099999999999994</v>
      </c>
      <c r="EL732" s="9">
        <v>66.5</v>
      </c>
      <c r="EM732" s="9">
        <v>67</v>
      </c>
      <c r="EN732" s="9">
        <v>69.150000000000006</v>
      </c>
      <c r="EO732" s="9">
        <v>75.150000000000006</v>
      </c>
      <c r="EP732" s="9">
        <v>77.05</v>
      </c>
      <c r="EQ732" s="9">
        <v>77.3</v>
      </c>
      <c r="ER732" s="9">
        <v>77.25</v>
      </c>
      <c r="ES732" s="9">
        <v>76.8</v>
      </c>
      <c r="ET732" s="9">
        <v>73.900000000000006</v>
      </c>
      <c r="EU732" s="9">
        <v>65.849999999999994</v>
      </c>
      <c r="EV732" s="9">
        <v>63.3</v>
      </c>
      <c r="EW732" s="9">
        <v>63.15</v>
      </c>
      <c r="EX732" s="9">
        <v>63.3</v>
      </c>
      <c r="EY732" s="9">
        <v>63.8</v>
      </c>
      <c r="EZ732" s="9">
        <v>66.400000000000006</v>
      </c>
      <c r="FA732" s="9">
        <v>73.8</v>
      </c>
      <c r="FB732" s="9">
        <v>76.2</v>
      </c>
      <c r="FC732" s="9">
        <v>76.400000000000006</v>
      </c>
      <c r="FD732" s="9">
        <v>76.3</v>
      </c>
      <c r="FE732" s="9">
        <v>75.849999999999994</v>
      </c>
      <c r="FF732" s="9">
        <v>73.599999999999994</v>
      </c>
      <c r="FG732" s="9">
        <v>67.45</v>
      </c>
      <c r="FH732" s="9">
        <v>65.5</v>
      </c>
      <c r="FI732" s="9">
        <v>65.400000000000006</v>
      </c>
      <c r="FJ732" s="9">
        <v>65.599999999999994</v>
      </c>
      <c r="FK732" s="9">
        <v>65.95</v>
      </c>
      <c r="FL732" s="9">
        <v>67.3</v>
      </c>
      <c r="FM732" s="9">
        <v>71.2</v>
      </c>
      <c r="FO732" s="9">
        <v>84.522099999999995</v>
      </c>
      <c r="FP732" s="7">
        <v>79.45</v>
      </c>
      <c r="FQ732" s="9">
        <v>1.3048999999999999</v>
      </c>
      <c r="FR732" s="7">
        <f t="shared" si="131"/>
        <v>60.885891639206072</v>
      </c>
      <c r="FT732" s="7">
        <v>4.2</v>
      </c>
      <c r="FU732" s="7">
        <v>4.22</v>
      </c>
      <c r="FV732" s="9">
        <v>84.661500000000004</v>
      </c>
      <c r="FX732" s="9">
        <v>79.400000000000006</v>
      </c>
      <c r="FY732" s="9">
        <v>78.349999999999994</v>
      </c>
      <c r="FZ732" s="9">
        <v>77.27</v>
      </c>
      <c r="GA732" s="9">
        <v>75.63</v>
      </c>
      <c r="GB732" s="9">
        <v>73.55</v>
      </c>
      <c r="GD732">
        <v>1000</v>
      </c>
    </row>
    <row r="733" spans="1:186" x14ac:dyDescent="0.25">
      <c r="A733" s="6">
        <f t="shared" si="132"/>
        <v>45576</v>
      </c>
      <c r="B733" s="13">
        <f t="shared" si="126"/>
        <v>10</v>
      </c>
      <c r="C733" s="13">
        <f t="shared" si="127"/>
        <v>2024</v>
      </c>
      <c r="D733">
        <f t="shared" si="128"/>
        <v>202410</v>
      </c>
      <c r="E733">
        <f t="shared" si="129"/>
        <v>4</v>
      </c>
      <c r="F733">
        <f t="shared" si="130"/>
        <v>202404</v>
      </c>
      <c r="G733" t="s">
        <v>1543</v>
      </c>
      <c r="H733" s="9">
        <v>5</v>
      </c>
      <c r="I733" s="9">
        <v>4.95</v>
      </c>
      <c r="J733" s="10">
        <v>4.8300989999999997</v>
      </c>
      <c r="K733" s="10">
        <v>4.6749843000000002</v>
      </c>
      <c r="L733" s="10">
        <v>4.5457742000000003</v>
      </c>
      <c r="M733" s="10">
        <v>4.4237919999999997</v>
      </c>
      <c r="N733" s="10">
        <v>4.3019173999999998</v>
      </c>
      <c r="O733" s="10">
        <v>4.1846933000000002</v>
      </c>
      <c r="P733" s="10">
        <v>4.0786496999999997</v>
      </c>
      <c r="Q733" s="10">
        <v>3.9887215</v>
      </c>
      <c r="R733" s="10">
        <v>3.9164805</v>
      </c>
      <c r="S733" s="10">
        <v>3.8605097000000002</v>
      </c>
      <c r="T733" s="10">
        <v>3.8181835</v>
      </c>
      <c r="U733" s="10">
        <v>3.7861741000000002</v>
      </c>
      <c r="V733" s="10">
        <v>3.7600099999999999</v>
      </c>
      <c r="W733" s="10">
        <v>3.7380266</v>
      </c>
      <c r="X733" s="10">
        <v>3.7195559999999999</v>
      </c>
      <c r="Y733" s="10">
        <v>3.7039295999999999</v>
      </c>
      <c r="Z733" s="10">
        <v>3.6904789999999998</v>
      </c>
      <c r="AA733" s="10">
        <v>3.6785361000000001</v>
      </c>
      <c r="AB733" s="10">
        <v>3.6675298000000001</v>
      </c>
      <c r="AC733" s="10">
        <v>3.6573399000000002</v>
      </c>
      <c r="AD733" s="10">
        <v>3.6479777000000002</v>
      </c>
      <c r="AE733" s="10">
        <v>3.6394536999999998</v>
      </c>
      <c r="AF733" s="10">
        <v>3.6317786999999999</v>
      </c>
      <c r="AG733" s="10">
        <v>3.6249636999999999</v>
      </c>
      <c r="AH733" s="10">
        <v>3.6190085000000001</v>
      </c>
      <c r="AI733" s="10">
        <v>3.6138656999999998</v>
      </c>
      <c r="AJ733" s="10">
        <v>3.6094748000000001</v>
      </c>
      <c r="AK733" s="10">
        <v>3.6057749000000001</v>
      </c>
      <c r="AL733" s="10">
        <v>3.6027054999999999</v>
      </c>
      <c r="AM733" s="10">
        <v>3.6002059000000002</v>
      </c>
      <c r="AN733" s="10">
        <v>3.5982154999999998</v>
      </c>
      <c r="AO733" s="10">
        <v>3.5966737000000002</v>
      </c>
      <c r="AP733" s="10">
        <v>3.5955197999999999</v>
      </c>
      <c r="AQ733" s="10">
        <v>3.5946931000000002</v>
      </c>
      <c r="AR733" s="10">
        <v>3.5941331000000001</v>
      </c>
      <c r="AS733" s="10">
        <v>3.5937790000000001</v>
      </c>
      <c r="AT733" s="10">
        <v>3.5935798999999999</v>
      </c>
      <c r="AU733" s="10">
        <v>3.5935231999999999</v>
      </c>
      <c r="AV733" s="10">
        <v>3.5936059999999999</v>
      </c>
      <c r="AW733" s="10">
        <v>3.5938252999999998</v>
      </c>
      <c r="AX733" s="10">
        <v>3.5941782999999998</v>
      </c>
      <c r="AY733" s="10">
        <v>3.594662</v>
      </c>
      <c r="AZ733" s="10">
        <v>3.5952734</v>
      </c>
      <c r="BA733" s="10">
        <v>3.5960097000000002</v>
      </c>
      <c r="BB733" s="10">
        <v>3.5968678999999999</v>
      </c>
      <c r="BC733" s="10">
        <v>3.597845</v>
      </c>
      <c r="BD733" s="10">
        <v>3.5989382999999999</v>
      </c>
      <c r="BE733" s="10">
        <v>3.6001446000000001</v>
      </c>
      <c r="BF733" s="10">
        <v>3.6014626999999999</v>
      </c>
      <c r="BG733" s="10">
        <v>3.6028980000000002</v>
      </c>
      <c r="BH733" s="10">
        <v>3.6044578</v>
      </c>
      <c r="BI733" s="10">
        <v>3.6061492999999998</v>
      </c>
      <c r="BJ733" s="10">
        <v>3.6079799000000001</v>
      </c>
      <c r="BK733" s="10">
        <v>3.6099568999999998</v>
      </c>
      <c r="BL733" s="10">
        <v>3.6120876000000002</v>
      </c>
      <c r="BM733" s="10">
        <v>3.6143793999999998</v>
      </c>
      <c r="BN733" s="10">
        <v>3.6168393999999999</v>
      </c>
      <c r="BO733" s="10">
        <v>3.619475</v>
      </c>
      <c r="BP733" s="10">
        <v>3.6222935000000001</v>
      </c>
      <c r="BQ733" s="10">
        <v>3.6253023</v>
      </c>
      <c r="BR733" s="10">
        <v>3.647475</v>
      </c>
      <c r="BS733" s="10">
        <v>3.6766154000000002</v>
      </c>
      <c r="BU733" s="9">
        <v>99.37</v>
      </c>
      <c r="BV733" s="9">
        <v>101.96</v>
      </c>
      <c r="BW733" s="9">
        <v>103.79</v>
      </c>
      <c r="BX733" s="9">
        <v>104.54</v>
      </c>
      <c r="BY733" s="9">
        <v>102.29</v>
      </c>
      <c r="BZ733" s="9">
        <v>97.83</v>
      </c>
      <c r="CA733" s="9">
        <v>95.4</v>
      </c>
      <c r="CB733" s="9">
        <v>93.86</v>
      </c>
      <c r="CC733" s="9">
        <v>92.88</v>
      </c>
      <c r="CD733" s="9">
        <v>93.19</v>
      </c>
      <c r="CE733" s="9">
        <v>95.57</v>
      </c>
      <c r="CF733" s="9">
        <v>95.9</v>
      </c>
      <c r="CG733" s="9">
        <v>100.41</v>
      </c>
      <c r="CH733" s="9">
        <v>104.32</v>
      </c>
      <c r="CI733" s="9">
        <v>105.1</v>
      </c>
      <c r="CJ733" s="9">
        <v>105.3</v>
      </c>
      <c r="CK733" s="9">
        <v>98.35</v>
      </c>
      <c r="CL733" s="9">
        <v>85.36</v>
      </c>
      <c r="CM733" s="9">
        <v>80.709999999999994</v>
      </c>
      <c r="CN733" s="9">
        <v>77.459999999999994</v>
      </c>
      <c r="CO733" s="9">
        <v>76.83</v>
      </c>
      <c r="CP733" s="9">
        <v>77.3</v>
      </c>
      <c r="CQ733" s="9">
        <v>79.31</v>
      </c>
      <c r="CR733" s="9">
        <v>82.96</v>
      </c>
      <c r="CS733" s="9">
        <v>86.29</v>
      </c>
      <c r="CT733" s="9">
        <v>89.38</v>
      </c>
      <c r="CU733" s="9">
        <v>92.02</v>
      </c>
      <c r="CV733" s="9">
        <v>90.69</v>
      </c>
      <c r="CW733" s="9">
        <v>85.55</v>
      </c>
      <c r="CX733" s="9">
        <v>71.290000000000006</v>
      </c>
      <c r="CY733" s="9">
        <v>68.709999999999994</v>
      </c>
      <c r="CZ733" s="9">
        <v>67.39</v>
      </c>
      <c r="DA733" s="9">
        <v>67.930000000000007</v>
      </c>
      <c r="DB733" s="9">
        <v>68.319999999999993</v>
      </c>
      <c r="DC733" s="9">
        <v>69.05</v>
      </c>
      <c r="DD733" s="9">
        <v>74.02</v>
      </c>
      <c r="DE733" s="9">
        <v>77.790000000000006</v>
      </c>
      <c r="DF733" s="9">
        <v>81.28</v>
      </c>
      <c r="DG733" s="9">
        <v>82.65</v>
      </c>
      <c r="DH733" s="9">
        <v>81.73</v>
      </c>
      <c r="DI733" s="9">
        <v>78.25</v>
      </c>
      <c r="DJ733" s="9">
        <v>70.81</v>
      </c>
      <c r="DK733" s="9">
        <v>66.41</v>
      </c>
      <c r="DL733" s="9">
        <v>65.13</v>
      </c>
      <c r="DM733" s="9">
        <v>65.400000000000006</v>
      </c>
      <c r="DN733" s="9">
        <v>64.290000000000006</v>
      </c>
      <c r="DO733" s="9">
        <v>67.61</v>
      </c>
      <c r="DP733" s="9">
        <v>71.260000000000005</v>
      </c>
      <c r="DR733" s="9">
        <v>85.5</v>
      </c>
      <c r="DS733" s="9">
        <v>84.8</v>
      </c>
      <c r="DT733" s="9">
        <v>92.15</v>
      </c>
      <c r="DU733" s="9">
        <v>92.05</v>
      </c>
      <c r="DV733" s="9">
        <v>84.05</v>
      </c>
      <c r="DW733" s="9">
        <v>77.099999999999994</v>
      </c>
      <c r="DX733" s="9">
        <v>75.5</v>
      </c>
      <c r="DY733" s="9">
        <v>74.8</v>
      </c>
      <c r="DZ733" s="9">
        <v>73.349999999999994</v>
      </c>
      <c r="EA733" s="9">
        <v>73.349999999999994</v>
      </c>
      <c r="EB733" s="9">
        <v>76.05</v>
      </c>
      <c r="EC733" s="9">
        <v>82</v>
      </c>
      <c r="ED733" s="9">
        <v>83.95</v>
      </c>
      <c r="EE733" s="9">
        <v>85.4</v>
      </c>
      <c r="EF733" s="9">
        <v>88.3</v>
      </c>
      <c r="EG733" s="9">
        <v>88.7</v>
      </c>
      <c r="EH733" s="9">
        <v>83.9</v>
      </c>
      <c r="EI733" s="9">
        <v>70.349999999999994</v>
      </c>
      <c r="EJ733" s="9">
        <v>66.150000000000006</v>
      </c>
      <c r="EK733" s="9">
        <v>65.900000000000006</v>
      </c>
      <c r="EL733" s="9">
        <v>66.25</v>
      </c>
      <c r="EM733" s="9">
        <v>66.8</v>
      </c>
      <c r="EN733" s="9">
        <v>69.099999999999994</v>
      </c>
      <c r="EO733" s="9">
        <v>75.3</v>
      </c>
      <c r="EP733" s="9">
        <v>77.3</v>
      </c>
      <c r="EQ733" s="9">
        <v>77.599999999999994</v>
      </c>
      <c r="ER733" s="9">
        <v>77.55</v>
      </c>
      <c r="ES733" s="9">
        <v>77.05</v>
      </c>
      <c r="ET733" s="9">
        <v>73.900000000000006</v>
      </c>
      <c r="EU733" s="9">
        <v>65.349999999999994</v>
      </c>
      <c r="EV733" s="9">
        <v>62.65</v>
      </c>
      <c r="EW733" s="9">
        <v>62.45</v>
      </c>
      <c r="EX733" s="9">
        <v>62.6</v>
      </c>
      <c r="EY733" s="9">
        <v>63.15</v>
      </c>
      <c r="EZ733" s="9">
        <v>65.95</v>
      </c>
      <c r="FA733" s="9">
        <v>73.650000000000006</v>
      </c>
      <c r="FB733" s="9">
        <v>76.099999999999994</v>
      </c>
      <c r="FC733" s="9">
        <v>76.349999999999994</v>
      </c>
      <c r="FD733" s="9">
        <v>76.2</v>
      </c>
      <c r="FE733" s="9">
        <v>75.75</v>
      </c>
      <c r="FF733" s="9">
        <v>73.45</v>
      </c>
      <c r="FG733" s="9">
        <v>67.349999999999994</v>
      </c>
      <c r="FH733" s="9">
        <v>65.400000000000006</v>
      </c>
      <c r="FI733" s="9">
        <v>65.3</v>
      </c>
      <c r="FJ733" s="9">
        <v>65.45</v>
      </c>
      <c r="FK733" s="9">
        <v>65.8</v>
      </c>
      <c r="FL733" s="9">
        <v>67.25</v>
      </c>
      <c r="FM733" s="9">
        <v>71.099999999999994</v>
      </c>
      <c r="FO733" s="9">
        <v>84.5809</v>
      </c>
      <c r="FP733" s="7">
        <v>80.27</v>
      </c>
      <c r="FQ733" s="9">
        <v>1.3075000000000001</v>
      </c>
      <c r="FR733" s="7">
        <f t="shared" si="131"/>
        <v>61.391969407265769</v>
      </c>
      <c r="FT733" s="7">
        <v>4.16</v>
      </c>
      <c r="FU733" s="7">
        <v>4.2</v>
      </c>
      <c r="FV733" s="9">
        <v>84.725200000000001</v>
      </c>
      <c r="FX733" s="9">
        <v>79.040000000000006</v>
      </c>
      <c r="FY733" s="9">
        <v>78.150000000000006</v>
      </c>
      <c r="FZ733" s="9">
        <v>77.17</v>
      </c>
      <c r="GA733" s="9">
        <v>75.64</v>
      </c>
      <c r="GB733" s="9">
        <v>73.599999999999994</v>
      </c>
      <c r="GD733">
        <v>1000</v>
      </c>
    </row>
    <row r="734" spans="1:186" x14ac:dyDescent="0.25">
      <c r="A734" s="6">
        <f t="shared" si="132"/>
        <v>45579</v>
      </c>
      <c r="B734" s="13">
        <f t="shared" si="126"/>
        <v>10</v>
      </c>
      <c r="C734" s="13">
        <f t="shared" si="127"/>
        <v>2024</v>
      </c>
      <c r="D734">
        <f t="shared" si="128"/>
        <v>202410</v>
      </c>
      <c r="E734">
        <f t="shared" si="129"/>
        <v>4</v>
      </c>
      <c r="F734">
        <f t="shared" si="130"/>
        <v>202404</v>
      </c>
      <c r="G734" t="s">
        <v>1544</v>
      </c>
      <c r="H734" s="9">
        <v>5</v>
      </c>
      <c r="I734" s="9">
        <v>4.95</v>
      </c>
      <c r="J734" s="10">
        <v>4.8075783000000003</v>
      </c>
      <c r="K734" s="10">
        <v>4.6717310000000003</v>
      </c>
      <c r="L734" s="10">
        <v>4.5557245000000002</v>
      </c>
      <c r="M734" s="10">
        <v>4.4414894</v>
      </c>
      <c r="N734" s="10">
        <v>4.3232447000000001</v>
      </c>
      <c r="O734" s="10">
        <v>4.2068586000000003</v>
      </c>
      <c r="P734" s="10">
        <v>4.0999515000000004</v>
      </c>
      <c r="Q734" s="10">
        <v>4.0081274999999996</v>
      </c>
      <c r="R734" s="10">
        <v>3.9344709</v>
      </c>
      <c r="S734" s="10">
        <v>3.8782236000000001</v>
      </c>
      <c r="T734" s="10">
        <v>3.8375884999999998</v>
      </c>
      <c r="U734" s="10">
        <v>3.8094863999999999</v>
      </c>
      <c r="V734" s="10">
        <v>3.7892941000000002</v>
      </c>
      <c r="W734" s="10">
        <v>3.7749741000000001</v>
      </c>
      <c r="X734" s="10">
        <v>3.7652882999999999</v>
      </c>
      <c r="Y734" s="10">
        <v>3.7589986</v>
      </c>
      <c r="Z734" s="10">
        <v>3.7548667999999998</v>
      </c>
      <c r="AA734" s="10">
        <v>3.7516547999999998</v>
      </c>
      <c r="AB734" s="10">
        <v>3.7483431</v>
      </c>
      <c r="AC734" s="10">
        <v>3.7447444999999999</v>
      </c>
      <c r="AD734" s="10">
        <v>3.7408700000000001</v>
      </c>
      <c r="AE734" s="10">
        <v>3.7367303999999999</v>
      </c>
      <c r="AF734" s="10">
        <v>3.7323366</v>
      </c>
      <c r="AG734" s="10">
        <v>3.7276997999999999</v>
      </c>
      <c r="AH734" s="10">
        <v>3.7228341999999999</v>
      </c>
      <c r="AI734" s="10">
        <v>3.7177684000000002</v>
      </c>
      <c r="AJ734" s="10">
        <v>3.7125343000000002</v>
      </c>
      <c r="AK734" s="10">
        <v>3.7071641</v>
      </c>
      <c r="AL734" s="10">
        <v>3.7016895999999999</v>
      </c>
      <c r="AM734" s="10">
        <v>3.6961428999999999</v>
      </c>
      <c r="AN734" s="10">
        <v>3.6905560999999998</v>
      </c>
      <c r="AO734" s="10">
        <v>3.6849609999999999</v>
      </c>
      <c r="AP734" s="10">
        <v>3.6793898</v>
      </c>
      <c r="AQ734" s="10">
        <v>3.6738743999999999</v>
      </c>
      <c r="AR734" s="10">
        <v>3.6684469000000002</v>
      </c>
      <c r="AS734" s="10">
        <v>3.6631391999999998</v>
      </c>
      <c r="AT734" s="10">
        <v>3.6579818999999998</v>
      </c>
      <c r="AU734" s="10">
        <v>3.6529986999999999</v>
      </c>
      <c r="AV734" s="10">
        <v>3.6482123999999998</v>
      </c>
      <c r="AW734" s="10">
        <v>3.6436451999999999</v>
      </c>
      <c r="AX734" s="10">
        <v>3.6393195999999999</v>
      </c>
      <c r="AY734" s="10">
        <v>3.6352581000000002</v>
      </c>
      <c r="AZ734" s="10">
        <v>3.6314831000000001</v>
      </c>
      <c r="BA734" s="10">
        <v>3.6280169</v>
      </c>
      <c r="BB734" s="10">
        <v>3.6248821000000002</v>
      </c>
      <c r="BC734" s="10">
        <v>3.6221011000000001</v>
      </c>
      <c r="BD734" s="10">
        <v>3.6196963000000002</v>
      </c>
      <c r="BE734" s="10">
        <v>3.6176902000000002</v>
      </c>
      <c r="BF734" s="10">
        <v>3.6161021</v>
      </c>
      <c r="BG734" s="10">
        <v>3.6149353</v>
      </c>
      <c r="BH734" s="10">
        <v>3.6141874999999999</v>
      </c>
      <c r="BI734" s="10">
        <v>3.6138566000000001</v>
      </c>
      <c r="BJ734" s="10">
        <v>3.6139402999999999</v>
      </c>
      <c r="BK734" s="10">
        <v>3.6144364000000002</v>
      </c>
      <c r="BL734" s="10">
        <v>3.6153425000000001</v>
      </c>
      <c r="BM734" s="10">
        <v>3.6166566000000002</v>
      </c>
      <c r="BN734" s="10">
        <v>3.6183763</v>
      </c>
      <c r="BO734" s="10">
        <v>3.6204995000000002</v>
      </c>
      <c r="BP734" s="10">
        <v>3.6230239000000002</v>
      </c>
      <c r="BQ734" s="10">
        <v>3.6259472000000001</v>
      </c>
      <c r="BR734" s="10">
        <v>3.6512964000000001</v>
      </c>
      <c r="BS734" s="10">
        <v>3.6877203999999999</v>
      </c>
      <c r="BU734" s="9">
        <v>100.86</v>
      </c>
      <c r="BV734" s="9">
        <v>103.19</v>
      </c>
      <c r="BW734" s="9">
        <v>104.89</v>
      </c>
      <c r="BX734" s="9">
        <v>105.71</v>
      </c>
      <c r="BY734" s="9">
        <v>103.54</v>
      </c>
      <c r="BZ734" s="9">
        <v>99</v>
      </c>
      <c r="CA734" s="9">
        <v>96.87</v>
      </c>
      <c r="CB734" s="9">
        <v>95.33</v>
      </c>
      <c r="CC734" s="9">
        <v>94.35</v>
      </c>
      <c r="CD734" s="9">
        <v>94.66</v>
      </c>
      <c r="CE734" s="9">
        <v>97.04</v>
      </c>
      <c r="CF734" s="9">
        <v>97.37</v>
      </c>
      <c r="CG734" s="9">
        <v>101.88</v>
      </c>
      <c r="CH734" s="9">
        <v>105.79</v>
      </c>
      <c r="CI734" s="9">
        <v>106.57</v>
      </c>
      <c r="CJ734" s="9">
        <v>106.77</v>
      </c>
      <c r="CK734" s="9">
        <v>99.82</v>
      </c>
      <c r="CL734" s="9">
        <v>86.07</v>
      </c>
      <c r="CM734" s="9">
        <v>81.37</v>
      </c>
      <c r="CN734" s="9">
        <v>78.12</v>
      </c>
      <c r="CO734" s="9">
        <v>77.489999999999995</v>
      </c>
      <c r="CP734" s="9">
        <v>77.959999999999994</v>
      </c>
      <c r="CQ734" s="9">
        <v>79.97</v>
      </c>
      <c r="CR734" s="9">
        <v>83.37</v>
      </c>
      <c r="CS734" s="9">
        <v>86.7</v>
      </c>
      <c r="CT734" s="9">
        <v>89.79</v>
      </c>
      <c r="CU734" s="9">
        <v>92.43</v>
      </c>
      <c r="CV734" s="9">
        <v>91.1</v>
      </c>
      <c r="CW734" s="9">
        <v>85.96</v>
      </c>
      <c r="CX734" s="9">
        <v>71.459999999999994</v>
      </c>
      <c r="CY734" s="9">
        <v>68.88</v>
      </c>
      <c r="CZ734" s="9">
        <v>67.56</v>
      </c>
      <c r="DA734" s="9">
        <v>68.099999999999994</v>
      </c>
      <c r="DB734" s="9">
        <v>68.489999999999995</v>
      </c>
      <c r="DC734" s="9">
        <v>69.22</v>
      </c>
      <c r="DD734" s="9">
        <v>74.19</v>
      </c>
      <c r="DE734" s="9">
        <v>77.959999999999994</v>
      </c>
      <c r="DF734" s="9">
        <v>81.45</v>
      </c>
      <c r="DG734" s="9">
        <v>82.82</v>
      </c>
      <c r="DH734" s="9">
        <v>81.900000000000006</v>
      </c>
      <c r="DI734" s="9">
        <v>78.42</v>
      </c>
      <c r="DJ734" s="9">
        <v>70.92</v>
      </c>
      <c r="DK734" s="9">
        <v>66.52</v>
      </c>
      <c r="DL734" s="9">
        <v>65.239999999999995</v>
      </c>
      <c r="DM734" s="9">
        <v>65.510000000000005</v>
      </c>
      <c r="DN734" s="9">
        <v>64.400000000000006</v>
      </c>
      <c r="DO734" s="9">
        <v>67.72</v>
      </c>
      <c r="DP734" s="9">
        <v>71.37</v>
      </c>
      <c r="DR734" s="9">
        <v>87.75</v>
      </c>
      <c r="DS734" s="9">
        <v>86.15</v>
      </c>
      <c r="DT734" s="9">
        <v>93.7</v>
      </c>
      <c r="DU734" s="9">
        <v>93.45</v>
      </c>
      <c r="DV734" s="9">
        <v>85.35</v>
      </c>
      <c r="DW734" s="9">
        <v>78.650000000000006</v>
      </c>
      <c r="DX734" s="9">
        <v>77.05</v>
      </c>
      <c r="DY734" s="9">
        <v>76.349999999999994</v>
      </c>
      <c r="DZ734" s="9">
        <v>75.7</v>
      </c>
      <c r="EA734" s="9">
        <v>75.7</v>
      </c>
      <c r="EB734" s="9">
        <v>78.400000000000006</v>
      </c>
      <c r="EC734" s="9">
        <v>83.3</v>
      </c>
      <c r="ED734" s="9">
        <v>85.25</v>
      </c>
      <c r="EE734" s="9">
        <v>86.7</v>
      </c>
      <c r="EF734" s="9">
        <v>89.2</v>
      </c>
      <c r="EG734" s="9">
        <v>89.6</v>
      </c>
      <c r="EH734" s="9">
        <v>84.8</v>
      </c>
      <c r="EI734" s="9">
        <v>71.150000000000006</v>
      </c>
      <c r="EJ734" s="9">
        <v>66.849999999999994</v>
      </c>
      <c r="EK734" s="9">
        <v>66.650000000000006</v>
      </c>
      <c r="EL734" s="9">
        <v>67</v>
      </c>
      <c r="EM734" s="9">
        <v>67.55</v>
      </c>
      <c r="EN734" s="9">
        <v>69.849999999999994</v>
      </c>
      <c r="EO734" s="9">
        <v>76.150000000000006</v>
      </c>
      <c r="EP734" s="9">
        <v>78.150000000000006</v>
      </c>
      <c r="EQ734" s="9">
        <v>78.45</v>
      </c>
      <c r="ER734" s="9">
        <v>78.400000000000006</v>
      </c>
      <c r="ES734" s="9">
        <v>77.849999999999994</v>
      </c>
      <c r="ET734" s="9">
        <v>74.8</v>
      </c>
      <c r="EU734" s="9">
        <v>66.400000000000006</v>
      </c>
      <c r="EV734" s="9">
        <v>63.75</v>
      </c>
      <c r="EW734" s="9">
        <v>63.5</v>
      </c>
      <c r="EX734" s="9">
        <v>63.7</v>
      </c>
      <c r="EY734" s="9">
        <v>64.2</v>
      </c>
      <c r="EZ734" s="9">
        <v>67.099999999999994</v>
      </c>
      <c r="FA734" s="9">
        <v>75</v>
      </c>
      <c r="FB734" s="9">
        <v>77.55</v>
      </c>
      <c r="FC734" s="9">
        <v>77.8</v>
      </c>
      <c r="FD734" s="9">
        <v>77.650000000000006</v>
      </c>
      <c r="FE734" s="9">
        <v>77.2</v>
      </c>
      <c r="FF734" s="9">
        <v>74.7</v>
      </c>
      <c r="FG734" s="9">
        <v>67.95</v>
      </c>
      <c r="FH734" s="9">
        <v>65.8</v>
      </c>
      <c r="FI734" s="9">
        <v>65.7</v>
      </c>
      <c r="FJ734" s="9">
        <v>65.900000000000006</v>
      </c>
      <c r="FK734" s="9">
        <v>66.25</v>
      </c>
      <c r="FL734" s="9">
        <v>67.7</v>
      </c>
      <c r="FM734" s="9">
        <v>71.599999999999994</v>
      </c>
      <c r="FO734" s="9">
        <v>84.642099999999999</v>
      </c>
      <c r="FP734" s="7">
        <v>78.47</v>
      </c>
      <c r="FQ734" s="9">
        <v>1.3057000000000001</v>
      </c>
      <c r="FR734" s="7">
        <f t="shared" si="131"/>
        <v>60.098031707130268</v>
      </c>
      <c r="FT734" s="7">
        <v>4.18</v>
      </c>
      <c r="FU734" s="7">
        <v>4.24</v>
      </c>
      <c r="FV734" s="9">
        <v>84.793800000000005</v>
      </c>
      <c r="FX734" s="9">
        <v>77.459999999999994</v>
      </c>
      <c r="FY734" s="9">
        <v>76.72</v>
      </c>
      <c r="FZ734" s="9">
        <v>75.930000000000007</v>
      </c>
      <c r="GA734" s="9">
        <v>74.680000000000007</v>
      </c>
      <c r="GB734" s="9">
        <v>73.05</v>
      </c>
      <c r="GD734">
        <v>1000</v>
      </c>
    </row>
    <row r="735" spans="1:186" x14ac:dyDescent="0.25">
      <c r="A735" s="6">
        <f t="shared" si="132"/>
        <v>45580</v>
      </c>
      <c r="B735" s="13">
        <f t="shared" si="126"/>
        <v>10</v>
      </c>
      <c r="C735" s="13">
        <f t="shared" si="127"/>
        <v>2024</v>
      </c>
      <c r="D735">
        <f t="shared" si="128"/>
        <v>202410</v>
      </c>
      <c r="E735">
        <f t="shared" si="129"/>
        <v>4</v>
      </c>
      <c r="F735">
        <f t="shared" si="130"/>
        <v>202404</v>
      </c>
      <c r="G735" t="s">
        <v>1545</v>
      </c>
      <c r="H735" s="9">
        <v>5</v>
      </c>
      <c r="I735" s="9">
        <v>4.95</v>
      </c>
      <c r="J735" s="10">
        <v>4.8042216</v>
      </c>
      <c r="K735" s="10">
        <v>4.6688134000000003</v>
      </c>
      <c r="L735" s="10">
        <v>4.5480961000000004</v>
      </c>
      <c r="M735" s="10">
        <v>4.4272003</v>
      </c>
      <c r="N735" s="10">
        <v>4.3027496999999997</v>
      </c>
      <c r="O735" s="10">
        <v>4.1813260000000003</v>
      </c>
      <c r="P735" s="10">
        <v>4.0705947</v>
      </c>
      <c r="Q735" s="10">
        <v>3.9756235000000002</v>
      </c>
      <c r="R735" s="10">
        <v>3.8989061</v>
      </c>
      <c r="S735" s="10">
        <v>3.8397220999999999</v>
      </c>
      <c r="T735" s="10">
        <v>3.7963149</v>
      </c>
      <c r="U735" s="10">
        <v>3.7657609000000001</v>
      </c>
      <c r="V735" s="10">
        <v>3.7434823000000002</v>
      </c>
      <c r="W735" s="10">
        <v>3.7274297000000001</v>
      </c>
      <c r="X735" s="10">
        <v>3.7163355999999999</v>
      </c>
      <c r="Y735" s="10">
        <v>3.7089316999999999</v>
      </c>
      <c r="Z735" s="10">
        <v>3.7039501000000001</v>
      </c>
      <c r="AA735" s="10">
        <v>3.7001230000000001</v>
      </c>
      <c r="AB735" s="10">
        <v>3.6963967000000002</v>
      </c>
      <c r="AC735" s="10">
        <v>3.6925336999999998</v>
      </c>
      <c r="AD735" s="10">
        <v>3.6884909000000001</v>
      </c>
      <c r="AE735" s="10">
        <v>3.6842248999999998</v>
      </c>
      <c r="AF735" s="10">
        <v>3.6796924</v>
      </c>
      <c r="AG735" s="10">
        <v>3.6748503000000001</v>
      </c>
      <c r="AH735" s="10">
        <v>3.66967</v>
      </c>
      <c r="AI735" s="10">
        <v>3.6641815000000002</v>
      </c>
      <c r="AJ735" s="10">
        <v>3.6584298</v>
      </c>
      <c r="AK735" s="10">
        <v>3.6524595999999998</v>
      </c>
      <c r="AL735" s="10">
        <v>3.6463155999999999</v>
      </c>
      <c r="AM735" s="10">
        <v>3.6400429999999999</v>
      </c>
      <c r="AN735" s="10">
        <v>3.6336862999999999</v>
      </c>
      <c r="AO735" s="10">
        <v>3.6272902999999999</v>
      </c>
      <c r="AP735" s="10">
        <v>3.6209001000000001</v>
      </c>
      <c r="AQ735" s="10">
        <v>3.6145602999999999</v>
      </c>
      <c r="AR735" s="10">
        <v>3.6083156999999999</v>
      </c>
      <c r="AS735" s="10">
        <v>3.6022113</v>
      </c>
      <c r="AT735" s="10">
        <v>3.5962879000000001</v>
      </c>
      <c r="AU735" s="10">
        <v>3.5905705000000001</v>
      </c>
      <c r="AV735" s="10">
        <v>3.5850806</v>
      </c>
      <c r="AW735" s="10">
        <v>3.5798394</v>
      </c>
      <c r="AX735" s="10">
        <v>3.5748679000000001</v>
      </c>
      <c r="AY735" s="10">
        <v>3.5701877</v>
      </c>
      <c r="AZ735" s="10">
        <v>3.5658197999999999</v>
      </c>
      <c r="BA735" s="10">
        <v>3.5617854000000002</v>
      </c>
      <c r="BB735" s="10">
        <v>3.558106</v>
      </c>
      <c r="BC735" s="10">
        <v>3.5548025999999999</v>
      </c>
      <c r="BD735" s="10">
        <v>3.5518964999999998</v>
      </c>
      <c r="BE735" s="10">
        <v>3.5494089999999998</v>
      </c>
      <c r="BF735" s="10">
        <v>3.5473574999999999</v>
      </c>
      <c r="BG735" s="10">
        <v>3.545741</v>
      </c>
      <c r="BH735" s="10">
        <v>3.5445527999999999</v>
      </c>
      <c r="BI735" s="10">
        <v>3.5437865</v>
      </c>
      <c r="BJ735" s="10">
        <v>3.5434351999999998</v>
      </c>
      <c r="BK735" s="10">
        <v>3.5434923999999999</v>
      </c>
      <c r="BL735" s="10">
        <v>3.5439514999999999</v>
      </c>
      <c r="BM735" s="10">
        <v>3.5448057999999998</v>
      </c>
      <c r="BN735" s="10">
        <v>3.5460487000000001</v>
      </c>
      <c r="BO735" s="10">
        <v>3.5476736</v>
      </c>
      <c r="BP735" s="10">
        <v>3.5496739000000002</v>
      </c>
      <c r="BQ735" s="10">
        <v>3.5520428000000002</v>
      </c>
      <c r="BR735" s="10">
        <v>3.5733598</v>
      </c>
      <c r="BS735" s="10">
        <v>3.6046520000000002</v>
      </c>
      <c r="BU735" s="9">
        <v>98.8</v>
      </c>
      <c r="BV735" s="9">
        <v>101.12</v>
      </c>
      <c r="BW735" s="9">
        <v>102.89</v>
      </c>
      <c r="BX735" s="9">
        <v>103.68</v>
      </c>
      <c r="BY735" s="9">
        <v>101.78</v>
      </c>
      <c r="BZ735" s="9">
        <v>97.78</v>
      </c>
      <c r="CA735" s="9">
        <v>95.38</v>
      </c>
      <c r="CB735" s="9">
        <v>93.72</v>
      </c>
      <c r="CC735" s="9">
        <v>92.71</v>
      </c>
      <c r="CD735" s="9">
        <v>93</v>
      </c>
      <c r="CE735" s="9">
        <v>95.37</v>
      </c>
      <c r="CF735" s="9">
        <v>95.87</v>
      </c>
      <c r="CG735" s="9">
        <v>100.49</v>
      </c>
      <c r="CH735" s="9">
        <v>104.35</v>
      </c>
      <c r="CI735" s="9">
        <v>104.85</v>
      </c>
      <c r="CJ735" s="9">
        <v>105.05</v>
      </c>
      <c r="CK735" s="9">
        <v>98.1</v>
      </c>
      <c r="CL735" s="9">
        <v>84.9</v>
      </c>
      <c r="CM735" s="9">
        <v>80.2</v>
      </c>
      <c r="CN735" s="9">
        <v>76.959999999999994</v>
      </c>
      <c r="CO735" s="9">
        <v>76.33</v>
      </c>
      <c r="CP735" s="9">
        <v>76.8</v>
      </c>
      <c r="CQ735" s="9">
        <v>78.81</v>
      </c>
      <c r="CR735" s="9">
        <v>82.21</v>
      </c>
      <c r="CS735" s="9">
        <v>85.55</v>
      </c>
      <c r="CT735" s="9">
        <v>88.64</v>
      </c>
      <c r="CU735" s="9">
        <v>91.28</v>
      </c>
      <c r="CV735" s="9">
        <v>89.95</v>
      </c>
      <c r="CW735" s="9">
        <v>84.81</v>
      </c>
      <c r="CX735" s="9">
        <v>71.11</v>
      </c>
      <c r="CY735" s="9">
        <v>68.53</v>
      </c>
      <c r="CZ735" s="9">
        <v>67.209999999999994</v>
      </c>
      <c r="DA735" s="9">
        <v>67.75</v>
      </c>
      <c r="DB735" s="9">
        <v>68.14</v>
      </c>
      <c r="DC735" s="9">
        <v>68.87</v>
      </c>
      <c r="DD735" s="9">
        <v>73.84</v>
      </c>
      <c r="DE735" s="9">
        <v>77.61</v>
      </c>
      <c r="DF735" s="9">
        <v>81.099999999999994</v>
      </c>
      <c r="DG735" s="9">
        <v>82.47</v>
      </c>
      <c r="DH735" s="9">
        <v>81.55</v>
      </c>
      <c r="DI735" s="9">
        <v>78.069999999999993</v>
      </c>
      <c r="DJ735" s="9">
        <v>70.91</v>
      </c>
      <c r="DK735" s="9">
        <v>66.510000000000005</v>
      </c>
      <c r="DL735" s="9">
        <v>65.23</v>
      </c>
      <c r="DM735" s="9">
        <v>65.5</v>
      </c>
      <c r="DN735" s="9">
        <v>64.39</v>
      </c>
      <c r="DO735" s="9">
        <v>67.709999999999994</v>
      </c>
      <c r="DP735" s="9">
        <v>71.36</v>
      </c>
      <c r="DR735" s="9">
        <v>86.45</v>
      </c>
      <c r="DS735" s="9">
        <v>84.95</v>
      </c>
      <c r="DT735" s="9">
        <v>92.35</v>
      </c>
      <c r="DU735" s="9">
        <v>91.95</v>
      </c>
      <c r="DV735" s="9">
        <v>84.3</v>
      </c>
      <c r="DW735" s="9">
        <v>77.25</v>
      </c>
      <c r="DX735" s="9">
        <v>75.650000000000006</v>
      </c>
      <c r="DY735" s="9">
        <v>74.95</v>
      </c>
      <c r="DZ735" s="9">
        <v>74.349999999999994</v>
      </c>
      <c r="EA735" s="9">
        <v>74.349999999999994</v>
      </c>
      <c r="EB735" s="9">
        <v>77.05</v>
      </c>
      <c r="EC735" s="9">
        <v>81.7</v>
      </c>
      <c r="ED735" s="9">
        <v>83.65</v>
      </c>
      <c r="EE735" s="9">
        <v>85.1</v>
      </c>
      <c r="EF735" s="9">
        <v>87.8</v>
      </c>
      <c r="EG735" s="9">
        <v>88.2</v>
      </c>
      <c r="EH735" s="9">
        <v>83.4</v>
      </c>
      <c r="EI735" s="9">
        <v>69.95</v>
      </c>
      <c r="EJ735" s="9">
        <v>65.75</v>
      </c>
      <c r="EK735" s="9">
        <v>65.5</v>
      </c>
      <c r="EL735" s="9">
        <v>65.849999999999994</v>
      </c>
      <c r="EM735" s="9">
        <v>66.400000000000006</v>
      </c>
      <c r="EN735" s="9">
        <v>68.8</v>
      </c>
      <c r="EO735" s="9">
        <v>75.400000000000006</v>
      </c>
      <c r="EP735" s="9">
        <v>77.55</v>
      </c>
      <c r="EQ735" s="9">
        <v>77.8</v>
      </c>
      <c r="ER735" s="9">
        <v>77.75</v>
      </c>
      <c r="ES735" s="9">
        <v>77.25</v>
      </c>
      <c r="ET735" s="9">
        <v>74.150000000000006</v>
      </c>
      <c r="EU735" s="9">
        <v>65.75</v>
      </c>
      <c r="EV735" s="9">
        <v>63.1</v>
      </c>
      <c r="EW735" s="9">
        <v>62.9</v>
      </c>
      <c r="EX735" s="9">
        <v>63.05</v>
      </c>
      <c r="EY735" s="9">
        <v>63.6</v>
      </c>
      <c r="EZ735" s="9">
        <v>66.349999999999994</v>
      </c>
      <c r="FA735" s="9">
        <v>73.95</v>
      </c>
      <c r="FB735" s="9">
        <v>76.349999999999994</v>
      </c>
      <c r="FC735" s="9">
        <v>76.599999999999994</v>
      </c>
      <c r="FD735" s="9">
        <v>76.5</v>
      </c>
      <c r="FE735" s="9">
        <v>76</v>
      </c>
      <c r="FF735" s="9">
        <v>73.650000000000006</v>
      </c>
      <c r="FG735" s="9">
        <v>67.2</v>
      </c>
      <c r="FH735" s="9">
        <v>65.2</v>
      </c>
      <c r="FI735" s="9">
        <v>65.05</v>
      </c>
      <c r="FJ735" s="9">
        <v>65.25</v>
      </c>
      <c r="FK735" s="9">
        <v>65.599999999999994</v>
      </c>
      <c r="FL735" s="9">
        <v>67.05</v>
      </c>
      <c r="FM735" s="9">
        <v>70.95</v>
      </c>
      <c r="FO735" s="9">
        <v>84.965599999999995</v>
      </c>
      <c r="FP735" s="7">
        <v>73.680000000000007</v>
      </c>
      <c r="FQ735" s="9">
        <v>1.3093999999999999</v>
      </c>
      <c r="FR735" s="7">
        <f t="shared" si="131"/>
        <v>56.270047349931275</v>
      </c>
      <c r="FT735" s="7">
        <v>4.13</v>
      </c>
      <c r="FU735" s="7">
        <v>4.17</v>
      </c>
      <c r="FV735" s="9">
        <v>85.110900000000001</v>
      </c>
      <c r="FX735" s="9">
        <v>74.25</v>
      </c>
      <c r="FY735" s="9">
        <v>73.55</v>
      </c>
      <c r="FZ735" s="9">
        <v>72.92</v>
      </c>
      <c r="GA735" s="9">
        <v>72.040000000000006</v>
      </c>
      <c r="GB735" s="9">
        <v>70.98</v>
      </c>
      <c r="GD735">
        <v>1000</v>
      </c>
    </row>
    <row r="736" spans="1:186" x14ac:dyDescent="0.25">
      <c r="A736" s="6">
        <f t="shared" si="132"/>
        <v>45581</v>
      </c>
      <c r="B736" s="13">
        <f t="shared" si="126"/>
        <v>10</v>
      </c>
      <c r="C736" s="13">
        <f t="shared" si="127"/>
        <v>2024</v>
      </c>
      <c r="D736">
        <f t="shared" si="128"/>
        <v>202410</v>
      </c>
      <c r="E736">
        <f t="shared" si="129"/>
        <v>4</v>
      </c>
      <c r="F736">
        <f t="shared" si="130"/>
        <v>202404</v>
      </c>
      <c r="G736" t="s">
        <v>1546</v>
      </c>
      <c r="H736" s="9">
        <v>5</v>
      </c>
      <c r="I736" s="9">
        <v>4.95</v>
      </c>
      <c r="J736" s="10">
        <v>4.7700832000000002</v>
      </c>
      <c r="K736" s="10">
        <v>4.6186218999999999</v>
      </c>
      <c r="L736" s="10">
        <v>4.4825587999999996</v>
      </c>
      <c r="M736" s="10">
        <v>4.3493558999999999</v>
      </c>
      <c r="N736" s="10">
        <v>4.2159911000000001</v>
      </c>
      <c r="O736" s="10">
        <v>4.0880922000000002</v>
      </c>
      <c r="P736" s="10">
        <v>3.9724897000000001</v>
      </c>
      <c r="Q736" s="10">
        <v>3.8736739999999998</v>
      </c>
      <c r="R736" s="10">
        <v>3.7934899999999998</v>
      </c>
      <c r="S736" s="10">
        <v>3.7313781000000001</v>
      </c>
      <c r="T736" s="10">
        <v>3.6850977999999999</v>
      </c>
      <c r="U736" s="10">
        <v>3.6521425000000001</v>
      </c>
      <c r="V736" s="10">
        <v>3.6280093999999998</v>
      </c>
      <c r="W736" s="10">
        <v>3.6105814000000001</v>
      </c>
      <c r="X736" s="10">
        <v>3.5985360000000002</v>
      </c>
      <c r="Y736" s="10">
        <v>3.5905499999999999</v>
      </c>
      <c r="Z736" s="10">
        <v>3.5853004999999998</v>
      </c>
      <c r="AA736" s="10">
        <v>3.5814647000000002</v>
      </c>
      <c r="AB736" s="10">
        <v>3.5779396000000001</v>
      </c>
      <c r="AC736" s="10">
        <v>3.5744600000000002</v>
      </c>
      <c r="AD736" s="10">
        <v>3.5709602999999999</v>
      </c>
      <c r="AE736" s="10">
        <v>3.5673746</v>
      </c>
      <c r="AF736" s="10">
        <v>3.5636372000000001</v>
      </c>
      <c r="AG736" s="10">
        <v>3.5596823</v>
      </c>
      <c r="AH736" s="10">
        <v>3.5554624000000001</v>
      </c>
      <c r="AI736" s="10">
        <v>3.5510033000000001</v>
      </c>
      <c r="AJ736" s="10">
        <v>3.5463488999999999</v>
      </c>
      <c r="AK736" s="10">
        <v>3.5415434000000001</v>
      </c>
      <c r="AL736" s="10">
        <v>3.5366304999999998</v>
      </c>
      <c r="AM736" s="10">
        <v>3.5316546</v>
      </c>
      <c r="AN736" s="10">
        <v>3.5266594000000002</v>
      </c>
      <c r="AO736" s="10">
        <v>3.5216889999999998</v>
      </c>
      <c r="AP736" s="10">
        <v>3.5167874000000001</v>
      </c>
      <c r="AQ736" s="10">
        <v>3.5119986999999999</v>
      </c>
      <c r="AR736" s="10">
        <v>3.5073667999999998</v>
      </c>
      <c r="AS736" s="10">
        <v>3.5029357999999999</v>
      </c>
      <c r="AT736" s="10">
        <v>3.4987447999999999</v>
      </c>
      <c r="AU736" s="10">
        <v>3.4948098000000001</v>
      </c>
      <c r="AV736" s="10">
        <v>3.4911395999999999</v>
      </c>
      <c r="AW736" s="10">
        <v>3.487743</v>
      </c>
      <c r="AX736" s="10">
        <v>3.4846287999999999</v>
      </c>
      <c r="AY736" s="10">
        <v>3.4818058000000001</v>
      </c>
      <c r="AZ736" s="10">
        <v>3.4792828</v>
      </c>
      <c r="BA736" s="10">
        <v>3.4770685000000001</v>
      </c>
      <c r="BB736" s="10">
        <v>3.4751720000000001</v>
      </c>
      <c r="BC736" s="10">
        <v>3.4736018</v>
      </c>
      <c r="BD736" s="10">
        <v>3.4723668000000001</v>
      </c>
      <c r="BE736" s="10">
        <v>3.4714759000000002</v>
      </c>
      <c r="BF736" s="10">
        <v>3.4709354000000001</v>
      </c>
      <c r="BG736" s="10">
        <v>3.4707412999999998</v>
      </c>
      <c r="BH736" s="10">
        <v>3.4708866999999999</v>
      </c>
      <c r="BI736" s="10">
        <v>3.4713647000000001</v>
      </c>
      <c r="BJ736" s="10">
        <v>3.4721682</v>
      </c>
      <c r="BK736" s="10">
        <v>3.4732904000000002</v>
      </c>
      <c r="BL736" s="10">
        <v>3.4747243000000001</v>
      </c>
      <c r="BM736" s="10">
        <v>3.4764629999999999</v>
      </c>
      <c r="BN736" s="10">
        <v>3.4784994999999999</v>
      </c>
      <c r="BO736" s="10">
        <v>3.4808268999999998</v>
      </c>
      <c r="BP736" s="10">
        <v>3.4834383</v>
      </c>
      <c r="BQ736" s="10">
        <v>3.4863266999999998</v>
      </c>
      <c r="BR736" s="10">
        <v>3.5090431</v>
      </c>
      <c r="BS736" s="10">
        <v>3.5397227999999998</v>
      </c>
      <c r="BU736" s="9">
        <v>97.6</v>
      </c>
      <c r="BV736" s="9">
        <v>99.99</v>
      </c>
      <c r="BW736" s="9">
        <v>101.67</v>
      </c>
      <c r="BX736" s="9">
        <v>102.31</v>
      </c>
      <c r="BY736" s="9">
        <v>100.54</v>
      </c>
      <c r="BZ736" s="9">
        <v>96.48</v>
      </c>
      <c r="CA736" s="9">
        <v>94.07</v>
      </c>
      <c r="CB736" s="9">
        <v>92.41</v>
      </c>
      <c r="CC736" s="9">
        <v>91.39</v>
      </c>
      <c r="CD736" s="9">
        <v>91.67</v>
      </c>
      <c r="CE736" s="9">
        <v>94.03</v>
      </c>
      <c r="CF736" s="9">
        <v>94.74</v>
      </c>
      <c r="CG736" s="9">
        <v>99.35</v>
      </c>
      <c r="CH736" s="9">
        <v>103.21</v>
      </c>
      <c r="CI736" s="9">
        <v>103.7</v>
      </c>
      <c r="CJ736" s="9">
        <v>103.89</v>
      </c>
      <c r="CK736" s="9">
        <v>96.93</v>
      </c>
      <c r="CL736" s="9">
        <v>84.42</v>
      </c>
      <c r="CM736" s="9">
        <v>79.72</v>
      </c>
      <c r="CN736" s="9">
        <v>76.47</v>
      </c>
      <c r="CO736" s="9">
        <v>75.83</v>
      </c>
      <c r="CP736" s="9">
        <v>76.290000000000006</v>
      </c>
      <c r="CQ736" s="9">
        <v>78.290000000000006</v>
      </c>
      <c r="CR736" s="9">
        <v>81.98</v>
      </c>
      <c r="CS736" s="9">
        <v>85.32</v>
      </c>
      <c r="CT736" s="9">
        <v>88.41</v>
      </c>
      <c r="CU736" s="9">
        <v>91.05</v>
      </c>
      <c r="CV736" s="9">
        <v>89.72</v>
      </c>
      <c r="CW736" s="9">
        <v>84.58</v>
      </c>
      <c r="CX736" s="9">
        <v>71.180000000000007</v>
      </c>
      <c r="CY736" s="9">
        <v>68.599999999999994</v>
      </c>
      <c r="CZ736" s="9">
        <v>67.28</v>
      </c>
      <c r="DA736" s="9">
        <v>67.819999999999993</v>
      </c>
      <c r="DB736" s="9">
        <v>68.209999999999994</v>
      </c>
      <c r="DC736" s="9">
        <v>68.94</v>
      </c>
      <c r="DD736" s="9">
        <v>73.94</v>
      </c>
      <c r="DE736" s="9">
        <v>77.709999999999994</v>
      </c>
      <c r="DF736" s="9">
        <v>81.2</v>
      </c>
      <c r="DG736" s="9">
        <v>82.57</v>
      </c>
      <c r="DH736" s="9">
        <v>81.650000000000006</v>
      </c>
      <c r="DI736" s="9">
        <v>78.17</v>
      </c>
      <c r="DJ736" s="9">
        <v>70.88</v>
      </c>
      <c r="DK736" s="9">
        <v>66.48</v>
      </c>
      <c r="DL736" s="9">
        <v>65.2</v>
      </c>
      <c r="DM736" s="9">
        <v>65.47</v>
      </c>
      <c r="DN736" s="9">
        <v>64.36</v>
      </c>
      <c r="DO736" s="9">
        <v>67.680000000000007</v>
      </c>
      <c r="DP736" s="9">
        <v>71.33</v>
      </c>
      <c r="DR736" s="9">
        <v>85.15</v>
      </c>
      <c r="DS736" s="9">
        <v>83.75</v>
      </c>
      <c r="DT736" s="9">
        <v>91.2</v>
      </c>
      <c r="DU736" s="9">
        <v>90.9</v>
      </c>
      <c r="DV736" s="9">
        <v>83.85</v>
      </c>
      <c r="DW736" s="9">
        <v>75.75</v>
      </c>
      <c r="DX736" s="9">
        <v>74.150000000000006</v>
      </c>
      <c r="DY736" s="9">
        <v>73.45</v>
      </c>
      <c r="DZ736" s="9">
        <v>72.849999999999994</v>
      </c>
      <c r="EA736" s="9">
        <v>72.849999999999994</v>
      </c>
      <c r="EB736" s="9">
        <v>75.55</v>
      </c>
      <c r="EC736" s="9">
        <v>80.7</v>
      </c>
      <c r="ED736" s="9">
        <v>82.65</v>
      </c>
      <c r="EE736" s="9">
        <v>84.1</v>
      </c>
      <c r="EF736" s="9">
        <v>86.85</v>
      </c>
      <c r="EG736" s="9">
        <v>87.25</v>
      </c>
      <c r="EH736" s="9">
        <v>82.45</v>
      </c>
      <c r="EI736" s="9">
        <v>68.7</v>
      </c>
      <c r="EJ736" s="9">
        <v>64.400000000000006</v>
      </c>
      <c r="EK736" s="9">
        <v>64.150000000000006</v>
      </c>
      <c r="EL736" s="9">
        <v>64.5</v>
      </c>
      <c r="EM736" s="9">
        <v>65.099999999999994</v>
      </c>
      <c r="EN736" s="9">
        <v>67.650000000000006</v>
      </c>
      <c r="EO736" s="9">
        <v>74.7</v>
      </c>
      <c r="EP736" s="9">
        <v>76.95</v>
      </c>
      <c r="EQ736" s="9">
        <v>77.2</v>
      </c>
      <c r="ER736" s="9">
        <v>77.150000000000006</v>
      </c>
      <c r="ES736" s="9">
        <v>76.599999999999994</v>
      </c>
      <c r="ET736" s="9">
        <v>73.55</v>
      </c>
      <c r="EU736" s="9">
        <v>65.099999999999994</v>
      </c>
      <c r="EV736" s="9">
        <v>62.45</v>
      </c>
      <c r="EW736" s="9">
        <v>62.25</v>
      </c>
      <c r="EX736" s="9">
        <v>62.4</v>
      </c>
      <c r="EY736" s="9">
        <v>62.9</v>
      </c>
      <c r="EZ736" s="9">
        <v>65.75</v>
      </c>
      <c r="FA736" s="9">
        <v>73.599999999999994</v>
      </c>
      <c r="FB736" s="9">
        <v>76.099999999999994</v>
      </c>
      <c r="FC736" s="9">
        <v>76.349999999999994</v>
      </c>
      <c r="FD736" s="9">
        <v>76.2</v>
      </c>
      <c r="FE736" s="9">
        <v>75.75</v>
      </c>
      <c r="FF736" s="9">
        <v>73.3</v>
      </c>
      <c r="FG736" s="9">
        <v>66.650000000000006</v>
      </c>
      <c r="FH736" s="9">
        <v>64.599999999999994</v>
      </c>
      <c r="FI736" s="9">
        <v>64.45</v>
      </c>
      <c r="FJ736" s="9">
        <v>64.650000000000006</v>
      </c>
      <c r="FK736" s="9">
        <v>65</v>
      </c>
      <c r="FL736" s="9">
        <v>66.45</v>
      </c>
      <c r="FM736" s="9">
        <v>70.349999999999994</v>
      </c>
      <c r="FO736" s="9">
        <v>84.543499999999995</v>
      </c>
      <c r="FP736" s="7">
        <v>73.650000000000006</v>
      </c>
      <c r="FQ736" s="9">
        <v>1.3008999999999999</v>
      </c>
      <c r="FR736" s="7">
        <f t="shared" si="131"/>
        <v>56.614651395187956</v>
      </c>
      <c r="FT736" s="7">
        <v>4.03</v>
      </c>
      <c r="FU736" s="7">
        <v>4.07</v>
      </c>
      <c r="FV736" s="9">
        <v>84.689400000000006</v>
      </c>
      <c r="FX736" s="9">
        <v>74.22</v>
      </c>
      <c r="FY736" s="9">
        <v>73.400000000000006</v>
      </c>
      <c r="FZ736" s="9">
        <v>72.69</v>
      </c>
      <c r="GA736" s="9">
        <v>71.7</v>
      </c>
      <c r="GB736" s="9">
        <v>70.53</v>
      </c>
      <c r="GD736">
        <v>1000</v>
      </c>
    </row>
    <row r="737" spans="1:186" x14ac:dyDescent="0.25">
      <c r="A737" s="6">
        <f t="shared" si="132"/>
        <v>45582</v>
      </c>
      <c r="B737" s="13">
        <f t="shared" si="126"/>
        <v>10</v>
      </c>
      <c r="C737" s="13">
        <f t="shared" si="127"/>
        <v>2024</v>
      </c>
      <c r="D737">
        <f t="shared" si="128"/>
        <v>202410</v>
      </c>
      <c r="E737">
        <f t="shared" si="129"/>
        <v>4</v>
      </c>
      <c r="F737">
        <f t="shared" si="130"/>
        <v>202404</v>
      </c>
      <c r="G737" t="s">
        <v>1547</v>
      </c>
      <c r="H737" s="9">
        <v>5</v>
      </c>
      <c r="I737" s="9">
        <v>4.95</v>
      </c>
      <c r="J737" s="10">
        <v>4.7696391</v>
      </c>
      <c r="K737" s="10">
        <v>4.6221702999999996</v>
      </c>
      <c r="L737" s="10">
        <v>4.4867501000000001</v>
      </c>
      <c r="M737" s="10">
        <v>4.3528362999999999</v>
      </c>
      <c r="N737" s="10">
        <v>4.2186076999999997</v>
      </c>
      <c r="O737" s="10">
        <v>4.0901852999999999</v>
      </c>
      <c r="P737" s="10">
        <v>3.9742384999999998</v>
      </c>
      <c r="Q737" s="10">
        <v>3.8752080000000002</v>
      </c>
      <c r="R737" s="10">
        <v>3.7948124000000001</v>
      </c>
      <c r="S737" s="10">
        <v>3.7324600999999999</v>
      </c>
      <c r="T737" s="10">
        <v>3.6861031</v>
      </c>
      <c r="U737" s="10">
        <v>3.6529836000000002</v>
      </c>
      <c r="V737" s="10">
        <v>3.6286714</v>
      </c>
      <c r="W737" s="10">
        <v>3.6110734</v>
      </c>
      <c r="X737" s="10">
        <v>3.5988413000000001</v>
      </c>
      <c r="Y737" s="10">
        <v>3.5906264999999999</v>
      </c>
      <c r="Z737" s="10">
        <v>3.5850803999999998</v>
      </c>
      <c r="AA737" s="10">
        <v>3.5808545999999999</v>
      </c>
      <c r="AB737" s="10">
        <v>3.5768325999999999</v>
      </c>
      <c r="AC737" s="10">
        <v>3.5727818999999998</v>
      </c>
      <c r="AD737" s="10">
        <v>3.5686800999999999</v>
      </c>
      <c r="AE737" s="10">
        <v>3.564505</v>
      </c>
      <c r="AF737" s="10">
        <v>3.5602344000000001</v>
      </c>
      <c r="AG737" s="10">
        <v>3.5558459</v>
      </c>
      <c r="AH737" s="10">
        <v>3.5513257</v>
      </c>
      <c r="AI737" s="10">
        <v>3.5467010000000001</v>
      </c>
      <c r="AJ737" s="10">
        <v>3.5420115000000001</v>
      </c>
      <c r="AK737" s="10">
        <v>3.5372970000000001</v>
      </c>
      <c r="AL737" s="10">
        <v>3.5325969000000002</v>
      </c>
      <c r="AM737" s="10">
        <v>3.5279512</v>
      </c>
      <c r="AN737" s="10">
        <v>3.5233995</v>
      </c>
      <c r="AO737" s="10">
        <v>3.5189813999999999</v>
      </c>
      <c r="AP737" s="10">
        <v>3.5147366999999998</v>
      </c>
      <c r="AQ737" s="10">
        <v>3.5107051</v>
      </c>
      <c r="AR737" s="10">
        <v>3.5069262000000001</v>
      </c>
      <c r="AS737" s="10">
        <v>3.5034398000000002</v>
      </c>
      <c r="AT737" s="10">
        <v>3.5002794000000002</v>
      </c>
      <c r="AU737" s="10">
        <v>3.4974511000000001</v>
      </c>
      <c r="AV737" s="10">
        <v>3.4949539000000001</v>
      </c>
      <c r="AW737" s="10">
        <v>3.4927863000000001</v>
      </c>
      <c r="AX737" s="10">
        <v>3.4909471000000001</v>
      </c>
      <c r="AY737" s="10">
        <v>3.4894351000000001</v>
      </c>
      <c r="AZ737" s="10">
        <v>3.4882488999999999</v>
      </c>
      <c r="BA737" s="10">
        <v>3.4873873999999998</v>
      </c>
      <c r="BB737" s="10">
        <v>3.4868491000000001</v>
      </c>
      <c r="BC737" s="10">
        <v>3.4866329</v>
      </c>
      <c r="BD737" s="10">
        <v>3.4867374999999998</v>
      </c>
      <c r="BE737" s="10">
        <v>3.4871615</v>
      </c>
      <c r="BF737" s="10">
        <v>3.4879028000000001</v>
      </c>
      <c r="BG737" s="10">
        <v>3.4889546</v>
      </c>
      <c r="BH737" s="10">
        <v>3.4903089</v>
      </c>
      <c r="BI737" s="10">
        <v>3.4919579000000001</v>
      </c>
      <c r="BJ737" s="10">
        <v>3.4938934000000001</v>
      </c>
      <c r="BK737" s="10">
        <v>3.4961076000000002</v>
      </c>
      <c r="BL737" s="10">
        <v>3.4985925999999998</v>
      </c>
      <c r="BM737" s="10">
        <v>3.5013402999999998</v>
      </c>
      <c r="BN737" s="10">
        <v>3.5043427999999999</v>
      </c>
      <c r="BO737" s="10">
        <v>3.5075921000000001</v>
      </c>
      <c r="BP737" s="10">
        <v>3.5110804</v>
      </c>
      <c r="BQ737" s="10">
        <v>3.5147995999999999</v>
      </c>
      <c r="BR737" s="10">
        <v>3.5415670000000001</v>
      </c>
      <c r="BS737" s="10">
        <v>3.5749336999999999</v>
      </c>
      <c r="BU737" s="9">
        <v>98.6</v>
      </c>
      <c r="BV737" s="9">
        <v>100.63</v>
      </c>
      <c r="BW737" s="9">
        <v>102.14</v>
      </c>
      <c r="BX737" s="9">
        <v>102.87</v>
      </c>
      <c r="BY737" s="9">
        <v>101.07</v>
      </c>
      <c r="BZ737" s="9">
        <v>96.56</v>
      </c>
      <c r="CA737" s="9">
        <v>94.14</v>
      </c>
      <c r="CB737" s="9">
        <v>92.48</v>
      </c>
      <c r="CC737" s="9">
        <v>91.45</v>
      </c>
      <c r="CD737" s="9">
        <v>91.73</v>
      </c>
      <c r="CE737" s="9">
        <v>94.08</v>
      </c>
      <c r="CF737" s="9">
        <v>94.58</v>
      </c>
      <c r="CG737" s="9">
        <v>99.13</v>
      </c>
      <c r="CH737" s="9">
        <v>102.99</v>
      </c>
      <c r="CI737" s="9">
        <v>103.48</v>
      </c>
      <c r="CJ737" s="9">
        <v>103.67</v>
      </c>
      <c r="CK737" s="9">
        <v>96.71</v>
      </c>
      <c r="CL737" s="9">
        <v>84.71</v>
      </c>
      <c r="CM737" s="9">
        <v>80.010000000000005</v>
      </c>
      <c r="CN737" s="9">
        <v>76.760000000000005</v>
      </c>
      <c r="CO737" s="9">
        <v>76.12</v>
      </c>
      <c r="CP737" s="9">
        <v>76.58</v>
      </c>
      <c r="CQ737" s="9">
        <v>78.58</v>
      </c>
      <c r="CR737" s="9">
        <v>82.48</v>
      </c>
      <c r="CS737" s="9">
        <v>85.82</v>
      </c>
      <c r="CT737" s="9">
        <v>88.91</v>
      </c>
      <c r="CU737" s="9">
        <v>91.55</v>
      </c>
      <c r="CV737" s="9">
        <v>90.22</v>
      </c>
      <c r="CW737" s="9">
        <v>85.08</v>
      </c>
      <c r="CX737" s="9">
        <v>71.38</v>
      </c>
      <c r="CY737" s="9">
        <v>68.8</v>
      </c>
      <c r="CZ737" s="9">
        <v>67.48</v>
      </c>
      <c r="DA737" s="9">
        <v>68.02</v>
      </c>
      <c r="DB737" s="9">
        <v>68.41</v>
      </c>
      <c r="DC737" s="9">
        <v>69.14</v>
      </c>
      <c r="DD737" s="9">
        <v>74.14</v>
      </c>
      <c r="DE737" s="9">
        <v>77.91</v>
      </c>
      <c r="DF737" s="9">
        <v>81.400000000000006</v>
      </c>
      <c r="DG737" s="9">
        <v>82.77</v>
      </c>
      <c r="DH737" s="9">
        <v>81.849999999999994</v>
      </c>
      <c r="DI737" s="9">
        <v>78.37</v>
      </c>
      <c r="DJ737" s="9">
        <v>70.97</v>
      </c>
      <c r="DK737" s="9">
        <v>66.569999999999993</v>
      </c>
      <c r="DL737" s="9">
        <v>65.290000000000006</v>
      </c>
      <c r="DM737" s="9">
        <v>65.56</v>
      </c>
      <c r="DN737" s="9">
        <v>64.45</v>
      </c>
      <c r="DO737" s="9">
        <v>67.77</v>
      </c>
      <c r="DP737" s="9">
        <v>71.42</v>
      </c>
      <c r="DR737" s="9">
        <v>86.05</v>
      </c>
      <c r="DS737" s="9">
        <v>84.2</v>
      </c>
      <c r="DT737" s="9">
        <v>91.3</v>
      </c>
      <c r="DU737" s="9">
        <v>91.4</v>
      </c>
      <c r="DV737" s="9">
        <v>84.1</v>
      </c>
      <c r="DW737" s="9">
        <v>75.45</v>
      </c>
      <c r="DX737" s="9">
        <v>73.849999999999994</v>
      </c>
      <c r="DY737" s="9">
        <v>73.150000000000006</v>
      </c>
      <c r="DZ737" s="9">
        <v>71.95</v>
      </c>
      <c r="EA737" s="9">
        <v>71.95</v>
      </c>
      <c r="EB737" s="9">
        <v>74.650000000000006</v>
      </c>
      <c r="EC737" s="9">
        <v>80.2</v>
      </c>
      <c r="ED737" s="9">
        <v>82.15</v>
      </c>
      <c r="EE737" s="9">
        <v>83.6</v>
      </c>
      <c r="EF737" s="9">
        <v>86.4</v>
      </c>
      <c r="EG737" s="9">
        <v>86.8</v>
      </c>
      <c r="EH737" s="9">
        <v>82</v>
      </c>
      <c r="EI737" s="9">
        <v>68.3</v>
      </c>
      <c r="EJ737" s="9">
        <v>64</v>
      </c>
      <c r="EK737" s="9">
        <v>63.75</v>
      </c>
      <c r="EL737" s="9">
        <v>64.099999999999994</v>
      </c>
      <c r="EM737" s="9">
        <v>64.7</v>
      </c>
      <c r="EN737" s="9">
        <v>67.3</v>
      </c>
      <c r="EO737" s="9">
        <v>74.55</v>
      </c>
      <c r="EP737" s="9">
        <v>76.900000000000006</v>
      </c>
      <c r="EQ737" s="9">
        <v>77.150000000000006</v>
      </c>
      <c r="ER737" s="9">
        <v>77.099999999999994</v>
      </c>
      <c r="ES737" s="9">
        <v>76.55</v>
      </c>
      <c r="ET737" s="9">
        <v>73.5</v>
      </c>
      <c r="EU737" s="9">
        <v>65.099999999999994</v>
      </c>
      <c r="EV737" s="9">
        <v>62.45</v>
      </c>
      <c r="EW737" s="9">
        <v>62.25</v>
      </c>
      <c r="EX737" s="9">
        <v>62.4</v>
      </c>
      <c r="EY737" s="9">
        <v>62.95</v>
      </c>
      <c r="EZ737" s="9">
        <v>65.8</v>
      </c>
      <c r="FA737" s="9">
        <v>73.599999999999994</v>
      </c>
      <c r="FB737" s="9">
        <v>76.099999999999994</v>
      </c>
      <c r="FC737" s="9">
        <v>76.349999999999994</v>
      </c>
      <c r="FD737" s="9">
        <v>76.2</v>
      </c>
      <c r="FE737" s="9">
        <v>75.75</v>
      </c>
      <c r="FF737" s="9">
        <v>73.45</v>
      </c>
      <c r="FG737" s="9">
        <v>67.25</v>
      </c>
      <c r="FH737" s="9">
        <v>65.3</v>
      </c>
      <c r="FI737" s="9">
        <v>65.2</v>
      </c>
      <c r="FJ737" s="9">
        <v>65.400000000000006</v>
      </c>
      <c r="FK737" s="9">
        <v>65.7</v>
      </c>
      <c r="FL737" s="9">
        <v>67.150000000000006</v>
      </c>
      <c r="FM737" s="9">
        <v>71.05</v>
      </c>
      <c r="FO737" s="9">
        <v>84.670599999999993</v>
      </c>
      <c r="FP737" s="7">
        <v>74.37</v>
      </c>
      <c r="FQ737" s="9">
        <v>1.2997000000000001</v>
      </c>
      <c r="FR737" s="7">
        <f t="shared" si="131"/>
        <v>57.220897130106948</v>
      </c>
      <c r="FT737" s="7">
        <v>4.03</v>
      </c>
      <c r="FU737" s="7">
        <v>4.09</v>
      </c>
      <c r="FV737" s="9">
        <v>84.821200000000005</v>
      </c>
      <c r="FX737" s="9">
        <v>74.45</v>
      </c>
      <c r="FY737" s="9">
        <v>73.59</v>
      </c>
      <c r="FZ737" s="9">
        <v>72.91</v>
      </c>
      <c r="GA737" s="9">
        <v>72.010000000000005</v>
      </c>
      <c r="GB737" s="9">
        <v>70.78</v>
      </c>
      <c r="GD737">
        <v>1000</v>
      </c>
    </row>
    <row r="738" spans="1:186" x14ac:dyDescent="0.25">
      <c r="A738" s="6">
        <f t="shared" si="132"/>
        <v>45583</v>
      </c>
      <c r="B738" s="13">
        <f t="shared" si="126"/>
        <v>10</v>
      </c>
      <c r="C738" s="13">
        <f t="shared" si="127"/>
        <v>2024</v>
      </c>
      <c r="D738">
        <f t="shared" si="128"/>
        <v>202410</v>
      </c>
      <c r="E738">
        <f t="shared" si="129"/>
        <v>4</v>
      </c>
      <c r="F738">
        <f t="shared" si="130"/>
        <v>202404</v>
      </c>
      <c r="G738" t="s">
        <v>1548</v>
      </c>
      <c r="H738" s="9">
        <v>5</v>
      </c>
      <c r="I738" s="9">
        <v>4.95</v>
      </c>
      <c r="J738" s="10">
        <v>4.7565407999999998</v>
      </c>
      <c r="K738" s="10">
        <v>4.6112875000000004</v>
      </c>
      <c r="L738" s="10">
        <v>4.4736636000000001</v>
      </c>
      <c r="M738" s="10">
        <v>4.3371063000000003</v>
      </c>
      <c r="N738" s="10">
        <v>4.2003864000000002</v>
      </c>
      <c r="O738" s="10">
        <v>4.0688589000000004</v>
      </c>
      <c r="P738" s="10">
        <v>3.9476922999999999</v>
      </c>
      <c r="Q738" s="10">
        <v>3.8409702000000001</v>
      </c>
      <c r="R738" s="10">
        <v>3.7499541000000001</v>
      </c>
      <c r="S738" s="10">
        <v>3.6743711000000001</v>
      </c>
      <c r="T738" s="10">
        <v>3.6134062999999998</v>
      </c>
      <c r="U738" s="10">
        <v>3.5655735000000002</v>
      </c>
      <c r="V738" s="10">
        <v>3.5289293000000002</v>
      </c>
      <c r="W738" s="10">
        <v>3.5018015999999998</v>
      </c>
      <c r="X738" s="10">
        <v>3.4826339000000002</v>
      </c>
      <c r="Y738" s="10">
        <v>3.4698687000000001</v>
      </c>
      <c r="Z738" s="10">
        <v>3.4619491</v>
      </c>
      <c r="AA738" s="10">
        <v>3.4573181000000002</v>
      </c>
      <c r="AB738" s="10">
        <v>3.4545956000000002</v>
      </c>
      <c r="AC738" s="10">
        <v>3.4532229999999999</v>
      </c>
      <c r="AD738" s="10">
        <v>3.4528797</v>
      </c>
      <c r="AE738" s="10">
        <v>3.4532452999999999</v>
      </c>
      <c r="AF738" s="10">
        <v>3.453999</v>
      </c>
      <c r="AG738" s="10">
        <v>3.4548204</v>
      </c>
      <c r="AH738" s="10">
        <v>3.4554410999999998</v>
      </c>
      <c r="AI738" s="10">
        <v>3.4558233</v>
      </c>
      <c r="AJ738" s="10">
        <v>3.4559929999999999</v>
      </c>
      <c r="AK738" s="10">
        <v>3.4559760000000002</v>
      </c>
      <c r="AL738" s="10">
        <v>3.4557981999999998</v>
      </c>
      <c r="AM738" s="10">
        <v>3.4554855999999998</v>
      </c>
      <c r="AN738" s="10">
        <v>3.4550638999999999</v>
      </c>
      <c r="AO738" s="10">
        <v>3.4545591</v>
      </c>
      <c r="AP738" s="10">
        <v>3.4539971</v>
      </c>
      <c r="AQ738" s="10">
        <v>3.4534037</v>
      </c>
      <c r="AR738" s="10">
        <v>3.4528048</v>
      </c>
      <c r="AS738" s="10">
        <v>3.4522263</v>
      </c>
      <c r="AT738" s="10">
        <v>3.4516920999999998</v>
      </c>
      <c r="AU738" s="10">
        <v>3.4512181000000002</v>
      </c>
      <c r="AV738" s="10">
        <v>3.4508179999999999</v>
      </c>
      <c r="AW738" s="10">
        <v>3.4505056000000001</v>
      </c>
      <c r="AX738" s="10">
        <v>3.4502948</v>
      </c>
      <c r="AY738" s="10">
        <v>3.4501993999999998</v>
      </c>
      <c r="AZ738" s="10">
        <v>3.4502332</v>
      </c>
      <c r="BA738" s="10">
        <v>3.4504101</v>
      </c>
      <c r="BB738" s="10">
        <v>3.4507438000000001</v>
      </c>
      <c r="BC738" s="10">
        <v>3.4512482000000002</v>
      </c>
      <c r="BD738" s="10">
        <v>3.451937</v>
      </c>
      <c r="BE738" s="10">
        <v>3.4528241999999998</v>
      </c>
      <c r="BF738" s="10">
        <v>3.4539216000000001</v>
      </c>
      <c r="BG738" s="10">
        <v>3.4552320999999999</v>
      </c>
      <c r="BH738" s="10">
        <v>3.4567565999999998</v>
      </c>
      <c r="BI738" s="10">
        <v>3.4584955000000002</v>
      </c>
      <c r="BJ738" s="10">
        <v>3.4604498000000001</v>
      </c>
      <c r="BK738" s="10">
        <v>3.4626198000000001</v>
      </c>
      <c r="BL738" s="10">
        <v>3.4650064</v>
      </c>
      <c r="BM738" s="10">
        <v>3.4676103</v>
      </c>
      <c r="BN738" s="10">
        <v>3.4704318999999999</v>
      </c>
      <c r="BO738" s="10">
        <v>3.4734721</v>
      </c>
      <c r="BP738" s="10">
        <v>3.4767315000000001</v>
      </c>
      <c r="BQ738" s="10">
        <v>3.4802105999999999</v>
      </c>
      <c r="BR738" s="10">
        <v>3.5055518999999999</v>
      </c>
      <c r="BS738" s="10">
        <v>3.5378357</v>
      </c>
      <c r="BU738" s="9">
        <v>97.99</v>
      </c>
      <c r="BV738" s="9">
        <v>99.82</v>
      </c>
      <c r="BW738" s="9">
        <v>101.41</v>
      </c>
      <c r="BX738" s="9">
        <v>102.02</v>
      </c>
      <c r="BY738" s="9">
        <v>100.07</v>
      </c>
      <c r="BZ738" s="9">
        <v>95.81</v>
      </c>
      <c r="CA738" s="9">
        <v>93.38</v>
      </c>
      <c r="CB738" s="9">
        <v>91.66</v>
      </c>
      <c r="CC738" s="9">
        <v>90.66</v>
      </c>
      <c r="CD738" s="9">
        <v>90.94</v>
      </c>
      <c r="CE738" s="9">
        <v>93.29</v>
      </c>
      <c r="CF738" s="9">
        <v>93.8</v>
      </c>
      <c r="CG738" s="9">
        <v>98.35</v>
      </c>
      <c r="CH738" s="9">
        <v>102.21</v>
      </c>
      <c r="CI738" s="9">
        <v>102.7</v>
      </c>
      <c r="CJ738" s="9">
        <v>102.89</v>
      </c>
      <c r="CK738" s="9">
        <v>95.93</v>
      </c>
      <c r="CL738" s="9">
        <v>84.44</v>
      </c>
      <c r="CM738" s="9">
        <v>79.739999999999995</v>
      </c>
      <c r="CN738" s="9">
        <v>76.489999999999995</v>
      </c>
      <c r="CO738" s="9">
        <v>75.849999999999994</v>
      </c>
      <c r="CP738" s="9">
        <v>76.31</v>
      </c>
      <c r="CQ738" s="9">
        <v>78.31</v>
      </c>
      <c r="CR738" s="9">
        <v>82.11</v>
      </c>
      <c r="CS738" s="9">
        <v>85.45</v>
      </c>
      <c r="CT738" s="9">
        <v>88.54</v>
      </c>
      <c r="CU738" s="9">
        <v>91.18</v>
      </c>
      <c r="CV738" s="9">
        <v>89.85</v>
      </c>
      <c r="CW738" s="9">
        <v>84.71</v>
      </c>
      <c r="CX738" s="9">
        <v>71.41</v>
      </c>
      <c r="CY738" s="9">
        <v>68.83</v>
      </c>
      <c r="CZ738" s="9">
        <v>67.510000000000005</v>
      </c>
      <c r="DA738" s="9">
        <v>68.05</v>
      </c>
      <c r="DB738" s="9">
        <v>68.44</v>
      </c>
      <c r="DC738" s="9">
        <v>69.17</v>
      </c>
      <c r="DD738" s="9">
        <v>74.17</v>
      </c>
      <c r="DE738" s="9">
        <v>77.94</v>
      </c>
      <c r="DF738" s="9">
        <v>81.430000000000007</v>
      </c>
      <c r="DG738" s="9">
        <v>82.8</v>
      </c>
      <c r="DH738" s="9">
        <v>81.88</v>
      </c>
      <c r="DI738" s="9">
        <v>78.400000000000006</v>
      </c>
      <c r="DJ738" s="9">
        <v>71.3</v>
      </c>
      <c r="DK738" s="9">
        <v>66.900000000000006</v>
      </c>
      <c r="DL738" s="9">
        <v>65.62</v>
      </c>
      <c r="DM738" s="9">
        <v>65.89</v>
      </c>
      <c r="DN738" s="9">
        <v>64.78</v>
      </c>
      <c r="DO738" s="9">
        <v>68.099999999999994</v>
      </c>
      <c r="DP738" s="9">
        <v>71.849999999999994</v>
      </c>
      <c r="DR738" s="9">
        <v>85.3</v>
      </c>
      <c r="DS738" s="9">
        <v>83.4</v>
      </c>
      <c r="DT738" s="9">
        <v>90.3</v>
      </c>
      <c r="DU738" s="9">
        <v>90.7</v>
      </c>
      <c r="DV738" s="9">
        <v>83.5</v>
      </c>
      <c r="DW738" s="9">
        <v>74.849999999999994</v>
      </c>
      <c r="DX738" s="9">
        <v>73.25</v>
      </c>
      <c r="DY738" s="9">
        <v>72.55</v>
      </c>
      <c r="DZ738" s="9">
        <v>71.8</v>
      </c>
      <c r="EA738" s="9">
        <v>71.8</v>
      </c>
      <c r="EB738" s="9">
        <v>74.5</v>
      </c>
      <c r="EC738" s="9">
        <v>79.7</v>
      </c>
      <c r="ED738" s="9">
        <v>81.650000000000006</v>
      </c>
      <c r="EE738" s="9">
        <v>83.1</v>
      </c>
      <c r="EF738" s="9">
        <v>85.95</v>
      </c>
      <c r="EG738" s="9">
        <v>86.35</v>
      </c>
      <c r="EH738" s="9">
        <v>81.55</v>
      </c>
      <c r="EI738" s="9">
        <v>67.7</v>
      </c>
      <c r="EJ738" s="9">
        <v>63.4</v>
      </c>
      <c r="EK738" s="9">
        <v>63.15</v>
      </c>
      <c r="EL738" s="9">
        <v>63.5</v>
      </c>
      <c r="EM738" s="9">
        <v>64.05</v>
      </c>
      <c r="EN738" s="9">
        <v>66.7</v>
      </c>
      <c r="EO738" s="9">
        <v>74.2</v>
      </c>
      <c r="EP738" s="9">
        <v>76.599999999999994</v>
      </c>
      <c r="EQ738" s="9">
        <v>76.849999999999994</v>
      </c>
      <c r="ER738" s="9">
        <v>76.75</v>
      </c>
      <c r="ES738" s="9">
        <v>76.25</v>
      </c>
      <c r="ET738" s="9">
        <v>73.349999999999994</v>
      </c>
      <c r="EU738" s="9">
        <v>65.099999999999994</v>
      </c>
      <c r="EV738" s="9">
        <v>62.5</v>
      </c>
      <c r="EW738" s="9">
        <v>62.3</v>
      </c>
      <c r="EX738" s="9">
        <v>62.45</v>
      </c>
      <c r="EY738" s="9">
        <v>63</v>
      </c>
      <c r="EZ738" s="9">
        <v>65.7</v>
      </c>
      <c r="FA738" s="9">
        <v>73.45</v>
      </c>
      <c r="FB738" s="9">
        <v>75.900000000000006</v>
      </c>
      <c r="FC738" s="9">
        <v>76.150000000000006</v>
      </c>
      <c r="FD738" s="9">
        <v>76</v>
      </c>
      <c r="FE738" s="9">
        <v>75.55</v>
      </c>
      <c r="FF738" s="9">
        <v>73.349999999999994</v>
      </c>
      <c r="FG738" s="9">
        <v>67.25</v>
      </c>
      <c r="FH738" s="9">
        <v>65.3</v>
      </c>
      <c r="FI738" s="9">
        <v>65.2</v>
      </c>
      <c r="FJ738" s="9">
        <v>65.400000000000006</v>
      </c>
      <c r="FK738" s="9">
        <v>65.75</v>
      </c>
      <c r="FL738" s="9">
        <v>67.099999999999994</v>
      </c>
      <c r="FM738" s="9">
        <v>71.05</v>
      </c>
      <c r="FO738" s="9">
        <v>84.769199999999998</v>
      </c>
      <c r="FP738" s="7">
        <v>72.75</v>
      </c>
      <c r="FQ738" s="9">
        <v>1.3036000000000001</v>
      </c>
      <c r="FR738" s="7">
        <f t="shared" si="131"/>
        <v>55.80699601104633</v>
      </c>
      <c r="FT738" s="7">
        <v>3.99</v>
      </c>
      <c r="FU738" s="7">
        <v>4.05</v>
      </c>
      <c r="FV738" s="9">
        <v>84.9268</v>
      </c>
      <c r="FX738" s="9">
        <v>73.06</v>
      </c>
      <c r="FY738" s="9">
        <v>72.34</v>
      </c>
      <c r="FZ738" s="9">
        <v>71.790000000000006</v>
      </c>
      <c r="GA738" s="9">
        <v>71.08</v>
      </c>
      <c r="GB738" s="9">
        <v>70.06</v>
      </c>
      <c r="GD738">
        <v>1000</v>
      </c>
    </row>
    <row r="739" spans="1:186" x14ac:dyDescent="0.25">
      <c r="A739" s="6">
        <f t="shared" si="132"/>
        <v>45586</v>
      </c>
      <c r="B739" s="13">
        <f t="shared" si="126"/>
        <v>10</v>
      </c>
      <c r="C739" s="13">
        <f t="shared" si="127"/>
        <v>2024</v>
      </c>
      <c r="D739">
        <f t="shared" si="128"/>
        <v>202410</v>
      </c>
      <c r="E739">
        <f t="shared" si="129"/>
        <v>4</v>
      </c>
      <c r="F739">
        <f t="shared" si="130"/>
        <v>202404</v>
      </c>
      <c r="G739" t="s">
        <v>1549</v>
      </c>
      <c r="H739" s="9">
        <v>5</v>
      </c>
      <c r="I739" s="9">
        <v>4.95</v>
      </c>
      <c r="J739" s="10">
        <v>4.7245473000000002</v>
      </c>
      <c r="K739" s="10">
        <v>4.6069931999999998</v>
      </c>
      <c r="L739" s="10">
        <v>4.4780540999999996</v>
      </c>
      <c r="M739" s="10">
        <v>4.3408242000000001</v>
      </c>
      <c r="N739" s="10">
        <v>4.202394</v>
      </c>
      <c r="O739" s="10">
        <v>4.0715595000000002</v>
      </c>
      <c r="P739" s="10">
        <v>3.9552244000000001</v>
      </c>
      <c r="Q739" s="10">
        <v>3.8568311999999998</v>
      </c>
      <c r="R739" s="10">
        <v>3.7775026999999999</v>
      </c>
      <c r="S739" s="10">
        <v>3.7156813</v>
      </c>
      <c r="T739" s="10">
        <v>3.6695517999999998</v>
      </c>
      <c r="U739" s="10">
        <v>3.6363628000000001</v>
      </c>
      <c r="V739" s="10">
        <v>3.6122633</v>
      </c>
      <c r="W739" s="10">
        <v>3.5953086999999999</v>
      </c>
      <c r="X739" s="10">
        <v>3.5841386000000002</v>
      </c>
      <c r="Y739" s="10">
        <v>3.5773920000000001</v>
      </c>
      <c r="Z739" s="10">
        <v>3.5737082999999998</v>
      </c>
      <c r="AA739" s="10">
        <v>3.5717267000000001</v>
      </c>
      <c r="AB739" s="10">
        <v>3.5703065</v>
      </c>
      <c r="AC739" s="10">
        <v>3.5691438999999998</v>
      </c>
      <c r="AD739" s="10">
        <v>3.5681346</v>
      </c>
      <c r="AE739" s="10">
        <v>3.5671742000000002</v>
      </c>
      <c r="AF739" s="10">
        <v>3.5661581999999998</v>
      </c>
      <c r="AG739" s="10">
        <v>3.5649823</v>
      </c>
      <c r="AH739" s="10">
        <v>3.5635644000000002</v>
      </c>
      <c r="AI739" s="10">
        <v>3.5619120999999998</v>
      </c>
      <c r="AJ739" s="10">
        <v>3.5600553000000001</v>
      </c>
      <c r="AK739" s="10">
        <v>3.5580238</v>
      </c>
      <c r="AL739" s="10">
        <v>3.5558475</v>
      </c>
      <c r="AM739" s="10">
        <v>3.5535564000000002</v>
      </c>
      <c r="AN739" s="10">
        <v>3.5511803</v>
      </c>
      <c r="AO739" s="10">
        <v>3.5487491000000002</v>
      </c>
      <c r="AP739" s="10">
        <v>3.5462927</v>
      </c>
      <c r="AQ739" s="10">
        <v>3.5438410999999999</v>
      </c>
      <c r="AR739" s="10">
        <v>3.5414241</v>
      </c>
      <c r="AS739" s="10">
        <v>3.5390716000000002</v>
      </c>
      <c r="AT739" s="10">
        <v>3.5368115000000002</v>
      </c>
      <c r="AU739" s="10">
        <v>3.5346628999999998</v>
      </c>
      <c r="AV739" s="10">
        <v>3.5326431999999999</v>
      </c>
      <c r="AW739" s="10">
        <v>3.5307694999999999</v>
      </c>
      <c r="AX739" s="10">
        <v>3.5290591</v>
      </c>
      <c r="AY739" s="10">
        <v>3.5275292</v>
      </c>
      <c r="AZ739" s="10">
        <v>3.5261969</v>
      </c>
      <c r="BA739" s="10">
        <v>3.5250796000000002</v>
      </c>
      <c r="BB739" s="10">
        <v>3.5241943999999998</v>
      </c>
      <c r="BC739" s="10">
        <v>3.5235585</v>
      </c>
      <c r="BD739" s="10">
        <v>3.5231891000000002</v>
      </c>
      <c r="BE739" s="10">
        <v>3.5231035999999998</v>
      </c>
      <c r="BF739" s="10">
        <v>3.523317</v>
      </c>
      <c r="BG739" s="10">
        <v>3.5238344000000001</v>
      </c>
      <c r="BH739" s="10">
        <v>3.5246571000000002</v>
      </c>
      <c r="BI739" s="10">
        <v>3.5257865000000002</v>
      </c>
      <c r="BJ739" s="10">
        <v>3.5272241000000002</v>
      </c>
      <c r="BK739" s="10">
        <v>3.5289711000000001</v>
      </c>
      <c r="BL739" s="10">
        <v>3.5310290000000002</v>
      </c>
      <c r="BM739" s="10">
        <v>3.5333991999999999</v>
      </c>
      <c r="BN739" s="10">
        <v>3.5360830999999999</v>
      </c>
      <c r="BO739" s="10">
        <v>3.5390820999999999</v>
      </c>
      <c r="BP739" s="10">
        <v>3.5423976000000001</v>
      </c>
      <c r="BQ739" s="10">
        <v>3.5460308999999999</v>
      </c>
      <c r="BR739" s="10">
        <v>3.5741995000000002</v>
      </c>
      <c r="BS739" s="10">
        <v>3.6118033999999999</v>
      </c>
      <c r="BU739" s="9">
        <v>100.15</v>
      </c>
      <c r="BV739" s="9">
        <v>101.74</v>
      </c>
      <c r="BW739" s="9">
        <v>103.3</v>
      </c>
      <c r="BX739" s="9">
        <v>103.8</v>
      </c>
      <c r="BY739" s="9">
        <v>102.01</v>
      </c>
      <c r="BZ739" s="9">
        <v>97.11</v>
      </c>
      <c r="CA739" s="9">
        <v>94.64</v>
      </c>
      <c r="CB739" s="9">
        <v>92.96</v>
      </c>
      <c r="CC739" s="9">
        <v>92.39</v>
      </c>
      <c r="CD739" s="9">
        <v>92.67</v>
      </c>
      <c r="CE739" s="9">
        <v>93.39</v>
      </c>
      <c r="CF739" s="9">
        <v>95.34</v>
      </c>
      <c r="CG739" s="9">
        <v>99.78</v>
      </c>
      <c r="CH739" s="9">
        <v>103.53</v>
      </c>
      <c r="CI739" s="9">
        <v>103.74</v>
      </c>
      <c r="CJ739" s="9">
        <v>103.22</v>
      </c>
      <c r="CK739" s="9">
        <v>98.22</v>
      </c>
      <c r="CL739" s="9">
        <v>85.92</v>
      </c>
      <c r="CM739" s="9">
        <v>81.19</v>
      </c>
      <c r="CN739" s="9">
        <v>77.92</v>
      </c>
      <c r="CO739" s="9">
        <v>77.27</v>
      </c>
      <c r="CP739" s="9">
        <v>77.73</v>
      </c>
      <c r="CQ739" s="9">
        <v>79.72</v>
      </c>
      <c r="CR739" s="9">
        <v>83.52</v>
      </c>
      <c r="CS739" s="9">
        <v>86.86</v>
      </c>
      <c r="CT739" s="9">
        <v>89.95</v>
      </c>
      <c r="CU739" s="9">
        <v>92.35</v>
      </c>
      <c r="CV739" s="9">
        <v>91.02</v>
      </c>
      <c r="CW739" s="9">
        <v>85.88</v>
      </c>
      <c r="CX739" s="9">
        <v>72.58</v>
      </c>
      <c r="CY739" s="9">
        <v>70</v>
      </c>
      <c r="CZ739" s="9">
        <v>68.680000000000007</v>
      </c>
      <c r="DA739" s="9">
        <v>69.22</v>
      </c>
      <c r="DB739" s="9">
        <v>69.61</v>
      </c>
      <c r="DC739" s="9">
        <v>70.34</v>
      </c>
      <c r="DD739" s="9">
        <v>75.34</v>
      </c>
      <c r="DE739" s="9">
        <v>79.11</v>
      </c>
      <c r="DF739" s="9">
        <v>82.6</v>
      </c>
      <c r="DG739" s="9">
        <v>83.97</v>
      </c>
      <c r="DH739" s="9">
        <v>83.05</v>
      </c>
      <c r="DI739" s="9">
        <v>79.569999999999993</v>
      </c>
      <c r="DJ739" s="9">
        <v>72.47</v>
      </c>
      <c r="DK739" s="9">
        <v>68.069999999999993</v>
      </c>
      <c r="DL739" s="9">
        <v>66.790000000000006</v>
      </c>
      <c r="DM739" s="9">
        <v>67.06</v>
      </c>
      <c r="DN739" s="9">
        <v>65.95</v>
      </c>
      <c r="DO739" s="9">
        <v>69.27</v>
      </c>
      <c r="DP739" s="9">
        <v>73.02</v>
      </c>
      <c r="DR739" s="9">
        <v>86.95</v>
      </c>
      <c r="DS739" s="9">
        <v>85.05</v>
      </c>
      <c r="DT739" s="9">
        <v>91.9</v>
      </c>
      <c r="DU739" s="9">
        <v>92.2</v>
      </c>
      <c r="DV739" s="9">
        <v>84.3</v>
      </c>
      <c r="DW739" s="9">
        <v>75.900000000000006</v>
      </c>
      <c r="DX739" s="9">
        <v>74.25</v>
      </c>
      <c r="DY739" s="9">
        <v>73.55</v>
      </c>
      <c r="DZ739" s="9">
        <v>72.8</v>
      </c>
      <c r="EA739" s="9">
        <v>72.8</v>
      </c>
      <c r="EB739" s="9">
        <v>75.5</v>
      </c>
      <c r="EC739" s="9">
        <v>80.400000000000006</v>
      </c>
      <c r="ED739" s="9">
        <v>82.35</v>
      </c>
      <c r="EE739" s="9">
        <v>83.8</v>
      </c>
      <c r="EF739" s="9">
        <v>86.65</v>
      </c>
      <c r="EG739" s="9">
        <v>87.05</v>
      </c>
      <c r="EH739" s="9">
        <v>82.25</v>
      </c>
      <c r="EI739" s="9">
        <v>68.2</v>
      </c>
      <c r="EJ739" s="9">
        <v>63.85</v>
      </c>
      <c r="EK739" s="9">
        <v>63.55</v>
      </c>
      <c r="EL739" s="9">
        <v>63.95</v>
      </c>
      <c r="EM739" s="9">
        <v>64.5</v>
      </c>
      <c r="EN739" s="9">
        <v>67.150000000000006</v>
      </c>
      <c r="EO739" s="9">
        <v>74.55</v>
      </c>
      <c r="EP739" s="9">
        <v>76.900000000000006</v>
      </c>
      <c r="EQ739" s="9">
        <v>77.2</v>
      </c>
      <c r="ER739" s="9">
        <v>77.099999999999994</v>
      </c>
      <c r="ES739" s="9">
        <v>76.599999999999994</v>
      </c>
      <c r="ET739" s="9">
        <v>73.5</v>
      </c>
      <c r="EU739" s="9">
        <v>64.75</v>
      </c>
      <c r="EV739" s="9">
        <v>62</v>
      </c>
      <c r="EW739" s="9">
        <v>61.75</v>
      </c>
      <c r="EX739" s="9">
        <v>61.95</v>
      </c>
      <c r="EY739" s="9">
        <v>62.5</v>
      </c>
      <c r="EZ739" s="9">
        <v>65.400000000000006</v>
      </c>
      <c r="FA739" s="9">
        <v>73.7</v>
      </c>
      <c r="FB739" s="9">
        <v>76.349999999999994</v>
      </c>
      <c r="FC739" s="9">
        <v>76.599999999999994</v>
      </c>
      <c r="FD739" s="9">
        <v>76.45</v>
      </c>
      <c r="FE739" s="9">
        <v>76</v>
      </c>
      <c r="FF739" s="9">
        <v>73.55</v>
      </c>
      <c r="FG739" s="9">
        <v>66.900000000000006</v>
      </c>
      <c r="FH739" s="9">
        <v>64.8</v>
      </c>
      <c r="FI739" s="9">
        <v>64.650000000000006</v>
      </c>
      <c r="FJ739" s="9">
        <v>64.849999999999994</v>
      </c>
      <c r="FK739" s="9">
        <v>65.2</v>
      </c>
      <c r="FL739" s="9">
        <v>66.599999999999994</v>
      </c>
      <c r="FM739" s="9">
        <v>70.55</v>
      </c>
      <c r="FO739" s="9">
        <v>84.706199999999995</v>
      </c>
      <c r="FP739" s="7">
        <v>73.290000000000006</v>
      </c>
      <c r="FQ739" s="9">
        <v>1.3002</v>
      </c>
      <c r="FR739" s="7">
        <f t="shared" si="131"/>
        <v>56.368251038301807</v>
      </c>
      <c r="FT739" s="7">
        <v>4.05</v>
      </c>
      <c r="FU739" s="7">
        <v>4.1399999999999997</v>
      </c>
      <c r="FV739" s="9">
        <v>84.8536</v>
      </c>
      <c r="FX739" s="9">
        <v>74.290000000000006</v>
      </c>
      <c r="FY739" s="9">
        <v>73.55</v>
      </c>
      <c r="FZ739" s="9">
        <v>72.900000000000006</v>
      </c>
      <c r="GA739" s="9">
        <v>72.02</v>
      </c>
      <c r="GB739" s="9">
        <v>70.81</v>
      </c>
      <c r="GD739">
        <v>1000</v>
      </c>
    </row>
    <row r="740" spans="1:186" x14ac:dyDescent="0.25">
      <c r="A740" s="6">
        <f t="shared" si="132"/>
        <v>45587</v>
      </c>
      <c r="B740" s="13">
        <f t="shared" si="126"/>
        <v>10</v>
      </c>
      <c r="C740" s="13">
        <f t="shared" si="127"/>
        <v>2024</v>
      </c>
      <c r="D740">
        <f t="shared" si="128"/>
        <v>202410</v>
      </c>
      <c r="E740">
        <f t="shared" si="129"/>
        <v>4</v>
      </c>
      <c r="F740">
        <f t="shared" si="130"/>
        <v>202404</v>
      </c>
      <c r="G740" t="s">
        <v>1550</v>
      </c>
      <c r="H740" s="9">
        <v>5</v>
      </c>
      <c r="I740" s="9">
        <v>4.95</v>
      </c>
      <c r="J740" s="10">
        <v>4.7159402999999998</v>
      </c>
      <c r="K740" s="10">
        <v>4.6058519000000002</v>
      </c>
      <c r="L740" s="10">
        <v>4.4784972999999999</v>
      </c>
      <c r="M740" s="10">
        <v>4.3411958999999998</v>
      </c>
      <c r="N740" s="10">
        <v>4.2037502</v>
      </c>
      <c r="O740" s="10">
        <v>4.0749351000000003</v>
      </c>
      <c r="P740" s="10">
        <v>3.9618383000000001</v>
      </c>
      <c r="Q740" s="10">
        <v>3.8676827999999999</v>
      </c>
      <c r="R740" s="10">
        <v>3.7933058000000002</v>
      </c>
      <c r="S740" s="10">
        <v>3.7370027000000001</v>
      </c>
      <c r="T740" s="10">
        <v>3.6965226000000002</v>
      </c>
      <c r="U740" s="10">
        <v>3.6687145000000001</v>
      </c>
      <c r="V740" s="10">
        <v>3.6490209999999998</v>
      </c>
      <c r="W740" s="10">
        <v>3.6354342000000002</v>
      </c>
      <c r="X740" s="10">
        <v>3.6267184000000001</v>
      </c>
      <c r="Y740" s="10">
        <v>3.6216377</v>
      </c>
      <c r="Z740" s="10">
        <v>3.6189562</v>
      </c>
      <c r="AA740" s="10">
        <v>3.6174382999999999</v>
      </c>
      <c r="AB740" s="10">
        <v>3.6160586000000001</v>
      </c>
      <c r="AC740" s="10">
        <v>3.6145931</v>
      </c>
      <c r="AD740" s="10">
        <v>3.6130084</v>
      </c>
      <c r="AE740" s="10">
        <v>3.6112714000000001</v>
      </c>
      <c r="AF740" s="10">
        <v>3.6093486000000001</v>
      </c>
      <c r="AG740" s="10">
        <v>3.6072068000000002</v>
      </c>
      <c r="AH740" s="10">
        <v>3.6048235000000002</v>
      </c>
      <c r="AI740" s="10">
        <v>3.6022194000000001</v>
      </c>
      <c r="AJ740" s="10">
        <v>3.5994261999999999</v>
      </c>
      <c r="AK740" s="10">
        <v>3.5964754000000001</v>
      </c>
      <c r="AL740" s="10">
        <v>3.5933986</v>
      </c>
      <c r="AM740" s="10">
        <v>3.5902273</v>
      </c>
      <c r="AN740" s="10">
        <v>3.5869932000000002</v>
      </c>
      <c r="AO740" s="10">
        <v>3.5837276999999998</v>
      </c>
      <c r="AP740" s="10">
        <v>3.5804624999999999</v>
      </c>
      <c r="AQ740" s="10">
        <v>3.5772290999999998</v>
      </c>
      <c r="AR740" s="10">
        <v>3.5740590999999999</v>
      </c>
      <c r="AS740" s="10">
        <v>3.5709841</v>
      </c>
      <c r="AT740" s="10">
        <v>3.5680334</v>
      </c>
      <c r="AU740" s="10">
        <v>3.5652276000000001</v>
      </c>
      <c r="AV740" s="10">
        <v>3.5625848000000002</v>
      </c>
      <c r="AW740" s="10">
        <v>3.5601234000000002</v>
      </c>
      <c r="AX740" s="10">
        <v>3.5578617000000001</v>
      </c>
      <c r="AY740" s="10">
        <v>3.5558177999999998</v>
      </c>
      <c r="AZ740" s="10">
        <v>3.5540101000000002</v>
      </c>
      <c r="BA740" s="10">
        <v>3.5524569000000001</v>
      </c>
      <c r="BB740" s="10">
        <v>3.5511764000000001</v>
      </c>
      <c r="BC740" s="10">
        <v>3.5501868000000001</v>
      </c>
      <c r="BD740" s="10">
        <v>3.5495066</v>
      </c>
      <c r="BE740" s="10">
        <v>3.5491538</v>
      </c>
      <c r="BF740" s="10">
        <v>3.5491440999999999</v>
      </c>
      <c r="BG740" s="10">
        <v>3.5494786999999999</v>
      </c>
      <c r="BH740" s="10">
        <v>3.5501550000000002</v>
      </c>
      <c r="BI740" s="10">
        <v>3.5511701000000002</v>
      </c>
      <c r="BJ740" s="10">
        <v>3.5525213999999998</v>
      </c>
      <c r="BK740" s="10">
        <v>3.5542061</v>
      </c>
      <c r="BL740" s="10">
        <v>3.5562212999999998</v>
      </c>
      <c r="BM740" s="10">
        <v>3.5585643999999998</v>
      </c>
      <c r="BN740" s="10">
        <v>3.5612324000000002</v>
      </c>
      <c r="BO740" s="10">
        <v>3.5642228</v>
      </c>
      <c r="BP740" s="10">
        <v>3.5675327999999999</v>
      </c>
      <c r="BQ740" s="10">
        <v>3.5711594</v>
      </c>
      <c r="BR740" s="10">
        <v>3.5991246000000001</v>
      </c>
      <c r="BS740" s="10">
        <v>3.6360266000000001</v>
      </c>
      <c r="BU740" s="9">
        <v>101.89</v>
      </c>
      <c r="BV740" s="9">
        <v>103.46</v>
      </c>
      <c r="BW740" s="9">
        <v>104.86</v>
      </c>
      <c r="BX740" s="9">
        <v>105.23</v>
      </c>
      <c r="BY740" s="9">
        <v>103.36</v>
      </c>
      <c r="BZ740" s="9">
        <v>98.8</v>
      </c>
      <c r="CA740" s="9">
        <v>96.47</v>
      </c>
      <c r="CB740" s="9">
        <v>94.77</v>
      </c>
      <c r="CC740" s="9">
        <v>94.22</v>
      </c>
      <c r="CD740" s="9">
        <v>94.43</v>
      </c>
      <c r="CE740" s="9">
        <v>95.01</v>
      </c>
      <c r="CF740" s="9">
        <v>96.68</v>
      </c>
      <c r="CG740" s="9">
        <v>101</v>
      </c>
      <c r="CH740" s="9">
        <v>104.8</v>
      </c>
      <c r="CI740" s="9">
        <v>105.17</v>
      </c>
      <c r="CJ740" s="9">
        <v>104.66</v>
      </c>
      <c r="CK740" s="9">
        <v>99.56</v>
      </c>
      <c r="CL740" s="9">
        <v>86.95</v>
      </c>
      <c r="CM740" s="9">
        <v>82.17</v>
      </c>
      <c r="CN740" s="9">
        <v>78.760000000000005</v>
      </c>
      <c r="CO740" s="9">
        <v>78.09</v>
      </c>
      <c r="CP740" s="9">
        <v>78.36</v>
      </c>
      <c r="CQ740" s="9">
        <v>80.42</v>
      </c>
      <c r="CR740" s="9">
        <v>83.99</v>
      </c>
      <c r="CS740" s="9">
        <v>87.51</v>
      </c>
      <c r="CT740" s="9">
        <v>90.27</v>
      </c>
      <c r="CU740" s="9">
        <v>92.92</v>
      </c>
      <c r="CV740" s="9">
        <v>91.59</v>
      </c>
      <c r="CW740" s="9">
        <v>86.26</v>
      </c>
      <c r="CX740" s="9">
        <v>72.64</v>
      </c>
      <c r="CY740" s="9">
        <v>69.83</v>
      </c>
      <c r="CZ740" s="9">
        <v>68.510000000000005</v>
      </c>
      <c r="DA740" s="9">
        <v>69.19</v>
      </c>
      <c r="DB740" s="9">
        <v>69.58</v>
      </c>
      <c r="DC740" s="9">
        <v>70.3</v>
      </c>
      <c r="DD740" s="9">
        <v>75.150000000000006</v>
      </c>
      <c r="DE740" s="9">
        <v>78.91</v>
      </c>
      <c r="DF740" s="9">
        <v>82.4</v>
      </c>
      <c r="DG740" s="9">
        <v>83.6</v>
      </c>
      <c r="DH740" s="9">
        <v>82.7</v>
      </c>
      <c r="DI740" s="9">
        <v>79.22</v>
      </c>
      <c r="DJ740" s="9">
        <v>71.92</v>
      </c>
      <c r="DK740" s="9">
        <v>67.52</v>
      </c>
      <c r="DL740" s="9">
        <v>66.239999999999995</v>
      </c>
      <c r="DM740" s="9">
        <v>66.510000000000005</v>
      </c>
      <c r="DN740" s="9">
        <v>65.400000000000006</v>
      </c>
      <c r="DO740" s="9">
        <v>68.72</v>
      </c>
      <c r="DP740" s="9">
        <v>72.42</v>
      </c>
      <c r="DR740" s="9">
        <v>88.65</v>
      </c>
      <c r="DS740" s="9">
        <v>87.1</v>
      </c>
      <c r="DT740" s="9">
        <v>93.45</v>
      </c>
      <c r="DU740" s="9">
        <v>93.15</v>
      </c>
      <c r="DV740" s="9">
        <v>85.8</v>
      </c>
      <c r="DW740" s="9">
        <v>77.45</v>
      </c>
      <c r="DX740" s="9">
        <v>75.8</v>
      </c>
      <c r="DY740" s="9">
        <v>75.099999999999994</v>
      </c>
      <c r="DZ740" s="9">
        <v>73.5</v>
      </c>
      <c r="EA740" s="9">
        <v>73.5</v>
      </c>
      <c r="EB740" s="9">
        <v>76.2</v>
      </c>
      <c r="EC740" s="9">
        <v>81.400000000000006</v>
      </c>
      <c r="ED740" s="9">
        <v>83.25</v>
      </c>
      <c r="EE740" s="9">
        <v>84.5</v>
      </c>
      <c r="EF740" s="9">
        <v>87.1</v>
      </c>
      <c r="EG740" s="9">
        <v>87.35</v>
      </c>
      <c r="EH740" s="9">
        <v>82.55</v>
      </c>
      <c r="EI740" s="9">
        <v>68.5</v>
      </c>
      <c r="EJ740" s="9">
        <v>64.150000000000006</v>
      </c>
      <c r="EK740" s="9">
        <v>63.85</v>
      </c>
      <c r="EL740" s="9">
        <v>64.25</v>
      </c>
      <c r="EM740" s="9">
        <v>64.8</v>
      </c>
      <c r="EN740" s="9">
        <v>67.400000000000006</v>
      </c>
      <c r="EO740" s="9">
        <v>74.75</v>
      </c>
      <c r="EP740" s="9">
        <v>77.099999999999994</v>
      </c>
      <c r="EQ740" s="9">
        <v>77.349999999999994</v>
      </c>
      <c r="ER740" s="9">
        <v>77.25</v>
      </c>
      <c r="ES740" s="9">
        <v>76.75</v>
      </c>
      <c r="ET740" s="9">
        <v>73.900000000000006</v>
      </c>
      <c r="EU740" s="9">
        <v>65.900000000000006</v>
      </c>
      <c r="EV740" s="9">
        <v>63.35</v>
      </c>
      <c r="EW740" s="9">
        <v>63.15</v>
      </c>
      <c r="EX740" s="9">
        <v>63.3</v>
      </c>
      <c r="EY740" s="9">
        <v>63.85</v>
      </c>
      <c r="EZ740" s="9">
        <v>66.8</v>
      </c>
      <c r="FA740" s="9">
        <v>75.150000000000006</v>
      </c>
      <c r="FB740" s="9">
        <v>77.8</v>
      </c>
      <c r="FC740" s="9">
        <v>78.05</v>
      </c>
      <c r="FD740" s="9">
        <v>77.900000000000006</v>
      </c>
      <c r="FE740" s="9">
        <v>77.400000000000006</v>
      </c>
      <c r="FF740" s="9">
        <v>75</v>
      </c>
      <c r="FG740" s="9">
        <v>68.3</v>
      </c>
      <c r="FH740" s="9">
        <v>66.2</v>
      </c>
      <c r="FI740" s="9">
        <v>66.099999999999994</v>
      </c>
      <c r="FJ740" s="9">
        <v>66.3</v>
      </c>
      <c r="FK740" s="9">
        <v>66.650000000000006</v>
      </c>
      <c r="FL740" s="9">
        <v>68.05</v>
      </c>
      <c r="FM740" s="9">
        <v>72</v>
      </c>
      <c r="FO740" s="9">
        <v>84.617099999999994</v>
      </c>
      <c r="FP740" s="7">
        <v>75.59</v>
      </c>
      <c r="FQ740" s="9">
        <v>1.2975000000000001</v>
      </c>
      <c r="FR740" s="7">
        <f t="shared" si="131"/>
        <v>58.25818882466281</v>
      </c>
      <c r="FT740" s="7">
        <v>4.07</v>
      </c>
      <c r="FU740" s="7">
        <v>4.16</v>
      </c>
      <c r="FV740" s="9">
        <v>84.772800000000004</v>
      </c>
      <c r="FX740" s="9">
        <v>76.040000000000006</v>
      </c>
      <c r="FY740" s="9">
        <v>75.180000000000007</v>
      </c>
      <c r="FZ740" s="9">
        <v>74.400000000000006</v>
      </c>
      <c r="GA740" s="9">
        <v>73.31</v>
      </c>
      <c r="GB740" s="9">
        <v>71.78</v>
      </c>
      <c r="GD740">
        <v>1000</v>
      </c>
    </row>
    <row r="741" spans="1:186" x14ac:dyDescent="0.25">
      <c r="A741" s="6">
        <f t="shared" si="132"/>
        <v>45588</v>
      </c>
      <c r="B741" s="13">
        <f t="shared" si="126"/>
        <v>10</v>
      </c>
      <c r="C741" s="13">
        <f t="shared" si="127"/>
        <v>2024</v>
      </c>
      <c r="D741">
        <f t="shared" si="128"/>
        <v>202410</v>
      </c>
      <c r="E741">
        <f t="shared" si="129"/>
        <v>4</v>
      </c>
      <c r="F741">
        <f t="shared" si="130"/>
        <v>202404</v>
      </c>
      <c r="G741" t="s">
        <v>1551</v>
      </c>
      <c r="H741" s="9">
        <v>5</v>
      </c>
      <c r="I741" s="9">
        <v>4.95</v>
      </c>
      <c r="J741" s="10">
        <v>4.7066382999999998</v>
      </c>
      <c r="K741" s="10">
        <v>4.6034614999999999</v>
      </c>
      <c r="L741" s="10">
        <v>4.4767190000000001</v>
      </c>
      <c r="M741" s="10">
        <v>4.3384223000000004</v>
      </c>
      <c r="N741" s="10">
        <v>4.2008418000000001</v>
      </c>
      <c r="O741" s="10">
        <v>4.0734887000000004</v>
      </c>
      <c r="P741" s="10">
        <v>3.9631634</v>
      </c>
      <c r="Q741" s="10">
        <v>3.8728351999999999</v>
      </c>
      <c r="R741" s="10">
        <v>3.8026984000000001</v>
      </c>
      <c r="S741" s="10">
        <v>3.7511695</v>
      </c>
      <c r="T741" s="10">
        <v>3.7152058000000001</v>
      </c>
      <c r="U741" s="10">
        <v>3.6920215000000001</v>
      </c>
      <c r="V741" s="10">
        <v>3.6769324000000001</v>
      </c>
      <c r="W741" s="10">
        <v>3.6677938000000001</v>
      </c>
      <c r="X741" s="10">
        <v>3.6633035999999999</v>
      </c>
      <c r="Y741" s="10">
        <v>3.6621597000000001</v>
      </c>
      <c r="Z741" s="10">
        <v>3.6630598999999999</v>
      </c>
      <c r="AA741" s="10">
        <v>3.6647021</v>
      </c>
      <c r="AB741" s="10">
        <v>3.6660126000000002</v>
      </c>
      <c r="AC741" s="10">
        <v>3.6667874999999999</v>
      </c>
      <c r="AD741" s="10">
        <v>3.6670297000000001</v>
      </c>
      <c r="AE741" s="10">
        <v>3.6667421</v>
      </c>
      <c r="AF741" s="10">
        <v>3.6659278</v>
      </c>
      <c r="AG741" s="10">
        <v>3.6645897000000001</v>
      </c>
      <c r="AH741" s="10">
        <v>3.6627410999999999</v>
      </c>
      <c r="AI741" s="10">
        <v>3.6604361000000001</v>
      </c>
      <c r="AJ741" s="10">
        <v>3.6577394999999999</v>
      </c>
      <c r="AK741" s="10">
        <v>3.6547158</v>
      </c>
      <c r="AL741" s="10">
        <v>3.6514294</v>
      </c>
      <c r="AM741" s="10">
        <v>3.6479450999999998</v>
      </c>
      <c r="AN741" s="10">
        <v>3.6443273</v>
      </c>
      <c r="AO741" s="10">
        <v>3.6406405999999998</v>
      </c>
      <c r="AP741" s="10">
        <v>3.6369495999999999</v>
      </c>
      <c r="AQ741" s="10">
        <v>3.6333188000000001</v>
      </c>
      <c r="AR741" s="10">
        <v>3.6298127</v>
      </c>
      <c r="AS741" s="10">
        <v>3.6264960999999998</v>
      </c>
      <c r="AT741" s="10">
        <v>3.6234256</v>
      </c>
      <c r="AU741" s="10">
        <v>3.6206201</v>
      </c>
      <c r="AV741" s="10">
        <v>3.6180872000000002</v>
      </c>
      <c r="AW741" s="10">
        <v>3.6158340999999998</v>
      </c>
      <c r="AX741" s="10">
        <v>3.6138683999999999</v>
      </c>
      <c r="AY741" s="10">
        <v>3.6121973999999999</v>
      </c>
      <c r="AZ741" s="10">
        <v>3.6108285000000002</v>
      </c>
      <c r="BA741" s="10">
        <v>3.6097690999999998</v>
      </c>
      <c r="BB741" s="10">
        <v>3.6090266999999998</v>
      </c>
      <c r="BC741" s="10">
        <v>3.6086087</v>
      </c>
      <c r="BD741" s="10">
        <v>3.6085224999999999</v>
      </c>
      <c r="BE741" s="10">
        <v>3.6087753999999999</v>
      </c>
      <c r="BF741" s="10">
        <v>3.6093725999999999</v>
      </c>
      <c r="BG741" s="10">
        <v>3.6103087</v>
      </c>
      <c r="BH741" s="10">
        <v>3.6115753000000002</v>
      </c>
      <c r="BI741" s="10">
        <v>3.6131644000000001</v>
      </c>
      <c r="BJ741" s="10">
        <v>3.6150677</v>
      </c>
      <c r="BK741" s="10">
        <v>3.6172768</v>
      </c>
      <c r="BL741" s="10">
        <v>3.6197835999999999</v>
      </c>
      <c r="BM741" s="10">
        <v>3.6225798999999999</v>
      </c>
      <c r="BN741" s="10">
        <v>3.6256572999999999</v>
      </c>
      <c r="BO741" s="10">
        <v>3.6290076999999998</v>
      </c>
      <c r="BP741" s="10">
        <v>3.6326228</v>
      </c>
      <c r="BQ741" s="10">
        <v>3.6364944000000001</v>
      </c>
      <c r="BR741" s="10">
        <v>3.6646405</v>
      </c>
      <c r="BS741" s="10">
        <v>3.6998953999999999</v>
      </c>
      <c r="BU741" s="9">
        <v>103.68</v>
      </c>
      <c r="BV741" s="9">
        <v>105.13</v>
      </c>
      <c r="BW741" s="9">
        <v>106.48</v>
      </c>
      <c r="BX741" s="9">
        <v>106.81</v>
      </c>
      <c r="BY741" s="9">
        <v>104.89</v>
      </c>
      <c r="BZ741" s="9">
        <v>100.53</v>
      </c>
      <c r="CA741" s="9">
        <v>97.83</v>
      </c>
      <c r="CB741" s="9">
        <v>96.18</v>
      </c>
      <c r="CC741" s="9">
        <v>95.75</v>
      </c>
      <c r="CD741" s="9">
        <v>95.98</v>
      </c>
      <c r="CE741" s="9">
        <v>96.53</v>
      </c>
      <c r="CF741" s="9">
        <v>98.13</v>
      </c>
      <c r="CG741" s="9">
        <v>102.43</v>
      </c>
      <c r="CH741" s="9">
        <v>106.22</v>
      </c>
      <c r="CI741" s="9">
        <v>106.63</v>
      </c>
      <c r="CJ741" s="9">
        <v>106.19</v>
      </c>
      <c r="CK741" s="9">
        <v>100.93</v>
      </c>
      <c r="CL741" s="9">
        <v>87.97</v>
      </c>
      <c r="CM741" s="9">
        <v>82.97</v>
      </c>
      <c r="CN741" s="9">
        <v>79.56</v>
      </c>
      <c r="CO741" s="9">
        <v>78.959999999999994</v>
      </c>
      <c r="CP741" s="9">
        <v>79.27</v>
      </c>
      <c r="CQ741" s="9">
        <v>81.150000000000006</v>
      </c>
      <c r="CR741" s="9">
        <v>84.75</v>
      </c>
      <c r="CS741" s="9">
        <v>88.27</v>
      </c>
      <c r="CT741" s="9">
        <v>91.05</v>
      </c>
      <c r="CU741" s="9">
        <v>93.47</v>
      </c>
      <c r="CV741" s="9">
        <v>92.13</v>
      </c>
      <c r="CW741" s="9">
        <v>86.75</v>
      </c>
      <c r="CX741" s="9">
        <v>72.790000000000006</v>
      </c>
      <c r="CY741" s="9">
        <v>69.989999999999995</v>
      </c>
      <c r="CZ741" s="9">
        <v>68.67</v>
      </c>
      <c r="DA741" s="9">
        <v>69.33</v>
      </c>
      <c r="DB741" s="9">
        <v>69.72</v>
      </c>
      <c r="DC741" s="9">
        <v>70.44</v>
      </c>
      <c r="DD741" s="9">
        <v>75.52</v>
      </c>
      <c r="DE741" s="9">
        <v>79.2</v>
      </c>
      <c r="DF741" s="9">
        <v>82.69</v>
      </c>
      <c r="DG741" s="9">
        <v>83.6</v>
      </c>
      <c r="DH741" s="9">
        <v>82.7</v>
      </c>
      <c r="DI741" s="9">
        <v>79.22</v>
      </c>
      <c r="DJ741" s="9">
        <v>72.16</v>
      </c>
      <c r="DK741" s="9">
        <v>67.760000000000005</v>
      </c>
      <c r="DL741" s="9">
        <v>66.489999999999995</v>
      </c>
      <c r="DM741" s="9">
        <v>66.760000000000005</v>
      </c>
      <c r="DN741" s="9">
        <v>65.64</v>
      </c>
      <c r="DO741" s="9">
        <v>68.959999999999994</v>
      </c>
      <c r="DP741" s="9">
        <v>72.67</v>
      </c>
      <c r="DR741" s="9">
        <v>90.65</v>
      </c>
      <c r="DS741" s="9">
        <v>88.05</v>
      </c>
      <c r="DT741" s="9">
        <v>94.7</v>
      </c>
      <c r="DU741" s="9">
        <v>95</v>
      </c>
      <c r="DV741" s="9">
        <v>86.85</v>
      </c>
      <c r="DW741" s="9">
        <v>78.45</v>
      </c>
      <c r="DX741" s="9">
        <v>76.8</v>
      </c>
      <c r="DY741" s="9">
        <v>76.099999999999994</v>
      </c>
      <c r="DZ741" s="9">
        <v>74.5</v>
      </c>
      <c r="EA741" s="9">
        <v>74.5</v>
      </c>
      <c r="EB741" s="9">
        <v>77.2</v>
      </c>
      <c r="EC741" s="9">
        <v>82.2</v>
      </c>
      <c r="ED741" s="9">
        <v>84</v>
      </c>
      <c r="EE741" s="9">
        <v>85.4</v>
      </c>
      <c r="EF741" s="9">
        <v>88.3</v>
      </c>
      <c r="EG741" s="9">
        <v>88.6</v>
      </c>
      <c r="EH741" s="9">
        <v>83.6</v>
      </c>
      <c r="EI741" s="9">
        <v>69.5</v>
      </c>
      <c r="EJ741" s="9">
        <v>65.099999999999994</v>
      </c>
      <c r="EK741" s="9">
        <v>64.849999999999994</v>
      </c>
      <c r="EL741" s="9">
        <v>65.25</v>
      </c>
      <c r="EM741" s="9">
        <v>65.8</v>
      </c>
      <c r="EN741" s="9">
        <v>68.349999999999994</v>
      </c>
      <c r="EO741" s="9">
        <v>75.3</v>
      </c>
      <c r="EP741" s="9">
        <v>77.55</v>
      </c>
      <c r="EQ741" s="9">
        <v>77.8</v>
      </c>
      <c r="ER741" s="9">
        <v>77.75</v>
      </c>
      <c r="ES741" s="9">
        <v>77.2</v>
      </c>
      <c r="ET741" s="9">
        <v>74.099999999999994</v>
      </c>
      <c r="EU741" s="9">
        <v>65.599999999999994</v>
      </c>
      <c r="EV741" s="9">
        <v>62.9</v>
      </c>
      <c r="EW741" s="9">
        <v>62.7</v>
      </c>
      <c r="EX741" s="9">
        <v>62.85</v>
      </c>
      <c r="EY741" s="9">
        <v>63.4</v>
      </c>
      <c r="EZ741" s="9">
        <v>66.55</v>
      </c>
      <c r="FA741" s="9">
        <v>75.3</v>
      </c>
      <c r="FB741" s="9">
        <v>78.099999999999994</v>
      </c>
      <c r="FC741" s="9">
        <v>78.349999999999994</v>
      </c>
      <c r="FD741" s="9">
        <v>78.2</v>
      </c>
      <c r="FE741" s="9">
        <v>77.7</v>
      </c>
      <c r="FF741" s="9">
        <v>75.25</v>
      </c>
      <c r="FG741" s="9">
        <v>68.55</v>
      </c>
      <c r="FH741" s="9">
        <v>66.45</v>
      </c>
      <c r="FI741" s="9">
        <v>66.349999999999994</v>
      </c>
      <c r="FJ741" s="9">
        <v>66.55</v>
      </c>
      <c r="FK741" s="9">
        <v>66.900000000000006</v>
      </c>
      <c r="FL741" s="9">
        <v>68.349999999999994</v>
      </c>
      <c r="FM741" s="9">
        <v>72.25</v>
      </c>
      <c r="FO741" s="9">
        <v>84.679000000000002</v>
      </c>
      <c r="FP741" s="7">
        <v>74.680000000000007</v>
      </c>
      <c r="FQ741" s="9">
        <v>1.2948</v>
      </c>
      <c r="FR741" s="7">
        <f t="shared" si="131"/>
        <v>57.676861291319128</v>
      </c>
      <c r="FT741" s="7">
        <v>4.0999999999999996</v>
      </c>
      <c r="FU741" s="7">
        <v>4.21</v>
      </c>
      <c r="FV741" s="9">
        <v>84.814400000000006</v>
      </c>
      <c r="FX741" s="9">
        <v>74.959999999999994</v>
      </c>
      <c r="FY741" s="9">
        <v>74.16</v>
      </c>
      <c r="FZ741" s="9">
        <v>73.489999999999995</v>
      </c>
      <c r="GA741" s="9">
        <v>72.459999999999994</v>
      </c>
      <c r="GB741" s="9">
        <v>70.95</v>
      </c>
      <c r="GD741">
        <v>1000</v>
      </c>
    </row>
    <row r="742" spans="1:186" x14ac:dyDescent="0.25">
      <c r="A742" s="6">
        <f t="shared" si="132"/>
        <v>45589</v>
      </c>
      <c r="B742" s="13">
        <f t="shared" si="126"/>
        <v>10</v>
      </c>
      <c r="C742" s="13">
        <f t="shared" si="127"/>
        <v>2024</v>
      </c>
      <c r="D742">
        <f t="shared" si="128"/>
        <v>202410</v>
      </c>
      <c r="E742">
        <f t="shared" si="129"/>
        <v>4</v>
      </c>
      <c r="F742">
        <f t="shared" si="130"/>
        <v>202404</v>
      </c>
      <c r="G742" t="s">
        <v>1552</v>
      </c>
      <c r="H742" s="9">
        <v>5</v>
      </c>
      <c r="I742" s="9">
        <v>4.95</v>
      </c>
      <c r="J742" s="10">
        <v>4.7055673000000002</v>
      </c>
      <c r="K742" s="10">
        <v>4.6146925999999997</v>
      </c>
      <c r="L742" s="10">
        <v>4.4929687999999999</v>
      </c>
      <c r="M742" s="10">
        <v>4.3555884000000002</v>
      </c>
      <c r="N742" s="10">
        <v>4.2185594000000002</v>
      </c>
      <c r="O742" s="10">
        <v>4.0932519999999997</v>
      </c>
      <c r="P742" s="10">
        <v>3.9865325</v>
      </c>
      <c r="Q742" s="10">
        <v>3.9008725000000002</v>
      </c>
      <c r="R742" s="10">
        <v>3.8356792</v>
      </c>
      <c r="S742" s="10">
        <v>3.7887550999999999</v>
      </c>
      <c r="T742" s="10">
        <v>3.7568161</v>
      </c>
      <c r="U742" s="10">
        <v>3.7367029</v>
      </c>
      <c r="V742" s="10">
        <v>3.7238484000000001</v>
      </c>
      <c r="W742" s="10">
        <v>3.7161906</v>
      </c>
      <c r="X742" s="10">
        <v>3.7124559000000001</v>
      </c>
      <c r="Y742" s="10">
        <v>3.7113705000000001</v>
      </c>
      <c r="Z742" s="10">
        <v>3.7116609999999999</v>
      </c>
      <c r="AA742" s="10">
        <v>3.7120536</v>
      </c>
      <c r="AB742" s="10">
        <v>3.711522</v>
      </c>
      <c r="AC742" s="10">
        <v>3.709981</v>
      </c>
      <c r="AD742" s="10">
        <v>3.7075695999999998</v>
      </c>
      <c r="AE742" s="10">
        <v>3.7044266000000001</v>
      </c>
      <c r="AF742" s="10">
        <v>3.7006907999999998</v>
      </c>
      <c r="AG742" s="10">
        <v>3.6965013</v>
      </c>
      <c r="AH742" s="10">
        <v>3.6919862999999999</v>
      </c>
      <c r="AI742" s="10">
        <v>3.6872223000000002</v>
      </c>
      <c r="AJ742" s="10">
        <v>3.6822702999999999</v>
      </c>
      <c r="AK742" s="10">
        <v>3.6771908999999998</v>
      </c>
      <c r="AL742" s="10">
        <v>3.6720449999999998</v>
      </c>
      <c r="AM742" s="10">
        <v>3.6668935</v>
      </c>
      <c r="AN742" s="10">
        <v>3.6617972000000001</v>
      </c>
      <c r="AO742" s="10">
        <v>3.6568168000000001</v>
      </c>
      <c r="AP742" s="10">
        <v>3.6520131999999998</v>
      </c>
      <c r="AQ742" s="10">
        <v>3.6474473000000001</v>
      </c>
      <c r="AR742" s="10">
        <v>3.6431798</v>
      </c>
      <c r="AS742" s="10">
        <v>3.6392715999999998</v>
      </c>
      <c r="AT742" s="10">
        <v>3.6357727999999998</v>
      </c>
      <c r="AU742" s="10">
        <v>3.6326865000000002</v>
      </c>
      <c r="AV742" s="10">
        <v>3.6300026999999999</v>
      </c>
      <c r="AW742" s="10">
        <v>3.6277115000000002</v>
      </c>
      <c r="AX742" s="10">
        <v>3.6258028000000002</v>
      </c>
      <c r="AY742" s="10">
        <v>3.6242668999999998</v>
      </c>
      <c r="AZ742" s="10">
        <v>3.6230935999999998</v>
      </c>
      <c r="BA742" s="10">
        <v>3.6222731000000001</v>
      </c>
      <c r="BB742" s="10">
        <v>3.6217953000000001</v>
      </c>
      <c r="BC742" s="10">
        <v>3.6216504</v>
      </c>
      <c r="BD742" s="10">
        <v>3.6218284000000001</v>
      </c>
      <c r="BE742" s="10">
        <v>3.6223193</v>
      </c>
      <c r="BF742" s="10">
        <v>3.6231135999999999</v>
      </c>
      <c r="BG742" s="10">
        <v>3.6242035000000001</v>
      </c>
      <c r="BH742" s="10">
        <v>3.6255815</v>
      </c>
      <c r="BI742" s="10">
        <v>3.6272405999999999</v>
      </c>
      <c r="BJ742" s="10">
        <v>3.6291731999999999</v>
      </c>
      <c r="BK742" s="10">
        <v>3.6313721000000001</v>
      </c>
      <c r="BL742" s="10">
        <v>3.6338298999999998</v>
      </c>
      <c r="BM742" s="10">
        <v>3.6365394000000002</v>
      </c>
      <c r="BN742" s="10">
        <v>3.6394931000000001</v>
      </c>
      <c r="BO742" s="10">
        <v>3.6426839000000002</v>
      </c>
      <c r="BP742" s="10">
        <v>3.6461043000000002</v>
      </c>
      <c r="BQ742" s="10">
        <v>3.6497470999999999</v>
      </c>
      <c r="BR742" s="10">
        <v>3.6759314999999999</v>
      </c>
      <c r="BS742" s="10">
        <v>3.7086923000000001</v>
      </c>
      <c r="BU742" s="9">
        <v>106.38</v>
      </c>
      <c r="BV742" s="9">
        <v>107.73</v>
      </c>
      <c r="BW742" s="9">
        <v>108.74</v>
      </c>
      <c r="BX742" s="9">
        <v>109.06</v>
      </c>
      <c r="BY742" s="9">
        <v>106.77</v>
      </c>
      <c r="BZ742" s="9">
        <v>102.41</v>
      </c>
      <c r="CA742" s="9">
        <v>99.57</v>
      </c>
      <c r="CB742" s="9">
        <v>97.85</v>
      </c>
      <c r="CC742" s="9">
        <v>97.4</v>
      </c>
      <c r="CD742" s="9">
        <v>97.64</v>
      </c>
      <c r="CE742" s="9">
        <v>98.19</v>
      </c>
      <c r="CF742" s="9">
        <v>99.31</v>
      </c>
      <c r="CG742" s="9">
        <v>103.87</v>
      </c>
      <c r="CH742" s="9">
        <v>107.69</v>
      </c>
      <c r="CI742" s="9">
        <v>108.2</v>
      </c>
      <c r="CJ742" s="9">
        <v>107.57</v>
      </c>
      <c r="CK742" s="9">
        <v>102.22</v>
      </c>
      <c r="CL742" s="9">
        <v>89.18</v>
      </c>
      <c r="CM742" s="9">
        <v>83.82</v>
      </c>
      <c r="CN742" s="9">
        <v>80.41</v>
      </c>
      <c r="CO742" s="9">
        <v>79.790000000000006</v>
      </c>
      <c r="CP742" s="9">
        <v>80.099999999999994</v>
      </c>
      <c r="CQ742" s="9">
        <v>82.04</v>
      </c>
      <c r="CR742" s="9">
        <v>85.9</v>
      </c>
      <c r="CS742" s="9">
        <v>89.04</v>
      </c>
      <c r="CT742" s="9">
        <v>91.8</v>
      </c>
      <c r="CU742" s="9">
        <v>94.34</v>
      </c>
      <c r="CV742" s="9">
        <v>93.02</v>
      </c>
      <c r="CW742" s="9">
        <v>87.64</v>
      </c>
      <c r="CX742" s="9">
        <v>73.150000000000006</v>
      </c>
      <c r="CY742" s="9">
        <v>70.34</v>
      </c>
      <c r="CZ742" s="9">
        <v>69.02</v>
      </c>
      <c r="DA742" s="9">
        <v>69.790000000000006</v>
      </c>
      <c r="DB742" s="9">
        <v>70.19</v>
      </c>
      <c r="DC742" s="9">
        <v>70.900000000000006</v>
      </c>
      <c r="DD742" s="9">
        <v>75.540000000000006</v>
      </c>
      <c r="DE742" s="9">
        <v>79.22</v>
      </c>
      <c r="DF742" s="9">
        <v>82.74</v>
      </c>
      <c r="DG742" s="9">
        <v>83.89</v>
      </c>
      <c r="DH742" s="9">
        <v>83.02</v>
      </c>
      <c r="DI742" s="9">
        <v>79.540000000000006</v>
      </c>
      <c r="DJ742" s="9">
        <v>71.97</v>
      </c>
      <c r="DK742" s="9">
        <v>67.56</v>
      </c>
      <c r="DL742" s="9">
        <v>66.290000000000006</v>
      </c>
      <c r="DM742" s="9">
        <v>66.56</v>
      </c>
      <c r="DN742" s="9">
        <v>65.44</v>
      </c>
      <c r="DO742" s="9">
        <v>68.760000000000005</v>
      </c>
      <c r="DP742" s="9">
        <v>72.62</v>
      </c>
      <c r="DR742" s="9">
        <v>93.15</v>
      </c>
      <c r="DS742" s="9">
        <v>89.5</v>
      </c>
      <c r="DT742" s="9">
        <v>96.55</v>
      </c>
      <c r="DU742" s="9">
        <v>96.7</v>
      </c>
      <c r="DV742" s="9">
        <v>88.35</v>
      </c>
      <c r="DW742" s="9">
        <v>79.599999999999994</v>
      </c>
      <c r="DX742" s="9">
        <v>77.95</v>
      </c>
      <c r="DY742" s="9">
        <v>77.25</v>
      </c>
      <c r="DZ742" s="9">
        <v>75.650000000000006</v>
      </c>
      <c r="EA742" s="9">
        <v>75.650000000000006</v>
      </c>
      <c r="EB742" s="9">
        <v>78.349999999999994</v>
      </c>
      <c r="EC742" s="9">
        <v>83.2</v>
      </c>
      <c r="ED742" s="9">
        <v>84.95</v>
      </c>
      <c r="EE742" s="9">
        <v>86.35</v>
      </c>
      <c r="EF742" s="9">
        <v>89.25</v>
      </c>
      <c r="EG742" s="9">
        <v>89.55</v>
      </c>
      <c r="EH742" s="9">
        <v>84.5</v>
      </c>
      <c r="EI742" s="9">
        <v>70.3</v>
      </c>
      <c r="EJ742" s="9">
        <v>65.849999999999994</v>
      </c>
      <c r="EK742" s="9">
        <v>65.599999999999994</v>
      </c>
      <c r="EL742" s="9">
        <v>65.95</v>
      </c>
      <c r="EM742" s="9">
        <v>66.55</v>
      </c>
      <c r="EN742" s="9">
        <v>68.95</v>
      </c>
      <c r="EO742" s="9">
        <v>75.650000000000006</v>
      </c>
      <c r="EP742" s="9">
        <v>77.8</v>
      </c>
      <c r="EQ742" s="9">
        <v>78.05</v>
      </c>
      <c r="ER742" s="9">
        <v>78</v>
      </c>
      <c r="ES742" s="9">
        <v>77.45</v>
      </c>
      <c r="ET742" s="9">
        <v>74.3</v>
      </c>
      <c r="EU742" s="9">
        <v>65.7</v>
      </c>
      <c r="EV742" s="9">
        <v>63</v>
      </c>
      <c r="EW742" s="9">
        <v>62.8</v>
      </c>
      <c r="EX742" s="9">
        <v>62.95</v>
      </c>
      <c r="EY742" s="9">
        <v>63.5</v>
      </c>
      <c r="EZ742" s="9">
        <v>66.349999999999994</v>
      </c>
      <c r="FA742" s="9">
        <v>74.25</v>
      </c>
      <c r="FB742" s="9">
        <v>76.8</v>
      </c>
      <c r="FC742" s="9">
        <v>77.05</v>
      </c>
      <c r="FD742" s="9">
        <v>76.95</v>
      </c>
      <c r="FE742" s="9">
        <v>76.45</v>
      </c>
      <c r="FF742" s="9">
        <v>73.55</v>
      </c>
      <c r="FG742" s="9">
        <v>65.599999999999994</v>
      </c>
      <c r="FH742" s="9">
        <v>63.1</v>
      </c>
      <c r="FI742" s="9">
        <v>62.95</v>
      </c>
      <c r="FJ742" s="9">
        <v>63.15</v>
      </c>
      <c r="FK742" s="9">
        <v>63.55</v>
      </c>
      <c r="FL742" s="9">
        <v>65.45</v>
      </c>
      <c r="FM742" s="9">
        <v>70.650000000000006</v>
      </c>
      <c r="FO742" s="9">
        <v>84.629599999999996</v>
      </c>
      <c r="FP742" s="7">
        <v>74.27</v>
      </c>
      <c r="FQ742" s="9">
        <v>1.2961</v>
      </c>
      <c r="FR742" s="7">
        <f t="shared" si="131"/>
        <v>57.302677262556898</v>
      </c>
      <c r="FT742" s="7">
        <v>4.13</v>
      </c>
      <c r="FU742" s="7">
        <v>4.2300000000000004</v>
      </c>
      <c r="FV742" s="9">
        <v>84.767300000000006</v>
      </c>
      <c r="FX742" s="9">
        <v>74.38</v>
      </c>
      <c r="FY742" s="9">
        <v>73.66</v>
      </c>
      <c r="FZ742" s="9">
        <v>73.03</v>
      </c>
      <c r="GA742" s="9">
        <v>72.13</v>
      </c>
      <c r="GB742" s="9">
        <v>70.81</v>
      </c>
      <c r="GD742">
        <v>1000</v>
      </c>
    </row>
    <row r="743" spans="1:186" x14ac:dyDescent="0.25">
      <c r="A743" s="6">
        <f t="shared" si="132"/>
        <v>45590</v>
      </c>
      <c r="B743" s="13">
        <f t="shared" si="126"/>
        <v>10</v>
      </c>
      <c r="C743" s="13">
        <f t="shared" si="127"/>
        <v>2024</v>
      </c>
      <c r="D743">
        <f t="shared" si="128"/>
        <v>202410</v>
      </c>
      <c r="E743">
        <f t="shared" si="129"/>
        <v>4</v>
      </c>
      <c r="F743">
        <f t="shared" si="130"/>
        <v>202404</v>
      </c>
      <c r="G743" t="s">
        <v>1553</v>
      </c>
      <c r="H743" s="9">
        <v>5</v>
      </c>
      <c r="I743" s="9">
        <v>4.95</v>
      </c>
      <c r="J743" s="10">
        <v>4.7016819999999999</v>
      </c>
      <c r="K743" s="10">
        <v>4.6140872999999996</v>
      </c>
      <c r="L743" s="10">
        <v>4.4960633999999997</v>
      </c>
      <c r="M743" s="10">
        <v>4.3606875</v>
      </c>
      <c r="N743" s="10">
        <v>4.2255414</v>
      </c>
      <c r="O743" s="10">
        <v>4.1028218000000001</v>
      </c>
      <c r="P743" s="10">
        <v>3.9995919999999998</v>
      </c>
      <c r="Q743" s="10">
        <v>3.9182215</v>
      </c>
      <c r="R743" s="10">
        <v>3.8576215999999999</v>
      </c>
      <c r="S743" s="10">
        <v>3.8150772000000002</v>
      </c>
      <c r="T743" s="10">
        <v>3.7871141000000001</v>
      </c>
      <c r="U743" s="10">
        <v>3.7700504000000001</v>
      </c>
      <c r="V743" s="10">
        <v>3.7585446</v>
      </c>
      <c r="W743" s="10">
        <v>3.7505638000000001</v>
      </c>
      <c r="X743" s="10">
        <v>3.7452909999999999</v>
      </c>
      <c r="Y743" s="10">
        <v>3.7419091999999998</v>
      </c>
      <c r="Z743" s="10">
        <v>3.7396017000000001</v>
      </c>
      <c r="AA743" s="10">
        <v>3.7375516000000002</v>
      </c>
      <c r="AB743" s="10">
        <v>3.7350758000000002</v>
      </c>
      <c r="AC743" s="10">
        <v>3.7321114</v>
      </c>
      <c r="AD743" s="10">
        <v>3.7287754</v>
      </c>
      <c r="AE743" s="10">
        <v>3.7251848000000001</v>
      </c>
      <c r="AF743" s="10">
        <v>3.7214562</v>
      </c>
      <c r="AG743" s="10">
        <v>3.7177068000000002</v>
      </c>
      <c r="AH743" s="10">
        <v>3.7140358999999998</v>
      </c>
      <c r="AI743" s="10">
        <v>3.7104658000000001</v>
      </c>
      <c r="AJ743" s="10">
        <v>3.7069972999999998</v>
      </c>
      <c r="AK743" s="10">
        <v>3.7036315000000002</v>
      </c>
      <c r="AL743" s="10">
        <v>3.7003691999999999</v>
      </c>
      <c r="AM743" s="10">
        <v>3.6972114</v>
      </c>
      <c r="AN743" s="10">
        <v>3.694159</v>
      </c>
      <c r="AO743" s="10">
        <v>3.6912129999999999</v>
      </c>
      <c r="AP743" s="10">
        <v>3.6883742000000002</v>
      </c>
      <c r="AQ743" s="10">
        <v>3.6856437</v>
      </c>
      <c r="AR743" s="10">
        <v>3.6830223000000002</v>
      </c>
      <c r="AS743" s="10">
        <v>3.6805110000000001</v>
      </c>
      <c r="AT743" s="10">
        <v>3.6781117000000001</v>
      </c>
      <c r="AU743" s="10">
        <v>3.6758305</v>
      </c>
      <c r="AV743" s="10">
        <v>3.6736745000000002</v>
      </c>
      <c r="AW743" s="10">
        <v>3.6716508000000001</v>
      </c>
      <c r="AX743" s="10">
        <v>3.6697663999999999</v>
      </c>
      <c r="AY743" s="10">
        <v>3.6680285000000001</v>
      </c>
      <c r="AZ743" s="10">
        <v>3.6664441000000001</v>
      </c>
      <c r="BA743" s="10">
        <v>3.6650203000000001</v>
      </c>
      <c r="BB743" s="10">
        <v>3.6637642000000001</v>
      </c>
      <c r="BC743" s="10">
        <v>3.6626829000000001</v>
      </c>
      <c r="BD743" s="10">
        <v>3.6617834</v>
      </c>
      <c r="BE743" s="10">
        <v>3.6610729000000002</v>
      </c>
      <c r="BF743" s="10">
        <v>3.6605579000000001</v>
      </c>
      <c r="BG743" s="10">
        <v>3.6602429999999999</v>
      </c>
      <c r="BH743" s="10">
        <v>3.6601322999999999</v>
      </c>
      <c r="BI743" s="10">
        <v>3.6602294999999998</v>
      </c>
      <c r="BJ743" s="10">
        <v>3.6605387999999999</v>
      </c>
      <c r="BK743" s="10">
        <v>3.6610640000000001</v>
      </c>
      <c r="BL743" s="10">
        <v>3.6618091000000002</v>
      </c>
      <c r="BM743" s="10">
        <v>3.6627782</v>
      </c>
      <c r="BN743" s="10">
        <v>3.6639751999999999</v>
      </c>
      <c r="BO743" s="10">
        <v>3.6654038999999998</v>
      </c>
      <c r="BP743" s="10">
        <v>3.6670685999999999</v>
      </c>
      <c r="BQ743" s="10">
        <v>3.6689729</v>
      </c>
      <c r="BR743" s="10">
        <v>3.6854114</v>
      </c>
      <c r="BS743" s="10">
        <v>3.7099934000000001</v>
      </c>
      <c r="BU743" s="9">
        <v>110.13</v>
      </c>
      <c r="BV743" s="9">
        <v>111.24</v>
      </c>
      <c r="BW743" s="9">
        <v>111.93</v>
      </c>
      <c r="BX743" s="9">
        <v>112.28</v>
      </c>
      <c r="BY743" s="9">
        <v>109.92</v>
      </c>
      <c r="BZ743" s="9">
        <v>104.94</v>
      </c>
      <c r="CA743" s="9">
        <v>101.62</v>
      </c>
      <c r="CB743" s="9">
        <v>100.19</v>
      </c>
      <c r="CC743" s="9">
        <v>99.91</v>
      </c>
      <c r="CD743" s="9">
        <v>99.76</v>
      </c>
      <c r="CE743" s="9">
        <v>100.11</v>
      </c>
      <c r="CF743" s="9">
        <v>100.83</v>
      </c>
      <c r="CG743" s="9">
        <v>105.69</v>
      </c>
      <c r="CH743" s="9">
        <v>109.64</v>
      </c>
      <c r="CI743" s="9">
        <v>110.32</v>
      </c>
      <c r="CJ743" s="9">
        <v>109.24</v>
      </c>
      <c r="CK743" s="9">
        <v>103.35</v>
      </c>
      <c r="CL743" s="9">
        <v>89.29</v>
      </c>
      <c r="CM743" s="9">
        <v>83.66</v>
      </c>
      <c r="CN743" s="9">
        <v>80.569999999999993</v>
      </c>
      <c r="CO743" s="9">
        <v>80.290000000000006</v>
      </c>
      <c r="CP743" s="9">
        <v>80.59</v>
      </c>
      <c r="CQ743" s="9">
        <v>82.51</v>
      </c>
      <c r="CR743" s="9">
        <v>86.3</v>
      </c>
      <c r="CS743" s="9">
        <v>89.25</v>
      </c>
      <c r="CT743" s="9">
        <v>92.01</v>
      </c>
      <c r="CU743" s="9">
        <v>94.55</v>
      </c>
      <c r="CV743" s="9">
        <v>93.24</v>
      </c>
      <c r="CW743" s="9">
        <v>87.87</v>
      </c>
      <c r="CX743" s="9">
        <v>73.67</v>
      </c>
      <c r="CY743" s="9">
        <v>70.86</v>
      </c>
      <c r="CZ743" s="9">
        <v>69.540000000000006</v>
      </c>
      <c r="DA743" s="9">
        <v>70.33</v>
      </c>
      <c r="DB743" s="9">
        <v>70.73</v>
      </c>
      <c r="DC743" s="9">
        <v>71.42</v>
      </c>
      <c r="DD743" s="9">
        <v>76.06</v>
      </c>
      <c r="DE743" s="9">
        <v>79.739999999999995</v>
      </c>
      <c r="DF743" s="9">
        <v>83.26</v>
      </c>
      <c r="DG743" s="9">
        <v>84.41</v>
      </c>
      <c r="DH743" s="9">
        <v>83.54</v>
      </c>
      <c r="DI743" s="9">
        <v>80.06</v>
      </c>
      <c r="DJ743" s="9">
        <v>71.83</v>
      </c>
      <c r="DK743" s="9">
        <v>67.430000000000007</v>
      </c>
      <c r="DL743" s="9">
        <v>66.150000000000006</v>
      </c>
      <c r="DM743" s="9">
        <v>66.42</v>
      </c>
      <c r="DN743" s="9">
        <v>65.3</v>
      </c>
      <c r="DO743" s="9">
        <v>68.62</v>
      </c>
      <c r="DP743" s="9">
        <v>72.790000000000006</v>
      </c>
      <c r="DR743" s="9">
        <v>96.2</v>
      </c>
      <c r="DS743" s="9">
        <v>91.55</v>
      </c>
      <c r="DT743" s="9">
        <v>98.25</v>
      </c>
      <c r="DU743" s="9">
        <v>98.35</v>
      </c>
      <c r="DV743" s="9">
        <v>90.15</v>
      </c>
      <c r="DW743" s="9">
        <v>80.599999999999994</v>
      </c>
      <c r="DX743" s="9">
        <v>78.95</v>
      </c>
      <c r="DY743" s="9">
        <v>78.25</v>
      </c>
      <c r="DZ743" s="9">
        <v>76.650000000000006</v>
      </c>
      <c r="EA743" s="9">
        <v>76.650000000000006</v>
      </c>
      <c r="EB743" s="9">
        <v>79.349999999999994</v>
      </c>
      <c r="EC743" s="9">
        <v>83.95</v>
      </c>
      <c r="ED743" s="9">
        <v>85.65</v>
      </c>
      <c r="EE743" s="9">
        <v>87.15</v>
      </c>
      <c r="EF743" s="9">
        <v>90.3</v>
      </c>
      <c r="EG743" s="9">
        <v>90.7</v>
      </c>
      <c r="EH743" s="9">
        <v>85.5</v>
      </c>
      <c r="EI743" s="9">
        <v>70.349999999999994</v>
      </c>
      <c r="EJ743" s="9">
        <v>65.650000000000006</v>
      </c>
      <c r="EK743" s="9">
        <v>65.349999999999994</v>
      </c>
      <c r="EL743" s="9">
        <v>65.75</v>
      </c>
      <c r="EM743" s="9">
        <v>66.349999999999994</v>
      </c>
      <c r="EN743" s="9">
        <v>68.900000000000006</v>
      </c>
      <c r="EO743" s="9">
        <v>76</v>
      </c>
      <c r="EP743" s="9">
        <v>78.3</v>
      </c>
      <c r="EQ743" s="9">
        <v>78.599999999999994</v>
      </c>
      <c r="ER743" s="9">
        <v>78.5</v>
      </c>
      <c r="ES743" s="9">
        <v>78</v>
      </c>
      <c r="ET743" s="9">
        <v>74.849999999999994</v>
      </c>
      <c r="EU743" s="9">
        <v>66.099999999999994</v>
      </c>
      <c r="EV743" s="9">
        <v>63.35</v>
      </c>
      <c r="EW743" s="9">
        <v>63.15</v>
      </c>
      <c r="EX743" s="9">
        <v>63.35</v>
      </c>
      <c r="EY743" s="9">
        <v>63.85</v>
      </c>
      <c r="EZ743" s="9">
        <v>66.45</v>
      </c>
      <c r="FA743" s="9">
        <v>73.95</v>
      </c>
      <c r="FB743" s="9">
        <v>76.3</v>
      </c>
      <c r="FC743" s="9">
        <v>76.599999999999994</v>
      </c>
      <c r="FD743" s="9">
        <v>76.5</v>
      </c>
      <c r="FE743" s="9">
        <v>76</v>
      </c>
      <c r="FF743" s="9">
        <v>73.099999999999994</v>
      </c>
      <c r="FG743" s="9">
        <v>65.150000000000006</v>
      </c>
      <c r="FH743" s="9">
        <v>62.65</v>
      </c>
      <c r="FI743" s="9">
        <v>62.5</v>
      </c>
      <c r="FJ743" s="9">
        <v>62.75</v>
      </c>
      <c r="FK743" s="9">
        <v>63.15</v>
      </c>
      <c r="FL743" s="9">
        <v>64.95</v>
      </c>
      <c r="FM743" s="9">
        <v>70.2</v>
      </c>
      <c r="FO743" s="9">
        <v>84.719700000000003</v>
      </c>
      <c r="FP743" s="7">
        <v>75.62</v>
      </c>
      <c r="FQ743" s="9">
        <v>1.2990999999999999</v>
      </c>
      <c r="FR743" s="7">
        <f t="shared" si="131"/>
        <v>58.20952967438997</v>
      </c>
      <c r="FT743" s="7">
        <v>4.17</v>
      </c>
      <c r="FU743" s="7">
        <v>4.24</v>
      </c>
      <c r="FV743" s="9">
        <v>84.86</v>
      </c>
      <c r="FX743" s="9">
        <v>76.05</v>
      </c>
      <c r="FY743" s="9">
        <v>75.209999999999994</v>
      </c>
      <c r="FZ743" s="9">
        <v>74.489999999999995</v>
      </c>
      <c r="GA743" s="9">
        <v>73.37</v>
      </c>
      <c r="GB743" s="9">
        <v>71.73</v>
      </c>
      <c r="GD743">
        <v>1000</v>
      </c>
    </row>
    <row r="744" spans="1:186" x14ac:dyDescent="0.25">
      <c r="A744" s="6">
        <f t="shared" si="132"/>
        <v>45593</v>
      </c>
      <c r="B744" s="13">
        <f t="shared" si="126"/>
        <v>10</v>
      </c>
      <c r="C744" s="13">
        <f t="shared" si="127"/>
        <v>2024</v>
      </c>
      <c r="D744">
        <f t="shared" si="128"/>
        <v>202410</v>
      </c>
      <c r="E744">
        <f t="shared" si="129"/>
        <v>4</v>
      </c>
      <c r="F744">
        <f t="shared" si="130"/>
        <v>202404</v>
      </c>
      <c r="G744" t="s">
        <v>1554</v>
      </c>
      <c r="H744" s="9">
        <v>5</v>
      </c>
      <c r="I744" s="9">
        <v>4.95</v>
      </c>
      <c r="J744" s="10">
        <v>4.6984513000000003</v>
      </c>
      <c r="K744" s="10">
        <v>4.5988992</v>
      </c>
      <c r="L744" s="10">
        <v>4.4753106000000002</v>
      </c>
      <c r="M744" s="10">
        <v>4.3390921999999996</v>
      </c>
      <c r="N744" s="10">
        <v>4.2061035000000002</v>
      </c>
      <c r="O744" s="10">
        <v>4.0868693</v>
      </c>
      <c r="P744" s="10">
        <v>3.9875142000000001</v>
      </c>
      <c r="Q744" s="10">
        <v>3.9097724</v>
      </c>
      <c r="R744" s="10">
        <v>3.8528937000000001</v>
      </c>
      <c r="S744" s="10">
        <v>3.8137229000000001</v>
      </c>
      <c r="T744" s="10">
        <v>3.7891952999999998</v>
      </c>
      <c r="U744" s="10">
        <v>3.7755941000000002</v>
      </c>
      <c r="V744" s="10">
        <v>3.7681868999999999</v>
      </c>
      <c r="W744" s="10">
        <v>3.7650583000000002</v>
      </c>
      <c r="X744" s="10">
        <v>3.7651208</v>
      </c>
      <c r="Y744" s="10">
        <v>3.7672865999999998</v>
      </c>
      <c r="Z744" s="10">
        <v>3.7704683999999999</v>
      </c>
      <c r="AA744" s="10">
        <v>3.7735783999999999</v>
      </c>
      <c r="AB744" s="10">
        <v>3.7757371000000002</v>
      </c>
      <c r="AC744" s="10">
        <v>3.7768565999999999</v>
      </c>
      <c r="AD744" s="10">
        <v>3.7770370999999998</v>
      </c>
      <c r="AE744" s="10">
        <v>3.7763794000000002</v>
      </c>
      <c r="AF744" s="10">
        <v>3.7749836999999999</v>
      </c>
      <c r="AG744" s="10">
        <v>3.7729507</v>
      </c>
      <c r="AH744" s="10">
        <v>3.7703728000000001</v>
      </c>
      <c r="AI744" s="10">
        <v>3.7673109999999999</v>
      </c>
      <c r="AJ744" s="10">
        <v>3.7638185000000002</v>
      </c>
      <c r="AK744" s="10">
        <v>3.7599483999999999</v>
      </c>
      <c r="AL744" s="10">
        <v>3.7557537000000001</v>
      </c>
      <c r="AM744" s="10">
        <v>3.7512875999999999</v>
      </c>
      <c r="AN744" s="10">
        <v>3.7466032</v>
      </c>
      <c r="AO744" s="10">
        <v>3.7417535000000002</v>
      </c>
      <c r="AP744" s="10">
        <v>3.7367918000000002</v>
      </c>
      <c r="AQ744" s="10">
        <v>3.7317710000000002</v>
      </c>
      <c r="AR744" s="10">
        <v>3.7267443</v>
      </c>
      <c r="AS744" s="10">
        <v>3.7217647999999999</v>
      </c>
      <c r="AT744" s="10">
        <v>3.7168798999999999</v>
      </c>
      <c r="AU744" s="10">
        <v>3.7121130999999998</v>
      </c>
      <c r="AV744" s="10">
        <v>3.7074828000000002</v>
      </c>
      <c r="AW744" s="10">
        <v>3.7030069000000001</v>
      </c>
      <c r="AX744" s="10">
        <v>3.6987033999999999</v>
      </c>
      <c r="AY744" s="10">
        <v>3.6945903000000002</v>
      </c>
      <c r="AZ744" s="10">
        <v>3.6906857</v>
      </c>
      <c r="BA744" s="10">
        <v>3.6870075</v>
      </c>
      <c r="BB744" s="10">
        <v>3.6835738999999998</v>
      </c>
      <c r="BC744" s="10">
        <v>3.6804028</v>
      </c>
      <c r="BD744" s="10">
        <v>3.6775123000000001</v>
      </c>
      <c r="BE744" s="10">
        <v>3.6749204</v>
      </c>
      <c r="BF744" s="10">
        <v>3.6726432</v>
      </c>
      <c r="BG744" s="10">
        <v>3.6706865</v>
      </c>
      <c r="BH744" s="10">
        <v>3.6690527999999998</v>
      </c>
      <c r="BI744" s="10">
        <v>3.6677444000000001</v>
      </c>
      <c r="BJ744" s="10">
        <v>3.6667637000000002</v>
      </c>
      <c r="BK744" s="10">
        <v>3.6661131</v>
      </c>
      <c r="BL744" s="10">
        <v>3.6657951</v>
      </c>
      <c r="BM744" s="10">
        <v>3.6658118000000002</v>
      </c>
      <c r="BN744" s="10">
        <v>3.6661659000000002</v>
      </c>
      <c r="BO744" s="10">
        <v>3.6668596</v>
      </c>
      <c r="BP744" s="10">
        <v>3.6678953999999999</v>
      </c>
      <c r="BQ744" s="10">
        <v>3.6692756000000002</v>
      </c>
      <c r="BR744" s="10">
        <v>3.6845306999999998</v>
      </c>
      <c r="BS744" s="10">
        <v>3.7103763000000001</v>
      </c>
      <c r="BU744" s="9">
        <v>106.91</v>
      </c>
      <c r="BV744" s="9">
        <v>108.23</v>
      </c>
      <c r="BW744" s="9">
        <v>109.09</v>
      </c>
      <c r="BX744" s="9">
        <v>109.64</v>
      </c>
      <c r="BY744" s="9">
        <v>107.36</v>
      </c>
      <c r="BZ744" s="9">
        <v>102.94</v>
      </c>
      <c r="CA744" s="9">
        <v>99.53</v>
      </c>
      <c r="CB744" s="9">
        <v>99.12</v>
      </c>
      <c r="CC744" s="9">
        <v>98.4</v>
      </c>
      <c r="CD744" s="9">
        <v>98.21</v>
      </c>
      <c r="CE744" s="9">
        <v>98.54</v>
      </c>
      <c r="CF744" s="9">
        <v>98.91</v>
      </c>
      <c r="CG744" s="9">
        <v>103.76</v>
      </c>
      <c r="CH744" s="9">
        <v>107.8</v>
      </c>
      <c r="CI744" s="9">
        <v>108.5</v>
      </c>
      <c r="CJ744" s="9">
        <v>107.7</v>
      </c>
      <c r="CK744" s="9">
        <v>101.8</v>
      </c>
      <c r="CL744" s="9">
        <v>87.96</v>
      </c>
      <c r="CM744" s="9">
        <v>82.41</v>
      </c>
      <c r="CN744" s="9">
        <v>78.88</v>
      </c>
      <c r="CO744" s="9">
        <v>79.09</v>
      </c>
      <c r="CP744" s="9">
        <v>79.39</v>
      </c>
      <c r="CQ744" s="9">
        <v>81.290000000000006</v>
      </c>
      <c r="CR744" s="9">
        <v>85.14</v>
      </c>
      <c r="CS744" s="9">
        <v>88.11</v>
      </c>
      <c r="CT744" s="9">
        <v>90.86</v>
      </c>
      <c r="CU744" s="9">
        <v>93.47</v>
      </c>
      <c r="CV744" s="9">
        <v>92.15</v>
      </c>
      <c r="CW744" s="9">
        <v>86.78</v>
      </c>
      <c r="CX744" s="9">
        <v>73.36</v>
      </c>
      <c r="CY744" s="9">
        <v>70.55</v>
      </c>
      <c r="CZ744" s="9">
        <v>69.23</v>
      </c>
      <c r="DA744" s="9">
        <v>70.02</v>
      </c>
      <c r="DB744" s="9">
        <v>70.42</v>
      </c>
      <c r="DC744" s="9">
        <v>71.12</v>
      </c>
      <c r="DD744" s="9">
        <v>75.760000000000005</v>
      </c>
      <c r="DE744" s="9">
        <v>79.44</v>
      </c>
      <c r="DF744" s="9">
        <v>82.96</v>
      </c>
      <c r="DG744" s="9">
        <v>84.07</v>
      </c>
      <c r="DH744" s="9">
        <v>83.2</v>
      </c>
      <c r="DI744" s="9">
        <v>79.73</v>
      </c>
      <c r="DJ744" s="9">
        <v>71.5</v>
      </c>
      <c r="DK744" s="9">
        <v>67.099999999999994</v>
      </c>
      <c r="DL744" s="9">
        <v>65.819999999999993</v>
      </c>
      <c r="DM744" s="9">
        <v>66.09</v>
      </c>
      <c r="DN744" s="9">
        <v>64.97</v>
      </c>
      <c r="DO744" s="9">
        <v>68.290000000000006</v>
      </c>
      <c r="DP744" s="9">
        <v>72.510000000000005</v>
      </c>
      <c r="DR744" s="9">
        <v>94.55</v>
      </c>
      <c r="DS744" s="9">
        <v>90.5</v>
      </c>
      <c r="DT744" s="9">
        <v>96.05</v>
      </c>
      <c r="DU744" s="9">
        <v>96.2</v>
      </c>
      <c r="DV744" s="9">
        <v>88.6</v>
      </c>
      <c r="DW744" s="9">
        <v>79.150000000000006</v>
      </c>
      <c r="DX744" s="9">
        <v>77.5</v>
      </c>
      <c r="DY744" s="9">
        <v>76.8</v>
      </c>
      <c r="DZ744" s="9">
        <v>75.2</v>
      </c>
      <c r="EA744" s="9">
        <v>75.2</v>
      </c>
      <c r="EB744" s="9">
        <v>77.900000000000006</v>
      </c>
      <c r="EC744" s="9">
        <v>82.7</v>
      </c>
      <c r="ED744" s="9">
        <v>84.45</v>
      </c>
      <c r="EE744" s="9">
        <v>85.9</v>
      </c>
      <c r="EF744" s="9">
        <v>88.95</v>
      </c>
      <c r="EG744" s="9">
        <v>89.3</v>
      </c>
      <c r="EH744" s="9">
        <v>84.25</v>
      </c>
      <c r="EI744" s="9">
        <v>69.5</v>
      </c>
      <c r="EJ744" s="9">
        <v>64.900000000000006</v>
      </c>
      <c r="EK744" s="9">
        <v>64.650000000000006</v>
      </c>
      <c r="EL744" s="9">
        <v>65.05</v>
      </c>
      <c r="EM744" s="9">
        <v>65.650000000000006</v>
      </c>
      <c r="EN744" s="9">
        <v>68.05</v>
      </c>
      <c r="EO744" s="9">
        <v>75</v>
      </c>
      <c r="EP744" s="9">
        <v>77.2</v>
      </c>
      <c r="EQ744" s="9">
        <v>77.45</v>
      </c>
      <c r="ER744" s="9">
        <v>77.400000000000006</v>
      </c>
      <c r="ES744" s="9">
        <v>76.900000000000006</v>
      </c>
      <c r="ET744" s="9">
        <v>73.900000000000006</v>
      </c>
      <c r="EU744" s="9">
        <v>65.400000000000006</v>
      </c>
      <c r="EV744" s="9">
        <v>62.7</v>
      </c>
      <c r="EW744" s="9">
        <v>62.5</v>
      </c>
      <c r="EX744" s="9">
        <v>62.65</v>
      </c>
      <c r="EY744" s="9">
        <v>63.2</v>
      </c>
      <c r="EZ744" s="9">
        <v>66</v>
      </c>
      <c r="FA744" s="9">
        <v>74.05</v>
      </c>
      <c r="FB744" s="9">
        <v>76.599999999999994</v>
      </c>
      <c r="FC744" s="9">
        <v>76.849999999999994</v>
      </c>
      <c r="FD744" s="9">
        <v>76.75</v>
      </c>
      <c r="FE744" s="9">
        <v>76.25</v>
      </c>
      <c r="FF744" s="9">
        <v>73.349999999999994</v>
      </c>
      <c r="FG744" s="9">
        <v>65.400000000000006</v>
      </c>
      <c r="FH744" s="9">
        <v>62.9</v>
      </c>
      <c r="FI744" s="9">
        <v>62.75</v>
      </c>
      <c r="FJ744" s="9">
        <v>62.95</v>
      </c>
      <c r="FK744" s="9">
        <v>63.35</v>
      </c>
      <c r="FL744" s="9">
        <v>65.2</v>
      </c>
      <c r="FM744" s="9">
        <v>70.45</v>
      </c>
      <c r="FO744" s="9">
        <v>84.766499999999994</v>
      </c>
      <c r="FP744" s="7">
        <v>71.87</v>
      </c>
      <c r="FQ744" s="9">
        <v>1.2996000000000001</v>
      </c>
      <c r="FR744" s="7">
        <f t="shared" si="131"/>
        <v>55.301631271160353</v>
      </c>
      <c r="FT744" s="7">
        <v>4.21</v>
      </c>
      <c r="FU744" s="7">
        <v>4.25</v>
      </c>
      <c r="FV744" s="9">
        <v>84.900300000000001</v>
      </c>
      <c r="FX744" s="9">
        <v>71.42</v>
      </c>
      <c r="FY744" s="9">
        <v>70.66</v>
      </c>
      <c r="FZ744" s="9">
        <v>70.25</v>
      </c>
      <c r="GA744" s="9">
        <v>69.7</v>
      </c>
      <c r="GB744" s="9">
        <v>68.86</v>
      </c>
      <c r="GD744">
        <v>1000</v>
      </c>
    </row>
    <row r="745" spans="1:186" x14ac:dyDescent="0.25">
      <c r="A745" s="6">
        <f t="shared" si="132"/>
        <v>45594</v>
      </c>
      <c r="B745" s="13">
        <f t="shared" si="126"/>
        <v>10</v>
      </c>
      <c r="C745" s="13">
        <f t="shared" si="127"/>
        <v>2024</v>
      </c>
      <c r="D745">
        <f t="shared" si="128"/>
        <v>202410</v>
      </c>
      <c r="E745">
        <f t="shared" si="129"/>
        <v>4</v>
      </c>
      <c r="F745">
        <f t="shared" si="130"/>
        <v>202404</v>
      </c>
      <c r="G745" t="s">
        <v>1555</v>
      </c>
      <c r="H745" s="9">
        <v>5</v>
      </c>
      <c r="I745" s="9">
        <v>4.95</v>
      </c>
      <c r="J745" s="10">
        <v>4.7010619</v>
      </c>
      <c r="K745" s="10">
        <v>4.6042867999999997</v>
      </c>
      <c r="L745" s="10">
        <v>4.4848790000000003</v>
      </c>
      <c r="M745" s="10">
        <v>4.3523008000000001</v>
      </c>
      <c r="N745" s="10">
        <v>4.2233454000000004</v>
      </c>
      <c r="O745" s="10">
        <v>4.1088538000000003</v>
      </c>
      <c r="P745" s="10">
        <v>4.014894</v>
      </c>
      <c r="Q745" s="10">
        <v>3.9426329</v>
      </c>
      <c r="R745" s="10">
        <v>3.8908420000000001</v>
      </c>
      <c r="S745" s="10">
        <v>3.8563930000000002</v>
      </c>
      <c r="T745" s="10">
        <v>3.8361277</v>
      </c>
      <c r="U745" s="10">
        <v>3.8263493999999998</v>
      </c>
      <c r="V745" s="10">
        <v>3.8220991</v>
      </c>
      <c r="W745" s="10">
        <v>3.8214437999999999</v>
      </c>
      <c r="X745" s="10">
        <v>3.8233456000000001</v>
      </c>
      <c r="Y745" s="10">
        <v>3.8267660999999999</v>
      </c>
      <c r="Z745" s="10">
        <v>3.8306673999999998</v>
      </c>
      <c r="AA745" s="10">
        <v>3.8340112999999998</v>
      </c>
      <c r="AB745" s="10">
        <v>3.8359728</v>
      </c>
      <c r="AC745" s="10">
        <v>3.836538</v>
      </c>
      <c r="AD745" s="10">
        <v>3.8358859999999999</v>
      </c>
      <c r="AE745" s="10">
        <v>3.8341961000000002</v>
      </c>
      <c r="AF745" s="10">
        <v>3.8316474</v>
      </c>
      <c r="AG745" s="10">
        <v>3.8284191999999999</v>
      </c>
      <c r="AH745" s="10">
        <v>3.8246698000000001</v>
      </c>
      <c r="AI745" s="10">
        <v>3.8204739000000001</v>
      </c>
      <c r="AJ745" s="10">
        <v>3.8158856000000001</v>
      </c>
      <c r="AK745" s="10">
        <v>3.8109589000000001</v>
      </c>
      <c r="AL745" s="10">
        <v>3.8057476000000001</v>
      </c>
      <c r="AM745" s="10">
        <v>3.8003059000000001</v>
      </c>
      <c r="AN745" s="10">
        <v>3.7946876999999999</v>
      </c>
      <c r="AO745" s="10">
        <v>3.7889469</v>
      </c>
      <c r="AP745" s="10">
        <v>3.7831375999999999</v>
      </c>
      <c r="AQ745" s="10">
        <v>3.7773137999999999</v>
      </c>
      <c r="AR745" s="10">
        <v>3.7715291999999998</v>
      </c>
      <c r="AS745" s="10">
        <v>3.7658382000000001</v>
      </c>
      <c r="AT745" s="10">
        <v>3.7602886</v>
      </c>
      <c r="AU745" s="10">
        <v>3.7549052000000001</v>
      </c>
      <c r="AV745" s="10">
        <v>3.7497069999999999</v>
      </c>
      <c r="AW745" s="10">
        <v>3.7447129000000001</v>
      </c>
      <c r="AX745" s="10">
        <v>3.7399417000000001</v>
      </c>
      <c r="AY745" s="10">
        <v>3.7354123000000001</v>
      </c>
      <c r="AZ745" s="10">
        <v>3.7311437000000001</v>
      </c>
      <c r="BA745" s="10">
        <v>3.7271546</v>
      </c>
      <c r="BB745" s="10">
        <v>3.7234641000000002</v>
      </c>
      <c r="BC745" s="10">
        <v>3.720091</v>
      </c>
      <c r="BD745" s="10">
        <v>3.7170542000000002</v>
      </c>
      <c r="BE745" s="10">
        <v>3.7143725999999999</v>
      </c>
      <c r="BF745" s="10">
        <v>3.7120622999999999</v>
      </c>
      <c r="BG745" s="10">
        <v>3.7101253000000001</v>
      </c>
      <c r="BH745" s="10">
        <v>3.7085599</v>
      </c>
      <c r="BI745" s="10">
        <v>3.7073638999999998</v>
      </c>
      <c r="BJ745" s="10">
        <v>3.7065353000000001</v>
      </c>
      <c r="BK745" s="10">
        <v>3.7060721999999999</v>
      </c>
      <c r="BL745" s="10">
        <v>3.7059725000000001</v>
      </c>
      <c r="BM745" s="10">
        <v>3.7062341000000001</v>
      </c>
      <c r="BN745" s="10">
        <v>3.7068552000000001</v>
      </c>
      <c r="BO745" s="10">
        <v>3.7078335999999998</v>
      </c>
      <c r="BP745" s="10">
        <v>3.7091674000000001</v>
      </c>
      <c r="BQ745" s="10">
        <v>3.7108545999999998</v>
      </c>
      <c r="BR745" s="10">
        <v>3.7279203999999999</v>
      </c>
      <c r="BS745" s="10">
        <v>3.7549838000000002</v>
      </c>
      <c r="BU745" s="9">
        <v>107.22</v>
      </c>
      <c r="BV745" s="9">
        <v>108.91</v>
      </c>
      <c r="BW745" s="9">
        <v>109.73</v>
      </c>
      <c r="BX745" s="9">
        <v>110.19</v>
      </c>
      <c r="BY745" s="9">
        <v>107.95</v>
      </c>
      <c r="BZ745" s="9">
        <v>103.58</v>
      </c>
      <c r="CA745" s="9">
        <v>100.2</v>
      </c>
      <c r="CB745" s="9">
        <v>99.56</v>
      </c>
      <c r="CC745" s="9">
        <v>98.98</v>
      </c>
      <c r="CD745" s="9">
        <v>98.84</v>
      </c>
      <c r="CE745" s="9">
        <v>98.95</v>
      </c>
      <c r="CF745" s="9">
        <v>98.75</v>
      </c>
      <c r="CG745" s="9">
        <v>102.99</v>
      </c>
      <c r="CH745" s="9">
        <v>106.57</v>
      </c>
      <c r="CI745" s="9">
        <v>107.13</v>
      </c>
      <c r="CJ745" s="9">
        <v>106.33</v>
      </c>
      <c r="CK745" s="9">
        <v>100.31</v>
      </c>
      <c r="CL745" s="9">
        <v>87.27</v>
      </c>
      <c r="CM745" s="9">
        <v>81.8</v>
      </c>
      <c r="CN745" s="9">
        <v>78.489999999999995</v>
      </c>
      <c r="CO745" s="9">
        <v>78.62</v>
      </c>
      <c r="CP745" s="9">
        <v>78.92</v>
      </c>
      <c r="CQ745" s="9">
        <v>80.47</v>
      </c>
      <c r="CR745" s="9">
        <v>84.46</v>
      </c>
      <c r="CS745" s="9">
        <v>87.43</v>
      </c>
      <c r="CT745" s="9">
        <v>90.18</v>
      </c>
      <c r="CU745" s="9">
        <v>92.44</v>
      </c>
      <c r="CV745" s="9">
        <v>91.12</v>
      </c>
      <c r="CW745" s="9">
        <v>85.87</v>
      </c>
      <c r="CX745" s="9">
        <v>72.989999999999995</v>
      </c>
      <c r="CY745" s="9">
        <v>70.39</v>
      </c>
      <c r="CZ745" s="9">
        <v>69.09</v>
      </c>
      <c r="DA745" s="9">
        <v>69.88</v>
      </c>
      <c r="DB745" s="9">
        <v>70.28</v>
      </c>
      <c r="DC745" s="9">
        <v>70.97</v>
      </c>
      <c r="DD745" s="9">
        <v>75.45</v>
      </c>
      <c r="DE745" s="9">
        <v>79.33</v>
      </c>
      <c r="DF745" s="9">
        <v>82.85</v>
      </c>
      <c r="DG745" s="9">
        <v>83.38</v>
      </c>
      <c r="DH745" s="9">
        <v>82.63</v>
      </c>
      <c r="DI745" s="9">
        <v>79.17</v>
      </c>
      <c r="DJ745" s="9">
        <v>71.17</v>
      </c>
      <c r="DK745" s="9">
        <v>66.77</v>
      </c>
      <c r="DL745" s="9">
        <v>65.489999999999995</v>
      </c>
      <c r="DM745" s="9">
        <v>65.8</v>
      </c>
      <c r="DN745" s="9">
        <v>64.680000000000007</v>
      </c>
      <c r="DO745" s="9">
        <v>67.98</v>
      </c>
      <c r="DP745" s="9">
        <v>72.209999999999994</v>
      </c>
      <c r="DR745" s="9">
        <v>96.15</v>
      </c>
      <c r="DS745" s="9">
        <v>90.25</v>
      </c>
      <c r="DT745" s="9">
        <v>96.2</v>
      </c>
      <c r="DU745" s="9">
        <v>97</v>
      </c>
      <c r="DV745" s="9">
        <v>88.25</v>
      </c>
      <c r="DW745" s="9">
        <v>79.05</v>
      </c>
      <c r="DX745" s="9">
        <v>77.5</v>
      </c>
      <c r="DY745" s="9">
        <v>76.8</v>
      </c>
      <c r="DZ745" s="9">
        <v>75.599999999999994</v>
      </c>
      <c r="EA745" s="9">
        <v>75.599999999999994</v>
      </c>
      <c r="EB745" s="9">
        <v>78.3</v>
      </c>
      <c r="EC745" s="9">
        <v>82.1</v>
      </c>
      <c r="ED745" s="9">
        <v>83.85</v>
      </c>
      <c r="EE745" s="9">
        <v>85.3</v>
      </c>
      <c r="EF745" s="9">
        <v>88.45</v>
      </c>
      <c r="EG745" s="9">
        <v>88.8</v>
      </c>
      <c r="EH745" s="9">
        <v>83.75</v>
      </c>
      <c r="EI745" s="9">
        <v>69.150000000000006</v>
      </c>
      <c r="EJ745" s="9">
        <v>64.650000000000006</v>
      </c>
      <c r="EK745" s="9">
        <v>64.349999999999994</v>
      </c>
      <c r="EL745" s="9">
        <v>64.75</v>
      </c>
      <c r="EM745" s="9">
        <v>65.349999999999994</v>
      </c>
      <c r="EN745" s="9">
        <v>67.75</v>
      </c>
      <c r="EO745" s="9">
        <v>74.650000000000006</v>
      </c>
      <c r="EP745" s="9">
        <v>76.849999999999994</v>
      </c>
      <c r="EQ745" s="9">
        <v>77.099999999999994</v>
      </c>
      <c r="ER745" s="9">
        <v>77</v>
      </c>
      <c r="ES745" s="9">
        <v>76.5</v>
      </c>
      <c r="ET745" s="9">
        <v>73.599999999999994</v>
      </c>
      <c r="EU745" s="9">
        <v>65.45</v>
      </c>
      <c r="EV745" s="9">
        <v>62.9</v>
      </c>
      <c r="EW745" s="9">
        <v>62.7</v>
      </c>
      <c r="EX745" s="9">
        <v>62.85</v>
      </c>
      <c r="EY745" s="9">
        <v>63.35</v>
      </c>
      <c r="EZ745" s="9">
        <v>66.2</v>
      </c>
      <c r="FA745" s="9">
        <v>74.3</v>
      </c>
      <c r="FB745" s="9">
        <v>76.849999999999994</v>
      </c>
      <c r="FC745" s="9">
        <v>77.099999999999994</v>
      </c>
      <c r="FD745" s="9">
        <v>76.95</v>
      </c>
      <c r="FE745" s="9">
        <v>76.5</v>
      </c>
      <c r="FF745" s="9">
        <v>74.150000000000006</v>
      </c>
      <c r="FG745" s="9">
        <v>67.7</v>
      </c>
      <c r="FH745" s="9">
        <v>65.650000000000006</v>
      </c>
      <c r="FI745" s="9">
        <v>65.5</v>
      </c>
      <c r="FJ745" s="9">
        <v>65.650000000000006</v>
      </c>
      <c r="FK745" s="9">
        <v>66.05</v>
      </c>
      <c r="FL745" s="9">
        <v>67.900000000000006</v>
      </c>
      <c r="FM745" s="9">
        <v>73.099999999999994</v>
      </c>
      <c r="FO745" s="9">
        <v>85.016300000000001</v>
      </c>
      <c r="FP745" s="7">
        <v>71.09</v>
      </c>
      <c r="FQ745" s="9">
        <v>1.2996000000000001</v>
      </c>
      <c r="FR745" s="7">
        <f t="shared" si="131"/>
        <v>54.701446598953524</v>
      </c>
      <c r="FT745" s="7">
        <v>4.24</v>
      </c>
      <c r="FU745" s="7">
        <v>4.29</v>
      </c>
      <c r="FV745" s="9">
        <v>85.149600000000007</v>
      </c>
      <c r="FX745" s="9">
        <v>71.12</v>
      </c>
      <c r="FY745" s="9">
        <v>70.39</v>
      </c>
      <c r="FZ745" s="9">
        <v>70.03</v>
      </c>
      <c r="GA745" s="9">
        <v>69.56</v>
      </c>
      <c r="GB745" s="9">
        <v>68.849999999999994</v>
      </c>
      <c r="GD745">
        <v>1000</v>
      </c>
    </row>
    <row r="746" spans="1:186" x14ac:dyDescent="0.25">
      <c r="A746" s="6">
        <f t="shared" si="132"/>
        <v>45595</v>
      </c>
      <c r="B746" s="13">
        <f t="shared" ref="B746:B772" si="133">MONTH(A746)</f>
        <v>10</v>
      </c>
      <c r="C746" s="13">
        <f t="shared" ref="C746:C772" si="134">YEAR(A746)</f>
        <v>2024</v>
      </c>
      <c r="D746">
        <f t="shared" ref="D746:D772" si="135">C746*100+B746</f>
        <v>202410</v>
      </c>
      <c r="E746">
        <f t="shared" ref="E746:E772" si="136">IF(B746&lt;4,1,IF(B746&lt;7,2,IF(B746&lt;10,3,4)))</f>
        <v>4</v>
      </c>
      <c r="F746">
        <f t="shared" ref="F746:F772" si="137">C746*100+E746</f>
        <v>202404</v>
      </c>
      <c r="G746" t="s">
        <v>1882</v>
      </c>
      <c r="H746" s="9">
        <v>5</v>
      </c>
      <c r="I746" s="9">
        <v>4.95</v>
      </c>
      <c r="J746" s="10">
        <v>4.7231940999999997</v>
      </c>
      <c r="K746" s="10">
        <v>4.6544005999999998</v>
      </c>
      <c r="L746" s="10">
        <v>4.5647639</v>
      </c>
      <c r="M746" s="10">
        <v>4.4601894</v>
      </c>
      <c r="N746" s="10">
        <v>4.3551672000000003</v>
      </c>
      <c r="O746" s="10">
        <v>4.2597997999999997</v>
      </c>
      <c r="P746" s="10">
        <v>4.1796031999999999</v>
      </c>
      <c r="Q746" s="10">
        <v>4.1164082999999998</v>
      </c>
      <c r="R746" s="10">
        <v>4.0694730000000003</v>
      </c>
      <c r="S746" s="10">
        <v>4.0367182000000001</v>
      </c>
      <c r="T746" s="10">
        <v>4.0153527000000002</v>
      </c>
      <c r="U746" s="10">
        <v>4.0026552000000004</v>
      </c>
      <c r="V746" s="10">
        <v>3.9942122000000002</v>
      </c>
      <c r="W746" s="10">
        <v>3.9883538000000001</v>
      </c>
      <c r="X746" s="10">
        <v>3.9842811999999999</v>
      </c>
      <c r="Y746" s="10">
        <v>3.9811950999999999</v>
      </c>
      <c r="Z746" s="10">
        <v>3.9782964000000001</v>
      </c>
      <c r="AA746" s="10">
        <v>3.9747859999999999</v>
      </c>
      <c r="AB746" s="10">
        <v>3.9700373</v>
      </c>
      <c r="AC746" s="10">
        <v>3.9640802000000002</v>
      </c>
      <c r="AD746" s="10">
        <v>3.9571011</v>
      </c>
      <c r="AE746" s="10">
        <v>3.9492862999999998</v>
      </c>
      <c r="AF746" s="10">
        <v>3.9408221000000001</v>
      </c>
      <c r="AG746" s="10">
        <v>3.9318947999999998</v>
      </c>
      <c r="AH746" s="10">
        <v>3.9226695999999999</v>
      </c>
      <c r="AI746" s="10">
        <v>3.9132270999999998</v>
      </c>
      <c r="AJ746" s="10">
        <v>3.9036273000000001</v>
      </c>
      <c r="AK746" s="10">
        <v>3.8939297000000002</v>
      </c>
      <c r="AL746" s="10">
        <v>3.8841937999999998</v>
      </c>
      <c r="AM746" s="10">
        <v>3.8744795999999999</v>
      </c>
      <c r="AN746" s="10">
        <v>3.8648465000000001</v>
      </c>
      <c r="AO746" s="10">
        <v>3.8553541</v>
      </c>
      <c r="AP746" s="10">
        <v>3.8460624000000001</v>
      </c>
      <c r="AQ746" s="10">
        <v>3.8370308999999998</v>
      </c>
      <c r="AR746" s="10">
        <v>3.8283190999999999</v>
      </c>
      <c r="AS746" s="10">
        <v>3.8199869</v>
      </c>
      <c r="AT746" s="10">
        <v>3.8120862999999998</v>
      </c>
      <c r="AU746" s="10">
        <v>3.8046324</v>
      </c>
      <c r="AV746" s="10">
        <v>3.7976293000000001</v>
      </c>
      <c r="AW746" s="10">
        <v>3.7910808</v>
      </c>
      <c r="AX746" s="10">
        <v>3.7849908000000001</v>
      </c>
      <c r="AY746" s="10">
        <v>3.7793633999999998</v>
      </c>
      <c r="AZ746" s="10">
        <v>3.7742024000000001</v>
      </c>
      <c r="BA746" s="10">
        <v>3.7695116</v>
      </c>
      <c r="BB746" s="10">
        <v>3.7652953</v>
      </c>
      <c r="BC746" s="10">
        <v>3.7615571000000001</v>
      </c>
      <c r="BD746" s="10">
        <v>3.7583009999999999</v>
      </c>
      <c r="BE746" s="10">
        <v>3.755531</v>
      </c>
      <c r="BF746" s="10">
        <v>3.7532483999999999</v>
      </c>
      <c r="BG746" s="10">
        <v>3.7514428</v>
      </c>
      <c r="BH746" s="10">
        <v>3.7501009000000001</v>
      </c>
      <c r="BI746" s="10">
        <v>3.7492092000000001</v>
      </c>
      <c r="BJ746" s="10">
        <v>3.7487541000000002</v>
      </c>
      <c r="BK746" s="10">
        <v>3.7487222</v>
      </c>
      <c r="BL746" s="10">
        <v>3.7490999999999999</v>
      </c>
      <c r="BM746" s="10">
        <v>3.7498741</v>
      </c>
      <c r="BN746" s="10">
        <v>3.7510308999999999</v>
      </c>
      <c r="BO746" s="10">
        <v>3.7525569999999999</v>
      </c>
      <c r="BP746" s="10">
        <v>3.7544388999999998</v>
      </c>
      <c r="BQ746" s="10">
        <v>3.7566632000000002</v>
      </c>
      <c r="BR746" s="10">
        <v>3.7764655</v>
      </c>
      <c r="BS746" s="10">
        <v>3.8053311000000001</v>
      </c>
      <c r="BU746" s="9">
        <v>102.6</v>
      </c>
      <c r="BV746" s="9">
        <v>104.74</v>
      </c>
      <c r="BW746" s="9">
        <v>105.85</v>
      </c>
      <c r="BX746" s="9">
        <v>106.35</v>
      </c>
      <c r="BY746" s="9">
        <v>104.22</v>
      </c>
      <c r="BZ746" s="9">
        <v>100.44</v>
      </c>
      <c r="CA746" s="9">
        <v>97.39</v>
      </c>
      <c r="CB746" s="9">
        <v>96.63</v>
      </c>
      <c r="CC746" s="9">
        <v>96.3</v>
      </c>
      <c r="CD746" s="9">
        <v>96.22</v>
      </c>
      <c r="CE746" s="9">
        <v>96.28</v>
      </c>
      <c r="CF746" s="9">
        <v>96.2</v>
      </c>
      <c r="CG746" s="9">
        <v>100.31</v>
      </c>
      <c r="CH746" s="9">
        <v>103.92</v>
      </c>
      <c r="CI746" s="9">
        <v>104.44</v>
      </c>
      <c r="CJ746" s="9">
        <v>103.58</v>
      </c>
      <c r="CK746" s="9">
        <v>97.77</v>
      </c>
      <c r="CL746" s="9">
        <v>85.36</v>
      </c>
      <c r="CM746" s="9">
        <v>80.14</v>
      </c>
      <c r="CN746" s="9">
        <v>76.959999999999994</v>
      </c>
      <c r="CO746" s="9">
        <v>77.08</v>
      </c>
      <c r="CP746" s="9">
        <v>77.39</v>
      </c>
      <c r="CQ746" s="9">
        <v>78.97</v>
      </c>
      <c r="CR746" s="9">
        <v>82.63</v>
      </c>
      <c r="CS746" s="9">
        <v>85.61</v>
      </c>
      <c r="CT746" s="9">
        <v>88.39</v>
      </c>
      <c r="CU746" s="9">
        <v>90.87</v>
      </c>
      <c r="CV746" s="9">
        <v>89.59</v>
      </c>
      <c r="CW746" s="9">
        <v>84.43</v>
      </c>
      <c r="CX746" s="9">
        <v>72.61</v>
      </c>
      <c r="CY746" s="9">
        <v>70.010000000000005</v>
      </c>
      <c r="CZ746" s="9">
        <v>68.7</v>
      </c>
      <c r="DA746" s="9">
        <v>69.489999999999995</v>
      </c>
      <c r="DB746" s="9">
        <v>69.89</v>
      </c>
      <c r="DC746" s="9">
        <v>70.55</v>
      </c>
      <c r="DD746" s="9">
        <v>74.900000000000006</v>
      </c>
      <c r="DE746" s="9">
        <v>78.78</v>
      </c>
      <c r="DF746" s="9">
        <v>82.3</v>
      </c>
      <c r="DG746" s="9">
        <v>83.01</v>
      </c>
      <c r="DH746" s="9">
        <v>82.27</v>
      </c>
      <c r="DI746" s="9">
        <v>78.819999999999993</v>
      </c>
      <c r="DJ746" s="9">
        <v>71.11</v>
      </c>
      <c r="DK746" s="9">
        <v>66.709999999999994</v>
      </c>
      <c r="DL746" s="9">
        <v>65.430000000000007</v>
      </c>
      <c r="DM746" s="9">
        <v>65.739999999999995</v>
      </c>
      <c r="DN746" s="9">
        <v>64.62</v>
      </c>
      <c r="DO746" s="9">
        <v>67.92</v>
      </c>
      <c r="DP746" s="9">
        <v>72.28</v>
      </c>
      <c r="DR746" s="9">
        <v>91.3</v>
      </c>
      <c r="DS746" s="9">
        <v>87.35</v>
      </c>
      <c r="DT746" s="9">
        <v>93.7</v>
      </c>
      <c r="DU746" s="9">
        <v>94</v>
      </c>
      <c r="DV746" s="9">
        <v>85.95</v>
      </c>
      <c r="DW746" s="9">
        <v>77.849999999999994</v>
      </c>
      <c r="DX746" s="9">
        <v>76.3</v>
      </c>
      <c r="DY746" s="9">
        <v>75.599999999999994</v>
      </c>
      <c r="DZ746" s="9">
        <v>74.099999999999994</v>
      </c>
      <c r="EA746" s="9">
        <v>74.099999999999994</v>
      </c>
      <c r="EB746" s="9">
        <v>76.8</v>
      </c>
      <c r="EC746" s="9">
        <v>80.900000000000006</v>
      </c>
      <c r="ED746" s="9">
        <v>82.4</v>
      </c>
      <c r="EE746" s="9">
        <v>83.8</v>
      </c>
      <c r="EF746" s="9">
        <v>86.7</v>
      </c>
      <c r="EG746" s="9">
        <v>87</v>
      </c>
      <c r="EH746" s="9">
        <v>82.15</v>
      </c>
      <c r="EI746" s="9">
        <v>67.849999999999994</v>
      </c>
      <c r="EJ746" s="9">
        <v>63.4</v>
      </c>
      <c r="EK746" s="9">
        <v>63.15</v>
      </c>
      <c r="EL746" s="9">
        <v>63.5</v>
      </c>
      <c r="EM746" s="9">
        <v>64.099999999999994</v>
      </c>
      <c r="EN746" s="9">
        <v>66.650000000000006</v>
      </c>
      <c r="EO746" s="9">
        <v>73.849999999999994</v>
      </c>
      <c r="EP746" s="9">
        <v>76.2</v>
      </c>
      <c r="EQ746" s="9">
        <v>76.45</v>
      </c>
      <c r="ER746" s="9">
        <v>76.349999999999994</v>
      </c>
      <c r="ES746" s="9">
        <v>75.849999999999994</v>
      </c>
      <c r="ET746" s="9">
        <v>73.150000000000006</v>
      </c>
      <c r="EU746" s="9">
        <v>65.45</v>
      </c>
      <c r="EV746" s="9">
        <v>63.05</v>
      </c>
      <c r="EW746" s="9">
        <v>62.85</v>
      </c>
      <c r="EX746" s="9">
        <v>63</v>
      </c>
      <c r="EY746" s="9">
        <v>63.5</v>
      </c>
      <c r="EZ746" s="9">
        <v>66.150000000000006</v>
      </c>
      <c r="FA746" s="9">
        <v>73.7</v>
      </c>
      <c r="FB746" s="9">
        <v>76.099999999999994</v>
      </c>
      <c r="FC746" s="9">
        <v>76.349999999999994</v>
      </c>
      <c r="FD746" s="9">
        <v>76.2</v>
      </c>
      <c r="FE746" s="9">
        <v>75.75</v>
      </c>
      <c r="FF746" s="9">
        <v>73.400000000000006</v>
      </c>
      <c r="FG746" s="9">
        <v>66.95</v>
      </c>
      <c r="FH746" s="9">
        <v>64.900000000000006</v>
      </c>
      <c r="FI746" s="9">
        <v>64.8</v>
      </c>
      <c r="FJ746" s="9">
        <v>64.95</v>
      </c>
      <c r="FK746" s="9">
        <v>65.349999999999994</v>
      </c>
      <c r="FL746" s="9">
        <v>67.150000000000006</v>
      </c>
      <c r="FM746" s="9">
        <v>72.400000000000006</v>
      </c>
      <c r="FO746" s="9">
        <v>84.803899999999999</v>
      </c>
      <c r="FP746" s="7">
        <v>73.209999999999994</v>
      </c>
      <c r="FQ746" s="9">
        <v>1.2996000000000001</v>
      </c>
      <c r="FR746" s="7">
        <f t="shared" si="131"/>
        <v>56.332717759310547</v>
      </c>
      <c r="FT746" s="7">
        <v>4.34</v>
      </c>
      <c r="FU746" s="7">
        <v>4.37</v>
      </c>
      <c r="FV746" s="9">
        <v>84.926599999999993</v>
      </c>
      <c r="FX746" s="9">
        <v>72.55</v>
      </c>
      <c r="FY746" s="9">
        <v>71.790000000000006</v>
      </c>
      <c r="FZ746" s="9">
        <v>71.31</v>
      </c>
      <c r="GA746" s="9">
        <v>70.67</v>
      </c>
      <c r="GB746" s="9">
        <v>69.69</v>
      </c>
    </row>
    <row r="747" spans="1:186" x14ac:dyDescent="0.25">
      <c r="A747" s="6">
        <f t="shared" si="132"/>
        <v>45596</v>
      </c>
      <c r="B747" s="13">
        <f t="shared" si="133"/>
        <v>10</v>
      </c>
      <c r="C747" s="13">
        <f t="shared" si="134"/>
        <v>2024</v>
      </c>
      <c r="D747">
        <f t="shared" si="135"/>
        <v>202410</v>
      </c>
      <c r="E747">
        <f t="shared" si="136"/>
        <v>4</v>
      </c>
      <c r="F747">
        <f t="shared" si="137"/>
        <v>202404</v>
      </c>
      <c r="G747" t="s">
        <v>1883</v>
      </c>
      <c r="H747" s="9">
        <v>5</v>
      </c>
      <c r="I747" s="9">
        <v>4.95</v>
      </c>
      <c r="J747" s="10">
        <v>4.7200034999999998</v>
      </c>
      <c r="K747" s="10">
        <v>4.6475023000000002</v>
      </c>
      <c r="L747" s="10">
        <v>4.5575406000000003</v>
      </c>
      <c r="M747" s="10">
        <v>4.4600391999999998</v>
      </c>
      <c r="N747" s="10">
        <v>4.3677666000000004</v>
      </c>
      <c r="O747" s="10">
        <v>4.2865887000000003</v>
      </c>
      <c r="P747" s="10">
        <v>4.2191098</v>
      </c>
      <c r="Q747" s="10">
        <v>4.1670432000000002</v>
      </c>
      <c r="R747" s="10">
        <v>4.1298751999999999</v>
      </c>
      <c r="S747" s="10">
        <v>4.1059877</v>
      </c>
      <c r="T747" s="10">
        <v>4.0926425999999996</v>
      </c>
      <c r="U747" s="10">
        <v>4.0866387</v>
      </c>
      <c r="V747" s="10">
        <v>4.0831419000000002</v>
      </c>
      <c r="W747" s="10">
        <v>4.0805252999999997</v>
      </c>
      <c r="X747" s="10">
        <v>4.0781261000000004</v>
      </c>
      <c r="Y747" s="10">
        <v>4.0752810999999998</v>
      </c>
      <c r="Z747" s="10">
        <v>4.0713273000000001</v>
      </c>
      <c r="AA747" s="10">
        <v>4.0656017000000002</v>
      </c>
      <c r="AB747" s="10">
        <v>4.0576506999999999</v>
      </c>
      <c r="AC747" s="10">
        <v>4.0477426999999997</v>
      </c>
      <c r="AD747" s="10">
        <v>4.0363024000000003</v>
      </c>
      <c r="AE747" s="10">
        <v>4.0237539</v>
      </c>
      <c r="AF747" s="10">
        <v>4.0105215000000003</v>
      </c>
      <c r="AG747" s="10">
        <v>3.9970298999999998</v>
      </c>
      <c r="AH747" s="10">
        <v>3.9836499999999999</v>
      </c>
      <c r="AI747" s="10">
        <v>3.9704929999999998</v>
      </c>
      <c r="AJ747" s="10">
        <v>3.9575916000000002</v>
      </c>
      <c r="AK747" s="10">
        <v>3.9449779999999999</v>
      </c>
      <c r="AL747" s="10">
        <v>3.9326843</v>
      </c>
      <c r="AM747" s="10">
        <v>3.9207432</v>
      </c>
      <c r="AN747" s="10">
        <v>3.9091868999999999</v>
      </c>
      <c r="AO747" s="10">
        <v>3.8980475000000001</v>
      </c>
      <c r="AP747" s="10">
        <v>3.8873578000000002</v>
      </c>
      <c r="AQ747" s="10">
        <v>3.8771498000000002</v>
      </c>
      <c r="AR747" s="10">
        <v>3.8674558000000001</v>
      </c>
      <c r="AS747" s="10">
        <v>3.8583083</v>
      </c>
      <c r="AT747" s="10">
        <v>3.8497327000000001</v>
      </c>
      <c r="AU747" s="10">
        <v>3.8417235000000001</v>
      </c>
      <c r="AV747" s="10">
        <v>3.8342670999999999</v>
      </c>
      <c r="AW747" s="10">
        <v>3.8273497000000001</v>
      </c>
      <c r="AX747" s="10">
        <v>3.8209574000000002</v>
      </c>
      <c r="AY747" s="10">
        <v>3.8150765</v>
      </c>
      <c r="AZ747" s="10">
        <v>3.8096931000000001</v>
      </c>
      <c r="BA747" s="10">
        <v>3.8047936</v>
      </c>
      <c r="BB747" s="10">
        <v>3.8003640999999999</v>
      </c>
      <c r="BC747" s="10">
        <v>3.7963908000000002</v>
      </c>
      <c r="BD747" s="10">
        <v>3.7928598999999998</v>
      </c>
      <c r="BE747" s="10">
        <v>3.7897577</v>
      </c>
      <c r="BF747" s="10">
        <v>3.7870712000000002</v>
      </c>
      <c r="BG747" s="10">
        <v>3.7847911000000001</v>
      </c>
      <c r="BH747" s="10">
        <v>3.7829090000000001</v>
      </c>
      <c r="BI747" s="10">
        <v>3.7814166999999999</v>
      </c>
      <c r="BJ747" s="10">
        <v>3.7803057999999998</v>
      </c>
      <c r="BK747" s="10">
        <v>3.7795681000000001</v>
      </c>
      <c r="BL747" s="10">
        <v>3.7791952000000002</v>
      </c>
      <c r="BM747" s="10">
        <v>3.7791787999999999</v>
      </c>
      <c r="BN747" s="10">
        <v>3.7795106999999999</v>
      </c>
      <c r="BO747" s="10">
        <v>3.7801824000000002</v>
      </c>
      <c r="BP747" s="10">
        <v>3.7811857</v>
      </c>
      <c r="BQ747" s="10">
        <v>3.7825123</v>
      </c>
      <c r="BR747" s="10">
        <v>3.7967021000000001</v>
      </c>
      <c r="BS747" s="10">
        <v>3.8198702</v>
      </c>
      <c r="BU747" s="9">
        <v>103.36</v>
      </c>
      <c r="BV747" s="9">
        <v>104.86</v>
      </c>
      <c r="BW747" s="9">
        <v>105.43</v>
      </c>
      <c r="BX747" s="9">
        <v>103.59</v>
      </c>
      <c r="BY747" s="9">
        <v>100.5</v>
      </c>
      <c r="BZ747" s="9">
        <v>97.38</v>
      </c>
      <c r="CA747" s="9">
        <v>96.45</v>
      </c>
      <c r="CB747" s="9">
        <v>96.2</v>
      </c>
      <c r="CC747" s="9">
        <v>96.23</v>
      </c>
      <c r="CD747" s="9">
        <v>96.47</v>
      </c>
      <c r="CE747" s="9">
        <v>96.4</v>
      </c>
      <c r="CF747" s="9">
        <v>100.69</v>
      </c>
      <c r="CG747" s="9">
        <v>104.37</v>
      </c>
      <c r="CH747" s="9">
        <v>105.03</v>
      </c>
      <c r="CI747" s="9">
        <v>104.28</v>
      </c>
      <c r="CJ747" s="9">
        <v>98.24</v>
      </c>
      <c r="CK747" s="9">
        <v>85.88</v>
      </c>
      <c r="CL747" s="9">
        <v>80.72</v>
      </c>
      <c r="CM747" s="9">
        <v>77.53</v>
      </c>
      <c r="CN747" s="9">
        <v>77.59</v>
      </c>
      <c r="CO747" s="9">
        <v>77.89</v>
      </c>
      <c r="CP747" s="9">
        <v>79.459999999999994</v>
      </c>
      <c r="CQ747" s="9">
        <v>83.17</v>
      </c>
      <c r="CR747" s="9">
        <v>86.13</v>
      </c>
      <c r="CS747" s="9">
        <v>88.91</v>
      </c>
      <c r="CT747" s="9">
        <v>91.39</v>
      </c>
      <c r="CU747" s="9">
        <v>90.13</v>
      </c>
      <c r="CV747" s="9">
        <v>84.96</v>
      </c>
      <c r="CW747" s="9">
        <v>73.28</v>
      </c>
      <c r="CX747" s="9">
        <v>70.7</v>
      </c>
      <c r="CY747" s="9">
        <v>69.39</v>
      </c>
      <c r="CZ747" s="9">
        <v>70.180000000000007</v>
      </c>
      <c r="DA747" s="9">
        <v>70.58</v>
      </c>
      <c r="DB747" s="9">
        <v>71.239999999999995</v>
      </c>
      <c r="DC747" s="9">
        <v>75.59</v>
      </c>
      <c r="DD747" s="9">
        <v>79.459999999999994</v>
      </c>
      <c r="DE747" s="9">
        <v>82.98</v>
      </c>
      <c r="DF747" s="9">
        <v>83.82</v>
      </c>
      <c r="DG747" s="9">
        <v>83.08</v>
      </c>
      <c r="DH747" s="9">
        <v>79.63</v>
      </c>
      <c r="DI747" s="9">
        <v>71.89</v>
      </c>
      <c r="DJ747" s="9">
        <v>67.489999999999995</v>
      </c>
      <c r="DK747" s="9">
        <v>66.209999999999994</v>
      </c>
      <c r="DL747" s="9">
        <v>66.52</v>
      </c>
      <c r="DM747" s="9">
        <v>65.400000000000006</v>
      </c>
      <c r="DN747" s="9">
        <v>68.7</v>
      </c>
      <c r="DO747" s="9">
        <v>72.709999999999994</v>
      </c>
      <c r="DP747" s="9">
        <v>76.790000000000006</v>
      </c>
      <c r="DR747" s="9">
        <v>85.65</v>
      </c>
      <c r="DS747" s="9">
        <v>92.7</v>
      </c>
      <c r="DT747" s="9">
        <v>93.3</v>
      </c>
      <c r="DU747" s="9">
        <v>84.9</v>
      </c>
      <c r="DV747" s="9">
        <v>76.75</v>
      </c>
      <c r="DW747" s="9">
        <v>75.2</v>
      </c>
      <c r="DX747" s="9">
        <v>74.5</v>
      </c>
      <c r="DY747" s="9">
        <v>73.849999999999994</v>
      </c>
      <c r="DZ747" s="9">
        <v>73.849999999999994</v>
      </c>
      <c r="EA747" s="9">
        <v>76.55</v>
      </c>
      <c r="EB747" s="9">
        <v>80.75</v>
      </c>
      <c r="EC747" s="9">
        <v>82.25</v>
      </c>
      <c r="ED747" s="9">
        <v>83.65</v>
      </c>
      <c r="EE747" s="9">
        <v>86.55</v>
      </c>
      <c r="EF747" s="9">
        <v>86.85</v>
      </c>
      <c r="EG747" s="9">
        <v>82</v>
      </c>
      <c r="EH747" s="9">
        <v>67.650000000000006</v>
      </c>
      <c r="EI747" s="9">
        <v>63.2</v>
      </c>
      <c r="EJ747" s="9">
        <v>62.95</v>
      </c>
      <c r="EK747" s="9">
        <v>63.3</v>
      </c>
      <c r="EL747" s="9">
        <v>63.9</v>
      </c>
      <c r="EM747" s="9">
        <v>66.400000000000006</v>
      </c>
      <c r="EN747" s="9">
        <v>73.400000000000006</v>
      </c>
      <c r="EO747" s="9">
        <v>75.7</v>
      </c>
      <c r="EP747" s="9">
        <v>75.95</v>
      </c>
      <c r="EQ747" s="9">
        <v>75.849999999999994</v>
      </c>
      <c r="ER747" s="9">
        <v>75.349999999999994</v>
      </c>
      <c r="ES747" s="9">
        <v>72.7</v>
      </c>
      <c r="ET747" s="9">
        <v>65.099999999999994</v>
      </c>
      <c r="EU747" s="9">
        <v>62.75</v>
      </c>
      <c r="EV747" s="9">
        <v>62.55</v>
      </c>
      <c r="EW747" s="9">
        <v>62.65</v>
      </c>
      <c r="EX747" s="9">
        <v>63.2</v>
      </c>
      <c r="EY747" s="9">
        <v>66</v>
      </c>
      <c r="EZ747" s="9">
        <v>74.05</v>
      </c>
      <c r="FA747" s="9">
        <v>76.599999999999994</v>
      </c>
      <c r="FB747" s="9">
        <v>76.849999999999994</v>
      </c>
      <c r="FC747" s="9">
        <v>76.7</v>
      </c>
      <c r="FD747" s="9">
        <v>76.2</v>
      </c>
      <c r="FE747" s="9">
        <v>73.8</v>
      </c>
      <c r="FF747" s="9">
        <v>67.150000000000006</v>
      </c>
      <c r="FG747" s="9">
        <v>65</v>
      </c>
      <c r="FH747" s="9">
        <v>64.900000000000006</v>
      </c>
      <c r="FI747" s="9">
        <v>65.05</v>
      </c>
      <c r="FJ747" s="9">
        <v>65.45</v>
      </c>
      <c r="FK747" s="9">
        <v>67.25</v>
      </c>
      <c r="FL747" s="9">
        <v>72.5</v>
      </c>
      <c r="FM747" s="9">
        <v>74.2</v>
      </c>
      <c r="FO747" s="9">
        <v>83.812799999999996</v>
      </c>
      <c r="FP747" s="7">
        <v>73.25</v>
      </c>
      <c r="FQ747" s="9">
        <v>1.2856000000000001</v>
      </c>
      <c r="FR747" s="7">
        <f t="shared" si="131"/>
        <v>56.977286869943988</v>
      </c>
      <c r="FT747" s="7">
        <v>4.42</v>
      </c>
      <c r="FU747" s="7">
        <v>4.43</v>
      </c>
      <c r="FV747" s="9">
        <v>83.9298</v>
      </c>
      <c r="FX747" s="9">
        <v>73.16</v>
      </c>
      <c r="FY747" s="9">
        <v>72.45</v>
      </c>
      <c r="FZ747" s="9">
        <v>71.92</v>
      </c>
      <c r="GA747" s="9">
        <v>71.08</v>
      </c>
      <c r="GB747" s="9">
        <v>69.78</v>
      </c>
    </row>
    <row r="748" spans="1:186" x14ac:dyDescent="0.25">
      <c r="A748" s="6">
        <f t="shared" si="132"/>
        <v>45597</v>
      </c>
      <c r="B748" s="13">
        <f t="shared" si="133"/>
        <v>11</v>
      </c>
      <c r="C748" s="13">
        <f t="shared" si="134"/>
        <v>2024</v>
      </c>
      <c r="D748">
        <f t="shared" si="135"/>
        <v>202411</v>
      </c>
      <c r="E748">
        <f t="shared" si="136"/>
        <v>4</v>
      </c>
      <c r="F748">
        <f t="shared" si="137"/>
        <v>202404</v>
      </c>
      <c r="G748" t="s">
        <v>1884</v>
      </c>
      <c r="H748" s="9">
        <v>5</v>
      </c>
      <c r="I748" s="9">
        <v>4.95</v>
      </c>
      <c r="J748" s="10">
        <v>4.7187203999999996</v>
      </c>
      <c r="K748" s="10">
        <v>4.6535891999999999</v>
      </c>
      <c r="L748" s="10">
        <v>4.5659143999999996</v>
      </c>
      <c r="M748" s="10">
        <v>4.4656281</v>
      </c>
      <c r="N748" s="10">
        <v>4.3686562000000002</v>
      </c>
      <c r="O748" s="10">
        <v>4.2831923999999999</v>
      </c>
      <c r="P748" s="10">
        <v>4.2131486999999996</v>
      </c>
      <c r="Q748" s="10">
        <v>4.1597970000000002</v>
      </c>
      <c r="R748" s="10">
        <v>4.1216604999999999</v>
      </c>
      <c r="S748" s="10">
        <v>4.0964314000000002</v>
      </c>
      <c r="T748" s="10">
        <v>4.0810886000000002</v>
      </c>
      <c r="U748" s="10">
        <v>4.0722376999999996</v>
      </c>
      <c r="V748" s="10">
        <v>4.0650757000000004</v>
      </c>
      <c r="W748" s="10">
        <v>4.0581538000000004</v>
      </c>
      <c r="X748" s="10">
        <v>4.0512103000000002</v>
      </c>
      <c r="Y748" s="10">
        <v>4.0439835999999998</v>
      </c>
      <c r="Z748" s="10">
        <v>4.0362121000000002</v>
      </c>
      <c r="AA748" s="10">
        <v>4.0276344000000002</v>
      </c>
      <c r="AB748" s="10">
        <v>4.0180821</v>
      </c>
      <c r="AC748" s="10">
        <v>4.0077075000000004</v>
      </c>
      <c r="AD748" s="10">
        <v>3.9967329</v>
      </c>
      <c r="AE748" s="10">
        <v>3.9853798</v>
      </c>
      <c r="AF748" s="10">
        <v>3.9738701000000001</v>
      </c>
      <c r="AG748" s="10">
        <v>3.9624256999999998</v>
      </c>
      <c r="AH748" s="10">
        <v>3.9512366999999999</v>
      </c>
      <c r="AI748" s="10">
        <v>3.9403527999999999</v>
      </c>
      <c r="AJ748" s="10">
        <v>3.9297854000000001</v>
      </c>
      <c r="AK748" s="10">
        <v>3.9195456000000002</v>
      </c>
      <c r="AL748" s="10">
        <v>3.9096443999999999</v>
      </c>
      <c r="AM748" s="10">
        <v>3.9000930999999999</v>
      </c>
      <c r="AN748" s="10">
        <v>3.8909029999999998</v>
      </c>
      <c r="AO748" s="10">
        <v>3.8820849000000002</v>
      </c>
      <c r="AP748" s="10">
        <v>3.8736503</v>
      </c>
      <c r="AQ748" s="10">
        <v>3.8656103000000002</v>
      </c>
      <c r="AR748" s="10">
        <v>3.8579759999999998</v>
      </c>
      <c r="AS748" s="10">
        <v>3.8507585999999998</v>
      </c>
      <c r="AT748" s="10">
        <v>3.8439667000000002</v>
      </c>
      <c r="AU748" s="10">
        <v>3.8375989000000001</v>
      </c>
      <c r="AV748" s="10">
        <v>3.8316514000000002</v>
      </c>
      <c r="AW748" s="10">
        <v>3.8261202999999999</v>
      </c>
      <c r="AX748" s="10">
        <v>3.8210014000000001</v>
      </c>
      <c r="AY748" s="10">
        <v>3.8162910000000001</v>
      </c>
      <c r="AZ748" s="10">
        <v>3.8119852000000001</v>
      </c>
      <c r="BA748" s="10">
        <v>3.8080799000000001</v>
      </c>
      <c r="BB748" s="10">
        <v>3.8045713999999999</v>
      </c>
      <c r="BC748" s="10">
        <v>3.8014557</v>
      </c>
      <c r="BD748" s="10">
        <v>3.7987286999999998</v>
      </c>
      <c r="BE748" s="10">
        <v>3.7963868000000001</v>
      </c>
      <c r="BF748" s="10">
        <v>3.7944249999999999</v>
      </c>
      <c r="BG748" s="10">
        <v>3.7928350000000002</v>
      </c>
      <c r="BH748" s="10">
        <v>3.7916072999999999</v>
      </c>
      <c r="BI748" s="10">
        <v>3.7907327</v>
      </c>
      <c r="BJ748" s="10">
        <v>3.7902016000000001</v>
      </c>
      <c r="BK748" s="10">
        <v>3.7900046000000001</v>
      </c>
      <c r="BL748" s="10">
        <v>3.7901324000000001</v>
      </c>
      <c r="BM748" s="10">
        <v>3.7905755000000001</v>
      </c>
      <c r="BN748" s="10">
        <v>3.7913245</v>
      </c>
      <c r="BO748" s="10">
        <v>3.79237</v>
      </c>
      <c r="BP748" s="10">
        <v>3.7937026999999999</v>
      </c>
      <c r="BQ748" s="10">
        <v>3.7953130000000002</v>
      </c>
      <c r="BR748" s="10">
        <v>3.8103565000000001</v>
      </c>
      <c r="BS748" s="10">
        <v>3.8334917000000002</v>
      </c>
      <c r="BU748" s="9">
        <v>99.18</v>
      </c>
      <c r="BV748" s="9">
        <v>100.73</v>
      </c>
      <c r="BW748" s="9">
        <v>101.46</v>
      </c>
      <c r="BX748" s="9">
        <v>99.62</v>
      </c>
      <c r="BY748" s="9">
        <v>96.58</v>
      </c>
      <c r="BZ748" s="9">
        <v>93.39</v>
      </c>
      <c r="CA748" s="9">
        <v>92.27</v>
      </c>
      <c r="CB748" s="9">
        <v>92.14</v>
      </c>
      <c r="CC748" s="9">
        <v>92.05</v>
      </c>
      <c r="CD748" s="9">
        <v>92.23</v>
      </c>
      <c r="CE748" s="9">
        <v>92.37</v>
      </c>
      <c r="CF748" s="9">
        <v>96.69</v>
      </c>
      <c r="CG748" s="9">
        <v>100.72</v>
      </c>
      <c r="CH748" s="9">
        <v>101.43</v>
      </c>
      <c r="CI748" s="9">
        <v>100.73</v>
      </c>
      <c r="CJ748" s="9">
        <v>95.1</v>
      </c>
      <c r="CK748" s="9">
        <v>84.43</v>
      </c>
      <c r="CL748" s="9">
        <v>79.989999999999995</v>
      </c>
      <c r="CM748" s="9">
        <v>77.02</v>
      </c>
      <c r="CN748" s="9">
        <v>76.84</v>
      </c>
      <c r="CO748" s="9">
        <v>77.13</v>
      </c>
      <c r="CP748" s="9">
        <v>78.7</v>
      </c>
      <c r="CQ748" s="9">
        <v>82.32</v>
      </c>
      <c r="CR748" s="9">
        <v>85.05</v>
      </c>
      <c r="CS748" s="9">
        <v>87.61</v>
      </c>
      <c r="CT748" s="9">
        <v>89.76</v>
      </c>
      <c r="CU748" s="9">
        <v>88.32</v>
      </c>
      <c r="CV748" s="9">
        <v>83.01</v>
      </c>
      <c r="CW748" s="9">
        <v>71.540000000000006</v>
      </c>
      <c r="CX748" s="9">
        <v>69.39</v>
      </c>
      <c r="CY748" s="9">
        <v>68.02</v>
      </c>
      <c r="CZ748" s="9">
        <v>68.930000000000007</v>
      </c>
      <c r="DA748" s="9">
        <v>69.28</v>
      </c>
      <c r="DB748" s="9">
        <v>69.89</v>
      </c>
      <c r="DC748" s="9">
        <v>74.05</v>
      </c>
      <c r="DD748" s="9">
        <v>77.89</v>
      </c>
      <c r="DE748" s="9">
        <v>81.400000000000006</v>
      </c>
      <c r="DF748" s="9">
        <v>82.22</v>
      </c>
      <c r="DG748" s="9">
        <v>81.47</v>
      </c>
      <c r="DH748" s="9">
        <v>78.02</v>
      </c>
      <c r="DI748" s="9">
        <v>70.28</v>
      </c>
      <c r="DJ748" s="9">
        <v>65.87</v>
      </c>
      <c r="DK748" s="9">
        <v>64.58</v>
      </c>
      <c r="DL748" s="9">
        <v>64.89</v>
      </c>
      <c r="DM748" s="9">
        <v>63.74</v>
      </c>
      <c r="DN748" s="9">
        <v>67.03</v>
      </c>
      <c r="DO748" s="9">
        <v>71.67</v>
      </c>
      <c r="DP748" s="9">
        <v>75.45</v>
      </c>
      <c r="DR748" s="9">
        <v>82.75</v>
      </c>
      <c r="DS748" s="9">
        <v>89.6</v>
      </c>
      <c r="DT748" s="9">
        <v>90.05</v>
      </c>
      <c r="DU748" s="9">
        <v>81.900000000000006</v>
      </c>
      <c r="DV748" s="9">
        <v>76.45</v>
      </c>
      <c r="DW748" s="9">
        <v>72.5</v>
      </c>
      <c r="DX748" s="9">
        <v>71.8</v>
      </c>
      <c r="DY748" s="9">
        <v>71.150000000000006</v>
      </c>
      <c r="DZ748" s="9">
        <v>71.150000000000006</v>
      </c>
      <c r="EA748" s="9">
        <v>73.849999999999994</v>
      </c>
      <c r="EB748" s="9">
        <v>78.55</v>
      </c>
      <c r="EC748" s="9">
        <v>80.2</v>
      </c>
      <c r="ED748" s="9">
        <v>81.55</v>
      </c>
      <c r="EE748" s="9">
        <v>84.3</v>
      </c>
      <c r="EF748" s="9">
        <v>84.65</v>
      </c>
      <c r="EG748" s="9">
        <v>80.099999999999994</v>
      </c>
      <c r="EH748" s="9">
        <v>66.849999999999994</v>
      </c>
      <c r="EI748" s="9">
        <v>62.7</v>
      </c>
      <c r="EJ748" s="9">
        <v>62.45</v>
      </c>
      <c r="EK748" s="9">
        <v>62.75</v>
      </c>
      <c r="EL748" s="9">
        <v>63.35</v>
      </c>
      <c r="EM748" s="9">
        <v>65.900000000000006</v>
      </c>
      <c r="EN748" s="9">
        <v>73.150000000000006</v>
      </c>
      <c r="EO748" s="9">
        <v>75.5</v>
      </c>
      <c r="EP748" s="9">
        <v>75.75</v>
      </c>
      <c r="EQ748" s="9">
        <v>75.650000000000006</v>
      </c>
      <c r="ER748" s="9">
        <v>75.150000000000006</v>
      </c>
      <c r="ES748" s="9">
        <v>72.349999999999994</v>
      </c>
      <c r="ET748" s="9">
        <v>64.45</v>
      </c>
      <c r="EU748" s="9">
        <v>61.95</v>
      </c>
      <c r="EV748" s="9">
        <v>61.75</v>
      </c>
      <c r="EW748" s="9">
        <v>61.9</v>
      </c>
      <c r="EX748" s="9">
        <v>62.4</v>
      </c>
      <c r="EY748" s="9">
        <v>65.3</v>
      </c>
      <c r="EZ748" s="9">
        <v>73.400000000000006</v>
      </c>
      <c r="FA748" s="9">
        <v>76</v>
      </c>
      <c r="FB748" s="9">
        <v>76.25</v>
      </c>
      <c r="FC748" s="9">
        <v>76.099999999999994</v>
      </c>
      <c r="FD748" s="9">
        <v>75.650000000000006</v>
      </c>
      <c r="FE748" s="9">
        <v>73.2</v>
      </c>
      <c r="FF748" s="9">
        <v>66.55</v>
      </c>
      <c r="FG748" s="9">
        <v>64.400000000000006</v>
      </c>
      <c r="FH748" s="9">
        <v>64.3</v>
      </c>
      <c r="FI748" s="9">
        <v>64.45</v>
      </c>
      <c r="FJ748" s="9">
        <v>64.849999999999994</v>
      </c>
      <c r="FK748" s="9">
        <v>66.650000000000006</v>
      </c>
      <c r="FL748" s="9">
        <v>71.900000000000006</v>
      </c>
      <c r="FM748" s="9">
        <v>73.599999999999994</v>
      </c>
      <c r="FO748" s="9">
        <v>84.554199999999994</v>
      </c>
      <c r="FP748" s="7">
        <v>73.63</v>
      </c>
      <c r="FQ748" s="9">
        <v>1.296</v>
      </c>
      <c r="FR748" s="7">
        <f t="shared" si="131"/>
        <v>56.813271604938265</v>
      </c>
      <c r="FT748" s="7">
        <v>4.4400000000000004</v>
      </c>
      <c r="FU748" s="7">
        <v>4.46</v>
      </c>
      <c r="FV748" s="9">
        <v>84.673400000000001</v>
      </c>
      <c r="FX748" s="9">
        <v>73.099999999999994</v>
      </c>
      <c r="FY748" s="9">
        <v>72.489999999999995</v>
      </c>
      <c r="FZ748" s="9">
        <v>72.08</v>
      </c>
      <c r="GA748" s="9">
        <v>71.2</v>
      </c>
      <c r="GB748" s="9">
        <v>69.959999999999994</v>
      </c>
    </row>
    <row r="749" spans="1:186" x14ac:dyDescent="0.25">
      <c r="A749" s="6">
        <f t="shared" si="132"/>
        <v>45600</v>
      </c>
      <c r="B749" s="13">
        <f t="shared" si="133"/>
        <v>11</v>
      </c>
      <c r="C749" s="13">
        <f t="shared" si="134"/>
        <v>2024</v>
      </c>
      <c r="D749">
        <f t="shared" si="135"/>
        <v>202411</v>
      </c>
      <c r="E749">
        <f t="shared" si="136"/>
        <v>4</v>
      </c>
      <c r="F749">
        <f t="shared" si="137"/>
        <v>202404</v>
      </c>
      <c r="G749" t="s">
        <v>1885</v>
      </c>
      <c r="H749" s="9">
        <v>5</v>
      </c>
      <c r="I749" s="9">
        <v>4.95</v>
      </c>
      <c r="J749" s="10">
        <v>4.7108572999999998</v>
      </c>
      <c r="K749" s="10">
        <v>4.6434552</v>
      </c>
      <c r="L749" s="10">
        <v>4.5587514000000002</v>
      </c>
      <c r="M749" s="10">
        <v>4.4659075000000001</v>
      </c>
      <c r="N749" s="10">
        <v>4.3776931000000001</v>
      </c>
      <c r="O749" s="10">
        <v>4.2998817999999996</v>
      </c>
      <c r="P749" s="10">
        <v>4.2348989000000001</v>
      </c>
      <c r="Q749" s="10">
        <v>4.1835867000000002</v>
      </c>
      <c r="R749" s="10">
        <v>4.1446177999999998</v>
      </c>
      <c r="S749" s="10">
        <v>4.1163033000000002</v>
      </c>
      <c r="T749" s="10">
        <v>4.0967028000000001</v>
      </c>
      <c r="U749" s="10">
        <v>4.0835872999999996</v>
      </c>
      <c r="V749" s="10">
        <v>4.0742317999999997</v>
      </c>
      <c r="W749" s="10">
        <v>4.0673911</v>
      </c>
      <c r="X749" s="10">
        <v>4.0622569000000004</v>
      </c>
      <c r="Y749" s="10">
        <v>4.0580205999999999</v>
      </c>
      <c r="Z749" s="10">
        <v>4.0538736000000002</v>
      </c>
      <c r="AA749" s="10">
        <v>4.0490076999999998</v>
      </c>
      <c r="AB749" s="10">
        <v>4.0427936999999998</v>
      </c>
      <c r="AC749" s="10">
        <v>4.0352857999999996</v>
      </c>
      <c r="AD749" s="10">
        <v>4.0267011999999998</v>
      </c>
      <c r="AE749" s="10">
        <v>4.0172566999999999</v>
      </c>
      <c r="AF749" s="10">
        <v>4.0071690000000002</v>
      </c>
      <c r="AG749" s="10">
        <v>3.9966553999999999</v>
      </c>
      <c r="AH749" s="10">
        <v>3.9859059999999999</v>
      </c>
      <c r="AI749" s="10">
        <v>3.9750052</v>
      </c>
      <c r="AJ749" s="10">
        <v>3.9640107000000002</v>
      </c>
      <c r="AK749" s="10">
        <v>3.9529803999999999</v>
      </c>
      <c r="AL749" s="10">
        <v>3.9419716999999999</v>
      </c>
      <c r="AM749" s="10">
        <v>3.9310426999999999</v>
      </c>
      <c r="AN749" s="10">
        <v>3.9202509999999999</v>
      </c>
      <c r="AO749" s="10">
        <v>3.9096541999999999</v>
      </c>
      <c r="AP749" s="10">
        <v>3.8993102999999998</v>
      </c>
      <c r="AQ749" s="10">
        <v>3.8892769</v>
      </c>
      <c r="AR749" s="10">
        <v>3.8796116999999999</v>
      </c>
      <c r="AS749" s="10">
        <v>3.8703725000000002</v>
      </c>
      <c r="AT749" s="10">
        <v>3.8616066999999998</v>
      </c>
      <c r="AU749" s="10">
        <v>3.8533198</v>
      </c>
      <c r="AV749" s="10">
        <v>3.8455073999999998</v>
      </c>
      <c r="AW749" s="10">
        <v>3.8381647000000001</v>
      </c>
      <c r="AX749" s="10">
        <v>3.8312868</v>
      </c>
      <c r="AY749" s="10">
        <v>3.8248692000000002</v>
      </c>
      <c r="AZ749" s="10">
        <v>3.8189072999999998</v>
      </c>
      <c r="BA749" s="10">
        <v>3.8133960999999998</v>
      </c>
      <c r="BB749" s="10">
        <v>3.8083312</v>
      </c>
      <c r="BC749" s="10">
        <v>3.8037078000000002</v>
      </c>
      <c r="BD749" s="10">
        <v>3.7995212</v>
      </c>
      <c r="BE749" s="10">
        <v>3.7957665999999999</v>
      </c>
      <c r="BF749" s="10">
        <v>3.7924394000000001</v>
      </c>
      <c r="BG749" s="10">
        <v>3.7895333999999998</v>
      </c>
      <c r="BH749" s="10">
        <v>3.7870425999999999</v>
      </c>
      <c r="BI749" s="10">
        <v>3.7849609000000002</v>
      </c>
      <c r="BJ749" s="10">
        <v>3.7832819</v>
      </c>
      <c r="BK749" s="10">
        <v>3.7819995</v>
      </c>
      <c r="BL749" s="10">
        <v>3.7811075000000001</v>
      </c>
      <c r="BM749" s="10">
        <v>3.7805996999999998</v>
      </c>
      <c r="BN749" s="10">
        <v>3.7804700000000002</v>
      </c>
      <c r="BO749" s="10">
        <v>3.7807121000000001</v>
      </c>
      <c r="BP749" s="10">
        <v>3.7813199000000002</v>
      </c>
      <c r="BQ749" s="10">
        <v>3.7822871</v>
      </c>
      <c r="BR749" s="10">
        <v>3.7952018999999999</v>
      </c>
      <c r="BS749" s="10">
        <v>3.8189419</v>
      </c>
      <c r="BU749" s="9">
        <v>102.46</v>
      </c>
      <c r="BV749" s="9">
        <v>103.92</v>
      </c>
      <c r="BW749" s="9">
        <v>104.34</v>
      </c>
      <c r="BX749" s="9">
        <v>102.42</v>
      </c>
      <c r="BY749" s="9">
        <v>98.89</v>
      </c>
      <c r="BZ749" s="9">
        <v>96.23</v>
      </c>
      <c r="CA749" s="9">
        <v>94.51</v>
      </c>
      <c r="CB749" s="9">
        <v>94.43</v>
      </c>
      <c r="CC749" s="9">
        <v>94.43</v>
      </c>
      <c r="CD749" s="9">
        <v>94.43</v>
      </c>
      <c r="CE749" s="9">
        <v>94.53</v>
      </c>
      <c r="CF749" s="9">
        <v>98.23</v>
      </c>
      <c r="CG749" s="9">
        <v>101.75</v>
      </c>
      <c r="CH749" s="9">
        <v>102.24</v>
      </c>
      <c r="CI749" s="9">
        <v>101.52</v>
      </c>
      <c r="CJ749" s="9">
        <v>95.87</v>
      </c>
      <c r="CK749" s="9">
        <v>85.23</v>
      </c>
      <c r="CL749" s="9">
        <v>80.86</v>
      </c>
      <c r="CM749" s="9">
        <v>77.89</v>
      </c>
      <c r="CN749" s="9">
        <v>77.63</v>
      </c>
      <c r="CO749" s="9">
        <v>77.92</v>
      </c>
      <c r="CP749" s="9">
        <v>79.45</v>
      </c>
      <c r="CQ749" s="9">
        <v>83.41</v>
      </c>
      <c r="CR749" s="9">
        <v>86.02</v>
      </c>
      <c r="CS749" s="9">
        <v>88.17</v>
      </c>
      <c r="CT749" s="9">
        <v>90.54</v>
      </c>
      <c r="CU749" s="9">
        <v>89.02</v>
      </c>
      <c r="CV749" s="9">
        <v>83.76</v>
      </c>
      <c r="CW749" s="9">
        <v>72.099999999999994</v>
      </c>
      <c r="CX749" s="9">
        <v>69.989999999999995</v>
      </c>
      <c r="CY749" s="9">
        <v>68.66</v>
      </c>
      <c r="CZ749" s="9">
        <v>69.650000000000006</v>
      </c>
      <c r="DA749" s="9">
        <v>70.05</v>
      </c>
      <c r="DB749" s="9">
        <v>70.72</v>
      </c>
      <c r="DC749" s="9">
        <v>74.95</v>
      </c>
      <c r="DD749" s="9">
        <v>78.760000000000005</v>
      </c>
      <c r="DE749" s="9">
        <v>82.27</v>
      </c>
      <c r="DF749" s="9">
        <v>83.27</v>
      </c>
      <c r="DG749" s="9">
        <v>82.44</v>
      </c>
      <c r="DH749" s="9">
        <v>79.02</v>
      </c>
      <c r="DI749" s="9">
        <v>71.14</v>
      </c>
      <c r="DJ749" s="9">
        <v>66.73</v>
      </c>
      <c r="DK749" s="9">
        <v>65.44</v>
      </c>
      <c r="DL749" s="9">
        <v>65.75</v>
      </c>
      <c r="DM749" s="9">
        <v>64.59</v>
      </c>
      <c r="DN749" s="9">
        <v>67.88</v>
      </c>
      <c r="DO749" s="9">
        <v>72.45</v>
      </c>
      <c r="DP749" s="9">
        <v>76.23</v>
      </c>
      <c r="DR749" s="9">
        <v>85.55</v>
      </c>
      <c r="DS749" s="9">
        <v>92.5</v>
      </c>
      <c r="DT749" s="9">
        <v>92.65</v>
      </c>
      <c r="DU749" s="9">
        <v>85.05</v>
      </c>
      <c r="DV749" s="9">
        <v>78.55</v>
      </c>
      <c r="DW749" s="9">
        <v>74.25</v>
      </c>
      <c r="DX749" s="9">
        <v>73.55</v>
      </c>
      <c r="DY749" s="9">
        <v>72.849999999999994</v>
      </c>
      <c r="DZ749" s="9">
        <v>72.849999999999994</v>
      </c>
      <c r="EA749" s="9">
        <v>75.55</v>
      </c>
      <c r="EB749" s="9">
        <v>79.95</v>
      </c>
      <c r="EC749" s="9">
        <v>81.599999999999994</v>
      </c>
      <c r="ED749" s="9">
        <v>82.9</v>
      </c>
      <c r="EE749" s="9">
        <v>85.6</v>
      </c>
      <c r="EF749" s="9">
        <v>85.9</v>
      </c>
      <c r="EG749" s="9">
        <v>81.150000000000006</v>
      </c>
      <c r="EH749" s="9">
        <v>67.650000000000006</v>
      </c>
      <c r="EI749" s="9">
        <v>63.45</v>
      </c>
      <c r="EJ749" s="9">
        <v>63.2</v>
      </c>
      <c r="EK749" s="9">
        <v>63.55</v>
      </c>
      <c r="EL749" s="9">
        <v>64.099999999999994</v>
      </c>
      <c r="EM749" s="9">
        <v>66.650000000000006</v>
      </c>
      <c r="EN749" s="9">
        <v>73.599999999999994</v>
      </c>
      <c r="EO749" s="9">
        <v>75.8</v>
      </c>
      <c r="EP749" s="9">
        <v>76.05</v>
      </c>
      <c r="EQ749" s="9">
        <v>76</v>
      </c>
      <c r="ER749" s="9">
        <v>75.5</v>
      </c>
      <c r="ES749" s="9">
        <v>72.55</v>
      </c>
      <c r="ET749" s="9">
        <v>64.55</v>
      </c>
      <c r="EU749" s="9">
        <v>62.05</v>
      </c>
      <c r="EV749" s="9">
        <v>61.85</v>
      </c>
      <c r="EW749" s="9">
        <v>62</v>
      </c>
      <c r="EX749" s="9">
        <v>62.5</v>
      </c>
      <c r="EY749" s="9">
        <v>65.3</v>
      </c>
      <c r="EZ749" s="9">
        <v>72.95</v>
      </c>
      <c r="FA749" s="9">
        <v>75.400000000000006</v>
      </c>
      <c r="FB749" s="9">
        <v>75.650000000000006</v>
      </c>
      <c r="FC749" s="9">
        <v>75.55</v>
      </c>
      <c r="FD749" s="9">
        <v>75.05</v>
      </c>
      <c r="FE749" s="9">
        <v>72.150000000000006</v>
      </c>
      <c r="FF749" s="9">
        <v>64.3</v>
      </c>
      <c r="FG749" s="9">
        <v>61.85</v>
      </c>
      <c r="FH749" s="9">
        <v>61.65</v>
      </c>
      <c r="FI749" s="9">
        <v>61.85</v>
      </c>
      <c r="FJ749" s="9">
        <v>62.3</v>
      </c>
      <c r="FK749" s="9">
        <v>64.599999999999994</v>
      </c>
      <c r="FL749" s="9">
        <v>71</v>
      </c>
      <c r="FM749" s="9">
        <v>73.05</v>
      </c>
      <c r="FO749" s="9">
        <v>84.404799999999994</v>
      </c>
      <c r="FP749" s="7">
        <v>74.89</v>
      </c>
      <c r="FQ749" s="9">
        <v>1.2981</v>
      </c>
      <c r="FR749" s="7">
        <f t="shared" si="131"/>
        <v>57.692011401278791</v>
      </c>
      <c r="FT749" s="7">
        <v>4.43</v>
      </c>
      <c r="FU749" s="7">
        <v>4.46</v>
      </c>
      <c r="FV749" s="9">
        <v>84.523799999999994</v>
      </c>
      <c r="FX749" s="9">
        <v>75.08</v>
      </c>
      <c r="FY749" s="9">
        <v>74.349999999999994</v>
      </c>
      <c r="FZ749" s="9">
        <v>73.709999999999994</v>
      </c>
      <c r="GA749" s="9">
        <v>72.41</v>
      </c>
      <c r="GB749" s="9">
        <v>70.55</v>
      </c>
    </row>
    <row r="750" spans="1:186" x14ac:dyDescent="0.25">
      <c r="A750" s="6">
        <f t="shared" si="132"/>
        <v>45601</v>
      </c>
      <c r="B750" s="13">
        <f t="shared" si="133"/>
        <v>11</v>
      </c>
      <c r="C750" s="13">
        <f t="shared" si="134"/>
        <v>2024</v>
      </c>
      <c r="D750">
        <f t="shared" si="135"/>
        <v>202411</v>
      </c>
      <c r="E750">
        <f t="shared" si="136"/>
        <v>4</v>
      </c>
      <c r="F750">
        <f t="shared" si="137"/>
        <v>202404</v>
      </c>
      <c r="G750" t="s">
        <v>1886</v>
      </c>
      <c r="H750" s="9">
        <v>5</v>
      </c>
      <c r="I750" s="9">
        <v>4.95</v>
      </c>
      <c r="J750" s="10">
        <v>4.7055059999999997</v>
      </c>
      <c r="K750" s="10">
        <v>4.6352969999999996</v>
      </c>
      <c r="L750" s="10">
        <v>4.5488242000000003</v>
      </c>
      <c r="M750" s="10">
        <v>4.4563582999999998</v>
      </c>
      <c r="N750" s="10">
        <v>4.3713069000000004</v>
      </c>
      <c r="O750" s="10">
        <v>4.2991425999999997</v>
      </c>
      <c r="P750" s="10">
        <v>4.2425511</v>
      </c>
      <c r="Q750" s="10">
        <v>4.2017391999999996</v>
      </c>
      <c r="R750" s="10">
        <v>4.1752247000000002</v>
      </c>
      <c r="S750" s="10">
        <v>4.1602588999999996</v>
      </c>
      <c r="T750" s="10">
        <v>4.1541492</v>
      </c>
      <c r="U750" s="10">
        <v>4.1539543999999999</v>
      </c>
      <c r="V750" s="10">
        <v>4.1559362000000002</v>
      </c>
      <c r="W750" s="10">
        <v>4.1587442000000001</v>
      </c>
      <c r="X750" s="10">
        <v>4.1617227000000003</v>
      </c>
      <c r="Y750" s="10">
        <v>4.1642158</v>
      </c>
      <c r="Z750" s="10">
        <v>4.1655677999999998</v>
      </c>
      <c r="AA750" s="10">
        <v>4.1651230000000004</v>
      </c>
      <c r="AB750" s="10">
        <v>4.1624097999999998</v>
      </c>
      <c r="AC750" s="10">
        <v>4.1575927000000004</v>
      </c>
      <c r="AD750" s="10">
        <v>4.1509733999999998</v>
      </c>
      <c r="AE750" s="10">
        <v>4.1428535000000002</v>
      </c>
      <c r="AF750" s="10">
        <v>4.1335344000000003</v>
      </c>
      <c r="AG750" s="10">
        <v>4.1233179</v>
      </c>
      <c r="AH750" s="10">
        <v>4.1124688000000003</v>
      </c>
      <c r="AI750" s="10">
        <v>4.1011052000000001</v>
      </c>
      <c r="AJ750" s="10">
        <v>4.0893084999999996</v>
      </c>
      <c r="AK750" s="10">
        <v>4.0771601999999998</v>
      </c>
      <c r="AL750" s="10">
        <v>4.0647415000000002</v>
      </c>
      <c r="AM750" s="10">
        <v>4.0521339000000003</v>
      </c>
      <c r="AN750" s="10">
        <v>4.0394189000000003</v>
      </c>
      <c r="AO750" s="10">
        <v>4.0266776000000002</v>
      </c>
      <c r="AP750" s="10">
        <v>4.0139918000000003</v>
      </c>
      <c r="AQ750" s="10">
        <v>4.0014425999999998</v>
      </c>
      <c r="AR750" s="10">
        <v>3.9891114000000001</v>
      </c>
      <c r="AS750" s="10">
        <v>3.9770797</v>
      </c>
      <c r="AT750" s="10">
        <v>3.9654169000000001</v>
      </c>
      <c r="AU750" s="10">
        <v>3.9541436000000001</v>
      </c>
      <c r="AV750" s="10">
        <v>3.9432687999999998</v>
      </c>
      <c r="AW750" s="10">
        <v>3.9328013999999998</v>
      </c>
      <c r="AX750" s="10">
        <v>3.9227498000000001</v>
      </c>
      <c r="AY750" s="10">
        <v>3.9131233000000001</v>
      </c>
      <c r="AZ750" s="10">
        <v>3.9039304000000001</v>
      </c>
      <c r="BA750" s="10">
        <v>3.8951799</v>
      </c>
      <c r="BB750" s="10">
        <v>3.8868808000000001</v>
      </c>
      <c r="BC750" s="10">
        <v>3.8790417000000001</v>
      </c>
      <c r="BD750" s="10">
        <v>3.8716713999999999</v>
      </c>
      <c r="BE750" s="10">
        <v>3.8647787999999998</v>
      </c>
      <c r="BF750" s="10">
        <v>3.8583710999999998</v>
      </c>
      <c r="BG750" s="10">
        <v>3.8524473000000001</v>
      </c>
      <c r="BH750" s="10">
        <v>3.8470043999999999</v>
      </c>
      <c r="BI750" s="10">
        <v>3.8420391</v>
      </c>
      <c r="BJ750" s="10">
        <v>3.8375482000000001</v>
      </c>
      <c r="BK750" s="10">
        <v>3.8335284000000001</v>
      </c>
      <c r="BL750" s="10">
        <v>3.8299766000000002</v>
      </c>
      <c r="BM750" s="10">
        <v>3.8268895000000001</v>
      </c>
      <c r="BN750" s="10">
        <v>3.8242639</v>
      </c>
      <c r="BO750" s="10">
        <v>3.8220966000000001</v>
      </c>
      <c r="BP750" s="10">
        <v>3.8203843000000002</v>
      </c>
      <c r="BQ750" s="10">
        <v>3.8191239000000001</v>
      </c>
      <c r="BR750" s="10">
        <v>3.8205608</v>
      </c>
      <c r="BS750" s="10">
        <v>3.8355769</v>
      </c>
      <c r="BU750" s="9">
        <v>102.69</v>
      </c>
      <c r="BV750" s="9">
        <v>104.08</v>
      </c>
      <c r="BW750" s="9">
        <v>104.65</v>
      </c>
      <c r="BX750" s="9">
        <v>102.67</v>
      </c>
      <c r="BY750" s="9">
        <v>99.31</v>
      </c>
      <c r="BZ750" s="9">
        <v>96.71</v>
      </c>
      <c r="CA750" s="9">
        <v>94.77</v>
      </c>
      <c r="CB750" s="9">
        <v>94.87</v>
      </c>
      <c r="CC750" s="9">
        <v>94.88</v>
      </c>
      <c r="CD750" s="9">
        <v>94.85</v>
      </c>
      <c r="CE750" s="9">
        <v>94.85</v>
      </c>
      <c r="CF750" s="9">
        <v>98.45</v>
      </c>
      <c r="CG750" s="9">
        <v>101.79</v>
      </c>
      <c r="CH750" s="9">
        <v>102.17</v>
      </c>
      <c r="CI750" s="9">
        <v>101.54</v>
      </c>
      <c r="CJ750" s="9">
        <v>95.9</v>
      </c>
      <c r="CK750" s="9">
        <v>85.25</v>
      </c>
      <c r="CL750" s="9">
        <v>80.87</v>
      </c>
      <c r="CM750" s="9">
        <v>78</v>
      </c>
      <c r="CN750" s="9">
        <v>78.040000000000006</v>
      </c>
      <c r="CO750" s="9">
        <v>78.41</v>
      </c>
      <c r="CP750" s="9">
        <v>79.94</v>
      </c>
      <c r="CQ750" s="9">
        <v>83.54</v>
      </c>
      <c r="CR750" s="9">
        <v>85.86</v>
      </c>
      <c r="CS750" s="9">
        <v>88.01</v>
      </c>
      <c r="CT750" s="9">
        <v>90.38</v>
      </c>
      <c r="CU750" s="9">
        <v>88.89</v>
      </c>
      <c r="CV750" s="9">
        <v>83.62</v>
      </c>
      <c r="CW750" s="9">
        <v>72.7</v>
      </c>
      <c r="CX750" s="9">
        <v>69.92</v>
      </c>
      <c r="CY750" s="9">
        <v>68.59</v>
      </c>
      <c r="CZ750" s="9">
        <v>69.58</v>
      </c>
      <c r="DA750" s="9">
        <v>69.97</v>
      </c>
      <c r="DB750" s="9">
        <v>70.81</v>
      </c>
      <c r="DC750" s="9">
        <v>75.13</v>
      </c>
      <c r="DD750" s="9">
        <v>78.94</v>
      </c>
      <c r="DE750" s="9">
        <v>82.28</v>
      </c>
      <c r="DF750" s="9">
        <v>83.23</v>
      </c>
      <c r="DG750" s="9">
        <v>82.38</v>
      </c>
      <c r="DH750" s="9">
        <v>78.959999999999994</v>
      </c>
      <c r="DI750" s="9">
        <v>71.27</v>
      </c>
      <c r="DJ750" s="9">
        <v>67.040000000000006</v>
      </c>
      <c r="DK750" s="9">
        <v>65.75</v>
      </c>
      <c r="DL750" s="9">
        <v>66.06</v>
      </c>
      <c r="DM750" s="9">
        <v>64.900000000000006</v>
      </c>
      <c r="DN750" s="9">
        <v>68.19</v>
      </c>
      <c r="DO750" s="9">
        <v>72.599999999999994</v>
      </c>
      <c r="DP750" s="9">
        <v>76.37</v>
      </c>
      <c r="DR750" s="9">
        <v>86</v>
      </c>
      <c r="DS750" s="9">
        <v>92.8</v>
      </c>
      <c r="DT750" s="9">
        <v>92.7</v>
      </c>
      <c r="DU750" s="9">
        <v>85.25</v>
      </c>
      <c r="DV750" s="9">
        <v>78.849999999999994</v>
      </c>
      <c r="DW750" s="9">
        <v>74.55</v>
      </c>
      <c r="DX750" s="9">
        <v>73.849999999999994</v>
      </c>
      <c r="DY750" s="9">
        <v>73.150000000000006</v>
      </c>
      <c r="DZ750" s="9">
        <v>73.150000000000006</v>
      </c>
      <c r="EA750" s="9">
        <v>75.849999999999994</v>
      </c>
      <c r="EB750" s="9">
        <v>80</v>
      </c>
      <c r="EC750" s="9">
        <v>81.55</v>
      </c>
      <c r="ED750" s="9">
        <v>82.9</v>
      </c>
      <c r="EE750" s="9">
        <v>85.8</v>
      </c>
      <c r="EF750" s="9">
        <v>86.15</v>
      </c>
      <c r="EG750" s="9">
        <v>81.5</v>
      </c>
      <c r="EH750" s="9">
        <v>68</v>
      </c>
      <c r="EI750" s="9">
        <v>63.75</v>
      </c>
      <c r="EJ750" s="9">
        <v>63.5</v>
      </c>
      <c r="EK750" s="9">
        <v>63.85</v>
      </c>
      <c r="EL750" s="9">
        <v>64.400000000000006</v>
      </c>
      <c r="EM750" s="9">
        <v>66.849999999999994</v>
      </c>
      <c r="EN750" s="9">
        <v>73.75</v>
      </c>
      <c r="EO750" s="9">
        <v>75.95</v>
      </c>
      <c r="EP750" s="9">
        <v>76.2</v>
      </c>
      <c r="EQ750" s="9">
        <v>76.150000000000006</v>
      </c>
      <c r="ER750" s="9">
        <v>75.650000000000006</v>
      </c>
      <c r="ES750" s="9">
        <v>72.8</v>
      </c>
      <c r="ET750" s="9">
        <v>64.849999999999994</v>
      </c>
      <c r="EU750" s="9">
        <v>62.35</v>
      </c>
      <c r="EV750" s="9">
        <v>62.15</v>
      </c>
      <c r="EW750" s="9">
        <v>62.3</v>
      </c>
      <c r="EX750" s="9">
        <v>62.8</v>
      </c>
      <c r="EY750" s="9">
        <v>65.5</v>
      </c>
      <c r="EZ750" s="9">
        <v>73.2</v>
      </c>
      <c r="FA750" s="9">
        <v>75.650000000000006</v>
      </c>
      <c r="FB750" s="9">
        <v>75.95</v>
      </c>
      <c r="FC750" s="9">
        <v>75.8</v>
      </c>
      <c r="FD750" s="9">
        <v>75.3</v>
      </c>
      <c r="FE750" s="9">
        <v>72.5</v>
      </c>
      <c r="FF750" s="9">
        <v>64.599999999999994</v>
      </c>
      <c r="FG750" s="9">
        <v>62.1</v>
      </c>
      <c r="FH750" s="9">
        <v>61.95</v>
      </c>
      <c r="FI750" s="9">
        <v>62.15</v>
      </c>
      <c r="FJ750" s="9">
        <v>62.6</v>
      </c>
      <c r="FK750" s="9">
        <v>64.849999999999994</v>
      </c>
      <c r="FL750" s="9">
        <v>71.25</v>
      </c>
      <c r="FM750" s="9">
        <v>73.3</v>
      </c>
      <c r="FO750" s="9">
        <v>84.540400000000005</v>
      </c>
      <c r="FP750" s="7">
        <v>76.98</v>
      </c>
      <c r="FQ750" s="9">
        <v>1.3002</v>
      </c>
      <c r="FR750" s="7">
        <f t="shared" si="131"/>
        <v>59.206275957544996</v>
      </c>
      <c r="FT750" s="7">
        <v>4.51</v>
      </c>
      <c r="FU750" s="7">
        <v>4.5199999999999996</v>
      </c>
      <c r="FV750" s="9">
        <v>84.665000000000006</v>
      </c>
      <c r="FX750" s="9">
        <v>75.53</v>
      </c>
      <c r="FY750" s="9">
        <v>74.819999999999993</v>
      </c>
      <c r="FZ750" s="9">
        <v>74.150000000000006</v>
      </c>
      <c r="GA750" s="9">
        <v>72.760000000000005</v>
      </c>
      <c r="GB750" s="9">
        <v>70.760000000000005</v>
      </c>
    </row>
    <row r="751" spans="1:186" x14ac:dyDescent="0.25">
      <c r="A751" s="6">
        <f t="shared" si="132"/>
        <v>45602</v>
      </c>
      <c r="B751" s="13">
        <f t="shared" si="133"/>
        <v>11</v>
      </c>
      <c r="C751" s="13">
        <f t="shared" si="134"/>
        <v>2024</v>
      </c>
      <c r="D751">
        <f t="shared" si="135"/>
        <v>202411</v>
      </c>
      <c r="E751">
        <f t="shared" si="136"/>
        <v>4</v>
      </c>
      <c r="F751">
        <f t="shared" si="137"/>
        <v>202404</v>
      </c>
      <c r="G751" t="s">
        <v>1887</v>
      </c>
      <c r="H751" s="9">
        <v>5</v>
      </c>
      <c r="I751" s="9">
        <v>4.95</v>
      </c>
      <c r="J751" s="10">
        <v>4.6995695</v>
      </c>
      <c r="K751" s="10">
        <v>4.6246840999999996</v>
      </c>
      <c r="L751" s="10">
        <v>4.5318911999999996</v>
      </c>
      <c r="M751" s="10">
        <v>4.4325051999999996</v>
      </c>
      <c r="N751" s="10">
        <v>4.3415667999999998</v>
      </c>
      <c r="O751" s="10">
        <v>4.2653046999999997</v>
      </c>
      <c r="P751" s="10">
        <v>4.2065447999999996</v>
      </c>
      <c r="Q751" s="10">
        <v>4.1655717000000001</v>
      </c>
      <c r="R751" s="10">
        <v>4.1405342000000003</v>
      </c>
      <c r="S751" s="10">
        <v>4.1285425</v>
      </c>
      <c r="T751" s="10">
        <v>4.1261083000000003</v>
      </c>
      <c r="U751" s="10">
        <v>4.1298779000000003</v>
      </c>
      <c r="V751" s="10">
        <v>4.1350366000000003</v>
      </c>
      <c r="W751" s="10">
        <v>4.1400987000000002</v>
      </c>
      <c r="X751" s="10">
        <v>4.1445734999999999</v>
      </c>
      <c r="Y751" s="10">
        <v>4.1479704999999996</v>
      </c>
      <c r="Z751" s="10">
        <v>4.1497992000000004</v>
      </c>
      <c r="AA751" s="10">
        <v>4.1495689000000002</v>
      </c>
      <c r="AB751" s="10">
        <v>4.1469500999999998</v>
      </c>
      <c r="AC751" s="10">
        <v>4.1421688999999997</v>
      </c>
      <c r="AD751" s="10">
        <v>4.1355710999999999</v>
      </c>
      <c r="AE751" s="10">
        <v>4.1275025999999997</v>
      </c>
      <c r="AF751" s="10">
        <v>4.118309</v>
      </c>
      <c r="AG751" s="10">
        <v>4.1083363999999998</v>
      </c>
      <c r="AH751" s="10">
        <v>4.0978846999999998</v>
      </c>
      <c r="AI751" s="10">
        <v>4.0870711999999996</v>
      </c>
      <c r="AJ751" s="10">
        <v>4.0759676999999996</v>
      </c>
      <c r="AK751" s="10">
        <v>4.0646456000000004</v>
      </c>
      <c r="AL751" s="10">
        <v>4.0531763999999999</v>
      </c>
      <c r="AM751" s="10">
        <v>4.0416318999999996</v>
      </c>
      <c r="AN751" s="10">
        <v>4.0300834999999999</v>
      </c>
      <c r="AO751" s="10">
        <v>4.0186026999999997</v>
      </c>
      <c r="AP751" s="10">
        <v>4.0072614</v>
      </c>
      <c r="AQ751" s="10">
        <v>3.9961310000000001</v>
      </c>
      <c r="AR751" s="10">
        <v>3.9852829000000001</v>
      </c>
      <c r="AS751" s="10">
        <v>3.9747889999999999</v>
      </c>
      <c r="AT751" s="10">
        <v>3.9647114999999999</v>
      </c>
      <c r="AU751" s="10">
        <v>3.9550673999999999</v>
      </c>
      <c r="AV751" s="10">
        <v>3.9458603999999999</v>
      </c>
      <c r="AW751" s="10">
        <v>3.9370938</v>
      </c>
      <c r="AX751" s="10">
        <v>3.9287709</v>
      </c>
      <c r="AY751" s="10">
        <v>3.9208954999999999</v>
      </c>
      <c r="AZ751" s="10">
        <v>3.9134707</v>
      </c>
      <c r="BA751" s="10">
        <v>3.9064999999999999</v>
      </c>
      <c r="BB751" s="10">
        <v>3.8999871000000002</v>
      </c>
      <c r="BC751" s="10">
        <v>3.8939351000000002</v>
      </c>
      <c r="BD751" s="10">
        <v>3.8883475000000001</v>
      </c>
      <c r="BE751" s="10">
        <v>3.8832279000000001</v>
      </c>
      <c r="BF751" s="10">
        <v>3.8785780000000001</v>
      </c>
      <c r="BG751" s="10">
        <v>3.8743918000000002</v>
      </c>
      <c r="BH751" s="10">
        <v>3.8706616</v>
      </c>
      <c r="BI751" s="10">
        <v>3.8673796</v>
      </c>
      <c r="BJ751" s="10">
        <v>3.8645377000000001</v>
      </c>
      <c r="BK751" s="10">
        <v>3.8621281999999999</v>
      </c>
      <c r="BL751" s="10">
        <v>3.8601431000000002</v>
      </c>
      <c r="BM751" s="10">
        <v>3.8585747000000001</v>
      </c>
      <c r="BN751" s="10">
        <v>3.8574149000000002</v>
      </c>
      <c r="BO751" s="10">
        <v>3.8566560999999999</v>
      </c>
      <c r="BP751" s="10">
        <v>3.8562902000000001</v>
      </c>
      <c r="BQ751" s="10">
        <v>3.8563094000000002</v>
      </c>
      <c r="BR751" s="10">
        <v>3.8639668999999999</v>
      </c>
      <c r="BS751" s="10">
        <v>3.8828737000000002</v>
      </c>
      <c r="BU751" s="9">
        <v>101.84</v>
      </c>
      <c r="BV751" s="9">
        <v>103.13</v>
      </c>
      <c r="BW751" s="9">
        <v>103.68</v>
      </c>
      <c r="BX751" s="9">
        <v>101.68</v>
      </c>
      <c r="BY751" s="9">
        <v>98.29</v>
      </c>
      <c r="BZ751" s="9">
        <v>95.7</v>
      </c>
      <c r="CA751" s="9">
        <v>94.09</v>
      </c>
      <c r="CB751" s="9">
        <v>94.1</v>
      </c>
      <c r="CC751" s="9">
        <v>94.14</v>
      </c>
      <c r="CD751" s="9">
        <v>94.12</v>
      </c>
      <c r="CE751" s="9">
        <v>94.16</v>
      </c>
      <c r="CF751" s="9">
        <v>97.75</v>
      </c>
      <c r="CG751" s="9">
        <v>101.18</v>
      </c>
      <c r="CH751" s="9">
        <v>101.56</v>
      </c>
      <c r="CI751" s="9">
        <v>101.04</v>
      </c>
      <c r="CJ751" s="9">
        <v>95.53</v>
      </c>
      <c r="CK751" s="9">
        <v>85.09</v>
      </c>
      <c r="CL751" s="9">
        <v>80.7</v>
      </c>
      <c r="CM751" s="9">
        <v>77.83</v>
      </c>
      <c r="CN751" s="9">
        <v>77.87</v>
      </c>
      <c r="CO751" s="9">
        <v>78.23</v>
      </c>
      <c r="CP751" s="9">
        <v>79.77</v>
      </c>
      <c r="CQ751" s="9">
        <v>83.11</v>
      </c>
      <c r="CR751" s="9">
        <v>85.43</v>
      </c>
      <c r="CS751" s="9">
        <v>87.6</v>
      </c>
      <c r="CT751" s="9">
        <v>89.96</v>
      </c>
      <c r="CU751" s="9">
        <v>88.47</v>
      </c>
      <c r="CV751" s="9">
        <v>83.19</v>
      </c>
      <c r="CW751" s="9">
        <v>72.53</v>
      </c>
      <c r="CX751" s="9">
        <v>69.73</v>
      </c>
      <c r="CY751" s="9">
        <v>68.400000000000006</v>
      </c>
      <c r="CZ751" s="9">
        <v>69.38</v>
      </c>
      <c r="DA751" s="9">
        <v>69.760000000000005</v>
      </c>
      <c r="DB751" s="9">
        <v>70.58</v>
      </c>
      <c r="DC751" s="9">
        <v>74.459999999999994</v>
      </c>
      <c r="DD751" s="9">
        <v>78.239999999999995</v>
      </c>
      <c r="DE751" s="9">
        <v>81.56</v>
      </c>
      <c r="DF751" s="9">
        <v>83.17</v>
      </c>
      <c r="DG751" s="9">
        <v>82.33</v>
      </c>
      <c r="DH751" s="9">
        <v>78.94</v>
      </c>
      <c r="DI751" s="9">
        <v>71.09</v>
      </c>
      <c r="DJ751" s="9">
        <v>66.86</v>
      </c>
      <c r="DK751" s="9">
        <v>65.56</v>
      </c>
      <c r="DL751" s="9">
        <v>65.87</v>
      </c>
      <c r="DM751" s="9">
        <v>64.709999999999994</v>
      </c>
      <c r="DN751" s="9">
        <v>68</v>
      </c>
      <c r="DO751" s="9">
        <v>72.05</v>
      </c>
      <c r="DP751" s="9">
        <v>75.83</v>
      </c>
      <c r="DR751" s="9">
        <v>85.2</v>
      </c>
      <c r="DS751" s="9">
        <v>91.6</v>
      </c>
      <c r="DT751" s="9">
        <v>92.25</v>
      </c>
      <c r="DU751" s="9">
        <v>84.55</v>
      </c>
      <c r="DV751" s="9">
        <v>77.099999999999994</v>
      </c>
      <c r="DW751" s="9">
        <v>73.8</v>
      </c>
      <c r="DX751" s="9">
        <v>73.099999999999994</v>
      </c>
      <c r="DY751" s="9">
        <v>73.55</v>
      </c>
      <c r="DZ751" s="9">
        <v>73.55</v>
      </c>
      <c r="EA751" s="9">
        <v>76.25</v>
      </c>
      <c r="EB751" s="9">
        <v>80.05</v>
      </c>
      <c r="EC751" s="9">
        <v>81.5</v>
      </c>
      <c r="ED751" s="9">
        <v>82.9</v>
      </c>
      <c r="EE751" s="9">
        <v>85.9</v>
      </c>
      <c r="EF751" s="9">
        <v>86.25</v>
      </c>
      <c r="EG751" s="9">
        <v>81.55</v>
      </c>
      <c r="EH751" s="9">
        <v>68.099999999999994</v>
      </c>
      <c r="EI751" s="9">
        <v>63.9</v>
      </c>
      <c r="EJ751" s="9">
        <v>63.7</v>
      </c>
      <c r="EK751" s="9">
        <v>64</v>
      </c>
      <c r="EL751" s="9">
        <v>64.599999999999994</v>
      </c>
      <c r="EM751" s="9">
        <v>67.05</v>
      </c>
      <c r="EN751" s="9">
        <v>73.7</v>
      </c>
      <c r="EO751" s="9">
        <v>75.849999999999994</v>
      </c>
      <c r="EP751" s="9">
        <v>76.099999999999994</v>
      </c>
      <c r="EQ751" s="9">
        <v>76.05</v>
      </c>
      <c r="ER751" s="9">
        <v>75.55</v>
      </c>
      <c r="ES751" s="9">
        <v>72.599999999999994</v>
      </c>
      <c r="ET751" s="9">
        <v>64.599999999999994</v>
      </c>
      <c r="EU751" s="9">
        <v>62.1</v>
      </c>
      <c r="EV751" s="9">
        <v>61.9</v>
      </c>
      <c r="EW751" s="9">
        <v>62.05</v>
      </c>
      <c r="EX751" s="9">
        <v>62.55</v>
      </c>
      <c r="EY751" s="9">
        <v>65.3</v>
      </c>
      <c r="EZ751" s="9">
        <v>72.849999999999994</v>
      </c>
      <c r="FA751" s="9">
        <v>75.25</v>
      </c>
      <c r="FB751" s="9">
        <v>75.55</v>
      </c>
      <c r="FC751" s="9">
        <v>75.45</v>
      </c>
      <c r="FD751" s="9">
        <v>74.900000000000006</v>
      </c>
      <c r="FE751" s="9">
        <v>72.05</v>
      </c>
      <c r="FF751" s="9">
        <v>64.2</v>
      </c>
      <c r="FG751" s="9">
        <v>61.75</v>
      </c>
      <c r="FH751" s="9">
        <v>61.55</v>
      </c>
      <c r="FI751" s="9">
        <v>61.75</v>
      </c>
      <c r="FJ751" s="9">
        <v>62.2</v>
      </c>
      <c r="FK751" s="9">
        <v>64.5</v>
      </c>
      <c r="FL751" s="9">
        <v>70.849999999999994</v>
      </c>
      <c r="FM751" s="9">
        <v>72.900000000000006</v>
      </c>
      <c r="FO751" s="9">
        <v>84.66</v>
      </c>
      <c r="FP751" s="7">
        <v>76.52</v>
      </c>
      <c r="FQ751" s="9">
        <v>1.2889999999999999</v>
      </c>
      <c r="FR751" s="7">
        <f t="shared" si="131"/>
        <v>59.363847944142748</v>
      </c>
      <c r="FT751" s="7">
        <v>4.49</v>
      </c>
      <c r="FU751" s="7">
        <v>4.54</v>
      </c>
      <c r="FV751" s="9">
        <v>84.784400000000005</v>
      </c>
      <c r="FX751" s="9">
        <v>74.92</v>
      </c>
      <c r="FY751" s="9">
        <v>74.290000000000006</v>
      </c>
      <c r="FZ751" s="9">
        <v>73.73</v>
      </c>
      <c r="GA751" s="9">
        <v>72.5</v>
      </c>
      <c r="GB751" s="9">
        <v>70.650000000000006</v>
      </c>
    </row>
    <row r="752" spans="1:186" x14ac:dyDescent="0.25">
      <c r="A752" s="6">
        <f t="shared" si="132"/>
        <v>45603</v>
      </c>
      <c r="B752" s="13">
        <f t="shared" si="133"/>
        <v>11</v>
      </c>
      <c r="C752" s="13">
        <f t="shared" si="134"/>
        <v>2024</v>
      </c>
      <c r="D752">
        <f t="shared" si="135"/>
        <v>202411</v>
      </c>
      <c r="E752">
        <f t="shared" si="136"/>
        <v>4</v>
      </c>
      <c r="F752">
        <f t="shared" si="137"/>
        <v>202404</v>
      </c>
      <c r="G752" t="s">
        <v>1888</v>
      </c>
      <c r="H752" s="9">
        <v>4.75</v>
      </c>
      <c r="I752" s="9">
        <v>4.7</v>
      </c>
      <c r="J752" s="10">
        <v>4.6973167</v>
      </c>
      <c r="K752" s="10">
        <v>4.6358240000000004</v>
      </c>
      <c r="L752" s="10">
        <v>4.5489192000000003</v>
      </c>
      <c r="M752" s="10">
        <v>4.4467463</v>
      </c>
      <c r="N752" s="10">
        <v>4.3463471</v>
      </c>
      <c r="O752" s="10">
        <v>4.2571393999999998</v>
      </c>
      <c r="P752" s="10">
        <v>4.1844035999999996</v>
      </c>
      <c r="Q752" s="10">
        <v>4.1303156000000003</v>
      </c>
      <c r="R752" s="10">
        <v>4.0932105999999999</v>
      </c>
      <c r="S752" s="10">
        <v>4.0703908999999996</v>
      </c>
      <c r="T752" s="10">
        <v>4.0582259000000001</v>
      </c>
      <c r="U752" s="10">
        <v>4.0529659000000002</v>
      </c>
      <c r="V752" s="10">
        <v>4.049506</v>
      </c>
      <c r="W752" s="10">
        <v>4.0463133999999998</v>
      </c>
      <c r="X752" s="10">
        <v>4.0429044999999997</v>
      </c>
      <c r="Y752" s="10">
        <v>4.0387955</v>
      </c>
      <c r="Z752" s="10">
        <v>4.0335023000000003</v>
      </c>
      <c r="AA752" s="10">
        <v>4.0265414000000002</v>
      </c>
      <c r="AB752" s="10">
        <v>4.0176052000000002</v>
      </c>
      <c r="AC752" s="10">
        <v>4.0069945999999996</v>
      </c>
      <c r="AD752" s="10">
        <v>3.9951422999999999</v>
      </c>
      <c r="AE752" s="10">
        <v>3.9824804999999999</v>
      </c>
      <c r="AF752" s="10">
        <v>3.9694411999999999</v>
      </c>
      <c r="AG752" s="10">
        <v>3.9564571000000002</v>
      </c>
      <c r="AH752" s="10">
        <v>3.9439015999999998</v>
      </c>
      <c r="AI752" s="10">
        <v>3.9318616</v>
      </c>
      <c r="AJ752" s="10">
        <v>3.9203374000000002</v>
      </c>
      <c r="AK752" s="10">
        <v>3.9093287000000001</v>
      </c>
      <c r="AL752" s="10">
        <v>3.8988355000000001</v>
      </c>
      <c r="AM752" s="10">
        <v>3.8888577999999998</v>
      </c>
      <c r="AN752" s="10">
        <v>3.8793953999999999</v>
      </c>
      <c r="AO752" s="10">
        <v>3.8704481999999998</v>
      </c>
      <c r="AP752" s="10">
        <v>3.8620163999999999</v>
      </c>
      <c r="AQ752" s="10">
        <v>3.8540996999999999</v>
      </c>
      <c r="AR752" s="10">
        <v>3.846698</v>
      </c>
      <c r="AS752" s="10">
        <v>3.8398113999999999</v>
      </c>
      <c r="AT752" s="10">
        <v>3.8334372000000001</v>
      </c>
      <c r="AU752" s="10">
        <v>3.8275621000000002</v>
      </c>
      <c r="AV752" s="10">
        <v>3.8221696999999999</v>
      </c>
      <c r="AW752" s="10">
        <v>3.8172435</v>
      </c>
      <c r="AX752" s="10">
        <v>3.8127670999999999</v>
      </c>
      <c r="AY752" s="10">
        <v>3.8087241999999999</v>
      </c>
      <c r="AZ752" s="10">
        <v>3.8050983</v>
      </c>
      <c r="BA752" s="10">
        <v>3.8018730000000001</v>
      </c>
      <c r="BB752" s="10">
        <v>3.7990319000000001</v>
      </c>
      <c r="BC752" s="10">
        <v>3.7965586</v>
      </c>
      <c r="BD752" s="10">
        <v>3.7944366</v>
      </c>
      <c r="BE752" s="10">
        <v>3.7926495999999998</v>
      </c>
      <c r="BF752" s="10">
        <v>3.7911833000000001</v>
      </c>
      <c r="BG752" s="10">
        <v>3.7900323999999999</v>
      </c>
      <c r="BH752" s="10">
        <v>3.7891944999999998</v>
      </c>
      <c r="BI752" s="10">
        <v>3.7886669999999998</v>
      </c>
      <c r="BJ752" s="10">
        <v>3.7884471999999998</v>
      </c>
      <c r="BK752" s="10">
        <v>3.7885327000000002</v>
      </c>
      <c r="BL752" s="10">
        <v>3.7889206999999998</v>
      </c>
      <c r="BM752" s="10">
        <v>3.7896089000000002</v>
      </c>
      <c r="BN752" s="10">
        <v>3.7905945000000001</v>
      </c>
      <c r="BO752" s="10">
        <v>3.7918750999999999</v>
      </c>
      <c r="BP752" s="10">
        <v>3.7934478999999999</v>
      </c>
      <c r="BQ752" s="10">
        <v>3.7953106000000001</v>
      </c>
      <c r="BR752" s="10">
        <v>3.8122082000000002</v>
      </c>
      <c r="BS752" s="10">
        <v>3.8375617000000002</v>
      </c>
      <c r="BU752" s="9">
        <v>104.32</v>
      </c>
      <c r="BV752" s="9">
        <v>105.48</v>
      </c>
      <c r="BW752" s="9">
        <v>105.77</v>
      </c>
      <c r="BX752" s="9">
        <v>103.65</v>
      </c>
      <c r="BY752" s="9">
        <v>100.73</v>
      </c>
      <c r="BZ752" s="9">
        <v>98.27</v>
      </c>
      <c r="CA752" s="9">
        <v>97.07</v>
      </c>
      <c r="CB752" s="9">
        <v>96.56</v>
      </c>
      <c r="CC752" s="9">
        <v>96.58</v>
      </c>
      <c r="CD752" s="9">
        <v>96.28</v>
      </c>
      <c r="CE752" s="9">
        <v>95.42</v>
      </c>
      <c r="CF752" s="9">
        <v>98.92</v>
      </c>
      <c r="CG752" s="9">
        <v>102.24</v>
      </c>
      <c r="CH752" s="9">
        <v>102.24</v>
      </c>
      <c r="CI752" s="9">
        <v>101.44</v>
      </c>
      <c r="CJ752" s="9">
        <v>96.01</v>
      </c>
      <c r="CK752" s="9">
        <v>85.68</v>
      </c>
      <c r="CL752" s="9">
        <v>81.290000000000006</v>
      </c>
      <c r="CM752" s="9">
        <v>78.42</v>
      </c>
      <c r="CN752" s="9">
        <v>78.459999999999994</v>
      </c>
      <c r="CO752" s="9">
        <v>78.819999999999993</v>
      </c>
      <c r="CP752" s="9">
        <v>80.349999999999994</v>
      </c>
      <c r="CQ752" s="9">
        <v>83.65</v>
      </c>
      <c r="CR752" s="9">
        <v>85.84</v>
      </c>
      <c r="CS752" s="9">
        <v>88</v>
      </c>
      <c r="CT752" s="9">
        <v>90.14</v>
      </c>
      <c r="CU752" s="9">
        <v>88.6</v>
      </c>
      <c r="CV752" s="9">
        <v>83.22</v>
      </c>
      <c r="CW752" s="9">
        <v>72.58</v>
      </c>
      <c r="CX752" s="9">
        <v>69.78</v>
      </c>
      <c r="CY752" s="9">
        <v>68.45</v>
      </c>
      <c r="CZ752" s="9">
        <v>69.430000000000007</v>
      </c>
      <c r="DA752" s="9">
        <v>69.900000000000006</v>
      </c>
      <c r="DB752" s="9">
        <v>70.92</v>
      </c>
      <c r="DC752" s="9">
        <v>74.95</v>
      </c>
      <c r="DD752" s="9">
        <v>78.73</v>
      </c>
      <c r="DE752" s="9">
        <v>82.05</v>
      </c>
      <c r="DF752" s="9">
        <v>83.87</v>
      </c>
      <c r="DG752" s="9">
        <v>83.02</v>
      </c>
      <c r="DH752" s="9">
        <v>79.63</v>
      </c>
      <c r="DI752" s="9">
        <v>71.28</v>
      </c>
      <c r="DJ752" s="9">
        <v>67.05</v>
      </c>
      <c r="DK752" s="9">
        <v>65.739999999999995</v>
      </c>
      <c r="DL752" s="9">
        <v>66.05</v>
      </c>
      <c r="DM752" s="9">
        <v>64.89</v>
      </c>
      <c r="DN752" s="9">
        <v>68.17</v>
      </c>
      <c r="DO752" s="9">
        <v>71.91</v>
      </c>
      <c r="DP752" s="9">
        <v>75.56</v>
      </c>
      <c r="DR752" s="9">
        <v>86.55</v>
      </c>
      <c r="DS752" s="9">
        <v>92.7</v>
      </c>
      <c r="DT752" s="9">
        <v>93.3</v>
      </c>
      <c r="DU752" s="9">
        <v>85.85</v>
      </c>
      <c r="DV752" s="9">
        <v>77.7</v>
      </c>
      <c r="DW752" s="9">
        <v>75.8</v>
      </c>
      <c r="DX752" s="9">
        <v>75.099999999999994</v>
      </c>
      <c r="DY752" s="9">
        <v>75.25</v>
      </c>
      <c r="DZ752" s="9">
        <v>75.25</v>
      </c>
      <c r="EA752" s="9">
        <v>77.95</v>
      </c>
      <c r="EB752" s="9">
        <v>81.3</v>
      </c>
      <c r="EC752" s="9">
        <v>82.6</v>
      </c>
      <c r="ED752" s="9">
        <v>83.9</v>
      </c>
      <c r="EE752" s="9">
        <v>86.8</v>
      </c>
      <c r="EF752" s="9">
        <v>87.15</v>
      </c>
      <c r="EG752" s="9">
        <v>82.3</v>
      </c>
      <c r="EH752" s="9">
        <v>68.55</v>
      </c>
      <c r="EI752" s="9">
        <v>64.25</v>
      </c>
      <c r="EJ752" s="9">
        <v>64</v>
      </c>
      <c r="EK752" s="9">
        <v>64.400000000000006</v>
      </c>
      <c r="EL752" s="9">
        <v>64.95</v>
      </c>
      <c r="EM752" s="9">
        <v>67.400000000000006</v>
      </c>
      <c r="EN752" s="9">
        <v>74.150000000000006</v>
      </c>
      <c r="EO752" s="9">
        <v>76.349999999999994</v>
      </c>
      <c r="EP752" s="9">
        <v>76.599999999999994</v>
      </c>
      <c r="EQ752" s="9">
        <v>76.55</v>
      </c>
      <c r="ER752" s="9">
        <v>76</v>
      </c>
      <c r="ES752" s="9">
        <v>72.95</v>
      </c>
      <c r="ET752" s="9">
        <v>64.599999999999994</v>
      </c>
      <c r="EU752" s="9">
        <v>61.95</v>
      </c>
      <c r="EV752" s="9">
        <v>61.75</v>
      </c>
      <c r="EW752" s="9">
        <v>61.9</v>
      </c>
      <c r="EX752" s="9">
        <v>62.45</v>
      </c>
      <c r="EY752" s="9">
        <v>65.400000000000006</v>
      </c>
      <c r="EZ752" s="9">
        <v>73.650000000000006</v>
      </c>
      <c r="FA752" s="9">
        <v>76.25</v>
      </c>
      <c r="FB752" s="9">
        <v>76.55</v>
      </c>
      <c r="FC752" s="9">
        <v>76.400000000000006</v>
      </c>
      <c r="FD752" s="9">
        <v>75.900000000000006</v>
      </c>
      <c r="FE752" s="9">
        <v>73</v>
      </c>
      <c r="FF752" s="9">
        <v>65.150000000000006</v>
      </c>
      <c r="FG752" s="9">
        <v>62.7</v>
      </c>
      <c r="FH752" s="9">
        <v>62.5</v>
      </c>
      <c r="FI752" s="9">
        <v>62.7</v>
      </c>
      <c r="FJ752" s="9">
        <v>63.15</v>
      </c>
      <c r="FK752" s="9">
        <v>65.45</v>
      </c>
      <c r="FL752" s="9">
        <v>71.8</v>
      </c>
      <c r="FM752" s="9">
        <v>73.849999999999994</v>
      </c>
      <c r="FO752" s="9">
        <v>84.860100000000003</v>
      </c>
      <c r="FP752" s="7">
        <v>75.73</v>
      </c>
      <c r="FQ752" s="9">
        <v>1.2996000000000001</v>
      </c>
      <c r="FR752" s="7">
        <f t="shared" si="131"/>
        <v>58.271775931055707</v>
      </c>
      <c r="FT752" s="7">
        <v>4.43</v>
      </c>
      <c r="FU752" s="7">
        <v>4.4800000000000004</v>
      </c>
      <c r="FV752" s="9">
        <v>84.998800000000003</v>
      </c>
      <c r="FX752" s="9">
        <v>75.63</v>
      </c>
      <c r="FY752" s="9">
        <v>74.959999999999994</v>
      </c>
      <c r="FZ752" s="9">
        <v>74.34</v>
      </c>
      <c r="GA752" s="9">
        <v>73.05</v>
      </c>
      <c r="GB752" s="9">
        <v>71.09</v>
      </c>
    </row>
    <row r="753" spans="1:184" x14ac:dyDescent="0.25">
      <c r="A753" s="6">
        <f t="shared" si="132"/>
        <v>45604</v>
      </c>
      <c r="B753" s="13">
        <f t="shared" si="133"/>
        <v>11</v>
      </c>
      <c r="C753" s="13">
        <f t="shared" si="134"/>
        <v>2024</v>
      </c>
      <c r="D753">
        <f t="shared" si="135"/>
        <v>202411</v>
      </c>
      <c r="E753">
        <f t="shared" si="136"/>
        <v>4</v>
      </c>
      <c r="F753">
        <f t="shared" si="137"/>
        <v>202404</v>
      </c>
      <c r="G753" t="s">
        <v>1889</v>
      </c>
      <c r="H753" s="9">
        <v>4.75</v>
      </c>
      <c r="I753" s="9">
        <v>4.7</v>
      </c>
      <c r="J753" s="10">
        <v>4.6942494999999997</v>
      </c>
      <c r="K753" s="10">
        <v>4.6330238000000001</v>
      </c>
      <c r="L753" s="10">
        <v>4.5513294999999996</v>
      </c>
      <c r="M753" s="10">
        <v>4.4577891999999997</v>
      </c>
      <c r="N753" s="10">
        <v>4.3662995000000002</v>
      </c>
      <c r="O753" s="10">
        <v>4.2842089000000003</v>
      </c>
      <c r="P753" s="10">
        <v>4.2159705000000001</v>
      </c>
      <c r="Q753" s="10">
        <v>4.1636458999999997</v>
      </c>
      <c r="R753" s="10">
        <v>4.1260120999999996</v>
      </c>
      <c r="S753" s="10">
        <v>4.1009225000000002</v>
      </c>
      <c r="T753" s="10">
        <v>4.0855243000000003</v>
      </c>
      <c r="U753" s="10">
        <v>4.0765433</v>
      </c>
      <c r="V753" s="10">
        <v>4.0692526000000004</v>
      </c>
      <c r="W753" s="10">
        <v>4.0622113999999998</v>
      </c>
      <c r="X753" s="10">
        <v>4.0551469999999998</v>
      </c>
      <c r="Y753" s="10">
        <v>4.0477869000000002</v>
      </c>
      <c r="Z753" s="10">
        <v>4.0398584</v>
      </c>
      <c r="AA753" s="10">
        <v>4.0310889000000003</v>
      </c>
      <c r="AB753" s="10">
        <v>4.0212966000000003</v>
      </c>
      <c r="AC753" s="10">
        <v>4.0106120000000001</v>
      </c>
      <c r="AD753" s="10">
        <v>3.9992334</v>
      </c>
      <c r="AE753" s="10">
        <v>3.9873590000000001</v>
      </c>
      <c r="AF753" s="10">
        <v>3.9751867000000001</v>
      </c>
      <c r="AG753" s="10">
        <v>3.9629148999999999</v>
      </c>
      <c r="AH753" s="10">
        <v>3.9507165</v>
      </c>
      <c r="AI753" s="10">
        <v>3.9386530999999998</v>
      </c>
      <c r="AJ753" s="10">
        <v>3.9267563000000001</v>
      </c>
      <c r="AK753" s="10">
        <v>3.915057</v>
      </c>
      <c r="AL753" s="10">
        <v>3.9035864</v>
      </c>
      <c r="AM753" s="10">
        <v>3.8923757000000001</v>
      </c>
      <c r="AN753" s="10">
        <v>3.8814562000000001</v>
      </c>
      <c r="AO753" s="10">
        <v>3.8708586999999999</v>
      </c>
      <c r="AP753" s="10">
        <v>3.8606148999999998</v>
      </c>
      <c r="AQ753" s="10">
        <v>3.8507555999999998</v>
      </c>
      <c r="AR753" s="10">
        <v>3.8413119</v>
      </c>
      <c r="AS753" s="10">
        <v>3.8323154000000001</v>
      </c>
      <c r="AT753" s="10">
        <v>3.8237915</v>
      </c>
      <c r="AU753" s="10">
        <v>3.8157443999999998</v>
      </c>
      <c r="AV753" s="10">
        <v>3.808173</v>
      </c>
      <c r="AW753" s="10">
        <v>3.8010757000000002</v>
      </c>
      <c r="AX753" s="10">
        <v>3.7944513999999998</v>
      </c>
      <c r="AY753" s="10">
        <v>3.7882988000000002</v>
      </c>
      <c r="AZ753" s="10">
        <v>3.7826165</v>
      </c>
      <c r="BA753" s="10">
        <v>3.7774033</v>
      </c>
      <c r="BB753" s="10">
        <v>3.7726579</v>
      </c>
      <c r="BC753" s="10">
        <v>3.7683789999999999</v>
      </c>
      <c r="BD753" s="10">
        <v>3.7645653000000001</v>
      </c>
      <c r="BE753" s="10">
        <v>3.7612155</v>
      </c>
      <c r="BF753" s="10">
        <v>3.7583266000000002</v>
      </c>
      <c r="BG753" s="10">
        <v>3.7558881999999998</v>
      </c>
      <c r="BH753" s="10">
        <v>3.7538876000000001</v>
      </c>
      <c r="BI753" s="10">
        <v>3.7523124000000001</v>
      </c>
      <c r="BJ753" s="10">
        <v>3.7511499000000001</v>
      </c>
      <c r="BK753" s="10">
        <v>3.7503877000000001</v>
      </c>
      <c r="BL753" s="10">
        <v>3.7500130999999999</v>
      </c>
      <c r="BM753" s="10">
        <v>3.7500136999999998</v>
      </c>
      <c r="BN753" s="10">
        <v>3.7503768000000002</v>
      </c>
      <c r="BO753" s="10">
        <v>3.7510899000000002</v>
      </c>
      <c r="BP753" s="10">
        <v>3.7521406000000002</v>
      </c>
      <c r="BQ753" s="10">
        <v>3.7535161000000001</v>
      </c>
      <c r="BR753" s="10">
        <v>3.7680167</v>
      </c>
      <c r="BS753" s="10">
        <v>3.7918221000000001</v>
      </c>
      <c r="BU753" s="9">
        <v>107.41</v>
      </c>
      <c r="BV753" s="9">
        <v>108.17</v>
      </c>
      <c r="BW753" s="9">
        <v>108.37</v>
      </c>
      <c r="BX753" s="9">
        <v>105.92</v>
      </c>
      <c r="BY753" s="9">
        <v>102.93</v>
      </c>
      <c r="BZ753" s="9">
        <v>100.43</v>
      </c>
      <c r="CA753" s="9">
        <v>99.13</v>
      </c>
      <c r="CB753" s="9">
        <v>98.62</v>
      </c>
      <c r="CC753" s="9">
        <v>98.62</v>
      </c>
      <c r="CD753" s="9">
        <v>98.05</v>
      </c>
      <c r="CE753" s="9">
        <v>96.47</v>
      </c>
      <c r="CF753" s="9">
        <v>98.61</v>
      </c>
      <c r="CG753" s="9">
        <v>101.36</v>
      </c>
      <c r="CH753" s="9">
        <v>101.23</v>
      </c>
      <c r="CI753" s="9">
        <v>100.43</v>
      </c>
      <c r="CJ753" s="9">
        <v>95</v>
      </c>
      <c r="CK753" s="9">
        <v>85.35</v>
      </c>
      <c r="CL753" s="9">
        <v>80.959999999999994</v>
      </c>
      <c r="CM753" s="9">
        <v>78.010000000000005</v>
      </c>
      <c r="CN753" s="9">
        <v>78.05</v>
      </c>
      <c r="CO753" s="9">
        <v>78.459999999999994</v>
      </c>
      <c r="CP753" s="9">
        <v>79.989999999999995</v>
      </c>
      <c r="CQ753" s="9">
        <v>83.14</v>
      </c>
      <c r="CR753" s="9">
        <v>85.33</v>
      </c>
      <c r="CS753" s="9">
        <v>87.54</v>
      </c>
      <c r="CT753" s="9">
        <v>89.65</v>
      </c>
      <c r="CU753" s="9">
        <v>88.11</v>
      </c>
      <c r="CV753" s="9">
        <v>82.73</v>
      </c>
      <c r="CW753" s="9">
        <v>72.69</v>
      </c>
      <c r="CX753" s="9">
        <v>69.89</v>
      </c>
      <c r="CY753" s="9">
        <v>68.56</v>
      </c>
      <c r="CZ753" s="9">
        <v>69.540000000000006</v>
      </c>
      <c r="DA753" s="9">
        <v>70.010000000000005</v>
      </c>
      <c r="DB753" s="9">
        <v>71.03</v>
      </c>
      <c r="DC753" s="9">
        <v>75.010000000000005</v>
      </c>
      <c r="DD753" s="9">
        <v>78.790000000000006</v>
      </c>
      <c r="DE753" s="9">
        <v>82.09</v>
      </c>
      <c r="DF753" s="9">
        <v>83.8</v>
      </c>
      <c r="DG753" s="9">
        <v>82.91</v>
      </c>
      <c r="DH753" s="9">
        <v>79.459999999999994</v>
      </c>
      <c r="DI753" s="9">
        <v>70.77</v>
      </c>
      <c r="DJ753" s="9">
        <v>66.540000000000006</v>
      </c>
      <c r="DK753" s="9">
        <v>65.23</v>
      </c>
      <c r="DL753" s="9">
        <v>65.55</v>
      </c>
      <c r="DM753" s="9">
        <v>64.39</v>
      </c>
      <c r="DN753" s="9">
        <v>67.67</v>
      </c>
      <c r="DO753" s="9">
        <v>71.28</v>
      </c>
      <c r="DP753" s="9">
        <v>74.930000000000007</v>
      </c>
      <c r="DR753" s="9">
        <v>89.95</v>
      </c>
      <c r="DS753" s="9">
        <v>95.55</v>
      </c>
      <c r="DT753" s="9">
        <v>95.25</v>
      </c>
      <c r="DU753" s="9">
        <v>88.15</v>
      </c>
      <c r="DV753" s="9">
        <v>79.650000000000006</v>
      </c>
      <c r="DW753" s="9">
        <v>77.7</v>
      </c>
      <c r="DX753" s="9">
        <v>77</v>
      </c>
      <c r="DY753" s="9">
        <v>77</v>
      </c>
      <c r="DZ753" s="9">
        <v>77</v>
      </c>
      <c r="EA753" s="9">
        <v>79.7</v>
      </c>
      <c r="EB753" s="9">
        <v>81.7</v>
      </c>
      <c r="EC753" s="9">
        <v>82.6</v>
      </c>
      <c r="ED753" s="9">
        <v>83.85</v>
      </c>
      <c r="EE753" s="9">
        <v>86.45</v>
      </c>
      <c r="EF753" s="9">
        <v>86.7</v>
      </c>
      <c r="EG753" s="9">
        <v>82.05</v>
      </c>
      <c r="EH753" s="9">
        <v>68.8</v>
      </c>
      <c r="EI753" s="9">
        <v>64.650000000000006</v>
      </c>
      <c r="EJ753" s="9">
        <v>64.45</v>
      </c>
      <c r="EK753" s="9">
        <v>64.8</v>
      </c>
      <c r="EL753" s="9">
        <v>65.349999999999994</v>
      </c>
      <c r="EM753" s="9">
        <v>67.7</v>
      </c>
      <c r="EN753" s="9">
        <v>74.2</v>
      </c>
      <c r="EO753" s="9">
        <v>76.25</v>
      </c>
      <c r="EP753" s="9">
        <v>76.55</v>
      </c>
      <c r="EQ753" s="9">
        <v>76.45</v>
      </c>
      <c r="ER753" s="9">
        <v>75.95</v>
      </c>
      <c r="ES753" s="9">
        <v>73.05</v>
      </c>
      <c r="ET753" s="9">
        <v>65</v>
      </c>
      <c r="EU753" s="9">
        <v>62.5</v>
      </c>
      <c r="EV753" s="9">
        <v>62.25</v>
      </c>
      <c r="EW753" s="9">
        <v>62.4</v>
      </c>
      <c r="EX753" s="9">
        <v>62.95</v>
      </c>
      <c r="EY753" s="9">
        <v>65.900000000000006</v>
      </c>
      <c r="EZ753" s="9">
        <v>74</v>
      </c>
      <c r="FA753" s="9">
        <v>76.599999999999994</v>
      </c>
      <c r="FB753" s="9">
        <v>76.849999999999994</v>
      </c>
      <c r="FC753" s="9">
        <v>76.75</v>
      </c>
      <c r="FD753" s="9">
        <v>76.25</v>
      </c>
      <c r="FE753" s="9">
        <v>73.349999999999994</v>
      </c>
      <c r="FF753" s="9">
        <v>65.5</v>
      </c>
      <c r="FG753" s="9">
        <v>63.05</v>
      </c>
      <c r="FH753" s="9">
        <v>62.85</v>
      </c>
      <c r="FI753" s="9">
        <v>63.05</v>
      </c>
      <c r="FJ753" s="9">
        <v>63.5</v>
      </c>
      <c r="FK753" s="9">
        <v>65.8</v>
      </c>
      <c r="FL753" s="9">
        <v>72.150000000000006</v>
      </c>
      <c r="FM753" s="9">
        <v>74.2</v>
      </c>
      <c r="FO753" s="9">
        <v>84.862499999999997</v>
      </c>
      <c r="FP753" s="7">
        <v>74.040000000000006</v>
      </c>
      <c r="FQ753" s="9">
        <v>1.2939000000000001</v>
      </c>
      <c r="FR753" s="7">
        <f t="shared" si="131"/>
        <v>57.222351031764433</v>
      </c>
      <c r="FT753" s="7">
        <v>4.42</v>
      </c>
      <c r="FU753" s="7">
        <v>4.43</v>
      </c>
      <c r="FV753" s="9">
        <v>84.991</v>
      </c>
      <c r="FX753" s="9">
        <v>73.87</v>
      </c>
      <c r="FY753" s="9">
        <v>73.39</v>
      </c>
      <c r="FZ753" s="9">
        <v>72.959999999999994</v>
      </c>
      <c r="GA753" s="9">
        <v>71.97</v>
      </c>
      <c r="GB753" s="9">
        <v>70.400000000000006</v>
      </c>
    </row>
    <row r="754" spans="1:184" x14ac:dyDescent="0.25">
      <c r="A754" s="6">
        <f t="shared" si="132"/>
        <v>45607</v>
      </c>
      <c r="B754" s="13">
        <f t="shared" si="133"/>
        <v>11</v>
      </c>
      <c r="C754" s="13">
        <f t="shared" si="134"/>
        <v>2024</v>
      </c>
      <c r="D754">
        <f t="shared" si="135"/>
        <v>202411</v>
      </c>
      <c r="E754">
        <f t="shared" si="136"/>
        <v>4</v>
      </c>
      <c r="F754">
        <f t="shared" si="137"/>
        <v>202404</v>
      </c>
      <c r="G754" t="s">
        <v>1890</v>
      </c>
      <c r="H754" s="9">
        <v>4.75</v>
      </c>
      <c r="I754" s="9">
        <v>4.7</v>
      </c>
      <c r="J754" s="10">
        <v>4.6931843999999998</v>
      </c>
      <c r="K754" s="10">
        <v>4.6261191000000004</v>
      </c>
      <c r="L754" s="10">
        <v>4.5427159000000001</v>
      </c>
      <c r="M754" s="10">
        <v>4.4514265000000002</v>
      </c>
      <c r="N754" s="10">
        <v>4.3641885</v>
      </c>
      <c r="O754" s="10">
        <v>4.2868542999999999</v>
      </c>
      <c r="P754" s="10">
        <v>4.2224392999999996</v>
      </c>
      <c r="Q754" s="10">
        <v>4.1721440000000003</v>
      </c>
      <c r="R754" s="10">
        <v>4.1348799999999999</v>
      </c>
      <c r="S754" s="10">
        <v>4.1089039999999999</v>
      </c>
      <c r="T754" s="10">
        <v>4.0919850000000002</v>
      </c>
      <c r="U754" s="10">
        <v>4.0814785999999996</v>
      </c>
      <c r="V754" s="10">
        <v>4.073893</v>
      </c>
      <c r="W754" s="10">
        <v>4.0679316999999999</v>
      </c>
      <c r="X754" s="10">
        <v>4.0629561000000001</v>
      </c>
      <c r="Y754" s="10">
        <v>4.0583273000000002</v>
      </c>
      <c r="Z754" s="10">
        <v>4.0534064000000001</v>
      </c>
      <c r="AA754" s="10">
        <v>4.0475545999999998</v>
      </c>
      <c r="AB754" s="10">
        <v>4.0402987000000001</v>
      </c>
      <c r="AC754" s="10">
        <v>4.0317363999999998</v>
      </c>
      <c r="AD754" s="10">
        <v>4.0220887000000003</v>
      </c>
      <c r="AE754" s="10">
        <v>4.0115765999999997</v>
      </c>
      <c r="AF754" s="10">
        <v>4.0004210000000002</v>
      </c>
      <c r="AG754" s="10">
        <v>3.9888428999999999</v>
      </c>
      <c r="AH754" s="10">
        <v>3.9770354000000001</v>
      </c>
      <c r="AI754" s="10">
        <v>3.9650799000000001</v>
      </c>
      <c r="AJ754" s="10">
        <v>3.9530302000000002</v>
      </c>
      <c r="AK754" s="10">
        <v>3.9409398000000002</v>
      </c>
      <c r="AL754" s="10">
        <v>3.9288620999999999</v>
      </c>
      <c r="AM754" s="10">
        <v>3.9168512</v>
      </c>
      <c r="AN754" s="10">
        <v>3.9049605000000001</v>
      </c>
      <c r="AO754" s="10">
        <v>3.8932433</v>
      </c>
      <c r="AP754" s="10">
        <v>3.8817537999999998</v>
      </c>
      <c r="AQ754" s="10">
        <v>3.8705452</v>
      </c>
      <c r="AR754" s="10">
        <v>3.8596710999999999</v>
      </c>
      <c r="AS754" s="10">
        <v>3.8491854999999999</v>
      </c>
      <c r="AT754" s="10">
        <v>3.8391334000000001</v>
      </c>
      <c r="AU754" s="10">
        <v>3.8295268999999998</v>
      </c>
      <c r="AV754" s="10">
        <v>3.82037</v>
      </c>
      <c r="AW754" s="10">
        <v>3.8116666000000001</v>
      </c>
      <c r="AX754" s="10">
        <v>3.8034202000000001</v>
      </c>
      <c r="AY754" s="10">
        <v>3.7956351000000002</v>
      </c>
      <c r="AZ754" s="10">
        <v>3.7883148000000002</v>
      </c>
      <c r="BA754" s="10">
        <v>3.7814632000000001</v>
      </c>
      <c r="BB754" s="10">
        <v>3.7750841999999998</v>
      </c>
      <c r="BC754" s="10">
        <v>3.7691816</v>
      </c>
      <c r="BD754" s="10">
        <v>3.7637592999999998</v>
      </c>
      <c r="BE754" s="10">
        <v>3.7588210000000002</v>
      </c>
      <c r="BF754" s="10">
        <v>3.7543693999999999</v>
      </c>
      <c r="BG754" s="10">
        <v>3.7503993000000002</v>
      </c>
      <c r="BH754" s="10">
        <v>3.7469036999999998</v>
      </c>
      <c r="BI754" s="10">
        <v>3.7438752000000002</v>
      </c>
      <c r="BJ754" s="10">
        <v>3.7413063000000002</v>
      </c>
      <c r="BK754" s="10">
        <v>3.7391898000000001</v>
      </c>
      <c r="BL754" s="10">
        <v>3.7375183999999999</v>
      </c>
      <c r="BM754" s="10">
        <v>3.7362847000000001</v>
      </c>
      <c r="BN754" s="10">
        <v>3.7354815000000001</v>
      </c>
      <c r="BO754" s="10">
        <v>3.7351013000000002</v>
      </c>
      <c r="BP754" s="10">
        <v>3.7351369000000001</v>
      </c>
      <c r="BQ754" s="10">
        <v>3.7355809</v>
      </c>
      <c r="BR754" s="10">
        <v>3.7462502</v>
      </c>
      <c r="BS754" s="10">
        <v>3.768786</v>
      </c>
      <c r="BU754" s="9">
        <v>110.56</v>
      </c>
      <c r="BV754" s="9">
        <v>110.99</v>
      </c>
      <c r="BW754" s="9">
        <v>111.24</v>
      </c>
      <c r="BX754" s="9">
        <v>108.67</v>
      </c>
      <c r="BY754" s="9">
        <v>105.82</v>
      </c>
      <c r="BZ754" s="9">
        <v>103.32</v>
      </c>
      <c r="CA754" s="9">
        <v>102.02</v>
      </c>
      <c r="CB754" s="9">
        <v>101.91</v>
      </c>
      <c r="CC754" s="9">
        <v>101.92</v>
      </c>
      <c r="CD754" s="9">
        <v>100.46</v>
      </c>
      <c r="CE754" s="9">
        <v>98.17</v>
      </c>
      <c r="CF754" s="9">
        <v>99.99</v>
      </c>
      <c r="CG754" s="9">
        <v>102.04</v>
      </c>
      <c r="CH754" s="9">
        <v>101.84</v>
      </c>
      <c r="CI754" s="9">
        <v>101.07</v>
      </c>
      <c r="CJ754" s="9">
        <v>95.8</v>
      </c>
      <c r="CK754" s="9">
        <v>85.76</v>
      </c>
      <c r="CL754" s="9">
        <v>81.290000000000006</v>
      </c>
      <c r="CM754" s="9">
        <v>78.45</v>
      </c>
      <c r="CN754" s="9">
        <v>78.599999999999994</v>
      </c>
      <c r="CO754" s="9">
        <v>78.900000000000006</v>
      </c>
      <c r="CP754" s="9">
        <v>80.17</v>
      </c>
      <c r="CQ754" s="9">
        <v>83.76</v>
      </c>
      <c r="CR754" s="9">
        <v>85.51</v>
      </c>
      <c r="CS754" s="9">
        <v>87.72</v>
      </c>
      <c r="CT754" s="9">
        <v>89.6</v>
      </c>
      <c r="CU754" s="9">
        <v>88.06</v>
      </c>
      <c r="CV754" s="9">
        <v>82.68</v>
      </c>
      <c r="CW754" s="9">
        <v>72.64</v>
      </c>
      <c r="CX754" s="9">
        <v>69.84</v>
      </c>
      <c r="CY754" s="9">
        <v>68.53</v>
      </c>
      <c r="CZ754" s="9">
        <v>69.510000000000005</v>
      </c>
      <c r="DA754" s="9">
        <v>69.98</v>
      </c>
      <c r="DB754" s="9">
        <v>71</v>
      </c>
      <c r="DC754" s="9">
        <v>74.98</v>
      </c>
      <c r="DD754" s="9">
        <v>78.760000000000005</v>
      </c>
      <c r="DE754" s="9">
        <v>82.04</v>
      </c>
      <c r="DF754" s="9">
        <v>83.72</v>
      </c>
      <c r="DG754" s="9">
        <v>82.84</v>
      </c>
      <c r="DH754" s="9">
        <v>79.39</v>
      </c>
      <c r="DI754" s="9">
        <v>71.45</v>
      </c>
      <c r="DJ754" s="9">
        <v>67.22</v>
      </c>
      <c r="DK754" s="9">
        <v>65.92</v>
      </c>
      <c r="DL754" s="9">
        <v>65.44</v>
      </c>
      <c r="DM754" s="9">
        <v>64.28</v>
      </c>
      <c r="DN754" s="9">
        <v>67.56</v>
      </c>
      <c r="DO754" s="9">
        <v>70.75</v>
      </c>
      <c r="DP754" s="9">
        <v>74.41</v>
      </c>
      <c r="DR754" s="9">
        <v>91.85</v>
      </c>
      <c r="DS754" s="9">
        <v>97.7</v>
      </c>
      <c r="DT754" s="9">
        <v>97.05</v>
      </c>
      <c r="DU754" s="9">
        <v>90.05</v>
      </c>
      <c r="DV754" s="9">
        <v>81.7</v>
      </c>
      <c r="DW754" s="9">
        <v>79.75</v>
      </c>
      <c r="DX754" s="9">
        <v>79.05</v>
      </c>
      <c r="DY754" s="9">
        <v>79.5</v>
      </c>
      <c r="DZ754" s="9">
        <v>79.5</v>
      </c>
      <c r="EA754" s="9">
        <v>82.2</v>
      </c>
      <c r="EB754" s="9">
        <v>83.1</v>
      </c>
      <c r="EC754" s="9">
        <v>83.6</v>
      </c>
      <c r="ED754" s="9">
        <v>84.6</v>
      </c>
      <c r="EE754" s="9">
        <v>86.75</v>
      </c>
      <c r="EF754" s="9">
        <v>86.85</v>
      </c>
      <c r="EG754" s="9">
        <v>82.1</v>
      </c>
      <c r="EH754" s="9">
        <v>68.8</v>
      </c>
      <c r="EI754" s="9">
        <v>64.650000000000006</v>
      </c>
      <c r="EJ754" s="9">
        <v>64.400000000000006</v>
      </c>
      <c r="EK754" s="9">
        <v>64.75</v>
      </c>
      <c r="EL754" s="9">
        <v>65.3</v>
      </c>
      <c r="EM754" s="9">
        <v>67.849999999999994</v>
      </c>
      <c r="EN754" s="9">
        <v>74.7</v>
      </c>
      <c r="EO754" s="9">
        <v>76.95</v>
      </c>
      <c r="EP754" s="9">
        <v>77.2</v>
      </c>
      <c r="EQ754" s="9">
        <v>77.099999999999994</v>
      </c>
      <c r="ER754" s="9">
        <v>76.599999999999994</v>
      </c>
      <c r="ES754" s="9">
        <v>73.650000000000006</v>
      </c>
      <c r="ET754" s="9">
        <v>65.599999999999994</v>
      </c>
      <c r="EU754" s="9">
        <v>63.05</v>
      </c>
      <c r="EV754" s="9">
        <v>62.85</v>
      </c>
      <c r="EW754" s="9">
        <v>62.95</v>
      </c>
      <c r="EX754" s="9">
        <v>63.5</v>
      </c>
      <c r="EY754" s="9">
        <v>66.5</v>
      </c>
      <c r="EZ754" s="9">
        <v>74.8</v>
      </c>
      <c r="FA754" s="9">
        <v>77.45</v>
      </c>
      <c r="FB754" s="9">
        <v>77.75</v>
      </c>
      <c r="FC754" s="9">
        <v>77.599999999999994</v>
      </c>
      <c r="FD754" s="9">
        <v>77.099999999999994</v>
      </c>
      <c r="FE754" s="9">
        <v>74.2</v>
      </c>
      <c r="FF754" s="9">
        <v>66.349999999999994</v>
      </c>
      <c r="FG754" s="9">
        <v>63.9</v>
      </c>
      <c r="FH754" s="9">
        <v>63.7</v>
      </c>
      <c r="FI754" s="9">
        <v>63.9</v>
      </c>
      <c r="FJ754" s="9">
        <v>64.349999999999994</v>
      </c>
      <c r="FK754" s="9">
        <v>66.650000000000006</v>
      </c>
      <c r="FL754" s="9">
        <v>73</v>
      </c>
      <c r="FM754" s="9">
        <v>75.05</v>
      </c>
      <c r="FO754" s="9">
        <v>84.931799999999996</v>
      </c>
      <c r="FP754" s="7">
        <v>72.19</v>
      </c>
      <c r="FQ754" s="9">
        <v>1.2869999999999999</v>
      </c>
      <c r="FR754" s="7">
        <f t="shared" si="131"/>
        <v>56.091686091686093</v>
      </c>
      <c r="FT754" s="7">
        <v>4.42</v>
      </c>
      <c r="FU754" s="7">
        <v>4.43</v>
      </c>
      <c r="FV754" s="9">
        <v>85.041600000000003</v>
      </c>
      <c r="FX754" s="9">
        <v>71.83</v>
      </c>
      <c r="FY754" s="9">
        <v>71.489999999999995</v>
      </c>
      <c r="FZ754" s="9">
        <v>71.22</v>
      </c>
      <c r="GA754" s="9">
        <v>70.48</v>
      </c>
      <c r="GB754" s="9">
        <v>69.290000000000006</v>
      </c>
    </row>
    <row r="755" spans="1:184" x14ac:dyDescent="0.25">
      <c r="A755" s="6">
        <f t="shared" si="132"/>
        <v>45608</v>
      </c>
      <c r="B755" s="13">
        <f t="shared" si="133"/>
        <v>11</v>
      </c>
      <c r="C755" s="13">
        <f t="shared" si="134"/>
        <v>2024</v>
      </c>
      <c r="D755">
        <f t="shared" si="135"/>
        <v>202411</v>
      </c>
      <c r="E755">
        <f t="shared" si="136"/>
        <v>4</v>
      </c>
      <c r="F755">
        <f t="shared" si="137"/>
        <v>202404</v>
      </c>
      <c r="G755" t="s">
        <v>1891</v>
      </c>
      <c r="H755" s="9">
        <v>4.75</v>
      </c>
      <c r="I755" s="9">
        <v>4.7</v>
      </c>
      <c r="J755" s="10">
        <v>4.6949461000000001</v>
      </c>
      <c r="K755" s="10">
        <v>4.6379014999999999</v>
      </c>
      <c r="L755" s="10">
        <v>4.5653756999999997</v>
      </c>
      <c r="M755" s="10">
        <v>4.4857724000000001</v>
      </c>
      <c r="N755" s="10">
        <v>4.4097397999999997</v>
      </c>
      <c r="O755" s="10">
        <v>4.3423059000000004</v>
      </c>
      <c r="P755" s="10">
        <v>4.2868538000000003</v>
      </c>
      <c r="Q755" s="10">
        <v>4.2446156000000004</v>
      </c>
      <c r="R755" s="10">
        <v>4.2151163</v>
      </c>
      <c r="S755" s="10">
        <v>4.1963979</v>
      </c>
      <c r="T755" s="10">
        <v>4.1861794999999997</v>
      </c>
      <c r="U755" s="10">
        <v>4.1816307000000004</v>
      </c>
      <c r="V755" s="10">
        <v>4.1787004999999997</v>
      </c>
      <c r="W755" s="10">
        <v>4.1761296999999997</v>
      </c>
      <c r="X755" s="10">
        <v>4.1734898999999999</v>
      </c>
      <c r="Y755" s="10">
        <v>4.1703526000000002</v>
      </c>
      <c r="Z755" s="10">
        <v>4.1662889999999999</v>
      </c>
      <c r="AA755" s="10">
        <v>4.1608707999999996</v>
      </c>
      <c r="AB755" s="10">
        <v>4.1538038000000004</v>
      </c>
      <c r="AC755" s="10">
        <v>4.1452571999999996</v>
      </c>
      <c r="AD755" s="10">
        <v>4.1355006000000003</v>
      </c>
      <c r="AE755" s="10">
        <v>4.1248033</v>
      </c>
      <c r="AF755" s="10">
        <v>4.1134345000000003</v>
      </c>
      <c r="AG755" s="10">
        <v>4.1016639000000001</v>
      </c>
      <c r="AH755" s="10">
        <v>4.0897228999999999</v>
      </c>
      <c r="AI755" s="10">
        <v>4.077693</v>
      </c>
      <c r="AJ755" s="10">
        <v>4.0656182000000003</v>
      </c>
      <c r="AK755" s="10">
        <v>4.0535421999999999</v>
      </c>
      <c r="AL755" s="10">
        <v>4.0415086000000002</v>
      </c>
      <c r="AM755" s="10">
        <v>4.0295616000000001</v>
      </c>
      <c r="AN755" s="10">
        <v>4.0177448</v>
      </c>
      <c r="AO755" s="10">
        <v>4.0061019</v>
      </c>
      <c r="AP755" s="10">
        <v>3.9946769999999998</v>
      </c>
      <c r="AQ755" s="10">
        <v>3.9835137</v>
      </c>
      <c r="AR755" s="10">
        <v>3.9726558000000001</v>
      </c>
      <c r="AS755" s="10">
        <v>3.9621472999999998</v>
      </c>
      <c r="AT755" s="10">
        <v>3.9520257000000001</v>
      </c>
      <c r="AU755" s="10">
        <v>3.9423042000000001</v>
      </c>
      <c r="AV755" s="10">
        <v>3.9329901999999999</v>
      </c>
      <c r="AW755" s="10">
        <v>3.9240903999999999</v>
      </c>
      <c r="AX755" s="10">
        <v>3.9156121000000002</v>
      </c>
      <c r="AY755" s="10">
        <v>3.9075624000000002</v>
      </c>
      <c r="AZ755" s="10">
        <v>3.8999484</v>
      </c>
      <c r="BA755" s="10">
        <v>3.8927770000000002</v>
      </c>
      <c r="BB755" s="10">
        <v>3.8860556000000002</v>
      </c>
      <c r="BC755" s="10">
        <v>3.879791</v>
      </c>
      <c r="BD755" s="10">
        <v>3.8739905000000001</v>
      </c>
      <c r="BE755" s="10">
        <v>3.8686611000000002</v>
      </c>
      <c r="BF755" s="10">
        <v>3.8638081999999998</v>
      </c>
      <c r="BG755" s="10">
        <v>3.8594286000000002</v>
      </c>
      <c r="BH755" s="10">
        <v>3.8555164999999998</v>
      </c>
      <c r="BI755" s="10">
        <v>3.8520661999999999</v>
      </c>
      <c r="BJ755" s="10">
        <v>3.8490719000000002</v>
      </c>
      <c r="BK755" s="10">
        <v>3.8465278000000001</v>
      </c>
      <c r="BL755" s="10">
        <v>3.8444281999999999</v>
      </c>
      <c r="BM755" s="10">
        <v>3.8427673000000002</v>
      </c>
      <c r="BN755" s="10">
        <v>3.8415393999999998</v>
      </c>
      <c r="BO755" s="10">
        <v>3.8407385999999999</v>
      </c>
      <c r="BP755" s="10">
        <v>3.8403592999999998</v>
      </c>
      <c r="BQ755" s="10">
        <v>3.8403955999999999</v>
      </c>
      <c r="BR755" s="10">
        <v>3.8487594999999999</v>
      </c>
      <c r="BS755" s="10">
        <v>3.8690574999999998</v>
      </c>
      <c r="BU755" s="9">
        <v>112.43</v>
      </c>
      <c r="BV755" s="9">
        <v>112.75</v>
      </c>
      <c r="BW755" s="9">
        <v>112.91</v>
      </c>
      <c r="BX755" s="9">
        <v>110.3</v>
      </c>
      <c r="BY755" s="9">
        <v>107.19</v>
      </c>
      <c r="BZ755" s="9">
        <v>104.49</v>
      </c>
      <c r="CA755" s="9">
        <v>103.09</v>
      </c>
      <c r="CB755" s="9">
        <v>102.95</v>
      </c>
      <c r="CC755" s="9">
        <v>103.06</v>
      </c>
      <c r="CD755" s="9">
        <v>101.6</v>
      </c>
      <c r="CE755" s="9">
        <v>100.21</v>
      </c>
      <c r="CF755" s="9">
        <v>102.4</v>
      </c>
      <c r="CG755" s="9">
        <v>104.44</v>
      </c>
      <c r="CH755" s="9">
        <v>104.11</v>
      </c>
      <c r="CI755" s="9">
        <v>103.34</v>
      </c>
      <c r="CJ755" s="9">
        <v>98.07</v>
      </c>
      <c r="CK755" s="9">
        <v>87.77</v>
      </c>
      <c r="CL755" s="9">
        <v>83.3</v>
      </c>
      <c r="CM755" s="9">
        <v>80.459999999999994</v>
      </c>
      <c r="CN755" s="9">
        <v>80.459999999999994</v>
      </c>
      <c r="CO755" s="9">
        <v>80.73</v>
      </c>
      <c r="CP755" s="9">
        <v>81.98</v>
      </c>
      <c r="CQ755" s="9">
        <v>84.85</v>
      </c>
      <c r="CR755" s="9">
        <v>86.6</v>
      </c>
      <c r="CS755" s="9">
        <v>88.81</v>
      </c>
      <c r="CT755" s="9">
        <v>90.69</v>
      </c>
      <c r="CU755" s="9">
        <v>89.15</v>
      </c>
      <c r="CV755" s="9">
        <v>83.77</v>
      </c>
      <c r="CW755" s="9">
        <v>75.739999999999995</v>
      </c>
      <c r="CX755" s="9">
        <v>72.94</v>
      </c>
      <c r="CY755" s="9">
        <v>71.64</v>
      </c>
      <c r="CZ755" s="9">
        <v>72.63</v>
      </c>
      <c r="DA755" s="9">
        <v>73.099999999999994</v>
      </c>
      <c r="DB755" s="9">
        <v>74.13</v>
      </c>
      <c r="DC755" s="9">
        <v>77.31</v>
      </c>
      <c r="DD755" s="9">
        <v>80.39</v>
      </c>
      <c r="DE755" s="9">
        <v>83.37</v>
      </c>
      <c r="DF755" s="9">
        <v>85.06</v>
      </c>
      <c r="DG755" s="9">
        <v>84.18</v>
      </c>
      <c r="DH755" s="9">
        <v>80.73</v>
      </c>
      <c r="DI755" s="9">
        <v>73.19</v>
      </c>
      <c r="DJ755" s="9">
        <v>68.959999999999994</v>
      </c>
      <c r="DK755" s="9">
        <v>67.66</v>
      </c>
      <c r="DL755" s="9">
        <v>67.17</v>
      </c>
      <c r="DM755" s="9">
        <v>66.010000000000005</v>
      </c>
      <c r="DN755" s="9">
        <v>69.290000000000006</v>
      </c>
      <c r="DO755" s="9">
        <v>72.48</v>
      </c>
      <c r="DP755" s="9">
        <v>76.14</v>
      </c>
      <c r="DR755" s="9">
        <v>92.3</v>
      </c>
      <c r="DS755" s="9">
        <v>97.8</v>
      </c>
      <c r="DT755" s="9">
        <v>98.1</v>
      </c>
      <c r="DU755" s="9">
        <v>90.65</v>
      </c>
      <c r="DV755" s="9">
        <v>81.650000000000006</v>
      </c>
      <c r="DW755" s="9">
        <v>79.650000000000006</v>
      </c>
      <c r="DX755" s="9">
        <v>78.95</v>
      </c>
      <c r="DY755" s="9">
        <v>79.400000000000006</v>
      </c>
      <c r="DZ755" s="9">
        <v>79.400000000000006</v>
      </c>
      <c r="EA755" s="9">
        <v>82.1</v>
      </c>
      <c r="EB755" s="9">
        <v>83.55</v>
      </c>
      <c r="EC755" s="9">
        <v>84.25</v>
      </c>
      <c r="ED755" s="9">
        <v>85.6</v>
      </c>
      <c r="EE755" s="9">
        <v>88.55</v>
      </c>
      <c r="EF755" s="9">
        <v>88.9</v>
      </c>
      <c r="EG755" s="9">
        <v>83.9</v>
      </c>
      <c r="EH755" s="9">
        <v>69.650000000000006</v>
      </c>
      <c r="EI755" s="9">
        <v>65.2</v>
      </c>
      <c r="EJ755" s="9">
        <v>64.95</v>
      </c>
      <c r="EK755" s="9">
        <v>65.3</v>
      </c>
      <c r="EL755" s="9">
        <v>65.900000000000006</v>
      </c>
      <c r="EM755" s="9">
        <v>68.3</v>
      </c>
      <c r="EN755" s="9">
        <v>74.95</v>
      </c>
      <c r="EO755" s="9">
        <v>77.05</v>
      </c>
      <c r="EP755" s="9">
        <v>77.3</v>
      </c>
      <c r="EQ755" s="9">
        <v>77.25</v>
      </c>
      <c r="ER755" s="9">
        <v>76.75</v>
      </c>
      <c r="ES755" s="9">
        <v>73.900000000000006</v>
      </c>
      <c r="ET755" s="9">
        <v>66.150000000000006</v>
      </c>
      <c r="EU755" s="9">
        <v>63.7</v>
      </c>
      <c r="EV755" s="9">
        <v>63.5</v>
      </c>
      <c r="EW755" s="9">
        <v>63.65</v>
      </c>
      <c r="EX755" s="9">
        <v>64.150000000000006</v>
      </c>
      <c r="EY755" s="9">
        <v>67.05</v>
      </c>
      <c r="EZ755" s="9">
        <v>74.95</v>
      </c>
      <c r="FA755" s="9">
        <v>77.5</v>
      </c>
      <c r="FB755" s="9">
        <v>77.8</v>
      </c>
      <c r="FC755" s="9">
        <v>77.650000000000006</v>
      </c>
      <c r="FD755" s="9">
        <v>77.150000000000006</v>
      </c>
      <c r="FE755" s="9">
        <v>74.25</v>
      </c>
      <c r="FF755" s="9">
        <v>66.45</v>
      </c>
      <c r="FG755" s="9">
        <v>63.95</v>
      </c>
      <c r="FH755" s="9">
        <v>63.8</v>
      </c>
      <c r="FI755" s="9">
        <v>63.95</v>
      </c>
      <c r="FJ755" s="9">
        <v>64.45</v>
      </c>
      <c r="FK755" s="9">
        <v>66.75</v>
      </c>
      <c r="FL755" s="9">
        <v>73.05</v>
      </c>
      <c r="FM755" s="9">
        <v>75.099999999999994</v>
      </c>
      <c r="FO755" s="9">
        <v>84.445599999999999</v>
      </c>
      <c r="FP755" s="7">
        <v>72.56</v>
      </c>
      <c r="FQ755" s="9">
        <v>1.2764</v>
      </c>
      <c r="FR755" s="7">
        <f t="shared" si="131"/>
        <v>56.847383265434033</v>
      </c>
      <c r="FT755" s="7">
        <v>4.53</v>
      </c>
      <c r="FU755" s="7">
        <v>4.53</v>
      </c>
      <c r="FV755" s="9">
        <v>84.546800000000005</v>
      </c>
      <c r="FX755" s="9">
        <v>71.89</v>
      </c>
      <c r="FY755" s="9">
        <v>71.45</v>
      </c>
      <c r="FZ755" s="9">
        <v>71.11</v>
      </c>
      <c r="GA755" s="9">
        <v>70.33</v>
      </c>
      <c r="GB755" s="9">
        <v>69.14</v>
      </c>
    </row>
    <row r="756" spans="1:184" x14ac:dyDescent="0.25">
      <c r="A756" s="6">
        <f t="shared" si="132"/>
        <v>45609</v>
      </c>
      <c r="B756" s="13">
        <f t="shared" si="133"/>
        <v>11</v>
      </c>
      <c r="C756" s="13">
        <f t="shared" si="134"/>
        <v>2024</v>
      </c>
      <c r="D756">
        <f t="shared" si="135"/>
        <v>202411</v>
      </c>
      <c r="E756">
        <f t="shared" si="136"/>
        <v>4</v>
      </c>
      <c r="F756">
        <f t="shared" si="137"/>
        <v>202404</v>
      </c>
      <c r="G756" t="s">
        <v>1892</v>
      </c>
      <c r="H756" s="9">
        <v>4.75</v>
      </c>
      <c r="I756" s="9">
        <v>4.7</v>
      </c>
      <c r="J756" s="10">
        <v>4.6939921</v>
      </c>
      <c r="K756" s="10">
        <v>4.6362211000000002</v>
      </c>
      <c r="L756" s="10">
        <v>4.5639332000000001</v>
      </c>
      <c r="M756" s="10">
        <v>4.4856743999999997</v>
      </c>
      <c r="N756" s="10">
        <v>4.4113391000000002</v>
      </c>
      <c r="O756" s="10">
        <v>4.3455328</v>
      </c>
      <c r="P756" s="10">
        <v>4.2912001999999996</v>
      </c>
      <c r="Q756" s="10">
        <v>4.2496288</v>
      </c>
      <c r="R756" s="10">
        <v>4.2202416999999999</v>
      </c>
      <c r="S756" s="10">
        <v>4.2014104999999997</v>
      </c>
      <c r="T756" s="10">
        <v>4.1907886000000003</v>
      </c>
      <c r="U756" s="10">
        <v>4.1859161</v>
      </c>
      <c r="V756" s="10">
        <v>4.1828675999999998</v>
      </c>
      <c r="W756" s="10">
        <v>4.1803838999999998</v>
      </c>
      <c r="X756" s="10">
        <v>4.1780198000000004</v>
      </c>
      <c r="Y756" s="10">
        <v>4.1753298000000001</v>
      </c>
      <c r="Z756" s="10">
        <v>4.1718685000000004</v>
      </c>
      <c r="AA756" s="10">
        <v>4.1671905999999996</v>
      </c>
      <c r="AB756" s="10">
        <v>4.1609793000000002</v>
      </c>
      <c r="AC756" s="10">
        <v>4.1533617999999999</v>
      </c>
      <c r="AD756" s="10">
        <v>4.1445613999999997</v>
      </c>
      <c r="AE756" s="10">
        <v>4.1348010999999998</v>
      </c>
      <c r="AF756" s="10">
        <v>4.1243037999999999</v>
      </c>
      <c r="AG756" s="10">
        <v>4.1132926999999997</v>
      </c>
      <c r="AH756" s="10">
        <v>4.1019633000000004</v>
      </c>
      <c r="AI756" s="10">
        <v>4.0904007</v>
      </c>
      <c r="AJ756" s="10">
        <v>4.0786626999999998</v>
      </c>
      <c r="AK756" s="10">
        <v>4.0668068999999996</v>
      </c>
      <c r="AL756" s="10">
        <v>4.0548907999999999</v>
      </c>
      <c r="AM756" s="10">
        <v>4.0429722999999997</v>
      </c>
      <c r="AN756" s="10">
        <v>4.0311089000000004</v>
      </c>
      <c r="AO756" s="10">
        <v>4.0193580999999998</v>
      </c>
      <c r="AP756" s="10">
        <v>4.0077778999999998</v>
      </c>
      <c r="AQ756" s="10">
        <v>3.9964257000000001</v>
      </c>
      <c r="AR756" s="10">
        <v>3.9853592</v>
      </c>
      <c r="AS756" s="10">
        <v>3.9746361000000001</v>
      </c>
      <c r="AT756" s="10">
        <v>3.9643069999999998</v>
      </c>
      <c r="AU756" s="10">
        <v>3.9543881999999999</v>
      </c>
      <c r="AV756" s="10">
        <v>3.9448858000000002</v>
      </c>
      <c r="AW756" s="10">
        <v>3.9358057999999998</v>
      </c>
      <c r="AX756" s="10">
        <v>3.9271539</v>
      </c>
      <c r="AY756" s="10">
        <v>3.9189362999999999</v>
      </c>
      <c r="AZ756" s="10">
        <v>3.9111589000000002</v>
      </c>
      <c r="BA756" s="10">
        <v>3.9038276000000001</v>
      </c>
      <c r="BB756" s="10">
        <v>3.8969485000000001</v>
      </c>
      <c r="BC756" s="10">
        <v>3.8905275000000001</v>
      </c>
      <c r="BD756" s="10">
        <v>3.8845703999999999</v>
      </c>
      <c r="BE756" s="10">
        <v>3.8790835000000001</v>
      </c>
      <c r="BF756" s="10">
        <v>3.8740701999999998</v>
      </c>
      <c r="BG756" s="10">
        <v>3.8695244</v>
      </c>
      <c r="BH756" s="10">
        <v>3.8654372000000001</v>
      </c>
      <c r="BI756" s="10">
        <v>3.8617995999999999</v>
      </c>
      <c r="BJ756" s="10">
        <v>3.8586024999999999</v>
      </c>
      <c r="BK756" s="10">
        <v>3.8558371999999999</v>
      </c>
      <c r="BL756" s="10">
        <v>3.8534945</v>
      </c>
      <c r="BM756" s="10">
        <v>3.8515655</v>
      </c>
      <c r="BN756" s="10">
        <v>3.8500413</v>
      </c>
      <c r="BO756" s="10">
        <v>3.848913</v>
      </c>
      <c r="BP756" s="10">
        <v>3.8481714</v>
      </c>
      <c r="BQ756" s="10">
        <v>3.8478078</v>
      </c>
      <c r="BR756" s="10">
        <v>3.8529854000000001</v>
      </c>
      <c r="BS756" s="10">
        <v>3.8690587000000001</v>
      </c>
      <c r="BU756" s="9">
        <v>110.78</v>
      </c>
      <c r="BV756" s="9">
        <v>111.37</v>
      </c>
      <c r="BW756" s="9">
        <v>111.77</v>
      </c>
      <c r="BX756" s="9">
        <v>109.36</v>
      </c>
      <c r="BY756" s="9">
        <v>106</v>
      </c>
      <c r="BZ756" s="9">
        <v>103.35</v>
      </c>
      <c r="CA756" s="9">
        <v>101.72</v>
      </c>
      <c r="CB756" s="9">
        <v>101.55</v>
      </c>
      <c r="CC756" s="9">
        <v>101.66</v>
      </c>
      <c r="CD756" s="9">
        <v>100.8</v>
      </c>
      <c r="CE756" s="9">
        <v>99.97</v>
      </c>
      <c r="CF756" s="9">
        <v>102.16</v>
      </c>
      <c r="CG756" s="9">
        <v>104.2</v>
      </c>
      <c r="CH756" s="9">
        <v>103.87</v>
      </c>
      <c r="CI756" s="9">
        <v>103.1</v>
      </c>
      <c r="CJ756" s="9">
        <v>97.83</v>
      </c>
      <c r="CK756" s="9">
        <v>86.83</v>
      </c>
      <c r="CL756" s="9">
        <v>82.36</v>
      </c>
      <c r="CM756" s="9">
        <v>79.52</v>
      </c>
      <c r="CN756" s="9">
        <v>79.52</v>
      </c>
      <c r="CO756" s="9">
        <v>79.89</v>
      </c>
      <c r="CP756" s="9">
        <v>81.14</v>
      </c>
      <c r="CQ756" s="9">
        <v>84.41</v>
      </c>
      <c r="CR756" s="9">
        <v>86.16</v>
      </c>
      <c r="CS756" s="9">
        <v>88.37</v>
      </c>
      <c r="CT756" s="9">
        <v>90.25</v>
      </c>
      <c r="CU756" s="9">
        <v>88.71</v>
      </c>
      <c r="CV756" s="9">
        <v>83.33</v>
      </c>
      <c r="CW756" s="9">
        <v>73.8</v>
      </c>
      <c r="CX756" s="9">
        <v>71</v>
      </c>
      <c r="CY756" s="9">
        <v>69.7</v>
      </c>
      <c r="CZ756" s="9">
        <v>70.69</v>
      </c>
      <c r="DA756" s="9">
        <v>71.16</v>
      </c>
      <c r="DB756" s="9">
        <v>72.19</v>
      </c>
      <c r="DC756" s="9">
        <v>75.569999999999993</v>
      </c>
      <c r="DD756" s="9">
        <v>78.650000000000006</v>
      </c>
      <c r="DE756" s="9">
        <v>81.63</v>
      </c>
      <c r="DF756" s="9">
        <v>83.32</v>
      </c>
      <c r="DG756" s="9">
        <v>82.44</v>
      </c>
      <c r="DH756" s="9">
        <v>78.989999999999995</v>
      </c>
      <c r="DI756" s="9">
        <v>72.45</v>
      </c>
      <c r="DJ756" s="9">
        <v>68.22</v>
      </c>
      <c r="DK756" s="9">
        <v>66.92</v>
      </c>
      <c r="DL756" s="9">
        <v>66.430000000000007</v>
      </c>
      <c r="DM756" s="9">
        <v>65.27</v>
      </c>
      <c r="DN756" s="9">
        <v>68.55</v>
      </c>
      <c r="DO756" s="9">
        <v>72.739999999999995</v>
      </c>
      <c r="DP756" s="9">
        <v>76.8</v>
      </c>
      <c r="DR756" s="9">
        <v>91.15</v>
      </c>
      <c r="DS756" s="9">
        <v>97.3</v>
      </c>
      <c r="DT756" s="9">
        <v>97.15</v>
      </c>
      <c r="DU756" s="9">
        <v>89.95</v>
      </c>
      <c r="DV756" s="9">
        <v>81.099999999999994</v>
      </c>
      <c r="DW756" s="9">
        <v>79.05</v>
      </c>
      <c r="DX756" s="9">
        <v>78.349999999999994</v>
      </c>
      <c r="DY756" s="9">
        <v>78.5</v>
      </c>
      <c r="DZ756" s="9">
        <v>78.5</v>
      </c>
      <c r="EA756" s="9">
        <v>81.2</v>
      </c>
      <c r="EB756" s="9">
        <v>83.05</v>
      </c>
      <c r="EC756" s="9">
        <v>83.85</v>
      </c>
      <c r="ED756" s="9">
        <v>85.1</v>
      </c>
      <c r="EE756" s="9">
        <v>87.75</v>
      </c>
      <c r="EF756" s="9">
        <v>88</v>
      </c>
      <c r="EG756" s="9">
        <v>83.1</v>
      </c>
      <c r="EH756" s="9">
        <v>69.25</v>
      </c>
      <c r="EI756" s="9">
        <v>64.900000000000006</v>
      </c>
      <c r="EJ756" s="9">
        <v>64.650000000000006</v>
      </c>
      <c r="EK756" s="9">
        <v>65.05</v>
      </c>
      <c r="EL756" s="9">
        <v>65.599999999999994</v>
      </c>
      <c r="EM756" s="9">
        <v>68.05</v>
      </c>
      <c r="EN756" s="9">
        <v>74.8</v>
      </c>
      <c r="EO756" s="9">
        <v>76.95</v>
      </c>
      <c r="EP756" s="9">
        <v>77.2</v>
      </c>
      <c r="EQ756" s="9">
        <v>77.150000000000006</v>
      </c>
      <c r="ER756" s="9">
        <v>76.650000000000006</v>
      </c>
      <c r="ES756" s="9">
        <v>73.7</v>
      </c>
      <c r="ET756" s="9">
        <v>65.7</v>
      </c>
      <c r="EU756" s="9">
        <v>63.15</v>
      </c>
      <c r="EV756" s="9">
        <v>63</v>
      </c>
      <c r="EW756" s="9">
        <v>63.15</v>
      </c>
      <c r="EX756" s="9">
        <v>63.65</v>
      </c>
      <c r="EY756" s="9">
        <v>66.2</v>
      </c>
      <c r="EZ756" s="9">
        <v>73.349999999999994</v>
      </c>
      <c r="FA756" s="9">
        <v>75.599999999999994</v>
      </c>
      <c r="FB756" s="9">
        <v>75.849999999999994</v>
      </c>
      <c r="FC756" s="9">
        <v>75.8</v>
      </c>
      <c r="FD756" s="9">
        <v>75.3</v>
      </c>
      <c r="FE756" s="9">
        <v>72.400000000000006</v>
      </c>
      <c r="FF756" s="9">
        <v>64.599999999999994</v>
      </c>
      <c r="FG756" s="9">
        <v>62.15</v>
      </c>
      <c r="FH756" s="9">
        <v>61.95</v>
      </c>
      <c r="FI756" s="9">
        <v>62.15</v>
      </c>
      <c r="FJ756" s="9">
        <v>62.6</v>
      </c>
      <c r="FK756" s="9">
        <v>64.900000000000006</v>
      </c>
      <c r="FL756" s="9">
        <v>71.2</v>
      </c>
      <c r="FM756" s="9">
        <v>73.25</v>
      </c>
      <c r="FO756" s="9">
        <v>84.266599999999997</v>
      </c>
      <c r="FP756" s="7">
        <v>72.86</v>
      </c>
      <c r="FQ756" s="9">
        <v>1.2724</v>
      </c>
      <c r="FR756" s="7">
        <f t="shared" si="131"/>
        <v>57.261867337315309</v>
      </c>
      <c r="FT756" s="7">
        <v>4.5199999999999996</v>
      </c>
      <c r="FU756" s="7">
        <v>4.54</v>
      </c>
      <c r="FV756" s="9">
        <v>84.367500000000007</v>
      </c>
      <c r="FX756" s="9">
        <v>72.28</v>
      </c>
      <c r="FY756" s="9">
        <v>71.739999999999995</v>
      </c>
      <c r="FZ756" s="9">
        <v>71.319999999999993</v>
      </c>
      <c r="GA756" s="9">
        <v>70.430000000000007</v>
      </c>
      <c r="GB756" s="9">
        <v>69.150000000000006</v>
      </c>
    </row>
    <row r="757" spans="1:184" x14ac:dyDescent="0.25">
      <c r="A757" s="6">
        <f t="shared" si="132"/>
        <v>45610</v>
      </c>
      <c r="B757" s="13">
        <f t="shared" si="133"/>
        <v>11</v>
      </c>
      <c r="C757" s="13">
        <f t="shared" si="134"/>
        <v>2024</v>
      </c>
      <c r="D757">
        <f t="shared" si="135"/>
        <v>202411</v>
      </c>
      <c r="E757">
        <f t="shared" si="136"/>
        <v>4</v>
      </c>
      <c r="F757">
        <f t="shared" si="137"/>
        <v>202404</v>
      </c>
      <c r="G757" t="s">
        <v>1893</v>
      </c>
      <c r="H757" s="9">
        <v>4.75</v>
      </c>
      <c r="I757" s="9">
        <v>4.7</v>
      </c>
      <c r="J757" s="10">
        <v>4.6945606</v>
      </c>
      <c r="K757" s="10">
        <v>4.6340195</v>
      </c>
      <c r="L757" s="10">
        <v>4.5595039999999996</v>
      </c>
      <c r="M757" s="10">
        <v>4.4787980999999997</v>
      </c>
      <c r="N757" s="10">
        <v>4.4009112999999997</v>
      </c>
      <c r="O757" s="10">
        <v>4.3300051000000002</v>
      </c>
      <c r="P757" s="10">
        <v>4.2688161999999998</v>
      </c>
      <c r="Q757" s="10">
        <v>4.2193398999999996</v>
      </c>
      <c r="R757" s="10">
        <v>4.1814901999999998</v>
      </c>
      <c r="S757" s="10">
        <v>4.1542633000000002</v>
      </c>
      <c r="T757" s="10">
        <v>4.1355991999999997</v>
      </c>
      <c r="U757" s="10">
        <v>4.1230193000000002</v>
      </c>
      <c r="V757" s="10">
        <v>4.1127134999999999</v>
      </c>
      <c r="W757" s="10">
        <v>4.1034497999999999</v>
      </c>
      <c r="X757" s="10">
        <v>4.0947728000000003</v>
      </c>
      <c r="Y757" s="10">
        <v>4.0862262999999999</v>
      </c>
      <c r="Z757" s="10">
        <v>4.0773545000000002</v>
      </c>
      <c r="AA757" s="10">
        <v>4.0677016999999998</v>
      </c>
      <c r="AB757" s="10">
        <v>4.0569519999999999</v>
      </c>
      <c r="AC757" s="10">
        <v>4.0452715000000001</v>
      </c>
      <c r="AD757" s="10">
        <v>4.0329313999999998</v>
      </c>
      <c r="AE757" s="10">
        <v>4.0202020000000003</v>
      </c>
      <c r="AF757" s="10">
        <v>4.0073537999999997</v>
      </c>
      <c r="AG757" s="10">
        <v>3.9946576999999999</v>
      </c>
      <c r="AH757" s="10">
        <v>3.9823472</v>
      </c>
      <c r="AI757" s="10">
        <v>3.9704761</v>
      </c>
      <c r="AJ757" s="10">
        <v>3.9590434999999999</v>
      </c>
      <c r="AK757" s="10">
        <v>3.9480483</v>
      </c>
      <c r="AL757" s="10">
        <v>3.9374894999999999</v>
      </c>
      <c r="AM757" s="10">
        <v>3.9273661999999998</v>
      </c>
      <c r="AN757" s="10">
        <v>3.9176772999999998</v>
      </c>
      <c r="AO757" s="10">
        <v>3.9084218000000002</v>
      </c>
      <c r="AP757" s="10">
        <v>3.8995988000000001</v>
      </c>
      <c r="AQ757" s="10">
        <v>3.8912073</v>
      </c>
      <c r="AR757" s="10">
        <v>3.8832461</v>
      </c>
      <c r="AS757" s="10">
        <v>3.8757145</v>
      </c>
      <c r="AT757" s="10">
        <v>3.8686099</v>
      </c>
      <c r="AU757" s="10">
        <v>3.8619241</v>
      </c>
      <c r="AV757" s="10">
        <v>3.8556473000000002</v>
      </c>
      <c r="AW757" s="10">
        <v>3.8497693000000002</v>
      </c>
      <c r="AX757" s="10">
        <v>3.8442802999999999</v>
      </c>
      <c r="AY757" s="10">
        <v>3.8391704999999998</v>
      </c>
      <c r="AZ757" s="10">
        <v>3.8344296999999998</v>
      </c>
      <c r="BA757" s="10">
        <v>3.8300481</v>
      </c>
      <c r="BB757" s="10">
        <v>3.8260158999999998</v>
      </c>
      <c r="BC757" s="10">
        <v>3.8223229000000001</v>
      </c>
      <c r="BD757" s="10">
        <v>3.8189592999999999</v>
      </c>
      <c r="BE757" s="10">
        <v>3.8159152000000001</v>
      </c>
      <c r="BF757" s="10">
        <v>3.8131819999999998</v>
      </c>
      <c r="BG757" s="10">
        <v>3.8107565000000001</v>
      </c>
      <c r="BH757" s="10">
        <v>3.8086376999999998</v>
      </c>
      <c r="BI757" s="10">
        <v>3.8068241</v>
      </c>
      <c r="BJ757" s="10">
        <v>3.8053142000000002</v>
      </c>
      <c r="BK757" s="10">
        <v>3.8041070000000001</v>
      </c>
      <c r="BL757" s="10">
        <v>3.8032007999999999</v>
      </c>
      <c r="BM757" s="10">
        <v>3.8025945000000001</v>
      </c>
      <c r="BN757" s="10">
        <v>3.8022866999999998</v>
      </c>
      <c r="BO757" s="10">
        <v>3.8022759000000002</v>
      </c>
      <c r="BP757" s="10">
        <v>3.8025609999999999</v>
      </c>
      <c r="BQ757" s="10">
        <v>3.8031404000000002</v>
      </c>
      <c r="BR757" s="10">
        <v>3.8125390000000001</v>
      </c>
      <c r="BS757" s="10">
        <v>3.8310718000000001</v>
      </c>
      <c r="BU757" s="9">
        <v>116.69</v>
      </c>
      <c r="BV757" s="9">
        <v>117.43</v>
      </c>
      <c r="BW757" s="9">
        <v>117.74</v>
      </c>
      <c r="BX757" s="9">
        <v>115.13</v>
      </c>
      <c r="BY757" s="9">
        <v>111.43</v>
      </c>
      <c r="BZ757" s="9">
        <v>108.58</v>
      </c>
      <c r="CA757" s="9">
        <v>106.95</v>
      </c>
      <c r="CB757" s="9">
        <v>106.25</v>
      </c>
      <c r="CC757" s="9">
        <v>106.21</v>
      </c>
      <c r="CD757" s="9">
        <v>105.16</v>
      </c>
      <c r="CE757" s="9">
        <v>102.99</v>
      </c>
      <c r="CF757" s="9">
        <v>105.2</v>
      </c>
      <c r="CG757" s="9">
        <v>107.24</v>
      </c>
      <c r="CH757" s="9">
        <v>107.59</v>
      </c>
      <c r="CI757" s="9">
        <v>107.12</v>
      </c>
      <c r="CJ757" s="9">
        <v>101.85</v>
      </c>
      <c r="CK757" s="9">
        <v>89.55</v>
      </c>
      <c r="CL757" s="9">
        <v>83.68</v>
      </c>
      <c r="CM757" s="9">
        <v>80.84</v>
      </c>
      <c r="CN757" s="9">
        <v>81.14</v>
      </c>
      <c r="CO757" s="9">
        <v>81.61</v>
      </c>
      <c r="CP757" s="9">
        <v>82.86</v>
      </c>
      <c r="CQ757" s="9">
        <v>85.47</v>
      </c>
      <c r="CR757" s="9">
        <v>87.22</v>
      </c>
      <c r="CS757" s="9">
        <v>89.43</v>
      </c>
      <c r="CT757" s="9">
        <v>91.31</v>
      </c>
      <c r="CU757" s="9">
        <v>89.77</v>
      </c>
      <c r="CV757" s="9">
        <v>84.39</v>
      </c>
      <c r="CW757" s="9">
        <v>74.86</v>
      </c>
      <c r="CX757" s="9">
        <v>72.06</v>
      </c>
      <c r="CY757" s="9">
        <v>70.760000000000005</v>
      </c>
      <c r="CZ757" s="9">
        <v>71.75</v>
      </c>
      <c r="DA757" s="9">
        <v>72.22</v>
      </c>
      <c r="DB757" s="9">
        <v>73.25</v>
      </c>
      <c r="DC757" s="9">
        <v>76.430000000000007</v>
      </c>
      <c r="DD757" s="9">
        <v>79.510000000000005</v>
      </c>
      <c r="DE757" s="9">
        <v>82.49</v>
      </c>
      <c r="DF757" s="9">
        <v>84.18</v>
      </c>
      <c r="DG757" s="9">
        <v>83.3</v>
      </c>
      <c r="DH757" s="9">
        <v>79.849999999999994</v>
      </c>
      <c r="DI757" s="9">
        <v>73.31</v>
      </c>
      <c r="DJ757" s="9">
        <v>69.08</v>
      </c>
      <c r="DK757" s="9">
        <v>67.78</v>
      </c>
      <c r="DL757" s="9">
        <v>67.290000000000006</v>
      </c>
      <c r="DM757" s="9">
        <v>66.13</v>
      </c>
      <c r="DN757" s="9">
        <v>69.41</v>
      </c>
      <c r="DO757" s="9">
        <v>73.599999999999994</v>
      </c>
      <c r="DP757" s="9">
        <v>77.66</v>
      </c>
      <c r="DR757" s="9">
        <v>95.2</v>
      </c>
      <c r="DS757" s="9">
        <v>101.15</v>
      </c>
      <c r="DT757" s="9">
        <v>101.15</v>
      </c>
      <c r="DU757" s="9">
        <v>93.75</v>
      </c>
      <c r="DV757" s="9">
        <v>84.85</v>
      </c>
      <c r="DW757" s="9">
        <v>82.65</v>
      </c>
      <c r="DX757" s="9">
        <v>81.95</v>
      </c>
      <c r="DY757" s="9">
        <v>81.7</v>
      </c>
      <c r="DZ757" s="9">
        <v>81.7</v>
      </c>
      <c r="EA757" s="9">
        <v>84.4</v>
      </c>
      <c r="EB757" s="9">
        <v>85.55</v>
      </c>
      <c r="EC757" s="9">
        <v>86.15</v>
      </c>
      <c r="ED757" s="9">
        <v>87.55</v>
      </c>
      <c r="EE757" s="9">
        <v>90.65</v>
      </c>
      <c r="EF757" s="9">
        <v>91</v>
      </c>
      <c r="EG757" s="9">
        <v>85.8</v>
      </c>
      <c r="EH757" s="9">
        <v>71</v>
      </c>
      <c r="EI757" s="9">
        <v>66.400000000000006</v>
      </c>
      <c r="EJ757" s="9">
        <v>66.150000000000006</v>
      </c>
      <c r="EK757" s="9">
        <v>66.55</v>
      </c>
      <c r="EL757" s="9">
        <v>67.099999999999994</v>
      </c>
      <c r="EM757" s="9">
        <v>69.400000000000006</v>
      </c>
      <c r="EN757" s="9">
        <v>75.7</v>
      </c>
      <c r="EO757" s="9">
        <v>77.7</v>
      </c>
      <c r="EP757" s="9">
        <v>77.95</v>
      </c>
      <c r="EQ757" s="9">
        <v>77.900000000000006</v>
      </c>
      <c r="ER757" s="9">
        <v>77.400000000000006</v>
      </c>
      <c r="ES757" s="9">
        <v>74.5</v>
      </c>
      <c r="ET757" s="9">
        <v>66.599999999999994</v>
      </c>
      <c r="EU757" s="9">
        <v>64.099999999999994</v>
      </c>
      <c r="EV757" s="9">
        <v>63.9</v>
      </c>
      <c r="EW757" s="9">
        <v>64.05</v>
      </c>
      <c r="EX757" s="9">
        <v>64.55</v>
      </c>
      <c r="EY757" s="9">
        <v>67.099999999999994</v>
      </c>
      <c r="EZ757" s="9">
        <v>74.150000000000006</v>
      </c>
      <c r="FA757" s="9">
        <v>76.400000000000006</v>
      </c>
      <c r="FB757" s="9">
        <v>76.650000000000006</v>
      </c>
      <c r="FC757" s="9">
        <v>76.55</v>
      </c>
      <c r="FD757" s="9">
        <v>76.05</v>
      </c>
      <c r="FE757" s="9">
        <v>73.2</v>
      </c>
      <c r="FF757" s="9">
        <v>65.349999999999994</v>
      </c>
      <c r="FG757" s="9">
        <v>62.9</v>
      </c>
      <c r="FH757" s="9">
        <v>62.75</v>
      </c>
      <c r="FI757" s="9">
        <v>62.9</v>
      </c>
      <c r="FJ757" s="9">
        <v>63.4</v>
      </c>
      <c r="FK757" s="9">
        <v>65.650000000000006</v>
      </c>
      <c r="FL757" s="9">
        <v>72</v>
      </c>
      <c r="FM757" s="9">
        <v>74</v>
      </c>
      <c r="FO757" s="9">
        <v>84.23</v>
      </c>
      <c r="FP757" s="7">
        <v>73.39</v>
      </c>
      <c r="FQ757" s="9">
        <v>1.2707999999999999</v>
      </c>
      <c r="FR757" s="7">
        <f t="shared" si="131"/>
        <v>57.751022977651878</v>
      </c>
      <c r="FT757" s="7">
        <v>4.42</v>
      </c>
      <c r="FU757" s="7">
        <v>4.4800000000000004</v>
      </c>
      <c r="FV757" s="9">
        <v>84.328100000000006</v>
      </c>
      <c r="FX757" s="9">
        <v>72.56</v>
      </c>
      <c r="FY757" s="9">
        <v>71.989999999999995</v>
      </c>
      <c r="FZ757" s="9">
        <v>71.52</v>
      </c>
      <c r="GA757" s="9">
        <v>70.55</v>
      </c>
      <c r="GB757" s="9">
        <v>69.09</v>
      </c>
    </row>
    <row r="758" spans="1:184" x14ac:dyDescent="0.25">
      <c r="A758" s="6">
        <f t="shared" si="132"/>
        <v>45611</v>
      </c>
      <c r="B758" s="13">
        <f t="shared" si="133"/>
        <v>11</v>
      </c>
      <c r="C758" s="13">
        <f t="shared" si="134"/>
        <v>2024</v>
      </c>
      <c r="D758">
        <f t="shared" si="135"/>
        <v>202411</v>
      </c>
      <c r="E758">
        <f t="shared" si="136"/>
        <v>4</v>
      </c>
      <c r="F758">
        <f t="shared" si="137"/>
        <v>202404</v>
      </c>
      <c r="G758" t="s">
        <v>1894</v>
      </c>
      <c r="H758" s="9">
        <v>4.75</v>
      </c>
      <c r="I758" s="9">
        <v>4.7</v>
      </c>
      <c r="J758" s="10">
        <v>4.693511</v>
      </c>
      <c r="K758" s="10">
        <v>4.6294551999999998</v>
      </c>
      <c r="L758" s="10">
        <v>4.5510264999999999</v>
      </c>
      <c r="M758" s="10">
        <v>4.4652029999999998</v>
      </c>
      <c r="N758" s="10">
        <v>4.3822080000000003</v>
      </c>
      <c r="O758" s="10">
        <v>4.3079064000000002</v>
      </c>
      <c r="P758" s="10">
        <v>4.2455015999999999</v>
      </c>
      <c r="Q758" s="10">
        <v>4.1962558999999997</v>
      </c>
      <c r="R758" s="10">
        <v>4.1590663000000001</v>
      </c>
      <c r="S758" s="10">
        <v>4.1321338000000001</v>
      </c>
      <c r="T758" s="10">
        <v>4.1131241000000003</v>
      </c>
      <c r="U758" s="10">
        <v>4.0994095000000002</v>
      </c>
      <c r="V758" s="10">
        <v>4.0870977000000002</v>
      </c>
      <c r="W758" s="10">
        <v>4.0750693</v>
      </c>
      <c r="X758" s="10">
        <v>4.0631950000000003</v>
      </c>
      <c r="Y758" s="10">
        <v>4.0513453999999998</v>
      </c>
      <c r="Z758" s="10">
        <v>4.0393908999999999</v>
      </c>
      <c r="AA758" s="10">
        <v>4.0272024000000002</v>
      </c>
      <c r="AB758" s="10">
        <v>4.0147037000000001</v>
      </c>
      <c r="AC758" s="10">
        <v>4.0020018000000004</v>
      </c>
      <c r="AD758" s="10">
        <v>3.9892439999999998</v>
      </c>
      <c r="AE758" s="10">
        <v>3.9765771000000001</v>
      </c>
      <c r="AF758" s="10">
        <v>3.9641476999999998</v>
      </c>
      <c r="AG758" s="10">
        <v>3.9521030000000001</v>
      </c>
      <c r="AH758" s="10">
        <v>3.9405646999999999</v>
      </c>
      <c r="AI758" s="10">
        <v>3.9295441000000002</v>
      </c>
      <c r="AJ758" s="10">
        <v>3.9190223999999998</v>
      </c>
      <c r="AK758" s="10">
        <v>3.9089803000000001</v>
      </c>
      <c r="AL758" s="10">
        <v>3.8993985000000002</v>
      </c>
      <c r="AM758" s="10">
        <v>3.8902583000000002</v>
      </c>
      <c r="AN758" s="10">
        <v>3.8815404</v>
      </c>
      <c r="AO758" s="10">
        <v>3.8732256</v>
      </c>
      <c r="AP758" s="10">
        <v>3.8652951</v>
      </c>
      <c r="AQ758" s="10">
        <v>3.8577295</v>
      </c>
      <c r="AR758" s="10">
        <v>3.8505098000000002</v>
      </c>
      <c r="AS758" s="10">
        <v>3.8436170000000001</v>
      </c>
      <c r="AT758" s="10">
        <v>3.8370354</v>
      </c>
      <c r="AU758" s="10">
        <v>3.8307636</v>
      </c>
      <c r="AV758" s="10">
        <v>3.8248039</v>
      </c>
      <c r="AW758" s="10">
        <v>3.8191582999999998</v>
      </c>
      <c r="AX758" s="10">
        <v>3.8138290000000001</v>
      </c>
      <c r="AY758" s="10">
        <v>3.8088182000000002</v>
      </c>
      <c r="AZ758" s="10">
        <v>3.804128</v>
      </c>
      <c r="BA758" s="10">
        <v>3.7997603999999998</v>
      </c>
      <c r="BB758" s="10">
        <v>3.7957179000000001</v>
      </c>
      <c r="BC758" s="10">
        <v>3.7920023999999999</v>
      </c>
      <c r="BD758" s="10">
        <v>3.7886160000000002</v>
      </c>
      <c r="BE758" s="10">
        <v>3.785561</v>
      </c>
      <c r="BF758" s="10">
        <v>3.7828390000000001</v>
      </c>
      <c r="BG758" s="10">
        <v>3.7804489000000001</v>
      </c>
      <c r="BH758" s="10">
        <v>3.7783891000000001</v>
      </c>
      <c r="BI758" s="10">
        <v>3.7766582</v>
      </c>
      <c r="BJ758" s="10">
        <v>3.7752542999999998</v>
      </c>
      <c r="BK758" s="10">
        <v>3.7741758999999999</v>
      </c>
      <c r="BL758" s="10">
        <v>3.7734212999999999</v>
      </c>
      <c r="BM758" s="10">
        <v>3.7729889000000001</v>
      </c>
      <c r="BN758" s="10">
        <v>3.7728771999999999</v>
      </c>
      <c r="BO758" s="10">
        <v>3.7730844000000001</v>
      </c>
      <c r="BP758" s="10">
        <v>3.773609</v>
      </c>
      <c r="BQ758" s="10">
        <v>3.7744491999999998</v>
      </c>
      <c r="BR758" s="10">
        <v>3.7858328999999999</v>
      </c>
      <c r="BS758" s="10">
        <v>3.8069785999999999</v>
      </c>
      <c r="BU758" s="9">
        <v>117.47</v>
      </c>
      <c r="BV758" s="9">
        <v>118.38</v>
      </c>
      <c r="BW758" s="9">
        <v>118.57</v>
      </c>
      <c r="BX758" s="9">
        <v>116.29</v>
      </c>
      <c r="BY758" s="9">
        <v>112.79</v>
      </c>
      <c r="BZ758" s="9">
        <v>110.09</v>
      </c>
      <c r="CA758" s="9">
        <v>108.56</v>
      </c>
      <c r="CB758" s="9">
        <v>108.08</v>
      </c>
      <c r="CC758" s="9">
        <v>108.05</v>
      </c>
      <c r="CD758" s="9">
        <v>106.51</v>
      </c>
      <c r="CE758" s="9">
        <v>103.52</v>
      </c>
      <c r="CF758" s="9">
        <v>105.68</v>
      </c>
      <c r="CG758" s="9">
        <v>107.72</v>
      </c>
      <c r="CH758" s="9">
        <v>108.07</v>
      </c>
      <c r="CI758" s="9">
        <v>107.6</v>
      </c>
      <c r="CJ758" s="9">
        <v>102.33</v>
      </c>
      <c r="CK758" s="9">
        <v>88.63</v>
      </c>
      <c r="CL758" s="9">
        <v>82.76</v>
      </c>
      <c r="CM758" s="9">
        <v>79.92</v>
      </c>
      <c r="CN758" s="9">
        <v>80.12</v>
      </c>
      <c r="CO758" s="9">
        <v>80.59</v>
      </c>
      <c r="CP758" s="9">
        <v>81.84</v>
      </c>
      <c r="CQ758" s="9">
        <v>84.75</v>
      </c>
      <c r="CR758" s="9">
        <v>86.5</v>
      </c>
      <c r="CS758" s="9">
        <v>88.71</v>
      </c>
      <c r="CT758" s="9">
        <v>90.59</v>
      </c>
      <c r="CU758" s="9">
        <v>89.05</v>
      </c>
      <c r="CV758" s="9">
        <v>83.67</v>
      </c>
      <c r="CW758" s="9">
        <v>73.14</v>
      </c>
      <c r="CX758" s="9">
        <v>70.34</v>
      </c>
      <c r="CY758" s="9">
        <v>69.040000000000006</v>
      </c>
      <c r="CZ758" s="9">
        <v>70.03</v>
      </c>
      <c r="DA758" s="9">
        <v>70.5</v>
      </c>
      <c r="DB758" s="9">
        <v>71.53</v>
      </c>
      <c r="DC758" s="9">
        <v>74.709999999999994</v>
      </c>
      <c r="DD758" s="9">
        <v>77.790000000000006</v>
      </c>
      <c r="DE758" s="9">
        <v>80.77</v>
      </c>
      <c r="DF758" s="9">
        <v>82.46</v>
      </c>
      <c r="DG758" s="9">
        <v>81.58</v>
      </c>
      <c r="DH758" s="9">
        <v>78.13</v>
      </c>
      <c r="DI758" s="9">
        <v>70.59</v>
      </c>
      <c r="DJ758" s="9">
        <v>66.36</v>
      </c>
      <c r="DK758" s="9">
        <v>65.06</v>
      </c>
      <c r="DL758" s="9">
        <v>64.569999999999993</v>
      </c>
      <c r="DM758" s="9">
        <v>63.41</v>
      </c>
      <c r="DN758" s="9">
        <v>66.69</v>
      </c>
      <c r="DO758" s="9">
        <v>70.88</v>
      </c>
      <c r="DP758" s="9">
        <v>74.94</v>
      </c>
      <c r="DR758" s="9">
        <v>95.95</v>
      </c>
      <c r="DS758" s="9">
        <v>101.75</v>
      </c>
      <c r="DT758" s="9">
        <v>101.15</v>
      </c>
      <c r="DU758" s="9">
        <v>94.5</v>
      </c>
      <c r="DV758" s="9">
        <v>85.15</v>
      </c>
      <c r="DW758" s="9">
        <v>83.25</v>
      </c>
      <c r="DX758" s="9">
        <v>82.55</v>
      </c>
      <c r="DY758" s="9">
        <v>82.25</v>
      </c>
      <c r="DZ758" s="9">
        <v>82.25</v>
      </c>
      <c r="EA758" s="9">
        <v>84.95</v>
      </c>
      <c r="EB758" s="9">
        <v>85.95</v>
      </c>
      <c r="EC758" s="9">
        <v>86.55</v>
      </c>
      <c r="ED758" s="9">
        <v>88</v>
      </c>
      <c r="EE758" s="9">
        <v>91.15</v>
      </c>
      <c r="EF758" s="9">
        <v>91.55</v>
      </c>
      <c r="EG758" s="9">
        <v>86.25</v>
      </c>
      <c r="EH758" s="9">
        <v>71.2</v>
      </c>
      <c r="EI758" s="9">
        <v>66.5</v>
      </c>
      <c r="EJ758" s="9">
        <v>66.25</v>
      </c>
      <c r="EK758" s="9">
        <v>66.650000000000006</v>
      </c>
      <c r="EL758" s="9">
        <v>67.25</v>
      </c>
      <c r="EM758" s="9">
        <v>69.55</v>
      </c>
      <c r="EN758" s="9">
        <v>75.75</v>
      </c>
      <c r="EO758" s="9">
        <v>77.8</v>
      </c>
      <c r="EP758" s="9">
        <v>78.05</v>
      </c>
      <c r="EQ758" s="9">
        <v>78</v>
      </c>
      <c r="ER758" s="9">
        <v>77.5</v>
      </c>
      <c r="ES758" s="9">
        <v>74.400000000000006</v>
      </c>
      <c r="ET758" s="9">
        <v>65.95</v>
      </c>
      <c r="EU758" s="9">
        <v>63.3</v>
      </c>
      <c r="EV758" s="9">
        <v>63.1</v>
      </c>
      <c r="EW758" s="9">
        <v>63.25</v>
      </c>
      <c r="EX758" s="9">
        <v>63.75</v>
      </c>
      <c r="EY758" s="9">
        <v>66.45</v>
      </c>
      <c r="EZ758" s="9">
        <v>73.8</v>
      </c>
      <c r="FA758" s="9">
        <v>76.2</v>
      </c>
      <c r="FB758" s="9">
        <v>76.45</v>
      </c>
      <c r="FC758" s="9">
        <v>76.349999999999994</v>
      </c>
      <c r="FD758" s="9">
        <v>75.849999999999994</v>
      </c>
      <c r="FE758" s="9">
        <v>72.95</v>
      </c>
      <c r="FF758" s="9">
        <v>65.150000000000006</v>
      </c>
      <c r="FG758" s="9">
        <v>62.65</v>
      </c>
      <c r="FH758" s="9">
        <v>62.5</v>
      </c>
      <c r="FI758" s="9">
        <v>62.65</v>
      </c>
      <c r="FJ758" s="9">
        <v>63.15</v>
      </c>
      <c r="FK758" s="9">
        <v>65.400000000000006</v>
      </c>
      <c r="FL758" s="9">
        <v>71.75</v>
      </c>
      <c r="FM758" s="9">
        <v>73.75</v>
      </c>
      <c r="FO758" s="9">
        <v>83.848799999999997</v>
      </c>
      <c r="FP758" s="7">
        <v>73.45</v>
      </c>
      <c r="FQ758" s="9">
        <v>1.2628999999999999</v>
      </c>
      <c r="FR758" s="7">
        <f t="shared" si="131"/>
        <v>58.15979095732046</v>
      </c>
      <c r="FT758" s="7">
        <v>4.3899999999999997</v>
      </c>
      <c r="FU758" s="7">
        <v>4.46</v>
      </c>
      <c r="FV758" s="9">
        <v>83.944400000000002</v>
      </c>
      <c r="FX758" s="9">
        <v>71.040000000000006</v>
      </c>
      <c r="FY758" s="9">
        <v>70.569999999999993</v>
      </c>
      <c r="FZ758" s="9">
        <v>70.19</v>
      </c>
      <c r="GA758" s="9">
        <v>69.34</v>
      </c>
      <c r="GB758" s="9">
        <v>68.19</v>
      </c>
    </row>
    <row r="759" spans="1:184" x14ac:dyDescent="0.25">
      <c r="A759" s="6">
        <f t="shared" si="132"/>
        <v>45614</v>
      </c>
      <c r="B759" s="13">
        <f t="shared" si="133"/>
        <v>11</v>
      </c>
      <c r="C759" s="13">
        <f t="shared" si="134"/>
        <v>2024</v>
      </c>
      <c r="D759">
        <f t="shared" si="135"/>
        <v>202411</v>
      </c>
      <c r="E759">
        <f t="shared" si="136"/>
        <v>4</v>
      </c>
      <c r="F759">
        <f t="shared" si="137"/>
        <v>202404</v>
      </c>
      <c r="G759" t="s">
        <v>1895</v>
      </c>
      <c r="H759" s="9">
        <v>4.75</v>
      </c>
      <c r="I759" s="9">
        <v>4.7</v>
      </c>
      <c r="J759" s="10">
        <v>4.6931117000000002</v>
      </c>
      <c r="K759" s="10">
        <v>4.6259515000000002</v>
      </c>
      <c r="L759" s="10">
        <v>4.5466407000000002</v>
      </c>
      <c r="M759" s="10">
        <v>4.4629478999999996</v>
      </c>
      <c r="N759" s="10">
        <v>4.3836735999999998</v>
      </c>
      <c r="O759" s="10">
        <v>4.3134363999999996</v>
      </c>
      <c r="P759" s="10">
        <v>4.2543940999999998</v>
      </c>
      <c r="Q759" s="10">
        <v>4.2069647999999997</v>
      </c>
      <c r="R759" s="10">
        <v>4.1700447</v>
      </c>
      <c r="S759" s="10">
        <v>4.1421270999999997</v>
      </c>
      <c r="T759" s="10">
        <v>4.1214474000000001</v>
      </c>
      <c r="U759" s="10">
        <v>4.1060131000000002</v>
      </c>
      <c r="V759" s="10">
        <v>4.0935172</v>
      </c>
      <c r="W759" s="10">
        <v>4.0829836999999998</v>
      </c>
      <c r="X759" s="10">
        <v>4.0738196999999996</v>
      </c>
      <c r="Y759" s="10">
        <v>4.0654317000000004</v>
      </c>
      <c r="Z759" s="10">
        <v>4.0572264000000002</v>
      </c>
      <c r="AA759" s="10">
        <v>4.0486107999999996</v>
      </c>
      <c r="AB759" s="10">
        <v>4.0391374000000004</v>
      </c>
      <c r="AC759" s="10">
        <v>4.0288617000000002</v>
      </c>
      <c r="AD759" s="10">
        <v>4.0179482000000002</v>
      </c>
      <c r="AE759" s="10">
        <v>4.0065607999999999</v>
      </c>
      <c r="AF759" s="10">
        <v>3.9948635000000001</v>
      </c>
      <c r="AG759" s="10">
        <v>3.9830209000000001</v>
      </c>
      <c r="AH759" s="10">
        <v>3.9711751</v>
      </c>
      <c r="AI759" s="10">
        <v>3.9593818000000001</v>
      </c>
      <c r="AJ759" s="10">
        <v>3.9476751999999999</v>
      </c>
      <c r="AK759" s="10">
        <v>3.9360889000000001</v>
      </c>
      <c r="AL759" s="10">
        <v>3.9246569</v>
      </c>
      <c r="AM759" s="10">
        <v>3.9134134</v>
      </c>
      <c r="AN759" s="10">
        <v>3.9023922</v>
      </c>
      <c r="AO759" s="10">
        <v>3.8916270000000002</v>
      </c>
      <c r="AP759" s="10">
        <v>3.8811521999999998</v>
      </c>
      <c r="AQ759" s="10">
        <v>3.8710013999999999</v>
      </c>
      <c r="AR759" s="10">
        <v>3.8612085999999999</v>
      </c>
      <c r="AS759" s="10">
        <v>3.8518078999999998</v>
      </c>
      <c r="AT759" s="10">
        <v>3.8428274999999998</v>
      </c>
      <c r="AU759" s="10">
        <v>3.8342733999999998</v>
      </c>
      <c r="AV759" s="10">
        <v>3.8261463</v>
      </c>
      <c r="AW759" s="10">
        <v>3.8184464999999999</v>
      </c>
      <c r="AX759" s="10">
        <v>3.8111744999999999</v>
      </c>
      <c r="AY759" s="10">
        <v>3.8043307999999998</v>
      </c>
      <c r="AZ759" s="10">
        <v>3.7979159</v>
      </c>
      <c r="BA759" s="10">
        <v>3.7919301000000001</v>
      </c>
      <c r="BB759" s="10">
        <v>3.7863739999999999</v>
      </c>
      <c r="BC759" s="10">
        <v>3.7812481</v>
      </c>
      <c r="BD759" s="10">
        <v>3.7765528000000002</v>
      </c>
      <c r="BE759" s="10">
        <v>3.7722886</v>
      </c>
      <c r="BF759" s="10">
        <v>3.7684552999999998</v>
      </c>
      <c r="BG759" s="10">
        <v>3.7650489999999999</v>
      </c>
      <c r="BH759" s="10">
        <v>3.7620646999999998</v>
      </c>
      <c r="BI759" s="10">
        <v>3.7594973</v>
      </c>
      <c r="BJ759" s="10">
        <v>3.7573417999999998</v>
      </c>
      <c r="BK759" s="10">
        <v>3.7555930000000002</v>
      </c>
      <c r="BL759" s="10">
        <v>3.7542460000000002</v>
      </c>
      <c r="BM759" s="10">
        <v>3.7532956999999998</v>
      </c>
      <c r="BN759" s="10">
        <v>3.7527368999999999</v>
      </c>
      <c r="BO759" s="10">
        <v>3.7525647000000002</v>
      </c>
      <c r="BP759" s="10">
        <v>3.7527740000000001</v>
      </c>
      <c r="BQ759" s="10">
        <v>3.7533596999999999</v>
      </c>
      <c r="BR759" s="10">
        <v>3.7642954999999998</v>
      </c>
      <c r="BS759" s="10">
        <v>3.7862819000000001</v>
      </c>
      <c r="BU759" s="9">
        <v>118.68</v>
      </c>
      <c r="BV759" s="9">
        <v>119.6</v>
      </c>
      <c r="BW759" s="9">
        <v>119.77</v>
      </c>
      <c r="BX759" s="9">
        <v>117.35</v>
      </c>
      <c r="BY759" s="9">
        <v>114.12</v>
      </c>
      <c r="BZ759" s="9">
        <v>111.42</v>
      </c>
      <c r="CA759" s="9">
        <v>109.68</v>
      </c>
      <c r="CB759" s="9">
        <v>108.98</v>
      </c>
      <c r="CC759" s="9">
        <v>108.98</v>
      </c>
      <c r="CD759" s="9">
        <v>108.23</v>
      </c>
      <c r="CE759" s="9">
        <v>104.68</v>
      </c>
      <c r="CF759" s="9">
        <v>106.56</v>
      </c>
      <c r="CG759" s="9">
        <v>108.72</v>
      </c>
      <c r="CH759" s="9">
        <v>109.19</v>
      </c>
      <c r="CI759" s="9">
        <v>108.54</v>
      </c>
      <c r="CJ759" s="9">
        <v>103.14</v>
      </c>
      <c r="CK759" s="9">
        <v>89.34</v>
      </c>
      <c r="CL759" s="9">
        <v>83.42</v>
      </c>
      <c r="CM759" s="9">
        <v>80.64</v>
      </c>
      <c r="CN759" s="9">
        <v>80.84</v>
      </c>
      <c r="CO759" s="9">
        <v>81.319999999999993</v>
      </c>
      <c r="CP759" s="9">
        <v>82.57</v>
      </c>
      <c r="CQ759" s="9">
        <v>85.63</v>
      </c>
      <c r="CR759" s="9">
        <v>87.38</v>
      </c>
      <c r="CS759" s="9">
        <v>89.57</v>
      </c>
      <c r="CT759" s="9">
        <v>91.44</v>
      </c>
      <c r="CU759" s="9">
        <v>89.91</v>
      </c>
      <c r="CV759" s="9">
        <v>84.53</v>
      </c>
      <c r="CW759" s="9">
        <v>73.42</v>
      </c>
      <c r="CX759" s="9">
        <v>70.62</v>
      </c>
      <c r="CY759" s="9">
        <v>69.31</v>
      </c>
      <c r="CZ759" s="9">
        <v>69.900000000000006</v>
      </c>
      <c r="DA759" s="9">
        <v>70.36</v>
      </c>
      <c r="DB759" s="9">
        <v>71.39</v>
      </c>
      <c r="DC759" s="9">
        <v>74.28</v>
      </c>
      <c r="DD759" s="9">
        <v>77.27</v>
      </c>
      <c r="DE759" s="9">
        <v>80.36</v>
      </c>
      <c r="DF759" s="9">
        <v>82.74</v>
      </c>
      <c r="DG759" s="9">
        <v>81.86</v>
      </c>
      <c r="DH759" s="9">
        <v>78.41</v>
      </c>
      <c r="DI759" s="9">
        <v>69.94</v>
      </c>
      <c r="DJ759" s="9">
        <v>65.709999999999994</v>
      </c>
      <c r="DK759" s="9">
        <v>64.41</v>
      </c>
      <c r="DL759" s="9">
        <v>63.92</v>
      </c>
      <c r="DM759" s="9">
        <v>62.76</v>
      </c>
      <c r="DN759" s="9">
        <v>66.05</v>
      </c>
      <c r="DO759" s="9">
        <v>70.36</v>
      </c>
      <c r="DP759" s="9">
        <v>74.42</v>
      </c>
      <c r="DR759" s="9">
        <v>99.8</v>
      </c>
      <c r="DS759" s="9">
        <v>103.95</v>
      </c>
      <c r="DT759" s="9">
        <v>103</v>
      </c>
      <c r="DU759" s="9">
        <v>95.75</v>
      </c>
      <c r="DV759" s="9">
        <v>86.95</v>
      </c>
      <c r="DW759" s="9">
        <v>84.8</v>
      </c>
      <c r="DX759" s="9">
        <v>84.1</v>
      </c>
      <c r="DY759" s="9">
        <v>83.35</v>
      </c>
      <c r="DZ759" s="9">
        <v>83.35</v>
      </c>
      <c r="EA759" s="9">
        <v>86.05</v>
      </c>
      <c r="EB759" s="9">
        <v>86.7</v>
      </c>
      <c r="EC759" s="9">
        <v>87.15</v>
      </c>
      <c r="ED759" s="9">
        <v>88.45</v>
      </c>
      <c r="EE759" s="9">
        <v>91.4</v>
      </c>
      <c r="EF759" s="9">
        <v>91.7</v>
      </c>
      <c r="EG759" s="9">
        <v>86.4</v>
      </c>
      <c r="EH759" s="9">
        <v>71.349999999999994</v>
      </c>
      <c r="EI759" s="9">
        <v>66.650000000000006</v>
      </c>
      <c r="EJ759" s="9">
        <v>66.400000000000006</v>
      </c>
      <c r="EK759" s="9">
        <v>66.8</v>
      </c>
      <c r="EL759" s="9">
        <v>67.349999999999994</v>
      </c>
      <c r="EM759" s="9">
        <v>69.55</v>
      </c>
      <c r="EN759" s="9">
        <v>75.45</v>
      </c>
      <c r="EO759" s="9">
        <v>77.349999999999994</v>
      </c>
      <c r="EP759" s="9">
        <v>77.599999999999994</v>
      </c>
      <c r="EQ759" s="9">
        <v>77.55</v>
      </c>
      <c r="ER759" s="9">
        <v>77.05</v>
      </c>
      <c r="ES759" s="9">
        <v>74.2</v>
      </c>
      <c r="ET759" s="9">
        <v>66.400000000000006</v>
      </c>
      <c r="EU759" s="9">
        <v>63.95</v>
      </c>
      <c r="EV759" s="9">
        <v>63.75</v>
      </c>
      <c r="EW759" s="9">
        <v>63.9</v>
      </c>
      <c r="EX759" s="9">
        <v>64.400000000000006</v>
      </c>
      <c r="EY759" s="9">
        <v>67</v>
      </c>
      <c r="EZ759" s="9">
        <v>74.2</v>
      </c>
      <c r="FA759" s="9">
        <v>76.55</v>
      </c>
      <c r="FB759" s="9">
        <v>76.8</v>
      </c>
      <c r="FC759" s="9">
        <v>76.7</v>
      </c>
      <c r="FD759" s="9">
        <v>76.2</v>
      </c>
      <c r="FE759" s="9">
        <v>73.349999999999994</v>
      </c>
      <c r="FF759" s="9">
        <v>65.5</v>
      </c>
      <c r="FG759" s="9">
        <v>63</v>
      </c>
      <c r="FH759" s="9">
        <v>62.85</v>
      </c>
      <c r="FI759" s="9">
        <v>63</v>
      </c>
      <c r="FJ759" s="9">
        <v>63.5</v>
      </c>
      <c r="FK759" s="9">
        <v>65.8</v>
      </c>
      <c r="FL759" s="9">
        <v>72.099999999999994</v>
      </c>
      <c r="FM759" s="9">
        <v>74.150000000000006</v>
      </c>
      <c r="FO759" s="9">
        <v>83.759500000000003</v>
      </c>
      <c r="FP759" s="7">
        <v>74.349999999999994</v>
      </c>
      <c r="FQ759" s="9">
        <v>1.264</v>
      </c>
      <c r="FR759" s="7">
        <f t="shared" si="131"/>
        <v>58.821202531645568</v>
      </c>
      <c r="FT759" s="7">
        <v>4.41</v>
      </c>
      <c r="FU759" s="7">
        <v>4.46</v>
      </c>
      <c r="FV759" s="9">
        <v>83.865700000000004</v>
      </c>
      <c r="FX759" s="9">
        <v>73.3</v>
      </c>
      <c r="FY759" s="9">
        <v>72.77</v>
      </c>
      <c r="FZ759" s="9">
        <v>72.3</v>
      </c>
      <c r="GA759" s="9">
        <v>71.27</v>
      </c>
      <c r="GB759" s="9">
        <v>69.790000000000006</v>
      </c>
    </row>
    <row r="760" spans="1:184" x14ac:dyDescent="0.25">
      <c r="A760" s="6">
        <f t="shared" si="132"/>
        <v>45615</v>
      </c>
      <c r="B760" s="13">
        <f t="shared" si="133"/>
        <v>11</v>
      </c>
      <c r="C760" s="13">
        <f t="shared" si="134"/>
        <v>2024</v>
      </c>
      <c r="D760">
        <f t="shared" si="135"/>
        <v>202411</v>
      </c>
      <c r="E760">
        <f t="shared" si="136"/>
        <v>4</v>
      </c>
      <c r="F760">
        <f t="shared" si="137"/>
        <v>202404</v>
      </c>
      <c r="G760" t="s">
        <v>1896</v>
      </c>
      <c r="H760" s="9">
        <v>4.75</v>
      </c>
      <c r="I760" s="9">
        <v>4.7</v>
      </c>
      <c r="J760" s="10">
        <v>4.6927336999999998</v>
      </c>
      <c r="K760" s="10">
        <v>4.6242158</v>
      </c>
      <c r="L760" s="10">
        <v>4.5436183000000003</v>
      </c>
      <c r="M760" s="10">
        <v>4.4581280000000003</v>
      </c>
      <c r="N760" s="10">
        <v>4.3761327000000003</v>
      </c>
      <c r="O760" s="10">
        <v>4.3027683999999997</v>
      </c>
      <c r="P760" s="10">
        <v>4.2413977999999997</v>
      </c>
      <c r="Q760" s="10">
        <v>4.1930231999999998</v>
      </c>
      <c r="R760" s="10">
        <v>4.1571667000000003</v>
      </c>
      <c r="S760" s="10">
        <v>4.1319261999999997</v>
      </c>
      <c r="T760" s="10">
        <v>4.1151229000000003</v>
      </c>
      <c r="U760" s="10">
        <v>4.1041032</v>
      </c>
      <c r="V760" s="10">
        <v>4.0950499000000002</v>
      </c>
      <c r="W760" s="10">
        <v>4.0867509000000002</v>
      </c>
      <c r="X760" s="10">
        <v>4.0787721000000001</v>
      </c>
      <c r="Y760" s="10">
        <v>4.0706787999999996</v>
      </c>
      <c r="Z760" s="10">
        <v>4.0620364999999996</v>
      </c>
      <c r="AA760" s="10">
        <v>4.0524108999999999</v>
      </c>
      <c r="AB760" s="10">
        <v>4.0415032000000002</v>
      </c>
      <c r="AC760" s="10">
        <v>4.0294825000000003</v>
      </c>
      <c r="AD760" s="10">
        <v>4.0166193000000003</v>
      </c>
      <c r="AE760" s="10">
        <v>4.0031837000000001</v>
      </c>
      <c r="AF760" s="10">
        <v>3.9894455999999998</v>
      </c>
      <c r="AG760" s="10">
        <v>3.9756757</v>
      </c>
      <c r="AH760" s="10">
        <v>3.9621018000000001</v>
      </c>
      <c r="AI760" s="10">
        <v>3.9487833000000001</v>
      </c>
      <c r="AJ760" s="10">
        <v>3.9357376999999998</v>
      </c>
      <c r="AK760" s="10">
        <v>3.9229821999999999</v>
      </c>
      <c r="AL760" s="10">
        <v>3.9105340000000002</v>
      </c>
      <c r="AM760" s="10">
        <v>3.8984106999999999</v>
      </c>
      <c r="AN760" s="10">
        <v>3.8866293999999999</v>
      </c>
      <c r="AO760" s="10">
        <v>3.8752073</v>
      </c>
      <c r="AP760" s="10">
        <v>3.8641621000000002</v>
      </c>
      <c r="AQ760" s="10">
        <v>3.8535108999999999</v>
      </c>
      <c r="AR760" s="10">
        <v>3.8432708</v>
      </c>
      <c r="AS760" s="10">
        <v>3.8334595</v>
      </c>
      <c r="AT760" s="10">
        <v>3.8240908999999998</v>
      </c>
      <c r="AU760" s="10">
        <v>3.8151665000000001</v>
      </c>
      <c r="AV760" s="10">
        <v>3.8066846999999999</v>
      </c>
      <c r="AW760" s="10">
        <v>3.7986437</v>
      </c>
      <c r="AX760" s="10">
        <v>3.7910419000000002</v>
      </c>
      <c r="AY760" s="10">
        <v>3.7838775999999998</v>
      </c>
      <c r="AZ760" s="10">
        <v>3.7771490999999999</v>
      </c>
      <c r="BA760" s="10">
        <v>3.7708547000000001</v>
      </c>
      <c r="BB760" s="10">
        <v>3.7649927000000001</v>
      </c>
      <c r="BC760" s="10">
        <v>3.7595614999999998</v>
      </c>
      <c r="BD760" s="10">
        <v>3.7545592999999999</v>
      </c>
      <c r="BE760" s="10">
        <v>3.7499845000000001</v>
      </c>
      <c r="BF760" s="10">
        <v>3.7458350999999999</v>
      </c>
      <c r="BG760" s="10">
        <v>3.7421079000000002</v>
      </c>
      <c r="BH760" s="10">
        <v>3.7387994</v>
      </c>
      <c r="BI760" s="10">
        <v>3.7359059999999999</v>
      </c>
      <c r="BJ760" s="10">
        <v>3.7334241000000001</v>
      </c>
      <c r="BK760" s="10">
        <v>3.7313502000000001</v>
      </c>
      <c r="BL760" s="10">
        <v>3.7296806999999998</v>
      </c>
      <c r="BM760" s="10">
        <v>3.7284120999999999</v>
      </c>
      <c r="BN760" s="10">
        <v>3.7275407999999999</v>
      </c>
      <c r="BO760" s="10">
        <v>3.7270631999999999</v>
      </c>
      <c r="BP760" s="10">
        <v>3.7269757000000001</v>
      </c>
      <c r="BQ760" s="10">
        <v>3.7272748</v>
      </c>
      <c r="BR760" s="10">
        <v>3.7367175000000001</v>
      </c>
      <c r="BS760" s="10">
        <v>3.7575352</v>
      </c>
      <c r="BU760" s="9">
        <v>114.74</v>
      </c>
      <c r="BV760" s="9">
        <v>116.3</v>
      </c>
      <c r="BW760" s="9">
        <v>116.58</v>
      </c>
      <c r="BX760" s="9">
        <v>114.29</v>
      </c>
      <c r="BY760" s="9">
        <v>111.06</v>
      </c>
      <c r="BZ760" s="9">
        <v>108.48</v>
      </c>
      <c r="CA760" s="9">
        <v>106.92</v>
      </c>
      <c r="CB760" s="9">
        <v>106.36</v>
      </c>
      <c r="CC760" s="9">
        <v>106.46</v>
      </c>
      <c r="CD760" s="9">
        <v>106.06</v>
      </c>
      <c r="CE760" s="9">
        <v>102.68</v>
      </c>
      <c r="CF760" s="9">
        <v>104.87</v>
      </c>
      <c r="CG760" s="9">
        <v>106.98</v>
      </c>
      <c r="CH760" s="9">
        <v>107.38</v>
      </c>
      <c r="CI760" s="9">
        <v>106.65</v>
      </c>
      <c r="CJ760" s="9">
        <v>101.18</v>
      </c>
      <c r="CK760" s="9">
        <v>89.13</v>
      </c>
      <c r="CL760" s="9">
        <v>82.97</v>
      </c>
      <c r="CM760" s="9">
        <v>80.459999999999994</v>
      </c>
      <c r="CN760" s="9">
        <v>80.849999999999994</v>
      </c>
      <c r="CO760" s="9">
        <v>81.34</v>
      </c>
      <c r="CP760" s="9">
        <v>82.56</v>
      </c>
      <c r="CQ760" s="9">
        <v>85.71</v>
      </c>
      <c r="CR760" s="9">
        <v>87.45</v>
      </c>
      <c r="CS760" s="9">
        <v>89.53</v>
      </c>
      <c r="CT760" s="9">
        <v>91.68</v>
      </c>
      <c r="CU760" s="9">
        <v>89.85</v>
      </c>
      <c r="CV760" s="9">
        <v>84.32</v>
      </c>
      <c r="CW760" s="9">
        <v>73.62</v>
      </c>
      <c r="CX760" s="9">
        <v>71.12</v>
      </c>
      <c r="CY760" s="9">
        <v>70.02</v>
      </c>
      <c r="CZ760" s="9">
        <v>70.62</v>
      </c>
      <c r="DA760" s="9">
        <v>71.08</v>
      </c>
      <c r="DB760" s="9">
        <v>72.11</v>
      </c>
      <c r="DC760" s="9">
        <v>75.27</v>
      </c>
      <c r="DD760" s="9">
        <v>78.260000000000005</v>
      </c>
      <c r="DE760" s="9">
        <v>81.47</v>
      </c>
      <c r="DF760" s="9">
        <v>84.6</v>
      </c>
      <c r="DG760" s="9">
        <v>83.74</v>
      </c>
      <c r="DH760" s="9">
        <v>80.290000000000006</v>
      </c>
      <c r="DI760" s="9">
        <v>71.42</v>
      </c>
      <c r="DJ760" s="9">
        <v>67.16</v>
      </c>
      <c r="DK760" s="9">
        <v>65.86</v>
      </c>
      <c r="DL760" s="9">
        <v>65.37</v>
      </c>
      <c r="DM760" s="9">
        <v>64.209999999999994</v>
      </c>
      <c r="DN760" s="9">
        <v>67.5</v>
      </c>
      <c r="DO760" s="9">
        <v>71.77</v>
      </c>
      <c r="DP760" s="9">
        <v>75.83</v>
      </c>
      <c r="DR760" s="9">
        <v>96.7</v>
      </c>
      <c r="DS760" s="9">
        <v>101.2</v>
      </c>
      <c r="DT760" s="9">
        <v>100.45</v>
      </c>
      <c r="DU760" s="9">
        <v>93.2</v>
      </c>
      <c r="DV760" s="9">
        <v>84.6</v>
      </c>
      <c r="DW760" s="9">
        <v>82.55</v>
      </c>
      <c r="DX760" s="9">
        <v>81.849999999999994</v>
      </c>
      <c r="DY760" s="9">
        <v>81.099999999999994</v>
      </c>
      <c r="DZ760" s="9">
        <v>81.099999999999994</v>
      </c>
      <c r="EA760" s="9">
        <v>83.8</v>
      </c>
      <c r="EB760" s="9">
        <v>85.05</v>
      </c>
      <c r="EC760" s="9">
        <v>85.7</v>
      </c>
      <c r="ED760" s="9">
        <v>86.95</v>
      </c>
      <c r="EE760" s="9">
        <v>89.7</v>
      </c>
      <c r="EF760" s="9">
        <v>89.95</v>
      </c>
      <c r="EG760" s="9">
        <v>84.85</v>
      </c>
      <c r="EH760" s="9">
        <v>70.349999999999994</v>
      </c>
      <c r="EI760" s="9">
        <v>65.8</v>
      </c>
      <c r="EJ760" s="9">
        <v>65.55</v>
      </c>
      <c r="EK760" s="9">
        <v>65.95</v>
      </c>
      <c r="EL760" s="9">
        <v>66.55</v>
      </c>
      <c r="EM760" s="9">
        <v>68.8</v>
      </c>
      <c r="EN760" s="9">
        <v>74.95</v>
      </c>
      <c r="EO760" s="9">
        <v>76.95</v>
      </c>
      <c r="EP760" s="9">
        <v>77.2</v>
      </c>
      <c r="EQ760" s="9">
        <v>77.150000000000006</v>
      </c>
      <c r="ER760" s="9">
        <v>76.650000000000006</v>
      </c>
      <c r="ES760" s="9">
        <v>73.7</v>
      </c>
      <c r="ET760" s="9">
        <v>65.650000000000006</v>
      </c>
      <c r="EU760" s="9">
        <v>63.1</v>
      </c>
      <c r="EV760" s="9">
        <v>62.95</v>
      </c>
      <c r="EW760" s="9">
        <v>63.1</v>
      </c>
      <c r="EX760" s="9">
        <v>63.6</v>
      </c>
      <c r="EY760" s="9">
        <v>66.25</v>
      </c>
      <c r="EZ760" s="9">
        <v>73.650000000000006</v>
      </c>
      <c r="FA760" s="9">
        <v>76</v>
      </c>
      <c r="FB760" s="9">
        <v>76.25</v>
      </c>
      <c r="FC760" s="9">
        <v>76.2</v>
      </c>
      <c r="FD760" s="9">
        <v>75.650000000000006</v>
      </c>
      <c r="FE760" s="9">
        <v>72.8</v>
      </c>
      <c r="FF760" s="9">
        <v>64.95</v>
      </c>
      <c r="FG760" s="9">
        <v>62.5</v>
      </c>
      <c r="FH760" s="9">
        <v>62.3</v>
      </c>
      <c r="FI760" s="9">
        <v>62.5</v>
      </c>
      <c r="FJ760" s="9">
        <v>62.95</v>
      </c>
      <c r="FK760" s="9">
        <v>65.25</v>
      </c>
      <c r="FL760" s="9">
        <v>71.55</v>
      </c>
      <c r="FM760" s="9">
        <v>73.599999999999994</v>
      </c>
      <c r="FO760" s="9">
        <v>83.827299999999994</v>
      </c>
      <c r="FP760" s="7">
        <v>74.319999999999993</v>
      </c>
      <c r="FQ760" s="9">
        <v>1.2665</v>
      </c>
      <c r="FR760" s="7">
        <f t="shared" si="131"/>
        <v>58.681405448085272</v>
      </c>
      <c r="FT760" s="7">
        <v>4.41</v>
      </c>
      <c r="FU760" s="7">
        <v>4.4400000000000004</v>
      </c>
      <c r="FV760" s="9">
        <v>83.93</v>
      </c>
      <c r="FX760" s="9">
        <v>73.31</v>
      </c>
      <c r="FY760" s="9">
        <v>72.760000000000005</v>
      </c>
      <c r="FZ760" s="9">
        <v>72.33</v>
      </c>
      <c r="GA760" s="9">
        <v>71.39</v>
      </c>
      <c r="GB760" s="9">
        <v>70.08</v>
      </c>
    </row>
    <row r="761" spans="1:184" x14ac:dyDescent="0.25">
      <c r="A761" s="6">
        <f t="shared" si="132"/>
        <v>45616</v>
      </c>
      <c r="B761" s="13">
        <f t="shared" si="133"/>
        <v>11</v>
      </c>
      <c r="C761" s="13">
        <f t="shared" si="134"/>
        <v>2024</v>
      </c>
      <c r="D761">
        <f t="shared" si="135"/>
        <v>202411</v>
      </c>
      <c r="E761">
        <f t="shared" si="136"/>
        <v>4</v>
      </c>
      <c r="F761">
        <f t="shared" si="137"/>
        <v>202404</v>
      </c>
      <c r="G761" t="s">
        <v>1897</v>
      </c>
      <c r="H761" s="9">
        <v>4.75</v>
      </c>
      <c r="I761" s="9">
        <v>4.7</v>
      </c>
      <c r="J761" s="10">
        <v>4.6948490999999999</v>
      </c>
      <c r="K761" s="10">
        <v>4.6321503999999996</v>
      </c>
      <c r="L761" s="10">
        <v>4.5547792999999999</v>
      </c>
      <c r="M761" s="10">
        <v>4.4704195999999996</v>
      </c>
      <c r="N761" s="10">
        <v>4.3878678000000004</v>
      </c>
      <c r="O761" s="10">
        <v>4.3123782000000004</v>
      </c>
      <c r="P761" s="10">
        <v>4.2475414999999996</v>
      </c>
      <c r="Q761" s="10">
        <v>4.1949215999999998</v>
      </c>
      <c r="R761" s="10">
        <v>4.1545179000000001</v>
      </c>
      <c r="S761" s="10">
        <v>4.1251553999999997</v>
      </c>
      <c r="T761" s="10">
        <v>4.1047079999999996</v>
      </c>
      <c r="U761" s="10">
        <v>4.0908096</v>
      </c>
      <c r="V761" s="10">
        <v>4.0795298000000004</v>
      </c>
      <c r="W761" s="10">
        <v>4.0695663</v>
      </c>
      <c r="X761" s="10">
        <v>4.0604258</v>
      </c>
      <c r="Y761" s="10">
        <v>4.0516148999999997</v>
      </c>
      <c r="Z761" s="10">
        <v>4.0426399000000002</v>
      </c>
      <c r="AA761" s="10">
        <v>4.0330076000000004</v>
      </c>
      <c r="AB761" s="10">
        <v>4.0223608000000004</v>
      </c>
      <c r="AC761" s="10">
        <v>4.0108129000000003</v>
      </c>
      <c r="AD761" s="10">
        <v>3.9985792999999998</v>
      </c>
      <c r="AE761" s="10">
        <v>3.9858747000000001</v>
      </c>
      <c r="AF761" s="10">
        <v>3.9729139999999998</v>
      </c>
      <c r="AG761" s="10">
        <v>3.9599126</v>
      </c>
      <c r="AH761" s="10">
        <v>3.9470543</v>
      </c>
      <c r="AI761" s="10">
        <v>3.9343990999999998</v>
      </c>
      <c r="AJ761" s="10">
        <v>3.9219765999999998</v>
      </c>
      <c r="AK761" s="10">
        <v>3.9098158000000001</v>
      </c>
      <c r="AL761" s="10">
        <v>3.8979455999999999</v>
      </c>
      <c r="AM761" s="10">
        <v>3.8863957</v>
      </c>
      <c r="AN761" s="10">
        <v>3.8751951</v>
      </c>
      <c r="AO761" s="10">
        <v>3.8643727000000001</v>
      </c>
      <c r="AP761" s="10">
        <v>3.8539582000000001</v>
      </c>
      <c r="AQ761" s="10">
        <v>3.8439804</v>
      </c>
      <c r="AR761" s="10">
        <v>3.8344686000000001</v>
      </c>
      <c r="AS761" s="10">
        <v>3.8254522</v>
      </c>
      <c r="AT761" s="10">
        <v>3.8169553999999999</v>
      </c>
      <c r="AU761" s="10">
        <v>3.8089795999999998</v>
      </c>
      <c r="AV761" s="10">
        <v>3.8015194000000001</v>
      </c>
      <c r="AW761" s="10">
        <v>3.7945690999999999</v>
      </c>
      <c r="AX761" s="10">
        <v>3.7881230000000001</v>
      </c>
      <c r="AY761" s="10">
        <v>3.7821756</v>
      </c>
      <c r="AZ761" s="10">
        <v>3.7767213000000002</v>
      </c>
      <c r="BA761" s="10">
        <v>3.7717543999999998</v>
      </c>
      <c r="BB761" s="10">
        <v>3.7672694</v>
      </c>
      <c r="BC761" s="10">
        <v>3.7632606000000002</v>
      </c>
      <c r="BD761" s="10">
        <v>3.7597225000000001</v>
      </c>
      <c r="BE761" s="10">
        <v>3.7566494000000001</v>
      </c>
      <c r="BF761" s="10">
        <v>3.7540349000000002</v>
      </c>
      <c r="BG761" s="10">
        <v>3.7518690000000001</v>
      </c>
      <c r="BH761" s="10">
        <v>3.7501408000000001</v>
      </c>
      <c r="BI761" s="10">
        <v>3.7488391999999999</v>
      </c>
      <c r="BJ761" s="10">
        <v>3.7479532999999998</v>
      </c>
      <c r="BK761" s="10">
        <v>3.7474720000000001</v>
      </c>
      <c r="BL761" s="10">
        <v>3.7473844999999999</v>
      </c>
      <c r="BM761" s="10">
        <v>3.7476796999999999</v>
      </c>
      <c r="BN761" s="10">
        <v>3.7483466000000001</v>
      </c>
      <c r="BO761" s="10">
        <v>3.7493742000000001</v>
      </c>
      <c r="BP761" s="10">
        <v>3.7507516000000001</v>
      </c>
      <c r="BQ761" s="10">
        <v>3.7524677999999998</v>
      </c>
      <c r="BR761" s="10">
        <v>3.7692350000000001</v>
      </c>
      <c r="BS761" s="10">
        <v>3.7952533000000002</v>
      </c>
      <c r="BU761" s="9">
        <v>117.15</v>
      </c>
      <c r="BV761" s="9">
        <v>118.9</v>
      </c>
      <c r="BW761" s="9">
        <v>119.15</v>
      </c>
      <c r="BX761" s="9">
        <v>116.59</v>
      </c>
      <c r="BY761" s="9">
        <v>113.21</v>
      </c>
      <c r="BZ761" s="9">
        <v>110.57</v>
      </c>
      <c r="CA761" s="9">
        <v>108.96</v>
      </c>
      <c r="CB761" s="9">
        <v>107.82</v>
      </c>
      <c r="CC761" s="9">
        <v>107.83</v>
      </c>
      <c r="CD761" s="9">
        <v>107.35</v>
      </c>
      <c r="CE761" s="9">
        <v>104.01</v>
      </c>
      <c r="CF761" s="9">
        <v>105.71</v>
      </c>
      <c r="CG761" s="9">
        <v>107.51</v>
      </c>
      <c r="CH761" s="9">
        <v>107.5</v>
      </c>
      <c r="CI761" s="9">
        <v>106.51</v>
      </c>
      <c r="CJ761" s="9">
        <v>100.65</v>
      </c>
      <c r="CK761" s="9">
        <v>88.92</v>
      </c>
      <c r="CL761" s="9">
        <v>82.78</v>
      </c>
      <c r="CM761" s="9">
        <v>80.28</v>
      </c>
      <c r="CN761" s="9">
        <v>80.61</v>
      </c>
      <c r="CO761" s="9">
        <v>81.099999999999994</v>
      </c>
      <c r="CP761" s="9">
        <v>82.36</v>
      </c>
      <c r="CQ761" s="9">
        <v>85.5</v>
      </c>
      <c r="CR761" s="9">
        <v>87.22</v>
      </c>
      <c r="CS761" s="9">
        <v>89.3</v>
      </c>
      <c r="CT761" s="9">
        <v>91.52</v>
      </c>
      <c r="CU761" s="9">
        <v>89.7</v>
      </c>
      <c r="CV761" s="9">
        <v>84.17</v>
      </c>
      <c r="CW761" s="9">
        <v>73.099999999999994</v>
      </c>
      <c r="CX761" s="9">
        <v>70.569999999999993</v>
      </c>
      <c r="CY761" s="9">
        <v>69.459999999999994</v>
      </c>
      <c r="CZ761" s="9">
        <v>70.22</v>
      </c>
      <c r="DA761" s="9">
        <v>70.709999999999994</v>
      </c>
      <c r="DB761" s="9">
        <v>71.47</v>
      </c>
      <c r="DC761" s="9">
        <v>75.19</v>
      </c>
      <c r="DD761" s="9">
        <v>77.5</v>
      </c>
      <c r="DE761" s="9">
        <v>81.11</v>
      </c>
      <c r="DF761" s="9">
        <v>84.25</v>
      </c>
      <c r="DG761" s="9">
        <v>83.39</v>
      </c>
      <c r="DH761" s="9">
        <v>79.94</v>
      </c>
      <c r="DI761" s="9">
        <v>71.28</v>
      </c>
      <c r="DJ761" s="9">
        <v>67.010000000000005</v>
      </c>
      <c r="DK761" s="9">
        <v>65.709999999999994</v>
      </c>
      <c r="DL761" s="9">
        <v>65.569999999999993</v>
      </c>
      <c r="DM761" s="9">
        <v>64.400000000000006</v>
      </c>
      <c r="DN761" s="9">
        <v>67.680000000000007</v>
      </c>
      <c r="DO761" s="9">
        <v>71.69</v>
      </c>
      <c r="DP761" s="9">
        <v>75.73</v>
      </c>
      <c r="DR761" s="9">
        <v>96.5</v>
      </c>
      <c r="DS761" s="9">
        <v>102.6</v>
      </c>
      <c r="DT761" s="9">
        <v>101.85</v>
      </c>
      <c r="DU761" s="9">
        <v>94.25</v>
      </c>
      <c r="DV761" s="9">
        <v>85.85</v>
      </c>
      <c r="DW761" s="9">
        <v>83.75</v>
      </c>
      <c r="DX761" s="9">
        <v>83.05</v>
      </c>
      <c r="DY761" s="9">
        <v>81.95</v>
      </c>
      <c r="DZ761" s="9">
        <v>81.95</v>
      </c>
      <c r="EA761" s="9">
        <v>84.65</v>
      </c>
      <c r="EB761" s="9">
        <v>85.15</v>
      </c>
      <c r="EC761" s="9">
        <v>85.55</v>
      </c>
      <c r="ED761" s="9">
        <v>86.9</v>
      </c>
      <c r="EE761" s="9">
        <v>89.95</v>
      </c>
      <c r="EF761" s="9">
        <v>90.35</v>
      </c>
      <c r="EG761" s="9">
        <v>85.25</v>
      </c>
      <c r="EH761" s="9">
        <v>70.8</v>
      </c>
      <c r="EI761" s="9">
        <v>66.25</v>
      </c>
      <c r="EJ761" s="9">
        <v>66</v>
      </c>
      <c r="EK761" s="9">
        <v>66.400000000000006</v>
      </c>
      <c r="EL761" s="9">
        <v>66.95</v>
      </c>
      <c r="EM761" s="9">
        <v>69.150000000000006</v>
      </c>
      <c r="EN761" s="9">
        <v>75.05</v>
      </c>
      <c r="EO761" s="9">
        <v>76.95</v>
      </c>
      <c r="EP761" s="9">
        <v>77.2</v>
      </c>
      <c r="EQ761" s="9">
        <v>77.150000000000006</v>
      </c>
      <c r="ER761" s="9">
        <v>76.650000000000006</v>
      </c>
      <c r="ES761" s="9">
        <v>73.650000000000006</v>
      </c>
      <c r="ET761" s="9">
        <v>65.5</v>
      </c>
      <c r="EU761" s="9">
        <v>62.95</v>
      </c>
      <c r="EV761" s="9">
        <v>62.75</v>
      </c>
      <c r="EW761" s="9">
        <v>62.95</v>
      </c>
      <c r="EX761" s="9">
        <v>63.45</v>
      </c>
      <c r="EY761" s="9">
        <v>65.95</v>
      </c>
      <c r="EZ761" s="9">
        <v>72.8</v>
      </c>
      <c r="FA761" s="9">
        <v>75.05</v>
      </c>
      <c r="FB761" s="9">
        <v>75.3</v>
      </c>
      <c r="FC761" s="9">
        <v>75.2</v>
      </c>
      <c r="FD761" s="9">
        <v>74.7</v>
      </c>
      <c r="FE761" s="9">
        <v>71.849999999999994</v>
      </c>
      <c r="FF761" s="9">
        <v>64</v>
      </c>
      <c r="FG761" s="9">
        <v>61.55</v>
      </c>
      <c r="FH761" s="9">
        <v>61.4</v>
      </c>
      <c r="FI761" s="9">
        <v>61.55</v>
      </c>
      <c r="FJ761" s="9">
        <v>62</v>
      </c>
      <c r="FK761" s="9">
        <v>64.3</v>
      </c>
      <c r="FL761" s="9">
        <v>70.599999999999994</v>
      </c>
      <c r="FM761" s="9">
        <v>72.650000000000006</v>
      </c>
      <c r="FO761" s="9">
        <v>84.083500000000001</v>
      </c>
      <c r="FP761" s="7">
        <v>74.33</v>
      </c>
      <c r="FQ761" s="9">
        <v>1.2653000000000001</v>
      </c>
      <c r="FR761" s="7">
        <f t="shared" si="131"/>
        <v>58.744961669169363</v>
      </c>
      <c r="FT761" s="7">
        <v>4.4000000000000004</v>
      </c>
      <c r="FU761" s="7">
        <v>4.46</v>
      </c>
      <c r="FV761" s="9">
        <v>84.184799999999996</v>
      </c>
      <c r="FX761" s="9">
        <v>72.81</v>
      </c>
      <c r="FY761" s="9">
        <v>72.260000000000005</v>
      </c>
      <c r="FZ761" s="9">
        <v>71.849999999999994</v>
      </c>
      <c r="GA761" s="9">
        <v>70.92</v>
      </c>
      <c r="GB761" s="9">
        <v>69.66</v>
      </c>
    </row>
    <row r="762" spans="1:184" x14ac:dyDescent="0.25">
      <c r="A762" s="6">
        <f t="shared" si="132"/>
        <v>45617</v>
      </c>
      <c r="B762" s="13">
        <f t="shared" si="133"/>
        <v>11</v>
      </c>
      <c r="C762" s="13">
        <f t="shared" si="134"/>
        <v>2024</v>
      </c>
      <c r="D762">
        <f t="shared" si="135"/>
        <v>202411</v>
      </c>
      <c r="E762">
        <f t="shared" si="136"/>
        <v>4</v>
      </c>
      <c r="F762">
        <f t="shared" si="137"/>
        <v>202404</v>
      </c>
      <c r="G762" t="s">
        <v>1898</v>
      </c>
      <c r="H762" s="9">
        <v>4.75</v>
      </c>
      <c r="I762" s="9">
        <v>4.7</v>
      </c>
      <c r="J762" s="10">
        <v>4.6935298999999997</v>
      </c>
      <c r="K762" s="10">
        <v>4.6295305999999998</v>
      </c>
      <c r="L762" s="10">
        <v>4.5486509000000002</v>
      </c>
      <c r="M762" s="10">
        <v>4.4595655000000001</v>
      </c>
      <c r="N762" s="10">
        <v>4.3720359999999996</v>
      </c>
      <c r="O762" s="10">
        <v>4.2921633999999997</v>
      </c>
      <c r="P762" s="10">
        <v>4.2236817999999996</v>
      </c>
      <c r="Q762" s="10">
        <v>4.1683187999999998</v>
      </c>
      <c r="R762" s="10">
        <v>4.1256206000000004</v>
      </c>
      <c r="S762" s="10">
        <v>4.0943139999999998</v>
      </c>
      <c r="T762" s="10">
        <v>4.0721679000000002</v>
      </c>
      <c r="U762" s="10">
        <v>4.0565853000000001</v>
      </c>
      <c r="V762" s="10">
        <v>4.0436174999999999</v>
      </c>
      <c r="W762" s="10">
        <v>4.0319608999999996</v>
      </c>
      <c r="X762" s="10">
        <v>4.0211081000000002</v>
      </c>
      <c r="Y762" s="10">
        <v>4.0105513000000004</v>
      </c>
      <c r="Z762" s="10">
        <v>3.9997829999999999</v>
      </c>
      <c r="AA762" s="10">
        <v>3.9882957000000001</v>
      </c>
      <c r="AB762" s="10">
        <v>3.9757370999999999</v>
      </c>
      <c r="AC762" s="10">
        <v>3.9622915000000001</v>
      </c>
      <c r="AD762" s="10">
        <v>3.9482593000000001</v>
      </c>
      <c r="AE762" s="10">
        <v>3.9339401999999999</v>
      </c>
      <c r="AF762" s="10">
        <v>3.9196342</v>
      </c>
      <c r="AG762" s="10">
        <v>3.9056415000000002</v>
      </c>
      <c r="AH762" s="10">
        <v>3.8922203999999998</v>
      </c>
      <c r="AI762" s="10">
        <v>3.8794254000000001</v>
      </c>
      <c r="AJ762" s="10">
        <v>3.8672499999999999</v>
      </c>
      <c r="AK762" s="10">
        <v>3.8556868999999998</v>
      </c>
      <c r="AL762" s="10">
        <v>3.8447287999999999</v>
      </c>
      <c r="AM762" s="10">
        <v>3.8343691</v>
      </c>
      <c r="AN762" s="10">
        <v>3.8246006000000001</v>
      </c>
      <c r="AO762" s="10">
        <v>3.8154159999999999</v>
      </c>
      <c r="AP762" s="10">
        <v>3.8068086000000001</v>
      </c>
      <c r="AQ762" s="10">
        <v>3.7987711000000002</v>
      </c>
      <c r="AR762" s="10">
        <v>3.7912965000000001</v>
      </c>
      <c r="AS762" s="10">
        <v>3.7843779</v>
      </c>
      <c r="AT762" s="10">
        <v>3.7780065</v>
      </c>
      <c r="AU762" s="10">
        <v>3.7721662999999999</v>
      </c>
      <c r="AV762" s="10">
        <v>3.7668395000000001</v>
      </c>
      <c r="AW762" s="10">
        <v>3.7620079999999998</v>
      </c>
      <c r="AX762" s="10">
        <v>3.7576537999999999</v>
      </c>
      <c r="AY762" s="10">
        <v>3.7537590999999999</v>
      </c>
      <c r="AZ762" s="10">
        <v>3.7503058</v>
      </c>
      <c r="BA762" s="10">
        <v>3.7472761000000001</v>
      </c>
      <c r="BB762" s="10">
        <v>3.7446519</v>
      </c>
      <c r="BC762" s="10">
        <v>3.7424154000000001</v>
      </c>
      <c r="BD762" s="10">
        <v>3.7405484000000002</v>
      </c>
      <c r="BE762" s="10">
        <v>3.7390332000000002</v>
      </c>
      <c r="BF762" s="10">
        <v>3.7378536000000002</v>
      </c>
      <c r="BG762" s="10">
        <v>3.7370019000000001</v>
      </c>
      <c r="BH762" s="10">
        <v>3.7364727000000002</v>
      </c>
      <c r="BI762" s="10">
        <v>3.7362603999999999</v>
      </c>
      <c r="BJ762" s="10">
        <v>3.7363597999999998</v>
      </c>
      <c r="BK762" s="10">
        <v>3.7367651999999998</v>
      </c>
      <c r="BL762" s="10">
        <v>3.7374714</v>
      </c>
      <c r="BM762" s="10">
        <v>3.7384729000000001</v>
      </c>
      <c r="BN762" s="10">
        <v>3.7397642000000002</v>
      </c>
      <c r="BO762" s="10">
        <v>3.7413398</v>
      </c>
      <c r="BP762" s="10">
        <v>3.7431945</v>
      </c>
      <c r="BQ762" s="10">
        <v>3.7453226000000002</v>
      </c>
      <c r="BR762" s="10">
        <v>3.7634477999999998</v>
      </c>
      <c r="BS762" s="10">
        <v>3.7895444</v>
      </c>
      <c r="BU762" s="9">
        <v>120.9</v>
      </c>
      <c r="BV762" s="9">
        <v>122.72</v>
      </c>
      <c r="BW762" s="9">
        <v>123.07</v>
      </c>
      <c r="BX762" s="9">
        <v>120.72</v>
      </c>
      <c r="BY762" s="9">
        <v>117.38</v>
      </c>
      <c r="BZ762" s="9">
        <v>114.48</v>
      </c>
      <c r="CA762" s="9">
        <v>112.74</v>
      </c>
      <c r="CB762" s="9">
        <v>111.5</v>
      </c>
      <c r="CC762" s="9">
        <v>111.42</v>
      </c>
      <c r="CD762" s="9">
        <v>111.19</v>
      </c>
      <c r="CE762" s="9">
        <v>108.83</v>
      </c>
      <c r="CF762" s="9">
        <v>109.77</v>
      </c>
      <c r="CG762" s="9">
        <v>111.21</v>
      </c>
      <c r="CH762" s="9">
        <v>110.84</v>
      </c>
      <c r="CI762" s="9">
        <v>109.04</v>
      </c>
      <c r="CJ762" s="9">
        <v>102.71</v>
      </c>
      <c r="CK762" s="9">
        <v>91.4</v>
      </c>
      <c r="CL762" s="9">
        <v>85.04</v>
      </c>
      <c r="CM762" s="9">
        <v>82.48</v>
      </c>
      <c r="CN762" s="9">
        <v>82.82</v>
      </c>
      <c r="CO762" s="9">
        <v>83.54</v>
      </c>
      <c r="CP762" s="9">
        <v>84.15</v>
      </c>
      <c r="CQ762" s="9">
        <v>87.4</v>
      </c>
      <c r="CR762" s="9">
        <v>89.13</v>
      </c>
      <c r="CS762" s="9">
        <v>91.21</v>
      </c>
      <c r="CT762" s="9">
        <v>93.33</v>
      </c>
      <c r="CU762" s="9">
        <v>91.65</v>
      </c>
      <c r="CV762" s="9">
        <v>86</v>
      </c>
      <c r="CW762" s="9">
        <v>74.19</v>
      </c>
      <c r="CX762" s="9">
        <v>71.66</v>
      </c>
      <c r="CY762" s="9">
        <v>70.53</v>
      </c>
      <c r="CZ762" s="9">
        <v>71.23</v>
      </c>
      <c r="DA762" s="9">
        <v>71.709999999999994</v>
      </c>
      <c r="DB762" s="9">
        <v>72.459999999999994</v>
      </c>
      <c r="DC762" s="9">
        <v>76.03</v>
      </c>
      <c r="DD762" s="9">
        <v>78.34</v>
      </c>
      <c r="DE762" s="9">
        <v>81.95</v>
      </c>
      <c r="DF762" s="9">
        <v>85.12</v>
      </c>
      <c r="DG762" s="9">
        <v>84.27</v>
      </c>
      <c r="DH762" s="9">
        <v>80.81</v>
      </c>
      <c r="DI762" s="9">
        <v>71.47</v>
      </c>
      <c r="DJ762" s="9">
        <v>67.2</v>
      </c>
      <c r="DK762" s="9">
        <v>65.89</v>
      </c>
      <c r="DL762" s="9">
        <v>65.75</v>
      </c>
      <c r="DM762" s="9">
        <v>64.58</v>
      </c>
      <c r="DN762" s="9">
        <v>67.86</v>
      </c>
      <c r="DO762" s="9">
        <v>71.64</v>
      </c>
      <c r="DP762" s="9">
        <v>75.66</v>
      </c>
      <c r="DR762" s="9">
        <v>98.7</v>
      </c>
      <c r="DS762" s="9">
        <v>106.3</v>
      </c>
      <c r="DT762" s="9">
        <v>105.65</v>
      </c>
      <c r="DU762" s="9">
        <v>98.45</v>
      </c>
      <c r="DV762" s="9">
        <v>89</v>
      </c>
      <c r="DW762" s="9">
        <v>86.95</v>
      </c>
      <c r="DX762" s="9">
        <v>86.25</v>
      </c>
      <c r="DY762" s="9">
        <v>85</v>
      </c>
      <c r="DZ762" s="9">
        <v>85</v>
      </c>
      <c r="EA762" s="9">
        <v>87.7</v>
      </c>
      <c r="EB762" s="9">
        <v>88.1</v>
      </c>
      <c r="EC762" s="9">
        <v>88.5</v>
      </c>
      <c r="ED762" s="9">
        <v>89.7</v>
      </c>
      <c r="EE762" s="9">
        <v>92.4</v>
      </c>
      <c r="EF762" s="9">
        <v>92.6</v>
      </c>
      <c r="EG762" s="9">
        <v>87.4</v>
      </c>
      <c r="EH762" s="9">
        <v>72.650000000000006</v>
      </c>
      <c r="EI762" s="9">
        <v>68.099999999999994</v>
      </c>
      <c r="EJ762" s="9">
        <v>67.849999999999994</v>
      </c>
      <c r="EK762" s="9">
        <v>68.25</v>
      </c>
      <c r="EL762" s="9">
        <v>68.8</v>
      </c>
      <c r="EM762" s="9">
        <v>70.8</v>
      </c>
      <c r="EN762" s="9">
        <v>76.3</v>
      </c>
      <c r="EO762" s="9">
        <v>78.099999999999994</v>
      </c>
      <c r="EP762" s="9">
        <v>78.349999999999994</v>
      </c>
      <c r="EQ762" s="9">
        <v>78.349999999999994</v>
      </c>
      <c r="ER762" s="9">
        <v>77.8</v>
      </c>
      <c r="ES762" s="9">
        <v>74.5</v>
      </c>
      <c r="ET762" s="9">
        <v>65.349999999999994</v>
      </c>
      <c r="EU762" s="9">
        <v>62.5</v>
      </c>
      <c r="EV762" s="9">
        <v>62.3</v>
      </c>
      <c r="EW762" s="9">
        <v>62.45</v>
      </c>
      <c r="EX762" s="9">
        <v>63</v>
      </c>
      <c r="EY762" s="9">
        <v>65.900000000000006</v>
      </c>
      <c r="EZ762" s="9">
        <v>73.849999999999994</v>
      </c>
      <c r="FA762" s="9">
        <v>76.349999999999994</v>
      </c>
      <c r="FB762" s="9">
        <v>76.650000000000006</v>
      </c>
      <c r="FC762" s="9">
        <v>76.55</v>
      </c>
      <c r="FD762" s="9">
        <v>76</v>
      </c>
      <c r="FE762" s="9">
        <v>73</v>
      </c>
      <c r="FF762" s="9">
        <v>64.849999999999994</v>
      </c>
      <c r="FG762" s="9">
        <v>62.25</v>
      </c>
      <c r="FH762" s="9">
        <v>62.1</v>
      </c>
      <c r="FI762" s="9">
        <v>62.3</v>
      </c>
      <c r="FJ762" s="9">
        <v>62.75</v>
      </c>
      <c r="FK762" s="9">
        <v>65.05</v>
      </c>
      <c r="FL762" s="9">
        <v>71.349999999999994</v>
      </c>
      <c r="FM762" s="9">
        <v>73.400000000000006</v>
      </c>
      <c r="FO762" s="9">
        <v>83.860600000000005</v>
      </c>
      <c r="FP762" s="7">
        <v>75.09</v>
      </c>
      <c r="FQ762" s="9">
        <v>1.2618</v>
      </c>
      <c r="FR762" s="7">
        <f t="shared" si="131"/>
        <v>59.510223490252024</v>
      </c>
      <c r="FT762" s="7">
        <v>4.37</v>
      </c>
      <c r="FU762" s="7">
        <v>4.43</v>
      </c>
      <c r="FV762" s="9">
        <v>83.956599999999995</v>
      </c>
      <c r="FX762" s="9">
        <v>74.23</v>
      </c>
      <c r="FY762" s="9">
        <v>73.44</v>
      </c>
      <c r="FZ762" s="9">
        <v>72.819999999999993</v>
      </c>
      <c r="GA762" s="9">
        <v>71.63</v>
      </c>
      <c r="GB762" s="9">
        <v>69.95</v>
      </c>
    </row>
    <row r="763" spans="1:184" x14ac:dyDescent="0.25">
      <c r="A763" s="6">
        <f t="shared" si="132"/>
        <v>45618</v>
      </c>
      <c r="B763" s="13">
        <f t="shared" si="133"/>
        <v>11</v>
      </c>
      <c r="C763" s="13">
        <f t="shared" si="134"/>
        <v>2024</v>
      </c>
      <c r="D763">
        <f t="shared" si="135"/>
        <v>202411</v>
      </c>
      <c r="E763">
        <f t="shared" si="136"/>
        <v>4</v>
      </c>
      <c r="F763">
        <f t="shared" si="137"/>
        <v>202404</v>
      </c>
      <c r="G763" t="s">
        <v>1899</v>
      </c>
      <c r="H763" s="9">
        <v>4.75</v>
      </c>
      <c r="I763" s="9">
        <v>4.7</v>
      </c>
      <c r="J763" s="10">
        <v>4.6878295000000003</v>
      </c>
      <c r="K763" s="10">
        <v>4.6094486000000003</v>
      </c>
      <c r="L763" s="10">
        <v>4.5164118999999996</v>
      </c>
      <c r="M763" s="10">
        <v>4.4191577000000004</v>
      </c>
      <c r="N763" s="10">
        <v>4.3256477999999996</v>
      </c>
      <c r="O763" s="10">
        <v>4.2408375999999999</v>
      </c>
      <c r="P763" s="10">
        <v>4.1690468999999997</v>
      </c>
      <c r="Q763" s="10">
        <v>4.1122842000000004</v>
      </c>
      <c r="R763" s="10">
        <v>4.0695820999999999</v>
      </c>
      <c r="S763" s="10">
        <v>4.0389711999999998</v>
      </c>
      <c r="T763" s="10">
        <v>4.017684</v>
      </c>
      <c r="U763" s="10">
        <v>4.0025959999999996</v>
      </c>
      <c r="V763" s="10">
        <v>3.9892479999999999</v>
      </c>
      <c r="W763" s="10">
        <v>3.9763670000000002</v>
      </c>
      <c r="X763" s="10">
        <v>3.9638076999999998</v>
      </c>
      <c r="Y763" s="10">
        <v>3.9514247999999998</v>
      </c>
      <c r="Z763" s="10">
        <v>3.9390730999999999</v>
      </c>
      <c r="AA763" s="10">
        <v>3.9266076000000001</v>
      </c>
      <c r="AB763" s="10">
        <v>3.9139379999999999</v>
      </c>
      <c r="AC763" s="10">
        <v>3.9011638999999998</v>
      </c>
      <c r="AD763" s="10">
        <v>3.8884262000000001</v>
      </c>
      <c r="AE763" s="10">
        <v>3.8758653000000001</v>
      </c>
      <c r="AF763" s="10">
        <v>3.8636216999999999</v>
      </c>
      <c r="AG763" s="10">
        <v>3.8518363999999998</v>
      </c>
      <c r="AH763" s="10">
        <v>3.8406253000000001</v>
      </c>
      <c r="AI763" s="10">
        <v>3.8299957999999998</v>
      </c>
      <c r="AJ763" s="10">
        <v>3.8199258999999999</v>
      </c>
      <c r="AK763" s="10">
        <v>3.8103932999999999</v>
      </c>
      <c r="AL763" s="10">
        <v>3.8013756000000001</v>
      </c>
      <c r="AM763" s="10">
        <v>3.7928506</v>
      </c>
      <c r="AN763" s="10">
        <v>3.784796</v>
      </c>
      <c r="AO763" s="10">
        <v>3.7771895</v>
      </c>
      <c r="AP763" s="10">
        <v>3.7700087999999998</v>
      </c>
      <c r="AQ763" s="10">
        <v>3.7632317</v>
      </c>
      <c r="AR763" s="10">
        <v>3.7568358000000002</v>
      </c>
      <c r="AS763" s="10">
        <v>3.7507990000000002</v>
      </c>
      <c r="AT763" s="10">
        <v>3.7451023000000001</v>
      </c>
      <c r="AU763" s="10">
        <v>3.7397404999999999</v>
      </c>
      <c r="AV763" s="10">
        <v>3.7347120999999999</v>
      </c>
      <c r="AW763" s="10">
        <v>3.7300152</v>
      </c>
      <c r="AX763" s="10">
        <v>3.7256480999999999</v>
      </c>
      <c r="AY763" s="10">
        <v>3.7216090999999998</v>
      </c>
      <c r="AZ763" s="10">
        <v>3.7178966</v>
      </c>
      <c r="BA763" s="10">
        <v>3.7145087000000001</v>
      </c>
      <c r="BB763" s="10">
        <v>3.7114438000000001</v>
      </c>
      <c r="BC763" s="10">
        <v>3.7087001000000002</v>
      </c>
      <c r="BD763" s="10">
        <v>3.7062759000000001</v>
      </c>
      <c r="BE763" s="10">
        <v>3.7041694999999999</v>
      </c>
      <c r="BF763" s="10">
        <v>3.7023787000000001</v>
      </c>
      <c r="BG763" s="10">
        <v>3.7008990000000002</v>
      </c>
      <c r="BH763" s="10">
        <v>3.6997252</v>
      </c>
      <c r="BI763" s="10">
        <v>3.6988520999999999</v>
      </c>
      <c r="BJ763" s="10">
        <v>3.6982746999999998</v>
      </c>
      <c r="BK763" s="10">
        <v>3.6979879000000002</v>
      </c>
      <c r="BL763" s="10">
        <v>3.6979864</v>
      </c>
      <c r="BM763" s="10">
        <v>3.6982651</v>
      </c>
      <c r="BN763" s="10">
        <v>3.6988189999999999</v>
      </c>
      <c r="BO763" s="10">
        <v>3.6996427999999999</v>
      </c>
      <c r="BP763" s="10">
        <v>3.7007314</v>
      </c>
      <c r="BQ763" s="10">
        <v>3.7020797999999999</v>
      </c>
      <c r="BR763" s="10">
        <v>3.7153425000000002</v>
      </c>
      <c r="BS763" s="10">
        <v>3.7367007000000001</v>
      </c>
      <c r="BU763" s="9">
        <v>116.99</v>
      </c>
      <c r="BV763" s="9">
        <v>119.14</v>
      </c>
      <c r="BW763" s="9">
        <v>119.59</v>
      </c>
      <c r="BX763" s="9">
        <v>117.55</v>
      </c>
      <c r="BY763" s="9">
        <v>114.1</v>
      </c>
      <c r="BZ763" s="9">
        <v>111.45</v>
      </c>
      <c r="CA763" s="9">
        <v>109.75</v>
      </c>
      <c r="CB763" s="9">
        <v>108.82</v>
      </c>
      <c r="CC763" s="9">
        <v>108.33</v>
      </c>
      <c r="CD763" s="9">
        <v>107.56</v>
      </c>
      <c r="CE763" s="9">
        <v>105.93</v>
      </c>
      <c r="CF763" s="9">
        <v>107.12</v>
      </c>
      <c r="CG763" s="9">
        <v>108.92</v>
      </c>
      <c r="CH763" s="9">
        <v>108.69</v>
      </c>
      <c r="CI763" s="9">
        <v>106.9</v>
      </c>
      <c r="CJ763" s="9">
        <v>100.68</v>
      </c>
      <c r="CK763" s="9">
        <v>90</v>
      </c>
      <c r="CL763" s="9">
        <v>84.37</v>
      </c>
      <c r="CM763" s="9">
        <v>81.87</v>
      </c>
      <c r="CN763" s="9">
        <v>81.98</v>
      </c>
      <c r="CO763" s="9">
        <v>82.6</v>
      </c>
      <c r="CP763" s="9">
        <v>83.65</v>
      </c>
      <c r="CQ763" s="9">
        <v>86.92</v>
      </c>
      <c r="CR763" s="9">
        <v>88.59</v>
      </c>
      <c r="CS763" s="9">
        <v>90.66</v>
      </c>
      <c r="CT763" s="9">
        <v>92.63</v>
      </c>
      <c r="CU763" s="9">
        <v>90.94</v>
      </c>
      <c r="CV763" s="9">
        <v>85.3</v>
      </c>
      <c r="CW763" s="9">
        <v>73.75</v>
      </c>
      <c r="CX763" s="9">
        <v>71.17</v>
      </c>
      <c r="CY763" s="9">
        <v>70</v>
      </c>
      <c r="CZ763" s="9">
        <v>70.67</v>
      </c>
      <c r="DA763" s="9">
        <v>71.13</v>
      </c>
      <c r="DB763" s="9">
        <v>71.849999999999994</v>
      </c>
      <c r="DC763" s="9">
        <v>75.22</v>
      </c>
      <c r="DD763" s="9">
        <v>77.53</v>
      </c>
      <c r="DE763" s="9">
        <v>81.14</v>
      </c>
      <c r="DF763" s="9">
        <v>84.24</v>
      </c>
      <c r="DG763" s="9">
        <v>83.39</v>
      </c>
      <c r="DH763" s="9">
        <v>79.930000000000007</v>
      </c>
      <c r="DI763" s="9">
        <v>70.62</v>
      </c>
      <c r="DJ763" s="9">
        <v>66.38</v>
      </c>
      <c r="DK763" s="9">
        <v>65.08</v>
      </c>
      <c r="DL763" s="9">
        <v>64.95</v>
      </c>
      <c r="DM763" s="9">
        <v>63.79</v>
      </c>
      <c r="DN763" s="9">
        <v>67.08</v>
      </c>
      <c r="DO763" s="9">
        <v>70.930000000000007</v>
      </c>
      <c r="DP763" s="9">
        <v>74.97</v>
      </c>
      <c r="DR763" s="9">
        <v>95.15</v>
      </c>
      <c r="DS763" s="9">
        <v>102.75</v>
      </c>
      <c r="DT763" s="9">
        <v>102.5</v>
      </c>
      <c r="DU763" s="9">
        <v>95.75</v>
      </c>
      <c r="DV763" s="9">
        <v>86.85</v>
      </c>
      <c r="DW763" s="9">
        <v>84.7</v>
      </c>
      <c r="DX763" s="9">
        <v>84</v>
      </c>
      <c r="DY763" s="9">
        <v>82.6</v>
      </c>
      <c r="DZ763" s="9">
        <v>82.6</v>
      </c>
      <c r="EA763" s="9">
        <v>85.3</v>
      </c>
      <c r="EB763" s="9">
        <v>86.2</v>
      </c>
      <c r="EC763" s="9">
        <v>86.75</v>
      </c>
      <c r="ED763" s="9">
        <v>88.15</v>
      </c>
      <c r="EE763" s="9">
        <v>91.25</v>
      </c>
      <c r="EF763" s="9">
        <v>91.6</v>
      </c>
      <c r="EG763" s="9">
        <v>86.5</v>
      </c>
      <c r="EH763" s="9">
        <v>71.95</v>
      </c>
      <c r="EI763" s="9">
        <v>67.400000000000006</v>
      </c>
      <c r="EJ763" s="9">
        <v>67.150000000000006</v>
      </c>
      <c r="EK763" s="9">
        <v>67.599999999999994</v>
      </c>
      <c r="EL763" s="9">
        <v>68.099999999999994</v>
      </c>
      <c r="EM763" s="9">
        <v>70.150000000000006</v>
      </c>
      <c r="EN763" s="9">
        <v>75.650000000000006</v>
      </c>
      <c r="EO763" s="9">
        <v>77.45</v>
      </c>
      <c r="EP763" s="9">
        <v>77.7</v>
      </c>
      <c r="EQ763" s="9">
        <v>77.7</v>
      </c>
      <c r="ER763" s="9">
        <v>77.150000000000006</v>
      </c>
      <c r="ES763" s="9">
        <v>74</v>
      </c>
      <c r="ET763" s="9">
        <v>65.25</v>
      </c>
      <c r="EU763" s="9">
        <v>62.5</v>
      </c>
      <c r="EV763" s="9">
        <v>62.3</v>
      </c>
      <c r="EW763" s="9">
        <v>62.5</v>
      </c>
      <c r="EX763" s="9">
        <v>63</v>
      </c>
      <c r="EY763" s="9">
        <v>65.7</v>
      </c>
      <c r="EZ763" s="9">
        <v>73.2</v>
      </c>
      <c r="FA763" s="9">
        <v>75.599999999999994</v>
      </c>
      <c r="FB763" s="9">
        <v>75.849999999999994</v>
      </c>
      <c r="FC763" s="9">
        <v>75.75</v>
      </c>
      <c r="FD763" s="9">
        <v>75.25</v>
      </c>
      <c r="FE763" s="9">
        <v>72.25</v>
      </c>
      <c r="FF763" s="9">
        <v>64.099999999999994</v>
      </c>
      <c r="FG763" s="9">
        <v>61.5</v>
      </c>
      <c r="FH763" s="9">
        <v>61.35</v>
      </c>
      <c r="FI763" s="9">
        <v>61.5</v>
      </c>
      <c r="FJ763" s="9">
        <v>62</v>
      </c>
      <c r="FK763" s="9">
        <v>64.25</v>
      </c>
      <c r="FL763" s="9">
        <v>70.599999999999994</v>
      </c>
      <c r="FM763" s="9">
        <v>72.599999999999994</v>
      </c>
      <c r="FO763" s="9">
        <v>83.694400000000002</v>
      </c>
      <c r="FP763" s="7">
        <v>76.099999999999994</v>
      </c>
      <c r="FQ763" s="9">
        <v>1.2526999999999999</v>
      </c>
      <c r="FR763" s="7">
        <f t="shared" si="131"/>
        <v>60.748782629520235</v>
      </c>
      <c r="FT763" s="7">
        <v>4.33</v>
      </c>
      <c r="FU763" s="7">
        <v>4.3899999999999997</v>
      </c>
      <c r="FV763" s="9">
        <v>83.793099999999995</v>
      </c>
      <c r="FX763" s="9">
        <v>75.17</v>
      </c>
      <c r="FY763" s="9">
        <v>74.23</v>
      </c>
      <c r="FZ763" s="9">
        <v>73.55</v>
      </c>
      <c r="GA763" s="9">
        <v>72.28</v>
      </c>
      <c r="GB763" s="9">
        <v>70.45</v>
      </c>
    </row>
    <row r="764" spans="1:184" x14ac:dyDescent="0.25">
      <c r="A764" s="6">
        <f t="shared" si="132"/>
        <v>45621</v>
      </c>
      <c r="B764" s="13">
        <f t="shared" si="133"/>
        <v>11</v>
      </c>
      <c r="C764" s="13">
        <f t="shared" si="134"/>
        <v>2024</v>
      </c>
      <c r="D764">
        <f t="shared" si="135"/>
        <v>202411</v>
      </c>
      <c r="E764">
        <f t="shared" si="136"/>
        <v>4</v>
      </c>
      <c r="F764">
        <f t="shared" si="137"/>
        <v>202404</v>
      </c>
      <c r="G764" t="s">
        <v>1900</v>
      </c>
      <c r="H764" s="9">
        <v>4.75</v>
      </c>
      <c r="I764" s="9">
        <v>4.7</v>
      </c>
      <c r="J764" s="10">
        <v>4.6849340000000002</v>
      </c>
      <c r="K764" s="10">
        <v>4.6072598999999999</v>
      </c>
      <c r="L764" s="10">
        <v>4.5146860999999996</v>
      </c>
      <c r="M764" s="10">
        <v>4.4197699999999998</v>
      </c>
      <c r="N764" s="10">
        <v>4.3306338999999996</v>
      </c>
      <c r="O764" s="10">
        <v>4.2512525999999999</v>
      </c>
      <c r="P764" s="10">
        <v>4.1833897999999996</v>
      </c>
      <c r="Q764" s="10">
        <v>4.1275300000000001</v>
      </c>
      <c r="R764" s="10">
        <v>4.0827720999999997</v>
      </c>
      <c r="S764" s="10">
        <v>4.0476697000000001</v>
      </c>
      <c r="T764" s="10">
        <v>4.0207004</v>
      </c>
      <c r="U764" s="10">
        <v>3.9999007</v>
      </c>
      <c r="V764" s="10">
        <v>3.9827937000000002</v>
      </c>
      <c r="W764" s="10">
        <v>3.9683050999999998</v>
      </c>
      <c r="X764" s="10">
        <v>3.9557739999999999</v>
      </c>
      <c r="Y764" s="10">
        <v>3.9445386999999998</v>
      </c>
      <c r="Z764" s="10">
        <v>3.9339376000000001</v>
      </c>
      <c r="AA764" s="10">
        <v>3.9233096999999999</v>
      </c>
      <c r="AB764" s="10">
        <v>3.9121370999999998</v>
      </c>
      <c r="AC764" s="10">
        <v>3.9004485999999998</v>
      </c>
      <c r="AD764" s="10">
        <v>3.8884037999999999</v>
      </c>
      <c r="AE764" s="10">
        <v>3.8761618000000002</v>
      </c>
      <c r="AF764" s="10">
        <v>3.8638818000000001</v>
      </c>
      <c r="AG764" s="10">
        <v>3.8517233000000002</v>
      </c>
      <c r="AH764" s="10">
        <v>3.8398203</v>
      </c>
      <c r="AI764" s="10">
        <v>3.8282067</v>
      </c>
      <c r="AJ764" s="10">
        <v>3.8168918000000001</v>
      </c>
      <c r="AK764" s="10">
        <v>3.8058844000000001</v>
      </c>
      <c r="AL764" s="10">
        <v>3.7951933000000002</v>
      </c>
      <c r="AM764" s="10">
        <v>3.7848278999999998</v>
      </c>
      <c r="AN764" s="10">
        <v>3.7747969000000001</v>
      </c>
      <c r="AO764" s="10">
        <v>3.7651091999999999</v>
      </c>
      <c r="AP764" s="10">
        <v>3.7557741</v>
      </c>
      <c r="AQ764" s="10">
        <v>3.7468002999999999</v>
      </c>
      <c r="AR764" s="10">
        <v>3.7381967</v>
      </c>
      <c r="AS764" s="10">
        <v>3.7299726</v>
      </c>
      <c r="AT764" s="10">
        <v>3.7221346</v>
      </c>
      <c r="AU764" s="10">
        <v>3.7146800999999998</v>
      </c>
      <c r="AV764" s="10">
        <v>3.7076047000000001</v>
      </c>
      <c r="AW764" s="10">
        <v>3.7009036000000002</v>
      </c>
      <c r="AX764" s="10">
        <v>3.6945720999999998</v>
      </c>
      <c r="AY764" s="10">
        <v>3.6886057999999999</v>
      </c>
      <c r="AZ764" s="10">
        <v>3.6829998000000002</v>
      </c>
      <c r="BA764" s="10">
        <v>3.6777495</v>
      </c>
      <c r="BB764" s="10">
        <v>3.6728504000000002</v>
      </c>
      <c r="BC764" s="10">
        <v>3.6682975999999998</v>
      </c>
      <c r="BD764" s="10">
        <v>3.6640866000000001</v>
      </c>
      <c r="BE764" s="10">
        <v>3.6602127000000002</v>
      </c>
      <c r="BF764" s="10">
        <v>3.6566719999999999</v>
      </c>
      <c r="BG764" s="10">
        <v>3.6534646999999998</v>
      </c>
      <c r="BH764" s="10">
        <v>3.6505920999999999</v>
      </c>
      <c r="BI764" s="10">
        <v>3.6480559000000001</v>
      </c>
      <c r="BJ764" s="10">
        <v>3.6458575</v>
      </c>
      <c r="BK764" s="10">
        <v>3.6439982999999998</v>
      </c>
      <c r="BL764" s="10">
        <v>3.6424799999999999</v>
      </c>
      <c r="BM764" s="10">
        <v>3.6413039</v>
      </c>
      <c r="BN764" s="10">
        <v>3.6404714999999999</v>
      </c>
      <c r="BO764" s="10">
        <v>3.6399843000000001</v>
      </c>
      <c r="BP764" s="10">
        <v>3.6398438999999998</v>
      </c>
      <c r="BQ764" s="10">
        <v>3.6400516999999999</v>
      </c>
      <c r="BR764" s="10">
        <v>3.6484068999999999</v>
      </c>
      <c r="BS764" s="10">
        <v>3.6679116</v>
      </c>
      <c r="BU764" s="9">
        <v>119.51</v>
      </c>
      <c r="BV764" s="9">
        <v>121.94</v>
      </c>
      <c r="BW764" s="9">
        <v>122.28</v>
      </c>
      <c r="BX764" s="9">
        <v>119.88</v>
      </c>
      <c r="BY764" s="9">
        <v>116.24</v>
      </c>
      <c r="BZ764" s="9">
        <v>113.48</v>
      </c>
      <c r="CA764" s="9">
        <v>111.82</v>
      </c>
      <c r="CB764" s="9">
        <v>110.73</v>
      </c>
      <c r="CC764" s="9">
        <v>110.2</v>
      </c>
      <c r="CD764" s="9">
        <v>109.47</v>
      </c>
      <c r="CE764" s="9">
        <v>107.49</v>
      </c>
      <c r="CF764" s="9">
        <v>108.68</v>
      </c>
      <c r="CG764" s="9">
        <v>110.48</v>
      </c>
      <c r="CH764" s="9">
        <v>109.95</v>
      </c>
      <c r="CI764" s="9">
        <v>107.96</v>
      </c>
      <c r="CJ764" s="9">
        <v>101.74</v>
      </c>
      <c r="CK764" s="9">
        <v>90.65</v>
      </c>
      <c r="CL764" s="9">
        <v>85.12</v>
      </c>
      <c r="CM764" s="9">
        <v>82.58</v>
      </c>
      <c r="CN764" s="9">
        <v>82.77</v>
      </c>
      <c r="CO764" s="9">
        <v>83.37</v>
      </c>
      <c r="CP764" s="9">
        <v>84.4</v>
      </c>
      <c r="CQ764" s="9">
        <v>87.39</v>
      </c>
      <c r="CR764" s="9">
        <v>89.03</v>
      </c>
      <c r="CS764" s="9">
        <v>91.1</v>
      </c>
      <c r="CT764" s="9">
        <v>92.82</v>
      </c>
      <c r="CU764" s="9">
        <v>91.13</v>
      </c>
      <c r="CV764" s="9">
        <v>85.49</v>
      </c>
      <c r="CW764" s="9">
        <v>73.37</v>
      </c>
      <c r="CX764" s="9">
        <v>70.78</v>
      </c>
      <c r="CY764" s="9">
        <v>69.599999999999994</v>
      </c>
      <c r="CZ764" s="9">
        <v>70.400000000000006</v>
      </c>
      <c r="DA764" s="9">
        <v>70.73</v>
      </c>
      <c r="DB764" s="9">
        <v>71.42</v>
      </c>
      <c r="DC764" s="9">
        <v>74.569999999999993</v>
      </c>
      <c r="DD764" s="9">
        <v>76.88</v>
      </c>
      <c r="DE764" s="9">
        <v>80.48</v>
      </c>
      <c r="DF764" s="9">
        <v>83.84</v>
      </c>
      <c r="DG764" s="9">
        <v>83.01</v>
      </c>
      <c r="DH764" s="9">
        <v>79.55</v>
      </c>
      <c r="DI764" s="9">
        <v>71.239999999999995</v>
      </c>
      <c r="DJ764" s="9">
        <v>67.06</v>
      </c>
      <c r="DK764" s="9">
        <v>65.790000000000006</v>
      </c>
      <c r="DL764" s="9">
        <v>65.69</v>
      </c>
      <c r="DM764" s="9">
        <v>64.540000000000006</v>
      </c>
      <c r="DN764" s="9">
        <v>67.849999999999994</v>
      </c>
      <c r="DO764" s="9">
        <v>71.709999999999994</v>
      </c>
      <c r="DP764" s="9">
        <v>75.77</v>
      </c>
      <c r="DR764" s="9">
        <v>96.95</v>
      </c>
      <c r="DS764" s="9">
        <v>104.7</v>
      </c>
      <c r="DT764" s="9">
        <v>104.95</v>
      </c>
      <c r="DU764" s="9">
        <v>97.75</v>
      </c>
      <c r="DV764" s="9">
        <v>88.55</v>
      </c>
      <c r="DW764" s="9">
        <v>86.4</v>
      </c>
      <c r="DX764" s="9">
        <v>85.7</v>
      </c>
      <c r="DY764" s="9">
        <v>84.2</v>
      </c>
      <c r="DZ764" s="9">
        <v>84.2</v>
      </c>
      <c r="EA764" s="9">
        <v>86.9</v>
      </c>
      <c r="EB764" s="9">
        <v>87.3</v>
      </c>
      <c r="EC764" s="9">
        <v>87.7</v>
      </c>
      <c r="ED764" s="9">
        <v>88.95</v>
      </c>
      <c r="EE764" s="9">
        <v>91.8</v>
      </c>
      <c r="EF764" s="9">
        <v>92.1</v>
      </c>
      <c r="EG764" s="9">
        <v>86.95</v>
      </c>
      <c r="EH764" s="9">
        <v>72.45</v>
      </c>
      <c r="EI764" s="9">
        <v>67.900000000000006</v>
      </c>
      <c r="EJ764" s="9">
        <v>67.650000000000006</v>
      </c>
      <c r="EK764" s="9">
        <v>68.05</v>
      </c>
      <c r="EL764" s="9">
        <v>68.599999999999994</v>
      </c>
      <c r="EM764" s="9">
        <v>70.599999999999994</v>
      </c>
      <c r="EN764" s="9">
        <v>76</v>
      </c>
      <c r="EO764" s="9">
        <v>77.8</v>
      </c>
      <c r="EP764" s="9">
        <v>78.05</v>
      </c>
      <c r="EQ764" s="9">
        <v>78</v>
      </c>
      <c r="ER764" s="9">
        <v>77.5</v>
      </c>
      <c r="ES764" s="9">
        <v>74.45</v>
      </c>
      <c r="ET764" s="9">
        <v>66.05</v>
      </c>
      <c r="EU764" s="9">
        <v>63.4</v>
      </c>
      <c r="EV764" s="9">
        <v>63.2</v>
      </c>
      <c r="EW764" s="9">
        <v>63.35</v>
      </c>
      <c r="EX764" s="9">
        <v>63.9</v>
      </c>
      <c r="EY764" s="9">
        <v>66.5</v>
      </c>
      <c r="EZ764" s="9">
        <v>73.8</v>
      </c>
      <c r="FA764" s="9">
        <v>76.150000000000006</v>
      </c>
      <c r="FB764" s="9">
        <v>76.400000000000006</v>
      </c>
      <c r="FC764" s="9">
        <v>76.349999999999994</v>
      </c>
      <c r="FD764" s="9">
        <v>75.8</v>
      </c>
      <c r="FE764" s="9">
        <v>72.849999999999994</v>
      </c>
      <c r="FF764" s="9">
        <v>64.650000000000006</v>
      </c>
      <c r="FG764" s="9">
        <v>62.1</v>
      </c>
      <c r="FH764" s="9">
        <v>61.9</v>
      </c>
      <c r="FI764" s="9">
        <v>62.1</v>
      </c>
      <c r="FJ764" s="9">
        <v>62.55</v>
      </c>
      <c r="FK764" s="9">
        <v>64.849999999999994</v>
      </c>
      <c r="FL764" s="9">
        <v>71.150000000000006</v>
      </c>
      <c r="FM764" s="9">
        <v>73.2</v>
      </c>
      <c r="FO764" s="9">
        <v>83.511700000000005</v>
      </c>
      <c r="FP764" s="7">
        <v>74.27</v>
      </c>
      <c r="FQ764" s="9">
        <v>1.2551000000000001</v>
      </c>
      <c r="FR764" s="7">
        <f t="shared" si="131"/>
        <v>59.174567763524813</v>
      </c>
      <c r="FT764" s="7">
        <v>4.33</v>
      </c>
      <c r="FU764" s="7">
        <v>4.3499999999999996</v>
      </c>
      <c r="FV764" s="9">
        <v>83.603300000000004</v>
      </c>
      <c r="FX764" s="9">
        <v>73.010000000000005</v>
      </c>
      <c r="FY764" s="9">
        <v>72.14</v>
      </c>
      <c r="FZ764" s="9">
        <v>71.599999999999994</v>
      </c>
      <c r="GA764" s="9">
        <v>70.540000000000006</v>
      </c>
      <c r="GB764" s="9">
        <v>69.11</v>
      </c>
    </row>
    <row r="765" spans="1:184" x14ac:dyDescent="0.25">
      <c r="A765" s="6">
        <f t="shared" si="132"/>
        <v>45622</v>
      </c>
      <c r="B765" s="13">
        <f t="shared" si="133"/>
        <v>11</v>
      </c>
      <c r="C765" s="13">
        <f t="shared" si="134"/>
        <v>2024</v>
      </c>
      <c r="D765">
        <f t="shared" si="135"/>
        <v>202411</v>
      </c>
      <c r="E765">
        <f t="shared" si="136"/>
        <v>4</v>
      </c>
      <c r="F765">
        <f t="shared" si="137"/>
        <v>202404</v>
      </c>
      <c r="G765" t="s">
        <v>1901</v>
      </c>
      <c r="H765" s="9">
        <v>4.75</v>
      </c>
      <c r="I765" s="9">
        <v>4.7</v>
      </c>
      <c r="J765" s="10">
        <v>4.6839741999999998</v>
      </c>
      <c r="K765" s="10">
        <v>4.6039754999999998</v>
      </c>
      <c r="L765" s="10">
        <v>4.5111309000000004</v>
      </c>
      <c r="M765" s="10">
        <v>4.4172950000000002</v>
      </c>
      <c r="N765" s="10">
        <v>4.3289103000000004</v>
      </c>
      <c r="O765" s="10">
        <v>4.2491637999999998</v>
      </c>
      <c r="P765" s="10">
        <v>4.1807385000000004</v>
      </c>
      <c r="Q765" s="10">
        <v>4.1246615000000002</v>
      </c>
      <c r="R765" s="10">
        <v>4.0808933999999999</v>
      </c>
      <c r="S765" s="10">
        <v>4.0480124000000002</v>
      </c>
      <c r="T765" s="10">
        <v>4.0241528999999998</v>
      </c>
      <c r="U765" s="10">
        <v>4.0068612999999997</v>
      </c>
      <c r="V765" s="10">
        <v>3.9927448000000001</v>
      </c>
      <c r="W765" s="10">
        <v>3.9805632000000002</v>
      </c>
      <c r="X765" s="10">
        <v>3.9697146999999999</v>
      </c>
      <c r="Y765" s="10">
        <v>3.9595970999999999</v>
      </c>
      <c r="Z765" s="10">
        <v>3.9496080999999998</v>
      </c>
      <c r="AA765" s="10">
        <v>3.9391457000000001</v>
      </c>
      <c r="AB765" s="10">
        <v>3.9277620999999998</v>
      </c>
      <c r="AC765" s="10">
        <v>3.9155413000000001</v>
      </c>
      <c r="AD765" s="10">
        <v>3.9026828999999998</v>
      </c>
      <c r="AE765" s="10">
        <v>3.8893859000000002</v>
      </c>
      <c r="AF765" s="10">
        <v>3.8758492000000002</v>
      </c>
      <c r="AG765" s="10">
        <v>3.8622722999999999</v>
      </c>
      <c r="AH765" s="10">
        <v>3.8488254999999998</v>
      </c>
      <c r="AI765" s="10">
        <v>3.8355640000000002</v>
      </c>
      <c r="AJ765" s="10">
        <v>3.8225150000000001</v>
      </c>
      <c r="AK765" s="10">
        <v>3.8097048999999998</v>
      </c>
      <c r="AL765" s="10">
        <v>3.7971604999999999</v>
      </c>
      <c r="AM765" s="10">
        <v>3.7849086999999999</v>
      </c>
      <c r="AN765" s="10">
        <v>3.7729761000000002</v>
      </c>
      <c r="AO765" s="10">
        <v>3.7613894000000001</v>
      </c>
      <c r="AP765" s="10">
        <v>3.7501755000000001</v>
      </c>
      <c r="AQ765" s="10">
        <v>3.7393610000000002</v>
      </c>
      <c r="AR765" s="10">
        <v>3.7289726999999999</v>
      </c>
      <c r="AS765" s="10">
        <v>3.7190373000000001</v>
      </c>
      <c r="AT765" s="10">
        <v>3.7095767999999998</v>
      </c>
      <c r="AU765" s="10">
        <v>3.7005933999999998</v>
      </c>
      <c r="AV765" s="10">
        <v>3.6920845999999998</v>
      </c>
      <c r="AW765" s="10">
        <v>3.6840481</v>
      </c>
      <c r="AX765" s="10">
        <v>3.6764811000000002</v>
      </c>
      <c r="AY765" s="10">
        <v>3.6693812000000001</v>
      </c>
      <c r="AZ765" s="10">
        <v>3.6627459999999998</v>
      </c>
      <c r="BA765" s="10">
        <v>3.6565729</v>
      </c>
      <c r="BB765" s="10">
        <v>3.6508593999999999</v>
      </c>
      <c r="BC765" s="10">
        <v>3.6456029000000001</v>
      </c>
      <c r="BD765" s="10">
        <v>3.6408010000000002</v>
      </c>
      <c r="BE765" s="10">
        <v>3.6364512000000002</v>
      </c>
      <c r="BF765" s="10">
        <v>3.6325506000000001</v>
      </c>
      <c r="BG765" s="10">
        <v>3.6290944999999999</v>
      </c>
      <c r="BH765" s="10">
        <v>3.6260778999999999</v>
      </c>
      <c r="BI765" s="10">
        <v>3.6234955000000002</v>
      </c>
      <c r="BJ765" s="10">
        <v>3.6213422</v>
      </c>
      <c r="BK765" s="10">
        <v>3.6196128999999999</v>
      </c>
      <c r="BL765" s="10">
        <v>3.6183024000000001</v>
      </c>
      <c r="BM765" s="10">
        <v>3.6174054999999998</v>
      </c>
      <c r="BN765" s="10">
        <v>3.6169169999999999</v>
      </c>
      <c r="BO765" s="10">
        <v>3.6168319000000002</v>
      </c>
      <c r="BP765" s="10">
        <v>3.6171449999999998</v>
      </c>
      <c r="BQ765" s="10">
        <v>3.6178511000000002</v>
      </c>
      <c r="BR765" s="10">
        <v>3.6298335000000002</v>
      </c>
      <c r="BS765" s="10">
        <v>3.6533389999999999</v>
      </c>
      <c r="BU765" s="9">
        <v>118.29</v>
      </c>
      <c r="BV765" s="9">
        <v>120.51</v>
      </c>
      <c r="BW765" s="9">
        <v>121.01</v>
      </c>
      <c r="BX765" s="9">
        <v>118.94</v>
      </c>
      <c r="BY765" s="9">
        <v>115.21</v>
      </c>
      <c r="BZ765" s="9">
        <v>112.8</v>
      </c>
      <c r="CA765" s="9">
        <v>110.94</v>
      </c>
      <c r="CB765" s="9">
        <v>110.24</v>
      </c>
      <c r="CC765" s="9">
        <v>109.63</v>
      </c>
      <c r="CD765" s="9">
        <v>108.86</v>
      </c>
      <c r="CE765" s="9">
        <v>107.2</v>
      </c>
      <c r="CF765" s="9">
        <v>108.59</v>
      </c>
      <c r="CG765" s="9">
        <v>110.39</v>
      </c>
      <c r="CH765" s="9">
        <v>109.83</v>
      </c>
      <c r="CI765" s="9">
        <v>107.82</v>
      </c>
      <c r="CJ765" s="9">
        <v>101.58</v>
      </c>
      <c r="CK765" s="9">
        <v>90.28</v>
      </c>
      <c r="CL765" s="9">
        <v>84.73</v>
      </c>
      <c r="CM765" s="9">
        <v>82.18</v>
      </c>
      <c r="CN765" s="9">
        <v>82.36</v>
      </c>
      <c r="CO765" s="9">
        <v>82.95</v>
      </c>
      <c r="CP765" s="9">
        <v>83.97</v>
      </c>
      <c r="CQ765" s="9">
        <v>87.21</v>
      </c>
      <c r="CR765" s="9">
        <v>88.84</v>
      </c>
      <c r="CS765" s="9">
        <v>90.9</v>
      </c>
      <c r="CT765" s="9">
        <v>92.6</v>
      </c>
      <c r="CU765" s="9">
        <v>90.89</v>
      </c>
      <c r="CV765" s="9">
        <v>85.22</v>
      </c>
      <c r="CW765" s="9">
        <v>73.14</v>
      </c>
      <c r="CX765" s="9">
        <v>70.5</v>
      </c>
      <c r="CY765" s="9">
        <v>69.27</v>
      </c>
      <c r="CZ765" s="9">
        <v>70.02</v>
      </c>
      <c r="DA765" s="9">
        <v>70.31</v>
      </c>
      <c r="DB765" s="9">
        <v>70.959999999999994</v>
      </c>
      <c r="DC765" s="9">
        <v>74.22</v>
      </c>
      <c r="DD765" s="9">
        <v>76.53</v>
      </c>
      <c r="DE765" s="9">
        <v>80.13</v>
      </c>
      <c r="DF765" s="9">
        <v>83.49</v>
      </c>
      <c r="DG765" s="9">
        <v>82.66</v>
      </c>
      <c r="DH765" s="9">
        <v>79.2</v>
      </c>
      <c r="DI765" s="9">
        <v>71.69</v>
      </c>
      <c r="DJ765" s="9">
        <v>67.510000000000005</v>
      </c>
      <c r="DK765" s="9">
        <v>66.239999999999995</v>
      </c>
      <c r="DL765" s="9">
        <v>66.14</v>
      </c>
      <c r="DM765" s="9">
        <v>64.989999999999995</v>
      </c>
      <c r="DN765" s="9">
        <v>68.3</v>
      </c>
      <c r="DO765" s="9">
        <v>72.16</v>
      </c>
      <c r="DP765" s="9">
        <v>76.22</v>
      </c>
      <c r="DR765" s="9">
        <v>94.25</v>
      </c>
      <c r="DS765" s="9">
        <v>102.7</v>
      </c>
      <c r="DT765" s="9">
        <v>102.45</v>
      </c>
      <c r="DU765" s="9">
        <v>95.85</v>
      </c>
      <c r="DV765" s="9">
        <v>87.1</v>
      </c>
      <c r="DW765" s="9">
        <v>84.9</v>
      </c>
      <c r="DX765" s="9">
        <v>84.2</v>
      </c>
      <c r="DY765" s="9">
        <v>82.55</v>
      </c>
      <c r="DZ765" s="9">
        <v>82.55</v>
      </c>
      <c r="EA765" s="9">
        <v>85.25</v>
      </c>
      <c r="EB765" s="9">
        <v>85.9</v>
      </c>
      <c r="EC765" s="9">
        <v>86.35</v>
      </c>
      <c r="ED765" s="9">
        <v>87.65</v>
      </c>
      <c r="EE765" s="9">
        <v>90.6</v>
      </c>
      <c r="EF765" s="9">
        <v>90.9</v>
      </c>
      <c r="EG765" s="9">
        <v>85.9</v>
      </c>
      <c r="EH765" s="9">
        <v>71.650000000000006</v>
      </c>
      <c r="EI765" s="9">
        <v>67.2</v>
      </c>
      <c r="EJ765" s="9">
        <v>66.95</v>
      </c>
      <c r="EK765" s="9">
        <v>67.349999999999994</v>
      </c>
      <c r="EL765" s="9">
        <v>67.900000000000006</v>
      </c>
      <c r="EM765" s="9">
        <v>69.95</v>
      </c>
      <c r="EN765" s="9">
        <v>75.5</v>
      </c>
      <c r="EO765" s="9">
        <v>77.3</v>
      </c>
      <c r="EP765" s="9">
        <v>77.599999999999994</v>
      </c>
      <c r="EQ765" s="9">
        <v>77.55</v>
      </c>
      <c r="ER765" s="9">
        <v>77.05</v>
      </c>
      <c r="ES765" s="9">
        <v>73.8</v>
      </c>
      <c r="ET765" s="9">
        <v>64.95</v>
      </c>
      <c r="EU765" s="9">
        <v>62.15</v>
      </c>
      <c r="EV765" s="9">
        <v>61.95</v>
      </c>
      <c r="EW765" s="9">
        <v>62.1</v>
      </c>
      <c r="EX765" s="9">
        <v>62.65</v>
      </c>
      <c r="EY765" s="9">
        <v>65.400000000000006</v>
      </c>
      <c r="EZ765" s="9">
        <v>73.05</v>
      </c>
      <c r="FA765" s="9">
        <v>75.5</v>
      </c>
      <c r="FB765" s="9">
        <v>75.75</v>
      </c>
      <c r="FC765" s="9">
        <v>75.650000000000006</v>
      </c>
      <c r="FD765" s="9">
        <v>75.150000000000006</v>
      </c>
      <c r="FE765" s="9">
        <v>72.150000000000006</v>
      </c>
      <c r="FF765" s="9">
        <v>63.95</v>
      </c>
      <c r="FG765" s="9">
        <v>61.4</v>
      </c>
      <c r="FH765" s="9">
        <v>61.2</v>
      </c>
      <c r="FI765" s="9">
        <v>61.4</v>
      </c>
      <c r="FJ765" s="9">
        <v>61.85</v>
      </c>
      <c r="FK765" s="9">
        <v>64.150000000000006</v>
      </c>
      <c r="FL765" s="9">
        <v>70.45</v>
      </c>
      <c r="FM765" s="9">
        <v>72.5</v>
      </c>
      <c r="FO765" s="9">
        <v>83.641800000000003</v>
      </c>
      <c r="FP765" s="7">
        <v>74.56</v>
      </c>
      <c r="FQ765" s="9">
        <v>1.2563</v>
      </c>
      <c r="FR765" s="7">
        <f t="shared" si="131"/>
        <v>59.348881636551781</v>
      </c>
      <c r="FT765" s="7">
        <v>4.32</v>
      </c>
      <c r="FU765" s="7">
        <v>4.34</v>
      </c>
      <c r="FV765" s="9">
        <v>83.722899999999996</v>
      </c>
      <c r="FX765" s="9">
        <v>72.81</v>
      </c>
      <c r="FY765" s="9">
        <v>72.010000000000005</v>
      </c>
      <c r="FZ765" s="9">
        <v>71.48</v>
      </c>
      <c r="GA765" s="9">
        <v>70.52</v>
      </c>
      <c r="GB765" s="9">
        <v>69.28</v>
      </c>
    </row>
    <row r="766" spans="1:184" x14ac:dyDescent="0.25">
      <c r="A766" s="6">
        <f t="shared" si="132"/>
        <v>45623</v>
      </c>
      <c r="B766" s="13">
        <f t="shared" si="133"/>
        <v>11</v>
      </c>
      <c r="C766" s="13">
        <f t="shared" si="134"/>
        <v>2024</v>
      </c>
      <c r="D766">
        <f t="shared" si="135"/>
        <v>202411</v>
      </c>
      <c r="E766">
        <f t="shared" si="136"/>
        <v>4</v>
      </c>
      <c r="F766">
        <f t="shared" si="137"/>
        <v>202404</v>
      </c>
      <c r="G766" t="s">
        <v>1902</v>
      </c>
      <c r="H766" s="9">
        <v>4.75</v>
      </c>
      <c r="I766" s="9">
        <v>4.7</v>
      </c>
      <c r="J766" s="10">
        <v>4.6829096000000003</v>
      </c>
      <c r="K766" s="10">
        <v>4.6036427</v>
      </c>
      <c r="L766" s="10">
        <v>4.5124148000000002</v>
      </c>
      <c r="M766" s="10">
        <v>4.4203302999999998</v>
      </c>
      <c r="N766" s="10">
        <v>4.3329955</v>
      </c>
      <c r="O766" s="10">
        <v>4.2535679999999996</v>
      </c>
      <c r="P766" s="10">
        <v>4.1849525999999999</v>
      </c>
      <c r="Q766" s="10">
        <v>4.1287900000000004</v>
      </c>
      <c r="R766" s="10">
        <v>4.0853216000000003</v>
      </c>
      <c r="S766" s="10">
        <v>4.0533675999999996</v>
      </c>
      <c r="T766" s="10">
        <v>4.0305492999999997</v>
      </c>
      <c r="U766" s="10">
        <v>4.0142500999999999</v>
      </c>
      <c r="V766" s="10">
        <v>4.0003957999999997</v>
      </c>
      <c r="W766" s="10">
        <v>3.9876692</v>
      </c>
      <c r="X766" s="10">
        <v>3.9755902999999999</v>
      </c>
      <c r="Y766" s="10">
        <v>3.9636786000000002</v>
      </c>
      <c r="Z766" s="10">
        <v>3.9514539000000002</v>
      </c>
      <c r="AA766" s="10">
        <v>3.9384361000000001</v>
      </c>
      <c r="AB766" s="10">
        <v>3.9242851999999999</v>
      </c>
      <c r="AC766" s="10">
        <v>3.9091455000000002</v>
      </c>
      <c r="AD766" s="10">
        <v>3.8932663999999999</v>
      </c>
      <c r="AE766" s="10">
        <v>3.8768967000000001</v>
      </c>
      <c r="AF766" s="10">
        <v>3.8602850000000002</v>
      </c>
      <c r="AG766" s="10">
        <v>3.8436807000000002</v>
      </c>
      <c r="AH766" s="10">
        <v>3.8272959000000002</v>
      </c>
      <c r="AI766" s="10">
        <v>3.8111958000000001</v>
      </c>
      <c r="AJ766" s="10">
        <v>3.7954097</v>
      </c>
      <c r="AK766" s="10">
        <v>3.7799659999999999</v>
      </c>
      <c r="AL766" s="10">
        <v>3.7648934000000001</v>
      </c>
      <c r="AM766" s="10">
        <v>3.7502209999999998</v>
      </c>
      <c r="AN766" s="10">
        <v>3.7359775000000002</v>
      </c>
      <c r="AO766" s="10">
        <v>3.7221913999999998</v>
      </c>
      <c r="AP766" s="10">
        <v>3.7088918</v>
      </c>
      <c r="AQ766" s="10">
        <v>3.6961073999999998</v>
      </c>
      <c r="AR766" s="10">
        <v>3.6838666999999998</v>
      </c>
      <c r="AS766" s="10">
        <v>3.6721989000000002</v>
      </c>
      <c r="AT766" s="10">
        <v>3.6611280000000002</v>
      </c>
      <c r="AU766" s="10">
        <v>3.6506558999999998</v>
      </c>
      <c r="AV766" s="10">
        <v>3.6407778999999998</v>
      </c>
      <c r="AW766" s="10">
        <v>3.6314893000000001</v>
      </c>
      <c r="AX766" s="10">
        <v>3.6227852</v>
      </c>
      <c r="AY766" s="10">
        <v>3.6146607999999998</v>
      </c>
      <c r="AZ766" s="10">
        <v>3.6071114</v>
      </c>
      <c r="BA766" s="10">
        <v>3.6001319999999999</v>
      </c>
      <c r="BB766" s="10">
        <v>3.593718</v>
      </c>
      <c r="BC766" s="10">
        <v>3.5878646000000001</v>
      </c>
      <c r="BD766" s="10">
        <v>3.5825670000000001</v>
      </c>
      <c r="BE766" s="10">
        <v>3.5778203</v>
      </c>
      <c r="BF766" s="10">
        <v>3.5736186000000001</v>
      </c>
      <c r="BG766" s="10">
        <v>3.5699507000000001</v>
      </c>
      <c r="BH766" s="10">
        <v>3.5668039999999999</v>
      </c>
      <c r="BI766" s="10">
        <v>3.5641658000000001</v>
      </c>
      <c r="BJ766" s="10">
        <v>3.5620235</v>
      </c>
      <c r="BK766" s="10">
        <v>3.5603644000000001</v>
      </c>
      <c r="BL766" s="10">
        <v>3.5591759999999999</v>
      </c>
      <c r="BM766" s="10">
        <v>3.5584454999999999</v>
      </c>
      <c r="BN766" s="10">
        <v>3.5581603999999998</v>
      </c>
      <c r="BO766" s="10">
        <v>3.5583079999999998</v>
      </c>
      <c r="BP766" s="10">
        <v>3.5588755999999999</v>
      </c>
      <c r="BQ766" s="10">
        <v>3.5598507000000001</v>
      </c>
      <c r="BR766" s="10">
        <v>3.5735139</v>
      </c>
      <c r="BS766" s="10">
        <v>3.5984452</v>
      </c>
      <c r="BU766" s="9">
        <v>116.99</v>
      </c>
      <c r="BV766" s="9">
        <v>119.24</v>
      </c>
      <c r="BW766" s="9">
        <v>119.67</v>
      </c>
      <c r="BX766" s="9">
        <v>117.25</v>
      </c>
      <c r="BY766" s="9">
        <v>113.87</v>
      </c>
      <c r="BZ766" s="9">
        <v>111.42</v>
      </c>
      <c r="CA766" s="9">
        <v>109.77</v>
      </c>
      <c r="CB766" s="9">
        <v>108.77</v>
      </c>
      <c r="CC766" s="9">
        <v>108.16</v>
      </c>
      <c r="CD766" s="9">
        <v>107.39</v>
      </c>
      <c r="CE766" s="9">
        <v>106.48</v>
      </c>
      <c r="CF766" s="9">
        <v>107.88</v>
      </c>
      <c r="CG766" s="9">
        <v>109.68</v>
      </c>
      <c r="CH766" s="9">
        <v>109.32</v>
      </c>
      <c r="CI766" s="9">
        <v>107.31</v>
      </c>
      <c r="CJ766" s="9">
        <v>101.06</v>
      </c>
      <c r="CK766" s="9">
        <v>89.72</v>
      </c>
      <c r="CL766" s="9">
        <v>84.13</v>
      </c>
      <c r="CM766" s="9">
        <v>81.55</v>
      </c>
      <c r="CN766" s="9">
        <v>81.7</v>
      </c>
      <c r="CO766" s="9">
        <v>82.25</v>
      </c>
      <c r="CP766" s="9">
        <v>83.23</v>
      </c>
      <c r="CQ766" s="9">
        <v>86.21</v>
      </c>
      <c r="CR766" s="9">
        <v>87.84</v>
      </c>
      <c r="CS766" s="9">
        <v>89.9</v>
      </c>
      <c r="CT766" s="9">
        <v>91.6</v>
      </c>
      <c r="CU766" s="9">
        <v>89.89</v>
      </c>
      <c r="CV766" s="9">
        <v>84.22</v>
      </c>
      <c r="CW766" s="9">
        <v>72.64</v>
      </c>
      <c r="CX766" s="9">
        <v>70</v>
      </c>
      <c r="CY766" s="9">
        <v>68.77</v>
      </c>
      <c r="CZ766" s="9">
        <v>69.52</v>
      </c>
      <c r="DA766" s="9">
        <v>69.81</v>
      </c>
      <c r="DB766" s="9">
        <v>70.459999999999994</v>
      </c>
      <c r="DC766" s="9">
        <v>73.69</v>
      </c>
      <c r="DD766" s="9">
        <v>76</v>
      </c>
      <c r="DE766" s="9">
        <v>79.599999999999994</v>
      </c>
      <c r="DF766" s="9">
        <v>82.96</v>
      </c>
      <c r="DG766" s="9">
        <v>82.13</v>
      </c>
      <c r="DH766" s="9">
        <v>78.67</v>
      </c>
      <c r="DI766" s="9">
        <v>71.459999999999994</v>
      </c>
      <c r="DJ766" s="9">
        <v>67.28</v>
      </c>
      <c r="DK766" s="9">
        <v>66.010000000000005</v>
      </c>
      <c r="DL766" s="9">
        <v>65.91</v>
      </c>
      <c r="DM766" s="9">
        <v>64.760000000000005</v>
      </c>
      <c r="DN766" s="9">
        <v>68.069999999999993</v>
      </c>
      <c r="DO766" s="9">
        <v>71.930000000000007</v>
      </c>
      <c r="DP766" s="9">
        <v>75.989999999999995</v>
      </c>
      <c r="DR766" s="9">
        <v>93.35</v>
      </c>
      <c r="DS766" s="9">
        <v>101.35</v>
      </c>
      <c r="DT766" s="9">
        <v>101.25</v>
      </c>
      <c r="DU766" s="9">
        <v>94.4</v>
      </c>
      <c r="DV766" s="9">
        <v>86.5</v>
      </c>
      <c r="DW766" s="9">
        <v>83.3</v>
      </c>
      <c r="DX766" s="9">
        <v>82.6</v>
      </c>
      <c r="DY766" s="9">
        <v>81.3</v>
      </c>
      <c r="DZ766" s="9">
        <v>81.3</v>
      </c>
      <c r="EA766" s="9">
        <v>84</v>
      </c>
      <c r="EB766" s="9">
        <v>85.35</v>
      </c>
      <c r="EC766" s="9">
        <v>86.05</v>
      </c>
      <c r="ED766" s="9">
        <v>87.5</v>
      </c>
      <c r="EE766" s="9">
        <v>90.75</v>
      </c>
      <c r="EF766" s="9">
        <v>91.15</v>
      </c>
      <c r="EG766" s="9">
        <v>85.95</v>
      </c>
      <c r="EH766" s="9">
        <v>71.099999999999994</v>
      </c>
      <c r="EI766" s="9">
        <v>66.45</v>
      </c>
      <c r="EJ766" s="9">
        <v>66.2</v>
      </c>
      <c r="EK766" s="9">
        <v>66.599999999999994</v>
      </c>
      <c r="EL766" s="9">
        <v>67.150000000000006</v>
      </c>
      <c r="EM766" s="9">
        <v>69.3</v>
      </c>
      <c r="EN766" s="9">
        <v>75</v>
      </c>
      <c r="EO766" s="9">
        <v>76.900000000000006</v>
      </c>
      <c r="EP766" s="9">
        <v>77.150000000000006</v>
      </c>
      <c r="EQ766" s="9">
        <v>77.150000000000006</v>
      </c>
      <c r="ER766" s="9">
        <v>76.599999999999994</v>
      </c>
      <c r="ES766" s="9">
        <v>73.25</v>
      </c>
      <c r="ET766" s="9">
        <v>64.150000000000006</v>
      </c>
      <c r="EU766" s="9">
        <v>61.25</v>
      </c>
      <c r="EV766" s="9">
        <v>61.05</v>
      </c>
      <c r="EW766" s="9">
        <v>61.25</v>
      </c>
      <c r="EX766" s="9">
        <v>61.75</v>
      </c>
      <c r="EY766" s="9">
        <v>64.5</v>
      </c>
      <c r="EZ766" s="9">
        <v>71.95</v>
      </c>
      <c r="FA766" s="9">
        <v>74.3</v>
      </c>
      <c r="FB766" s="9">
        <v>74.55</v>
      </c>
      <c r="FC766" s="9">
        <v>74.45</v>
      </c>
      <c r="FD766" s="9">
        <v>74</v>
      </c>
      <c r="FE766" s="9">
        <v>71.55</v>
      </c>
      <c r="FF766" s="9">
        <v>65</v>
      </c>
      <c r="FG766" s="9">
        <v>62.95</v>
      </c>
      <c r="FH766" s="9">
        <v>62.8</v>
      </c>
      <c r="FI766" s="9">
        <v>62.95</v>
      </c>
      <c r="FJ766" s="9">
        <v>63.35</v>
      </c>
      <c r="FK766" s="9">
        <v>65.400000000000006</v>
      </c>
      <c r="FL766" s="9">
        <v>71.099999999999994</v>
      </c>
      <c r="FM766" s="9">
        <v>72.95</v>
      </c>
      <c r="FO766" s="9">
        <v>84.002600000000001</v>
      </c>
      <c r="FP766" s="7">
        <v>73.91</v>
      </c>
      <c r="FQ766" s="9">
        <v>1.2677</v>
      </c>
      <c r="FR766" s="7">
        <f t="shared" si="131"/>
        <v>58.302437485209431</v>
      </c>
      <c r="FT766" s="7">
        <v>4.29</v>
      </c>
      <c r="FU766" s="7">
        <v>4.29</v>
      </c>
      <c r="FV766" s="9">
        <v>84.050399999999996</v>
      </c>
      <c r="FX766" s="9">
        <v>72.83</v>
      </c>
      <c r="FY766" s="9">
        <v>71.930000000000007</v>
      </c>
      <c r="FZ766" s="9">
        <v>71.31</v>
      </c>
      <c r="GA766" s="9">
        <v>70.3</v>
      </c>
      <c r="GB766" s="9">
        <v>69.05</v>
      </c>
    </row>
    <row r="767" spans="1:184" x14ac:dyDescent="0.25">
      <c r="A767" s="6">
        <f t="shared" si="132"/>
        <v>45624</v>
      </c>
      <c r="B767" s="13">
        <f t="shared" si="133"/>
        <v>11</v>
      </c>
      <c r="C767" s="13">
        <f t="shared" si="134"/>
        <v>2024</v>
      </c>
      <c r="D767">
        <f t="shared" si="135"/>
        <v>202411</v>
      </c>
      <c r="E767">
        <f t="shared" si="136"/>
        <v>4</v>
      </c>
      <c r="F767">
        <f t="shared" si="137"/>
        <v>202404</v>
      </c>
      <c r="G767" t="s">
        <v>1903</v>
      </c>
      <c r="H767" s="9">
        <v>4.75</v>
      </c>
      <c r="I767" s="9">
        <v>4.7</v>
      </c>
      <c r="J767" s="10">
        <v>4.6832232999999999</v>
      </c>
      <c r="K767" s="10">
        <v>4.6052533999999996</v>
      </c>
      <c r="L767" s="10">
        <v>4.5136279999999998</v>
      </c>
      <c r="M767" s="10">
        <v>4.4205528999999997</v>
      </c>
      <c r="N767" s="10">
        <v>4.3319112000000004</v>
      </c>
      <c r="O767" s="10">
        <v>4.2511523000000002</v>
      </c>
      <c r="P767" s="10">
        <v>4.1811338999999998</v>
      </c>
      <c r="Q767" s="10">
        <v>4.1235897000000001</v>
      </c>
      <c r="R767" s="10">
        <v>4.0784444999999998</v>
      </c>
      <c r="S767" s="10">
        <v>4.0446637000000001</v>
      </c>
      <c r="T767" s="10">
        <v>4.0199448999999996</v>
      </c>
      <c r="U767" s="10">
        <v>4.0014924000000001</v>
      </c>
      <c r="V767" s="10">
        <v>3.9850873999999998</v>
      </c>
      <c r="W767" s="10">
        <v>3.9694557000000001</v>
      </c>
      <c r="X767" s="10">
        <v>3.9542028999999999</v>
      </c>
      <c r="Y767" s="10">
        <v>3.9389341999999998</v>
      </c>
      <c r="Z767" s="10">
        <v>3.9232545999999999</v>
      </c>
      <c r="AA767" s="10">
        <v>3.9067698000000002</v>
      </c>
      <c r="AB767" s="10">
        <v>3.8892258000000002</v>
      </c>
      <c r="AC767" s="10">
        <v>3.870854</v>
      </c>
      <c r="AD767" s="10">
        <v>3.8519917000000001</v>
      </c>
      <c r="AE767" s="10">
        <v>3.8329749999999998</v>
      </c>
      <c r="AF767" s="10">
        <v>3.8141403999999999</v>
      </c>
      <c r="AG767" s="10">
        <v>3.7958248999999999</v>
      </c>
      <c r="AH767" s="10">
        <v>3.7783163000000002</v>
      </c>
      <c r="AI767" s="10">
        <v>3.7616654999999999</v>
      </c>
      <c r="AJ767" s="10">
        <v>3.7458523000000001</v>
      </c>
      <c r="AK767" s="10">
        <v>3.7308555000000001</v>
      </c>
      <c r="AL767" s="10">
        <v>3.7166541</v>
      </c>
      <c r="AM767" s="10">
        <v>3.7032276999999998</v>
      </c>
      <c r="AN767" s="10">
        <v>3.6905553000000002</v>
      </c>
      <c r="AO767" s="10">
        <v>3.6786159</v>
      </c>
      <c r="AP767" s="10">
        <v>3.6673889000000002</v>
      </c>
      <c r="AQ767" s="10">
        <v>3.6568534000000001</v>
      </c>
      <c r="AR767" s="10">
        <v>3.6469885</v>
      </c>
      <c r="AS767" s="10">
        <v>3.6377733999999999</v>
      </c>
      <c r="AT767" s="10">
        <v>3.6291875999999998</v>
      </c>
      <c r="AU767" s="10">
        <v>3.6212108999999999</v>
      </c>
      <c r="AV767" s="10">
        <v>3.6138238999999999</v>
      </c>
      <c r="AW767" s="10">
        <v>3.6070069999999999</v>
      </c>
      <c r="AX767" s="10">
        <v>3.6007402000000002</v>
      </c>
      <c r="AY767" s="10">
        <v>3.5950042999999998</v>
      </c>
      <c r="AZ767" s="10">
        <v>3.5897793</v>
      </c>
      <c r="BA767" s="10">
        <v>3.5850455999999999</v>
      </c>
      <c r="BB767" s="10">
        <v>3.5807837</v>
      </c>
      <c r="BC767" s="10">
        <v>3.5769738000000002</v>
      </c>
      <c r="BD767" s="10">
        <v>3.5735961999999999</v>
      </c>
      <c r="BE767" s="10">
        <v>3.5706313999999999</v>
      </c>
      <c r="BF767" s="10">
        <v>3.5680618000000002</v>
      </c>
      <c r="BG767" s="10">
        <v>3.5658794</v>
      </c>
      <c r="BH767" s="10">
        <v>3.5640789000000002</v>
      </c>
      <c r="BI767" s="10">
        <v>3.5626547999999998</v>
      </c>
      <c r="BJ767" s="10">
        <v>3.5616017000000002</v>
      </c>
      <c r="BK767" s="10">
        <v>3.5609142999999999</v>
      </c>
      <c r="BL767" s="10">
        <v>3.5605872000000001</v>
      </c>
      <c r="BM767" s="10">
        <v>3.5606149999999999</v>
      </c>
      <c r="BN767" s="10">
        <v>3.5609923000000001</v>
      </c>
      <c r="BO767" s="10">
        <v>3.5617136999999999</v>
      </c>
      <c r="BP767" s="10">
        <v>3.5627738</v>
      </c>
      <c r="BQ767" s="10">
        <v>3.5641672999999998</v>
      </c>
      <c r="BR767" s="10">
        <v>3.5790555999999998</v>
      </c>
      <c r="BS767" s="10">
        <v>3.6035487000000002</v>
      </c>
      <c r="BU767" s="9">
        <v>115.44</v>
      </c>
      <c r="BV767" s="9">
        <v>117.55</v>
      </c>
      <c r="BW767" s="9">
        <v>117.94</v>
      </c>
      <c r="BX767" s="9">
        <v>115.88</v>
      </c>
      <c r="BY767" s="9">
        <v>112.66</v>
      </c>
      <c r="BZ767" s="9">
        <v>110.15</v>
      </c>
      <c r="CA767" s="9">
        <v>109.16</v>
      </c>
      <c r="CB767" s="9">
        <v>107.77</v>
      </c>
      <c r="CC767" s="9">
        <v>107.32</v>
      </c>
      <c r="CD767" s="9">
        <v>106.87</v>
      </c>
      <c r="CE767" s="9">
        <v>105.9</v>
      </c>
      <c r="CF767" s="9">
        <v>107.45</v>
      </c>
      <c r="CG767" s="9">
        <v>109.25</v>
      </c>
      <c r="CH767" s="9">
        <v>108.95</v>
      </c>
      <c r="CI767" s="9">
        <v>107.03</v>
      </c>
      <c r="CJ767" s="9">
        <v>100.87</v>
      </c>
      <c r="CK767" s="9">
        <v>89.83</v>
      </c>
      <c r="CL767" s="9">
        <v>84.24</v>
      </c>
      <c r="CM767" s="9">
        <v>81.66</v>
      </c>
      <c r="CN767" s="9">
        <v>81.81</v>
      </c>
      <c r="CO767" s="9">
        <v>82.36</v>
      </c>
      <c r="CP767" s="9">
        <v>83.34</v>
      </c>
      <c r="CQ767" s="9">
        <v>86.12</v>
      </c>
      <c r="CR767" s="9">
        <v>87.75</v>
      </c>
      <c r="CS767" s="9">
        <v>89.81</v>
      </c>
      <c r="CT767" s="9">
        <v>91.51</v>
      </c>
      <c r="CU767" s="9">
        <v>89.8</v>
      </c>
      <c r="CV767" s="9">
        <v>84.13</v>
      </c>
      <c r="CW767" s="9">
        <v>72.650000000000006</v>
      </c>
      <c r="CX767" s="9">
        <v>70.010000000000005</v>
      </c>
      <c r="CY767" s="9">
        <v>68.78</v>
      </c>
      <c r="CZ767" s="9">
        <v>69.53</v>
      </c>
      <c r="DA767" s="9">
        <v>69.819999999999993</v>
      </c>
      <c r="DB767" s="9">
        <v>70.47</v>
      </c>
      <c r="DC767" s="9">
        <v>73.3</v>
      </c>
      <c r="DD767" s="9">
        <v>75.61</v>
      </c>
      <c r="DE767" s="9">
        <v>79.209999999999994</v>
      </c>
      <c r="DF767" s="9">
        <v>82.57</v>
      </c>
      <c r="DG767" s="9">
        <v>81.739999999999995</v>
      </c>
      <c r="DH767" s="9">
        <v>78.28</v>
      </c>
      <c r="DI767" s="9">
        <v>71.27</v>
      </c>
      <c r="DJ767" s="9">
        <v>67.09</v>
      </c>
      <c r="DK767" s="9">
        <v>65.819999999999993</v>
      </c>
      <c r="DL767" s="9">
        <v>65.72</v>
      </c>
      <c r="DM767" s="9">
        <v>64.569999999999993</v>
      </c>
      <c r="DN767" s="9">
        <v>67.88</v>
      </c>
      <c r="DO767" s="9">
        <v>71.739999999999995</v>
      </c>
      <c r="DP767" s="9">
        <v>75.8</v>
      </c>
      <c r="DR767" s="9">
        <v>92.8</v>
      </c>
      <c r="DS767" s="9">
        <v>100.55</v>
      </c>
      <c r="DT767" s="9">
        <v>101</v>
      </c>
      <c r="DU767" s="9">
        <v>94.35</v>
      </c>
      <c r="DV767" s="9">
        <v>85.85</v>
      </c>
      <c r="DW767" s="9">
        <v>83.4</v>
      </c>
      <c r="DX767" s="9">
        <v>82.7</v>
      </c>
      <c r="DY767" s="9">
        <v>81.45</v>
      </c>
      <c r="DZ767" s="9">
        <v>81.45</v>
      </c>
      <c r="EA767" s="9">
        <v>84.15</v>
      </c>
      <c r="EB767" s="9">
        <v>85.8</v>
      </c>
      <c r="EC767" s="9">
        <v>86.55</v>
      </c>
      <c r="ED767" s="9">
        <v>87.75</v>
      </c>
      <c r="EE767" s="9">
        <v>90.35</v>
      </c>
      <c r="EF767" s="9">
        <v>90.55</v>
      </c>
      <c r="EG767" s="9">
        <v>85.4</v>
      </c>
      <c r="EH767" s="9">
        <v>70.849999999999994</v>
      </c>
      <c r="EI767" s="9">
        <v>66.349999999999994</v>
      </c>
      <c r="EJ767" s="9">
        <v>66.099999999999994</v>
      </c>
      <c r="EK767" s="9">
        <v>66.5</v>
      </c>
      <c r="EL767" s="9">
        <v>67.05</v>
      </c>
      <c r="EM767" s="9">
        <v>69.099999999999994</v>
      </c>
      <c r="EN767" s="9">
        <v>74.8</v>
      </c>
      <c r="EO767" s="9">
        <v>76.650000000000006</v>
      </c>
      <c r="EP767" s="9">
        <v>76.900000000000006</v>
      </c>
      <c r="EQ767" s="9">
        <v>76.900000000000006</v>
      </c>
      <c r="ER767" s="9">
        <v>76.349999999999994</v>
      </c>
      <c r="ES767" s="9">
        <v>73</v>
      </c>
      <c r="ET767" s="9">
        <v>63.9</v>
      </c>
      <c r="EU767" s="9">
        <v>61</v>
      </c>
      <c r="EV767" s="9">
        <v>60.8</v>
      </c>
      <c r="EW767" s="9">
        <v>60.95</v>
      </c>
      <c r="EX767" s="9">
        <v>61.5</v>
      </c>
      <c r="EY767" s="9">
        <v>64.3</v>
      </c>
      <c r="EZ767" s="9">
        <v>72</v>
      </c>
      <c r="FA767" s="9">
        <v>74.45</v>
      </c>
      <c r="FB767" s="9">
        <v>74.650000000000006</v>
      </c>
      <c r="FC767" s="9">
        <v>74.55</v>
      </c>
      <c r="FD767" s="9">
        <v>74.099999999999994</v>
      </c>
      <c r="FE767" s="9">
        <v>71.650000000000006</v>
      </c>
      <c r="FF767" s="9">
        <v>65.099999999999994</v>
      </c>
      <c r="FG767" s="9">
        <v>63.05</v>
      </c>
      <c r="FH767" s="9">
        <v>62.9</v>
      </c>
      <c r="FI767" s="9">
        <v>63.05</v>
      </c>
      <c r="FJ767" s="9">
        <v>63.45</v>
      </c>
      <c r="FK767" s="9">
        <v>65.5</v>
      </c>
      <c r="FL767" s="9">
        <v>71.2</v>
      </c>
      <c r="FM767" s="9">
        <v>73.05</v>
      </c>
      <c r="FO767" s="9">
        <v>84.114000000000004</v>
      </c>
      <c r="FP767" s="7">
        <v>73.92</v>
      </c>
      <c r="FQ767" s="9">
        <v>1.2682</v>
      </c>
      <c r="FR767" s="7">
        <f t="shared" si="131"/>
        <v>58.287336382274091</v>
      </c>
      <c r="FT767" s="7">
        <v>4.28</v>
      </c>
      <c r="FU767" s="7">
        <v>4.28</v>
      </c>
      <c r="FV767" s="9">
        <v>84.167900000000003</v>
      </c>
      <c r="FX767" s="9">
        <v>73.28</v>
      </c>
      <c r="FY767" s="9">
        <v>72.41</v>
      </c>
      <c r="FZ767" s="9">
        <v>71.8</v>
      </c>
      <c r="GA767" s="9">
        <v>70.760000000000005</v>
      </c>
      <c r="GB767" s="9">
        <v>69.44</v>
      </c>
    </row>
    <row r="768" spans="1:184" x14ac:dyDescent="0.25">
      <c r="A768" s="6">
        <f t="shared" si="132"/>
        <v>45625</v>
      </c>
      <c r="B768" s="13">
        <f t="shared" si="133"/>
        <v>11</v>
      </c>
      <c r="C768" s="13">
        <f t="shared" si="134"/>
        <v>2024</v>
      </c>
      <c r="D768">
        <f t="shared" si="135"/>
        <v>202411</v>
      </c>
      <c r="E768">
        <f t="shared" si="136"/>
        <v>4</v>
      </c>
      <c r="F768">
        <f t="shared" si="137"/>
        <v>202404</v>
      </c>
      <c r="G768" t="s">
        <v>1904</v>
      </c>
      <c r="H768" s="9">
        <v>4.75</v>
      </c>
      <c r="I768" s="9">
        <v>4.7</v>
      </c>
      <c r="J768" s="10">
        <v>4.6812442000000001</v>
      </c>
      <c r="K768" s="10">
        <v>4.5997842999999996</v>
      </c>
      <c r="L768" s="10">
        <v>4.5040654</v>
      </c>
      <c r="M768" s="10">
        <v>4.4076686</v>
      </c>
      <c r="N768" s="10">
        <v>4.3172419</v>
      </c>
      <c r="O768" s="10">
        <v>4.2353885</v>
      </c>
      <c r="P768" s="10">
        <v>4.1642504000000002</v>
      </c>
      <c r="Q768" s="10">
        <v>4.1049337000000001</v>
      </c>
      <c r="R768" s="10">
        <v>4.0569686999999997</v>
      </c>
      <c r="S768" s="10">
        <v>4.0190384000000003</v>
      </c>
      <c r="T768" s="10">
        <v>3.9889576999999998</v>
      </c>
      <c r="U768" s="10">
        <v>3.9641658</v>
      </c>
      <c r="V768" s="10">
        <v>3.9412075</v>
      </c>
      <c r="W768" s="10">
        <v>3.9191102</v>
      </c>
      <c r="X768" s="10">
        <v>3.8977681</v>
      </c>
      <c r="Y768" s="10">
        <v>3.8770747000000001</v>
      </c>
      <c r="Z768" s="10">
        <v>3.8569233000000001</v>
      </c>
      <c r="AA768" s="10">
        <v>3.8372082000000001</v>
      </c>
      <c r="AB768" s="10">
        <v>3.8178576999999998</v>
      </c>
      <c r="AC768" s="10">
        <v>3.7989204999999999</v>
      </c>
      <c r="AD768" s="10">
        <v>3.7804719000000002</v>
      </c>
      <c r="AE768" s="10">
        <v>3.7625863000000002</v>
      </c>
      <c r="AF768" s="10">
        <v>3.7453384999999999</v>
      </c>
      <c r="AG768" s="10">
        <v>3.7288036</v>
      </c>
      <c r="AH768" s="10">
        <v>3.7130421999999998</v>
      </c>
      <c r="AI768" s="10">
        <v>3.6980529</v>
      </c>
      <c r="AJ768" s="10">
        <v>3.683818</v>
      </c>
      <c r="AK768" s="10">
        <v>3.6703190000000001</v>
      </c>
      <c r="AL768" s="10">
        <v>3.6575376999999998</v>
      </c>
      <c r="AM768" s="10">
        <v>3.6454561000000001</v>
      </c>
      <c r="AN768" s="10">
        <v>3.6340558999999999</v>
      </c>
      <c r="AO768" s="10">
        <v>3.6233187</v>
      </c>
      <c r="AP768" s="10">
        <v>3.6132266</v>
      </c>
      <c r="AQ768" s="10">
        <v>3.6037613999999998</v>
      </c>
      <c r="AR768" s="10">
        <v>3.5949046</v>
      </c>
      <c r="AS768" s="10">
        <v>3.5866381999999999</v>
      </c>
      <c r="AT768" s="10">
        <v>3.5789453999999998</v>
      </c>
      <c r="AU768" s="10">
        <v>3.5718141999999999</v>
      </c>
      <c r="AV768" s="10">
        <v>3.5652341999999999</v>
      </c>
      <c r="AW768" s="10">
        <v>3.5591949999999999</v>
      </c>
      <c r="AX768" s="10">
        <v>3.5536857999999998</v>
      </c>
      <c r="AY768" s="10">
        <v>3.5486965000000001</v>
      </c>
      <c r="AZ768" s="10">
        <v>3.5442163</v>
      </c>
      <c r="BA768" s="10">
        <v>3.5402347999999999</v>
      </c>
      <c r="BB768" s="10">
        <v>3.5367416</v>
      </c>
      <c r="BC768" s="10">
        <v>3.5337260000000001</v>
      </c>
      <c r="BD768" s="10">
        <v>3.5311777000000002</v>
      </c>
      <c r="BE768" s="10">
        <v>3.5290859999999999</v>
      </c>
      <c r="BF768" s="10">
        <v>3.5274401000000002</v>
      </c>
      <c r="BG768" s="10">
        <v>3.5262267</v>
      </c>
      <c r="BH768" s="10">
        <v>3.5254317999999998</v>
      </c>
      <c r="BI768" s="10">
        <v>3.5250417999999999</v>
      </c>
      <c r="BJ768" s="10">
        <v>3.5250427000000002</v>
      </c>
      <c r="BK768" s="10">
        <v>3.5254207000000002</v>
      </c>
      <c r="BL768" s="10">
        <v>3.5261619999999998</v>
      </c>
      <c r="BM768" s="10">
        <v>3.5272527</v>
      </c>
      <c r="BN768" s="10">
        <v>3.5286789000000001</v>
      </c>
      <c r="BO768" s="10">
        <v>3.5304267999999999</v>
      </c>
      <c r="BP768" s="10">
        <v>3.5324827000000001</v>
      </c>
      <c r="BQ768" s="10">
        <v>3.5348324999999998</v>
      </c>
      <c r="BR768" s="10">
        <v>3.5544994000000001</v>
      </c>
      <c r="BS768" s="10">
        <v>3.5822845000000001</v>
      </c>
      <c r="BU768" s="9">
        <v>119.56</v>
      </c>
      <c r="BV768" s="9">
        <v>120.04</v>
      </c>
      <c r="BW768" s="9">
        <v>117.94</v>
      </c>
      <c r="BX768" s="9">
        <v>114.84</v>
      </c>
      <c r="BY768" s="9">
        <v>112.35</v>
      </c>
      <c r="BZ768" s="9">
        <v>111.05</v>
      </c>
      <c r="CA768" s="9">
        <v>109.76</v>
      </c>
      <c r="CB768" s="9">
        <v>109.3</v>
      </c>
      <c r="CC768" s="9">
        <v>108.85</v>
      </c>
      <c r="CD768" s="9">
        <v>107.98</v>
      </c>
      <c r="CE768" s="9">
        <v>109.53</v>
      </c>
      <c r="CF768" s="9">
        <v>111.33</v>
      </c>
      <c r="CG768" s="9">
        <v>110.89</v>
      </c>
      <c r="CH768" s="9">
        <v>108.97</v>
      </c>
      <c r="CI768" s="9">
        <v>102.81</v>
      </c>
      <c r="CJ768" s="9">
        <v>91.07</v>
      </c>
      <c r="CK768" s="9">
        <v>85.48</v>
      </c>
      <c r="CL768" s="9">
        <v>82.9</v>
      </c>
      <c r="CM768" s="9">
        <v>83.05</v>
      </c>
      <c r="CN768" s="9">
        <v>83.6</v>
      </c>
      <c r="CO768" s="9">
        <v>84.58</v>
      </c>
      <c r="CP768" s="9">
        <v>87.06</v>
      </c>
      <c r="CQ768" s="9">
        <v>88.69</v>
      </c>
      <c r="CR768" s="9">
        <v>90.55</v>
      </c>
      <c r="CS768" s="9">
        <v>92.25</v>
      </c>
      <c r="CT768" s="9">
        <v>90.54</v>
      </c>
      <c r="CU768" s="9">
        <v>84.87</v>
      </c>
      <c r="CV768" s="9">
        <v>73.19</v>
      </c>
      <c r="CW768" s="9">
        <v>70.55</v>
      </c>
      <c r="CX768" s="9">
        <v>69.319999999999993</v>
      </c>
      <c r="CY768" s="9">
        <v>70.069999999999993</v>
      </c>
      <c r="CZ768" s="9">
        <v>70.36</v>
      </c>
      <c r="DA768" s="9">
        <v>71.010000000000005</v>
      </c>
      <c r="DB768" s="9">
        <v>74.709999999999994</v>
      </c>
      <c r="DC768" s="9">
        <v>77.02</v>
      </c>
      <c r="DD768" s="9">
        <v>79.819999999999993</v>
      </c>
      <c r="DE768" s="9">
        <v>82.62</v>
      </c>
      <c r="DF768" s="9">
        <v>81.790000000000006</v>
      </c>
      <c r="DG768" s="9">
        <v>78.33</v>
      </c>
      <c r="DH768" s="9">
        <v>71.319999999999993</v>
      </c>
      <c r="DI768" s="9">
        <v>67.14</v>
      </c>
      <c r="DJ768" s="9">
        <v>65.87</v>
      </c>
      <c r="DK768" s="9">
        <v>65.77</v>
      </c>
      <c r="DL768" s="9">
        <v>64.62</v>
      </c>
      <c r="DM768" s="9">
        <v>67.930000000000007</v>
      </c>
      <c r="DN768" s="9">
        <v>71.790000000000006</v>
      </c>
      <c r="DO768" s="9">
        <v>75.849999999999994</v>
      </c>
      <c r="DP768" s="9">
        <v>79.23</v>
      </c>
      <c r="DR768" s="9">
        <v>101.2</v>
      </c>
      <c r="DS768" s="9">
        <v>101.5</v>
      </c>
      <c r="DT768" s="9">
        <v>94.6</v>
      </c>
      <c r="DU768" s="9">
        <v>86.6</v>
      </c>
      <c r="DV768" s="9">
        <v>84.6</v>
      </c>
      <c r="DW768" s="9">
        <v>83.9</v>
      </c>
      <c r="DX768" s="9">
        <v>82.15</v>
      </c>
      <c r="DY768" s="9">
        <v>82.15</v>
      </c>
      <c r="DZ768" s="9">
        <v>84.85</v>
      </c>
      <c r="EA768" s="9">
        <v>86.7</v>
      </c>
      <c r="EB768" s="9">
        <v>87.5</v>
      </c>
      <c r="EC768" s="9">
        <v>88.65</v>
      </c>
      <c r="ED768" s="9">
        <v>91.05</v>
      </c>
      <c r="EE768" s="9">
        <v>91.2</v>
      </c>
      <c r="EF768" s="9">
        <v>86.1</v>
      </c>
      <c r="EG768" s="9">
        <v>71.7</v>
      </c>
      <c r="EH768" s="9">
        <v>67.2</v>
      </c>
      <c r="EI768" s="9">
        <v>66.95</v>
      </c>
      <c r="EJ768" s="9">
        <v>67.400000000000006</v>
      </c>
      <c r="EK768" s="9">
        <v>67.900000000000006</v>
      </c>
      <c r="EL768" s="9">
        <v>69.849999999999994</v>
      </c>
      <c r="EM768" s="9">
        <v>75.150000000000006</v>
      </c>
      <c r="EN768" s="9">
        <v>76.900000000000006</v>
      </c>
      <c r="EO768" s="9">
        <v>77.150000000000006</v>
      </c>
      <c r="EP768" s="9">
        <v>77.150000000000006</v>
      </c>
      <c r="EQ768" s="9">
        <v>76.650000000000006</v>
      </c>
      <c r="ER768" s="9">
        <v>73.3</v>
      </c>
      <c r="ES768" s="9">
        <v>64.2</v>
      </c>
      <c r="ET768" s="9">
        <v>61.3</v>
      </c>
      <c r="EU768" s="9">
        <v>61.1</v>
      </c>
      <c r="EV768" s="9">
        <v>61.3</v>
      </c>
      <c r="EW768" s="9">
        <v>61.8</v>
      </c>
      <c r="EX768" s="9">
        <v>64.5</v>
      </c>
      <c r="EY768" s="9">
        <v>71.849999999999994</v>
      </c>
      <c r="EZ768" s="9">
        <v>74.25</v>
      </c>
      <c r="FA768" s="9">
        <v>74.45</v>
      </c>
      <c r="FB768" s="9">
        <v>74.3</v>
      </c>
      <c r="FC768" s="9">
        <v>73.900000000000006</v>
      </c>
      <c r="FD768" s="9">
        <v>71.7</v>
      </c>
      <c r="FE768" s="9">
        <v>65.7</v>
      </c>
      <c r="FF768" s="9">
        <v>63.85</v>
      </c>
      <c r="FG768" s="9">
        <v>63.7</v>
      </c>
      <c r="FH768" s="9">
        <v>63.85</v>
      </c>
      <c r="FI768" s="9">
        <v>64.25</v>
      </c>
      <c r="FJ768" s="9">
        <v>66.3</v>
      </c>
      <c r="FK768" s="9">
        <v>71.95</v>
      </c>
      <c r="FL768" s="9">
        <v>73.8</v>
      </c>
      <c r="FM768" s="9">
        <v>74.05</v>
      </c>
      <c r="FO768" s="9">
        <v>84.218900000000005</v>
      </c>
      <c r="FP768" s="7">
        <v>74.16</v>
      </c>
      <c r="FQ768" s="9">
        <v>1.2707999999999999</v>
      </c>
      <c r="FR768" s="7">
        <f t="shared" si="131"/>
        <v>58.356940509915013</v>
      </c>
      <c r="FT768" s="7">
        <v>4.2300000000000004</v>
      </c>
      <c r="FU768" s="7">
        <v>4.24</v>
      </c>
      <c r="FV768" s="9">
        <v>84.282700000000006</v>
      </c>
      <c r="FX768" s="9">
        <v>72.94</v>
      </c>
      <c r="FY768" s="9">
        <v>71.5</v>
      </c>
      <c r="FZ768" s="9">
        <v>70.930000000000007</v>
      </c>
      <c r="GA768" s="9">
        <v>69.95</v>
      </c>
      <c r="GB768" s="9">
        <v>68.680000000000007</v>
      </c>
    </row>
    <row r="769" spans="1:184" x14ac:dyDescent="0.25">
      <c r="A769" s="6">
        <f t="shared" si="132"/>
        <v>45628</v>
      </c>
      <c r="B769" s="13">
        <f t="shared" si="133"/>
        <v>12</v>
      </c>
      <c r="C769" s="13">
        <f t="shared" si="134"/>
        <v>2024</v>
      </c>
      <c r="D769">
        <f t="shared" si="135"/>
        <v>202412</v>
      </c>
      <c r="E769">
        <f t="shared" si="136"/>
        <v>4</v>
      </c>
      <c r="F769">
        <f t="shared" si="137"/>
        <v>202404</v>
      </c>
      <c r="G769" t="s">
        <v>1905</v>
      </c>
      <c r="H769" s="9">
        <v>4.75</v>
      </c>
      <c r="I769" s="9">
        <v>4.7</v>
      </c>
      <c r="J769" s="10">
        <v>4.6789490000000002</v>
      </c>
      <c r="K769" s="10">
        <v>4.5927477999999997</v>
      </c>
      <c r="L769" s="10">
        <v>4.4917239000000002</v>
      </c>
      <c r="M769" s="10">
        <v>4.3921741000000001</v>
      </c>
      <c r="N769" s="10">
        <v>4.2988529</v>
      </c>
      <c r="O769" s="10">
        <v>4.2139550000000003</v>
      </c>
      <c r="P769" s="10">
        <v>4.1399103999999998</v>
      </c>
      <c r="Q769" s="10">
        <v>4.0779867999999997</v>
      </c>
      <c r="R769" s="10">
        <v>4.0286723999999996</v>
      </c>
      <c r="S769" s="10">
        <v>3.9904228000000002</v>
      </c>
      <c r="T769" s="10">
        <v>3.9614267999999999</v>
      </c>
      <c r="U769" s="10">
        <v>3.9390434999999999</v>
      </c>
      <c r="V769" s="10">
        <v>3.9196080000000002</v>
      </c>
      <c r="W769" s="10">
        <v>3.9018866000000001</v>
      </c>
      <c r="X769" s="10">
        <v>3.8853689</v>
      </c>
      <c r="Y769" s="10">
        <v>3.8695436999999999</v>
      </c>
      <c r="Z769" s="10">
        <v>3.8538999</v>
      </c>
      <c r="AA769" s="10">
        <v>3.8379270000000001</v>
      </c>
      <c r="AB769" s="10">
        <v>3.8212489000000001</v>
      </c>
      <c r="AC769" s="10">
        <v>3.8040034</v>
      </c>
      <c r="AD769" s="10">
        <v>3.7864512000000001</v>
      </c>
      <c r="AE769" s="10">
        <v>3.7688524000000001</v>
      </c>
      <c r="AF769" s="10">
        <v>3.7514669999999999</v>
      </c>
      <c r="AG769" s="10">
        <v>3.7345557999999999</v>
      </c>
      <c r="AH769" s="10">
        <v>3.7183334000000001</v>
      </c>
      <c r="AI769" s="10">
        <v>3.7028322999999999</v>
      </c>
      <c r="AJ769" s="10">
        <v>3.6880399000000001</v>
      </c>
      <c r="AK769" s="10">
        <v>3.6739435</v>
      </c>
      <c r="AL769" s="10">
        <v>3.6605297999999999</v>
      </c>
      <c r="AM769" s="10">
        <v>3.6477865999999999</v>
      </c>
      <c r="AN769" s="10">
        <v>3.6357007000000001</v>
      </c>
      <c r="AO769" s="10">
        <v>3.6242592999999999</v>
      </c>
      <c r="AP769" s="10">
        <v>3.6134498000000002</v>
      </c>
      <c r="AQ769" s="10">
        <v>3.6032592999999999</v>
      </c>
      <c r="AR769" s="10">
        <v>3.5936748000000001</v>
      </c>
      <c r="AS769" s="10">
        <v>3.5846836999999998</v>
      </c>
      <c r="AT769" s="10">
        <v>3.5762733999999998</v>
      </c>
      <c r="AU769" s="10">
        <v>3.5684323999999998</v>
      </c>
      <c r="AV769" s="10">
        <v>3.5611497999999999</v>
      </c>
      <c r="AW769" s="10">
        <v>3.5544140999999998</v>
      </c>
      <c r="AX769" s="10">
        <v>3.5482144</v>
      </c>
      <c r="AY769" s="10">
        <v>3.5425395000000002</v>
      </c>
      <c r="AZ769" s="10">
        <v>3.5373781000000002</v>
      </c>
      <c r="BA769" s="10">
        <v>3.5327193000000001</v>
      </c>
      <c r="BB769" s="10">
        <v>3.5285517</v>
      </c>
      <c r="BC769" s="10">
        <v>3.5248643999999998</v>
      </c>
      <c r="BD769" s="10">
        <v>3.5216460000000001</v>
      </c>
      <c r="BE769" s="10">
        <v>3.5188855999999999</v>
      </c>
      <c r="BF769" s="10">
        <v>3.5165725999999999</v>
      </c>
      <c r="BG769" s="10">
        <v>3.5147007000000001</v>
      </c>
      <c r="BH769" s="10">
        <v>3.5132650999999999</v>
      </c>
      <c r="BI769" s="10">
        <v>3.5122605999999998</v>
      </c>
      <c r="BJ769" s="10">
        <v>3.5116825</v>
      </c>
      <c r="BK769" s="10">
        <v>3.5115257</v>
      </c>
      <c r="BL769" s="10">
        <v>3.5117851999999998</v>
      </c>
      <c r="BM769" s="10">
        <v>3.5124561000000001</v>
      </c>
      <c r="BN769" s="10">
        <v>3.5135334</v>
      </c>
      <c r="BO769" s="10">
        <v>3.5150123</v>
      </c>
      <c r="BP769" s="10">
        <v>3.5168876</v>
      </c>
      <c r="BQ769" s="10">
        <v>3.5191545</v>
      </c>
      <c r="BR769" s="10">
        <v>3.5404043999999999</v>
      </c>
      <c r="BS769" s="10">
        <v>3.5726824000000001</v>
      </c>
      <c r="BU769" s="9">
        <v>121.62</v>
      </c>
      <c r="BV769" s="9">
        <v>121.98</v>
      </c>
      <c r="BW769" s="9">
        <v>119.67</v>
      </c>
      <c r="BX769" s="9">
        <v>116.56</v>
      </c>
      <c r="BY769" s="9">
        <v>113.84</v>
      </c>
      <c r="BZ769" s="9">
        <v>112.53</v>
      </c>
      <c r="CA769" s="9">
        <v>111.13</v>
      </c>
      <c r="CB769" s="9">
        <v>110.61</v>
      </c>
      <c r="CC769" s="9">
        <v>110.43</v>
      </c>
      <c r="CD769" s="9">
        <v>109.02</v>
      </c>
      <c r="CE769" s="9">
        <v>110.53</v>
      </c>
      <c r="CF769" s="9">
        <v>112.23</v>
      </c>
      <c r="CG769" s="9">
        <v>111.93</v>
      </c>
      <c r="CH769" s="9">
        <v>109.83</v>
      </c>
      <c r="CI769" s="9">
        <v>103.62</v>
      </c>
      <c r="CJ769" s="9">
        <v>91.9</v>
      </c>
      <c r="CK769" s="9">
        <v>86.26</v>
      </c>
      <c r="CL769" s="9">
        <v>83.68</v>
      </c>
      <c r="CM769" s="9">
        <v>83.82</v>
      </c>
      <c r="CN769" s="9">
        <v>84.37</v>
      </c>
      <c r="CO769" s="9">
        <v>85.36</v>
      </c>
      <c r="CP769" s="9">
        <v>88.01</v>
      </c>
      <c r="CQ769" s="9">
        <v>89.51</v>
      </c>
      <c r="CR769" s="9">
        <v>91.12</v>
      </c>
      <c r="CS769" s="9">
        <v>92.67</v>
      </c>
      <c r="CT769" s="9">
        <v>91.22</v>
      </c>
      <c r="CU769" s="9">
        <v>85.06</v>
      </c>
      <c r="CV769" s="9">
        <v>73.790000000000006</v>
      </c>
      <c r="CW769" s="9">
        <v>70.930000000000007</v>
      </c>
      <c r="CX769" s="9">
        <v>69.7</v>
      </c>
      <c r="CY769" s="9">
        <v>70.45</v>
      </c>
      <c r="CZ769" s="9">
        <v>70.739999999999995</v>
      </c>
      <c r="DA769" s="9">
        <v>71.39</v>
      </c>
      <c r="DB769" s="9">
        <v>75.09</v>
      </c>
      <c r="DC769" s="9">
        <v>77.400000000000006</v>
      </c>
      <c r="DD769" s="9">
        <v>80.2</v>
      </c>
      <c r="DE769" s="9">
        <v>82.81</v>
      </c>
      <c r="DF769" s="9">
        <v>81.98</v>
      </c>
      <c r="DG769" s="9">
        <v>78.52</v>
      </c>
      <c r="DH769" s="9">
        <v>71.52</v>
      </c>
      <c r="DI769" s="9">
        <v>67.34</v>
      </c>
      <c r="DJ769" s="9">
        <v>66.069999999999993</v>
      </c>
      <c r="DK769" s="9">
        <v>65.97</v>
      </c>
      <c r="DL769" s="9">
        <v>64.819999999999993</v>
      </c>
      <c r="DM769" s="9">
        <v>68.13</v>
      </c>
      <c r="DN769" s="9">
        <v>72.34</v>
      </c>
      <c r="DO769" s="9">
        <v>76.400000000000006</v>
      </c>
      <c r="DP769" s="9">
        <v>78.900000000000006</v>
      </c>
      <c r="DR769" s="9">
        <v>103</v>
      </c>
      <c r="DS769" s="9">
        <v>103.45</v>
      </c>
      <c r="DT769" s="9">
        <v>96</v>
      </c>
      <c r="DU769" s="9">
        <v>87.95</v>
      </c>
      <c r="DV769" s="9">
        <v>86.2</v>
      </c>
      <c r="DW769" s="9">
        <v>85.25</v>
      </c>
      <c r="DX769" s="9">
        <v>83.2</v>
      </c>
      <c r="DY769" s="9">
        <v>83.2</v>
      </c>
      <c r="DZ769" s="9">
        <v>85.9</v>
      </c>
      <c r="EA769" s="9">
        <v>87.35</v>
      </c>
      <c r="EB769" s="9">
        <v>88.1</v>
      </c>
      <c r="EC769" s="9">
        <v>89.5</v>
      </c>
      <c r="ED769" s="9">
        <v>92.6</v>
      </c>
      <c r="EE769" s="9">
        <v>92.95</v>
      </c>
      <c r="EF769" s="9">
        <v>87.6</v>
      </c>
      <c r="EG769" s="9">
        <v>72.45</v>
      </c>
      <c r="EH769" s="9">
        <v>67.7</v>
      </c>
      <c r="EI769" s="9">
        <v>67.45</v>
      </c>
      <c r="EJ769" s="9">
        <v>67.900000000000006</v>
      </c>
      <c r="EK769" s="9">
        <v>68.45</v>
      </c>
      <c r="EL769" s="9">
        <v>70.400000000000006</v>
      </c>
      <c r="EM769" s="9">
        <v>75.7</v>
      </c>
      <c r="EN769" s="9">
        <v>77.45</v>
      </c>
      <c r="EO769" s="9">
        <v>77.7</v>
      </c>
      <c r="EP769" s="9">
        <v>77.7</v>
      </c>
      <c r="EQ769" s="9">
        <v>77.150000000000006</v>
      </c>
      <c r="ER769" s="9">
        <v>73.95</v>
      </c>
      <c r="ES769" s="9">
        <v>65.099999999999994</v>
      </c>
      <c r="ET769" s="9">
        <v>62.35</v>
      </c>
      <c r="EU769" s="9">
        <v>62.15</v>
      </c>
      <c r="EV769" s="9">
        <v>62.3</v>
      </c>
      <c r="EW769" s="9">
        <v>62.85</v>
      </c>
      <c r="EX769" s="9">
        <v>65.5</v>
      </c>
      <c r="EY769" s="9">
        <v>72.8</v>
      </c>
      <c r="EZ769" s="9">
        <v>75.150000000000006</v>
      </c>
      <c r="FA769" s="9">
        <v>75.400000000000006</v>
      </c>
      <c r="FB769" s="9">
        <v>75.25</v>
      </c>
      <c r="FC769" s="9">
        <v>74.8</v>
      </c>
      <c r="FD769" s="9">
        <v>72.599999999999994</v>
      </c>
      <c r="FE769" s="9">
        <v>66.650000000000006</v>
      </c>
      <c r="FF769" s="9">
        <v>64.75</v>
      </c>
      <c r="FG769" s="9">
        <v>64.650000000000006</v>
      </c>
      <c r="FH769" s="9">
        <v>64.75</v>
      </c>
      <c r="FI769" s="9">
        <v>65.2</v>
      </c>
      <c r="FJ769" s="9">
        <v>67.25</v>
      </c>
      <c r="FK769" s="9">
        <v>72.900000000000006</v>
      </c>
      <c r="FL769" s="9">
        <v>74.75</v>
      </c>
      <c r="FM769" s="9">
        <v>75</v>
      </c>
      <c r="FO769" s="9">
        <v>84.160899999999998</v>
      </c>
      <c r="FP769" s="7">
        <v>72.81</v>
      </c>
      <c r="FQ769" s="9">
        <v>1.2628999999999999</v>
      </c>
      <c r="FR769" s="7">
        <f t="shared" si="131"/>
        <v>57.653020825085129</v>
      </c>
      <c r="FT769" s="7">
        <v>4.21</v>
      </c>
      <c r="FU769" s="7">
        <v>4.22</v>
      </c>
      <c r="FV769" s="9">
        <v>84.215199999999996</v>
      </c>
      <c r="FX769" s="9">
        <v>71.83</v>
      </c>
      <c r="FY769" s="9">
        <v>71.31</v>
      </c>
      <c r="FZ769" s="9">
        <v>70.84</v>
      </c>
      <c r="GA769" s="9">
        <v>69.86</v>
      </c>
      <c r="GB769" s="9">
        <v>68.63</v>
      </c>
    </row>
    <row r="770" spans="1:184" x14ac:dyDescent="0.25">
      <c r="A770" s="6">
        <f t="shared" si="132"/>
        <v>45629</v>
      </c>
      <c r="B770" s="13">
        <f t="shared" si="133"/>
        <v>12</v>
      </c>
      <c r="C770" s="13">
        <f t="shared" si="134"/>
        <v>2024</v>
      </c>
      <c r="D770">
        <f t="shared" si="135"/>
        <v>202412</v>
      </c>
      <c r="E770">
        <f t="shared" si="136"/>
        <v>4</v>
      </c>
      <c r="F770">
        <f t="shared" si="137"/>
        <v>202404</v>
      </c>
      <c r="G770" t="s">
        <v>1906</v>
      </c>
      <c r="H770" s="9">
        <v>4.75</v>
      </c>
      <c r="I770" s="9">
        <v>4.7</v>
      </c>
      <c r="J770" s="10">
        <v>4.6794918000000001</v>
      </c>
      <c r="K770" s="10">
        <v>4.5936119</v>
      </c>
      <c r="L770" s="10">
        <v>4.4928948999999996</v>
      </c>
      <c r="M770" s="10">
        <v>4.3931127999999999</v>
      </c>
      <c r="N770" s="10">
        <v>4.2985207000000001</v>
      </c>
      <c r="O770" s="10">
        <v>4.2115682999999997</v>
      </c>
      <c r="P770" s="10">
        <v>4.1356045999999997</v>
      </c>
      <c r="Q770" s="10">
        <v>4.0721767</v>
      </c>
      <c r="R770" s="10">
        <v>4.0217843999999996</v>
      </c>
      <c r="S770" s="10">
        <v>3.9829824999999999</v>
      </c>
      <c r="T770" s="10">
        <v>3.9538999000000001</v>
      </c>
      <c r="U770" s="10">
        <v>3.9318344000000001</v>
      </c>
      <c r="V770" s="10">
        <v>3.9130082000000002</v>
      </c>
      <c r="W770" s="10">
        <v>3.8961337</v>
      </c>
      <c r="X770" s="10">
        <v>3.8806565000000002</v>
      </c>
      <c r="Y770" s="10">
        <v>3.8660218</v>
      </c>
      <c r="Z770" s="10">
        <v>3.8516743999999998</v>
      </c>
      <c r="AA770" s="10">
        <v>3.8370601</v>
      </c>
      <c r="AB770" s="10">
        <v>3.8217628000000001</v>
      </c>
      <c r="AC770" s="10">
        <v>3.805895</v>
      </c>
      <c r="AD770" s="10">
        <v>3.7896958000000001</v>
      </c>
      <c r="AE770" s="10">
        <v>3.7734033</v>
      </c>
      <c r="AF770" s="10">
        <v>3.7572562</v>
      </c>
      <c r="AG770" s="10">
        <v>3.7414933000000001</v>
      </c>
      <c r="AH770" s="10">
        <v>3.7263131</v>
      </c>
      <c r="AI770" s="10">
        <v>3.7117551999999998</v>
      </c>
      <c r="AJ770" s="10">
        <v>3.6978194000000002</v>
      </c>
      <c r="AK770" s="10">
        <v>3.6845055000000002</v>
      </c>
      <c r="AL770" s="10">
        <v>3.6718128999999999</v>
      </c>
      <c r="AM770" s="10">
        <v>3.6597417000000001</v>
      </c>
      <c r="AN770" s="10">
        <v>3.6482914000000002</v>
      </c>
      <c r="AO770" s="10">
        <v>3.6374618000000001</v>
      </c>
      <c r="AP770" s="10">
        <v>3.6272525999999998</v>
      </c>
      <c r="AQ770" s="10">
        <v>3.6176636000000002</v>
      </c>
      <c r="AR770" s="10">
        <v>3.6086944000000001</v>
      </c>
      <c r="AS770" s="10">
        <v>3.6003447999999998</v>
      </c>
      <c r="AT770" s="10">
        <v>3.5926119999999999</v>
      </c>
      <c r="AU770" s="10">
        <v>3.5854829000000001</v>
      </c>
      <c r="AV770" s="10">
        <v>3.5789420999999999</v>
      </c>
      <c r="AW770" s="10">
        <v>3.5729739</v>
      </c>
      <c r="AX770" s="10">
        <v>3.5675628000000001</v>
      </c>
      <c r="AY770" s="10">
        <v>3.5626932</v>
      </c>
      <c r="AZ770" s="10">
        <v>3.5583496999999999</v>
      </c>
      <c r="BA770" s="10">
        <v>3.5545165999999999</v>
      </c>
      <c r="BB770" s="10">
        <v>3.5511783000000001</v>
      </c>
      <c r="BC770" s="10">
        <v>3.5483194999999998</v>
      </c>
      <c r="BD770" s="10">
        <v>3.5459242999999998</v>
      </c>
      <c r="BE770" s="10">
        <v>3.5439774000000002</v>
      </c>
      <c r="BF770" s="10">
        <v>3.5424641000000001</v>
      </c>
      <c r="BG770" s="10">
        <v>3.5413741000000001</v>
      </c>
      <c r="BH770" s="10">
        <v>3.5406984000000001</v>
      </c>
      <c r="BI770" s="10">
        <v>3.5404282</v>
      </c>
      <c r="BJ770" s="10">
        <v>3.5405544999999998</v>
      </c>
      <c r="BK770" s="10">
        <v>3.5410683000000001</v>
      </c>
      <c r="BL770" s="10">
        <v>3.5419608</v>
      </c>
      <c r="BM770" s="10">
        <v>3.5432229</v>
      </c>
      <c r="BN770" s="10">
        <v>3.5448458</v>
      </c>
      <c r="BO770" s="10">
        <v>3.5468204999999999</v>
      </c>
      <c r="BP770" s="10">
        <v>3.5491381</v>
      </c>
      <c r="BQ770" s="10">
        <v>3.5517897</v>
      </c>
      <c r="BR770" s="10">
        <v>3.5741417000000002</v>
      </c>
      <c r="BS770" s="10">
        <v>3.6058408000000002</v>
      </c>
      <c r="BU770" s="9">
        <v>121.57</v>
      </c>
      <c r="BV770" s="9">
        <v>121.94</v>
      </c>
      <c r="BW770" s="9">
        <v>119.59</v>
      </c>
      <c r="BX770" s="9">
        <v>116.06</v>
      </c>
      <c r="BY770" s="9">
        <v>113.36</v>
      </c>
      <c r="BZ770" s="9">
        <v>111.86</v>
      </c>
      <c r="CA770" s="9">
        <v>110.41</v>
      </c>
      <c r="CB770" s="9">
        <v>110.13</v>
      </c>
      <c r="CC770" s="9">
        <v>109.97</v>
      </c>
      <c r="CD770" s="9">
        <v>108.26</v>
      </c>
      <c r="CE770" s="9">
        <v>109.58</v>
      </c>
      <c r="CF770" s="9">
        <v>110.78</v>
      </c>
      <c r="CG770" s="9">
        <v>110.72</v>
      </c>
      <c r="CH770" s="9">
        <v>108.64</v>
      </c>
      <c r="CI770" s="9">
        <v>102.66</v>
      </c>
      <c r="CJ770" s="9">
        <v>90.93</v>
      </c>
      <c r="CK770" s="9">
        <v>85.45</v>
      </c>
      <c r="CL770" s="9">
        <v>82.8</v>
      </c>
      <c r="CM770" s="9">
        <v>83</v>
      </c>
      <c r="CN770" s="9">
        <v>83.59</v>
      </c>
      <c r="CO770" s="9">
        <v>84.65</v>
      </c>
      <c r="CP770" s="9">
        <v>87.67</v>
      </c>
      <c r="CQ770" s="9">
        <v>89.16</v>
      </c>
      <c r="CR770" s="9">
        <v>90.77</v>
      </c>
      <c r="CS770" s="9">
        <v>92.35</v>
      </c>
      <c r="CT770" s="9">
        <v>90.9</v>
      </c>
      <c r="CU770" s="9">
        <v>84.74</v>
      </c>
      <c r="CV770" s="9">
        <v>73.69</v>
      </c>
      <c r="CW770" s="9">
        <v>70.83</v>
      </c>
      <c r="CX770" s="9">
        <v>69.59</v>
      </c>
      <c r="CY770" s="9">
        <v>70.34</v>
      </c>
      <c r="CZ770" s="9">
        <v>70.63</v>
      </c>
      <c r="DA770" s="9">
        <v>71.06</v>
      </c>
      <c r="DB770" s="9">
        <v>74.760000000000005</v>
      </c>
      <c r="DC770" s="9">
        <v>77.069999999999993</v>
      </c>
      <c r="DD770" s="9">
        <v>79.86</v>
      </c>
      <c r="DE770" s="9">
        <v>82.53</v>
      </c>
      <c r="DF770" s="9">
        <v>81.680000000000007</v>
      </c>
      <c r="DG770" s="9">
        <v>78.22</v>
      </c>
      <c r="DH770" s="9">
        <v>71.22</v>
      </c>
      <c r="DI770" s="9">
        <v>67.040000000000006</v>
      </c>
      <c r="DJ770" s="9">
        <v>65.77</v>
      </c>
      <c r="DK770" s="9">
        <v>65.67</v>
      </c>
      <c r="DL770" s="9">
        <v>64.52</v>
      </c>
      <c r="DM770" s="9">
        <v>67.83</v>
      </c>
      <c r="DN770" s="9">
        <v>72</v>
      </c>
      <c r="DO770" s="9">
        <v>76.06</v>
      </c>
      <c r="DP770" s="9">
        <v>78.489999999999995</v>
      </c>
      <c r="DR770" s="9">
        <v>102.7</v>
      </c>
      <c r="DS770" s="9">
        <v>102.8</v>
      </c>
      <c r="DT770" s="9">
        <v>95.9</v>
      </c>
      <c r="DU770" s="9">
        <v>87.65</v>
      </c>
      <c r="DV770" s="9">
        <v>85.75</v>
      </c>
      <c r="DW770" s="9">
        <v>84.8</v>
      </c>
      <c r="DX770" s="9">
        <v>82.65</v>
      </c>
      <c r="DY770" s="9">
        <v>82.65</v>
      </c>
      <c r="DZ770" s="9">
        <v>85.35</v>
      </c>
      <c r="EA770" s="9">
        <v>86.45</v>
      </c>
      <c r="EB770" s="9">
        <v>87.05</v>
      </c>
      <c r="EC770" s="9">
        <v>88.6</v>
      </c>
      <c r="ED770" s="9">
        <v>92.1</v>
      </c>
      <c r="EE770" s="9">
        <v>92.6</v>
      </c>
      <c r="EF770" s="9">
        <v>87.25</v>
      </c>
      <c r="EG770" s="9">
        <v>71.95</v>
      </c>
      <c r="EH770" s="9">
        <v>67.150000000000006</v>
      </c>
      <c r="EI770" s="9">
        <v>66.900000000000006</v>
      </c>
      <c r="EJ770" s="9">
        <v>67.349999999999994</v>
      </c>
      <c r="EK770" s="9">
        <v>67.900000000000006</v>
      </c>
      <c r="EL770" s="9">
        <v>69.900000000000006</v>
      </c>
      <c r="EM770" s="9">
        <v>75.349999999999994</v>
      </c>
      <c r="EN770" s="9">
        <v>77.099999999999994</v>
      </c>
      <c r="EO770" s="9">
        <v>77.349999999999994</v>
      </c>
      <c r="EP770" s="9">
        <v>77.349999999999994</v>
      </c>
      <c r="EQ770" s="9">
        <v>76.8</v>
      </c>
      <c r="ER770" s="9">
        <v>73.55</v>
      </c>
      <c r="ES770" s="9">
        <v>64.650000000000006</v>
      </c>
      <c r="ET770" s="9">
        <v>61.85</v>
      </c>
      <c r="EU770" s="9">
        <v>61.65</v>
      </c>
      <c r="EV770" s="9">
        <v>61.85</v>
      </c>
      <c r="EW770" s="9">
        <v>62.35</v>
      </c>
      <c r="EX770" s="9">
        <v>64.8</v>
      </c>
      <c r="EY770" s="9">
        <v>71.599999999999994</v>
      </c>
      <c r="EZ770" s="9">
        <v>73.8</v>
      </c>
      <c r="FA770" s="9">
        <v>74</v>
      </c>
      <c r="FB770" s="9">
        <v>73.900000000000006</v>
      </c>
      <c r="FC770" s="9">
        <v>73.45</v>
      </c>
      <c r="FD770" s="9">
        <v>71.25</v>
      </c>
      <c r="FE770" s="9">
        <v>65.25</v>
      </c>
      <c r="FF770" s="9">
        <v>63.35</v>
      </c>
      <c r="FG770" s="9">
        <v>63.25</v>
      </c>
      <c r="FH770" s="9">
        <v>63.35</v>
      </c>
      <c r="FI770" s="9">
        <v>63.75</v>
      </c>
      <c r="FJ770" s="9">
        <v>65.849999999999994</v>
      </c>
      <c r="FK770" s="9">
        <v>71.5</v>
      </c>
      <c r="FL770" s="9">
        <v>73.349999999999994</v>
      </c>
      <c r="FM770" s="9">
        <v>73.599999999999994</v>
      </c>
      <c r="FO770" s="9">
        <v>84.1999</v>
      </c>
      <c r="FP770" s="7">
        <v>74.8</v>
      </c>
      <c r="FQ770" s="9">
        <v>1.2662</v>
      </c>
      <c r="FR770" s="7">
        <f t="shared" si="131"/>
        <v>59.074395830042647</v>
      </c>
      <c r="FT770" s="7">
        <v>4.2300000000000004</v>
      </c>
      <c r="FU770" s="7">
        <v>4.24</v>
      </c>
      <c r="FV770" s="9">
        <v>84.256399999999999</v>
      </c>
      <c r="FX770" s="9">
        <v>73.62</v>
      </c>
      <c r="FY770" s="9">
        <v>72.91</v>
      </c>
      <c r="FZ770" s="9">
        <v>72.31</v>
      </c>
      <c r="GA770" s="9">
        <v>71.180000000000007</v>
      </c>
      <c r="GB770" s="9">
        <v>69.62</v>
      </c>
    </row>
    <row r="771" spans="1:184" x14ac:dyDescent="0.25">
      <c r="A771" s="6">
        <f t="shared" si="132"/>
        <v>45630</v>
      </c>
      <c r="B771" s="13">
        <f t="shared" si="133"/>
        <v>12</v>
      </c>
      <c r="C771" s="13">
        <f t="shared" si="134"/>
        <v>2024</v>
      </c>
      <c r="D771">
        <f t="shared" si="135"/>
        <v>202412</v>
      </c>
      <c r="E771">
        <f t="shared" si="136"/>
        <v>4</v>
      </c>
      <c r="F771">
        <f t="shared" si="137"/>
        <v>202404</v>
      </c>
      <c r="G771" t="s">
        <v>1907</v>
      </c>
      <c r="H771" s="9">
        <v>4.75</v>
      </c>
      <c r="I771" s="9">
        <v>4.7</v>
      </c>
      <c r="J771" s="10">
        <v>4.6738565000000003</v>
      </c>
      <c r="K771" s="10">
        <v>4.5941231</v>
      </c>
      <c r="L771" s="10">
        <v>4.4948690999999998</v>
      </c>
      <c r="M771" s="10">
        <v>4.3957750000000004</v>
      </c>
      <c r="N771" s="10">
        <v>4.3019105</v>
      </c>
      <c r="O771" s="10">
        <v>4.2153213999999997</v>
      </c>
      <c r="P771" s="10">
        <v>4.1390311999999998</v>
      </c>
      <c r="Q771" s="10">
        <v>4.0747258000000004</v>
      </c>
      <c r="R771" s="10">
        <v>4.0230740000000003</v>
      </c>
      <c r="S771" s="10">
        <v>3.9832049999999999</v>
      </c>
      <c r="T771" s="10">
        <v>3.9531896</v>
      </c>
      <c r="U771" s="10">
        <v>3.9306161999999998</v>
      </c>
      <c r="V771" s="10">
        <v>3.9115883999999999</v>
      </c>
      <c r="W771" s="10">
        <v>3.8947082000000002</v>
      </c>
      <c r="X771" s="10">
        <v>3.8793552</v>
      </c>
      <c r="Y771" s="10">
        <v>3.8649086000000001</v>
      </c>
      <c r="Z771" s="10">
        <v>3.8507475000000002</v>
      </c>
      <c r="AA771" s="10">
        <v>3.8362517999999999</v>
      </c>
      <c r="AB771" s="10">
        <v>3.8209529999999998</v>
      </c>
      <c r="AC771" s="10">
        <v>3.8049635999999998</v>
      </c>
      <c r="AD771" s="10">
        <v>3.7885344000000001</v>
      </c>
      <c r="AE771" s="10">
        <v>3.7719160999999999</v>
      </c>
      <c r="AF771" s="10">
        <v>3.7553589999999999</v>
      </c>
      <c r="AG771" s="10">
        <v>3.7391142999999998</v>
      </c>
      <c r="AH771" s="10">
        <v>3.7233930000000002</v>
      </c>
      <c r="AI771" s="10">
        <v>3.7082481999999999</v>
      </c>
      <c r="AJ771" s="10">
        <v>3.6936944</v>
      </c>
      <c r="AK771" s="10">
        <v>3.6797450999999999</v>
      </c>
      <c r="AL771" s="10">
        <v>3.6664143999999999</v>
      </c>
      <c r="AM771" s="10">
        <v>3.6537163000000001</v>
      </c>
      <c r="AN771" s="10">
        <v>3.6416645999999999</v>
      </c>
      <c r="AO771" s="10">
        <v>3.6302732999999998</v>
      </c>
      <c r="AP771" s="10">
        <v>3.6195564</v>
      </c>
      <c r="AQ771" s="10">
        <v>3.6095278999999998</v>
      </c>
      <c r="AR771" s="10">
        <v>3.6002014999999998</v>
      </c>
      <c r="AS771" s="10">
        <v>3.5915914</v>
      </c>
      <c r="AT771" s="10">
        <v>3.5837061000000001</v>
      </c>
      <c r="AU771" s="10">
        <v>3.5765286000000001</v>
      </c>
      <c r="AV771" s="10">
        <v>3.5700341</v>
      </c>
      <c r="AW771" s="10">
        <v>3.5641976</v>
      </c>
      <c r="AX771" s="10">
        <v>3.5589944</v>
      </c>
      <c r="AY771" s="10">
        <v>3.5543995000000002</v>
      </c>
      <c r="AZ771" s="10">
        <v>3.5503882</v>
      </c>
      <c r="BA771" s="10">
        <v>3.5469354000000002</v>
      </c>
      <c r="BB771" s="10">
        <v>3.5440163999999998</v>
      </c>
      <c r="BC771" s="10">
        <v>3.5416063000000002</v>
      </c>
      <c r="BD771" s="10">
        <v>3.5396801999999998</v>
      </c>
      <c r="BE771" s="10">
        <v>3.5382132999999998</v>
      </c>
      <c r="BF771" s="10">
        <v>3.5371825000000001</v>
      </c>
      <c r="BG771" s="10">
        <v>3.5365728000000001</v>
      </c>
      <c r="BH771" s="10">
        <v>3.5363712999999999</v>
      </c>
      <c r="BI771" s="10">
        <v>3.5365652999999999</v>
      </c>
      <c r="BJ771" s="10">
        <v>3.5371418999999999</v>
      </c>
      <c r="BK771" s="10">
        <v>3.5380881999999998</v>
      </c>
      <c r="BL771" s="10">
        <v>3.5393916000000001</v>
      </c>
      <c r="BM771" s="10">
        <v>3.5410390999999999</v>
      </c>
      <c r="BN771" s="10">
        <v>3.543018</v>
      </c>
      <c r="BO771" s="10">
        <v>3.5453152999999999</v>
      </c>
      <c r="BP771" s="10">
        <v>3.5479183999999999</v>
      </c>
      <c r="BQ771" s="10">
        <v>3.5508144000000001</v>
      </c>
      <c r="BR771" s="10">
        <v>3.5737793</v>
      </c>
      <c r="BS771" s="10">
        <v>3.6050080000000002</v>
      </c>
      <c r="BU771" s="9">
        <v>117.24</v>
      </c>
      <c r="BV771" s="9">
        <v>117.72</v>
      </c>
      <c r="BW771" s="9">
        <v>115.74</v>
      </c>
      <c r="BX771" s="9">
        <v>112.44</v>
      </c>
      <c r="BY771" s="9">
        <v>109.89</v>
      </c>
      <c r="BZ771" s="9">
        <v>108.48</v>
      </c>
      <c r="CA771" s="9">
        <v>107.46</v>
      </c>
      <c r="CB771" s="9">
        <v>106.96</v>
      </c>
      <c r="CC771" s="9">
        <v>106.83</v>
      </c>
      <c r="CD771" s="9">
        <v>105.91</v>
      </c>
      <c r="CE771" s="9">
        <v>107.87</v>
      </c>
      <c r="CF771" s="9">
        <v>108.93</v>
      </c>
      <c r="CG771" s="9">
        <v>108.99</v>
      </c>
      <c r="CH771" s="9">
        <v>106.98</v>
      </c>
      <c r="CI771" s="9">
        <v>101.06</v>
      </c>
      <c r="CJ771" s="9">
        <v>89.97</v>
      </c>
      <c r="CK771" s="9">
        <v>84.52</v>
      </c>
      <c r="CL771" s="9">
        <v>81.87</v>
      </c>
      <c r="CM771" s="9">
        <v>81.86</v>
      </c>
      <c r="CN771" s="9">
        <v>82.45</v>
      </c>
      <c r="CO771" s="9">
        <v>83.57</v>
      </c>
      <c r="CP771" s="9">
        <v>86.68</v>
      </c>
      <c r="CQ771" s="9">
        <v>88.55</v>
      </c>
      <c r="CR771" s="9">
        <v>90.16</v>
      </c>
      <c r="CS771" s="9">
        <v>91.41</v>
      </c>
      <c r="CT771" s="9">
        <v>89.96</v>
      </c>
      <c r="CU771" s="9">
        <v>83.8</v>
      </c>
      <c r="CV771" s="9">
        <v>73.22</v>
      </c>
      <c r="CW771" s="9">
        <v>70.099999999999994</v>
      </c>
      <c r="CX771" s="9">
        <v>68.849999999999994</v>
      </c>
      <c r="CY771" s="9">
        <v>69.62</v>
      </c>
      <c r="CZ771" s="9">
        <v>69.91</v>
      </c>
      <c r="DA771" s="9">
        <v>70.34</v>
      </c>
      <c r="DB771" s="9">
        <v>74.25</v>
      </c>
      <c r="DC771" s="9">
        <v>76.56</v>
      </c>
      <c r="DD771" s="9">
        <v>79.34</v>
      </c>
      <c r="DE771" s="9">
        <v>82.01</v>
      </c>
      <c r="DF771" s="9">
        <v>81.16</v>
      </c>
      <c r="DG771" s="9">
        <v>77.7</v>
      </c>
      <c r="DH771" s="9">
        <v>70.78</v>
      </c>
      <c r="DI771" s="9">
        <v>66.599999999999994</v>
      </c>
      <c r="DJ771" s="9">
        <v>65.33</v>
      </c>
      <c r="DK771" s="9">
        <v>65.23</v>
      </c>
      <c r="DL771" s="9">
        <v>64.08</v>
      </c>
      <c r="DM771" s="9">
        <v>67.39</v>
      </c>
      <c r="DN771" s="9">
        <v>71.569999999999993</v>
      </c>
      <c r="DO771" s="9">
        <v>75.63</v>
      </c>
      <c r="DP771" s="9">
        <v>78.05</v>
      </c>
      <c r="DR771" s="9">
        <v>99.35</v>
      </c>
      <c r="DS771" s="9">
        <v>99.6</v>
      </c>
      <c r="DT771" s="9">
        <v>93.05</v>
      </c>
      <c r="DU771" s="9">
        <v>85.6</v>
      </c>
      <c r="DV771" s="9">
        <v>83.85</v>
      </c>
      <c r="DW771" s="9">
        <v>82.9</v>
      </c>
      <c r="DX771" s="9">
        <v>80.95</v>
      </c>
      <c r="DY771" s="9">
        <v>80.95</v>
      </c>
      <c r="DZ771" s="9">
        <v>83.65</v>
      </c>
      <c r="EA771" s="9">
        <v>85.05</v>
      </c>
      <c r="EB771" s="9">
        <v>85.8</v>
      </c>
      <c r="EC771" s="9">
        <v>87.1</v>
      </c>
      <c r="ED771" s="9">
        <v>90.05</v>
      </c>
      <c r="EE771" s="9">
        <v>90.35</v>
      </c>
      <c r="EF771" s="9">
        <v>85.2</v>
      </c>
      <c r="EG771" s="9">
        <v>70.150000000000006</v>
      </c>
      <c r="EH771" s="9">
        <v>65.45</v>
      </c>
      <c r="EI771" s="9">
        <v>65.2</v>
      </c>
      <c r="EJ771" s="9">
        <v>65.650000000000006</v>
      </c>
      <c r="EK771" s="9">
        <v>66.2</v>
      </c>
      <c r="EL771" s="9">
        <v>68.2</v>
      </c>
      <c r="EM771" s="9">
        <v>73.95</v>
      </c>
      <c r="EN771" s="9">
        <v>75.8</v>
      </c>
      <c r="EO771" s="9">
        <v>76.05</v>
      </c>
      <c r="EP771" s="9">
        <v>76.05</v>
      </c>
      <c r="EQ771" s="9">
        <v>75.55</v>
      </c>
      <c r="ER771" s="9">
        <v>72.400000000000006</v>
      </c>
      <c r="ES771" s="9">
        <v>63.65</v>
      </c>
      <c r="ET771" s="9">
        <v>60.9</v>
      </c>
      <c r="EU771" s="9">
        <v>60.7</v>
      </c>
      <c r="EV771" s="9">
        <v>60.9</v>
      </c>
      <c r="EW771" s="9">
        <v>61.4</v>
      </c>
      <c r="EX771" s="9">
        <v>63.95</v>
      </c>
      <c r="EY771" s="9">
        <v>71.099999999999994</v>
      </c>
      <c r="EZ771" s="9">
        <v>73.400000000000006</v>
      </c>
      <c r="FA771" s="9">
        <v>73.650000000000006</v>
      </c>
      <c r="FB771" s="9">
        <v>73.5</v>
      </c>
      <c r="FC771" s="9">
        <v>73.099999999999994</v>
      </c>
      <c r="FD771" s="9">
        <v>70.900000000000006</v>
      </c>
      <c r="FE771" s="9">
        <v>64.900000000000006</v>
      </c>
      <c r="FF771" s="9">
        <v>63</v>
      </c>
      <c r="FG771" s="9">
        <v>62.85</v>
      </c>
      <c r="FH771" s="9">
        <v>63</v>
      </c>
      <c r="FI771" s="9">
        <v>63.4</v>
      </c>
      <c r="FJ771" s="9">
        <v>65.349999999999994</v>
      </c>
      <c r="FK771" s="9">
        <v>71.099999999999994</v>
      </c>
      <c r="FL771" s="9">
        <v>72.95</v>
      </c>
      <c r="FM771" s="9">
        <v>73.2</v>
      </c>
      <c r="FO771" s="9">
        <v>84.411600000000007</v>
      </c>
      <c r="FP771" s="7">
        <v>74.680000000000007</v>
      </c>
      <c r="FQ771" s="9">
        <v>1.2707999999999999</v>
      </c>
      <c r="FR771" s="7">
        <f t="shared" si="131"/>
        <v>58.766131570664157</v>
      </c>
      <c r="FT771" s="7">
        <v>4.2300000000000004</v>
      </c>
      <c r="FU771" s="7">
        <v>4.24</v>
      </c>
      <c r="FV771" s="9">
        <v>84.4803</v>
      </c>
      <c r="FX771" s="9">
        <v>72.31</v>
      </c>
      <c r="FY771" s="9">
        <v>71.66</v>
      </c>
      <c r="FZ771" s="9">
        <v>71.11</v>
      </c>
      <c r="GA771" s="9">
        <v>70.06</v>
      </c>
      <c r="GB771" s="9">
        <v>68.680000000000007</v>
      </c>
    </row>
    <row r="772" spans="1:184" x14ac:dyDescent="0.25">
      <c r="A772" s="6">
        <f t="shared" si="132"/>
        <v>45631</v>
      </c>
      <c r="B772" s="13">
        <f t="shared" si="133"/>
        <v>12</v>
      </c>
      <c r="C772" s="13">
        <f t="shared" si="134"/>
        <v>2024</v>
      </c>
      <c r="D772">
        <f t="shared" si="135"/>
        <v>202412</v>
      </c>
      <c r="E772">
        <f t="shared" si="136"/>
        <v>4</v>
      </c>
      <c r="F772">
        <f t="shared" si="137"/>
        <v>202404</v>
      </c>
      <c r="G772" t="s">
        <v>1908</v>
      </c>
      <c r="H772" s="9">
        <v>4.75</v>
      </c>
      <c r="I772" s="9">
        <v>4.7</v>
      </c>
      <c r="J772" s="10">
        <v>4.6788553999999998</v>
      </c>
      <c r="K772" s="10">
        <v>4.5948390000000003</v>
      </c>
      <c r="L772" s="10">
        <v>4.4978534000000003</v>
      </c>
      <c r="M772" s="10">
        <v>4.4042003000000003</v>
      </c>
      <c r="N772" s="10">
        <v>4.3162446000000001</v>
      </c>
      <c r="O772" s="10">
        <v>4.2348403000000001</v>
      </c>
      <c r="P772" s="10">
        <v>4.1628314</v>
      </c>
      <c r="Q772" s="10">
        <v>4.1024058999999999</v>
      </c>
      <c r="R772" s="10">
        <v>4.0546416000000001</v>
      </c>
      <c r="S772" s="10">
        <v>4.0187865</v>
      </c>
      <c r="T772" s="10">
        <v>3.9929329999999998</v>
      </c>
      <c r="U772" s="10">
        <v>3.9742378</v>
      </c>
      <c r="V772" s="10">
        <v>3.9584020999999998</v>
      </c>
      <c r="W772" s="10">
        <v>3.9439668000000001</v>
      </c>
      <c r="X772" s="10">
        <v>3.9303303000000001</v>
      </c>
      <c r="Y772" s="10">
        <v>3.9168905000000001</v>
      </c>
      <c r="Z772" s="10">
        <v>3.9030453999999999</v>
      </c>
      <c r="AA772" s="10">
        <v>3.8881934999999999</v>
      </c>
      <c r="AB772" s="10">
        <v>3.8719017</v>
      </c>
      <c r="AC772" s="10">
        <v>3.8543815000000001</v>
      </c>
      <c r="AD772" s="10">
        <v>3.8359980999999999</v>
      </c>
      <c r="AE772" s="10">
        <v>3.817116</v>
      </c>
      <c r="AF772" s="10">
        <v>3.7980998000000001</v>
      </c>
      <c r="AG772" s="10">
        <v>3.7793147999999999</v>
      </c>
      <c r="AH772" s="10">
        <v>3.7610788999999998</v>
      </c>
      <c r="AI772" s="10">
        <v>3.7434820000000002</v>
      </c>
      <c r="AJ772" s="10">
        <v>3.7265457999999998</v>
      </c>
      <c r="AK772" s="10">
        <v>3.7102908000000001</v>
      </c>
      <c r="AL772" s="10">
        <v>3.6947380000000001</v>
      </c>
      <c r="AM772" s="10">
        <v>3.6799086999999999</v>
      </c>
      <c r="AN772" s="10">
        <v>3.6658236</v>
      </c>
      <c r="AO772" s="10">
        <v>3.6525037</v>
      </c>
      <c r="AP772" s="10">
        <v>3.6399702</v>
      </c>
      <c r="AQ772" s="10">
        <v>3.6282439000000002</v>
      </c>
      <c r="AR772" s="10">
        <v>3.6173457999999998</v>
      </c>
      <c r="AS772" s="10">
        <v>3.6072969000000001</v>
      </c>
      <c r="AT772" s="10">
        <v>3.5981098</v>
      </c>
      <c r="AU772" s="10">
        <v>3.5897591000000002</v>
      </c>
      <c r="AV772" s="10">
        <v>3.5822096999999999</v>
      </c>
      <c r="AW772" s="10">
        <v>3.5754258000000001</v>
      </c>
      <c r="AX772" s="10">
        <v>3.5693720999999998</v>
      </c>
      <c r="AY772" s="10">
        <v>3.5640132000000002</v>
      </c>
      <c r="AZ772" s="10">
        <v>3.5593135</v>
      </c>
      <c r="BA772" s="10">
        <v>3.5552375000000001</v>
      </c>
      <c r="BB772" s="10">
        <v>3.5517498000000001</v>
      </c>
      <c r="BC772" s="10">
        <v>3.5488149999999998</v>
      </c>
      <c r="BD772" s="10">
        <v>3.5463974</v>
      </c>
      <c r="BE772" s="10">
        <v>3.5444618000000001</v>
      </c>
      <c r="BF772" s="10">
        <v>3.5429757999999998</v>
      </c>
      <c r="BG772" s="10">
        <v>3.5419212999999998</v>
      </c>
      <c r="BH772" s="10">
        <v>3.5412842000000002</v>
      </c>
      <c r="BI772" s="10">
        <v>3.5410501999999999</v>
      </c>
      <c r="BJ772" s="10">
        <v>3.5412051999999998</v>
      </c>
      <c r="BK772" s="10">
        <v>3.5417350000000001</v>
      </c>
      <c r="BL772" s="10">
        <v>3.5426255000000002</v>
      </c>
      <c r="BM772" s="10">
        <v>3.5438624000000001</v>
      </c>
      <c r="BN772" s="10">
        <v>3.5454316000000001</v>
      </c>
      <c r="BO772" s="10">
        <v>3.5473188000000002</v>
      </c>
      <c r="BP772" s="10">
        <v>3.5495100000000002</v>
      </c>
      <c r="BQ772" s="10">
        <v>3.5519908999999998</v>
      </c>
      <c r="BR772" s="10">
        <v>3.5724184999999999</v>
      </c>
      <c r="BS772" s="10">
        <v>3.6012298999999999</v>
      </c>
      <c r="BU772" s="9">
        <v>116</v>
      </c>
      <c r="BV772" s="9">
        <v>116.59</v>
      </c>
      <c r="BW772" s="9">
        <v>114.69</v>
      </c>
      <c r="BX772" s="9">
        <v>111.4</v>
      </c>
      <c r="BY772" s="9">
        <v>109.15</v>
      </c>
      <c r="BZ772" s="9">
        <v>107.48</v>
      </c>
      <c r="CA772" s="9">
        <v>106.38</v>
      </c>
      <c r="CB772" s="9">
        <v>106.3</v>
      </c>
      <c r="CC772" s="9">
        <v>106.25</v>
      </c>
      <c r="CD772" s="9">
        <v>104.95</v>
      </c>
      <c r="CE772" s="9">
        <v>106.54</v>
      </c>
      <c r="CF772" s="9">
        <v>107.67</v>
      </c>
      <c r="CG772" s="9">
        <v>107.72</v>
      </c>
      <c r="CH772" s="9">
        <v>105.7</v>
      </c>
      <c r="CI772" s="9">
        <v>100</v>
      </c>
      <c r="CJ772" s="9">
        <v>89.59</v>
      </c>
      <c r="CK772" s="9">
        <v>84.28</v>
      </c>
      <c r="CL772" s="9">
        <v>81.63</v>
      </c>
      <c r="CM772" s="9">
        <v>81.569999999999993</v>
      </c>
      <c r="CN772" s="9">
        <v>82.16</v>
      </c>
      <c r="CO772" s="9">
        <v>83.34</v>
      </c>
      <c r="CP772" s="9">
        <v>86.52</v>
      </c>
      <c r="CQ772" s="9">
        <v>88.7</v>
      </c>
      <c r="CR772" s="9">
        <v>90.31</v>
      </c>
      <c r="CS772" s="9">
        <v>91.57</v>
      </c>
      <c r="CT772" s="9">
        <v>90</v>
      </c>
      <c r="CU772" s="9">
        <v>83.76</v>
      </c>
      <c r="CV772" s="9">
        <v>73.510000000000005</v>
      </c>
      <c r="CW772" s="9">
        <v>70.39</v>
      </c>
      <c r="CX772" s="9">
        <v>69.14</v>
      </c>
      <c r="CY772" s="9">
        <v>69.91</v>
      </c>
      <c r="CZ772" s="9">
        <v>70.2</v>
      </c>
      <c r="DA772" s="9">
        <v>70.63</v>
      </c>
      <c r="DB772" s="9">
        <v>74.55</v>
      </c>
      <c r="DC772" s="9">
        <v>76.86</v>
      </c>
      <c r="DD772" s="9">
        <v>79.64</v>
      </c>
      <c r="DE772" s="9">
        <v>82.12</v>
      </c>
      <c r="DF772" s="9">
        <v>81.27</v>
      </c>
      <c r="DG772" s="9">
        <v>77.81</v>
      </c>
      <c r="DH772" s="9">
        <v>71.09</v>
      </c>
      <c r="DI772" s="9">
        <v>66.91</v>
      </c>
      <c r="DJ772" s="9">
        <v>65.64</v>
      </c>
      <c r="DK772" s="9">
        <v>65.52</v>
      </c>
      <c r="DL772" s="9">
        <v>64.37</v>
      </c>
      <c r="DM772" s="9">
        <v>67.680000000000007</v>
      </c>
      <c r="DN772" s="9">
        <v>71.64</v>
      </c>
      <c r="DO772" s="9">
        <v>75.7</v>
      </c>
      <c r="DP772" s="9">
        <v>78.11</v>
      </c>
      <c r="DR772" s="9">
        <v>98.4</v>
      </c>
      <c r="DS772" s="9">
        <v>98.35</v>
      </c>
      <c r="DT772" s="9">
        <v>91.75</v>
      </c>
      <c r="DU772" s="9">
        <v>84.65</v>
      </c>
      <c r="DV772" s="9">
        <v>82.95</v>
      </c>
      <c r="DW772" s="9">
        <v>81.849999999999994</v>
      </c>
      <c r="DX772" s="9">
        <v>79.849999999999994</v>
      </c>
      <c r="DY772" s="9">
        <v>79.849999999999994</v>
      </c>
      <c r="DZ772" s="9">
        <v>82.55</v>
      </c>
      <c r="EA772" s="9">
        <v>84</v>
      </c>
      <c r="EB772" s="9">
        <v>84.75</v>
      </c>
      <c r="EC772" s="9">
        <v>86</v>
      </c>
      <c r="ED772" s="9">
        <v>88.75</v>
      </c>
      <c r="EE772" s="9">
        <v>89.05</v>
      </c>
      <c r="EF772" s="9">
        <v>83.95</v>
      </c>
      <c r="EG772" s="9">
        <v>69.650000000000006</v>
      </c>
      <c r="EH772" s="9">
        <v>65.150000000000006</v>
      </c>
      <c r="EI772" s="9">
        <v>64.900000000000006</v>
      </c>
      <c r="EJ772" s="9">
        <v>65.3</v>
      </c>
      <c r="EK772" s="9">
        <v>65.849999999999994</v>
      </c>
      <c r="EL772" s="9">
        <v>67.900000000000006</v>
      </c>
      <c r="EM772" s="9">
        <v>73.400000000000006</v>
      </c>
      <c r="EN772" s="9">
        <v>75.150000000000006</v>
      </c>
      <c r="EO772" s="9">
        <v>75.400000000000006</v>
      </c>
      <c r="EP772" s="9">
        <v>75.400000000000006</v>
      </c>
      <c r="EQ772" s="9">
        <v>74.900000000000006</v>
      </c>
      <c r="ER772" s="9">
        <v>71.8</v>
      </c>
      <c r="ES772" s="9">
        <v>63.3</v>
      </c>
      <c r="ET772" s="9">
        <v>60.6</v>
      </c>
      <c r="EU772" s="9">
        <v>60.4</v>
      </c>
      <c r="EV772" s="9">
        <v>60.6</v>
      </c>
      <c r="EW772" s="9">
        <v>61.1</v>
      </c>
      <c r="EX772" s="9">
        <v>63.7</v>
      </c>
      <c r="EY772" s="9">
        <v>70.849999999999994</v>
      </c>
      <c r="EZ772" s="9">
        <v>73.150000000000006</v>
      </c>
      <c r="FA772" s="9">
        <v>73.349999999999994</v>
      </c>
      <c r="FB772" s="9">
        <v>73.25</v>
      </c>
      <c r="FC772" s="9">
        <v>72.8</v>
      </c>
      <c r="FD772" s="9">
        <v>70.599999999999994</v>
      </c>
      <c r="FE772" s="9">
        <v>64.599999999999994</v>
      </c>
      <c r="FF772" s="9">
        <v>62.7</v>
      </c>
      <c r="FG772" s="9">
        <v>62.55</v>
      </c>
      <c r="FH772" s="9">
        <v>62.65</v>
      </c>
      <c r="FI772" s="9">
        <v>63.1</v>
      </c>
      <c r="FJ772" s="9">
        <v>65.3</v>
      </c>
      <c r="FK772" s="9">
        <v>71.400000000000006</v>
      </c>
      <c r="FL772" s="9">
        <v>73.349999999999994</v>
      </c>
      <c r="FM772" s="9">
        <v>73.599999999999994</v>
      </c>
      <c r="FO772" s="9">
        <v>84.507400000000004</v>
      </c>
      <c r="FP772" s="7">
        <v>73.78</v>
      </c>
      <c r="FQ772" s="9">
        <v>1.2757000000000001</v>
      </c>
      <c r="FR772" s="7">
        <f t="shared" si="131"/>
        <v>57.834914164772279</v>
      </c>
      <c r="FT772" s="7">
        <v>4.25</v>
      </c>
      <c r="FU772" s="7">
        <v>4.2699999999999996</v>
      </c>
      <c r="FV772" s="9">
        <v>84.594499999999996</v>
      </c>
      <c r="FX772" s="9">
        <v>72.09</v>
      </c>
      <c r="FY772" s="9">
        <v>71.39</v>
      </c>
      <c r="FZ772" s="9">
        <v>70.849999999999994</v>
      </c>
      <c r="GA772" s="9">
        <v>69.83</v>
      </c>
      <c r="GB772" s="9">
        <v>68.510000000000005</v>
      </c>
    </row>
    <row r="773" spans="1:184" x14ac:dyDescent="0.25">
      <c r="A773" s="6">
        <f t="shared" si="132"/>
        <v>45632</v>
      </c>
      <c r="B773" s="13">
        <f t="shared" ref="B773:B774" si="138">MONTH(A773)</f>
        <v>12</v>
      </c>
      <c r="C773" s="13">
        <f t="shared" ref="C773:C774" si="139">YEAR(A773)</f>
        <v>2024</v>
      </c>
      <c r="D773">
        <f t="shared" ref="D773:D774" si="140">C773*100+B773</f>
        <v>202412</v>
      </c>
      <c r="E773">
        <f t="shared" ref="E773:E774" si="141">IF(B773&lt;4,1,IF(B773&lt;7,2,IF(B773&lt;10,3,4)))</f>
        <v>4</v>
      </c>
      <c r="F773">
        <f t="shared" ref="F773:F774" si="142">C773*100+E773</f>
        <v>202404</v>
      </c>
      <c r="G773" t="s">
        <v>1909</v>
      </c>
      <c r="H773" s="9">
        <v>4.75</v>
      </c>
      <c r="I773" s="9">
        <v>4.7</v>
      </c>
      <c r="J773" s="10">
        <v>4.6885779000000003</v>
      </c>
      <c r="K773" s="10">
        <v>4.5995410000000003</v>
      </c>
      <c r="L773" s="10">
        <v>4.4989090999999997</v>
      </c>
      <c r="M773" s="10">
        <v>4.4028323</v>
      </c>
      <c r="N773" s="10">
        <v>4.3132992999999997</v>
      </c>
      <c r="O773" s="10">
        <v>4.2310356000000002</v>
      </c>
      <c r="P773" s="10">
        <v>4.1587275000000004</v>
      </c>
      <c r="Q773" s="10">
        <v>4.0981335000000003</v>
      </c>
      <c r="R773" s="10">
        <v>4.0495977999999999</v>
      </c>
      <c r="S773" s="10">
        <v>4.0123084999999996</v>
      </c>
      <c r="T773" s="10">
        <v>3.9839839000000001</v>
      </c>
      <c r="U773" s="10">
        <v>3.9618215999999999</v>
      </c>
      <c r="V773" s="10">
        <v>3.9415784</v>
      </c>
      <c r="W773" s="10">
        <v>3.9219385999999998</v>
      </c>
      <c r="X773" s="10">
        <v>3.9026592999999998</v>
      </c>
      <c r="Y773" s="10">
        <v>3.8834968000000001</v>
      </c>
      <c r="Z773" s="10">
        <v>3.8642077000000001</v>
      </c>
      <c r="AA773" s="10">
        <v>3.8445493000000002</v>
      </c>
      <c r="AB773" s="10">
        <v>3.8243615000000002</v>
      </c>
      <c r="AC773" s="10">
        <v>3.8038729999999998</v>
      </c>
      <c r="AD773" s="10">
        <v>3.7834251000000001</v>
      </c>
      <c r="AE773" s="10">
        <v>3.7633589000000001</v>
      </c>
      <c r="AF773" s="10">
        <v>3.7440150999999999</v>
      </c>
      <c r="AG773" s="10">
        <v>3.7257354</v>
      </c>
      <c r="AH773" s="10">
        <v>3.7087986000000002</v>
      </c>
      <c r="AI773" s="10">
        <v>3.6932103999999999</v>
      </c>
      <c r="AJ773" s="10">
        <v>3.6789013000000002</v>
      </c>
      <c r="AK773" s="10">
        <v>3.6658013</v>
      </c>
      <c r="AL773" s="10">
        <v>3.6538406000000001</v>
      </c>
      <c r="AM773" s="10">
        <v>3.6429494999999998</v>
      </c>
      <c r="AN773" s="10">
        <v>3.6330583999999999</v>
      </c>
      <c r="AO773" s="10">
        <v>3.6240972</v>
      </c>
      <c r="AP773" s="10">
        <v>3.6159964000000002</v>
      </c>
      <c r="AQ773" s="10">
        <v>3.6086860999999999</v>
      </c>
      <c r="AR773" s="10">
        <v>3.6020965</v>
      </c>
      <c r="AS773" s="10">
        <v>3.5961579000000001</v>
      </c>
      <c r="AT773" s="10">
        <v>3.5908074999999999</v>
      </c>
      <c r="AU773" s="10">
        <v>3.5860094</v>
      </c>
      <c r="AV773" s="10">
        <v>3.5817351999999998</v>
      </c>
      <c r="AW773" s="10">
        <v>3.5779559000000001</v>
      </c>
      <c r="AX773" s="10">
        <v>3.574643</v>
      </c>
      <c r="AY773" s="10">
        <v>3.5717675</v>
      </c>
      <c r="AZ773" s="10">
        <v>3.5693009</v>
      </c>
      <c r="BA773" s="10">
        <v>3.5672144000000001</v>
      </c>
      <c r="BB773" s="10">
        <v>3.5654792</v>
      </c>
      <c r="BC773" s="10">
        <v>3.5640665999999999</v>
      </c>
      <c r="BD773" s="10">
        <v>3.5629477999999999</v>
      </c>
      <c r="BE773" s="10">
        <v>3.5620942000000002</v>
      </c>
      <c r="BF773" s="10">
        <v>3.5614813999999999</v>
      </c>
      <c r="BG773" s="10">
        <v>3.5611044000000001</v>
      </c>
      <c r="BH773" s="10">
        <v>3.5609639</v>
      </c>
      <c r="BI773" s="10">
        <v>3.5610602999999998</v>
      </c>
      <c r="BJ773" s="10">
        <v>3.5613939999999999</v>
      </c>
      <c r="BK773" s="10">
        <v>3.5619654999999999</v>
      </c>
      <c r="BL773" s="10">
        <v>3.5627754</v>
      </c>
      <c r="BM773" s="10">
        <v>3.5638239999999999</v>
      </c>
      <c r="BN773" s="10">
        <v>3.5651118999999998</v>
      </c>
      <c r="BO773" s="10">
        <v>3.5666395999999998</v>
      </c>
      <c r="BP773" s="10">
        <v>3.5684075000000002</v>
      </c>
      <c r="BQ773" s="10">
        <v>3.5704161999999999</v>
      </c>
      <c r="BR773" s="10">
        <v>3.587421</v>
      </c>
      <c r="BS773" s="10">
        <v>3.6124301999999999</v>
      </c>
      <c r="BU773" s="9">
        <v>115.87</v>
      </c>
      <c r="BV773" s="9">
        <v>116.49</v>
      </c>
      <c r="BW773" s="9">
        <v>114.77</v>
      </c>
      <c r="BX773" s="9">
        <v>111.53</v>
      </c>
      <c r="BY773" s="9">
        <v>109.13</v>
      </c>
      <c r="BZ773" s="9">
        <v>107.69</v>
      </c>
      <c r="CA773" s="9">
        <v>106.39</v>
      </c>
      <c r="CB773" s="9">
        <v>106.36</v>
      </c>
      <c r="CC773" s="9">
        <v>106.32</v>
      </c>
      <c r="CD773" s="9">
        <v>105.04</v>
      </c>
      <c r="CE773" s="9">
        <v>106.32</v>
      </c>
      <c r="CF773" s="9">
        <v>107.34</v>
      </c>
      <c r="CG773" s="9">
        <v>107.4</v>
      </c>
      <c r="CH773" s="9">
        <v>105.49</v>
      </c>
      <c r="CI773" s="9">
        <v>99.91</v>
      </c>
      <c r="CJ773" s="9">
        <v>89.49</v>
      </c>
      <c r="CK773" s="9">
        <v>84.25</v>
      </c>
      <c r="CL773" s="9">
        <v>81.599999999999994</v>
      </c>
      <c r="CM773" s="9">
        <v>81.56</v>
      </c>
      <c r="CN773" s="9">
        <v>82.17</v>
      </c>
      <c r="CO773" s="9">
        <v>83.35</v>
      </c>
      <c r="CP773" s="9">
        <v>86.39</v>
      </c>
      <c r="CQ773" s="9">
        <v>88.38</v>
      </c>
      <c r="CR773" s="9">
        <v>90.01</v>
      </c>
      <c r="CS773" s="9">
        <v>91.52</v>
      </c>
      <c r="CT773" s="9">
        <v>89.95</v>
      </c>
      <c r="CU773" s="9">
        <v>83.72</v>
      </c>
      <c r="CV773" s="9">
        <v>73.540000000000006</v>
      </c>
      <c r="CW773" s="9">
        <v>70.3</v>
      </c>
      <c r="CX773" s="9">
        <v>69.05</v>
      </c>
      <c r="CY773" s="9">
        <v>69.8</v>
      </c>
      <c r="CZ773" s="9">
        <v>70.09</v>
      </c>
      <c r="DA773" s="9">
        <v>70.53</v>
      </c>
      <c r="DB773" s="9">
        <v>74.34</v>
      </c>
      <c r="DC773" s="9">
        <v>76.650000000000006</v>
      </c>
      <c r="DD773" s="9">
        <v>79.430000000000007</v>
      </c>
      <c r="DE773" s="9">
        <v>82.14</v>
      </c>
      <c r="DF773" s="9">
        <v>81.290000000000006</v>
      </c>
      <c r="DG773" s="9">
        <v>77.78</v>
      </c>
      <c r="DH773" s="9">
        <v>70.64</v>
      </c>
      <c r="DI773" s="9">
        <v>66.400000000000006</v>
      </c>
      <c r="DJ773" s="9">
        <v>65.13</v>
      </c>
      <c r="DK773" s="9">
        <v>65.010000000000005</v>
      </c>
      <c r="DL773" s="9">
        <v>63.86</v>
      </c>
      <c r="DM773" s="9">
        <v>67.17</v>
      </c>
      <c r="DN773" s="9">
        <v>70.36</v>
      </c>
      <c r="DO773" s="9">
        <v>74.42</v>
      </c>
      <c r="DP773" s="9">
        <v>76.83</v>
      </c>
      <c r="DR773" s="9">
        <v>98.3</v>
      </c>
      <c r="DS773" s="9">
        <v>98.45</v>
      </c>
      <c r="DT773" s="9">
        <v>91.45</v>
      </c>
      <c r="DU773" s="9">
        <v>84.45</v>
      </c>
      <c r="DV773" s="9">
        <v>82.85</v>
      </c>
      <c r="DW773" s="9">
        <v>81.849999999999994</v>
      </c>
      <c r="DX773" s="9">
        <v>79.75</v>
      </c>
      <c r="DY773" s="9">
        <v>79.75</v>
      </c>
      <c r="DZ773" s="9">
        <v>82.45</v>
      </c>
      <c r="EA773" s="9">
        <v>83.9</v>
      </c>
      <c r="EB773" s="9">
        <v>84.6</v>
      </c>
      <c r="EC773" s="9">
        <v>85.9</v>
      </c>
      <c r="ED773" s="9">
        <v>88.65</v>
      </c>
      <c r="EE773" s="9">
        <v>88.95</v>
      </c>
      <c r="EF773" s="9">
        <v>83.85</v>
      </c>
      <c r="EG773" s="9">
        <v>69.45</v>
      </c>
      <c r="EH773" s="9">
        <v>64.95</v>
      </c>
      <c r="EI773" s="9">
        <v>64.7</v>
      </c>
      <c r="EJ773" s="9">
        <v>65.099999999999994</v>
      </c>
      <c r="EK773" s="9">
        <v>65.650000000000006</v>
      </c>
      <c r="EL773" s="9">
        <v>67.75</v>
      </c>
      <c r="EM773" s="9">
        <v>73.400000000000006</v>
      </c>
      <c r="EN773" s="9">
        <v>75.25</v>
      </c>
      <c r="EO773" s="9">
        <v>75.5</v>
      </c>
      <c r="EP773" s="9">
        <v>75.5</v>
      </c>
      <c r="EQ773" s="9">
        <v>75</v>
      </c>
      <c r="ER773" s="9">
        <v>71.849999999999994</v>
      </c>
      <c r="ES773" s="9">
        <v>63.25</v>
      </c>
      <c r="ET773" s="9">
        <v>60.55</v>
      </c>
      <c r="EU773" s="9">
        <v>60.35</v>
      </c>
      <c r="EV773" s="9">
        <v>60.5</v>
      </c>
      <c r="EW773" s="9">
        <v>61.05</v>
      </c>
      <c r="EX773" s="9">
        <v>63.6</v>
      </c>
      <c r="EY773" s="9">
        <v>70.75</v>
      </c>
      <c r="EZ773" s="9">
        <v>73</v>
      </c>
      <c r="FA773" s="9">
        <v>73.25</v>
      </c>
      <c r="FB773" s="9">
        <v>73.099999999999994</v>
      </c>
      <c r="FC773" s="9">
        <v>72.7</v>
      </c>
      <c r="FD773" s="9">
        <v>70.45</v>
      </c>
      <c r="FE773" s="9">
        <v>64.45</v>
      </c>
      <c r="FF773" s="9">
        <v>62.55</v>
      </c>
      <c r="FG773" s="9">
        <v>62.4</v>
      </c>
      <c r="FH773" s="9">
        <v>62.55</v>
      </c>
      <c r="FI773" s="9">
        <v>62.95</v>
      </c>
      <c r="FJ773" s="9">
        <v>65.2</v>
      </c>
      <c r="FK773" s="9">
        <v>71.3</v>
      </c>
      <c r="FL773" s="9">
        <v>73.25</v>
      </c>
      <c r="FM773" s="9">
        <v>73.5</v>
      </c>
      <c r="FO773" s="9">
        <v>84.492199999999997</v>
      </c>
      <c r="FP773" s="7">
        <v>73.78</v>
      </c>
      <c r="FQ773" s="9">
        <v>1.2743</v>
      </c>
      <c r="FR773" s="7">
        <f t="shared" si="131"/>
        <v>57.898454053205683</v>
      </c>
      <c r="FT773" s="7">
        <v>4.26</v>
      </c>
      <c r="FU773" s="7">
        <v>4.28</v>
      </c>
      <c r="FV773" s="9">
        <v>84.579800000000006</v>
      </c>
      <c r="FX773" s="9">
        <v>71.12</v>
      </c>
      <c r="FY773" s="9">
        <v>70.569999999999993</v>
      </c>
      <c r="FZ773" s="9">
        <v>70.17</v>
      </c>
      <c r="GA773" s="9">
        <v>69.349999999999994</v>
      </c>
      <c r="GB773" s="9">
        <v>68.2</v>
      </c>
    </row>
    <row r="774" spans="1:184" x14ac:dyDescent="0.25">
      <c r="A774" s="6">
        <f t="shared" si="132"/>
        <v>45635</v>
      </c>
      <c r="B774" s="13">
        <f t="shared" si="138"/>
        <v>12</v>
      </c>
      <c r="C774" s="13">
        <f t="shared" si="139"/>
        <v>2024</v>
      </c>
      <c r="D774">
        <f t="shared" si="140"/>
        <v>202412</v>
      </c>
      <c r="E774">
        <f t="shared" si="141"/>
        <v>4</v>
      </c>
      <c r="F774">
        <f t="shared" si="142"/>
        <v>202404</v>
      </c>
      <c r="G774" t="s">
        <v>1924</v>
      </c>
      <c r="H774" s="9">
        <v>4.75</v>
      </c>
      <c r="I774" s="9">
        <v>4.7</v>
      </c>
      <c r="J774" s="10">
        <v>4.6753656000000001</v>
      </c>
      <c r="K774" s="10">
        <v>4.5851742</v>
      </c>
      <c r="L774" s="10">
        <v>4.4847666000000004</v>
      </c>
      <c r="M774" s="10">
        <v>4.3865620999999999</v>
      </c>
      <c r="N774" s="10">
        <v>4.2926301999999996</v>
      </c>
      <c r="O774" s="10">
        <v>4.2056081000000001</v>
      </c>
      <c r="P774" s="10">
        <v>4.1295183</v>
      </c>
      <c r="Q774" s="10">
        <v>4.0664224000000004</v>
      </c>
      <c r="R774" s="10">
        <v>4.0171087999999999</v>
      </c>
      <c r="S774" s="10">
        <v>3.9799369000000002</v>
      </c>
      <c r="T774" s="10">
        <v>3.9528222999999998</v>
      </c>
      <c r="U774" s="10">
        <v>3.9327000000000001</v>
      </c>
      <c r="V774" s="10">
        <v>3.9153554000000002</v>
      </c>
      <c r="W774" s="10">
        <v>3.8994379000000001</v>
      </c>
      <c r="X774" s="10">
        <v>3.8844446000000001</v>
      </c>
      <c r="Y774" s="10">
        <v>3.8698717999999999</v>
      </c>
      <c r="Z774" s="10">
        <v>3.855216</v>
      </c>
      <c r="AA774" s="10">
        <v>3.8399740000000002</v>
      </c>
      <c r="AB774" s="10">
        <v>3.8237844999999999</v>
      </c>
      <c r="AC774" s="10">
        <v>3.8068274</v>
      </c>
      <c r="AD774" s="10">
        <v>3.7894122000000001</v>
      </c>
      <c r="AE774" s="10">
        <v>3.7718476999999999</v>
      </c>
      <c r="AF774" s="10">
        <v>3.7544426999999998</v>
      </c>
      <c r="AG774" s="10">
        <v>3.7375066000000001</v>
      </c>
      <c r="AH774" s="10">
        <v>3.7212944000000001</v>
      </c>
      <c r="AI774" s="10">
        <v>3.7058461999999999</v>
      </c>
      <c r="AJ774" s="10">
        <v>3.6911486999999998</v>
      </c>
      <c r="AK774" s="10">
        <v>3.6771881999999998</v>
      </c>
      <c r="AL774" s="10">
        <v>3.663951</v>
      </c>
      <c r="AM774" s="10">
        <v>3.6514237999999999</v>
      </c>
      <c r="AN774" s="10">
        <v>3.6395928</v>
      </c>
      <c r="AO774" s="10">
        <v>3.6284443</v>
      </c>
      <c r="AP774" s="10">
        <v>3.6179651000000002</v>
      </c>
      <c r="AQ774" s="10">
        <v>3.6081414000000001</v>
      </c>
      <c r="AR774" s="10">
        <v>3.5989594999999999</v>
      </c>
      <c r="AS774" s="10">
        <v>3.5904061</v>
      </c>
      <c r="AT774" s="10">
        <v>3.5824672999999998</v>
      </c>
      <c r="AU774" s="10">
        <v>3.5751279</v>
      </c>
      <c r="AV774" s="10">
        <v>3.5683728000000001</v>
      </c>
      <c r="AW774" s="10">
        <v>3.5621868999999999</v>
      </c>
      <c r="AX774" s="10">
        <v>3.5565547</v>
      </c>
      <c r="AY774" s="10">
        <v>3.5514611</v>
      </c>
      <c r="AZ774" s="10">
        <v>3.5468909000000002</v>
      </c>
      <c r="BA774" s="10">
        <v>3.5428286999999998</v>
      </c>
      <c r="BB774" s="10">
        <v>3.5392595</v>
      </c>
      <c r="BC774" s="10">
        <v>3.5361677999999999</v>
      </c>
      <c r="BD774" s="10">
        <v>3.5335383999999999</v>
      </c>
      <c r="BE774" s="10">
        <v>3.5313561999999998</v>
      </c>
      <c r="BF774" s="10">
        <v>3.5296072000000001</v>
      </c>
      <c r="BG774" s="10">
        <v>3.5282844999999998</v>
      </c>
      <c r="BH774" s="10">
        <v>3.5273837000000001</v>
      </c>
      <c r="BI774" s="10">
        <v>3.5269002999999999</v>
      </c>
      <c r="BJ774" s="10">
        <v>3.5268297</v>
      </c>
      <c r="BK774" s="10">
        <v>3.5271675999999998</v>
      </c>
      <c r="BL774" s="10">
        <v>3.5279094</v>
      </c>
      <c r="BM774" s="10">
        <v>3.5290507</v>
      </c>
      <c r="BN774" s="10">
        <v>3.5305868999999999</v>
      </c>
      <c r="BO774" s="10">
        <v>3.5325136000000001</v>
      </c>
      <c r="BP774" s="10">
        <v>3.5348264</v>
      </c>
      <c r="BQ774" s="10">
        <v>3.5375207</v>
      </c>
      <c r="BR774" s="10">
        <v>3.5611975</v>
      </c>
      <c r="BS774" s="10">
        <v>3.5959454000000002</v>
      </c>
      <c r="BU774" s="9">
        <v>111.46</v>
      </c>
      <c r="BV774" s="9">
        <v>112.23</v>
      </c>
      <c r="BW774" s="9">
        <v>110.51</v>
      </c>
      <c r="BX774" s="9">
        <v>107.57</v>
      </c>
      <c r="BY774" s="9">
        <v>105.51</v>
      </c>
      <c r="BZ774" s="9">
        <v>104.16</v>
      </c>
      <c r="CA774" s="9">
        <v>102.89</v>
      </c>
      <c r="CB774" s="9">
        <v>102.98</v>
      </c>
      <c r="CC774" s="9">
        <v>103.14</v>
      </c>
      <c r="CD774" s="9">
        <v>102.44</v>
      </c>
      <c r="CE774" s="9">
        <v>103.92</v>
      </c>
      <c r="CF774" s="9">
        <v>105.16</v>
      </c>
      <c r="CG774" s="9">
        <v>105.65</v>
      </c>
      <c r="CH774" s="9">
        <v>104.09</v>
      </c>
      <c r="CI774" s="9">
        <v>98.93</v>
      </c>
      <c r="CJ774" s="9">
        <v>88.81</v>
      </c>
      <c r="CK774" s="9">
        <v>83.59</v>
      </c>
      <c r="CL774" s="9">
        <v>80.92</v>
      </c>
      <c r="CM774" s="9">
        <v>80.88</v>
      </c>
      <c r="CN774" s="9">
        <v>81.489999999999995</v>
      </c>
      <c r="CO774" s="9">
        <v>82.72</v>
      </c>
      <c r="CP774" s="9">
        <v>85.84</v>
      </c>
      <c r="CQ774" s="9">
        <v>87.86</v>
      </c>
      <c r="CR774" s="9">
        <v>89.43</v>
      </c>
      <c r="CS774" s="9">
        <v>91.12</v>
      </c>
      <c r="CT774" s="9">
        <v>89.51</v>
      </c>
      <c r="CU774" s="9">
        <v>83.2</v>
      </c>
      <c r="CV774" s="9">
        <v>73.22</v>
      </c>
      <c r="CW774" s="9">
        <v>69.98</v>
      </c>
      <c r="CX774" s="9">
        <v>68.73</v>
      </c>
      <c r="CY774" s="9">
        <v>69.53</v>
      </c>
      <c r="CZ774" s="9">
        <v>69.83</v>
      </c>
      <c r="DA774" s="9">
        <v>70.27</v>
      </c>
      <c r="DB774" s="9">
        <v>74.13</v>
      </c>
      <c r="DC774" s="9">
        <v>76.430000000000007</v>
      </c>
      <c r="DD774" s="9">
        <v>79.209999999999994</v>
      </c>
      <c r="DE774" s="9">
        <v>81.709999999999994</v>
      </c>
      <c r="DF774" s="9">
        <v>80.86</v>
      </c>
      <c r="DG774" s="9">
        <v>77.349999999999994</v>
      </c>
      <c r="DH774" s="9">
        <v>70.37</v>
      </c>
      <c r="DI774" s="9">
        <v>66.14</v>
      </c>
      <c r="DJ774" s="9">
        <v>64.87</v>
      </c>
      <c r="DK774" s="9">
        <v>64.81</v>
      </c>
      <c r="DL774" s="9">
        <v>63.66</v>
      </c>
      <c r="DM774" s="9">
        <v>66.98</v>
      </c>
      <c r="DN774" s="9">
        <v>70.2</v>
      </c>
      <c r="DO774" s="9">
        <v>74.260000000000005</v>
      </c>
      <c r="DP774" s="9">
        <v>76.67</v>
      </c>
      <c r="DR774" s="9">
        <v>95.25</v>
      </c>
      <c r="DS774" s="9">
        <v>95.65</v>
      </c>
      <c r="DT774" s="9">
        <v>88.5</v>
      </c>
      <c r="DU774" s="9">
        <v>82.85</v>
      </c>
      <c r="DV774" s="9">
        <v>80.2</v>
      </c>
      <c r="DW774" s="9">
        <v>79.2</v>
      </c>
      <c r="DX774" s="9">
        <v>77.849999999999994</v>
      </c>
      <c r="DY774" s="9">
        <v>77.849999999999994</v>
      </c>
      <c r="DZ774" s="9">
        <v>80.55</v>
      </c>
      <c r="EA774" s="9">
        <v>82.15</v>
      </c>
      <c r="EB774" s="9">
        <v>82.95</v>
      </c>
      <c r="EC774" s="9">
        <v>84.45</v>
      </c>
      <c r="ED774" s="9">
        <v>87.8</v>
      </c>
      <c r="EE774" s="9">
        <v>88.3</v>
      </c>
      <c r="EF774" s="9">
        <v>83.35</v>
      </c>
      <c r="EG774" s="9">
        <v>69.150000000000006</v>
      </c>
      <c r="EH774" s="9">
        <v>64.75</v>
      </c>
      <c r="EI774" s="9">
        <v>64.5</v>
      </c>
      <c r="EJ774" s="9">
        <v>64.900000000000006</v>
      </c>
      <c r="EK774" s="9">
        <v>65.45</v>
      </c>
      <c r="EL774" s="9">
        <v>67.599999999999994</v>
      </c>
      <c r="EM774" s="9">
        <v>73.45</v>
      </c>
      <c r="EN774" s="9">
        <v>75.400000000000006</v>
      </c>
      <c r="EO774" s="9">
        <v>75.650000000000006</v>
      </c>
      <c r="EP774" s="9">
        <v>75.650000000000006</v>
      </c>
      <c r="EQ774" s="9">
        <v>75.099999999999994</v>
      </c>
      <c r="ER774" s="9">
        <v>71.8</v>
      </c>
      <c r="ES774" s="9">
        <v>62.8</v>
      </c>
      <c r="ET774" s="9">
        <v>60</v>
      </c>
      <c r="EU774" s="9">
        <v>59.75</v>
      </c>
      <c r="EV774" s="9">
        <v>59.95</v>
      </c>
      <c r="EW774" s="9">
        <v>60.5</v>
      </c>
      <c r="EX774" s="9">
        <v>63.3</v>
      </c>
      <c r="EY774" s="9">
        <v>71</v>
      </c>
      <c r="EZ774" s="9">
        <v>73.45</v>
      </c>
      <c r="FA774" s="9">
        <v>73.7</v>
      </c>
      <c r="FB774" s="9">
        <v>73.599999999999994</v>
      </c>
      <c r="FC774" s="9">
        <v>73.099999999999994</v>
      </c>
      <c r="FD774" s="9">
        <v>70.599999999999994</v>
      </c>
      <c r="FE774" s="9">
        <v>63.8</v>
      </c>
      <c r="FF774" s="9">
        <v>61.65</v>
      </c>
      <c r="FG774" s="9">
        <v>61.5</v>
      </c>
      <c r="FH774" s="9">
        <v>61.65</v>
      </c>
      <c r="FI774" s="9">
        <v>62.1</v>
      </c>
      <c r="FJ774" s="9">
        <v>64.3</v>
      </c>
      <c r="FK774" s="9">
        <v>70.400000000000006</v>
      </c>
      <c r="FL774" s="9">
        <v>72.400000000000006</v>
      </c>
      <c r="FM774" s="9">
        <v>72.650000000000006</v>
      </c>
      <c r="FO774" s="9">
        <v>84.692599999999999</v>
      </c>
      <c r="FP774" s="7">
        <v>73.73</v>
      </c>
      <c r="FQ774" s="9">
        <v>1.2796000000000001</v>
      </c>
      <c r="FR774" s="7">
        <f t="shared" si="131"/>
        <v>57.61956861519225</v>
      </c>
      <c r="FT774" s="7">
        <v>4.26</v>
      </c>
      <c r="FU774" s="7">
        <v>4.28</v>
      </c>
      <c r="FV774" s="9">
        <v>84.791399999999996</v>
      </c>
      <c r="FX774" s="9">
        <v>72.14</v>
      </c>
      <c r="FY774" s="9">
        <v>71.599999999999994</v>
      </c>
      <c r="FZ774" s="9">
        <v>71.17</v>
      </c>
      <c r="GA774" s="9">
        <v>70.25</v>
      </c>
      <c r="GB774" s="9">
        <v>68.97</v>
      </c>
    </row>
    <row r="775" spans="1:184" x14ac:dyDescent="0.25">
      <c r="A775" s="6">
        <f t="shared" si="132"/>
        <v>45636</v>
      </c>
      <c r="B775" s="13">
        <f t="shared" ref="B775:B808" si="143">MONTH(A775)</f>
        <v>12</v>
      </c>
      <c r="C775" s="13">
        <f t="shared" ref="C775:C808" si="144">YEAR(A775)</f>
        <v>2024</v>
      </c>
      <c r="D775">
        <f t="shared" ref="D775:D808" si="145">C775*100+B775</f>
        <v>202412</v>
      </c>
      <c r="E775">
        <f t="shared" ref="E775:E808" si="146">IF(B775&lt;4,1,IF(B775&lt;7,2,IF(B775&lt;10,3,4)))</f>
        <v>4</v>
      </c>
      <c r="F775">
        <f t="shared" ref="F775:F808" si="147">C775*100+E775</f>
        <v>202404</v>
      </c>
      <c r="G775" t="s">
        <v>1925</v>
      </c>
      <c r="H775" s="9">
        <v>4.75</v>
      </c>
      <c r="I775" s="9">
        <v>4.7</v>
      </c>
      <c r="J775" s="10">
        <v>4.6750939000000002</v>
      </c>
      <c r="K775" s="10">
        <v>4.5818979999999998</v>
      </c>
      <c r="L775" s="10">
        <v>4.4822388000000002</v>
      </c>
      <c r="M775" s="10">
        <v>4.3877812</v>
      </c>
      <c r="N775" s="10">
        <v>4.2991105999999997</v>
      </c>
      <c r="O775" s="10">
        <v>4.2173518000000003</v>
      </c>
      <c r="P775" s="10">
        <v>4.1457934999999999</v>
      </c>
      <c r="Q775" s="10">
        <v>4.0862698000000002</v>
      </c>
      <c r="R775" s="10">
        <v>4.0394420000000002</v>
      </c>
      <c r="S775" s="10">
        <v>4.0039049000000002</v>
      </c>
      <c r="T775" s="10">
        <v>3.9777395000000002</v>
      </c>
      <c r="U775" s="10">
        <v>3.9582079999999999</v>
      </c>
      <c r="V775" s="10">
        <v>3.9415365000000002</v>
      </c>
      <c r="W775" s="10">
        <v>3.9264679</v>
      </c>
      <c r="X775" s="10">
        <v>3.9124837000000001</v>
      </c>
      <c r="Y775" s="10">
        <v>3.8990643</v>
      </c>
      <c r="Z775" s="10">
        <v>3.8856904999999999</v>
      </c>
      <c r="AA775" s="10">
        <v>3.8718435000000002</v>
      </c>
      <c r="AB775" s="10">
        <v>3.8571431999999999</v>
      </c>
      <c r="AC775" s="10">
        <v>3.8417401</v>
      </c>
      <c r="AD775" s="10">
        <v>3.8259110999999999</v>
      </c>
      <c r="AE775" s="10">
        <v>3.8099327000000001</v>
      </c>
      <c r="AF775" s="10">
        <v>3.7940816000000002</v>
      </c>
      <c r="AG775" s="10">
        <v>3.7786349000000001</v>
      </c>
      <c r="AH775" s="10">
        <v>3.7638215000000002</v>
      </c>
      <c r="AI775" s="10">
        <v>3.7496806999999999</v>
      </c>
      <c r="AJ775" s="10">
        <v>3.7362049000000002</v>
      </c>
      <c r="AK775" s="10">
        <v>3.7233857000000001</v>
      </c>
      <c r="AL775" s="10">
        <v>3.7112151999999998</v>
      </c>
      <c r="AM775" s="10">
        <v>3.6996853999999999</v>
      </c>
      <c r="AN775" s="10">
        <v>3.6887881999999999</v>
      </c>
      <c r="AO775" s="10">
        <v>3.6785155</v>
      </c>
      <c r="AP775" s="10">
        <v>3.6688594999999999</v>
      </c>
      <c r="AQ775" s="10">
        <v>3.6598118999999998</v>
      </c>
      <c r="AR775" s="10">
        <v>3.6513646999999998</v>
      </c>
      <c r="AS775" s="10">
        <v>3.64351</v>
      </c>
      <c r="AT775" s="10">
        <v>3.6362388999999999</v>
      </c>
      <c r="AU775" s="10">
        <v>3.6295389999999998</v>
      </c>
      <c r="AV775" s="10">
        <v>3.6233974</v>
      </c>
      <c r="AW775" s="10">
        <v>3.617801</v>
      </c>
      <c r="AX775" s="10">
        <v>3.6127365</v>
      </c>
      <c r="AY775" s="10">
        <v>3.6081911</v>
      </c>
      <c r="AZ775" s="10">
        <v>3.6041517000000001</v>
      </c>
      <c r="BA775" s="10">
        <v>3.6006049999999998</v>
      </c>
      <c r="BB775" s="10">
        <v>3.5975381999999998</v>
      </c>
      <c r="BC775" s="10">
        <v>3.594938</v>
      </c>
      <c r="BD775" s="10">
        <v>3.5927913999999999</v>
      </c>
      <c r="BE775" s="10">
        <v>3.5910853</v>
      </c>
      <c r="BF775" s="10">
        <v>3.5898077000000002</v>
      </c>
      <c r="BG775" s="10">
        <v>3.5889506</v>
      </c>
      <c r="BH775" s="10">
        <v>3.5885077000000001</v>
      </c>
      <c r="BI775" s="10">
        <v>3.5884725999999998</v>
      </c>
      <c r="BJ775" s="10">
        <v>3.5888390000000001</v>
      </c>
      <c r="BK775" s="10">
        <v>3.5896004000000001</v>
      </c>
      <c r="BL775" s="10">
        <v>3.5907504000000001</v>
      </c>
      <c r="BM775" s="10">
        <v>3.5922825999999999</v>
      </c>
      <c r="BN775" s="10">
        <v>3.5941906000000001</v>
      </c>
      <c r="BO775" s="10">
        <v>3.5964680000000002</v>
      </c>
      <c r="BP775" s="10">
        <v>3.5991084</v>
      </c>
      <c r="BQ775" s="10">
        <v>3.6021054000000001</v>
      </c>
      <c r="BR775" s="10">
        <v>3.6270083</v>
      </c>
      <c r="BS775" s="10">
        <v>3.6618636000000002</v>
      </c>
      <c r="BU775" s="9">
        <v>112.91</v>
      </c>
      <c r="BV775" s="9">
        <v>113.48</v>
      </c>
      <c r="BW775" s="9">
        <v>111.72</v>
      </c>
      <c r="BX775" s="9">
        <v>108.92</v>
      </c>
      <c r="BY775" s="9">
        <v>106.71</v>
      </c>
      <c r="BZ775" s="9">
        <v>105.34</v>
      </c>
      <c r="CA775" s="9">
        <v>104.43</v>
      </c>
      <c r="CB775" s="9">
        <v>104.4</v>
      </c>
      <c r="CC775" s="9">
        <v>104.63</v>
      </c>
      <c r="CD775" s="9">
        <v>103.68</v>
      </c>
      <c r="CE775" s="9">
        <v>105.02</v>
      </c>
      <c r="CF775" s="9">
        <v>106.18</v>
      </c>
      <c r="CG775" s="9">
        <v>106.55</v>
      </c>
      <c r="CH775" s="9">
        <v>105.19</v>
      </c>
      <c r="CI775" s="9">
        <v>100.09</v>
      </c>
      <c r="CJ775" s="9">
        <v>89.81</v>
      </c>
      <c r="CK775" s="9">
        <v>84.59</v>
      </c>
      <c r="CL775" s="9">
        <v>81.93</v>
      </c>
      <c r="CM775" s="9">
        <v>81.86</v>
      </c>
      <c r="CN775" s="9">
        <v>82.4</v>
      </c>
      <c r="CO775" s="9">
        <v>83.72</v>
      </c>
      <c r="CP775" s="9">
        <v>86.72</v>
      </c>
      <c r="CQ775" s="9">
        <v>88.79</v>
      </c>
      <c r="CR775" s="9">
        <v>90.31</v>
      </c>
      <c r="CS775" s="9">
        <v>91.74</v>
      </c>
      <c r="CT775" s="9">
        <v>90.12</v>
      </c>
      <c r="CU775" s="9">
        <v>83.81</v>
      </c>
      <c r="CV775" s="9">
        <v>73.959999999999994</v>
      </c>
      <c r="CW775" s="9">
        <v>70.72</v>
      </c>
      <c r="CX775" s="9">
        <v>69.47</v>
      </c>
      <c r="CY775" s="9">
        <v>70.290000000000006</v>
      </c>
      <c r="CZ775" s="9">
        <v>70.59</v>
      </c>
      <c r="DA775" s="9">
        <v>71.03</v>
      </c>
      <c r="DB775" s="9">
        <v>74.88</v>
      </c>
      <c r="DC775" s="9">
        <v>77.19</v>
      </c>
      <c r="DD775" s="9">
        <v>79.97</v>
      </c>
      <c r="DE775" s="9">
        <v>82.35</v>
      </c>
      <c r="DF775" s="9">
        <v>81.5</v>
      </c>
      <c r="DG775" s="9">
        <v>77.98</v>
      </c>
      <c r="DH775" s="9">
        <v>71</v>
      </c>
      <c r="DI775" s="9">
        <v>66.78</v>
      </c>
      <c r="DJ775" s="9">
        <v>65.510000000000005</v>
      </c>
      <c r="DK775" s="9">
        <v>65.45</v>
      </c>
      <c r="DL775" s="9">
        <v>64.3</v>
      </c>
      <c r="DM775" s="9">
        <v>67.62</v>
      </c>
      <c r="DN775" s="9">
        <v>70.650000000000006</v>
      </c>
      <c r="DO775" s="9">
        <v>74.709999999999994</v>
      </c>
      <c r="DP775" s="9">
        <v>77.12</v>
      </c>
      <c r="DR775" s="9">
        <v>97.1</v>
      </c>
      <c r="DS775" s="9">
        <v>96.3</v>
      </c>
      <c r="DT775" s="9">
        <v>90.3</v>
      </c>
      <c r="DU775" s="9">
        <v>83.25</v>
      </c>
      <c r="DV775" s="9">
        <v>81.650000000000006</v>
      </c>
      <c r="DW775" s="9">
        <v>80.650000000000006</v>
      </c>
      <c r="DX775" s="9">
        <v>79.099999999999994</v>
      </c>
      <c r="DY775" s="9">
        <v>79.099999999999994</v>
      </c>
      <c r="DZ775" s="9">
        <v>81.8</v>
      </c>
      <c r="EA775" s="9">
        <v>83.65</v>
      </c>
      <c r="EB775" s="9">
        <v>84.45</v>
      </c>
      <c r="EC775" s="9">
        <v>85.7</v>
      </c>
      <c r="ED775" s="9">
        <v>88.4</v>
      </c>
      <c r="EE775" s="9">
        <v>88.65</v>
      </c>
      <c r="EF775" s="9">
        <v>83.9</v>
      </c>
      <c r="EG775" s="9">
        <v>70.349999999999994</v>
      </c>
      <c r="EH775" s="9">
        <v>66.150000000000006</v>
      </c>
      <c r="EI775" s="9">
        <v>65.900000000000006</v>
      </c>
      <c r="EJ775" s="9">
        <v>66.3</v>
      </c>
      <c r="EK775" s="9">
        <v>66.8</v>
      </c>
      <c r="EL775" s="9">
        <v>68.7</v>
      </c>
      <c r="EM775" s="9">
        <v>73.900000000000006</v>
      </c>
      <c r="EN775" s="9">
        <v>75.55</v>
      </c>
      <c r="EO775" s="9">
        <v>75.8</v>
      </c>
      <c r="EP775" s="9">
        <v>75.849999999999994</v>
      </c>
      <c r="EQ775" s="9">
        <v>75.3</v>
      </c>
      <c r="ER775" s="9">
        <v>72.05</v>
      </c>
      <c r="ES775" s="9">
        <v>63.15</v>
      </c>
      <c r="ET775" s="9">
        <v>60.35</v>
      </c>
      <c r="EU775" s="9">
        <v>60.1</v>
      </c>
      <c r="EV775" s="9">
        <v>60.3</v>
      </c>
      <c r="EW775" s="9">
        <v>60.8</v>
      </c>
      <c r="EX775" s="9">
        <v>63.6</v>
      </c>
      <c r="EY775" s="9">
        <v>71.2</v>
      </c>
      <c r="EZ775" s="9">
        <v>73.650000000000006</v>
      </c>
      <c r="FA775" s="9">
        <v>73.900000000000006</v>
      </c>
      <c r="FB775" s="9">
        <v>73.75</v>
      </c>
      <c r="FC775" s="9">
        <v>73.3</v>
      </c>
      <c r="FD775" s="9">
        <v>70.8</v>
      </c>
      <c r="FE775" s="9">
        <v>64</v>
      </c>
      <c r="FF775" s="9">
        <v>61.85</v>
      </c>
      <c r="FG775" s="9">
        <v>61.7</v>
      </c>
      <c r="FH775" s="9">
        <v>61.85</v>
      </c>
      <c r="FI775" s="9">
        <v>62.25</v>
      </c>
      <c r="FJ775" s="9">
        <v>64.5</v>
      </c>
      <c r="FK775" s="9">
        <v>70.599999999999994</v>
      </c>
      <c r="FL775" s="9">
        <v>72.55</v>
      </c>
      <c r="FM775" s="9">
        <v>72.8</v>
      </c>
      <c r="FO775" s="9">
        <v>84.721500000000006</v>
      </c>
      <c r="FP775" s="7">
        <v>73.64</v>
      </c>
      <c r="FQ775" s="9">
        <v>1.2738</v>
      </c>
      <c r="FR775" s="7">
        <f t="shared" si="131"/>
        <v>57.811273355314803</v>
      </c>
      <c r="FT775" s="7">
        <v>4.28</v>
      </c>
      <c r="FU775" s="7">
        <v>4.33</v>
      </c>
      <c r="FV775" s="9">
        <v>84.818700000000007</v>
      </c>
      <c r="FX775" s="9">
        <v>72.19</v>
      </c>
      <c r="FY775" s="9">
        <v>71.66</v>
      </c>
      <c r="FZ775" s="9">
        <v>71.22</v>
      </c>
      <c r="GA775" s="9">
        <v>70.25</v>
      </c>
      <c r="GB775" s="9">
        <v>68.87</v>
      </c>
    </row>
    <row r="776" spans="1:184" x14ac:dyDescent="0.25">
      <c r="A776" s="6">
        <f t="shared" si="132"/>
        <v>45637</v>
      </c>
      <c r="B776" s="13">
        <f t="shared" si="143"/>
        <v>12</v>
      </c>
      <c r="C776" s="13">
        <f t="shared" si="144"/>
        <v>2024</v>
      </c>
      <c r="D776">
        <f t="shared" si="145"/>
        <v>202412</v>
      </c>
      <c r="E776">
        <f t="shared" si="146"/>
        <v>4</v>
      </c>
      <c r="F776">
        <f t="shared" si="147"/>
        <v>202404</v>
      </c>
      <c r="G776" t="s">
        <v>1930</v>
      </c>
      <c r="H776" s="9">
        <v>4.75</v>
      </c>
      <c r="I776" s="9">
        <v>4.7</v>
      </c>
      <c r="J776" s="10">
        <v>4.6788319999999999</v>
      </c>
      <c r="K776" s="10">
        <v>4.5802608999999999</v>
      </c>
      <c r="L776" s="10">
        <v>4.4782215000000001</v>
      </c>
      <c r="M776" s="10">
        <v>4.3823676000000003</v>
      </c>
      <c r="N776" s="10">
        <v>4.2927694000000001</v>
      </c>
      <c r="O776" s="10">
        <v>4.2105458999999996</v>
      </c>
      <c r="P776" s="10">
        <v>4.1385744999999998</v>
      </c>
      <c r="Q776" s="10">
        <v>4.0784589000000002</v>
      </c>
      <c r="R776" s="10">
        <v>4.0305936999999998</v>
      </c>
      <c r="S776" s="10">
        <v>3.9938066999999999</v>
      </c>
      <c r="T776" s="10">
        <v>3.9659515000000001</v>
      </c>
      <c r="U776" s="10">
        <v>3.9445294999999998</v>
      </c>
      <c r="V776" s="10">
        <v>3.9257073999999998</v>
      </c>
      <c r="W776" s="10">
        <v>3.9082604999999999</v>
      </c>
      <c r="X776" s="10">
        <v>3.8917627000000001</v>
      </c>
      <c r="Y776" s="10">
        <v>3.8757874999999999</v>
      </c>
      <c r="Z776" s="10">
        <v>3.8599084000000001</v>
      </c>
      <c r="AA776" s="10">
        <v>3.8436992999999999</v>
      </c>
      <c r="AB776" s="10">
        <v>3.8268575999999999</v>
      </c>
      <c r="AC776" s="10">
        <v>3.8095517000000001</v>
      </c>
      <c r="AD776" s="10">
        <v>3.7920628000000001</v>
      </c>
      <c r="AE776" s="10">
        <v>3.7746718000000001</v>
      </c>
      <c r="AF776" s="10">
        <v>3.7576591000000001</v>
      </c>
      <c r="AG776" s="10">
        <v>3.7413061000000001</v>
      </c>
      <c r="AH776" s="10">
        <v>3.7258433000000002</v>
      </c>
      <c r="AI776" s="10">
        <v>3.7113003999999998</v>
      </c>
      <c r="AJ776" s="10">
        <v>3.6976574000000002</v>
      </c>
      <c r="AK776" s="10">
        <v>3.6848938000000002</v>
      </c>
      <c r="AL776" s="10">
        <v>3.6729891000000001</v>
      </c>
      <c r="AM776" s="10">
        <v>3.6619234000000001</v>
      </c>
      <c r="AN776" s="10">
        <v>3.6516761999999998</v>
      </c>
      <c r="AO776" s="10">
        <v>3.6422270000000001</v>
      </c>
      <c r="AP776" s="10">
        <v>3.6335557999999999</v>
      </c>
      <c r="AQ776" s="10">
        <v>3.6256422000000001</v>
      </c>
      <c r="AR776" s="10">
        <v>3.6184656999999998</v>
      </c>
      <c r="AS776" s="10">
        <v>3.6120062000000002</v>
      </c>
      <c r="AT776" s="10">
        <v>3.6062422999999999</v>
      </c>
      <c r="AU776" s="10">
        <v>3.6011473000000001</v>
      </c>
      <c r="AV776" s="10">
        <v>3.5966931</v>
      </c>
      <c r="AW776" s="10">
        <v>3.5928515999999999</v>
      </c>
      <c r="AX776" s="10">
        <v>3.5895945</v>
      </c>
      <c r="AY776" s="10">
        <v>3.5868937000000001</v>
      </c>
      <c r="AZ776" s="10">
        <v>3.584721</v>
      </c>
      <c r="BA776" s="10">
        <v>3.5830483000000002</v>
      </c>
      <c r="BB776" s="10">
        <v>3.5818474</v>
      </c>
      <c r="BC776" s="10">
        <v>3.5810901999999998</v>
      </c>
      <c r="BD776" s="10">
        <v>3.5807484000000001</v>
      </c>
      <c r="BE776" s="10">
        <v>3.5807939000000002</v>
      </c>
      <c r="BF776" s="10">
        <v>3.5812015000000001</v>
      </c>
      <c r="BG776" s="10">
        <v>3.5819594000000001</v>
      </c>
      <c r="BH776" s="10">
        <v>3.5830592000000001</v>
      </c>
      <c r="BI776" s="10">
        <v>3.5844925999999999</v>
      </c>
      <c r="BJ776" s="10">
        <v>3.5862514999999999</v>
      </c>
      <c r="BK776" s="10">
        <v>3.5883276</v>
      </c>
      <c r="BL776" s="10">
        <v>3.5907124000000001</v>
      </c>
      <c r="BM776" s="10">
        <v>3.5933980000000001</v>
      </c>
      <c r="BN776" s="10">
        <v>3.5963758000000001</v>
      </c>
      <c r="BO776" s="10">
        <v>3.5996377000000002</v>
      </c>
      <c r="BP776" s="10">
        <v>3.6031754</v>
      </c>
      <c r="BQ776" s="10">
        <v>3.6069806999999998</v>
      </c>
      <c r="BR776" s="10">
        <v>3.6350161000000001</v>
      </c>
      <c r="BS776" s="10">
        <v>3.6708945000000002</v>
      </c>
      <c r="BU776" s="9">
        <v>110.22</v>
      </c>
      <c r="BV776" s="9">
        <v>110.95</v>
      </c>
      <c r="BW776" s="9">
        <v>109.35</v>
      </c>
      <c r="BX776" s="9">
        <v>106.96</v>
      </c>
      <c r="BY776" s="9">
        <v>105.12</v>
      </c>
      <c r="BZ776" s="9">
        <v>104.16</v>
      </c>
      <c r="CA776" s="9">
        <v>103.23</v>
      </c>
      <c r="CB776" s="9">
        <v>103.08</v>
      </c>
      <c r="CC776" s="9">
        <v>103.33</v>
      </c>
      <c r="CD776" s="9">
        <v>102.51</v>
      </c>
      <c r="CE776" s="9">
        <v>103.94</v>
      </c>
      <c r="CF776" s="9">
        <v>105.23</v>
      </c>
      <c r="CG776" s="9">
        <v>105.66</v>
      </c>
      <c r="CH776" s="9">
        <v>104.56</v>
      </c>
      <c r="CI776" s="9">
        <v>99.78</v>
      </c>
      <c r="CJ776" s="9">
        <v>89.74</v>
      </c>
      <c r="CK776" s="9">
        <v>84.6</v>
      </c>
      <c r="CL776" s="9">
        <v>81.88</v>
      </c>
      <c r="CM776" s="9">
        <v>81.739999999999995</v>
      </c>
      <c r="CN776" s="9">
        <v>82.25</v>
      </c>
      <c r="CO776" s="9">
        <v>83.61</v>
      </c>
      <c r="CP776" s="9">
        <v>86.34</v>
      </c>
      <c r="CQ776" s="9">
        <v>88.53</v>
      </c>
      <c r="CR776" s="9">
        <v>90.02</v>
      </c>
      <c r="CS776" s="9">
        <v>91.46</v>
      </c>
      <c r="CT776" s="9">
        <v>89.84</v>
      </c>
      <c r="CU776" s="9">
        <v>83.53</v>
      </c>
      <c r="CV776" s="9">
        <v>73.88</v>
      </c>
      <c r="CW776" s="9">
        <v>70.63</v>
      </c>
      <c r="CX776" s="9">
        <v>69.38</v>
      </c>
      <c r="CY776" s="9">
        <v>70.31</v>
      </c>
      <c r="CZ776" s="9">
        <v>70.61</v>
      </c>
      <c r="DA776" s="9">
        <v>71.05</v>
      </c>
      <c r="DB776" s="9">
        <v>74.97</v>
      </c>
      <c r="DC776" s="9">
        <v>77.28</v>
      </c>
      <c r="DD776" s="9">
        <v>80.06</v>
      </c>
      <c r="DE776" s="9">
        <v>82.36</v>
      </c>
      <c r="DF776" s="9">
        <v>81.5</v>
      </c>
      <c r="DG776" s="9">
        <v>77.989999999999995</v>
      </c>
      <c r="DH776" s="9">
        <v>70.62</v>
      </c>
      <c r="DI776" s="9">
        <v>66.39</v>
      </c>
      <c r="DJ776" s="9">
        <v>65.12</v>
      </c>
      <c r="DK776" s="9">
        <v>65.23</v>
      </c>
      <c r="DL776" s="9">
        <v>64.08</v>
      </c>
      <c r="DM776" s="9">
        <v>67.400000000000006</v>
      </c>
      <c r="DN776" s="9">
        <v>70.39</v>
      </c>
      <c r="DO776" s="9">
        <v>74.45</v>
      </c>
      <c r="DP776" s="9">
        <v>76.86</v>
      </c>
      <c r="DR776" s="9">
        <v>95.45</v>
      </c>
      <c r="DS776" s="9">
        <v>95.45</v>
      </c>
      <c r="DT776" s="9">
        <v>88.65</v>
      </c>
      <c r="DU776" s="9">
        <v>82.8</v>
      </c>
      <c r="DV776" s="9">
        <v>81.25</v>
      </c>
      <c r="DW776" s="9">
        <v>80.25</v>
      </c>
      <c r="DX776" s="9">
        <v>78.7</v>
      </c>
      <c r="DY776" s="9">
        <v>78.7</v>
      </c>
      <c r="DZ776" s="9">
        <v>81.400000000000006</v>
      </c>
      <c r="EA776" s="9">
        <v>83.25</v>
      </c>
      <c r="EB776" s="9">
        <v>84.05</v>
      </c>
      <c r="EC776" s="9">
        <v>85.35</v>
      </c>
      <c r="ED776" s="9">
        <v>88.1</v>
      </c>
      <c r="EE776" s="9">
        <v>88.45</v>
      </c>
      <c r="EF776" s="9">
        <v>83.75</v>
      </c>
      <c r="EG776" s="9">
        <v>70.2</v>
      </c>
      <c r="EH776" s="9">
        <v>65.95</v>
      </c>
      <c r="EI776" s="9">
        <v>65.7</v>
      </c>
      <c r="EJ776" s="9">
        <v>66.099999999999994</v>
      </c>
      <c r="EK776" s="9">
        <v>66.599999999999994</v>
      </c>
      <c r="EL776" s="9">
        <v>68.599999999999994</v>
      </c>
      <c r="EM776" s="9">
        <v>74.25</v>
      </c>
      <c r="EN776" s="9">
        <v>76.099999999999994</v>
      </c>
      <c r="EO776" s="9">
        <v>76.349999999999994</v>
      </c>
      <c r="EP776" s="9">
        <v>76.349999999999994</v>
      </c>
      <c r="EQ776" s="9">
        <v>75.849999999999994</v>
      </c>
      <c r="ER776" s="9">
        <v>72.7</v>
      </c>
      <c r="ES776" s="9">
        <v>63.8</v>
      </c>
      <c r="ET776" s="9">
        <v>61</v>
      </c>
      <c r="EU776" s="9">
        <v>60.8</v>
      </c>
      <c r="EV776" s="9">
        <v>61</v>
      </c>
      <c r="EW776" s="9">
        <v>61.5</v>
      </c>
      <c r="EX776" s="9">
        <v>64.05</v>
      </c>
      <c r="EY776" s="9">
        <v>71.349999999999994</v>
      </c>
      <c r="EZ776" s="9">
        <v>73.650000000000006</v>
      </c>
      <c r="FA776" s="9">
        <v>73.900000000000006</v>
      </c>
      <c r="FB776" s="9">
        <v>73.8</v>
      </c>
      <c r="FC776" s="9">
        <v>73.349999999999994</v>
      </c>
      <c r="FD776" s="9">
        <v>70.900000000000006</v>
      </c>
      <c r="FE776" s="9">
        <v>64.05</v>
      </c>
      <c r="FF776" s="9">
        <v>61.9</v>
      </c>
      <c r="FG776" s="9">
        <v>61.75</v>
      </c>
      <c r="FH776" s="9">
        <v>61.9</v>
      </c>
      <c r="FI776" s="9">
        <v>62.35</v>
      </c>
      <c r="FJ776" s="9">
        <v>64.5</v>
      </c>
      <c r="FK776" s="9">
        <v>70.650000000000006</v>
      </c>
      <c r="FL776" s="9">
        <v>72.599999999999994</v>
      </c>
      <c r="FM776" s="9">
        <v>72.849999999999994</v>
      </c>
      <c r="FO776" s="9">
        <v>84.840900000000005</v>
      </c>
      <c r="FP776" s="7">
        <v>74.38</v>
      </c>
      <c r="FQ776" s="9">
        <v>1.2744</v>
      </c>
      <c r="FR776" s="7">
        <f t="shared" si="131"/>
        <v>58.364720652856242</v>
      </c>
      <c r="FT776" s="7">
        <v>4.26</v>
      </c>
      <c r="FU776" s="7">
        <v>4.33</v>
      </c>
      <c r="FV776" s="9">
        <v>84.935400000000001</v>
      </c>
      <c r="FX776" s="9">
        <v>73.52</v>
      </c>
      <c r="FY776" s="9">
        <v>72.81</v>
      </c>
      <c r="FZ776" s="9">
        <v>72.17</v>
      </c>
      <c r="GA776" s="9">
        <v>70.95</v>
      </c>
      <c r="GB776" s="9">
        <v>69.28</v>
      </c>
    </row>
    <row r="777" spans="1:184" x14ac:dyDescent="0.25">
      <c r="A777" s="6">
        <f t="shared" si="132"/>
        <v>45638</v>
      </c>
      <c r="B777" s="13">
        <f t="shared" si="143"/>
        <v>12</v>
      </c>
      <c r="C777" s="13">
        <f t="shared" si="144"/>
        <v>2024</v>
      </c>
      <c r="D777">
        <f t="shared" si="145"/>
        <v>202412</v>
      </c>
      <c r="E777">
        <f t="shared" si="146"/>
        <v>4</v>
      </c>
      <c r="F777">
        <f t="shared" si="147"/>
        <v>202404</v>
      </c>
      <c r="G777" t="s">
        <v>1931</v>
      </c>
      <c r="H777" s="9">
        <v>4.75</v>
      </c>
      <c r="I777" s="9">
        <v>4.7</v>
      </c>
      <c r="J777" s="10">
        <v>4.6722222000000002</v>
      </c>
      <c r="K777" s="10">
        <v>4.5771948</v>
      </c>
      <c r="L777" s="10">
        <v>4.4793396999999997</v>
      </c>
      <c r="M777" s="10">
        <v>4.3868698000000004</v>
      </c>
      <c r="N777" s="10">
        <v>4.3001250000000004</v>
      </c>
      <c r="O777" s="10">
        <v>4.2208028000000004</v>
      </c>
      <c r="P777" s="10">
        <v>4.1521654999999997</v>
      </c>
      <c r="Q777" s="10">
        <v>4.0961043000000004</v>
      </c>
      <c r="R777" s="10">
        <v>4.0528015999999996</v>
      </c>
      <c r="S777" s="10">
        <v>4.0206917000000004</v>
      </c>
      <c r="T777" s="10">
        <v>3.9974319999999999</v>
      </c>
      <c r="U777" s="10">
        <v>3.9801544999999998</v>
      </c>
      <c r="V777" s="10">
        <v>3.9648393999999998</v>
      </c>
      <c r="W777" s="10">
        <v>3.9502381</v>
      </c>
      <c r="X777" s="10">
        <v>3.9359248</v>
      </c>
      <c r="Y777" s="10">
        <v>3.9214736000000001</v>
      </c>
      <c r="Z777" s="10">
        <v>3.9064581999999999</v>
      </c>
      <c r="AA777" s="10">
        <v>3.8904532999999999</v>
      </c>
      <c r="AB777" s="10">
        <v>3.8731765</v>
      </c>
      <c r="AC777" s="10">
        <v>3.8548933999999999</v>
      </c>
      <c r="AD777" s="10">
        <v>3.8360004000000001</v>
      </c>
      <c r="AE777" s="10">
        <v>3.8168932999999998</v>
      </c>
      <c r="AF777" s="10">
        <v>3.7979679000000002</v>
      </c>
      <c r="AG777" s="10">
        <v>3.7796207000000002</v>
      </c>
      <c r="AH777" s="10">
        <v>3.7621924999999998</v>
      </c>
      <c r="AI777" s="10">
        <v>3.7457554000000002</v>
      </c>
      <c r="AJ777" s="10">
        <v>3.7303004999999998</v>
      </c>
      <c r="AK777" s="10">
        <v>3.7158183999999999</v>
      </c>
      <c r="AL777" s="10">
        <v>3.7022993999999998</v>
      </c>
      <c r="AM777" s="10">
        <v>3.6897346</v>
      </c>
      <c r="AN777" s="10">
        <v>3.6781145</v>
      </c>
      <c r="AO777" s="10">
        <v>3.6674296000000002</v>
      </c>
      <c r="AP777" s="10">
        <v>3.6576708999999998</v>
      </c>
      <c r="AQ777" s="10">
        <v>3.6488288</v>
      </c>
      <c r="AR777" s="10">
        <v>3.6408941000000001</v>
      </c>
      <c r="AS777" s="10">
        <v>3.6338574000000001</v>
      </c>
      <c r="AT777" s="10">
        <v>3.6277043</v>
      </c>
      <c r="AU777" s="10">
        <v>3.6223976000000002</v>
      </c>
      <c r="AV777" s="10">
        <v>3.6178938</v>
      </c>
      <c r="AW777" s="10">
        <v>3.6141496000000002</v>
      </c>
      <c r="AX777" s="10">
        <v>3.6111214</v>
      </c>
      <c r="AY777" s="10">
        <v>3.6087658</v>
      </c>
      <c r="AZ777" s="10">
        <v>3.6070395</v>
      </c>
      <c r="BA777" s="10">
        <v>3.605899</v>
      </c>
      <c r="BB777" s="10">
        <v>3.6053008000000002</v>
      </c>
      <c r="BC777" s="10">
        <v>3.6052016</v>
      </c>
      <c r="BD777" s="10">
        <v>3.6055578000000001</v>
      </c>
      <c r="BE777" s="10">
        <v>3.6063261</v>
      </c>
      <c r="BF777" s="10">
        <v>3.6074677999999998</v>
      </c>
      <c r="BG777" s="10">
        <v>3.6089660000000001</v>
      </c>
      <c r="BH777" s="10">
        <v>3.6108093000000001</v>
      </c>
      <c r="BI777" s="10">
        <v>3.6129866000000002</v>
      </c>
      <c r="BJ777" s="10">
        <v>3.6154867999999998</v>
      </c>
      <c r="BK777" s="10">
        <v>3.6182987</v>
      </c>
      <c r="BL777" s="10">
        <v>3.6214110000000002</v>
      </c>
      <c r="BM777" s="10">
        <v>3.6248127000000001</v>
      </c>
      <c r="BN777" s="10">
        <v>3.6284923999999998</v>
      </c>
      <c r="BO777" s="10">
        <v>3.6324391</v>
      </c>
      <c r="BP777" s="10">
        <v>3.6366417000000002</v>
      </c>
      <c r="BQ777" s="10">
        <v>3.6410887000000001</v>
      </c>
      <c r="BR777" s="10">
        <v>3.6724755999999998</v>
      </c>
      <c r="BS777" s="10">
        <v>3.7110268</v>
      </c>
      <c r="BU777" s="9">
        <v>106.18</v>
      </c>
      <c r="BV777" s="9">
        <v>106.97</v>
      </c>
      <c r="BW777" s="9">
        <v>105.66</v>
      </c>
      <c r="BX777" s="9">
        <v>103.53</v>
      </c>
      <c r="BY777" s="9">
        <v>101.89</v>
      </c>
      <c r="BZ777" s="9">
        <v>100.7</v>
      </c>
      <c r="CA777" s="9">
        <v>99.96</v>
      </c>
      <c r="CB777" s="9">
        <v>99.8</v>
      </c>
      <c r="CC777" s="9">
        <v>100.15</v>
      </c>
      <c r="CD777" s="9">
        <v>99.28</v>
      </c>
      <c r="CE777" s="9">
        <v>100.91</v>
      </c>
      <c r="CF777" s="9">
        <v>102.33</v>
      </c>
      <c r="CG777" s="9">
        <v>102.85</v>
      </c>
      <c r="CH777" s="9">
        <v>101.85</v>
      </c>
      <c r="CI777" s="9">
        <v>97.7</v>
      </c>
      <c r="CJ777" s="9">
        <v>87.96</v>
      </c>
      <c r="CK777" s="9">
        <v>83.47</v>
      </c>
      <c r="CL777" s="9">
        <v>80.760000000000005</v>
      </c>
      <c r="CM777" s="9">
        <v>80.540000000000006</v>
      </c>
      <c r="CN777" s="9">
        <v>81.05</v>
      </c>
      <c r="CO777" s="9">
        <v>82.4</v>
      </c>
      <c r="CP777" s="9">
        <v>85.27</v>
      </c>
      <c r="CQ777" s="9">
        <v>87.46</v>
      </c>
      <c r="CR777" s="9">
        <v>88.95</v>
      </c>
      <c r="CS777" s="9">
        <v>90.6</v>
      </c>
      <c r="CT777" s="9">
        <v>88.99</v>
      </c>
      <c r="CU777" s="9">
        <v>82.68</v>
      </c>
      <c r="CV777" s="9">
        <v>73.569999999999993</v>
      </c>
      <c r="CW777" s="9">
        <v>70.34</v>
      </c>
      <c r="CX777" s="9">
        <v>69.09</v>
      </c>
      <c r="CY777" s="9">
        <v>70.069999999999993</v>
      </c>
      <c r="CZ777" s="9">
        <v>70.38</v>
      </c>
      <c r="DA777" s="9">
        <v>70.81</v>
      </c>
      <c r="DB777" s="9">
        <v>74.64</v>
      </c>
      <c r="DC777" s="9">
        <v>76.959999999999994</v>
      </c>
      <c r="DD777" s="9">
        <v>79.739999999999995</v>
      </c>
      <c r="DE777" s="9">
        <v>81.93</v>
      </c>
      <c r="DF777" s="9">
        <v>81.069999999999993</v>
      </c>
      <c r="DG777" s="9">
        <v>77.56</v>
      </c>
      <c r="DH777" s="9">
        <v>70.16</v>
      </c>
      <c r="DI777" s="9">
        <v>65.930000000000007</v>
      </c>
      <c r="DJ777" s="9">
        <v>64.66</v>
      </c>
      <c r="DK777" s="9">
        <v>64.75</v>
      </c>
      <c r="DL777" s="9">
        <v>63.6</v>
      </c>
      <c r="DM777" s="9">
        <v>66.92</v>
      </c>
      <c r="DN777" s="9">
        <v>70.2</v>
      </c>
      <c r="DO777" s="9">
        <v>74.260000000000005</v>
      </c>
      <c r="DP777" s="9">
        <v>76.67</v>
      </c>
      <c r="DR777" s="9">
        <v>91.45</v>
      </c>
      <c r="DS777" s="9">
        <v>91.85</v>
      </c>
      <c r="DT777" s="9">
        <v>85.85</v>
      </c>
      <c r="DU777" s="9">
        <v>80</v>
      </c>
      <c r="DV777" s="9">
        <v>78.5</v>
      </c>
      <c r="DW777" s="9">
        <v>77.599999999999994</v>
      </c>
      <c r="DX777" s="9">
        <v>75.95</v>
      </c>
      <c r="DY777" s="9">
        <v>75.95</v>
      </c>
      <c r="DZ777" s="9">
        <v>78.650000000000006</v>
      </c>
      <c r="EA777" s="9">
        <v>81.05</v>
      </c>
      <c r="EB777" s="9">
        <v>82.05</v>
      </c>
      <c r="EC777" s="9">
        <v>83.3</v>
      </c>
      <c r="ED777" s="9">
        <v>86.05</v>
      </c>
      <c r="EE777" s="9">
        <v>86.4</v>
      </c>
      <c r="EF777" s="9">
        <v>81.8</v>
      </c>
      <c r="EG777" s="9">
        <v>68.849999999999994</v>
      </c>
      <c r="EH777" s="9">
        <v>64.75</v>
      </c>
      <c r="EI777" s="9">
        <v>64.55</v>
      </c>
      <c r="EJ777" s="9">
        <v>64.900000000000006</v>
      </c>
      <c r="EK777" s="9">
        <v>65.400000000000006</v>
      </c>
      <c r="EL777" s="9">
        <v>67.55</v>
      </c>
      <c r="EM777" s="9">
        <v>73.3</v>
      </c>
      <c r="EN777" s="9">
        <v>75.150000000000006</v>
      </c>
      <c r="EO777" s="9">
        <v>75.400000000000006</v>
      </c>
      <c r="EP777" s="9">
        <v>75.349999999999994</v>
      </c>
      <c r="EQ777" s="9">
        <v>74.849999999999994</v>
      </c>
      <c r="ER777" s="9">
        <v>71.849999999999994</v>
      </c>
      <c r="ES777" s="9">
        <v>63.5</v>
      </c>
      <c r="ET777" s="9">
        <v>60.9</v>
      </c>
      <c r="EU777" s="9">
        <v>60.7</v>
      </c>
      <c r="EV777" s="9">
        <v>60.85</v>
      </c>
      <c r="EW777" s="9">
        <v>61.35</v>
      </c>
      <c r="EX777" s="9">
        <v>64.05</v>
      </c>
      <c r="EY777" s="9">
        <v>71.5</v>
      </c>
      <c r="EZ777" s="9">
        <v>73.849999999999994</v>
      </c>
      <c r="FA777" s="9">
        <v>74.099999999999994</v>
      </c>
      <c r="FB777" s="9">
        <v>74</v>
      </c>
      <c r="FC777" s="9">
        <v>73.55</v>
      </c>
      <c r="FD777" s="9">
        <v>71</v>
      </c>
      <c r="FE777" s="9">
        <v>64.25</v>
      </c>
      <c r="FF777" s="9">
        <v>62.1</v>
      </c>
      <c r="FG777" s="9">
        <v>61.9</v>
      </c>
      <c r="FH777" s="9">
        <v>62.05</v>
      </c>
      <c r="FI777" s="9">
        <v>62.5</v>
      </c>
      <c r="FJ777" s="9">
        <v>64.7</v>
      </c>
      <c r="FK777" s="9">
        <v>70.8</v>
      </c>
      <c r="FL777" s="9">
        <v>72.8</v>
      </c>
      <c r="FM777" s="9">
        <v>73.05</v>
      </c>
      <c r="FO777" s="9">
        <v>84.553399999999996</v>
      </c>
      <c r="FP777" s="7">
        <v>73.52</v>
      </c>
      <c r="FQ777" s="9">
        <v>1.2689999999999999</v>
      </c>
      <c r="FR777" s="7">
        <f t="shared" si="131"/>
        <v>57.93538219070134</v>
      </c>
      <c r="FT777" s="7">
        <v>4.28</v>
      </c>
      <c r="FU777" s="7">
        <v>4.37</v>
      </c>
      <c r="FV777" s="9">
        <v>84.655600000000007</v>
      </c>
      <c r="FX777" s="9">
        <v>73.41</v>
      </c>
      <c r="FY777" s="9">
        <v>72.790000000000006</v>
      </c>
      <c r="FZ777" s="9">
        <v>72.2</v>
      </c>
      <c r="GA777" s="9">
        <v>71.03</v>
      </c>
      <c r="GB777" s="9">
        <v>69.37</v>
      </c>
    </row>
    <row r="778" spans="1:184" x14ac:dyDescent="0.25">
      <c r="A778" s="6">
        <f t="shared" si="132"/>
        <v>45639</v>
      </c>
      <c r="B778" s="13">
        <f t="shared" si="143"/>
        <v>12</v>
      </c>
      <c r="C778" s="13">
        <f t="shared" si="144"/>
        <v>2024</v>
      </c>
      <c r="D778">
        <f t="shared" si="145"/>
        <v>202412</v>
      </c>
      <c r="E778">
        <f t="shared" si="146"/>
        <v>4</v>
      </c>
      <c r="F778">
        <f t="shared" si="147"/>
        <v>202404</v>
      </c>
      <c r="G778" t="s">
        <v>1932</v>
      </c>
      <c r="H778" s="9">
        <v>4.75</v>
      </c>
      <c r="I778" s="9">
        <v>4.7</v>
      </c>
      <c r="J778" s="10">
        <v>4.6622693999999996</v>
      </c>
      <c r="K778" s="10">
        <v>4.5733471999999997</v>
      </c>
      <c r="L778" s="10">
        <v>4.4814312000000003</v>
      </c>
      <c r="M778" s="10">
        <v>4.3939212000000003</v>
      </c>
      <c r="N778" s="10">
        <v>4.3109112999999999</v>
      </c>
      <c r="O778" s="10">
        <v>4.2340872000000003</v>
      </c>
      <c r="P778" s="10">
        <v>4.1669513</v>
      </c>
      <c r="Q778" s="10">
        <v>4.1118480999999996</v>
      </c>
      <c r="R778" s="10">
        <v>4.0691819000000002</v>
      </c>
      <c r="S778" s="10">
        <v>4.0378812999999996</v>
      </c>
      <c r="T778" s="10">
        <v>4.0154544999999997</v>
      </c>
      <c r="U778" s="10">
        <v>3.9990198000000001</v>
      </c>
      <c r="V778" s="10">
        <v>3.9844556999999998</v>
      </c>
      <c r="W778" s="10">
        <v>3.9704809999999999</v>
      </c>
      <c r="X778" s="10">
        <v>3.9568428</v>
      </c>
      <c r="Y778" s="10">
        <v>3.9432876000000001</v>
      </c>
      <c r="Z778" s="10">
        <v>3.9295621000000001</v>
      </c>
      <c r="AA778" s="10">
        <v>3.9154135999999999</v>
      </c>
      <c r="AB778" s="10">
        <v>3.9006639999999999</v>
      </c>
      <c r="AC778" s="10">
        <v>3.8854850000000001</v>
      </c>
      <c r="AD778" s="10">
        <v>3.8701501999999999</v>
      </c>
      <c r="AE778" s="10">
        <v>3.8549324</v>
      </c>
      <c r="AF778" s="10">
        <v>3.8401048000000002</v>
      </c>
      <c r="AG778" s="10">
        <v>3.8259406999999999</v>
      </c>
      <c r="AH778" s="10">
        <v>3.8126661999999998</v>
      </c>
      <c r="AI778" s="10">
        <v>3.8003002000000001</v>
      </c>
      <c r="AJ778" s="10">
        <v>3.7888047</v>
      </c>
      <c r="AK778" s="10">
        <v>3.7781413000000001</v>
      </c>
      <c r="AL778" s="10">
        <v>3.7682718999999998</v>
      </c>
      <c r="AM778" s="10">
        <v>3.7591583000000002</v>
      </c>
      <c r="AN778" s="10">
        <v>3.7507622</v>
      </c>
      <c r="AO778" s="10">
        <v>3.7430454000000002</v>
      </c>
      <c r="AP778" s="10">
        <v>3.7359697999999999</v>
      </c>
      <c r="AQ778" s="10">
        <v>3.7294972</v>
      </c>
      <c r="AR778" s="10">
        <v>3.7235892000000002</v>
      </c>
      <c r="AS778" s="10">
        <v>3.7182078000000001</v>
      </c>
      <c r="AT778" s="10">
        <v>3.7133183000000001</v>
      </c>
      <c r="AU778" s="10">
        <v>3.7088998000000002</v>
      </c>
      <c r="AV778" s="10">
        <v>3.7049354000000001</v>
      </c>
      <c r="AW778" s="10">
        <v>3.7014079</v>
      </c>
      <c r="AX778" s="10">
        <v>3.6983000000000001</v>
      </c>
      <c r="AY778" s="10">
        <v>3.6955947</v>
      </c>
      <c r="AZ778" s="10">
        <v>3.6932748000000002</v>
      </c>
      <c r="BA778" s="10">
        <v>3.6913231999999998</v>
      </c>
      <c r="BB778" s="10">
        <v>3.6897226000000001</v>
      </c>
      <c r="BC778" s="10">
        <v>3.688456</v>
      </c>
      <c r="BD778" s="10">
        <v>3.6875062000000001</v>
      </c>
      <c r="BE778" s="10">
        <v>3.6868560000000001</v>
      </c>
      <c r="BF778" s="10">
        <v>3.6864910000000002</v>
      </c>
      <c r="BG778" s="10">
        <v>3.6864088000000002</v>
      </c>
      <c r="BH778" s="10">
        <v>3.6866102999999999</v>
      </c>
      <c r="BI778" s="10">
        <v>3.6870962999999999</v>
      </c>
      <c r="BJ778" s="10">
        <v>3.6878677999999998</v>
      </c>
      <c r="BK778" s="10">
        <v>3.6889256000000001</v>
      </c>
      <c r="BL778" s="10">
        <v>3.6902705999999998</v>
      </c>
      <c r="BM778" s="10">
        <v>3.6919038</v>
      </c>
      <c r="BN778" s="10">
        <v>3.6938260000000001</v>
      </c>
      <c r="BO778" s="10">
        <v>3.6960381</v>
      </c>
      <c r="BP778" s="10">
        <v>3.6985410999999999</v>
      </c>
      <c r="BQ778" s="10">
        <v>3.7013356000000002</v>
      </c>
      <c r="BR778" s="10">
        <v>3.7240839000000001</v>
      </c>
      <c r="BS778" s="10">
        <v>3.7563770999999999</v>
      </c>
      <c r="BU778" s="9">
        <v>103</v>
      </c>
      <c r="BV778" s="9">
        <v>103.76</v>
      </c>
      <c r="BW778" s="9">
        <v>102.52</v>
      </c>
      <c r="BX778" s="9">
        <v>101</v>
      </c>
      <c r="BY778" s="9">
        <v>99.38</v>
      </c>
      <c r="BZ778" s="9">
        <v>98.32</v>
      </c>
      <c r="CA778" s="9">
        <v>97.5</v>
      </c>
      <c r="CB778" s="9">
        <v>97.44</v>
      </c>
      <c r="CC778" s="9">
        <v>98.08</v>
      </c>
      <c r="CD778" s="9">
        <v>97.49</v>
      </c>
      <c r="CE778" s="9">
        <v>99.3</v>
      </c>
      <c r="CF778" s="9">
        <v>100.8</v>
      </c>
      <c r="CG778" s="9">
        <v>101.37</v>
      </c>
      <c r="CH778" s="9">
        <v>100.35</v>
      </c>
      <c r="CI778" s="9">
        <v>96.36</v>
      </c>
      <c r="CJ778" s="9">
        <v>86.87</v>
      </c>
      <c r="CK778" s="9">
        <v>82.55</v>
      </c>
      <c r="CL778" s="9">
        <v>80.19</v>
      </c>
      <c r="CM778" s="9">
        <v>79.930000000000007</v>
      </c>
      <c r="CN778" s="9">
        <v>80.44</v>
      </c>
      <c r="CO778" s="9">
        <v>81.77</v>
      </c>
      <c r="CP778" s="9">
        <v>84.8</v>
      </c>
      <c r="CQ778" s="9">
        <v>86.99</v>
      </c>
      <c r="CR778" s="9">
        <v>88.48</v>
      </c>
      <c r="CS778" s="9">
        <v>90.27</v>
      </c>
      <c r="CT778" s="9">
        <v>88.67</v>
      </c>
      <c r="CU778" s="9">
        <v>82.33</v>
      </c>
      <c r="CV778" s="9">
        <v>73.86</v>
      </c>
      <c r="CW778" s="9">
        <v>70.64</v>
      </c>
      <c r="CX778" s="9">
        <v>69.39</v>
      </c>
      <c r="CY778" s="9">
        <v>70.37</v>
      </c>
      <c r="CZ778" s="9">
        <v>70.680000000000007</v>
      </c>
      <c r="DA778" s="9">
        <v>71.11</v>
      </c>
      <c r="DB778" s="9">
        <v>75.12</v>
      </c>
      <c r="DC778" s="9">
        <v>77.44</v>
      </c>
      <c r="DD778" s="9">
        <v>80.209999999999994</v>
      </c>
      <c r="DE778" s="9">
        <v>82.18</v>
      </c>
      <c r="DF778" s="9">
        <v>81.319999999999993</v>
      </c>
      <c r="DG778" s="9">
        <v>77.819999999999993</v>
      </c>
      <c r="DH778" s="9">
        <v>71.02</v>
      </c>
      <c r="DI778" s="9">
        <v>66.790000000000006</v>
      </c>
      <c r="DJ778" s="9">
        <v>65.52</v>
      </c>
      <c r="DK778" s="9">
        <v>65.61</v>
      </c>
      <c r="DL778" s="9">
        <v>64.459999999999994</v>
      </c>
      <c r="DM778" s="9">
        <v>67.78</v>
      </c>
      <c r="DN778" s="9">
        <v>70.88</v>
      </c>
      <c r="DO778" s="9">
        <v>74.94</v>
      </c>
      <c r="DP778" s="9">
        <v>77.349999999999994</v>
      </c>
      <c r="DR778" s="9">
        <v>89.75</v>
      </c>
      <c r="DS778" s="9">
        <v>90</v>
      </c>
      <c r="DT778" s="9">
        <v>83.15</v>
      </c>
      <c r="DU778" s="9">
        <v>78.2</v>
      </c>
      <c r="DV778" s="9">
        <v>77.099999999999994</v>
      </c>
      <c r="DW778" s="9">
        <v>76.900000000000006</v>
      </c>
      <c r="DX778" s="9">
        <v>74.150000000000006</v>
      </c>
      <c r="DY778" s="9">
        <v>74.150000000000006</v>
      </c>
      <c r="DZ778" s="9">
        <v>76.849999999999994</v>
      </c>
      <c r="EA778" s="9">
        <v>79.45</v>
      </c>
      <c r="EB778" s="9">
        <v>80.5</v>
      </c>
      <c r="EC778" s="9">
        <v>81.849999999999994</v>
      </c>
      <c r="ED778" s="9">
        <v>84.8</v>
      </c>
      <c r="EE778" s="9">
        <v>85.3</v>
      </c>
      <c r="EF778" s="9">
        <v>81.05</v>
      </c>
      <c r="EG778" s="9">
        <v>68.95</v>
      </c>
      <c r="EH778" s="9">
        <v>65.2</v>
      </c>
      <c r="EI778" s="9">
        <v>65</v>
      </c>
      <c r="EJ778" s="9">
        <v>65.349999999999994</v>
      </c>
      <c r="EK778" s="9">
        <v>65.8</v>
      </c>
      <c r="EL778" s="9">
        <v>67.7</v>
      </c>
      <c r="EM778" s="9">
        <v>72.849999999999994</v>
      </c>
      <c r="EN778" s="9">
        <v>74.55</v>
      </c>
      <c r="EO778" s="9">
        <v>74.75</v>
      </c>
      <c r="EP778" s="9">
        <v>74.75</v>
      </c>
      <c r="EQ778" s="9">
        <v>74.3</v>
      </c>
      <c r="ER778" s="9">
        <v>71.400000000000006</v>
      </c>
      <c r="ES778" s="9">
        <v>63.55</v>
      </c>
      <c r="ET778" s="9">
        <v>61.05</v>
      </c>
      <c r="EU778" s="9">
        <v>60.9</v>
      </c>
      <c r="EV778" s="9">
        <v>61.05</v>
      </c>
      <c r="EW778" s="9">
        <v>61.55</v>
      </c>
      <c r="EX778" s="9">
        <v>64</v>
      </c>
      <c r="EY778" s="9">
        <v>70.849999999999994</v>
      </c>
      <c r="EZ778" s="9">
        <v>73.05</v>
      </c>
      <c r="FA778" s="9">
        <v>73.3</v>
      </c>
      <c r="FB778" s="9">
        <v>73.2</v>
      </c>
      <c r="FC778" s="9">
        <v>72.75</v>
      </c>
      <c r="FD778" s="9">
        <v>70.25</v>
      </c>
      <c r="FE778" s="9">
        <v>63.45</v>
      </c>
      <c r="FF778" s="9">
        <v>61.3</v>
      </c>
      <c r="FG778" s="9">
        <v>61.15</v>
      </c>
      <c r="FH778" s="9">
        <v>61.3</v>
      </c>
      <c r="FI778" s="9">
        <v>61.7</v>
      </c>
      <c r="FJ778" s="9">
        <v>63.95</v>
      </c>
      <c r="FK778" s="9">
        <v>70.05</v>
      </c>
      <c r="FL778" s="9">
        <v>72</v>
      </c>
      <c r="FM778" s="9">
        <v>72.25</v>
      </c>
      <c r="FO778" s="9">
        <v>84.050799999999995</v>
      </c>
      <c r="FP778" s="7">
        <v>74.89</v>
      </c>
      <c r="FQ778" s="9">
        <v>1.2614000000000001</v>
      </c>
      <c r="FR778" s="7">
        <f t="shared" ref="FR778:FR809" si="148">FP778/FQ778</f>
        <v>59.370540669097828</v>
      </c>
      <c r="FT778" s="7">
        <v>4.32</v>
      </c>
      <c r="FU778" s="7">
        <v>4.42</v>
      </c>
      <c r="FV778" s="9">
        <v>84.144599999999997</v>
      </c>
      <c r="FX778" s="9">
        <v>74.489999999999995</v>
      </c>
      <c r="FY778" s="9">
        <v>73.75</v>
      </c>
      <c r="FZ778" s="9">
        <v>73.02</v>
      </c>
      <c r="GA778" s="9">
        <v>71.67</v>
      </c>
      <c r="GB778" s="9">
        <v>69.8</v>
      </c>
    </row>
    <row r="779" spans="1:184" x14ac:dyDescent="0.25">
      <c r="A779" s="6">
        <f t="shared" si="132"/>
        <v>45642</v>
      </c>
      <c r="B779" s="13">
        <f t="shared" si="143"/>
        <v>12</v>
      </c>
      <c r="C779" s="13">
        <f t="shared" si="144"/>
        <v>2024</v>
      </c>
      <c r="D779">
        <f t="shared" si="145"/>
        <v>202412</v>
      </c>
      <c r="E779">
        <f t="shared" si="146"/>
        <v>4</v>
      </c>
      <c r="F779">
        <f t="shared" si="147"/>
        <v>202404</v>
      </c>
      <c r="G779" t="s">
        <v>1933</v>
      </c>
      <c r="H779" s="9">
        <v>4.75</v>
      </c>
      <c r="I779" s="9">
        <v>4.7</v>
      </c>
      <c r="J779" s="10">
        <v>4.6577953000000001</v>
      </c>
      <c r="K779" s="10">
        <v>4.5640872000000003</v>
      </c>
      <c r="L779" s="10">
        <v>4.4722533000000002</v>
      </c>
      <c r="M779" s="10">
        <v>4.3871307000000002</v>
      </c>
      <c r="N779" s="10">
        <v>4.3079194000000003</v>
      </c>
      <c r="O779" s="10">
        <v>4.2357310999999997</v>
      </c>
      <c r="P779" s="10">
        <v>4.1734325999999999</v>
      </c>
      <c r="Q779" s="10">
        <v>4.1229355999999999</v>
      </c>
      <c r="R779" s="10">
        <v>4.0850225</v>
      </c>
      <c r="S779" s="10">
        <v>4.0581902999999997</v>
      </c>
      <c r="T779" s="10">
        <v>4.0405544999999998</v>
      </c>
      <c r="U779" s="10">
        <v>4.0293815000000004</v>
      </c>
      <c r="V779" s="10">
        <v>4.0209396999999996</v>
      </c>
      <c r="W779" s="10">
        <v>4.0139084</v>
      </c>
      <c r="X779" s="10">
        <v>4.0076821000000002</v>
      </c>
      <c r="Y779" s="10">
        <v>4.0016550999999998</v>
      </c>
      <c r="Z779" s="10">
        <v>3.9952215999999998</v>
      </c>
      <c r="AA779" s="10">
        <v>3.9877760000000002</v>
      </c>
      <c r="AB779" s="10">
        <v>3.9788652999999998</v>
      </c>
      <c r="AC779" s="10">
        <v>3.9686184999999998</v>
      </c>
      <c r="AD779" s="10">
        <v>3.9573032000000001</v>
      </c>
      <c r="AE779" s="10">
        <v>3.9451868000000001</v>
      </c>
      <c r="AF779" s="10">
        <v>3.9325366000000002</v>
      </c>
      <c r="AG779" s="10">
        <v>3.9196205000000002</v>
      </c>
      <c r="AH779" s="10">
        <v>3.9066684</v>
      </c>
      <c r="AI779" s="10">
        <v>3.8937617000000002</v>
      </c>
      <c r="AJ779" s="10">
        <v>3.8809448</v>
      </c>
      <c r="AK779" s="10">
        <v>3.8682615999999999</v>
      </c>
      <c r="AL779" s="10">
        <v>3.8557564000000002</v>
      </c>
      <c r="AM779" s="10">
        <v>3.8434734000000002</v>
      </c>
      <c r="AN779" s="10">
        <v>3.8314568000000002</v>
      </c>
      <c r="AO779" s="10">
        <v>3.8197505</v>
      </c>
      <c r="AP779" s="10">
        <v>3.8083990999999999</v>
      </c>
      <c r="AQ779" s="10">
        <v>3.7974464000000001</v>
      </c>
      <c r="AR779" s="10">
        <v>3.7869367</v>
      </c>
      <c r="AS779" s="10">
        <v>3.7769142000000002</v>
      </c>
      <c r="AT779" s="10">
        <v>3.7674153000000001</v>
      </c>
      <c r="AU779" s="10">
        <v>3.7584452000000002</v>
      </c>
      <c r="AV779" s="10">
        <v>3.7500013999999999</v>
      </c>
      <c r="AW779" s="10">
        <v>3.7420814999999998</v>
      </c>
      <c r="AX779" s="10">
        <v>3.7346829000000001</v>
      </c>
      <c r="AY779" s="10">
        <v>3.7278031</v>
      </c>
      <c r="AZ779" s="10">
        <v>3.7214396000000001</v>
      </c>
      <c r="BA779" s="10">
        <v>3.7155898000000001</v>
      </c>
      <c r="BB779" s="10">
        <v>3.7102514000000002</v>
      </c>
      <c r="BC779" s="10">
        <v>3.7054217999999999</v>
      </c>
      <c r="BD779" s="10">
        <v>3.7010983999999998</v>
      </c>
      <c r="BE779" s="10">
        <v>3.6972787999999999</v>
      </c>
      <c r="BF779" s="10">
        <v>3.6939600000000001</v>
      </c>
      <c r="BG779" s="10">
        <v>3.6911369000000001</v>
      </c>
      <c r="BH779" s="10">
        <v>3.6888036</v>
      </c>
      <c r="BI779" s="10">
        <v>3.6869542000000002</v>
      </c>
      <c r="BJ779" s="10">
        <v>3.6855826999999999</v>
      </c>
      <c r="BK779" s="10">
        <v>3.6846833000000001</v>
      </c>
      <c r="BL779" s="10">
        <v>3.68425</v>
      </c>
      <c r="BM779" s="10">
        <v>3.6842769</v>
      </c>
      <c r="BN779" s="10">
        <v>3.6847582000000001</v>
      </c>
      <c r="BO779" s="10">
        <v>3.6856878000000002</v>
      </c>
      <c r="BP779" s="10">
        <v>3.6870599999999998</v>
      </c>
      <c r="BQ779" s="10">
        <v>3.6888687</v>
      </c>
      <c r="BR779" s="10">
        <v>3.7083111</v>
      </c>
      <c r="BS779" s="10">
        <v>3.7404625</v>
      </c>
      <c r="BU779" s="9">
        <v>100.39</v>
      </c>
      <c r="BV779" s="9">
        <v>101.12</v>
      </c>
      <c r="BW779" s="9">
        <v>100.19</v>
      </c>
      <c r="BX779" s="9">
        <v>98.55</v>
      </c>
      <c r="BY779" s="9">
        <v>96.88</v>
      </c>
      <c r="BZ779" s="9">
        <v>95.9</v>
      </c>
      <c r="CA779" s="9">
        <v>95.18</v>
      </c>
      <c r="CB779" s="9">
        <v>95.14</v>
      </c>
      <c r="CC779" s="9">
        <v>96.05</v>
      </c>
      <c r="CD779" s="9">
        <v>95.75</v>
      </c>
      <c r="CE779" s="9">
        <v>97.74</v>
      </c>
      <c r="CF779" s="9">
        <v>99.24</v>
      </c>
      <c r="CG779" s="9">
        <v>99.81</v>
      </c>
      <c r="CH779" s="9">
        <v>98.79</v>
      </c>
      <c r="CI779" s="9">
        <v>94.8</v>
      </c>
      <c r="CJ779" s="9">
        <v>85.8</v>
      </c>
      <c r="CK779" s="9">
        <v>81.47</v>
      </c>
      <c r="CL779" s="9">
        <v>79.11</v>
      </c>
      <c r="CM779" s="9">
        <v>78.849999999999994</v>
      </c>
      <c r="CN779" s="9">
        <v>79.36</v>
      </c>
      <c r="CO779" s="9">
        <v>80.69</v>
      </c>
      <c r="CP779" s="9">
        <v>83.83</v>
      </c>
      <c r="CQ779" s="9">
        <v>86.02</v>
      </c>
      <c r="CR779" s="9">
        <v>87.51</v>
      </c>
      <c r="CS779" s="9">
        <v>89.3</v>
      </c>
      <c r="CT779" s="9">
        <v>87.7</v>
      </c>
      <c r="CU779" s="9">
        <v>81.400000000000006</v>
      </c>
      <c r="CV779" s="9">
        <v>73.87</v>
      </c>
      <c r="CW779" s="9">
        <v>70.650000000000006</v>
      </c>
      <c r="CX779" s="9">
        <v>69.400000000000006</v>
      </c>
      <c r="CY779" s="9">
        <v>70.38</v>
      </c>
      <c r="CZ779" s="9">
        <v>70.69</v>
      </c>
      <c r="DA779" s="9">
        <v>71.12</v>
      </c>
      <c r="DB779" s="9">
        <v>75.13</v>
      </c>
      <c r="DC779" s="9">
        <v>77.45</v>
      </c>
      <c r="DD779" s="9">
        <v>80.22</v>
      </c>
      <c r="DE779" s="9">
        <v>82.19</v>
      </c>
      <c r="DF779" s="9">
        <v>81.33</v>
      </c>
      <c r="DG779" s="9">
        <v>77.83</v>
      </c>
      <c r="DH779" s="9">
        <v>71.03</v>
      </c>
      <c r="DI779" s="9">
        <v>66.8</v>
      </c>
      <c r="DJ779" s="9">
        <v>65.53</v>
      </c>
      <c r="DK779" s="9">
        <v>65.62</v>
      </c>
      <c r="DL779" s="9">
        <v>64.47</v>
      </c>
      <c r="DM779" s="9">
        <v>67.790000000000006</v>
      </c>
      <c r="DN779" s="9">
        <v>70.89</v>
      </c>
      <c r="DO779" s="9">
        <v>74.95</v>
      </c>
      <c r="DP779" s="9">
        <v>77.36</v>
      </c>
      <c r="DR779" s="9">
        <v>87.3</v>
      </c>
      <c r="DS779" s="9">
        <v>87.35</v>
      </c>
      <c r="DT779" s="9">
        <v>81.5</v>
      </c>
      <c r="DU779" s="9">
        <v>76</v>
      </c>
      <c r="DV779" s="9">
        <v>74.95</v>
      </c>
      <c r="DW779" s="9">
        <v>74.75</v>
      </c>
      <c r="DX779" s="9">
        <v>72.55</v>
      </c>
      <c r="DY779" s="9">
        <v>72.55</v>
      </c>
      <c r="DZ779" s="9">
        <v>75.25</v>
      </c>
      <c r="EA779" s="9">
        <v>77.900000000000006</v>
      </c>
      <c r="EB779" s="9">
        <v>79</v>
      </c>
      <c r="EC779" s="9">
        <v>80.349999999999994</v>
      </c>
      <c r="ED779" s="9">
        <v>83.3</v>
      </c>
      <c r="EE779" s="9">
        <v>83.8</v>
      </c>
      <c r="EF779" s="9">
        <v>79.599999999999994</v>
      </c>
      <c r="EG779" s="9">
        <v>67.599999999999994</v>
      </c>
      <c r="EH779" s="9">
        <v>63.85</v>
      </c>
      <c r="EI779" s="9">
        <v>63.65</v>
      </c>
      <c r="EJ779" s="9">
        <v>63.95</v>
      </c>
      <c r="EK779" s="9">
        <v>64.45</v>
      </c>
      <c r="EL779" s="9">
        <v>66.5</v>
      </c>
      <c r="EM779" s="9">
        <v>72.150000000000006</v>
      </c>
      <c r="EN779" s="9">
        <v>74</v>
      </c>
      <c r="EO779" s="9">
        <v>74.2</v>
      </c>
      <c r="EP779" s="9">
        <v>74.2</v>
      </c>
      <c r="EQ779" s="9">
        <v>73.7</v>
      </c>
      <c r="ER779" s="9">
        <v>70.95</v>
      </c>
      <c r="ES779" s="9">
        <v>63.45</v>
      </c>
      <c r="ET779" s="9">
        <v>61.1</v>
      </c>
      <c r="EU779" s="9">
        <v>60.9</v>
      </c>
      <c r="EV779" s="9">
        <v>61.05</v>
      </c>
      <c r="EW779" s="9">
        <v>61.55</v>
      </c>
      <c r="EX779" s="9">
        <v>63.95</v>
      </c>
      <c r="EY779" s="9">
        <v>70.55</v>
      </c>
      <c r="EZ779" s="9">
        <v>72.7</v>
      </c>
      <c r="FA779" s="9">
        <v>72.900000000000006</v>
      </c>
      <c r="FB779" s="9">
        <v>72.8</v>
      </c>
      <c r="FC779" s="9">
        <v>72.400000000000006</v>
      </c>
      <c r="FD779" s="9">
        <v>70.25</v>
      </c>
      <c r="FE779" s="9">
        <v>64.45</v>
      </c>
      <c r="FF779" s="9">
        <v>62.6</v>
      </c>
      <c r="FG779" s="9">
        <v>62.5</v>
      </c>
      <c r="FH779" s="9">
        <v>62.6</v>
      </c>
      <c r="FI779" s="9">
        <v>63</v>
      </c>
      <c r="FJ779" s="9">
        <v>64.900000000000006</v>
      </c>
      <c r="FK779" s="9">
        <v>70.2</v>
      </c>
      <c r="FL779" s="9">
        <v>71.900000000000006</v>
      </c>
      <c r="FM779" s="9">
        <v>72.150000000000006</v>
      </c>
      <c r="FO779" s="9">
        <v>84.511899999999997</v>
      </c>
      <c r="FP779" s="7">
        <v>74.3</v>
      </c>
      <c r="FQ779" s="9">
        <v>1.2690999999999999</v>
      </c>
      <c r="FR779" s="7">
        <f t="shared" si="148"/>
        <v>58.545425892364669</v>
      </c>
      <c r="FT779" s="7">
        <v>4.3499999999999996</v>
      </c>
      <c r="FU779" s="7">
        <v>4.4400000000000004</v>
      </c>
      <c r="FV779" s="9">
        <v>84.605699999999999</v>
      </c>
      <c r="FX779" s="9">
        <v>73.91</v>
      </c>
      <c r="FY779" s="9">
        <v>73.2</v>
      </c>
      <c r="FZ779" s="9">
        <v>72.47</v>
      </c>
      <c r="GA779" s="9">
        <v>71.22</v>
      </c>
      <c r="GB779" s="9">
        <v>69.510000000000005</v>
      </c>
    </row>
    <row r="780" spans="1:184" x14ac:dyDescent="0.25">
      <c r="A780" s="6">
        <f t="shared" si="132"/>
        <v>45643</v>
      </c>
      <c r="B780" s="13">
        <f t="shared" si="143"/>
        <v>12</v>
      </c>
      <c r="C780" s="13">
        <f t="shared" si="144"/>
        <v>2024</v>
      </c>
      <c r="D780">
        <f t="shared" si="145"/>
        <v>202412</v>
      </c>
      <c r="E780">
        <f t="shared" si="146"/>
        <v>4</v>
      </c>
      <c r="F780">
        <f t="shared" si="147"/>
        <v>202404</v>
      </c>
      <c r="G780" t="s">
        <v>1934</v>
      </c>
      <c r="H780" s="9">
        <v>4.75</v>
      </c>
      <c r="I780" s="9">
        <v>4.7</v>
      </c>
      <c r="J780" s="10">
        <v>4.6787789999999996</v>
      </c>
      <c r="K780" s="10">
        <v>4.6083048</v>
      </c>
      <c r="L780" s="10">
        <v>4.5446486000000004</v>
      </c>
      <c r="M780" s="10">
        <v>4.4878166999999998</v>
      </c>
      <c r="N780" s="10">
        <v>4.4334011999999996</v>
      </c>
      <c r="O780" s="10">
        <v>4.3805481999999998</v>
      </c>
      <c r="P780" s="10">
        <v>4.3316274000000003</v>
      </c>
      <c r="Q780" s="10">
        <v>4.2893692999999997</v>
      </c>
      <c r="R780" s="10">
        <v>4.2555946999999996</v>
      </c>
      <c r="S780" s="10">
        <v>4.2301167</v>
      </c>
      <c r="T780" s="10">
        <v>4.2118634000000004</v>
      </c>
      <c r="U780" s="10">
        <v>4.1987427000000004</v>
      </c>
      <c r="V780" s="10">
        <v>4.1875176999999999</v>
      </c>
      <c r="W780" s="10">
        <v>4.1770918999999997</v>
      </c>
      <c r="X780" s="10">
        <v>4.1670121</v>
      </c>
      <c r="Y780" s="10">
        <v>4.1568246000000002</v>
      </c>
      <c r="Z780" s="10">
        <v>4.1460756999999999</v>
      </c>
      <c r="AA780" s="10">
        <v>4.1343120999999998</v>
      </c>
      <c r="AB780" s="10">
        <v>4.1212058999999996</v>
      </c>
      <c r="AC780" s="10">
        <v>4.1069085999999997</v>
      </c>
      <c r="AD780" s="10">
        <v>4.0916861000000004</v>
      </c>
      <c r="AE780" s="10">
        <v>4.0758039000000004</v>
      </c>
      <c r="AF780" s="10">
        <v>4.0595274000000003</v>
      </c>
      <c r="AG780" s="10">
        <v>4.0431226000000002</v>
      </c>
      <c r="AH780" s="10">
        <v>4.0268174999999999</v>
      </c>
      <c r="AI780" s="10">
        <v>4.0106906999999996</v>
      </c>
      <c r="AJ780" s="10">
        <v>3.9947840000000001</v>
      </c>
      <c r="AK780" s="10">
        <v>3.9791386000000002</v>
      </c>
      <c r="AL780" s="10">
        <v>3.9637956000000001</v>
      </c>
      <c r="AM780" s="10">
        <v>3.9487968000000002</v>
      </c>
      <c r="AN780" s="10">
        <v>3.9341834000000002</v>
      </c>
      <c r="AO780" s="10">
        <v>3.9199964999999999</v>
      </c>
      <c r="AP780" s="10">
        <v>3.9062779999999999</v>
      </c>
      <c r="AQ780" s="10">
        <v>3.8930690000000001</v>
      </c>
      <c r="AR780" s="10">
        <v>3.8804107000000001</v>
      </c>
      <c r="AS780" s="10">
        <v>3.8683448</v>
      </c>
      <c r="AT780" s="10">
        <v>3.8569051000000001</v>
      </c>
      <c r="AU780" s="10">
        <v>3.8460958999999999</v>
      </c>
      <c r="AV780" s="10">
        <v>3.8359141999999999</v>
      </c>
      <c r="AW780" s="10">
        <v>3.8263568000000001</v>
      </c>
      <c r="AX780" s="10">
        <v>3.8174204999999999</v>
      </c>
      <c r="AY780" s="10">
        <v>3.8091024</v>
      </c>
      <c r="AZ780" s="10">
        <v>3.8013992999999999</v>
      </c>
      <c r="BA780" s="10">
        <v>3.7943079000000002</v>
      </c>
      <c r="BB780" s="10">
        <v>3.7878254999999998</v>
      </c>
      <c r="BC780" s="10">
        <v>3.7819487000000001</v>
      </c>
      <c r="BD780" s="10">
        <v>3.7766742999999998</v>
      </c>
      <c r="BE780" s="10">
        <v>3.7719995000000002</v>
      </c>
      <c r="BF780" s="10">
        <v>3.7679197000000002</v>
      </c>
      <c r="BG780" s="10">
        <v>3.7644237</v>
      </c>
      <c r="BH780" s="10">
        <v>3.7614985000000001</v>
      </c>
      <c r="BI780" s="10">
        <v>3.759131</v>
      </c>
      <c r="BJ780" s="10">
        <v>3.7573080000000001</v>
      </c>
      <c r="BK780" s="10">
        <v>3.7560166000000001</v>
      </c>
      <c r="BL780" s="10">
        <v>3.7552435000000002</v>
      </c>
      <c r="BM780" s="10">
        <v>3.7549757000000001</v>
      </c>
      <c r="BN780" s="10">
        <v>3.7551999999999999</v>
      </c>
      <c r="BO780" s="10">
        <v>3.7559032999999999</v>
      </c>
      <c r="BP780" s="10">
        <v>3.7570727000000002</v>
      </c>
      <c r="BQ780" s="10">
        <v>3.7586947999999998</v>
      </c>
      <c r="BR780" s="10">
        <v>3.7770801000000001</v>
      </c>
      <c r="BS780" s="10">
        <v>3.8077166999999998</v>
      </c>
      <c r="BU780" s="9">
        <v>104.29</v>
      </c>
      <c r="BV780" s="9">
        <v>105.13</v>
      </c>
      <c r="BW780" s="9">
        <v>104.14</v>
      </c>
      <c r="BX780" s="9">
        <v>102.55</v>
      </c>
      <c r="BY780" s="9">
        <v>101.32</v>
      </c>
      <c r="BZ780" s="9">
        <v>100.15</v>
      </c>
      <c r="CA780" s="9">
        <v>99.25</v>
      </c>
      <c r="CB780" s="9">
        <v>99.13</v>
      </c>
      <c r="CC780" s="9">
        <v>100.04</v>
      </c>
      <c r="CD780" s="9">
        <v>99.16</v>
      </c>
      <c r="CE780" s="9">
        <v>100.95</v>
      </c>
      <c r="CF780" s="9">
        <v>102.35</v>
      </c>
      <c r="CG780" s="9">
        <v>102.92</v>
      </c>
      <c r="CH780" s="9">
        <v>101.9</v>
      </c>
      <c r="CI780" s="9">
        <v>97.91</v>
      </c>
      <c r="CJ780" s="9">
        <v>88.31</v>
      </c>
      <c r="CK780" s="9">
        <v>83.86</v>
      </c>
      <c r="CL780" s="9">
        <v>81.5</v>
      </c>
      <c r="CM780" s="9">
        <v>81.239999999999995</v>
      </c>
      <c r="CN780" s="9">
        <v>81.75</v>
      </c>
      <c r="CO780" s="9">
        <v>83.08</v>
      </c>
      <c r="CP780" s="9">
        <v>85.78</v>
      </c>
      <c r="CQ780" s="9">
        <v>87.97</v>
      </c>
      <c r="CR780" s="9">
        <v>89.46</v>
      </c>
      <c r="CS780" s="9">
        <v>91.25</v>
      </c>
      <c r="CT780" s="9">
        <v>89.65</v>
      </c>
      <c r="CU780" s="9">
        <v>83.35</v>
      </c>
      <c r="CV780" s="9">
        <v>75.25</v>
      </c>
      <c r="CW780" s="9">
        <v>71.849999999999994</v>
      </c>
      <c r="CX780" s="9">
        <v>70.599999999999994</v>
      </c>
      <c r="CY780" s="9">
        <v>71.58</v>
      </c>
      <c r="CZ780" s="9">
        <v>71.89</v>
      </c>
      <c r="DA780" s="9">
        <v>72.319999999999993</v>
      </c>
      <c r="DB780" s="9">
        <v>76.12</v>
      </c>
      <c r="DC780" s="9">
        <v>78.44</v>
      </c>
      <c r="DD780" s="9">
        <v>81.209999999999994</v>
      </c>
      <c r="DE780" s="9">
        <v>83.18</v>
      </c>
      <c r="DF780" s="9">
        <v>82.32</v>
      </c>
      <c r="DG780" s="9">
        <v>78.819999999999993</v>
      </c>
      <c r="DH780" s="9">
        <v>71.92</v>
      </c>
      <c r="DI780" s="9">
        <v>67.69</v>
      </c>
      <c r="DJ780" s="9">
        <v>66.42</v>
      </c>
      <c r="DK780" s="9">
        <v>66.510000000000005</v>
      </c>
      <c r="DL780" s="9">
        <v>65.36</v>
      </c>
      <c r="DM780" s="9">
        <v>68.680000000000007</v>
      </c>
      <c r="DN780" s="9">
        <v>71.78</v>
      </c>
      <c r="DO780" s="9">
        <v>75.84</v>
      </c>
      <c r="DP780" s="9">
        <v>78.25</v>
      </c>
      <c r="DR780" s="9">
        <v>90</v>
      </c>
      <c r="DS780" s="9">
        <v>89.75</v>
      </c>
      <c r="DT780" s="9">
        <v>83.6</v>
      </c>
      <c r="DU780" s="9">
        <v>78.650000000000006</v>
      </c>
      <c r="DV780" s="9">
        <v>77.5</v>
      </c>
      <c r="DW780" s="9">
        <v>76.650000000000006</v>
      </c>
      <c r="DX780" s="9">
        <v>75.3</v>
      </c>
      <c r="DY780" s="9">
        <v>75.25</v>
      </c>
      <c r="DZ780" s="9">
        <v>77.95</v>
      </c>
      <c r="EA780" s="9">
        <v>79.5</v>
      </c>
      <c r="EB780" s="9">
        <v>80.25</v>
      </c>
      <c r="EC780" s="9">
        <v>81.7</v>
      </c>
      <c r="ED780" s="9">
        <v>84.95</v>
      </c>
      <c r="EE780" s="9">
        <v>85.5</v>
      </c>
      <c r="EF780" s="9">
        <v>81.25</v>
      </c>
      <c r="EG780" s="9">
        <v>69</v>
      </c>
      <c r="EH780" s="9">
        <v>65.2</v>
      </c>
      <c r="EI780" s="9">
        <v>65</v>
      </c>
      <c r="EJ780" s="9">
        <v>65.349999999999994</v>
      </c>
      <c r="EK780" s="9">
        <v>65.8</v>
      </c>
      <c r="EL780" s="9">
        <v>67.75</v>
      </c>
      <c r="EM780" s="9">
        <v>72.95</v>
      </c>
      <c r="EN780" s="9">
        <v>74.650000000000006</v>
      </c>
      <c r="EO780" s="9">
        <v>74.849999999999994</v>
      </c>
      <c r="EP780" s="9">
        <v>74.849999999999994</v>
      </c>
      <c r="EQ780" s="9">
        <v>74.400000000000006</v>
      </c>
      <c r="ER780" s="9">
        <v>71.650000000000006</v>
      </c>
      <c r="ES780" s="9">
        <v>64.2</v>
      </c>
      <c r="ET780" s="9">
        <v>61.8</v>
      </c>
      <c r="EU780" s="9">
        <v>61.65</v>
      </c>
      <c r="EV780" s="9">
        <v>61.8</v>
      </c>
      <c r="EW780" s="9">
        <v>62.25</v>
      </c>
      <c r="EX780" s="9">
        <v>64.650000000000006</v>
      </c>
      <c r="EY780" s="9">
        <v>71.150000000000006</v>
      </c>
      <c r="EZ780" s="9">
        <v>73.2</v>
      </c>
      <c r="FA780" s="9">
        <v>73.45</v>
      </c>
      <c r="FB780" s="9">
        <v>73.3</v>
      </c>
      <c r="FC780" s="9">
        <v>72.900000000000006</v>
      </c>
      <c r="FD780" s="9">
        <v>70.8</v>
      </c>
      <c r="FE780" s="9">
        <v>65.099999999999994</v>
      </c>
      <c r="FF780" s="9">
        <v>63.25</v>
      </c>
      <c r="FG780" s="9">
        <v>63.15</v>
      </c>
      <c r="FH780" s="9">
        <v>63.25</v>
      </c>
      <c r="FI780" s="9">
        <v>63.65</v>
      </c>
      <c r="FJ780" s="9">
        <v>65.599999999999994</v>
      </c>
      <c r="FK780" s="9">
        <v>70.849999999999994</v>
      </c>
      <c r="FL780" s="9">
        <v>72.55</v>
      </c>
      <c r="FM780" s="9">
        <v>72.8</v>
      </c>
      <c r="FO780" s="9">
        <v>84.709500000000006</v>
      </c>
      <c r="FP780" s="7">
        <v>73.16</v>
      </c>
      <c r="FQ780" s="9">
        <v>1.2710999999999999</v>
      </c>
      <c r="FR780" s="7">
        <f t="shared" si="148"/>
        <v>57.556447171741013</v>
      </c>
      <c r="FT780" s="7">
        <v>4.45</v>
      </c>
      <c r="FU780" s="7">
        <v>4.5199999999999996</v>
      </c>
      <c r="FV780" s="9">
        <v>84.783100000000005</v>
      </c>
      <c r="FX780" s="9">
        <v>73.19</v>
      </c>
      <c r="FY780" s="9">
        <v>72.56</v>
      </c>
      <c r="FZ780" s="9">
        <v>71.87</v>
      </c>
      <c r="GA780" s="9">
        <v>70.61</v>
      </c>
      <c r="GB780" s="9">
        <v>68.959999999999994</v>
      </c>
    </row>
    <row r="781" spans="1:184" x14ac:dyDescent="0.25">
      <c r="A781" s="6">
        <f t="shared" si="132"/>
        <v>45644</v>
      </c>
      <c r="B781" s="13">
        <f t="shared" si="143"/>
        <v>12</v>
      </c>
      <c r="C781" s="13">
        <f t="shared" si="144"/>
        <v>2024</v>
      </c>
      <c r="D781">
        <f t="shared" si="145"/>
        <v>202412</v>
      </c>
      <c r="E781">
        <f t="shared" si="146"/>
        <v>4</v>
      </c>
      <c r="F781">
        <f t="shared" si="147"/>
        <v>202404</v>
      </c>
      <c r="G781" t="s">
        <v>1935</v>
      </c>
      <c r="H781" s="9">
        <v>4.75</v>
      </c>
      <c r="I781" s="9">
        <v>4.7</v>
      </c>
      <c r="J781" s="10">
        <v>4.6773838999999997</v>
      </c>
      <c r="K781" s="10">
        <v>4.6007935</v>
      </c>
      <c r="L781" s="10">
        <v>4.5343780000000002</v>
      </c>
      <c r="M781" s="10">
        <v>4.4788383999999999</v>
      </c>
      <c r="N781" s="10">
        <v>4.4296635000000002</v>
      </c>
      <c r="O781" s="10">
        <v>4.3844533999999999</v>
      </c>
      <c r="P781" s="10">
        <v>4.3437270999999997</v>
      </c>
      <c r="Q781" s="10">
        <v>4.3088480999999996</v>
      </c>
      <c r="R781" s="10">
        <v>4.2808460000000004</v>
      </c>
      <c r="S781" s="10">
        <v>4.2595463999999996</v>
      </c>
      <c r="T781" s="10">
        <v>4.2437692</v>
      </c>
      <c r="U781" s="10">
        <v>4.2317780999999997</v>
      </c>
      <c r="V781" s="10">
        <v>4.2205689</v>
      </c>
      <c r="W781" s="10">
        <v>4.2092334999999999</v>
      </c>
      <c r="X781" s="10">
        <v>4.1975157999999997</v>
      </c>
      <c r="Y781" s="10">
        <v>4.1851589999999996</v>
      </c>
      <c r="Z781" s="10">
        <v>4.1719064000000001</v>
      </c>
      <c r="AA781" s="10">
        <v>4.1575017000000001</v>
      </c>
      <c r="AB781" s="10">
        <v>4.1417890999999996</v>
      </c>
      <c r="AC781" s="10">
        <v>4.1249966000000002</v>
      </c>
      <c r="AD781" s="10">
        <v>4.1074441999999998</v>
      </c>
      <c r="AE781" s="10">
        <v>4.0894510999999998</v>
      </c>
      <c r="AF781" s="10">
        <v>4.0713369000000004</v>
      </c>
      <c r="AG781" s="10">
        <v>4.0534214000000004</v>
      </c>
      <c r="AH781" s="10">
        <v>4.0359737999999998</v>
      </c>
      <c r="AI781" s="10">
        <v>4.0190621000000002</v>
      </c>
      <c r="AJ781" s="10">
        <v>4.0027046999999998</v>
      </c>
      <c r="AK781" s="10">
        <v>3.9869192999999998</v>
      </c>
      <c r="AL781" s="10">
        <v>3.9717237999999999</v>
      </c>
      <c r="AM781" s="10">
        <v>3.9571363000000002</v>
      </c>
      <c r="AN781" s="10">
        <v>3.9431748</v>
      </c>
      <c r="AO781" s="10">
        <v>3.9298571</v>
      </c>
      <c r="AP781" s="10">
        <v>3.9172012999999999</v>
      </c>
      <c r="AQ781" s="10">
        <v>3.9052254</v>
      </c>
      <c r="AR781" s="10">
        <v>3.8939469999999998</v>
      </c>
      <c r="AS781" s="10">
        <v>3.8833845999999999</v>
      </c>
      <c r="AT781" s="10">
        <v>3.8735504999999999</v>
      </c>
      <c r="AU781" s="10">
        <v>3.8644314</v>
      </c>
      <c r="AV781" s="10">
        <v>3.8560063000000002</v>
      </c>
      <c r="AW781" s="10">
        <v>3.8482539</v>
      </c>
      <c r="AX781" s="10">
        <v>3.8411529999999998</v>
      </c>
      <c r="AY781" s="10">
        <v>3.8346824000000002</v>
      </c>
      <c r="AZ781" s="10">
        <v>3.828821</v>
      </c>
      <c r="BA781" s="10">
        <v>3.8235473999999998</v>
      </c>
      <c r="BB781" s="10">
        <v>3.8188407</v>
      </c>
      <c r="BC781" s="10">
        <v>3.8146795</v>
      </c>
      <c r="BD781" s="10">
        <v>3.8110426999999998</v>
      </c>
      <c r="BE781" s="10">
        <v>3.807909</v>
      </c>
      <c r="BF781" s="10">
        <v>3.8052587999999998</v>
      </c>
      <c r="BG781" s="10">
        <v>3.8030786000000001</v>
      </c>
      <c r="BH781" s="10">
        <v>3.8013566999999999</v>
      </c>
      <c r="BI781" s="10">
        <v>3.8000813999999998</v>
      </c>
      <c r="BJ781" s="10">
        <v>3.7992409999999999</v>
      </c>
      <c r="BK781" s="10">
        <v>3.7988238999999999</v>
      </c>
      <c r="BL781" s="10">
        <v>3.7988183000000002</v>
      </c>
      <c r="BM781" s="10">
        <v>3.7992126000000002</v>
      </c>
      <c r="BN781" s="10">
        <v>3.7999950999999998</v>
      </c>
      <c r="BO781" s="10">
        <v>3.8011541000000002</v>
      </c>
      <c r="BP781" s="10">
        <v>3.8026779999999998</v>
      </c>
      <c r="BQ781" s="10">
        <v>3.8045548999999999</v>
      </c>
      <c r="BR781" s="10">
        <v>3.8226239</v>
      </c>
      <c r="BS781" s="10">
        <v>3.8507400000000001</v>
      </c>
      <c r="BU781" s="9">
        <v>101.5</v>
      </c>
      <c r="BV781" s="9">
        <v>102.38</v>
      </c>
      <c r="BW781" s="9">
        <v>101.4</v>
      </c>
      <c r="BX781" s="9">
        <v>100.35</v>
      </c>
      <c r="BY781" s="9">
        <v>99.63</v>
      </c>
      <c r="BZ781" s="9">
        <v>98.33</v>
      </c>
      <c r="CA781" s="9">
        <v>97.6</v>
      </c>
      <c r="CB781" s="9">
        <v>97.42</v>
      </c>
      <c r="CC781" s="9">
        <v>98.37</v>
      </c>
      <c r="CD781" s="9">
        <v>97.68</v>
      </c>
      <c r="CE781" s="9">
        <v>99.47</v>
      </c>
      <c r="CF781" s="9">
        <v>100.87</v>
      </c>
      <c r="CG781" s="9">
        <v>101.44</v>
      </c>
      <c r="CH781" s="9">
        <v>100.42</v>
      </c>
      <c r="CI781" s="9">
        <v>96.43</v>
      </c>
      <c r="CJ781" s="9">
        <v>87.76</v>
      </c>
      <c r="CK781" s="9">
        <v>83.31</v>
      </c>
      <c r="CL781" s="9">
        <v>80.95</v>
      </c>
      <c r="CM781" s="9">
        <v>80.69</v>
      </c>
      <c r="CN781" s="9">
        <v>81.2</v>
      </c>
      <c r="CO781" s="9">
        <v>82.53</v>
      </c>
      <c r="CP781" s="9">
        <v>85.23</v>
      </c>
      <c r="CQ781" s="9">
        <v>87.42</v>
      </c>
      <c r="CR781" s="9">
        <v>88.91</v>
      </c>
      <c r="CS781" s="9">
        <v>90.7</v>
      </c>
      <c r="CT781" s="9">
        <v>89.1</v>
      </c>
      <c r="CU781" s="9">
        <v>82.8</v>
      </c>
      <c r="CV781" s="9">
        <v>75.2</v>
      </c>
      <c r="CW781" s="9">
        <v>71.8</v>
      </c>
      <c r="CX781" s="9">
        <v>70.55</v>
      </c>
      <c r="CY781" s="9">
        <v>71.53</v>
      </c>
      <c r="CZ781" s="9">
        <v>71.84</v>
      </c>
      <c r="DA781" s="9">
        <v>72.27</v>
      </c>
      <c r="DB781" s="9">
        <v>76.040000000000006</v>
      </c>
      <c r="DC781" s="9">
        <v>78.36</v>
      </c>
      <c r="DD781" s="9">
        <v>81.13</v>
      </c>
      <c r="DE781" s="9">
        <v>83.1</v>
      </c>
      <c r="DF781" s="9">
        <v>82.24</v>
      </c>
      <c r="DG781" s="9">
        <v>78.739999999999995</v>
      </c>
      <c r="DH781" s="9">
        <v>72.040000000000006</v>
      </c>
      <c r="DI781" s="9">
        <v>67.81</v>
      </c>
      <c r="DJ781" s="9">
        <v>66.540000000000006</v>
      </c>
      <c r="DK781" s="9">
        <v>66.63</v>
      </c>
      <c r="DL781" s="9">
        <v>65.48</v>
      </c>
      <c r="DM781" s="9">
        <v>68.8</v>
      </c>
      <c r="DN781" s="9">
        <v>72.099999999999994</v>
      </c>
      <c r="DO781" s="9">
        <v>75</v>
      </c>
      <c r="DP781" s="9">
        <v>77.2</v>
      </c>
      <c r="DR781" s="9">
        <v>87.65</v>
      </c>
      <c r="DS781" s="9">
        <v>87.95</v>
      </c>
      <c r="DT781" s="9">
        <v>82.15</v>
      </c>
      <c r="DU781" s="9">
        <v>77.5</v>
      </c>
      <c r="DV781" s="9">
        <v>76.349999999999994</v>
      </c>
      <c r="DW781" s="9">
        <v>75.55</v>
      </c>
      <c r="DX781" s="9">
        <v>74.349999999999994</v>
      </c>
      <c r="DY781" s="9">
        <v>74.3</v>
      </c>
      <c r="DZ781" s="9">
        <v>77</v>
      </c>
      <c r="EA781" s="9">
        <v>78.95</v>
      </c>
      <c r="EB781" s="9">
        <v>79.75</v>
      </c>
      <c r="EC781" s="9">
        <v>81</v>
      </c>
      <c r="ED781" s="9">
        <v>83.65</v>
      </c>
      <c r="EE781" s="9">
        <v>84.05</v>
      </c>
      <c r="EF781" s="9">
        <v>79.95</v>
      </c>
      <c r="EG781" s="9">
        <v>68.349999999999994</v>
      </c>
      <c r="EH781" s="9">
        <v>64.7</v>
      </c>
      <c r="EI781" s="9">
        <v>64.5</v>
      </c>
      <c r="EJ781" s="9">
        <v>64.8</v>
      </c>
      <c r="EK781" s="9">
        <v>65.3</v>
      </c>
      <c r="EL781" s="9">
        <v>67.2</v>
      </c>
      <c r="EM781" s="9">
        <v>72.349999999999994</v>
      </c>
      <c r="EN781" s="9">
        <v>74</v>
      </c>
      <c r="EO781" s="9">
        <v>74.25</v>
      </c>
      <c r="EP781" s="9">
        <v>74.2</v>
      </c>
      <c r="EQ781" s="9">
        <v>73.75</v>
      </c>
      <c r="ER781" s="9">
        <v>71.05</v>
      </c>
      <c r="ES781" s="9">
        <v>63.55</v>
      </c>
      <c r="ET781" s="9">
        <v>61.2</v>
      </c>
      <c r="EU781" s="9">
        <v>61.05</v>
      </c>
      <c r="EV781" s="9">
        <v>61.15</v>
      </c>
      <c r="EW781" s="9">
        <v>61.65</v>
      </c>
      <c r="EX781" s="9">
        <v>64.150000000000006</v>
      </c>
      <c r="EY781" s="9">
        <v>71.05</v>
      </c>
      <c r="EZ781" s="9">
        <v>73.25</v>
      </c>
      <c r="FA781" s="9">
        <v>73.45</v>
      </c>
      <c r="FB781" s="9">
        <v>73.349999999999994</v>
      </c>
      <c r="FC781" s="9">
        <v>72.95</v>
      </c>
      <c r="FD781" s="9">
        <v>70.8</v>
      </c>
      <c r="FE781" s="9">
        <v>65.099999999999994</v>
      </c>
      <c r="FF781" s="9">
        <v>63.3</v>
      </c>
      <c r="FG781" s="9">
        <v>63.15</v>
      </c>
      <c r="FH781" s="9">
        <v>63.3</v>
      </c>
      <c r="FI781" s="9">
        <v>63.7</v>
      </c>
      <c r="FJ781" s="9">
        <v>65.55</v>
      </c>
      <c r="FK781" s="9">
        <v>70.75</v>
      </c>
      <c r="FL781" s="9">
        <v>72.400000000000006</v>
      </c>
      <c r="FM781" s="9">
        <v>72.650000000000006</v>
      </c>
      <c r="FO781" s="9">
        <v>84.716200000000001</v>
      </c>
      <c r="FP781" s="7">
        <v>74.569999999999993</v>
      </c>
      <c r="FQ781" s="9">
        <v>1.2693000000000001</v>
      </c>
      <c r="FR781" s="7">
        <f t="shared" si="148"/>
        <v>58.748916725754341</v>
      </c>
      <c r="FT781" s="7">
        <v>4.46</v>
      </c>
      <c r="FU781" s="7">
        <v>4.55</v>
      </c>
      <c r="FV781" s="9">
        <v>84.7881</v>
      </c>
      <c r="FX781" s="9">
        <v>73.39</v>
      </c>
      <c r="FY781" s="9">
        <v>72.67</v>
      </c>
      <c r="FZ781" s="9">
        <v>71.89</v>
      </c>
      <c r="GA781" s="9">
        <v>70.489999999999995</v>
      </c>
      <c r="GB781" s="9">
        <v>68.78</v>
      </c>
    </row>
    <row r="782" spans="1:184" x14ac:dyDescent="0.25">
      <c r="A782" s="6">
        <f t="shared" si="132"/>
        <v>45645</v>
      </c>
      <c r="B782" s="13">
        <f t="shared" si="143"/>
        <v>12</v>
      </c>
      <c r="C782" s="13">
        <f t="shared" si="144"/>
        <v>2024</v>
      </c>
      <c r="D782">
        <f t="shared" si="145"/>
        <v>202412</v>
      </c>
      <c r="E782">
        <f t="shared" si="146"/>
        <v>4</v>
      </c>
      <c r="F782">
        <f t="shared" si="147"/>
        <v>202404</v>
      </c>
      <c r="G782" t="s">
        <v>1936</v>
      </c>
      <c r="H782" s="9">
        <v>4.75</v>
      </c>
      <c r="I782" s="9">
        <v>4.7</v>
      </c>
      <c r="J782" s="10">
        <v>4.6701034000000003</v>
      </c>
      <c r="K782" s="10">
        <v>4.5827121000000002</v>
      </c>
      <c r="L782" s="10">
        <v>4.5106400000000004</v>
      </c>
      <c r="M782" s="10">
        <v>4.4522928000000004</v>
      </c>
      <c r="N782" s="10">
        <v>4.4011940000000003</v>
      </c>
      <c r="O782" s="10">
        <v>4.3541834000000001</v>
      </c>
      <c r="P782" s="10">
        <v>4.3113437000000001</v>
      </c>
      <c r="Q782" s="10">
        <v>4.2739392</v>
      </c>
      <c r="R782" s="10">
        <v>4.2431969</v>
      </c>
      <c r="S782" s="10">
        <v>4.2192955999999997</v>
      </c>
      <c r="T782" s="10">
        <v>4.2015080999999999</v>
      </c>
      <c r="U782" s="10">
        <v>4.1882171000000001</v>
      </c>
      <c r="V782" s="10">
        <v>4.1765384000000001</v>
      </c>
      <c r="W782" s="10">
        <v>4.1654822999999999</v>
      </c>
      <c r="X782" s="10">
        <v>4.1546487000000001</v>
      </c>
      <c r="Y782" s="10">
        <v>4.1436371999999997</v>
      </c>
      <c r="Z782" s="10">
        <v>4.132047</v>
      </c>
      <c r="AA782" s="10">
        <v>4.1194782999999999</v>
      </c>
      <c r="AB782" s="10">
        <v>4.1056578999999997</v>
      </c>
      <c r="AC782" s="10">
        <v>4.0907982000000001</v>
      </c>
      <c r="AD782" s="10">
        <v>4.0752275999999998</v>
      </c>
      <c r="AE782" s="10">
        <v>4.0592740000000003</v>
      </c>
      <c r="AF782" s="10">
        <v>4.0432652999999998</v>
      </c>
      <c r="AG782" s="10">
        <v>4.0275299000000002</v>
      </c>
      <c r="AH782" s="10">
        <v>4.0123531000000003</v>
      </c>
      <c r="AI782" s="10">
        <v>3.9978121</v>
      </c>
      <c r="AJ782" s="10">
        <v>3.9839216999999998</v>
      </c>
      <c r="AK782" s="10">
        <v>3.9706958999999999</v>
      </c>
      <c r="AL782" s="10">
        <v>3.9581488</v>
      </c>
      <c r="AM782" s="10">
        <v>3.9462950000000001</v>
      </c>
      <c r="AN782" s="10">
        <v>3.9351484999999999</v>
      </c>
      <c r="AO782" s="10">
        <v>3.9247236000000001</v>
      </c>
      <c r="AP782" s="10">
        <v>3.9150347999999999</v>
      </c>
      <c r="AQ782" s="10">
        <v>3.9060961000000001</v>
      </c>
      <c r="AR782" s="10">
        <v>3.8979218000000002</v>
      </c>
      <c r="AS782" s="10">
        <v>3.8905262999999999</v>
      </c>
      <c r="AT782" s="10">
        <v>3.8839163999999999</v>
      </c>
      <c r="AU782" s="10">
        <v>3.8780663999999998</v>
      </c>
      <c r="AV782" s="10">
        <v>3.8729418999999998</v>
      </c>
      <c r="AW782" s="10">
        <v>3.8685081000000001</v>
      </c>
      <c r="AX782" s="10">
        <v>3.8647304</v>
      </c>
      <c r="AY782" s="10">
        <v>3.8615743999999999</v>
      </c>
      <c r="AZ782" s="10">
        <v>3.8590053000000002</v>
      </c>
      <c r="BA782" s="10">
        <v>3.8569886000000002</v>
      </c>
      <c r="BB782" s="10">
        <v>3.8554897000000001</v>
      </c>
      <c r="BC782" s="10">
        <v>3.8544740000000002</v>
      </c>
      <c r="BD782" s="10">
        <v>3.8539067999999999</v>
      </c>
      <c r="BE782" s="10">
        <v>3.8537536000000001</v>
      </c>
      <c r="BF782" s="10">
        <v>3.8539832999999999</v>
      </c>
      <c r="BG782" s="10">
        <v>3.8545807000000001</v>
      </c>
      <c r="BH782" s="10">
        <v>3.8555348999999999</v>
      </c>
      <c r="BI782" s="10">
        <v>3.8568349999999998</v>
      </c>
      <c r="BJ782" s="10">
        <v>3.8584700000000001</v>
      </c>
      <c r="BK782" s="10">
        <v>3.8604291000000002</v>
      </c>
      <c r="BL782" s="10">
        <v>3.8627012000000001</v>
      </c>
      <c r="BM782" s="10">
        <v>3.8652757000000002</v>
      </c>
      <c r="BN782" s="10">
        <v>3.8681413999999998</v>
      </c>
      <c r="BO782" s="10">
        <v>3.8712876000000001</v>
      </c>
      <c r="BP782" s="10">
        <v>3.8747033000000002</v>
      </c>
      <c r="BQ782" s="10">
        <v>3.8783775</v>
      </c>
      <c r="BR782" s="10">
        <v>3.9053908000000002</v>
      </c>
      <c r="BS782" s="10">
        <v>3.9398626999999999</v>
      </c>
      <c r="BU782" s="9">
        <v>107.33</v>
      </c>
      <c r="BV782" s="9">
        <v>107.89</v>
      </c>
      <c r="BW782" s="9">
        <v>106.62</v>
      </c>
      <c r="BX782" s="9">
        <v>105.32</v>
      </c>
      <c r="BY782" s="9">
        <v>104.6</v>
      </c>
      <c r="BZ782" s="9">
        <v>103.3</v>
      </c>
      <c r="CA782" s="9">
        <v>102.3</v>
      </c>
      <c r="CB782" s="9">
        <v>102.08</v>
      </c>
      <c r="CC782" s="9">
        <v>103.02</v>
      </c>
      <c r="CD782" s="9">
        <v>101.81</v>
      </c>
      <c r="CE782" s="9">
        <v>103.61</v>
      </c>
      <c r="CF782" s="9">
        <v>104.92</v>
      </c>
      <c r="CG782" s="9">
        <v>105.29</v>
      </c>
      <c r="CH782" s="9">
        <v>104.22</v>
      </c>
      <c r="CI782" s="9">
        <v>100.16</v>
      </c>
      <c r="CJ782" s="9">
        <v>90.36</v>
      </c>
      <c r="CK782" s="9">
        <v>85.9</v>
      </c>
      <c r="CL782" s="9">
        <v>83.45</v>
      </c>
      <c r="CM782" s="9">
        <v>83.09</v>
      </c>
      <c r="CN782" s="9">
        <v>83.6</v>
      </c>
      <c r="CO782" s="9">
        <v>84.93</v>
      </c>
      <c r="CP782" s="9">
        <v>87.31</v>
      </c>
      <c r="CQ782" s="9">
        <v>89.45</v>
      </c>
      <c r="CR782" s="9">
        <v>90.94</v>
      </c>
      <c r="CS782" s="9">
        <v>92.73</v>
      </c>
      <c r="CT782" s="9">
        <v>91.13</v>
      </c>
      <c r="CU782" s="9">
        <v>84.78</v>
      </c>
      <c r="CV782" s="9">
        <v>76.38</v>
      </c>
      <c r="CW782" s="9">
        <v>72.83</v>
      </c>
      <c r="CX782" s="9">
        <v>71.48</v>
      </c>
      <c r="CY782" s="9">
        <v>72.459999999999994</v>
      </c>
      <c r="CZ782" s="9">
        <v>72.77</v>
      </c>
      <c r="DA782" s="9">
        <v>73.2</v>
      </c>
      <c r="DB782" s="9">
        <v>76.97</v>
      </c>
      <c r="DC782" s="9">
        <v>79.290000000000006</v>
      </c>
      <c r="DD782" s="9">
        <v>82.06</v>
      </c>
      <c r="DE782" s="9">
        <v>84.03</v>
      </c>
      <c r="DF782" s="9">
        <v>83.17</v>
      </c>
      <c r="DG782" s="9">
        <v>79.67</v>
      </c>
      <c r="DH782" s="9">
        <v>72.47</v>
      </c>
      <c r="DI782" s="9">
        <v>68.239999999999995</v>
      </c>
      <c r="DJ782" s="9">
        <v>66.97</v>
      </c>
      <c r="DK782" s="9">
        <v>67.06</v>
      </c>
      <c r="DL782" s="9">
        <v>65.91</v>
      </c>
      <c r="DM782" s="9">
        <v>69.23</v>
      </c>
      <c r="DN782" s="9">
        <v>72.38</v>
      </c>
      <c r="DO782" s="9">
        <v>75.28</v>
      </c>
      <c r="DP782" s="9">
        <v>77.48</v>
      </c>
      <c r="DR782" s="9">
        <v>92.55</v>
      </c>
      <c r="DS782" s="9">
        <v>91.8</v>
      </c>
      <c r="DT782" s="9">
        <v>86.3</v>
      </c>
      <c r="DU782" s="9">
        <v>80.650000000000006</v>
      </c>
      <c r="DV782" s="9">
        <v>80.05</v>
      </c>
      <c r="DW782" s="9">
        <v>79.150000000000006</v>
      </c>
      <c r="DX782" s="9">
        <v>77.45</v>
      </c>
      <c r="DY782" s="9">
        <v>77.400000000000006</v>
      </c>
      <c r="DZ782" s="9">
        <v>80.099999999999994</v>
      </c>
      <c r="EA782" s="9">
        <v>82.35</v>
      </c>
      <c r="EB782" s="9">
        <v>83.3</v>
      </c>
      <c r="EC782" s="9">
        <v>84.5</v>
      </c>
      <c r="ED782" s="9">
        <v>87.25</v>
      </c>
      <c r="EE782" s="9">
        <v>87.55</v>
      </c>
      <c r="EF782" s="9">
        <v>83.1</v>
      </c>
      <c r="EG782" s="9">
        <v>70.400000000000006</v>
      </c>
      <c r="EH782" s="9">
        <v>66.45</v>
      </c>
      <c r="EI782" s="9">
        <v>66.25</v>
      </c>
      <c r="EJ782" s="9">
        <v>66.599999999999994</v>
      </c>
      <c r="EK782" s="9">
        <v>67.099999999999994</v>
      </c>
      <c r="EL782" s="9">
        <v>68.900000000000006</v>
      </c>
      <c r="EM782" s="9">
        <v>73.8</v>
      </c>
      <c r="EN782" s="9">
        <v>75.400000000000006</v>
      </c>
      <c r="EO782" s="9">
        <v>75.650000000000006</v>
      </c>
      <c r="EP782" s="9">
        <v>75.650000000000006</v>
      </c>
      <c r="EQ782" s="9">
        <v>75.150000000000006</v>
      </c>
      <c r="ER782" s="9">
        <v>72.3</v>
      </c>
      <c r="ES782" s="9">
        <v>64.400000000000006</v>
      </c>
      <c r="ET782" s="9">
        <v>61.9</v>
      </c>
      <c r="EU782" s="9">
        <v>61.7</v>
      </c>
      <c r="EV782" s="9">
        <v>61.9</v>
      </c>
      <c r="EW782" s="9">
        <v>62.35</v>
      </c>
      <c r="EX782" s="9">
        <v>64.849999999999994</v>
      </c>
      <c r="EY782" s="9">
        <v>71.7</v>
      </c>
      <c r="EZ782" s="9">
        <v>73.900000000000006</v>
      </c>
      <c r="FA782" s="9">
        <v>74.150000000000006</v>
      </c>
      <c r="FB782" s="9">
        <v>74</v>
      </c>
      <c r="FC782" s="9">
        <v>73.599999999999994</v>
      </c>
      <c r="FD782" s="9">
        <v>71.5</v>
      </c>
      <c r="FE782" s="9">
        <v>65.75</v>
      </c>
      <c r="FF782" s="9">
        <v>63.95</v>
      </c>
      <c r="FG782" s="9">
        <v>63.8</v>
      </c>
      <c r="FH782" s="9">
        <v>63.95</v>
      </c>
      <c r="FI782" s="9">
        <v>64.349999999999994</v>
      </c>
      <c r="FJ782" s="9">
        <v>66.25</v>
      </c>
      <c r="FK782" s="9">
        <v>71.400000000000006</v>
      </c>
      <c r="FL782" s="9">
        <v>73.099999999999994</v>
      </c>
      <c r="FM782" s="9">
        <v>73.3</v>
      </c>
      <c r="FO782" s="9">
        <v>84.251099999999994</v>
      </c>
      <c r="FP782" s="7">
        <v>73.75</v>
      </c>
      <c r="FQ782" s="9">
        <v>1.2551000000000001</v>
      </c>
      <c r="FR782" s="7">
        <f t="shared" si="148"/>
        <v>58.76025814676121</v>
      </c>
      <c r="FT782" s="7">
        <v>4.46</v>
      </c>
      <c r="FU782" s="7">
        <v>4.6100000000000003</v>
      </c>
      <c r="FV782" s="9">
        <v>84.315600000000003</v>
      </c>
      <c r="FX782" s="9">
        <v>72.88</v>
      </c>
      <c r="FY782" s="9">
        <v>72.08</v>
      </c>
      <c r="FZ782" s="9">
        <v>71.239999999999995</v>
      </c>
      <c r="GA782" s="9">
        <v>69.81</v>
      </c>
      <c r="GB782" s="9">
        <v>68.33</v>
      </c>
    </row>
    <row r="783" spans="1:184" x14ac:dyDescent="0.25">
      <c r="A783" s="6">
        <f t="shared" ref="A783:A839" si="149">+A778+7</f>
        <v>45646</v>
      </c>
      <c r="B783" s="13">
        <f t="shared" si="143"/>
        <v>12</v>
      </c>
      <c r="C783" s="13">
        <f t="shared" si="144"/>
        <v>2024</v>
      </c>
      <c r="D783">
        <f t="shared" si="145"/>
        <v>202412</v>
      </c>
      <c r="E783">
        <f t="shared" si="146"/>
        <v>4</v>
      </c>
      <c r="F783">
        <f t="shared" si="147"/>
        <v>202404</v>
      </c>
      <c r="G783" t="s">
        <v>1937</v>
      </c>
      <c r="H783" s="9">
        <v>4.75</v>
      </c>
      <c r="I783" s="9">
        <v>4.7</v>
      </c>
      <c r="J783" s="10">
        <v>4.6686895000000002</v>
      </c>
      <c r="K783" s="10">
        <v>4.5813677999999998</v>
      </c>
      <c r="L783" s="10">
        <v>4.5065596000000001</v>
      </c>
      <c r="M783" s="10">
        <v>4.4428026000000003</v>
      </c>
      <c r="N783" s="10">
        <v>4.3850518999999997</v>
      </c>
      <c r="O783" s="10">
        <v>4.3314662999999998</v>
      </c>
      <c r="P783" s="10">
        <v>4.2828179999999998</v>
      </c>
      <c r="Q783" s="10">
        <v>4.2405720000000002</v>
      </c>
      <c r="R783" s="10">
        <v>4.2054397000000003</v>
      </c>
      <c r="S783" s="10">
        <v>4.1769536</v>
      </c>
      <c r="T783" s="10">
        <v>4.1535624999999996</v>
      </c>
      <c r="U783" s="10">
        <v>4.1333468</v>
      </c>
      <c r="V783" s="10">
        <v>4.1131472999999996</v>
      </c>
      <c r="W783" s="10">
        <v>4.0922985000000001</v>
      </c>
      <c r="X783" s="10">
        <v>4.0710492</v>
      </c>
      <c r="Y783" s="10">
        <v>4.0496480000000004</v>
      </c>
      <c r="Z783" s="10">
        <v>4.0283432000000001</v>
      </c>
      <c r="AA783" s="10">
        <v>4.0073840000000001</v>
      </c>
      <c r="AB783" s="10">
        <v>3.986996</v>
      </c>
      <c r="AC783" s="10">
        <v>3.9672993000000001</v>
      </c>
      <c r="AD783" s="10">
        <v>3.9483839000000001</v>
      </c>
      <c r="AE783" s="10">
        <v>3.9303392000000001</v>
      </c>
      <c r="AF783" s="10">
        <v>3.9132547999999998</v>
      </c>
      <c r="AG783" s="10">
        <v>3.8972205999999998</v>
      </c>
      <c r="AH783" s="10">
        <v>3.8823045999999999</v>
      </c>
      <c r="AI783" s="10">
        <v>3.8684799999999999</v>
      </c>
      <c r="AJ783" s="10">
        <v>3.8556944999999998</v>
      </c>
      <c r="AK783" s="10">
        <v>3.8438949999999998</v>
      </c>
      <c r="AL783" s="10">
        <v>3.8330288000000001</v>
      </c>
      <c r="AM783" s="10">
        <v>3.8230433000000001</v>
      </c>
      <c r="AN783" s="10">
        <v>3.8138855999999999</v>
      </c>
      <c r="AO783" s="10">
        <v>3.8055029999999999</v>
      </c>
      <c r="AP783" s="10">
        <v>3.7978426999999999</v>
      </c>
      <c r="AQ783" s="10">
        <v>3.7908520999999999</v>
      </c>
      <c r="AR783" s="10">
        <v>3.7844782000000001</v>
      </c>
      <c r="AS783" s="10">
        <v>3.7786685000000002</v>
      </c>
      <c r="AT783" s="10">
        <v>3.7733772000000001</v>
      </c>
      <c r="AU783" s="10">
        <v>3.7685862999999999</v>
      </c>
      <c r="AV783" s="10">
        <v>3.7642853999999999</v>
      </c>
      <c r="AW783" s="10">
        <v>3.7604635000000002</v>
      </c>
      <c r="AX783" s="10">
        <v>3.7571099000000001</v>
      </c>
      <c r="AY783" s="10">
        <v>3.7542138999999999</v>
      </c>
      <c r="AZ783" s="10">
        <v>3.7517646999999998</v>
      </c>
      <c r="BA783" s="10">
        <v>3.7497514999999999</v>
      </c>
      <c r="BB783" s="10">
        <v>3.7481637000000001</v>
      </c>
      <c r="BC783" s="10">
        <v>3.7469904000000001</v>
      </c>
      <c r="BD783" s="10">
        <v>3.7462208000000001</v>
      </c>
      <c r="BE783" s="10">
        <v>3.7458442999999999</v>
      </c>
      <c r="BF783" s="10">
        <v>3.7458502999999999</v>
      </c>
      <c r="BG783" s="10">
        <v>3.7462290999999999</v>
      </c>
      <c r="BH783" s="10">
        <v>3.7469712999999998</v>
      </c>
      <c r="BI783" s="10">
        <v>3.7480674</v>
      </c>
      <c r="BJ783" s="10">
        <v>3.7495080000000001</v>
      </c>
      <c r="BK783" s="10">
        <v>3.7512837999999999</v>
      </c>
      <c r="BL783" s="10">
        <v>3.7533851999999999</v>
      </c>
      <c r="BM783" s="10">
        <v>3.7558028999999999</v>
      </c>
      <c r="BN783" s="10">
        <v>3.7585275</v>
      </c>
      <c r="BO783" s="10">
        <v>3.7615493999999998</v>
      </c>
      <c r="BP783" s="10">
        <v>3.7648592999999999</v>
      </c>
      <c r="BQ783" s="10">
        <v>3.7684478000000001</v>
      </c>
      <c r="BR783" s="10">
        <v>3.7953725</v>
      </c>
      <c r="BS783" s="10">
        <v>3.8303859</v>
      </c>
      <c r="BU783" s="9">
        <v>110.04</v>
      </c>
      <c r="BV783" s="9">
        <v>110.64</v>
      </c>
      <c r="BW783" s="9">
        <v>108.95</v>
      </c>
      <c r="BX783" s="9">
        <v>108.05</v>
      </c>
      <c r="BY783" s="9">
        <v>107.3</v>
      </c>
      <c r="BZ783" s="9">
        <v>106.12</v>
      </c>
      <c r="CA783" s="9">
        <v>105.05</v>
      </c>
      <c r="CB783" s="9">
        <v>104.41</v>
      </c>
      <c r="CC783" s="9">
        <v>105.13</v>
      </c>
      <c r="CD783" s="9">
        <v>103.65</v>
      </c>
      <c r="CE783" s="9">
        <v>104.9</v>
      </c>
      <c r="CF783" s="9">
        <v>106.09</v>
      </c>
      <c r="CG783" s="9">
        <v>106.5</v>
      </c>
      <c r="CH783" s="9">
        <v>105.41</v>
      </c>
      <c r="CI783" s="9">
        <v>101.33</v>
      </c>
      <c r="CJ783" s="9">
        <v>91.33</v>
      </c>
      <c r="CK783" s="9">
        <v>86.87</v>
      </c>
      <c r="CL783" s="9">
        <v>84.42</v>
      </c>
      <c r="CM783" s="9">
        <v>84.06</v>
      </c>
      <c r="CN783" s="9">
        <v>84.57</v>
      </c>
      <c r="CO783" s="9">
        <v>85.9</v>
      </c>
      <c r="CP783" s="9">
        <v>88</v>
      </c>
      <c r="CQ783" s="9">
        <v>90.14</v>
      </c>
      <c r="CR783" s="9">
        <v>91.63</v>
      </c>
      <c r="CS783" s="9">
        <v>93.42</v>
      </c>
      <c r="CT783" s="9">
        <v>91.82</v>
      </c>
      <c r="CU783" s="9">
        <v>85.47</v>
      </c>
      <c r="CV783" s="9">
        <v>76.67</v>
      </c>
      <c r="CW783" s="9">
        <v>73.12</v>
      </c>
      <c r="CX783" s="9">
        <v>71.77</v>
      </c>
      <c r="CY783" s="9">
        <v>72.75</v>
      </c>
      <c r="CZ783" s="9">
        <v>73.06</v>
      </c>
      <c r="DA783" s="9">
        <v>73.48</v>
      </c>
      <c r="DB783" s="9">
        <v>77.08</v>
      </c>
      <c r="DC783" s="9">
        <v>79.400000000000006</v>
      </c>
      <c r="DD783" s="9">
        <v>82.17</v>
      </c>
      <c r="DE783" s="9">
        <v>84.14</v>
      </c>
      <c r="DF783" s="9">
        <v>83.28</v>
      </c>
      <c r="DG783" s="9">
        <v>79.78</v>
      </c>
      <c r="DH783" s="9">
        <v>72.680000000000007</v>
      </c>
      <c r="DI783" s="9">
        <v>68.45</v>
      </c>
      <c r="DJ783" s="9">
        <v>67.180000000000007</v>
      </c>
      <c r="DK783" s="9">
        <v>67.27</v>
      </c>
      <c r="DL783" s="9">
        <v>66.12</v>
      </c>
      <c r="DM783" s="9">
        <v>69.44</v>
      </c>
      <c r="DN783" s="9">
        <v>72.59</v>
      </c>
      <c r="DO783" s="9">
        <v>74.89</v>
      </c>
      <c r="DP783" s="9">
        <v>76.19</v>
      </c>
      <c r="DR783" s="9">
        <v>93.55</v>
      </c>
      <c r="DS783" s="9">
        <v>92.65</v>
      </c>
      <c r="DT783" s="9">
        <v>87.05</v>
      </c>
      <c r="DU783" s="9">
        <v>82</v>
      </c>
      <c r="DV783" s="9">
        <v>81.55</v>
      </c>
      <c r="DW783" s="9">
        <v>79.45</v>
      </c>
      <c r="DX783" s="9">
        <v>78.900000000000006</v>
      </c>
      <c r="DY783" s="9">
        <v>78.849999999999994</v>
      </c>
      <c r="DZ783" s="9">
        <v>81.55</v>
      </c>
      <c r="EA783" s="9">
        <v>82.9</v>
      </c>
      <c r="EB783" s="9">
        <v>83.55</v>
      </c>
      <c r="EC783" s="9">
        <v>84.8</v>
      </c>
      <c r="ED783" s="9">
        <v>87.55</v>
      </c>
      <c r="EE783" s="9">
        <v>87.9</v>
      </c>
      <c r="EF783" s="9">
        <v>83.45</v>
      </c>
      <c r="EG783" s="9">
        <v>70.849999999999994</v>
      </c>
      <c r="EH783" s="9">
        <v>66.900000000000006</v>
      </c>
      <c r="EI783" s="9">
        <v>66.7</v>
      </c>
      <c r="EJ783" s="9">
        <v>67.05</v>
      </c>
      <c r="EK783" s="9">
        <v>67.55</v>
      </c>
      <c r="EL783" s="9">
        <v>69.400000000000006</v>
      </c>
      <c r="EM783" s="9">
        <v>74.400000000000006</v>
      </c>
      <c r="EN783" s="9">
        <v>76.05</v>
      </c>
      <c r="EO783" s="9">
        <v>76.3</v>
      </c>
      <c r="EP783" s="9">
        <v>76.25</v>
      </c>
      <c r="EQ783" s="9">
        <v>75.8</v>
      </c>
      <c r="ER783" s="9">
        <v>72.849999999999994</v>
      </c>
      <c r="ES783" s="9">
        <v>64.849999999999994</v>
      </c>
      <c r="ET783" s="9">
        <v>62.35</v>
      </c>
      <c r="EU783" s="9">
        <v>62.2</v>
      </c>
      <c r="EV783" s="9">
        <v>62.35</v>
      </c>
      <c r="EW783" s="9">
        <v>62.8</v>
      </c>
      <c r="EX783" s="9">
        <v>64.900000000000006</v>
      </c>
      <c r="EY783" s="9">
        <v>70.7</v>
      </c>
      <c r="EZ783" s="9">
        <v>72.55</v>
      </c>
      <c r="FA783" s="9">
        <v>72.75</v>
      </c>
      <c r="FB783" s="9">
        <v>72.650000000000006</v>
      </c>
      <c r="FC783" s="9">
        <v>72.25</v>
      </c>
      <c r="FD783" s="9">
        <v>70.150000000000006</v>
      </c>
      <c r="FE783" s="9">
        <v>64.45</v>
      </c>
      <c r="FF783" s="9">
        <v>62.65</v>
      </c>
      <c r="FG783" s="9">
        <v>62.55</v>
      </c>
      <c r="FH783" s="9">
        <v>62.65</v>
      </c>
      <c r="FI783" s="9">
        <v>63.05</v>
      </c>
      <c r="FJ783" s="9">
        <v>64.900000000000006</v>
      </c>
      <c r="FK783" s="9">
        <v>70.099999999999994</v>
      </c>
      <c r="FL783" s="9">
        <v>71.8</v>
      </c>
      <c r="FM783" s="9">
        <v>72</v>
      </c>
      <c r="FO783" s="9">
        <v>84.072999999999993</v>
      </c>
      <c r="FP783" s="7">
        <v>73.19</v>
      </c>
      <c r="FQ783" s="9">
        <v>1.2541</v>
      </c>
      <c r="FR783" s="7">
        <f t="shared" si="148"/>
        <v>58.360577306434891</v>
      </c>
      <c r="FT783" s="7">
        <v>4.37</v>
      </c>
      <c r="FU783" s="7">
        <v>4.5199999999999996</v>
      </c>
      <c r="FV783" s="9">
        <v>84.146299999999997</v>
      </c>
      <c r="FX783" s="9">
        <v>72.94</v>
      </c>
      <c r="FY783" s="9">
        <v>72.180000000000007</v>
      </c>
      <c r="FZ783" s="9">
        <v>71.34</v>
      </c>
      <c r="GA783" s="9">
        <v>69.94</v>
      </c>
      <c r="GB783" s="9">
        <v>68.45</v>
      </c>
    </row>
    <row r="784" spans="1:184" x14ac:dyDescent="0.25">
      <c r="A784" s="6">
        <f t="shared" si="149"/>
        <v>45649</v>
      </c>
      <c r="B784" s="13">
        <f t="shared" si="143"/>
        <v>12</v>
      </c>
      <c r="C784" s="13">
        <f t="shared" si="144"/>
        <v>2024</v>
      </c>
      <c r="D784">
        <f t="shared" si="145"/>
        <v>202412</v>
      </c>
      <c r="E784">
        <f t="shared" si="146"/>
        <v>4</v>
      </c>
      <c r="F784">
        <f t="shared" si="147"/>
        <v>202404</v>
      </c>
      <c r="G784" t="s">
        <v>1938</v>
      </c>
      <c r="H784" s="9">
        <v>4.75</v>
      </c>
      <c r="I784" s="9">
        <v>4.7</v>
      </c>
      <c r="J784" s="10">
        <v>4.6626893000000003</v>
      </c>
      <c r="K784" s="10">
        <v>4.5773270999999998</v>
      </c>
      <c r="L784" s="10">
        <v>4.5093607000000002</v>
      </c>
      <c r="M784" s="10">
        <v>4.4522988000000003</v>
      </c>
      <c r="N784" s="10">
        <v>4.3984918999999998</v>
      </c>
      <c r="O784" s="10">
        <v>4.3462316000000003</v>
      </c>
      <c r="P784" s="10">
        <v>4.2969561000000001</v>
      </c>
      <c r="Q784" s="10">
        <v>4.2526665000000001</v>
      </c>
      <c r="R784" s="10">
        <v>4.2150660999999996</v>
      </c>
      <c r="S784" s="10">
        <v>4.1842439999999996</v>
      </c>
      <c r="T784" s="10">
        <v>4.1596421000000001</v>
      </c>
      <c r="U784" s="10">
        <v>4.1397120999999997</v>
      </c>
      <c r="V784" s="10">
        <v>4.1218111000000004</v>
      </c>
      <c r="W784" s="10">
        <v>4.1050658000000002</v>
      </c>
      <c r="X784" s="10">
        <v>4.0891522</v>
      </c>
      <c r="Y784" s="10">
        <v>4.0737458000000002</v>
      </c>
      <c r="Z784" s="10">
        <v>4.0585218999999997</v>
      </c>
      <c r="AA784" s="10">
        <v>4.0431564</v>
      </c>
      <c r="AB784" s="10">
        <v>4.0274159000000003</v>
      </c>
      <c r="AC784" s="10">
        <v>4.0114131999999998</v>
      </c>
      <c r="AD784" s="10">
        <v>3.9953444</v>
      </c>
      <c r="AE784" s="10">
        <v>3.9794049</v>
      </c>
      <c r="AF784" s="10">
        <v>3.9637899999999999</v>
      </c>
      <c r="AG784" s="10">
        <v>3.9486959000000001</v>
      </c>
      <c r="AH784" s="10">
        <v>3.9342834</v>
      </c>
      <c r="AI784" s="10">
        <v>3.9205758999999998</v>
      </c>
      <c r="AJ784" s="10">
        <v>3.9075625999999999</v>
      </c>
      <c r="AK784" s="10">
        <v>3.8952322000000001</v>
      </c>
      <c r="AL784" s="10">
        <v>3.8835736000000001</v>
      </c>
      <c r="AM784" s="10">
        <v>3.872576</v>
      </c>
      <c r="AN784" s="10">
        <v>3.8622282000000001</v>
      </c>
      <c r="AO784" s="10">
        <v>3.8525190999999999</v>
      </c>
      <c r="AP784" s="10">
        <v>3.8434377999999998</v>
      </c>
      <c r="AQ784" s="10">
        <v>3.8349731</v>
      </c>
      <c r="AR784" s="10">
        <v>3.8271139999999999</v>
      </c>
      <c r="AS784" s="10">
        <v>3.8198495000000001</v>
      </c>
      <c r="AT784" s="10">
        <v>3.8131683999999999</v>
      </c>
      <c r="AU784" s="10">
        <v>3.8070596000000001</v>
      </c>
      <c r="AV784" s="10">
        <v>3.8015118000000001</v>
      </c>
      <c r="AW784" s="10">
        <v>3.7965137000000002</v>
      </c>
      <c r="AX784" s="10">
        <v>3.7920541000000001</v>
      </c>
      <c r="AY784" s="10">
        <v>3.7881217999999999</v>
      </c>
      <c r="AZ784" s="10">
        <v>3.7847054999999998</v>
      </c>
      <c r="BA784" s="10">
        <v>3.7817938</v>
      </c>
      <c r="BB784" s="10">
        <v>3.7793757000000001</v>
      </c>
      <c r="BC784" s="10">
        <v>3.7774397999999998</v>
      </c>
      <c r="BD784" s="10">
        <v>3.7759748000000002</v>
      </c>
      <c r="BE784" s="10">
        <v>3.7749697000000002</v>
      </c>
      <c r="BF784" s="10">
        <v>3.7744133</v>
      </c>
      <c r="BG784" s="10">
        <v>3.7742974999999999</v>
      </c>
      <c r="BH784" s="10">
        <v>3.7746148000000002</v>
      </c>
      <c r="BI784" s="10">
        <v>3.7753578999999999</v>
      </c>
      <c r="BJ784" s="10">
        <v>3.7765195</v>
      </c>
      <c r="BK784" s="10">
        <v>3.7780923</v>
      </c>
      <c r="BL784" s="10">
        <v>3.7800688999999998</v>
      </c>
      <c r="BM784" s="10">
        <v>3.7824420000000001</v>
      </c>
      <c r="BN784" s="10">
        <v>3.7852043000000002</v>
      </c>
      <c r="BO784" s="10">
        <v>3.7883483</v>
      </c>
      <c r="BP784" s="10">
        <v>3.7918669</v>
      </c>
      <c r="BQ784" s="10">
        <v>3.7957526000000001</v>
      </c>
      <c r="BR784" s="10">
        <v>3.8261381000000001</v>
      </c>
      <c r="BS784" s="10">
        <v>3.8664930000000002</v>
      </c>
      <c r="BU784" s="9">
        <v>114.11</v>
      </c>
      <c r="BV784" s="9">
        <v>114.41</v>
      </c>
      <c r="BW784" s="9">
        <v>112.57</v>
      </c>
      <c r="BX784" s="9">
        <v>111.75</v>
      </c>
      <c r="BY784" s="9">
        <v>110.89</v>
      </c>
      <c r="BZ784" s="9">
        <v>109.65</v>
      </c>
      <c r="CA784" s="9">
        <v>108.69</v>
      </c>
      <c r="CB784" s="9">
        <v>108.07</v>
      </c>
      <c r="CC784" s="9">
        <v>108.74</v>
      </c>
      <c r="CD784" s="9">
        <v>106.99</v>
      </c>
      <c r="CE784" s="9">
        <v>107.07</v>
      </c>
      <c r="CF784" s="9">
        <v>108.25</v>
      </c>
      <c r="CG784" s="9">
        <v>108.67</v>
      </c>
      <c r="CH784" s="9">
        <v>107.49</v>
      </c>
      <c r="CI784" s="9">
        <v>103.44</v>
      </c>
      <c r="CJ784" s="9">
        <v>92.47</v>
      </c>
      <c r="CK784" s="9">
        <v>87.86</v>
      </c>
      <c r="CL784" s="9">
        <v>85.41</v>
      </c>
      <c r="CM784" s="9">
        <v>84.93</v>
      </c>
      <c r="CN784" s="9">
        <v>85.46</v>
      </c>
      <c r="CO784" s="9">
        <v>86.76</v>
      </c>
      <c r="CP784" s="9">
        <v>88.65</v>
      </c>
      <c r="CQ784" s="9">
        <v>90.83</v>
      </c>
      <c r="CR784" s="9">
        <v>92.25</v>
      </c>
      <c r="CS784" s="9">
        <v>93.91</v>
      </c>
      <c r="CT784" s="9">
        <v>92.21</v>
      </c>
      <c r="CU784" s="9">
        <v>85.79</v>
      </c>
      <c r="CV784" s="9">
        <v>76.84</v>
      </c>
      <c r="CW784" s="9">
        <v>73.290000000000006</v>
      </c>
      <c r="CX784" s="9">
        <v>71.94</v>
      </c>
      <c r="CY784" s="9">
        <v>72.930000000000007</v>
      </c>
      <c r="CZ784" s="9">
        <v>73.239999999999995</v>
      </c>
      <c r="DA784" s="9">
        <v>73.67</v>
      </c>
      <c r="DB784" s="9">
        <v>77.41</v>
      </c>
      <c r="DC784" s="9">
        <v>79.430000000000007</v>
      </c>
      <c r="DD784" s="9">
        <v>82.21</v>
      </c>
      <c r="DE784" s="9">
        <v>84.08</v>
      </c>
      <c r="DF784" s="9">
        <v>83.31</v>
      </c>
      <c r="DG784" s="9">
        <v>79.81</v>
      </c>
      <c r="DH784" s="9">
        <v>72.64</v>
      </c>
      <c r="DI784" s="9">
        <v>68.41</v>
      </c>
      <c r="DJ784" s="9">
        <v>67.150000000000006</v>
      </c>
      <c r="DK784" s="9">
        <v>67.23</v>
      </c>
      <c r="DL784" s="9">
        <v>66.08</v>
      </c>
      <c r="DM784" s="9">
        <v>69.39</v>
      </c>
      <c r="DN784" s="9">
        <v>72.61</v>
      </c>
      <c r="DO784" s="9">
        <v>74.91</v>
      </c>
      <c r="DP784" s="9">
        <v>76.209999999999994</v>
      </c>
      <c r="DR784" s="9">
        <v>98.7</v>
      </c>
      <c r="DS784" s="9">
        <v>96.2</v>
      </c>
      <c r="DT784" s="9">
        <v>90.15</v>
      </c>
      <c r="DU784" s="9">
        <v>84.9</v>
      </c>
      <c r="DV784" s="9">
        <v>84.4</v>
      </c>
      <c r="DW784" s="9">
        <v>83.9</v>
      </c>
      <c r="DX784" s="9">
        <v>81.650000000000006</v>
      </c>
      <c r="DY784" s="9">
        <v>81.599999999999994</v>
      </c>
      <c r="DZ784" s="9">
        <v>84.3</v>
      </c>
      <c r="EA784" s="9">
        <v>84.85</v>
      </c>
      <c r="EB784" s="9">
        <v>85.3</v>
      </c>
      <c r="EC784" s="9">
        <v>86.5</v>
      </c>
      <c r="ED784" s="9">
        <v>89.1</v>
      </c>
      <c r="EE784" s="9">
        <v>89.4</v>
      </c>
      <c r="EF784" s="9">
        <v>84.8</v>
      </c>
      <c r="EG784" s="9">
        <v>71.75</v>
      </c>
      <c r="EH784" s="9">
        <v>67.7</v>
      </c>
      <c r="EI784" s="9">
        <v>67.5</v>
      </c>
      <c r="EJ784" s="9">
        <v>67.900000000000006</v>
      </c>
      <c r="EK784" s="9">
        <v>68.349999999999994</v>
      </c>
      <c r="EL784" s="9">
        <v>70.2</v>
      </c>
      <c r="EM784" s="9">
        <v>75.099999999999994</v>
      </c>
      <c r="EN784" s="9">
        <v>76.75</v>
      </c>
      <c r="EO784" s="9">
        <v>76.95</v>
      </c>
      <c r="EP784" s="9">
        <v>76.95</v>
      </c>
      <c r="EQ784" s="9">
        <v>76.5</v>
      </c>
      <c r="ER784" s="9">
        <v>73.400000000000006</v>
      </c>
      <c r="ES784" s="9">
        <v>65.05</v>
      </c>
      <c r="ET784" s="9">
        <v>62.4</v>
      </c>
      <c r="EU784" s="9">
        <v>62.25</v>
      </c>
      <c r="EV784" s="9">
        <v>62.4</v>
      </c>
      <c r="EW784" s="9">
        <v>62.9</v>
      </c>
      <c r="EX784" s="9">
        <v>65.349999999999994</v>
      </c>
      <c r="EY784" s="9">
        <v>72.099999999999994</v>
      </c>
      <c r="EZ784" s="9">
        <v>74.25</v>
      </c>
      <c r="FA784" s="9">
        <v>74.45</v>
      </c>
      <c r="FB784" s="9">
        <v>74.349999999999994</v>
      </c>
      <c r="FC784" s="9">
        <v>73.900000000000006</v>
      </c>
      <c r="FD784" s="9">
        <v>71.45</v>
      </c>
      <c r="FE784" s="9">
        <v>64.75</v>
      </c>
      <c r="FF784" s="9">
        <v>62.6</v>
      </c>
      <c r="FG784" s="9">
        <v>62.45</v>
      </c>
      <c r="FH784" s="9">
        <v>62.65</v>
      </c>
      <c r="FI784" s="9">
        <v>63.05</v>
      </c>
      <c r="FJ784" s="9">
        <v>64.900000000000006</v>
      </c>
      <c r="FK784" s="9">
        <v>70.099999999999994</v>
      </c>
      <c r="FL784" s="9">
        <v>71.8</v>
      </c>
      <c r="FM784" s="9">
        <v>72.05</v>
      </c>
      <c r="FO784" s="9">
        <v>84.010400000000004</v>
      </c>
      <c r="FP784" s="7">
        <v>72.12</v>
      </c>
      <c r="FQ784" s="9">
        <v>1.2519</v>
      </c>
      <c r="FR784" s="7">
        <f t="shared" si="148"/>
        <v>57.608435178528637</v>
      </c>
      <c r="FT784" s="7">
        <v>4.4000000000000004</v>
      </c>
      <c r="FU784" s="7">
        <v>4.5599999999999996</v>
      </c>
      <c r="FV784" s="9">
        <v>84.083500000000001</v>
      </c>
      <c r="FX784" s="9">
        <v>72.63</v>
      </c>
      <c r="FY784" s="9">
        <v>71.989999999999995</v>
      </c>
      <c r="FZ784" s="9">
        <v>71.2</v>
      </c>
      <c r="GA784" s="9">
        <v>69.86</v>
      </c>
      <c r="GB784" s="9">
        <v>68.45</v>
      </c>
    </row>
    <row r="785" spans="1:187" x14ac:dyDescent="0.25">
      <c r="A785" s="6">
        <f t="shared" si="149"/>
        <v>45650</v>
      </c>
      <c r="B785" s="13">
        <f t="shared" si="143"/>
        <v>12</v>
      </c>
      <c r="C785" s="13">
        <f t="shared" si="144"/>
        <v>2024</v>
      </c>
      <c r="D785">
        <f t="shared" si="145"/>
        <v>202412</v>
      </c>
      <c r="E785">
        <f t="shared" si="146"/>
        <v>4</v>
      </c>
      <c r="F785">
        <f t="shared" si="147"/>
        <v>202404</v>
      </c>
      <c r="G785" t="s">
        <v>1939</v>
      </c>
      <c r="H785" s="9">
        <v>4.75</v>
      </c>
      <c r="I785" s="9">
        <v>4.7</v>
      </c>
      <c r="J785" s="10">
        <v>4.6626817000000003</v>
      </c>
      <c r="K785" s="10">
        <v>4.5796994</v>
      </c>
      <c r="L785" s="10">
        <v>4.5132681999999997</v>
      </c>
      <c r="M785" s="10">
        <v>4.4561603999999999</v>
      </c>
      <c r="N785" s="10">
        <v>4.4033632000000003</v>
      </c>
      <c r="O785" s="10">
        <v>4.3549810999999998</v>
      </c>
      <c r="P785" s="10">
        <v>4.3120551000000003</v>
      </c>
      <c r="Q785" s="10">
        <v>4.275493</v>
      </c>
      <c r="R785" s="10">
        <v>4.2460149999999999</v>
      </c>
      <c r="S785" s="10">
        <v>4.2230333</v>
      </c>
      <c r="T785" s="10">
        <v>4.2056332000000003</v>
      </c>
      <c r="U785" s="10">
        <v>4.1921929000000002</v>
      </c>
      <c r="V785" s="10">
        <v>4.1800755000000001</v>
      </c>
      <c r="W785" s="10">
        <v>4.168444</v>
      </c>
      <c r="X785" s="10">
        <v>4.1570064999999996</v>
      </c>
      <c r="Y785" s="10">
        <v>4.1454711</v>
      </c>
      <c r="Z785" s="10">
        <v>4.1335455999999997</v>
      </c>
      <c r="AA785" s="10">
        <v>4.1209384</v>
      </c>
      <c r="AB785" s="10">
        <v>4.1074479999999998</v>
      </c>
      <c r="AC785" s="10">
        <v>4.0932173000000001</v>
      </c>
      <c r="AD785" s="10">
        <v>4.0784719999999997</v>
      </c>
      <c r="AE785" s="10">
        <v>4.0634372000000001</v>
      </c>
      <c r="AF785" s="10">
        <v>4.0483380000000002</v>
      </c>
      <c r="AG785" s="10">
        <v>4.0334000000000003</v>
      </c>
      <c r="AH785" s="10">
        <v>4.0188139999999999</v>
      </c>
      <c r="AI785" s="10">
        <v>4.0046344999999999</v>
      </c>
      <c r="AJ785" s="10">
        <v>3.9908823</v>
      </c>
      <c r="AK785" s="10">
        <v>3.9775775000000002</v>
      </c>
      <c r="AL785" s="10">
        <v>3.9647402999999999</v>
      </c>
      <c r="AM785" s="10">
        <v>3.9523915999999999</v>
      </c>
      <c r="AN785" s="10">
        <v>3.9405515000000002</v>
      </c>
      <c r="AO785" s="10">
        <v>3.9292403</v>
      </c>
      <c r="AP785" s="10">
        <v>3.9184785999999998</v>
      </c>
      <c r="AQ785" s="10">
        <v>3.9082867999999999</v>
      </c>
      <c r="AR785" s="10">
        <v>3.8986850999999998</v>
      </c>
      <c r="AS785" s="10">
        <v>3.8896942000000001</v>
      </c>
      <c r="AT785" s="10">
        <v>3.8813295000000001</v>
      </c>
      <c r="AU785" s="10">
        <v>3.8735881999999999</v>
      </c>
      <c r="AV785" s="10">
        <v>3.8664627999999999</v>
      </c>
      <c r="AW785" s="10">
        <v>3.8599454999999998</v>
      </c>
      <c r="AX785" s="10">
        <v>3.8540287000000002</v>
      </c>
      <c r="AY785" s="10">
        <v>3.8487049</v>
      </c>
      <c r="AZ785" s="10">
        <v>3.8439662999999999</v>
      </c>
      <c r="BA785" s="10">
        <v>3.8398053999999999</v>
      </c>
      <c r="BB785" s="10">
        <v>3.8362145999999999</v>
      </c>
      <c r="BC785" s="10">
        <v>3.8331862000000001</v>
      </c>
      <c r="BD785" s="10">
        <v>3.8307125000000002</v>
      </c>
      <c r="BE785" s="10">
        <v>3.8287860999999999</v>
      </c>
      <c r="BF785" s="10">
        <v>3.8273978999999998</v>
      </c>
      <c r="BG785" s="10">
        <v>3.8265311999999998</v>
      </c>
      <c r="BH785" s="10">
        <v>3.8261664</v>
      </c>
      <c r="BI785" s="10">
        <v>3.8262839</v>
      </c>
      <c r="BJ785" s="10">
        <v>3.826864</v>
      </c>
      <c r="BK785" s="10">
        <v>3.8278872000000002</v>
      </c>
      <c r="BL785" s="10">
        <v>3.8293336999999998</v>
      </c>
      <c r="BM785" s="10">
        <v>3.8311841000000002</v>
      </c>
      <c r="BN785" s="10">
        <v>3.8334185999999999</v>
      </c>
      <c r="BO785" s="10">
        <v>3.8360175999999999</v>
      </c>
      <c r="BP785" s="10">
        <v>3.8389616000000002</v>
      </c>
      <c r="BQ785" s="10">
        <v>3.8422307999999998</v>
      </c>
      <c r="BR785" s="10">
        <v>3.8678013</v>
      </c>
      <c r="BS785" s="10">
        <v>3.9014872</v>
      </c>
      <c r="BU785" s="9">
        <v>114.29</v>
      </c>
      <c r="BV785" s="9">
        <v>114.48</v>
      </c>
      <c r="BW785" s="9">
        <v>112.94</v>
      </c>
      <c r="BX785" s="9">
        <v>112.09</v>
      </c>
      <c r="BY785" s="9">
        <v>111.39</v>
      </c>
      <c r="BZ785" s="9">
        <v>110.51</v>
      </c>
      <c r="CA785" s="9">
        <v>109.39</v>
      </c>
      <c r="CB785" s="9">
        <v>108.79</v>
      </c>
      <c r="CC785" s="9">
        <v>109.49</v>
      </c>
      <c r="CD785" s="9">
        <v>107.77</v>
      </c>
      <c r="CE785" s="9">
        <v>107.66</v>
      </c>
      <c r="CF785" s="9">
        <v>108.81</v>
      </c>
      <c r="CG785" s="9">
        <v>109.24</v>
      </c>
      <c r="CH785" s="9">
        <v>107.94</v>
      </c>
      <c r="CI785" s="9">
        <v>103.89</v>
      </c>
      <c r="CJ785" s="9">
        <v>92.88</v>
      </c>
      <c r="CK785" s="9">
        <v>88.27</v>
      </c>
      <c r="CL785" s="9">
        <v>85.82</v>
      </c>
      <c r="CM785" s="9">
        <v>85.27</v>
      </c>
      <c r="CN785" s="9">
        <v>85.74</v>
      </c>
      <c r="CO785" s="9">
        <v>87.04</v>
      </c>
      <c r="CP785" s="9">
        <v>89.05</v>
      </c>
      <c r="CQ785" s="9">
        <v>91.23</v>
      </c>
      <c r="CR785" s="9">
        <v>92.65</v>
      </c>
      <c r="CS785" s="9">
        <v>94.28</v>
      </c>
      <c r="CT785" s="9">
        <v>92.57</v>
      </c>
      <c r="CU785" s="9">
        <v>86.15</v>
      </c>
      <c r="CV785" s="9">
        <v>77.06</v>
      </c>
      <c r="CW785" s="9">
        <v>73.510000000000005</v>
      </c>
      <c r="CX785" s="9">
        <v>72.16</v>
      </c>
      <c r="CY785" s="9">
        <v>73.150000000000006</v>
      </c>
      <c r="CZ785" s="9">
        <v>73.45</v>
      </c>
      <c r="DA785" s="9">
        <v>73.88</v>
      </c>
      <c r="DB785" s="9">
        <v>77.63</v>
      </c>
      <c r="DC785" s="9">
        <v>79.66</v>
      </c>
      <c r="DD785" s="9">
        <v>82.44</v>
      </c>
      <c r="DE785" s="9">
        <v>84.42</v>
      </c>
      <c r="DF785" s="9">
        <v>83.65</v>
      </c>
      <c r="DG785" s="9">
        <v>80.150000000000006</v>
      </c>
      <c r="DH785" s="9">
        <v>72.98</v>
      </c>
      <c r="DI785" s="9">
        <v>68.75</v>
      </c>
      <c r="DJ785" s="9">
        <v>67.489999999999995</v>
      </c>
      <c r="DK785" s="9">
        <v>67.58</v>
      </c>
      <c r="DL785" s="9">
        <v>66.430000000000007</v>
      </c>
      <c r="DM785" s="9">
        <v>69.739999999999995</v>
      </c>
      <c r="DN785" s="9">
        <v>72.97</v>
      </c>
      <c r="DO785" s="9">
        <v>75.27</v>
      </c>
      <c r="DP785" s="9">
        <v>76.569999999999993</v>
      </c>
      <c r="DR785" s="9">
        <v>100.1</v>
      </c>
      <c r="DS785" s="9">
        <v>97.25</v>
      </c>
      <c r="DT785" s="9">
        <v>90.75</v>
      </c>
      <c r="DU785" s="9">
        <v>84.7</v>
      </c>
      <c r="DV785" s="9">
        <v>84.25</v>
      </c>
      <c r="DW785" s="9">
        <v>85.25</v>
      </c>
      <c r="DX785" s="9">
        <v>82.25</v>
      </c>
      <c r="DY785" s="9">
        <v>82.2</v>
      </c>
      <c r="DZ785" s="9">
        <v>84.9</v>
      </c>
      <c r="EA785" s="9">
        <v>84.65</v>
      </c>
      <c r="EB785" s="9">
        <v>85.25</v>
      </c>
      <c r="EC785" s="9">
        <v>86.45</v>
      </c>
      <c r="ED785" s="9">
        <v>90</v>
      </c>
      <c r="EE785" s="9">
        <v>90.3</v>
      </c>
      <c r="EF785" s="9">
        <v>85.7</v>
      </c>
      <c r="EG785" s="9">
        <v>72.3</v>
      </c>
      <c r="EH785" s="9">
        <v>68.150000000000006</v>
      </c>
      <c r="EI785" s="9">
        <v>67.900000000000006</v>
      </c>
      <c r="EJ785" s="9">
        <v>68.3</v>
      </c>
      <c r="EK785" s="9">
        <v>68.8</v>
      </c>
      <c r="EL785" s="9">
        <v>70.599999999999994</v>
      </c>
      <c r="EM785" s="9">
        <v>75.400000000000006</v>
      </c>
      <c r="EN785" s="9">
        <v>77</v>
      </c>
      <c r="EO785" s="9">
        <v>77.25</v>
      </c>
      <c r="EP785" s="9">
        <v>77.25</v>
      </c>
      <c r="EQ785" s="9">
        <v>76.75</v>
      </c>
      <c r="ER785" s="9">
        <v>73.650000000000006</v>
      </c>
      <c r="ES785" s="9">
        <v>65.2</v>
      </c>
      <c r="ET785" s="9">
        <v>62.55</v>
      </c>
      <c r="EU785" s="9">
        <v>62.35</v>
      </c>
      <c r="EV785" s="9">
        <v>62.55</v>
      </c>
      <c r="EW785" s="9">
        <v>63.05</v>
      </c>
      <c r="EX785" s="9">
        <v>65.400000000000006</v>
      </c>
      <c r="EY785" s="9">
        <v>71.900000000000006</v>
      </c>
      <c r="EZ785" s="9">
        <v>74</v>
      </c>
      <c r="FA785" s="9">
        <v>74.25</v>
      </c>
      <c r="FB785" s="9">
        <v>74.150000000000006</v>
      </c>
      <c r="FC785" s="9">
        <v>73.7</v>
      </c>
      <c r="FD785" s="9">
        <v>71.3</v>
      </c>
      <c r="FE785" s="9">
        <v>64.8</v>
      </c>
      <c r="FF785" s="9">
        <v>62.7</v>
      </c>
      <c r="FG785" s="9">
        <v>62.6</v>
      </c>
      <c r="FH785" s="9">
        <v>62.75</v>
      </c>
      <c r="FI785" s="9">
        <v>63.15</v>
      </c>
      <c r="FJ785" s="9">
        <v>65.05</v>
      </c>
      <c r="FK785" s="9">
        <v>70.2</v>
      </c>
      <c r="FL785" s="9">
        <v>71.900000000000006</v>
      </c>
      <c r="FM785" s="9">
        <v>72.099999999999994</v>
      </c>
      <c r="FO785" s="9">
        <v>84.149799999999999</v>
      </c>
      <c r="FP785" s="7">
        <v>73.5</v>
      </c>
      <c r="FQ785" s="9">
        <v>1.2539</v>
      </c>
      <c r="FR785" s="7">
        <f t="shared" si="148"/>
        <v>58.617114602440388</v>
      </c>
      <c r="FT785" s="7">
        <v>4.3899999999999997</v>
      </c>
      <c r="FU785" s="7">
        <v>4.5999999999999996</v>
      </c>
      <c r="FV785" s="9">
        <v>84.229699999999994</v>
      </c>
      <c r="FX785" s="9">
        <v>73.58</v>
      </c>
      <c r="FY785" s="9">
        <v>72.77</v>
      </c>
      <c r="FZ785" s="9">
        <v>71.89</v>
      </c>
      <c r="GA785" s="9">
        <v>70.47</v>
      </c>
      <c r="GB785" s="9">
        <v>68.92</v>
      </c>
    </row>
    <row r="786" spans="1:187" x14ac:dyDescent="0.25">
      <c r="A786" s="6">
        <f t="shared" si="149"/>
        <v>45651</v>
      </c>
      <c r="B786" s="13">
        <f t="shared" si="143"/>
        <v>12</v>
      </c>
      <c r="C786" s="13">
        <f t="shared" si="144"/>
        <v>2024</v>
      </c>
      <c r="D786">
        <f t="shared" si="145"/>
        <v>202412</v>
      </c>
      <c r="E786">
        <f t="shared" si="146"/>
        <v>4</v>
      </c>
      <c r="F786">
        <f t="shared" si="147"/>
        <v>202404</v>
      </c>
      <c r="G786" t="s">
        <v>1940</v>
      </c>
      <c r="H786" s="9">
        <v>4.75</v>
      </c>
      <c r="I786" s="9" t="e">
        <v>#N/A</v>
      </c>
      <c r="J786" s="10" t="e">
        <v>#N/A</v>
      </c>
      <c r="K786" s="10" t="e">
        <v>#N/A</v>
      </c>
      <c r="L786" s="10" t="e">
        <v>#N/A</v>
      </c>
      <c r="M786" s="10" t="e">
        <v>#N/A</v>
      </c>
      <c r="N786" s="10" t="e">
        <v>#N/A</v>
      </c>
      <c r="O786" s="10" t="e">
        <v>#N/A</v>
      </c>
      <c r="P786" s="10" t="e">
        <v>#N/A</v>
      </c>
      <c r="Q786" s="10" t="e">
        <v>#N/A</v>
      </c>
      <c r="R786" s="10" t="e">
        <v>#N/A</v>
      </c>
      <c r="S786" s="10" t="e">
        <v>#N/A</v>
      </c>
      <c r="T786" s="10" t="e">
        <v>#N/A</v>
      </c>
      <c r="U786" s="10" t="e">
        <v>#N/A</v>
      </c>
      <c r="V786" s="10" t="e">
        <v>#N/A</v>
      </c>
      <c r="W786" s="10" t="e">
        <v>#N/A</v>
      </c>
      <c r="X786" s="10" t="e">
        <v>#N/A</v>
      </c>
      <c r="Y786" s="10" t="e">
        <v>#N/A</v>
      </c>
      <c r="Z786" s="10" t="e">
        <v>#N/A</v>
      </c>
      <c r="AA786" s="10" t="e">
        <v>#N/A</v>
      </c>
      <c r="AB786" s="10" t="e">
        <v>#N/A</v>
      </c>
      <c r="AC786" s="10" t="e">
        <v>#N/A</v>
      </c>
      <c r="AD786" s="10" t="e">
        <v>#N/A</v>
      </c>
      <c r="AE786" s="10" t="e">
        <v>#N/A</v>
      </c>
      <c r="AF786" s="10" t="e">
        <v>#N/A</v>
      </c>
      <c r="AG786" s="10" t="e">
        <v>#N/A</v>
      </c>
      <c r="AH786" s="10" t="e">
        <v>#N/A</v>
      </c>
      <c r="AI786" s="10" t="e">
        <v>#N/A</v>
      </c>
      <c r="AJ786" s="10" t="e">
        <v>#N/A</v>
      </c>
      <c r="AK786" s="10" t="e">
        <v>#N/A</v>
      </c>
      <c r="AL786" s="10" t="e">
        <v>#N/A</v>
      </c>
      <c r="AM786" s="10" t="e">
        <v>#N/A</v>
      </c>
      <c r="AN786" s="10" t="e">
        <v>#N/A</v>
      </c>
      <c r="AO786" s="10" t="e">
        <v>#N/A</v>
      </c>
      <c r="AP786" s="10" t="e">
        <v>#N/A</v>
      </c>
      <c r="AQ786" s="10" t="e">
        <v>#N/A</v>
      </c>
      <c r="AR786" s="10" t="e">
        <v>#N/A</v>
      </c>
      <c r="AS786" s="10" t="e">
        <v>#N/A</v>
      </c>
      <c r="AT786" s="10" t="e">
        <v>#N/A</v>
      </c>
      <c r="AU786" s="10" t="e">
        <v>#N/A</v>
      </c>
      <c r="AV786" s="10" t="e">
        <v>#N/A</v>
      </c>
      <c r="AW786" s="10" t="e">
        <v>#N/A</v>
      </c>
      <c r="AX786" s="10" t="e">
        <v>#N/A</v>
      </c>
      <c r="AY786" s="10" t="e">
        <v>#N/A</v>
      </c>
      <c r="AZ786" s="10" t="e">
        <v>#N/A</v>
      </c>
      <c r="BA786" s="10" t="e">
        <v>#N/A</v>
      </c>
      <c r="BB786" s="10" t="e">
        <v>#N/A</v>
      </c>
      <c r="BC786" s="10" t="e">
        <v>#N/A</v>
      </c>
      <c r="BD786" s="10" t="e">
        <v>#N/A</v>
      </c>
      <c r="BE786" s="10" t="e">
        <v>#N/A</v>
      </c>
      <c r="BF786" s="10" t="e">
        <v>#N/A</v>
      </c>
      <c r="BG786" s="10" t="e">
        <v>#N/A</v>
      </c>
      <c r="BH786" s="10" t="e">
        <v>#N/A</v>
      </c>
      <c r="BI786" s="10" t="e">
        <v>#N/A</v>
      </c>
      <c r="BJ786" s="10" t="e">
        <v>#N/A</v>
      </c>
      <c r="BK786" s="10" t="e">
        <v>#N/A</v>
      </c>
      <c r="BL786" s="10" t="e">
        <v>#N/A</v>
      </c>
      <c r="BM786" s="10" t="e">
        <v>#N/A</v>
      </c>
      <c r="BN786" s="10" t="e">
        <v>#N/A</v>
      </c>
      <c r="BO786" s="10" t="e">
        <v>#N/A</v>
      </c>
      <c r="BP786" s="10" t="e">
        <v>#N/A</v>
      </c>
      <c r="BQ786" s="10" t="e">
        <v>#N/A</v>
      </c>
      <c r="BR786" s="10" t="e">
        <v>#N/A</v>
      </c>
      <c r="BS786" s="10" t="e">
        <v>#N/A</v>
      </c>
      <c r="BU786" s="9" t="e">
        <v>#N/A</v>
      </c>
      <c r="BV786" s="9" t="e">
        <v>#N/A</v>
      </c>
      <c r="BW786" s="9" t="e">
        <v>#N/A</v>
      </c>
      <c r="BX786" s="9" t="e">
        <v>#N/A</v>
      </c>
      <c r="BY786" s="9" t="e">
        <v>#N/A</v>
      </c>
      <c r="BZ786" s="9" t="e">
        <v>#N/A</v>
      </c>
      <c r="CA786" s="9" t="e">
        <v>#N/A</v>
      </c>
      <c r="CB786" s="9" t="e">
        <v>#N/A</v>
      </c>
      <c r="CC786" s="9" t="e">
        <v>#N/A</v>
      </c>
      <c r="CD786" s="9" t="e">
        <v>#N/A</v>
      </c>
      <c r="CE786" s="9" t="e">
        <v>#N/A</v>
      </c>
      <c r="CF786" s="9" t="e">
        <v>#N/A</v>
      </c>
      <c r="CG786" s="9" t="e">
        <v>#N/A</v>
      </c>
      <c r="CH786" s="9" t="e">
        <v>#N/A</v>
      </c>
      <c r="CI786" s="9" t="e">
        <v>#N/A</v>
      </c>
      <c r="CJ786" s="9" t="e">
        <v>#N/A</v>
      </c>
      <c r="CK786" s="9" t="e">
        <v>#N/A</v>
      </c>
      <c r="CL786" s="9" t="e">
        <v>#N/A</v>
      </c>
      <c r="CM786" s="9" t="e">
        <v>#N/A</v>
      </c>
      <c r="CN786" s="9" t="e">
        <v>#N/A</v>
      </c>
      <c r="CO786" s="9" t="e">
        <v>#N/A</v>
      </c>
      <c r="CP786" s="9" t="e">
        <v>#N/A</v>
      </c>
      <c r="CQ786" s="9" t="e">
        <v>#N/A</v>
      </c>
      <c r="CR786" s="9" t="e">
        <v>#N/A</v>
      </c>
      <c r="CS786" s="9" t="e">
        <v>#N/A</v>
      </c>
      <c r="CT786" s="9" t="e">
        <v>#N/A</v>
      </c>
      <c r="CU786" s="9" t="e">
        <v>#N/A</v>
      </c>
      <c r="CV786" s="9" t="e">
        <v>#N/A</v>
      </c>
      <c r="CW786" s="9" t="e">
        <v>#N/A</v>
      </c>
      <c r="CX786" s="9" t="e">
        <v>#N/A</v>
      </c>
      <c r="CY786" s="9" t="e">
        <v>#N/A</v>
      </c>
      <c r="CZ786" s="9" t="e">
        <v>#N/A</v>
      </c>
      <c r="DA786" s="9" t="e">
        <v>#N/A</v>
      </c>
      <c r="DB786" s="9" t="e">
        <v>#N/A</v>
      </c>
      <c r="DC786" s="9" t="e">
        <v>#N/A</v>
      </c>
      <c r="DD786" s="9" t="e">
        <v>#N/A</v>
      </c>
      <c r="DE786" s="9" t="e">
        <v>#N/A</v>
      </c>
      <c r="DF786" s="9" t="e">
        <v>#N/A</v>
      </c>
      <c r="DG786" s="9" t="e">
        <v>#N/A</v>
      </c>
      <c r="DH786" s="9" t="e">
        <v>#N/A</v>
      </c>
      <c r="DI786" s="9" t="e">
        <v>#N/A</v>
      </c>
      <c r="DJ786" s="9" t="e">
        <v>#N/A</v>
      </c>
      <c r="DK786" s="9" t="e">
        <v>#N/A</v>
      </c>
      <c r="DL786" s="9" t="e">
        <v>#N/A</v>
      </c>
      <c r="DM786" s="9" t="e">
        <v>#N/A</v>
      </c>
      <c r="DN786" s="9" t="e">
        <v>#N/A</v>
      </c>
      <c r="DO786" s="9" t="e">
        <v>#N/A</v>
      </c>
      <c r="DP786" s="9" t="e">
        <v>#N/A</v>
      </c>
      <c r="DR786" s="9" t="e">
        <v>#N/A</v>
      </c>
      <c r="DS786" s="9" t="e">
        <v>#N/A</v>
      </c>
      <c r="DT786" s="9" t="e">
        <v>#N/A</v>
      </c>
      <c r="DU786" s="9" t="e">
        <v>#N/A</v>
      </c>
      <c r="DV786" s="9" t="e">
        <v>#N/A</v>
      </c>
      <c r="DW786" s="9" t="e">
        <v>#N/A</v>
      </c>
      <c r="DX786" s="9" t="e">
        <v>#N/A</v>
      </c>
      <c r="DY786" s="9" t="e">
        <v>#N/A</v>
      </c>
      <c r="DZ786" s="9" t="e">
        <v>#N/A</v>
      </c>
      <c r="EA786" s="9" t="e">
        <v>#N/A</v>
      </c>
      <c r="EB786" s="9" t="e">
        <v>#N/A</v>
      </c>
      <c r="EC786" s="9" t="e">
        <v>#N/A</v>
      </c>
      <c r="ED786" s="9" t="e">
        <v>#N/A</v>
      </c>
      <c r="EE786" s="9" t="e">
        <v>#N/A</v>
      </c>
      <c r="EF786" s="9" t="e">
        <v>#N/A</v>
      </c>
      <c r="EG786" s="9" t="e">
        <v>#N/A</v>
      </c>
      <c r="EH786" s="9" t="e">
        <v>#N/A</v>
      </c>
      <c r="EI786" s="9" t="e">
        <v>#N/A</v>
      </c>
      <c r="EJ786" s="9" t="e">
        <v>#N/A</v>
      </c>
      <c r="EK786" s="9" t="e">
        <v>#N/A</v>
      </c>
      <c r="EL786" s="9" t="e">
        <v>#N/A</v>
      </c>
      <c r="EM786" s="9" t="e">
        <v>#N/A</v>
      </c>
      <c r="EN786" s="9" t="e">
        <v>#N/A</v>
      </c>
      <c r="EO786" s="9" t="e">
        <v>#N/A</v>
      </c>
      <c r="EP786" s="9" t="e">
        <v>#N/A</v>
      </c>
      <c r="EQ786" s="9" t="e">
        <v>#N/A</v>
      </c>
      <c r="ER786" s="9" t="e">
        <v>#N/A</v>
      </c>
      <c r="ES786" s="9" t="e">
        <v>#N/A</v>
      </c>
      <c r="ET786" s="9" t="e">
        <v>#N/A</v>
      </c>
      <c r="EU786" s="9" t="e">
        <v>#N/A</v>
      </c>
      <c r="EV786" s="9" t="e">
        <v>#N/A</v>
      </c>
      <c r="EW786" s="9" t="e">
        <v>#N/A</v>
      </c>
      <c r="EX786" s="9" t="e">
        <v>#N/A</v>
      </c>
      <c r="EY786" s="9" t="e">
        <v>#N/A</v>
      </c>
      <c r="EZ786" s="9" t="e">
        <v>#N/A</v>
      </c>
      <c r="FA786" s="9" t="e">
        <v>#N/A</v>
      </c>
      <c r="FB786" s="9" t="e">
        <v>#N/A</v>
      </c>
      <c r="FC786" s="9" t="e">
        <v>#N/A</v>
      </c>
      <c r="FD786" s="9" t="e">
        <v>#N/A</v>
      </c>
      <c r="FE786" s="9" t="e">
        <v>#N/A</v>
      </c>
      <c r="FF786" s="9" t="e">
        <v>#N/A</v>
      </c>
      <c r="FG786" s="9" t="e">
        <v>#N/A</v>
      </c>
      <c r="FH786" s="9" t="e">
        <v>#N/A</v>
      </c>
      <c r="FI786" s="9" t="e">
        <v>#N/A</v>
      </c>
      <c r="FJ786" s="9" t="e">
        <v>#N/A</v>
      </c>
      <c r="FK786" s="9" t="e">
        <v>#N/A</v>
      </c>
      <c r="FL786" s="9" t="e">
        <v>#N/A</v>
      </c>
      <c r="FM786" s="9" t="e">
        <v>#N/A</v>
      </c>
      <c r="FO786" s="9" t="e">
        <v>#N/A</v>
      </c>
      <c r="FP786" s="7" t="e">
        <v>#N/A</v>
      </c>
      <c r="FQ786" s="9" t="e">
        <v>#N/A</v>
      </c>
      <c r="FR786" s="7" t="e">
        <f t="shared" si="148"/>
        <v>#N/A</v>
      </c>
      <c r="FT786" s="7" t="e">
        <v>#N/A</v>
      </c>
      <c r="FU786" s="7" t="e">
        <v>#N/A</v>
      </c>
      <c r="FV786" s="9" t="e">
        <v>#N/A</v>
      </c>
      <c r="FX786" s="9" t="e">
        <v>#N/A</v>
      </c>
      <c r="FY786" s="9" t="e">
        <v>#N/A</v>
      </c>
      <c r="FZ786" s="9" t="e">
        <v>#N/A</v>
      </c>
      <c r="GA786" s="9" t="e">
        <v>#N/A</v>
      </c>
      <c r="GB786" s="9" t="e">
        <v>#N/A</v>
      </c>
    </row>
    <row r="787" spans="1:187" x14ac:dyDescent="0.25">
      <c r="A787" s="6">
        <f t="shared" si="149"/>
        <v>45652</v>
      </c>
      <c r="B787" s="13">
        <f t="shared" si="143"/>
        <v>12</v>
      </c>
      <c r="C787" s="13">
        <f t="shared" si="144"/>
        <v>2024</v>
      </c>
      <c r="D787">
        <f t="shared" si="145"/>
        <v>202412</v>
      </c>
      <c r="E787">
        <f t="shared" si="146"/>
        <v>4</v>
      </c>
      <c r="F787">
        <f t="shared" si="147"/>
        <v>202404</v>
      </c>
      <c r="G787" t="s">
        <v>1941</v>
      </c>
      <c r="H787" s="9">
        <v>4.75</v>
      </c>
      <c r="I787" s="9" t="e">
        <v>#N/A</v>
      </c>
      <c r="J787" s="10" t="e">
        <v>#N/A</v>
      </c>
      <c r="K787" s="10" t="e">
        <v>#N/A</v>
      </c>
      <c r="L787" s="10" t="e">
        <v>#N/A</v>
      </c>
      <c r="M787" s="10" t="e">
        <v>#N/A</v>
      </c>
      <c r="N787" s="10" t="e">
        <v>#N/A</v>
      </c>
      <c r="O787" s="10" t="e">
        <v>#N/A</v>
      </c>
      <c r="P787" s="10" t="e">
        <v>#N/A</v>
      </c>
      <c r="Q787" s="10" t="e">
        <v>#N/A</v>
      </c>
      <c r="R787" s="10" t="e">
        <v>#N/A</v>
      </c>
      <c r="S787" s="10" t="e">
        <v>#N/A</v>
      </c>
      <c r="T787" s="10" t="e">
        <v>#N/A</v>
      </c>
      <c r="U787" s="10" t="e">
        <v>#N/A</v>
      </c>
      <c r="V787" s="10" t="e">
        <v>#N/A</v>
      </c>
      <c r="W787" s="10" t="e">
        <v>#N/A</v>
      </c>
      <c r="X787" s="10" t="e">
        <v>#N/A</v>
      </c>
      <c r="Y787" s="10" t="e">
        <v>#N/A</v>
      </c>
      <c r="Z787" s="10" t="e">
        <v>#N/A</v>
      </c>
      <c r="AA787" s="10" t="e">
        <v>#N/A</v>
      </c>
      <c r="AB787" s="10" t="e">
        <v>#N/A</v>
      </c>
      <c r="AC787" s="10" t="e">
        <v>#N/A</v>
      </c>
      <c r="AD787" s="10" t="e">
        <v>#N/A</v>
      </c>
      <c r="AE787" s="10" t="e">
        <v>#N/A</v>
      </c>
      <c r="AF787" s="10" t="e">
        <v>#N/A</v>
      </c>
      <c r="AG787" s="10" t="e">
        <v>#N/A</v>
      </c>
      <c r="AH787" s="10" t="e">
        <v>#N/A</v>
      </c>
      <c r="AI787" s="10" t="e">
        <v>#N/A</v>
      </c>
      <c r="AJ787" s="10" t="e">
        <v>#N/A</v>
      </c>
      <c r="AK787" s="10" t="e">
        <v>#N/A</v>
      </c>
      <c r="AL787" s="10" t="e">
        <v>#N/A</v>
      </c>
      <c r="AM787" s="10" t="e">
        <v>#N/A</v>
      </c>
      <c r="AN787" s="10" t="e">
        <v>#N/A</v>
      </c>
      <c r="AO787" s="10" t="e">
        <v>#N/A</v>
      </c>
      <c r="AP787" s="10" t="e">
        <v>#N/A</v>
      </c>
      <c r="AQ787" s="10" t="e">
        <v>#N/A</v>
      </c>
      <c r="AR787" s="10" t="e">
        <v>#N/A</v>
      </c>
      <c r="AS787" s="10" t="e">
        <v>#N/A</v>
      </c>
      <c r="AT787" s="10" t="e">
        <v>#N/A</v>
      </c>
      <c r="AU787" s="10" t="e">
        <v>#N/A</v>
      </c>
      <c r="AV787" s="10" t="e">
        <v>#N/A</v>
      </c>
      <c r="AW787" s="10" t="e">
        <v>#N/A</v>
      </c>
      <c r="AX787" s="10" t="e">
        <v>#N/A</v>
      </c>
      <c r="AY787" s="10" t="e">
        <v>#N/A</v>
      </c>
      <c r="AZ787" s="10" t="e">
        <v>#N/A</v>
      </c>
      <c r="BA787" s="10" t="e">
        <v>#N/A</v>
      </c>
      <c r="BB787" s="10" t="e">
        <v>#N/A</v>
      </c>
      <c r="BC787" s="10" t="e">
        <v>#N/A</v>
      </c>
      <c r="BD787" s="10" t="e">
        <v>#N/A</v>
      </c>
      <c r="BE787" s="10" t="e">
        <v>#N/A</v>
      </c>
      <c r="BF787" s="10" t="e">
        <v>#N/A</v>
      </c>
      <c r="BG787" s="10" t="e">
        <v>#N/A</v>
      </c>
      <c r="BH787" s="10" t="e">
        <v>#N/A</v>
      </c>
      <c r="BI787" s="10" t="e">
        <v>#N/A</v>
      </c>
      <c r="BJ787" s="10" t="e">
        <v>#N/A</v>
      </c>
      <c r="BK787" s="10" t="e">
        <v>#N/A</v>
      </c>
      <c r="BL787" s="10" t="e">
        <v>#N/A</v>
      </c>
      <c r="BM787" s="10" t="e">
        <v>#N/A</v>
      </c>
      <c r="BN787" s="10" t="e">
        <v>#N/A</v>
      </c>
      <c r="BO787" s="10" t="e">
        <v>#N/A</v>
      </c>
      <c r="BP787" s="10" t="e">
        <v>#N/A</v>
      </c>
      <c r="BQ787" s="10" t="e">
        <v>#N/A</v>
      </c>
      <c r="BR787" s="10" t="e">
        <v>#N/A</v>
      </c>
      <c r="BS787" s="10" t="e">
        <v>#N/A</v>
      </c>
      <c r="BU787" s="9">
        <v>114.29</v>
      </c>
      <c r="BV787" s="9">
        <v>114.48</v>
      </c>
      <c r="BW787" s="9">
        <v>112.94</v>
      </c>
      <c r="BX787" s="9">
        <v>112.09</v>
      </c>
      <c r="BY787" s="9">
        <v>111.39</v>
      </c>
      <c r="BZ787" s="9">
        <v>110.51</v>
      </c>
      <c r="CA787" s="9">
        <v>109.39</v>
      </c>
      <c r="CB787" s="9">
        <v>108.79</v>
      </c>
      <c r="CC787" s="9">
        <v>109.49</v>
      </c>
      <c r="CD787" s="9">
        <v>107.77</v>
      </c>
      <c r="CE787" s="9">
        <v>107.66</v>
      </c>
      <c r="CF787" s="9">
        <v>108.81</v>
      </c>
      <c r="CG787" s="9">
        <v>109.24</v>
      </c>
      <c r="CH787" s="9">
        <v>107.94</v>
      </c>
      <c r="CI787" s="9">
        <v>103.89</v>
      </c>
      <c r="CJ787" s="9">
        <v>92.88</v>
      </c>
      <c r="CK787" s="9">
        <v>88.27</v>
      </c>
      <c r="CL787" s="9">
        <v>85.82</v>
      </c>
      <c r="CM787" s="9">
        <v>85.27</v>
      </c>
      <c r="CN787" s="9">
        <v>85.74</v>
      </c>
      <c r="CO787" s="9">
        <v>87.04</v>
      </c>
      <c r="CP787" s="9">
        <v>89.05</v>
      </c>
      <c r="CQ787" s="9">
        <v>91.23</v>
      </c>
      <c r="CR787" s="9">
        <v>92.65</v>
      </c>
      <c r="CS787" s="9">
        <v>94.28</v>
      </c>
      <c r="CT787" s="9">
        <v>92.57</v>
      </c>
      <c r="CU787" s="9">
        <v>86.15</v>
      </c>
      <c r="CV787" s="9">
        <v>77.06</v>
      </c>
      <c r="CW787" s="9">
        <v>73.510000000000005</v>
      </c>
      <c r="CX787" s="9">
        <v>72.16</v>
      </c>
      <c r="CY787" s="9">
        <v>73.150000000000006</v>
      </c>
      <c r="CZ787" s="9">
        <v>73.45</v>
      </c>
      <c r="DA787" s="9">
        <v>73.88</v>
      </c>
      <c r="DB787" s="9">
        <v>77.63</v>
      </c>
      <c r="DC787" s="9">
        <v>79.66</v>
      </c>
      <c r="DD787" s="9">
        <v>82.44</v>
      </c>
      <c r="DE787" s="9">
        <v>84.42</v>
      </c>
      <c r="DF787" s="9">
        <v>83.65</v>
      </c>
      <c r="DG787" s="9">
        <v>80.150000000000006</v>
      </c>
      <c r="DH787" s="9">
        <v>72.98</v>
      </c>
      <c r="DI787" s="9">
        <v>68.75</v>
      </c>
      <c r="DJ787" s="9">
        <v>67.489999999999995</v>
      </c>
      <c r="DK787" s="9">
        <v>67.58</v>
      </c>
      <c r="DL787" s="9">
        <v>66.430000000000007</v>
      </c>
      <c r="DM787" s="9">
        <v>69.739999999999995</v>
      </c>
      <c r="DN787" s="9">
        <v>72.97</v>
      </c>
      <c r="DO787" s="9">
        <v>75.27</v>
      </c>
      <c r="DP787" s="9">
        <v>76.569999999999993</v>
      </c>
      <c r="DR787" s="9">
        <v>100.1</v>
      </c>
      <c r="DS787" s="9">
        <v>97.25</v>
      </c>
      <c r="DT787" s="9">
        <v>90.75</v>
      </c>
      <c r="DU787" s="9">
        <v>84.7</v>
      </c>
      <c r="DV787" s="9">
        <v>84.25</v>
      </c>
      <c r="DW787" s="9">
        <v>85.25</v>
      </c>
      <c r="DX787" s="9">
        <v>82.25</v>
      </c>
      <c r="DY787" s="9">
        <v>82.2</v>
      </c>
      <c r="DZ787" s="9">
        <v>84.9</v>
      </c>
      <c r="EA787" s="9">
        <v>84.65</v>
      </c>
      <c r="EB787" s="9">
        <v>85.25</v>
      </c>
      <c r="EC787" s="9">
        <v>86.45</v>
      </c>
      <c r="ED787" s="9">
        <v>90</v>
      </c>
      <c r="EE787" s="9">
        <v>90.3</v>
      </c>
      <c r="EF787" s="9">
        <v>85.7</v>
      </c>
      <c r="EG787" s="9">
        <v>72.3</v>
      </c>
      <c r="EH787" s="9">
        <v>68.150000000000006</v>
      </c>
      <c r="EI787" s="9">
        <v>67.900000000000006</v>
      </c>
      <c r="EJ787" s="9">
        <v>68.3</v>
      </c>
      <c r="EK787" s="9">
        <v>68.8</v>
      </c>
      <c r="EL787" s="9">
        <v>70.599999999999994</v>
      </c>
      <c r="EM787" s="9">
        <v>75.400000000000006</v>
      </c>
      <c r="EN787" s="9">
        <v>77</v>
      </c>
      <c r="EO787" s="9">
        <v>77.25</v>
      </c>
      <c r="EP787" s="9">
        <v>77.25</v>
      </c>
      <c r="EQ787" s="9">
        <v>76.75</v>
      </c>
      <c r="ER787" s="9">
        <v>73.650000000000006</v>
      </c>
      <c r="ES787" s="9">
        <v>65.2</v>
      </c>
      <c r="ET787" s="9">
        <v>62.55</v>
      </c>
      <c r="EU787" s="9">
        <v>62.35</v>
      </c>
      <c r="EV787" s="9">
        <v>62.55</v>
      </c>
      <c r="EW787" s="9">
        <v>63.05</v>
      </c>
      <c r="EX787" s="9">
        <v>65.400000000000006</v>
      </c>
      <c r="EY787" s="9">
        <v>71.900000000000006</v>
      </c>
      <c r="EZ787" s="9">
        <v>74</v>
      </c>
      <c r="FA787" s="9">
        <v>74.25</v>
      </c>
      <c r="FB787" s="9">
        <v>74.150000000000006</v>
      </c>
      <c r="FC787" s="9">
        <v>73.7</v>
      </c>
      <c r="FD787" s="9">
        <v>71.3</v>
      </c>
      <c r="FE787" s="9">
        <v>64.8</v>
      </c>
      <c r="FF787" s="9">
        <v>62.7</v>
      </c>
      <c r="FG787" s="9">
        <v>62.6</v>
      </c>
      <c r="FH787" s="9">
        <v>62.75</v>
      </c>
      <c r="FI787" s="9">
        <v>63.15</v>
      </c>
      <c r="FJ787" s="9">
        <v>65.05</v>
      </c>
      <c r="FK787" s="9">
        <v>70.2</v>
      </c>
      <c r="FL787" s="9">
        <v>71.900000000000006</v>
      </c>
      <c r="FM787" s="9">
        <v>72.099999999999994</v>
      </c>
      <c r="FO787" s="9" t="e">
        <v>#N/A</v>
      </c>
      <c r="FP787" s="7" t="e">
        <v>#N/A</v>
      </c>
      <c r="FQ787" s="9" t="e">
        <v>#N/A</v>
      </c>
      <c r="FR787" s="7" t="e">
        <f t="shared" si="148"/>
        <v>#N/A</v>
      </c>
      <c r="FT787" s="7" t="e">
        <v>#N/A</v>
      </c>
      <c r="FU787" s="7" t="e">
        <v>#N/A</v>
      </c>
      <c r="FV787" s="9" t="e">
        <v>#N/A</v>
      </c>
      <c r="FX787" s="9">
        <v>73.260000000000005</v>
      </c>
      <c r="FY787" s="9">
        <v>72.430000000000007</v>
      </c>
      <c r="FZ787" s="9">
        <v>71.53</v>
      </c>
      <c r="GA787" s="9">
        <v>70.12</v>
      </c>
      <c r="GB787" s="9">
        <v>68.599999999999994</v>
      </c>
    </row>
    <row r="788" spans="1:187" x14ac:dyDescent="0.25">
      <c r="A788" s="6">
        <f t="shared" si="149"/>
        <v>45653</v>
      </c>
      <c r="B788" s="13">
        <f t="shared" si="143"/>
        <v>12</v>
      </c>
      <c r="C788" s="13">
        <f t="shared" si="144"/>
        <v>2024</v>
      </c>
      <c r="D788">
        <f t="shared" si="145"/>
        <v>202412</v>
      </c>
      <c r="E788">
        <f t="shared" si="146"/>
        <v>4</v>
      </c>
      <c r="F788">
        <f t="shared" si="147"/>
        <v>202404</v>
      </c>
      <c r="G788" t="s">
        <v>1942</v>
      </c>
      <c r="H788" s="9">
        <v>4.75</v>
      </c>
      <c r="I788" s="9">
        <v>4.7</v>
      </c>
      <c r="J788" s="10">
        <v>4.6563315000000003</v>
      </c>
      <c r="K788" s="10">
        <v>4.5705879999999999</v>
      </c>
      <c r="L788" s="10">
        <v>4.5092407000000003</v>
      </c>
      <c r="M788" s="10">
        <v>4.4602858000000003</v>
      </c>
      <c r="N788" s="10">
        <v>4.4141583000000004</v>
      </c>
      <c r="O788" s="10">
        <v>4.3690347999999997</v>
      </c>
      <c r="P788" s="10">
        <v>4.3265351000000001</v>
      </c>
      <c r="Q788" s="10">
        <v>4.2891776999999998</v>
      </c>
      <c r="R788" s="10">
        <v>4.2585072999999998</v>
      </c>
      <c r="S788" s="10">
        <v>4.2346005</v>
      </c>
      <c r="T788" s="10">
        <v>4.2162157999999996</v>
      </c>
      <c r="U788" s="10">
        <v>4.2015175999999999</v>
      </c>
      <c r="V788" s="10">
        <v>4.1873281000000002</v>
      </c>
      <c r="W788" s="10">
        <v>4.1727461999999997</v>
      </c>
      <c r="X788" s="10">
        <v>4.1577197999999997</v>
      </c>
      <c r="Y788" s="10">
        <v>4.1421967000000004</v>
      </c>
      <c r="Z788" s="10">
        <v>4.1261245999999998</v>
      </c>
      <c r="AA788" s="10">
        <v>4.1094518000000004</v>
      </c>
      <c r="AB788" s="10">
        <v>4.0921767999999998</v>
      </c>
      <c r="AC788" s="10">
        <v>4.0745331</v>
      </c>
      <c r="AD788" s="10">
        <v>4.0568233999999999</v>
      </c>
      <c r="AE788" s="10">
        <v>4.0393496000000004</v>
      </c>
      <c r="AF788" s="10">
        <v>4.0224134999999999</v>
      </c>
      <c r="AG788" s="10">
        <v>4.0063177000000003</v>
      </c>
      <c r="AH788" s="10">
        <v>3.9913175000000001</v>
      </c>
      <c r="AI788" s="10">
        <v>3.9774408999999999</v>
      </c>
      <c r="AJ788" s="10">
        <v>3.9646473000000002</v>
      </c>
      <c r="AK788" s="10">
        <v>3.9528954999999999</v>
      </c>
      <c r="AL788" s="10">
        <v>3.9421444999999999</v>
      </c>
      <c r="AM788" s="10">
        <v>3.9323535000000001</v>
      </c>
      <c r="AN788" s="10">
        <v>3.9234816000000001</v>
      </c>
      <c r="AO788" s="10">
        <v>3.9154874999999998</v>
      </c>
      <c r="AP788" s="10">
        <v>3.9083306000000002</v>
      </c>
      <c r="AQ788" s="10">
        <v>3.9019697999999998</v>
      </c>
      <c r="AR788" s="10">
        <v>3.8963640000000002</v>
      </c>
      <c r="AS788" s="10">
        <v>3.8914724999999999</v>
      </c>
      <c r="AT788" s="10">
        <v>3.8872555000000002</v>
      </c>
      <c r="AU788" s="10">
        <v>3.8836797000000001</v>
      </c>
      <c r="AV788" s="10">
        <v>3.8807138000000001</v>
      </c>
      <c r="AW788" s="10">
        <v>3.8783265</v>
      </c>
      <c r="AX788" s="10">
        <v>3.8764864000000001</v>
      </c>
      <c r="AY788" s="10">
        <v>3.8751622000000001</v>
      </c>
      <c r="AZ788" s="10">
        <v>3.8743226000000002</v>
      </c>
      <c r="BA788" s="10">
        <v>3.8739360999999999</v>
      </c>
      <c r="BB788" s="10">
        <v>3.8739715000000001</v>
      </c>
      <c r="BC788" s="10">
        <v>3.8743975000000002</v>
      </c>
      <c r="BD788" s="10">
        <v>3.8751826999999999</v>
      </c>
      <c r="BE788" s="10">
        <v>3.8762957</v>
      </c>
      <c r="BF788" s="10">
        <v>3.8777088000000002</v>
      </c>
      <c r="BG788" s="10">
        <v>3.87941</v>
      </c>
      <c r="BH788" s="10">
        <v>3.8813917</v>
      </c>
      <c r="BI788" s="10">
        <v>3.8836461</v>
      </c>
      <c r="BJ788" s="10">
        <v>3.8861656999999998</v>
      </c>
      <c r="BK788" s="10">
        <v>3.8889426999999999</v>
      </c>
      <c r="BL788" s="10">
        <v>3.8919695999999999</v>
      </c>
      <c r="BM788" s="10">
        <v>3.8952387000000002</v>
      </c>
      <c r="BN788" s="10">
        <v>3.8987422</v>
      </c>
      <c r="BO788" s="10">
        <v>3.9024727000000001</v>
      </c>
      <c r="BP788" s="10">
        <v>3.9064223999999999</v>
      </c>
      <c r="BQ788" s="10">
        <v>3.9105835999999998</v>
      </c>
      <c r="BR788" s="10">
        <v>3.9396749999999998</v>
      </c>
      <c r="BS788" s="10">
        <v>3.9751194000000001</v>
      </c>
      <c r="BU788" s="9">
        <v>119.75</v>
      </c>
      <c r="BV788" s="9">
        <v>119.9</v>
      </c>
      <c r="BW788" s="9">
        <v>118</v>
      </c>
      <c r="BX788" s="9">
        <v>116.71</v>
      </c>
      <c r="BY788" s="9">
        <v>116.04</v>
      </c>
      <c r="BZ788" s="9">
        <v>114.78</v>
      </c>
      <c r="CA788" s="9">
        <v>113.24</v>
      </c>
      <c r="CB788" s="9">
        <v>112.67</v>
      </c>
      <c r="CC788" s="9">
        <v>113.41</v>
      </c>
      <c r="CD788" s="9">
        <v>111.16</v>
      </c>
      <c r="CE788" s="9">
        <v>111.54</v>
      </c>
      <c r="CF788" s="9">
        <v>112.66</v>
      </c>
      <c r="CG788" s="9">
        <v>113.07</v>
      </c>
      <c r="CH788" s="9">
        <v>111.93</v>
      </c>
      <c r="CI788" s="9">
        <v>107.8</v>
      </c>
      <c r="CJ788" s="9">
        <v>95.45</v>
      </c>
      <c r="CK788" s="9">
        <v>90.63</v>
      </c>
      <c r="CL788" s="9">
        <v>88.18</v>
      </c>
      <c r="CM788" s="9">
        <v>87.66</v>
      </c>
      <c r="CN788" s="9">
        <v>88.36</v>
      </c>
      <c r="CO788" s="9">
        <v>89.52</v>
      </c>
      <c r="CP788" s="9">
        <v>91.41</v>
      </c>
      <c r="CQ788" s="9">
        <v>93.49</v>
      </c>
      <c r="CR788" s="9">
        <v>94.91</v>
      </c>
      <c r="CS788" s="9">
        <v>96.54</v>
      </c>
      <c r="CT788" s="9">
        <v>94.83</v>
      </c>
      <c r="CU788" s="9">
        <v>88.41</v>
      </c>
      <c r="CV788" s="9">
        <v>79.56</v>
      </c>
      <c r="CW788" s="9">
        <v>76.03</v>
      </c>
      <c r="CX788" s="9">
        <v>74.69</v>
      </c>
      <c r="CY788" s="9">
        <v>75.48</v>
      </c>
      <c r="CZ788" s="9">
        <v>75.77</v>
      </c>
      <c r="DA788" s="9">
        <v>76.260000000000005</v>
      </c>
      <c r="DB788" s="9">
        <v>80.05</v>
      </c>
      <c r="DC788" s="9">
        <v>82.09</v>
      </c>
      <c r="DD788" s="9">
        <v>84.88</v>
      </c>
      <c r="DE788" s="9">
        <v>86.84</v>
      </c>
      <c r="DF788" s="9">
        <v>86.07</v>
      </c>
      <c r="DG788" s="9">
        <v>82.57</v>
      </c>
      <c r="DH788" s="9">
        <v>75.33</v>
      </c>
      <c r="DI788" s="9">
        <v>71.099999999999994</v>
      </c>
      <c r="DJ788" s="9">
        <v>69.84</v>
      </c>
      <c r="DK788" s="9">
        <v>69.930000000000007</v>
      </c>
      <c r="DL788" s="9">
        <v>68.78</v>
      </c>
      <c r="DM788" s="9">
        <v>72.09</v>
      </c>
      <c r="DN788" s="9">
        <v>75.319999999999993</v>
      </c>
      <c r="DO788" s="9">
        <v>77.62</v>
      </c>
      <c r="DP788" s="9">
        <v>78.92</v>
      </c>
      <c r="DR788" s="9">
        <v>103.25</v>
      </c>
      <c r="DS788" s="9">
        <v>101.05</v>
      </c>
      <c r="DT788" s="9">
        <v>93.75</v>
      </c>
      <c r="DU788" s="9">
        <v>88.5</v>
      </c>
      <c r="DV788" s="9">
        <v>88</v>
      </c>
      <c r="DW788" s="9">
        <v>87.8</v>
      </c>
      <c r="DX788" s="9">
        <v>84.85</v>
      </c>
      <c r="DY788" s="9">
        <v>84.8</v>
      </c>
      <c r="DZ788" s="9">
        <v>87.5</v>
      </c>
      <c r="EA788" s="9">
        <v>87.5</v>
      </c>
      <c r="EB788" s="9">
        <v>87.8</v>
      </c>
      <c r="EC788" s="9">
        <v>89.15</v>
      </c>
      <c r="ED788" s="9">
        <v>92.25</v>
      </c>
      <c r="EE788" s="9">
        <v>92.7</v>
      </c>
      <c r="EF788" s="9">
        <v>87.9</v>
      </c>
      <c r="EG788" s="9">
        <v>74.099999999999994</v>
      </c>
      <c r="EH788" s="9">
        <v>69.8</v>
      </c>
      <c r="EI788" s="9">
        <v>69.55</v>
      </c>
      <c r="EJ788" s="9">
        <v>70</v>
      </c>
      <c r="EK788" s="9">
        <v>70.5</v>
      </c>
      <c r="EL788" s="9">
        <v>72.099999999999994</v>
      </c>
      <c r="EM788" s="9">
        <v>76.7</v>
      </c>
      <c r="EN788" s="9">
        <v>78.2</v>
      </c>
      <c r="EO788" s="9">
        <v>78.400000000000006</v>
      </c>
      <c r="EP788" s="9">
        <v>78.400000000000006</v>
      </c>
      <c r="EQ788" s="9">
        <v>77.95</v>
      </c>
      <c r="ER788" s="9">
        <v>75.05</v>
      </c>
      <c r="ES788" s="9">
        <v>66.900000000000006</v>
      </c>
      <c r="ET788" s="9">
        <v>64.3</v>
      </c>
      <c r="EU788" s="9">
        <v>64.150000000000006</v>
      </c>
      <c r="EV788" s="9">
        <v>64.349999999999994</v>
      </c>
      <c r="EW788" s="9">
        <v>64.8</v>
      </c>
      <c r="EX788" s="9">
        <v>67.05</v>
      </c>
      <c r="EY788" s="9">
        <v>73.45</v>
      </c>
      <c r="EZ788" s="9">
        <v>75.5</v>
      </c>
      <c r="FA788" s="9">
        <v>75.75</v>
      </c>
      <c r="FB788" s="9">
        <v>75.650000000000006</v>
      </c>
      <c r="FC788" s="9">
        <v>75.2</v>
      </c>
      <c r="FD788" s="9">
        <v>72.849999999999994</v>
      </c>
      <c r="FE788" s="9">
        <v>66.3</v>
      </c>
      <c r="FF788" s="9">
        <v>64.25</v>
      </c>
      <c r="FG788" s="9">
        <v>64.099999999999994</v>
      </c>
      <c r="FH788" s="9">
        <v>64.3</v>
      </c>
      <c r="FI788" s="9">
        <v>64.7</v>
      </c>
      <c r="FJ788" s="9">
        <v>66.5</v>
      </c>
      <c r="FK788" s="9">
        <v>71.7</v>
      </c>
      <c r="FL788" s="9">
        <v>73.400000000000006</v>
      </c>
      <c r="FM788" s="9">
        <v>73.599999999999994</v>
      </c>
      <c r="FO788" s="9">
        <v>84.3065</v>
      </c>
      <c r="FP788" s="7">
        <v>73.77</v>
      </c>
      <c r="FQ788" s="9">
        <v>1.2577</v>
      </c>
      <c r="FR788" s="7">
        <f t="shared" si="148"/>
        <v>58.654687127295851</v>
      </c>
      <c r="FT788" s="7">
        <v>4.47</v>
      </c>
      <c r="FU788" s="7">
        <v>4.6399999999999997</v>
      </c>
      <c r="FV788" s="9">
        <v>84.377300000000005</v>
      </c>
      <c r="FX788" s="9">
        <v>74.17</v>
      </c>
      <c r="FY788" s="9">
        <v>73.31</v>
      </c>
      <c r="FZ788" s="9">
        <v>72.3</v>
      </c>
      <c r="GA788" s="9">
        <v>70.63</v>
      </c>
      <c r="GB788" s="9">
        <v>68.87</v>
      </c>
    </row>
    <row r="789" spans="1:187" x14ac:dyDescent="0.25">
      <c r="A789" s="6">
        <f t="shared" si="149"/>
        <v>45656</v>
      </c>
      <c r="B789" s="13">
        <f t="shared" si="143"/>
        <v>12</v>
      </c>
      <c r="C789" s="13">
        <f t="shared" si="144"/>
        <v>2024</v>
      </c>
      <c r="D789">
        <f t="shared" si="145"/>
        <v>202412</v>
      </c>
      <c r="E789">
        <f t="shared" si="146"/>
        <v>4</v>
      </c>
      <c r="F789">
        <f t="shared" si="147"/>
        <v>202404</v>
      </c>
      <c r="G789" t="s">
        <v>1943</v>
      </c>
      <c r="H789" s="9">
        <v>4.75</v>
      </c>
      <c r="I789" s="9">
        <v>4.7</v>
      </c>
      <c r="J789" s="10">
        <v>4.6535269000000001</v>
      </c>
      <c r="K789" s="10">
        <v>4.5643511999999999</v>
      </c>
      <c r="L789" s="10">
        <v>4.5019774999999997</v>
      </c>
      <c r="M789" s="10">
        <v>4.4535708999999999</v>
      </c>
      <c r="N789" s="10">
        <v>4.4078248000000002</v>
      </c>
      <c r="O789" s="10">
        <v>4.3622158999999998</v>
      </c>
      <c r="P789" s="10">
        <v>4.3181465000000001</v>
      </c>
      <c r="Q789" s="10">
        <v>4.2782226999999997</v>
      </c>
      <c r="R789" s="10">
        <v>4.2447051</v>
      </c>
      <c r="S789" s="10">
        <v>4.2179048000000003</v>
      </c>
      <c r="T789" s="10">
        <v>4.1972772000000003</v>
      </c>
      <c r="U789" s="10">
        <v>4.1812391</v>
      </c>
      <c r="V789" s="10">
        <v>4.1669175000000003</v>
      </c>
      <c r="W789" s="10">
        <v>4.1534168999999999</v>
      </c>
      <c r="X789" s="10">
        <v>4.1404629999999996</v>
      </c>
      <c r="Y789" s="10">
        <v>4.1277811</v>
      </c>
      <c r="Z789" s="10">
        <v>4.1150963000000003</v>
      </c>
      <c r="AA789" s="10">
        <v>4.1021343999999997</v>
      </c>
      <c r="AB789" s="10">
        <v>4.0887007000000004</v>
      </c>
      <c r="AC789" s="10">
        <v>4.0749051999999999</v>
      </c>
      <c r="AD789" s="10">
        <v>4.0609310000000001</v>
      </c>
      <c r="AE789" s="10">
        <v>4.0469605</v>
      </c>
      <c r="AF789" s="10">
        <v>4.0331764000000003</v>
      </c>
      <c r="AG789" s="10">
        <v>4.0197617000000001</v>
      </c>
      <c r="AH789" s="10">
        <v>4.0068676999999999</v>
      </c>
      <c r="AI789" s="10">
        <v>3.9945208999999999</v>
      </c>
      <c r="AJ789" s="10">
        <v>3.9827173</v>
      </c>
      <c r="AK789" s="10">
        <v>3.9714521</v>
      </c>
      <c r="AL789" s="10">
        <v>3.9607207</v>
      </c>
      <c r="AM789" s="10">
        <v>3.9505189999999999</v>
      </c>
      <c r="AN789" s="10">
        <v>3.9408422000000001</v>
      </c>
      <c r="AO789" s="10">
        <v>3.9316859000000002</v>
      </c>
      <c r="AP789" s="10">
        <v>3.9230456</v>
      </c>
      <c r="AQ789" s="10">
        <v>3.9149169000000001</v>
      </c>
      <c r="AR789" s="10">
        <v>3.9072950999999998</v>
      </c>
      <c r="AS789" s="10">
        <v>3.9001758999999998</v>
      </c>
      <c r="AT789" s="10">
        <v>3.8935547000000001</v>
      </c>
      <c r="AU789" s="10">
        <v>3.8874266999999998</v>
      </c>
      <c r="AV789" s="10">
        <v>3.8817872000000002</v>
      </c>
      <c r="AW789" s="10">
        <v>3.8766313000000001</v>
      </c>
      <c r="AX789" s="10">
        <v>3.8719541999999998</v>
      </c>
      <c r="AY789" s="10">
        <v>3.8677511</v>
      </c>
      <c r="AZ789" s="10">
        <v>3.8640172000000002</v>
      </c>
      <c r="BA789" s="10">
        <v>3.8607475999999998</v>
      </c>
      <c r="BB789" s="10">
        <v>3.8579376000000001</v>
      </c>
      <c r="BC789" s="10">
        <v>3.8555823999999999</v>
      </c>
      <c r="BD789" s="10">
        <v>3.8536771000000001</v>
      </c>
      <c r="BE789" s="10">
        <v>3.852217</v>
      </c>
      <c r="BF789" s="10">
        <v>3.8511969000000001</v>
      </c>
      <c r="BG789" s="10">
        <v>3.8506102000000002</v>
      </c>
      <c r="BH789" s="10">
        <v>3.8504496000000001</v>
      </c>
      <c r="BI789" s="10">
        <v>3.8507079000000002</v>
      </c>
      <c r="BJ789" s="10">
        <v>3.851378</v>
      </c>
      <c r="BK789" s="10">
        <v>3.8524524000000002</v>
      </c>
      <c r="BL789" s="10">
        <v>3.8539238999999998</v>
      </c>
      <c r="BM789" s="10">
        <v>3.8557853999999998</v>
      </c>
      <c r="BN789" s="10">
        <v>3.8580296000000001</v>
      </c>
      <c r="BO789" s="10">
        <v>3.8606492000000001</v>
      </c>
      <c r="BP789" s="10">
        <v>3.8636368999999999</v>
      </c>
      <c r="BQ789" s="10">
        <v>3.8669856</v>
      </c>
      <c r="BR789" s="10">
        <v>3.8940752000000001</v>
      </c>
      <c r="BS789" s="10">
        <v>3.9312516</v>
      </c>
      <c r="BU789" s="9">
        <v>119.65</v>
      </c>
      <c r="BV789" s="9">
        <v>119.82</v>
      </c>
      <c r="BW789" s="9">
        <v>117.97</v>
      </c>
      <c r="BX789" s="9">
        <v>116.63</v>
      </c>
      <c r="BY789" s="9">
        <v>115.93</v>
      </c>
      <c r="BZ789" s="9">
        <v>115.13</v>
      </c>
      <c r="CA789" s="9">
        <v>113.27</v>
      </c>
      <c r="CB789" s="9">
        <v>112.67</v>
      </c>
      <c r="CC789" s="9">
        <v>113.37</v>
      </c>
      <c r="CD789" s="9">
        <v>111.12</v>
      </c>
      <c r="CE789" s="9">
        <v>111.2</v>
      </c>
      <c r="CF789" s="9">
        <v>112.29</v>
      </c>
      <c r="CG789" s="9">
        <v>113.04</v>
      </c>
      <c r="CH789" s="9">
        <v>111.89</v>
      </c>
      <c r="CI789" s="9">
        <v>107.98</v>
      </c>
      <c r="CJ789" s="9">
        <v>95.78</v>
      </c>
      <c r="CK789" s="9">
        <v>90.79</v>
      </c>
      <c r="CL789" s="9">
        <v>88.23</v>
      </c>
      <c r="CM789" s="9">
        <v>87.64</v>
      </c>
      <c r="CN789" s="9">
        <v>88.3</v>
      </c>
      <c r="CO789" s="9">
        <v>89.45</v>
      </c>
      <c r="CP789" s="9">
        <v>91.36</v>
      </c>
      <c r="CQ789" s="9">
        <v>93.44</v>
      </c>
      <c r="CR789" s="9">
        <v>94.87</v>
      </c>
      <c r="CS789" s="9">
        <v>96.6</v>
      </c>
      <c r="CT789" s="9">
        <v>94.89</v>
      </c>
      <c r="CU789" s="9">
        <v>88.48</v>
      </c>
      <c r="CV789" s="9">
        <v>78.930000000000007</v>
      </c>
      <c r="CW789" s="9">
        <v>75.39</v>
      </c>
      <c r="CX789" s="9">
        <v>74.05</v>
      </c>
      <c r="CY789" s="9">
        <v>74.84</v>
      </c>
      <c r="CZ789" s="9">
        <v>75.12</v>
      </c>
      <c r="DA789" s="9">
        <v>75.599999999999994</v>
      </c>
      <c r="DB789" s="9">
        <v>78.709999999999994</v>
      </c>
      <c r="DC789" s="9">
        <v>80.400000000000006</v>
      </c>
      <c r="DD789" s="9">
        <v>82.98</v>
      </c>
      <c r="DE789" s="9">
        <v>84.94</v>
      </c>
      <c r="DF789" s="9">
        <v>84.17</v>
      </c>
      <c r="DG789" s="9">
        <v>80.67</v>
      </c>
      <c r="DH789" s="9">
        <v>73.92</v>
      </c>
      <c r="DI789" s="9">
        <v>69.69</v>
      </c>
      <c r="DJ789" s="9">
        <v>68.42</v>
      </c>
      <c r="DK789" s="9">
        <v>68.510000000000005</v>
      </c>
      <c r="DL789" s="9">
        <v>67.36</v>
      </c>
      <c r="DM789" s="9">
        <v>70.67</v>
      </c>
      <c r="DN789" s="9">
        <v>73.900000000000006</v>
      </c>
      <c r="DO789" s="9">
        <v>76.2</v>
      </c>
      <c r="DP789" s="9">
        <v>77.5</v>
      </c>
      <c r="DR789" s="9">
        <v>105.15</v>
      </c>
      <c r="DS789" s="9">
        <v>100.35</v>
      </c>
      <c r="DT789" s="9">
        <v>94.95</v>
      </c>
      <c r="DU789" s="9">
        <v>89.1</v>
      </c>
      <c r="DV789" s="9">
        <v>88.65</v>
      </c>
      <c r="DW789" s="9">
        <v>85.5</v>
      </c>
      <c r="DX789" s="9">
        <v>85.9</v>
      </c>
      <c r="DY789" s="9">
        <v>85.85</v>
      </c>
      <c r="DZ789" s="9">
        <v>88.55</v>
      </c>
      <c r="EA789" s="9">
        <v>88.7</v>
      </c>
      <c r="EB789" s="9">
        <v>89</v>
      </c>
      <c r="EC789" s="9">
        <v>90.3</v>
      </c>
      <c r="ED789" s="9">
        <v>93.2</v>
      </c>
      <c r="EE789" s="9">
        <v>93.55</v>
      </c>
      <c r="EF789" s="9">
        <v>88.4</v>
      </c>
      <c r="EG789" s="9">
        <v>73.900000000000006</v>
      </c>
      <c r="EH789" s="9">
        <v>69.400000000000006</v>
      </c>
      <c r="EI789" s="9">
        <v>69.150000000000006</v>
      </c>
      <c r="EJ789" s="9">
        <v>69.599999999999994</v>
      </c>
      <c r="EK789" s="9">
        <v>70.099999999999994</v>
      </c>
      <c r="EL789" s="9">
        <v>71.900000000000006</v>
      </c>
      <c r="EM789" s="9">
        <v>76.8</v>
      </c>
      <c r="EN789" s="9">
        <v>78.400000000000006</v>
      </c>
      <c r="EO789" s="9">
        <v>78.650000000000006</v>
      </c>
      <c r="EP789" s="9">
        <v>78.650000000000006</v>
      </c>
      <c r="EQ789" s="9">
        <v>78.150000000000006</v>
      </c>
      <c r="ER789" s="9">
        <v>75.05</v>
      </c>
      <c r="ES789" s="9">
        <v>66.650000000000006</v>
      </c>
      <c r="ET789" s="9">
        <v>64</v>
      </c>
      <c r="EU789" s="9">
        <v>63.85</v>
      </c>
      <c r="EV789" s="9">
        <v>64</v>
      </c>
      <c r="EW789" s="9">
        <v>64.5</v>
      </c>
      <c r="EX789" s="9">
        <v>66.95</v>
      </c>
      <c r="EY789" s="9">
        <v>73.55</v>
      </c>
      <c r="EZ789" s="9">
        <v>75.7</v>
      </c>
      <c r="FA789" s="9">
        <v>75.95</v>
      </c>
      <c r="FB789" s="9">
        <v>75.849999999999994</v>
      </c>
      <c r="FC789" s="9">
        <v>75.400000000000006</v>
      </c>
      <c r="FD789" s="9">
        <v>73</v>
      </c>
      <c r="FE789" s="9">
        <v>66.5</v>
      </c>
      <c r="FF789" s="9">
        <v>64.400000000000006</v>
      </c>
      <c r="FG789" s="9">
        <v>64.3</v>
      </c>
      <c r="FH789" s="9">
        <v>64.45</v>
      </c>
      <c r="FI789" s="9">
        <v>64.849999999999994</v>
      </c>
      <c r="FJ789" s="9">
        <v>66.75</v>
      </c>
      <c r="FK789" s="9">
        <v>71.900000000000006</v>
      </c>
      <c r="FL789" s="9">
        <v>73.55</v>
      </c>
      <c r="FM789" s="9">
        <v>73.8</v>
      </c>
      <c r="FO789" s="9">
        <v>84.094800000000006</v>
      </c>
      <c r="FP789" s="7">
        <v>74.239999999999995</v>
      </c>
      <c r="FQ789" s="9">
        <v>1.2511000000000001</v>
      </c>
      <c r="FR789" s="7">
        <f t="shared" si="148"/>
        <v>59.339780992726389</v>
      </c>
      <c r="FT789" s="7">
        <v>4.4400000000000004</v>
      </c>
      <c r="FU789" s="7">
        <v>4.62</v>
      </c>
      <c r="FV789" s="9">
        <v>84.148499999999999</v>
      </c>
      <c r="FX789" s="9">
        <v>74.39</v>
      </c>
      <c r="FY789" s="9">
        <v>73.569999999999993</v>
      </c>
      <c r="FZ789" s="9">
        <v>72.61</v>
      </c>
      <c r="GA789" s="9">
        <v>70.959999999999994</v>
      </c>
      <c r="GB789" s="9">
        <v>69.180000000000007</v>
      </c>
    </row>
    <row r="790" spans="1:187" x14ac:dyDescent="0.25">
      <c r="A790" s="6">
        <f t="shared" si="149"/>
        <v>45657</v>
      </c>
      <c r="B790" s="13">
        <f t="shared" si="143"/>
        <v>12</v>
      </c>
      <c r="C790" s="13">
        <f t="shared" si="144"/>
        <v>2024</v>
      </c>
      <c r="D790">
        <f t="shared" si="145"/>
        <v>202412</v>
      </c>
      <c r="E790">
        <f t="shared" si="146"/>
        <v>4</v>
      </c>
      <c r="F790">
        <f t="shared" si="147"/>
        <v>202404</v>
      </c>
      <c r="G790" t="s">
        <v>1944</v>
      </c>
      <c r="H790" s="9">
        <v>4.75</v>
      </c>
      <c r="I790" s="9">
        <v>4.7003000000000004</v>
      </c>
      <c r="J790" s="10">
        <v>4.6463578999999999</v>
      </c>
      <c r="K790" s="10">
        <v>4.5507577000000001</v>
      </c>
      <c r="L790" s="10">
        <v>4.4876161000000003</v>
      </c>
      <c r="M790" s="10">
        <v>4.4414300999999998</v>
      </c>
      <c r="N790" s="10">
        <v>4.4010322999999998</v>
      </c>
      <c r="O790" s="10">
        <v>4.3627899000000001</v>
      </c>
      <c r="P790" s="10">
        <v>4.3250415000000002</v>
      </c>
      <c r="Q790" s="10">
        <v>4.2861871999999996</v>
      </c>
      <c r="R790" s="10">
        <v>4.2458052000000004</v>
      </c>
      <c r="S790" s="10">
        <v>4.2060149999999998</v>
      </c>
      <c r="T790" s="10">
        <v>4.1701518000000002</v>
      </c>
      <c r="U790" s="10">
        <v>4.1403572999999998</v>
      </c>
      <c r="V790" s="10">
        <v>4.1154878000000004</v>
      </c>
      <c r="W790" s="10">
        <v>4.0945270000000002</v>
      </c>
      <c r="X790" s="10">
        <v>4.0767125000000002</v>
      </c>
      <c r="Y790" s="10">
        <v>4.0612811000000004</v>
      </c>
      <c r="Z790" s="10">
        <v>4.0474698</v>
      </c>
      <c r="AA790" s="10">
        <v>4.0345161000000003</v>
      </c>
      <c r="AB790" s="10">
        <v>4.0218091999999999</v>
      </c>
      <c r="AC790" s="10">
        <v>4.0092641000000002</v>
      </c>
      <c r="AD790" s="10">
        <v>3.9969090999999999</v>
      </c>
      <c r="AE790" s="10">
        <v>3.9847725000000001</v>
      </c>
      <c r="AF790" s="10">
        <v>3.9728823000000002</v>
      </c>
      <c r="AG790" s="10">
        <v>3.9612669999999999</v>
      </c>
      <c r="AH790" s="10">
        <v>3.9499531000000001</v>
      </c>
      <c r="AI790" s="10">
        <v>3.9389606000000001</v>
      </c>
      <c r="AJ790" s="10">
        <v>3.9283082</v>
      </c>
      <c r="AK790" s="10">
        <v>3.9180142</v>
      </c>
      <c r="AL790" s="10">
        <v>3.9080970000000002</v>
      </c>
      <c r="AM790" s="10">
        <v>3.8985753000000001</v>
      </c>
      <c r="AN790" s="10">
        <v>3.8894674</v>
      </c>
      <c r="AO790" s="10">
        <v>3.8807917999999999</v>
      </c>
      <c r="AP790" s="10">
        <v>3.8725670000000001</v>
      </c>
      <c r="AQ790" s="10">
        <v>3.8648115000000001</v>
      </c>
      <c r="AR790" s="10">
        <v>3.8575436000000001</v>
      </c>
      <c r="AS790" s="10">
        <v>3.8507820000000001</v>
      </c>
      <c r="AT790" s="10">
        <v>3.8445410999999998</v>
      </c>
      <c r="AU790" s="10">
        <v>3.8388195999999999</v>
      </c>
      <c r="AV790" s="10">
        <v>3.8336120999999999</v>
      </c>
      <c r="AW790" s="10">
        <v>3.8289135999999999</v>
      </c>
      <c r="AX790" s="10">
        <v>3.8247184999999999</v>
      </c>
      <c r="AY790" s="10">
        <v>3.8210217000000002</v>
      </c>
      <c r="AZ790" s="10">
        <v>3.8178179000000001</v>
      </c>
      <c r="BA790" s="10">
        <v>3.8151017</v>
      </c>
      <c r="BB790" s="10">
        <v>3.8128681000000002</v>
      </c>
      <c r="BC790" s="10">
        <v>3.8111115</v>
      </c>
      <c r="BD790" s="10">
        <v>3.8098269</v>
      </c>
      <c r="BE790" s="10">
        <v>3.8090088</v>
      </c>
      <c r="BF790" s="10">
        <v>3.8086514</v>
      </c>
      <c r="BG790" s="10">
        <v>3.8087455000000001</v>
      </c>
      <c r="BH790" s="10">
        <v>3.8092807</v>
      </c>
      <c r="BI790" s="10">
        <v>3.8102467</v>
      </c>
      <c r="BJ790" s="10">
        <v>3.8116332000000002</v>
      </c>
      <c r="BK790" s="10">
        <v>3.8134296999999999</v>
      </c>
      <c r="BL790" s="10">
        <v>3.815626</v>
      </c>
      <c r="BM790" s="10">
        <v>3.8182117</v>
      </c>
      <c r="BN790" s="10">
        <v>3.8211764000000001</v>
      </c>
      <c r="BO790" s="10">
        <v>3.8245098999999998</v>
      </c>
      <c r="BP790" s="10">
        <v>3.8282018</v>
      </c>
      <c r="BQ790" s="10">
        <v>3.8322417</v>
      </c>
      <c r="BR790" s="10">
        <v>3.8631262</v>
      </c>
      <c r="BS790" s="10">
        <v>3.9034224000000002</v>
      </c>
      <c r="BU790" s="9">
        <v>121.96</v>
      </c>
      <c r="BV790" s="9">
        <v>120.17</v>
      </c>
      <c r="BW790" s="9">
        <v>119.02</v>
      </c>
      <c r="BX790" s="9">
        <v>118.39</v>
      </c>
      <c r="BY790" s="9">
        <v>117.54</v>
      </c>
      <c r="BZ790" s="9">
        <v>115.84</v>
      </c>
      <c r="CA790" s="9">
        <v>115.24</v>
      </c>
      <c r="CB790" s="9">
        <v>115.94</v>
      </c>
      <c r="CC790" s="9">
        <v>113.59</v>
      </c>
      <c r="CD790" s="9">
        <v>113.67</v>
      </c>
      <c r="CE790" s="9">
        <v>114.76</v>
      </c>
      <c r="CF790" s="9">
        <v>115.51</v>
      </c>
      <c r="CG790" s="9">
        <v>114.36</v>
      </c>
      <c r="CH790" s="9">
        <v>110.45</v>
      </c>
      <c r="CI790" s="9">
        <v>98</v>
      </c>
      <c r="CJ790" s="9">
        <v>93.01</v>
      </c>
      <c r="CK790" s="9">
        <v>90.45</v>
      </c>
      <c r="CL790" s="9">
        <v>89.86</v>
      </c>
      <c r="CM790" s="9">
        <v>90.52</v>
      </c>
      <c r="CN790" s="9">
        <v>91.67</v>
      </c>
      <c r="CO790" s="9">
        <v>93.33</v>
      </c>
      <c r="CP790" s="9">
        <v>94.91</v>
      </c>
      <c r="CQ790" s="9">
        <v>96.34</v>
      </c>
      <c r="CR790" s="9">
        <v>98.07</v>
      </c>
      <c r="CS790" s="9">
        <v>96.36</v>
      </c>
      <c r="CT790" s="9">
        <v>89.95</v>
      </c>
      <c r="CU790" s="9">
        <v>80</v>
      </c>
      <c r="CV790" s="9">
        <v>76.459999999999994</v>
      </c>
      <c r="CW790" s="9">
        <v>75.12</v>
      </c>
      <c r="CX790" s="9">
        <v>75.91</v>
      </c>
      <c r="CY790" s="9">
        <v>76.19</v>
      </c>
      <c r="CZ790" s="9">
        <v>76.67</v>
      </c>
      <c r="DA790" s="9">
        <v>79.38</v>
      </c>
      <c r="DB790" s="9">
        <v>81.069999999999993</v>
      </c>
      <c r="DC790" s="9">
        <v>83.65</v>
      </c>
      <c r="DD790" s="9">
        <v>85.61</v>
      </c>
      <c r="DE790" s="9">
        <v>84.84</v>
      </c>
      <c r="DF790" s="9">
        <v>81.34</v>
      </c>
      <c r="DG790" s="9">
        <v>74.59</v>
      </c>
      <c r="DH790" s="9">
        <v>70.36</v>
      </c>
      <c r="DI790" s="9">
        <v>69.09</v>
      </c>
      <c r="DJ790" s="9">
        <v>69.180000000000007</v>
      </c>
      <c r="DK790" s="9">
        <v>68.03</v>
      </c>
      <c r="DL790" s="9">
        <v>71.34</v>
      </c>
      <c r="DM790" s="9">
        <v>74.569999999999993</v>
      </c>
      <c r="DN790" s="9">
        <v>76.87</v>
      </c>
      <c r="DO790" s="9">
        <v>78.17</v>
      </c>
      <c r="DP790" s="9">
        <v>77.650000000000006</v>
      </c>
      <c r="DR790" s="9">
        <v>102.45</v>
      </c>
      <c r="DS790" s="9">
        <v>96.05</v>
      </c>
      <c r="DT790" s="9">
        <v>91.05</v>
      </c>
      <c r="DU790" s="9">
        <v>90.6</v>
      </c>
      <c r="DV790" s="9">
        <v>89.9</v>
      </c>
      <c r="DW790" s="9">
        <v>86.95</v>
      </c>
      <c r="DX790" s="9">
        <v>86.9</v>
      </c>
      <c r="DY790" s="9">
        <v>89.6</v>
      </c>
      <c r="DZ790" s="9">
        <v>90.3</v>
      </c>
      <c r="EA790" s="9">
        <v>90.8</v>
      </c>
      <c r="EB790" s="9">
        <v>92.25</v>
      </c>
      <c r="EC790" s="9">
        <v>95.65</v>
      </c>
      <c r="ED790" s="9">
        <v>96.1</v>
      </c>
      <c r="EE790" s="9">
        <v>91</v>
      </c>
      <c r="EF790" s="9">
        <v>76.05</v>
      </c>
      <c r="EG790" s="9">
        <v>71.400000000000006</v>
      </c>
      <c r="EH790" s="9">
        <v>71.150000000000006</v>
      </c>
      <c r="EI790" s="9">
        <v>71.599999999999994</v>
      </c>
      <c r="EJ790" s="9">
        <v>72.150000000000006</v>
      </c>
      <c r="EK790" s="9">
        <v>73.849999999999994</v>
      </c>
      <c r="EL790" s="9">
        <v>78.650000000000006</v>
      </c>
      <c r="EM790" s="9">
        <v>80.2</v>
      </c>
      <c r="EN790" s="9">
        <v>80.45</v>
      </c>
      <c r="EO790" s="9">
        <v>80.45</v>
      </c>
      <c r="EP790" s="9">
        <v>79.95</v>
      </c>
      <c r="EQ790" s="9">
        <v>76.8</v>
      </c>
      <c r="ER790" s="9">
        <v>67.95</v>
      </c>
      <c r="ES790" s="9">
        <v>65.2</v>
      </c>
      <c r="ET790" s="9">
        <v>65</v>
      </c>
      <c r="EU790" s="9">
        <v>65.2</v>
      </c>
      <c r="EV790" s="9">
        <v>65.7</v>
      </c>
      <c r="EW790" s="9">
        <v>67.95</v>
      </c>
      <c r="EX790" s="9">
        <v>74.3</v>
      </c>
      <c r="EY790" s="9">
        <v>76.349999999999994</v>
      </c>
      <c r="EZ790" s="9">
        <v>76.599999999999994</v>
      </c>
      <c r="FA790" s="9">
        <v>76.5</v>
      </c>
      <c r="FB790" s="9">
        <v>76.05</v>
      </c>
      <c r="FC790" s="9">
        <v>73.7</v>
      </c>
      <c r="FD790" s="9">
        <v>67.2</v>
      </c>
      <c r="FE790" s="9">
        <v>65.099999999999994</v>
      </c>
      <c r="FF790" s="9">
        <v>65</v>
      </c>
      <c r="FG790" s="9">
        <v>65.150000000000006</v>
      </c>
      <c r="FH790" s="9">
        <v>65.55</v>
      </c>
      <c r="FI790" s="9">
        <v>67.349999999999994</v>
      </c>
      <c r="FJ790" s="9">
        <v>72.55</v>
      </c>
      <c r="FK790" s="9">
        <v>74.25</v>
      </c>
      <c r="FL790" s="9">
        <v>74.45</v>
      </c>
      <c r="FM790" s="9">
        <v>74.45</v>
      </c>
      <c r="FO790" s="9">
        <v>84.349400000000003</v>
      </c>
      <c r="FP790" s="7">
        <v>74.58</v>
      </c>
      <c r="FQ790" s="9">
        <v>1.2528999999999999</v>
      </c>
      <c r="FR790" s="7">
        <f t="shared" si="148"/>
        <v>59.525899912203691</v>
      </c>
      <c r="FT790" s="7">
        <v>4.38</v>
      </c>
      <c r="FU790" s="7">
        <v>4.57</v>
      </c>
      <c r="FV790" s="9">
        <v>84.401600000000002</v>
      </c>
      <c r="FX790" s="9">
        <v>74.64</v>
      </c>
      <c r="FY790" s="9">
        <v>73.88</v>
      </c>
      <c r="FZ790" s="9">
        <v>72.94</v>
      </c>
      <c r="GA790" s="9">
        <v>71.290000000000006</v>
      </c>
      <c r="GB790" s="9">
        <v>69.540000000000006</v>
      </c>
    </row>
    <row r="791" spans="1:187" x14ac:dyDescent="0.25">
      <c r="A791" s="6">
        <f t="shared" si="149"/>
        <v>45658</v>
      </c>
      <c r="B791" s="13">
        <f t="shared" si="143"/>
        <v>1</v>
      </c>
      <c r="C791" s="13">
        <f t="shared" si="144"/>
        <v>2025</v>
      </c>
      <c r="D791">
        <f t="shared" si="145"/>
        <v>202501</v>
      </c>
      <c r="E791">
        <f t="shared" si="146"/>
        <v>1</v>
      </c>
      <c r="F791">
        <f t="shared" si="147"/>
        <v>202501</v>
      </c>
      <c r="G791" t="s">
        <v>1945</v>
      </c>
      <c r="H791" s="9">
        <v>4.75</v>
      </c>
      <c r="I791" s="9" t="e">
        <v>#N/A</v>
      </c>
      <c r="J791" s="10" t="e">
        <v>#N/A</v>
      </c>
      <c r="K791" s="10" t="e">
        <v>#N/A</v>
      </c>
      <c r="L791" s="10" t="e">
        <v>#N/A</v>
      </c>
      <c r="M791" s="10" t="e">
        <v>#N/A</v>
      </c>
      <c r="N791" s="10" t="e">
        <v>#N/A</v>
      </c>
      <c r="O791" s="10" t="e">
        <v>#N/A</v>
      </c>
      <c r="P791" s="10" t="e">
        <v>#N/A</v>
      </c>
      <c r="Q791" s="10" t="e">
        <v>#N/A</v>
      </c>
      <c r="R791" s="10" t="e">
        <v>#N/A</v>
      </c>
      <c r="S791" s="10" t="e">
        <v>#N/A</v>
      </c>
      <c r="T791" s="10" t="e">
        <v>#N/A</v>
      </c>
      <c r="U791" s="10" t="e">
        <v>#N/A</v>
      </c>
      <c r="V791" s="10" t="e">
        <v>#N/A</v>
      </c>
      <c r="W791" s="10" t="e">
        <v>#N/A</v>
      </c>
      <c r="X791" s="10" t="e">
        <v>#N/A</v>
      </c>
      <c r="Y791" s="10" t="e">
        <v>#N/A</v>
      </c>
      <c r="Z791" s="10" t="e">
        <v>#N/A</v>
      </c>
      <c r="AA791" s="10" t="e">
        <v>#N/A</v>
      </c>
      <c r="AB791" s="10" t="e">
        <v>#N/A</v>
      </c>
      <c r="AC791" s="10" t="e">
        <v>#N/A</v>
      </c>
      <c r="AD791" s="10" t="e">
        <v>#N/A</v>
      </c>
      <c r="AE791" s="10" t="e">
        <v>#N/A</v>
      </c>
      <c r="AF791" s="10" t="e">
        <v>#N/A</v>
      </c>
      <c r="AG791" s="10" t="e">
        <v>#N/A</v>
      </c>
      <c r="AH791" s="10" t="e">
        <v>#N/A</v>
      </c>
      <c r="AI791" s="10" t="e">
        <v>#N/A</v>
      </c>
      <c r="AJ791" s="10" t="e">
        <v>#N/A</v>
      </c>
      <c r="AK791" s="10" t="e">
        <v>#N/A</v>
      </c>
      <c r="AL791" s="10" t="e">
        <v>#N/A</v>
      </c>
      <c r="AM791" s="10" t="e">
        <v>#N/A</v>
      </c>
      <c r="AN791" s="10" t="e">
        <v>#N/A</v>
      </c>
      <c r="AO791" s="10" t="e">
        <v>#N/A</v>
      </c>
      <c r="AP791" s="10" t="e">
        <v>#N/A</v>
      </c>
      <c r="AQ791" s="10" t="e">
        <v>#N/A</v>
      </c>
      <c r="AR791" s="10" t="e">
        <v>#N/A</v>
      </c>
      <c r="AS791" s="10" t="e">
        <v>#N/A</v>
      </c>
      <c r="AT791" s="10" t="e">
        <v>#N/A</v>
      </c>
      <c r="AU791" s="10" t="e">
        <v>#N/A</v>
      </c>
      <c r="AV791" s="10" t="e">
        <v>#N/A</v>
      </c>
      <c r="AW791" s="10" t="e">
        <v>#N/A</v>
      </c>
      <c r="AX791" s="10" t="e">
        <v>#N/A</v>
      </c>
      <c r="AY791" s="10" t="e">
        <v>#N/A</v>
      </c>
      <c r="AZ791" s="10" t="e">
        <v>#N/A</v>
      </c>
      <c r="BA791" s="10" t="e">
        <v>#N/A</v>
      </c>
      <c r="BB791" s="10" t="e">
        <v>#N/A</v>
      </c>
      <c r="BC791" s="10" t="e">
        <v>#N/A</v>
      </c>
      <c r="BD791" s="10" t="e">
        <v>#N/A</v>
      </c>
      <c r="BE791" s="10" t="e">
        <v>#N/A</v>
      </c>
      <c r="BF791" s="10" t="e">
        <v>#N/A</v>
      </c>
      <c r="BG791" s="10" t="e">
        <v>#N/A</v>
      </c>
      <c r="BH791" s="10" t="e">
        <v>#N/A</v>
      </c>
      <c r="BI791" s="10" t="e">
        <v>#N/A</v>
      </c>
      <c r="BJ791" s="10" t="e">
        <v>#N/A</v>
      </c>
      <c r="BK791" s="10" t="e">
        <v>#N/A</v>
      </c>
      <c r="BL791" s="10" t="e">
        <v>#N/A</v>
      </c>
      <c r="BM791" s="10" t="e">
        <v>#N/A</v>
      </c>
      <c r="BN791" s="10" t="e">
        <v>#N/A</v>
      </c>
      <c r="BO791" s="10" t="e">
        <v>#N/A</v>
      </c>
      <c r="BP791" s="10" t="e">
        <v>#N/A</v>
      </c>
      <c r="BQ791" s="10" t="e">
        <v>#N/A</v>
      </c>
      <c r="BR791" s="10" t="e">
        <v>#N/A</v>
      </c>
      <c r="BS791" s="10" t="e">
        <v>#N/A</v>
      </c>
      <c r="BU791" s="9" t="e">
        <v>#N/A</v>
      </c>
      <c r="BV791" s="9" t="e">
        <v>#N/A</v>
      </c>
      <c r="BW791" s="9" t="e">
        <v>#N/A</v>
      </c>
      <c r="BX791" s="9" t="e">
        <v>#N/A</v>
      </c>
      <c r="BY791" s="9" t="e">
        <v>#N/A</v>
      </c>
      <c r="BZ791" s="9" t="e">
        <v>#N/A</v>
      </c>
      <c r="CA791" s="9" t="e">
        <v>#N/A</v>
      </c>
      <c r="CB791" s="9" t="e">
        <v>#N/A</v>
      </c>
      <c r="CC791" s="9" t="e">
        <v>#N/A</v>
      </c>
      <c r="CD791" s="9" t="e">
        <v>#N/A</v>
      </c>
      <c r="CE791" s="9" t="e">
        <v>#N/A</v>
      </c>
      <c r="CF791" s="9" t="e">
        <v>#N/A</v>
      </c>
      <c r="CG791" s="9" t="e">
        <v>#N/A</v>
      </c>
      <c r="CH791" s="9" t="e">
        <v>#N/A</v>
      </c>
      <c r="CI791" s="9" t="e">
        <v>#N/A</v>
      </c>
      <c r="CJ791" s="9" t="e">
        <v>#N/A</v>
      </c>
      <c r="CK791" s="9" t="e">
        <v>#N/A</v>
      </c>
      <c r="CL791" s="9" t="e">
        <v>#N/A</v>
      </c>
      <c r="CM791" s="9" t="e">
        <v>#N/A</v>
      </c>
      <c r="CN791" s="9" t="e">
        <v>#N/A</v>
      </c>
      <c r="CO791" s="9" t="e">
        <v>#N/A</v>
      </c>
      <c r="CP791" s="9" t="e">
        <v>#N/A</v>
      </c>
      <c r="CQ791" s="9" t="e">
        <v>#N/A</v>
      </c>
      <c r="CR791" s="9" t="e">
        <v>#N/A</v>
      </c>
      <c r="CS791" s="9" t="e">
        <v>#N/A</v>
      </c>
      <c r="CT791" s="9" t="e">
        <v>#N/A</v>
      </c>
      <c r="CU791" s="9" t="e">
        <v>#N/A</v>
      </c>
      <c r="CV791" s="9" t="e">
        <v>#N/A</v>
      </c>
      <c r="CW791" s="9" t="e">
        <v>#N/A</v>
      </c>
      <c r="CX791" s="9" t="e">
        <v>#N/A</v>
      </c>
      <c r="CY791" s="9" t="e">
        <v>#N/A</v>
      </c>
      <c r="CZ791" s="9" t="e">
        <v>#N/A</v>
      </c>
      <c r="DA791" s="9" t="e">
        <v>#N/A</v>
      </c>
      <c r="DB791" s="9" t="e">
        <v>#N/A</v>
      </c>
      <c r="DC791" s="9" t="e">
        <v>#N/A</v>
      </c>
      <c r="DD791" s="9" t="e">
        <v>#N/A</v>
      </c>
      <c r="DE791" s="9" t="e">
        <v>#N/A</v>
      </c>
      <c r="DF791" s="9" t="e">
        <v>#N/A</v>
      </c>
      <c r="DG791" s="9" t="e">
        <v>#N/A</v>
      </c>
      <c r="DH791" s="9" t="e">
        <v>#N/A</v>
      </c>
      <c r="DI791" s="9" t="e">
        <v>#N/A</v>
      </c>
      <c r="DJ791" s="9" t="e">
        <v>#N/A</v>
      </c>
      <c r="DK791" s="9" t="e">
        <v>#N/A</v>
      </c>
      <c r="DL791" s="9" t="e">
        <v>#N/A</v>
      </c>
      <c r="DM791" s="9" t="e">
        <v>#N/A</v>
      </c>
      <c r="DN791" s="9" t="e">
        <v>#N/A</v>
      </c>
      <c r="DO791" s="9" t="e">
        <v>#N/A</v>
      </c>
      <c r="DP791" s="9" t="e">
        <v>#N/A</v>
      </c>
      <c r="DR791" s="9" t="e">
        <v>#N/A</v>
      </c>
      <c r="DS791" s="9" t="e">
        <v>#N/A</v>
      </c>
      <c r="DT791" s="9" t="e">
        <v>#N/A</v>
      </c>
      <c r="DU791" s="9" t="e">
        <v>#N/A</v>
      </c>
      <c r="DV791" s="9" t="e">
        <v>#N/A</v>
      </c>
      <c r="DW791" s="9" t="e">
        <v>#N/A</v>
      </c>
      <c r="DX791" s="9" t="e">
        <v>#N/A</v>
      </c>
      <c r="DY791" s="9" t="e">
        <v>#N/A</v>
      </c>
      <c r="DZ791" s="9" t="e">
        <v>#N/A</v>
      </c>
      <c r="EA791" s="9" t="e">
        <v>#N/A</v>
      </c>
      <c r="EB791" s="9" t="e">
        <v>#N/A</v>
      </c>
      <c r="EC791" s="9" t="e">
        <v>#N/A</v>
      </c>
      <c r="ED791" s="9" t="e">
        <v>#N/A</v>
      </c>
      <c r="EE791" s="9" t="e">
        <v>#N/A</v>
      </c>
      <c r="EF791" s="9" t="e">
        <v>#N/A</v>
      </c>
      <c r="EG791" s="9" t="e">
        <v>#N/A</v>
      </c>
      <c r="EH791" s="9" t="e">
        <v>#N/A</v>
      </c>
      <c r="EI791" s="9" t="e">
        <v>#N/A</v>
      </c>
      <c r="EJ791" s="9" t="e">
        <v>#N/A</v>
      </c>
      <c r="EK791" s="9" t="e">
        <v>#N/A</v>
      </c>
      <c r="EL791" s="9" t="e">
        <v>#N/A</v>
      </c>
      <c r="EM791" s="9" t="e">
        <v>#N/A</v>
      </c>
      <c r="EN791" s="9" t="e">
        <v>#N/A</v>
      </c>
      <c r="EO791" s="9" t="e">
        <v>#N/A</v>
      </c>
      <c r="EP791" s="9" t="e">
        <v>#N/A</v>
      </c>
      <c r="EQ791" s="9" t="e">
        <v>#N/A</v>
      </c>
      <c r="ER791" s="9" t="e">
        <v>#N/A</v>
      </c>
      <c r="ES791" s="9" t="e">
        <v>#N/A</v>
      </c>
      <c r="ET791" s="9" t="e">
        <v>#N/A</v>
      </c>
      <c r="EU791" s="9" t="e">
        <v>#N/A</v>
      </c>
      <c r="EV791" s="9" t="e">
        <v>#N/A</v>
      </c>
      <c r="EW791" s="9" t="e">
        <v>#N/A</v>
      </c>
      <c r="EX791" s="9" t="e">
        <v>#N/A</v>
      </c>
      <c r="EY791" s="9" t="e">
        <v>#N/A</v>
      </c>
      <c r="EZ791" s="9" t="e">
        <v>#N/A</v>
      </c>
      <c r="FA791" s="9" t="e">
        <v>#N/A</v>
      </c>
      <c r="FB791" s="9" t="e">
        <v>#N/A</v>
      </c>
      <c r="FC791" s="9" t="e">
        <v>#N/A</v>
      </c>
      <c r="FD791" s="9" t="e">
        <v>#N/A</v>
      </c>
      <c r="FE791" s="9" t="e">
        <v>#N/A</v>
      </c>
      <c r="FF791" s="9" t="e">
        <v>#N/A</v>
      </c>
      <c r="FG791" s="9" t="e">
        <v>#N/A</v>
      </c>
      <c r="FH791" s="9" t="e">
        <v>#N/A</v>
      </c>
      <c r="FI791" s="9" t="e">
        <v>#N/A</v>
      </c>
      <c r="FJ791" s="9" t="e">
        <v>#N/A</v>
      </c>
      <c r="FK791" s="9" t="e">
        <v>#N/A</v>
      </c>
      <c r="FL791" s="9" t="e">
        <v>#N/A</v>
      </c>
      <c r="FM791" s="9" t="e">
        <v>#N/A</v>
      </c>
      <c r="FO791" s="9" t="e">
        <v>#N/A</v>
      </c>
      <c r="FP791" s="7" t="e">
        <v>#N/A</v>
      </c>
      <c r="FQ791" s="9" t="e">
        <v>#N/A</v>
      </c>
      <c r="FR791" s="7" t="e">
        <f t="shared" si="148"/>
        <v>#N/A</v>
      </c>
      <c r="FT791" s="7" t="e">
        <v>#N/A</v>
      </c>
      <c r="FU791" s="7" t="e">
        <v>#N/A</v>
      </c>
      <c r="FV791" s="9" t="e">
        <v>#N/A</v>
      </c>
      <c r="FX791" s="9" t="e">
        <v>#N/A</v>
      </c>
      <c r="FY791" s="9" t="e">
        <v>#N/A</v>
      </c>
      <c r="FZ791" s="9" t="e">
        <v>#N/A</v>
      </c>
      <c r="GA791" s="9" t="e">
        <v>#N/A</v>
      </c>
      <c r="GB791" s="9" t="e">
        <v>#N/A</v>
      </c>
    </row>
    <row r="792" spans="1:187" x14ac:dyDescent="0.25">
      <c r="A792" s="6">
        <f t="shared" si="149"/>
        <v>45659</v>
      </c>
      <c r="B792" s="13">
        <f t="shared" si="143"/>
        <v>1</v>
      </c>
      <c r="C792" s="13">
        <f t="shared" si="144"/>
        <v>2025</v>
      </c>
      <c r="D792">
        <f t="shared" si="145"/>
        <v>202501</v>
      </c>
      <c r="E792">
        <f t="shared" si="146"/>
        <v>1</v>
      </c>
      <c r="F792">
        <f t="shared" si="147"/>
        <v>202501</v>
      </c>
      <c r="G792" t="s">
        <v>1946</v>
      </c>
      <c r="H792" s="9">
        <v>4.75</v>
      </c>
      <c r="I792" s="9">
        <v>4.7</v>
      </c>
      <c r="J792" s="10">
        <v>4.6388055000000001</v>
      </c>
      <c r="K792" s="10">
        <v>4.5374593000000001</v>
      </c>
      <c r="L792" s="10">
        <v>4.4706390000000003</v>
      </c>
      <c r="M792" s="10">
        <v>4.4194139000000003</v>
      </c>
      <c r="N792" s="10">
        <v>4.3711191999999999</v>
      </c>
      <c r="O792" s="10">
        <v>4.3229575000000002</v>
      </c>
      <c r="P792" s="10">
        <v>4.2765579999999996</v>
      </c>
      <c r="Q792" s="10">
        <v>4.2350741999999997</v>
      </c>
      <c r="R792" s="10">
        <v>4.2007023999999999</v>
      </c>
      <c r="S792" s="10">
        <v>4.1737777999999999</v>
      </c>
      <c r="T792" s="10">
        <v>4.1533094999999998</v>
      </c>
      <c r="U792" s="10">
        <v>4.1375595000000001</v>
      </c>
      <c r="V792" s="10">
        <v>4.1234054999999996</v>
      </c>
      <c r="W792" s="10">
        <v>4.1098936000000004</v>
      </c>
      <c r="X792" s="10">
        <v>4.0967338</v>
      </c>
      <c r="Y792" s="10">
        <v>4.0836359</v>
      </c>
      <c r="Z792" s="10">
        <v>4.0703092999999999</v>
      </c>
      <c r="AA792" s="10">
        <v>4.0564640000000001</v>
      </c>
      <c r="AB792" s="10">
        <v>4.0419172000000003</v>
      </c>
      <c r="AC792" s="10">
        <v>4.0268563999999998</v>
      </c>
      <c r="AD792" s="10">
        <v>4.0115495000000001</v>
      </c>
      <c r="AE792" s="10">
        <v>3.996264</v>
      </c>
      <c r="AF792" s="10">
        <v>3.9812674000000001</v>
      </c>
      <c r="AG792" s="10">
        <v>3.9668275999999998</v>
      </c>
      <c r="AH792" s="10">
        <v>3.9531740000000002</v>
      </c>
      <c r="AI792" s="10">
        <v>3.94035</v>
      </c>
      <c r="AJ792" s="10">
        <v>3.9283429999999999</v>
      </c>
      <c r="AK792" s="10">
        <v>3.9171398000000002</v>
      </c>
      <c r="AL792" s="10">
        <v>3.9067273999999999</v>
      </c>
      <c r="AM792" s="10">
        <v>3.8970929999999999</v>
      </c>
      <c r="AN792" s="10">
        <v>3.8882235999999999</v>
      </c>
      <c r="AO792" s="10">
        <v>3.8801060000000001</v>
      </c>
      <c r="AP792" s="10">
        <v>3.8727274999999999</v>
      </c>
      <c r="AQ792" s="10">
        <v>3.8660751000000002</v>
      </c>
      <c r="AR792" s="10">
        <v>3.8601356999999998</v>
      </c>
      <c r="AS792" s="10">
        <v>3.8548963999999999</v>
      </c>
      <c r="AT792" s="10">
        <v>3.8503421000000002</v>
      </c>
      <c r="AU792" s="10">
        <v>3.8464461999999999</v>
      </c>
      <c r="AV792" s="10">
        <v>3.8431795000000002</v>
      </c>
      <c r="AW792" s="10">
        <v>3.8405122</v>
      </c>
      <c r="AX792" s="10">
        <v>3.8384147</v>
      </c>
      <c r="AY792" s="10">
        <v>3.8368574</v>
      </c>
      <c r="AZ792" s="10">
        <v>3.8358107000000001</v>
      </c>
      <c r="BA792" s="10">
        <v>3.835245</v>
      </c>
      <c r="BB792" s="10">
        <v>3.8351307000000001</v>
      </c>
      <c r="BC792" s="10">
        <v>3.8354382</v>
      </c>
      <c r="BD792" s="10">
        <v>3.836138</v>
      </c>
      <c r="BE792" s="10">
        <v>3.8372003000000001</v>
      </c>
      <c r="BF792" s="10">
        <v>3.8385986999999999</v>
      </c>
      <c r="BG792" s="10">
        <v>3.8403201</v>
      </c>
      <c r="BH792" s="10">
        <v>3.8423552000000001</v>
      </c>
      <c r="BI792" s="10">
        <v>3.8446946999999998</v>
      </c>
      <c r="BJ792" s="10">
        <v>3.8473293000000002</v>
      </c>
      <c r="BK792" s="10">
        <v>3.8502497</v>
      </c>
      <c r="BL792" s="10">
        <v>3.8534465999999998</v>
      </c>
      <c r="BM792" s="10">
        <v>3.8569108000000001</v>
      </c>
      <c r="BN792" s="10">
        <v>3.8606327</v>
      </c>
      <c r="BO792" s="10">
        <v>3.8646033000000002</v>
      </c>
      <c r="BP792" s="10">
        <v>3.8688131000000001</v>
      </c>
      <c r="BQ792" s="10">
        <v>3.8732529000000002</v>
      </c>
      <c r="BR792" s="10">
        <v>3.9043271000000002</v>
      </c>
      <c r="BS792" s="10">
        <v>3.9421064000000001</v>
      </c>
      <c r="BU792" s="9">
        <v>125.18</v>
      </c>
      <c r="BV792" s="9">
        <v>123.26</v>
      </c>
      <c r="BW792" s="9">
        <v>122.06</v>
      </c>
      <c r="BX792" s="9">
        <v>121.19</v>
      </c>
      <c r="BY792" s="9">
        <v>120</v>
      </c>
      <c r="BZ792" s="9">
        <v>118.37</v>
      </c>
      <c r="CA792" s="9">
        <v>117.83</v>
      </c>
      <c r="CB792" s="9">
        <v>118.58</v>
      </c>
      <c r="CC792" s="9">
        <v>116.55</v>
      </c>
      <c r="CD792" s="9">
        <v>116.65</v>
      </c>
      <c r="CE792" s="9">
        <v>117.75</v>
      </c>
      <c r="CF792" s="9">
        <v>118.1</v>
      </c>
      <c r="CG792" s="9">
        <v>116.95</v>
      </c>
      <c r="CH792" s="9">
        <v>113.04</v>
      </c>
      <c r="CI792" s="9">
        <v>99.81</v>
      </c>
      <c r="CJ792" s="9">
        <v>94.8</v>
      </c>
      <c r="CK792" s="9">
        <v>92.22</v>
      </c>
      <c r="CL792" s="9">
        <v>91.62</v>
      </c>
      <c r="CM792" s="9">
        <v>92.27</v>
      </c>
      <c r="CN792" s="9">
        <v>93.4</v>
      </c>
      <c r="CO792" s="9">
        <v>95.06</v>
      </c>
      <c r="CP792" s="9">
        <v>96.63</v>
      </c>
      <c r="CQ792" s="9">
        <v>98.05</v>
      </c>
      <c r="CR792" s="9">
        <v>99.77</v>
      </c>
      <c r="CS792" s="9">
        <v>98.06</v>
      </c>
      <c r="CT792" s="9">
        <v>91.55</v>
      </c>
      <c r="CU792" s="9">
        <v>80.319999999999993</v>
      </c>
      <c r="CV792" s="9">
        <v>76.58</v>
      </c>
      <c r="CW792" s="9">
        <v>75.239999999999995</v>
      </c>
      <c r="CX792" s="9">
        <v>76.03</v>
      </c>
      <c r="CY792" s="9">
        <v>76.31</v>
      </c>
      <c r="CZ792" s="9">
        <v>76.790000000000006</v>
      </c>
      <c r="DA792" s="9">
        <v>79.5</v>
      </c>
      <c r="DB792" s="9">
        <v>81.19</v>
      </c>
      <c r="DC792" s="9">
        <v>83.77</v>
      </c>
      <c r="DD792" s="9">
        <v>85.73</v>
      </c>
      <c r="DE792" s="9">
        <v>84.96</v>
      </c>
      <c r="DF792" s="9">
        <v>81.459999999999994</v>
      </c>
      <c r="DG792" s="9">
        <v>74.69</v>
      </c>
      <c r="DH792" s="9">
        <v>70.459999999999994</v>
      </c>
      <c r="DI792" s="9">
        <v>69.19</v>
      </c>
      <c r="DJ792" s="9">
        <v>69.28</v>
      </c>
      <c r="DK792" s="9">
        <v>68.13</v>
      </c>
      <c r="DL792" s="9">
        <v>71.44</v>
      </c>
      <c r="DM792" s="9">
        <v>74.67</v>
      </c>
      <c r="DN792" s="9">
        <v>76.97</v>
      </c>
      <c r="DO792" s="9">
        <v>78.27</v>
      </c>
      <c r="DP792" s="9">
        <v>77.75</v>
      </c>
      <c r="DR792" s="9">
        <v>103.1</v>
      </c>
      <c r="DS792" s="9">
        <v>98.5</v>
      </c>
      <c r="DT792" s="9">
        <v>95.5</v>
      </c>
      <c r="DU792" s="9">
        <v>92.15</v>
      </c>
      <c r="DV792" s="9">
        <v>91.5</v>
      </c>
      <c r="DW792" s="9">
        <v>88.5</v>
      </c>
      <c r="DX792" s="9">
        <v>88.45</v>
      </c>
      <c r="DY792" s="9">
        <v>91.15</v>
      </c>
      <c r="DZ792" s="9">
        <v>91.15</v>
      </c>
      <c r="EA792" s="9">
        <v>91.65</v>
      </c>
      <c r="EB792" s="9">
        <v>93.1</v>
      </c>
      <c r="EC792" s="9">
        <v>97</v>
      </c>
      <c r="ED792" s="9">
        <v>97.45</v>
      </c>
      <c r="EE792" s="9">
        <v>92.35</v>
      </c>
      <c r="EF792" s="9">
        <v>78.400000000000006</v>
      </c>
      <c r="EG792" s="9">
        <v>73.95</v>
      </c>
      <c r="EH792" s="9">
        <v>73.05</v>
      </c>
      <c r="EI792" s="9">
        <v>71.650000000000006</v>
      </c>
      <c r="EJ792" s="9">
        <v>71.5</v>
      </c>
      <c r="EK792" s="9">
        <v>73.349999999999994</v>
      </c>
      <c r="EL792" s="9">
        <v>78.95</v>
      </c>
      <c r="EM792" s="9">
        <v>80.8</v>
      </c>
      <c r="EN792" s="9">
        <v>81.05</v>
      </c>
      <c r="EO792" s="9">
        <v>81.05</v>
      </c>
      <c r="EP792" s="9">
        <v>80.5</v>
      </c>
      <c r="EQ792" s="9">
        <v>77.099999999999994</v>
      </c>
      <c r="ER792" s="9">
        <v>67.400000000000006</v>
      </c>
      <c r="ES792" s="9">
        <v>64.349999999999994</v>
      </c>
      <c r="ET792" s="9">
        <v>64.099999999999994</v>
      </c>
      <c r="EU792" s="9">
        <v>64.349999999999994</v>
      </c>
      <c r="EV792" s="9">
        <v>64.849999999999994</v>
      </c>
      <c r="EW792" s="9">
        <v>67.45</v>
      </c>
      <c r="EX792" s="9">
        <v>74.75</v>
      </c>
      <c r="EY792" s="9">
        <v>77.099999999999994</v>
      </c>
      <c r="EZ792" s="9">
        <v>77.349999999999994</v>
      </c>
      <c r="FA792" s="9">
        <v>77.25</v>
      </c>
      <c r="FB792" s="9">
        <v>76.75</v>
      </c>
      <c r="FC792" s="9">
        <v>74.099999999999994</v>
      </c>
      <c r="FD792" s="9">
        <v>66.75</v>
      </c>
      <c r="FE792" s="9">
        <v>64.400000000000006</v>
      </c>
      <c r="FF792" s="9">
        <v>64.3</v>
      </c>
      <c r="FG792" s="9">
        <v>64.45</v>
      </c>
      <c r="FH792" s="9">
        <v>64.900000000000006</v>
      </c>
      <c r="FI792" s="9">
        <v>66.7</v>
      </c>
      <c r="FJ792" s="9">
        <v>71.900000000000006</v>
      </c>
      <c r="FK792" s="9">
        <v>73.599999999999994</v>
      </c>
      <c r="FL792" s="9">
        <v>73.849999999999994</v>
      </c>
      <c r="FM792" s="9">
        <v>73.8</v>
      </c>
      <c r="FO792" s="9">
        <v>83.635499999999993</v>
      </c>
      <c r="FP792" s="7">
        <v>76.14</v>
      </c>
      <c r="FQ792" s="9">
        <v>1.2375</v>
      </c>
      <c r="FR792" s="7">
        <f t="shared" si="148"/>
        <v>61.527272727272724</v>
      </c>
      <c r="FT792" s="7">
        <v>4.4000000000000004</v>
      </c>
      <c r="FU792" s="7">
        <v>4.59</v>
      </c>
      <c r="FV792" s="9">
        <v>83.685400000000001</v>
      </c>
      <c r="FX792" s="9">
        <v>75.930000000000007</v>
      </c>
      <c r="FY792" s="9">
        <v>75.010000000000005</v>
      </c>
      <c r="FZ792" s="9">
        <v>73.900000000000006</v>
      </c>
      <c r="GA792" s="9">
        <v>72.040000000000006</v>
      </c>
      <c r="GB792" s="9">
        <v>70.03</v>
      </c>
    </row>
    <row r="793" spans="1:187" x14ac:dyDescent="0.25">
      <c r="A793" s="6">
        <f t="shared" si="149"/>
        <v>45660</v>
      </c>
      <c r="B793" s="13">
        <f t="shared" si="143"/>
        <v>1</v>
      </c>
      <c r="C793" s="13">
        <f t="shared" si="144"/>
        <v>2025</v>
      </c>
      <c r="D793">
        <f t="shared" si="145"/>
        <v>202501</v>
      </c>
      <c r="E793">
        <f t="shared" si="146"/>
        <v>1</v>
      </c>
      <c r="F793">
        <f t="shared" si="147"/>
        <v>202501</v>
      </c>
      <c r="G793" t="s">
        <v>1947</v>
      </c>
      <c r="H793" s="9">
        <v>4.75</v>
      </c>
      <c r="I793" s="9">
        <v>4.7</v>
      </c>
      <c r="J793" s="10">
        <v>4.6366505</v>
      </c>
      <c r="K793" s="10">
        <v>4.5378273</v>
      </c>
      <c r="L793" s="10">
        <v>4.4741416000000003</v>
      </c>
      <c r="M793" s="10">
        <v>4.4248583000000004</v>
      </c>
      <c r="N793" s="10">
        <v>4.3778937999999998</v>
      </c>
      <c r="O793" s="10">
        <v>4.3315868999999996</v>
      </c>
      <c r="P793" s="10">
        <v>4.2876491000000003</v>
      </c>
      <c r="Q793" s="10">
        <v>4.2487249</v>
      </c>
      <c r="R793" s="10">
        <v>4.2166024999999996</v>
      </c>
      <c r="S793" s="10">
        <v>4.1914309000000003</v>
      </c>
      <c r="T793" s="10">
        <v>4.1722916999999997</v>
      </c>
      <c r="U793" s="10">
        <v>4.1574600999999998</v>
      </c>
      <c r="V793" s="10">
        <v>4.1434816000000003</v>
      </c>
      <c r="W793" s="10">
        <v>4.1294272000000003</v>
      </c>
      <c r="X793" s="10">
        <v>4.1153069999999996</v>
      </c>
      <c r="Y793" s="10">
        <v>4.1011306000000003</v>
      </c>
      <c r="Z793" s="10">
        <v>4.0869076</v>
      </c>
      <c r="AA793" s="10">
        <v>4.0726483</v>
      </c>
      <c r="AB793" s="10">
        <v>4.0583828999999998</v>
      </c>
      <c r="AC793" s="10">
        <v>4.0442125000000004</v>
      </c>
      <c r="AD793" s="10">
        <v>4.0302540999999996</v>
      </c>
      <c r="AE793" s="10">
        <v>4.0166240999999996</v>
      </c>
      <c r="AF793" s="10">
        <v>4.0034390000000002</v>
      </c>
      <c r="AG793" s="10">
        <v>3.9908157000000002</v>
      </c>
      <c r="AH793" s="10">
        <v>3.9788507000000002</v>
      </c>
      <c r="AI793" s="10">
        <v>3.9675520999999998</v>
      </c>
      <c r="AJ793" s="10">
        <v>3.9569040000000002</v>
      </c>
      <c r="AK793" s="10">
        <v>3.9468901999999999</v>
      </c>
      <c r="AL793" s="10">
        <v>3.9374945000000001</v>
      </c>
      <c r="AM793" s="10">
        <v>3.9287010000000002</v>
      </c>
      <c r="AN793" s="10">
        <v>3.9204933</v>
      </c>
      <c r="AO793" s="10">
        <v>3.9128554000000002</v>
      </c>
      <c r="AP793" s="10">
        <v>3.9057713000000001</v>
      </c>
      <c r="AQ793" s="10">
        <v>3.8992247</v>
      </c>
      <c r="AR793" s="10">
        <v>3.8931996</v>
      </c>
      <c r="AS793" s="10">
        <v>3.8876797999999999</v>
      </c>
      <c r="AT793" s="10">
        <v>3.8826501000000002</v>
      </c>
      <c r="AU793" s="10">
        <v>3.8780991999999999</v>
      </c>
      <c r="AV793" s="10">
        <v>3.8740169999999998</v>
      </c>
      <c r="AW793" s="10">
        <v>3.8703932999999999</v>
      </c>
      <c r="AX793" s="10">
        <v>3.8672179</v>
      </c>
      <c r="AY793" s="10">
        <v>3.8644807000000001</v>
      </c>
      <c r="AZ793" s="10">
        <v>3.8621715000000001</v>
      </c>
      <c r="BA793" s="10">
        <v>3.8602801000000002</v>
      </c>
      <c r="BB793" s="10">
        <v>3.8587964000000001</v>
      </c>
      <c r="BC793" s="10">
        <v>3.8577100999999998</v>
      </c>
      <c r="BD793" s="10">
        <v>3.8570110999999998</v>
      </c>
      <c r="BE793" s="10">
        <v>3.8566893000000002</v>
      </c>
      <c r="BF793" s="10">
        <v>3.8567345</v>
      </c>
      <c r="BG793" s="10">
        <v>3.8571371999999999</v>
      </c>
      <c r="BH793" s="10">
        <v>3.8578879000000001</v>
      </c>
      <c r="BI793" s="10">
        <v>3.8589769999999999</v>
      </c>
      <c r="BJ793" s="10">
        <v>3.8603952000000001</v>
      </c>
      <c r="BK793" s="10">
        <v>3.8621329000000002</v>
      </c>
      <c r="BL793" s="10">
        <v>3.8641806999999999</v>
      </c>
      <c r="BM793" s="10">
        <v>3.8665291000000002</v>
      </c>
      <c r="BN793" s="10">
        <v>3.8691684999999998</v>
      </c>
      <c r="BO793" s="10">
        <v>3.8720895</v>
      </c>
      <c r="BP793" s="10">
        <v>3.8752827000000001</v>
      </c>
      <c r="BQ793" s="10">
        <v>3.8787386000000001</v>
      </c>
      <c r="BR793" s="10">
        <v>3.9045949000000002</v>
      </c>
      <c r="BS793" s="10">
        <v>3.9383465000000002</v>
      </c>
      <c r="BU793" s="9">
        <v>123.82</v>
      </c>
      <c r="BV793" s="9">
        <v>121.82</v>
      </c>
      <c r="BW793" s="9">
        <v>120.56</v>
      </c>
      <c r="BX793" s="9">
        <v>119.57</v>
      </c>
      <c r="BY793" s="9">
        <v>118.48</v>
      </c>
      <c r="BZ793" s="9">
        <v>116.78</v>
      </c>
      <c r="CA793" s="9">
        <v>116.43</v>
      </c>
      <c r="CB793" s="9">
        <v>117.33</v>
      </c>
      <c r="CC793" s="9">
        <v>115.85</v>
      </c>
      <c r="CD793" s="9">
        <v>116.15</v>
      </c>
      <c r="CE793" s="9">
        <v>117.34</v>
      </c>
      <c r="CF793" s="9">
        <v>117.75</v>
      </c>
      <c r="CG793" s="9">
        <v>116.6</v>
      </c>
      <c r="CH793" s="9">
        <v>112.69</v>
      </c>
      <c r="CI793" s="9">
        <v>100.04</v>
      </c>
      <c r="CJ793" s="9">
        <v>95.02</v>
      </c>
      <c r="CK793" s="9">
        <v>92.44</v>
      </c>
      <c r="CL793" s="9">
        <v>91.84</v>
      </c>
      <c r="CM793" s="9">
        <v>92.49</v>
      </c>
      <c r="CN793" s="9">
        <v>93.62</v>
      </c>
      <c r="CO793" s="9">
        <v>95.21</v>
      </c>
      <c r="CP793" s="9">
        <v>96.78</v>
      </c>
      <c r="CQ793" s="9">
        <v>98.2</v>
      </c>
      <c r="CR793" s="9">
        <v>99.92</v>
      </c>
      <c r="CS793" s="9">
        <v>98.21</v>
      </c>
      <c r="CT793" s="9">
        <v>91.7</v>
      </c>
      <c r="CU793" s="9">
        <v>80.319999999999993</v>
      </c>
      <c r="CV793" s="9">
        <v>76.58</v>
      </c>
      <c r="CW793" s="9">
        <v>75.239999999999995</v>
      </c>
      <c r="CX793" s="9">
        <v>76.03</v>
      </c>
      <c r="CY793" s="9">
        <v>76.31</v>
      </c>
      <c r="CZ793" s="9">
        <v>76.790000000000006</v>
      </c>
      <c r="DA793" s="9">
        <v>79.5</v>
      </c>
      <c r="DB793" s="9">
        <v>81.19</v>
      </c>
      <c r="DC793" s="9">
        <v>83.77</v>
      </c>
      <c r="DD793" s="9">
        <v>85.73</v>
      </c>
      <c r="DE793" s="9">
        <v>84.96</v>
      </c>
      <c r="DF793" s="9">
        <v>81.459999999999994</v>
      </c>
      <c r="DG793" s="9">
        <v>74.459999999999994</v>
      </c>
      <c r="DH793" s="9">
        <v>70.23</v>
      </c>
      <c r="DI793" s="9">
        <v>68.959999999999994</v>
      </c>
      <c r="DJ793" s="9">
        <v>69.05</v>
      </c>
      <c r="DK793" s="9">
        <v>67.900000000000006</v>
      </c>
      <c r="DL793" s="9">
        <v>71.209999999999994</v>
      </c>
      <c r="DM793" s="9">
        <v>74.44</v>
      </c>
      <c r="DN793" s="9">
        <v>76.739999999999995</v>
      </c>
      <c r="DO793" s="9">
        <v>78.040000000000006</v>
      </c>
      <c r="DP793" s="9">
        <v>77.64</v>
      </c>
      <c r="DR793" s="9">
        <v>102.6</v>
      </c>
      <c r="DS793" s="9">
        <v>98.2</v>
      </c>
      <c r="DT793" s="9">
        <v>94.25</v>
      </c>
      <c r="DU793" s="9">
        <v>91.3</v>
      </c>
      <c r="DV793" s="9">
        <v>90.75</v>
      </c>
      <c r="DW793" s="9">
        <v>88.15</v>
      </c>
      <c r="DX793" s="9">
        <v>88.1</v>
      </c>
      <c r="DY793" s="9">
        <v>90.8</v>
      </c>
      <c r="DZ793" s="9">
        <v>91.5</v>
      </c>
      <c r="EA793" s="9">
        <v>92</v>
      </c>
      <c r="EB793" s="9">
        <v>93.45</v>
      </c>
      <c r="EC793" s="9">
        <v>96.75</v>
      </c>
      <c r="ED793" s="9">
        <v>97.2</v>
      </c>
      <c r="EE793" s="9">
        <v>92.1</v>
      </c>
      <c r="EF793" s="9">
        <v>78.7</v>
      </c>
      <c r="EG793" s="9">
        <v>74.400000000000006</v>
      </c>
      <c r="EH793" s="9">
        <v>73.45</v>
      </c>
      <c r="EI793" s="9">
        <v>71.95</v>
      </c>
      <c r="EJ793" s="9">
        <v>71.7</v>
      </c>
      <c r="EK793" s="9">
        <v>73.55</v>
      </c>
      <c r="EL793" s="9">
        <v>79.150000000000006</v>
      </c>
      <c r="EM793" s="9">
        <v>80.95</v>
      </c>
      <c r="EN793" s="9">
        <v>81.2</v>
      </c>
      <c r="EO793" s="9">
        <v>81.2</v>
      </c>
      <c r="EP793" s="9">
        <v>80.650000000000006</v>
      </c>
      <c r="EQ793" s="9">
        <v>77.150000000000006</v>
      </c>
      <c r="ER793" s="9">
        <v>67.3</v>
      </c>
      <c r="ES793" s="9">
        <v>64.2</v>
      </c>
      <c r="ET793" s="9">
        <v>64</v>
      </c>
      <c r="EU793" s="9">
        <v>64.25</v>
      </c>
      <c r="EV793" s="9">
        <v>64.75</v>
      </c>
      <c r="EW793" s="9">
        <v>67.2</v>
      </c>
      <c r="EX793" s="9">
        <v>74.2</v>
      </c>
      <c r="EY793" s="9">
        <v>76.45</v>
      </c>
      <c r="EZ793" s="9">
        <v>76.7</v>
      </c>
      <c r="FA793" s="9">
        <v>76.599999999999994</v>
      </c>
      <c r="FB793" s="9">
        <v>76.099999999999994</v>
      </c>
      <c r="FC793" s="9">
        <v>73.599999999999994</v>
      </c>
      <c r="FD793" s="9">
        <v>66.5</v>
      </c>
      <c r="FE793" s="9">
        <v>64.3</v>
      </c>
      <c r="FF793" s="9">
        <v>64.150000000000006</v>
      </c>
      <c r="FG793" s="9">
        <v>64.349999999999994</v>
      </c>
      <c r="FH793" s="9">
        <v>64.75</v>
      </c>
      <c r="FI793" s="9">
        <v>66.55</v>
      </c>
      <c r="FJ793" s="9">
        <v>71.75</v>
      </c>
      <c r="FK793" s="9">
        <v>73.45</v>
      </c>
      <c r="FL793" s="9">
        <v>73.7</v>
      </c>
      <c r="FM793" s="9">
        <v>73.650000000000006</v>
      </c>
      <c r="FO793" s="9">
        <v>83.821399999999997</v>
      </c>
      <c r="FP793" s="7">
        <v>76.72</v>
      </c>
      <c r="FQ793" s="9">
        <v>1.2403999999999999</v>
      </c>
      <c r="FR793" s="7">
        <f t="shared" si="148"/>
        <v>61.8510158013544</v>
      </c>
      <c r="FT793" s="7">
        <v>4.43</v>
      </c>
      <c r="FU793" s="7">
        <v>4.5999999999999996</v>
      </c>
      <c r="FV793" s="9">
        <v>83.866600000000005</v>
      </c>
      <c r="FX793" s="9">
        <v>76.510000000000005</v>
      </c>
      <c r="FY793" s="9">
        <v>75.47</v>
      </c>
      <c r="FZ793" s="9">
        <v>74.319999999999993</v>
      </c>
      <c r="GA793" s="9">
        <v>72.349999999999994</v>
      </c>
      <c r="GB793" s="9">
        <v>70.099999999999994</v>
      </c>
    </row>
    <row r="794" spans="1:187" x14ac:dyDescent="0.25">
      <c r="A794" s="6">
        <f t="shared" si="149"/>
        <v>45663</v>
      </c>
      <c r="B794" s="13">
        <f t="shared" si="143"/>
        <v>1</v>
      </c>
      <c r="C794" s="13">
        <f t="shared" si="144"/>
        <v>2025</v>
      </c>
      <c r="D794">
        <f t="shared" si="145"/>
        <v>202501</v>
      </c>
      <c r="E794">
        <f t="shared" si="146"/>
        <v>1</v>
      </c>
      <c r="F794">
        <f t="shared" si="147"/>
        <v>202501</v>
      </c>
      <c r="G794" t="s">
        <v>1948</v>
      </c>
      <c r="H794" s="9">
        <v>4.75</v>
      </c>
      <c r="I794" s="9">
        <v>4.7</v>
      </c>
      <c r="J794" s="10">
        <v>4.6248316000000003</v>
      </c>
      <c r="K794" s="10">
        <v>4.5206847000000003</v>
      </c>
      <c r="L794" s="10">
        <v>4.4575357999999996</v>
      </c>
      <c r="M794" s="10">
        <v>4.4103687000000003</v>
      </c>
      <c r="N794" s="10">
        <v>4.3653529999999998</v>
      </c>
      <c r="O794" s="10">
        <v>4.3206388000000002</v>
      </c>
      <c r="P794" s="10">
        <v>4.2781392</v>
      </c>
      <c r="Q794" s="10">
        <v>4.2405907999999997</v>
      </c>
      <c r="R794" s="10">
        <v>4.2099023999999998</v>
      </c>
      <c r="S794" s="10">
        <v>4.1860435000000003</v>
      </c>
      <c r="T794" s="10">
        <v>4.1682845999999998</v>
      </c>
      <c r="U794" s="10">
        <v>4.1551781999999999</v>
      </c>
      <c r="V794" s="10">
        <v>4.1442683999999996</v>
      </c>
      <c r="W794" s="10">
        <v>4.1346232000000001</v>
      </c>
      <c r="X794" s="10">
        <v>4.1257922000000002</v>
      </c>
      <c r="Y794" s="10">
        <v>4.1173244999999996</v>
      </c>
      <c r="Z794" s="10">
        <v>4.1087692999999996</v>
      </c>
      <c r="AA794" s="10">
        <v>4.0996759999999997</v>
      </c>
      <c r="AB794" s="10">
        <v>4.0897152999999999</v>
      </c>
      <c r="AC794" s="10">
        <v>4.0789773</v>
      </c>
      <c r="AD794" s="10">
        <v>4.0676427999999998</v>
      </c>
      <c r="AE794" s="10">
        <v>4.0558924000000003</v>
      </c>
      <c r="AF794" s="10">
        <v>4.0439065000000003</v>
      </c>
      <c r="AG794" s="10">
        <v>4.0318658999999997</v>
      </c>
      <c r="AH794" s="10">
        <v>4.0199265000000004</v>
      </c>
      <c r="AI794" s="10">
        <v>4.0081458999999997</v>
      </c>
      <c r="AJ794" s="10">
        <v>3.9965573999999999</v>
      </c>
      <c r="AK794" s="10">
        <v>3.9851937999999998</v>
      </c>
      <c r="AL794" s="10">
        <v>3.9740880000000001</v>
      </c>
      <c r="AM794" s="10">
        <v>3.9632735000000001</v>
      </c>
      <c r="AN794" s="10">
        <v>3.9527830000000002</v>
      </c>
      <c r="AO794" s="10">
        <v>3.9426494999999999</v>
      </c>
      <c r="AP794" s="10">
        <v>3.9329063</v>
      </c>
      <c r="AQ794" s="10">
        <v>3.9235864</v>
      </c>
      <c r="AR794" s="10">
        <v>3.9147226000000002</v>
      </c>
      <c r="AS794" s="10">
        <v>3.9063482</v>
      </c>
      <c r="AT794" s="10">
        <v>3.8984901000000001</v>
      </c>
      <c r="AU794" s="10">
        <v>3.8911505000000002</v>
      </c>
      <c r="AV794" s="10">
        <v>3.8843261</v>
      </c>
      <c r="AW794" s="10">
        <v>3.8780130000000002</v>
      </c>
      <c r="AX794" s="10">
        <v>3.8722075999999999</v>
      </c>
      <c r="AY794" s="10">
        <v>3.8669063000000001</v>
      </c>
      <c r="AZ794" s="10">
        <v>3.8621053000000001</v>
      </c>
      <c r="BA794" s="10">
        <v>3.8578009999999998</v>
      </c>
      <c r="BB794" s="10">
        <v>3.8539897000000001</v>
      </c>
      <c r="BC794" s="10">
        <v>3.8506678999999999</v>
      </c>
      <c r="BD794" s="10">
        <v>3.8478317</v>
      </c>
      <c r="BE794" s="10">
        <v>3.8454776000000002</v>
      </c>
      <c r="BF794" s="10">
        <v>3.8436013999999998</v>
      </c>
      <c r="BG794" s="10">
        <v>3.8421959000000001</v>
      </c>
      <c r="BH794" s="10">
        <v>3.8412530999999999</v>
      </c>
      <c r="BI794" s="10">
        <v>3.8407648999999999</v>
      </c>
      <c r="BJ794" s="10">
        <v>3.8407233999999999</v>
      </c>
      <c r="BK794" s="10">
        <v>3.8411203999999999</v>
      </c>
      <c r="BL794" s="10">
        <v>3.8419479000000001</v>
      </c>
      <c r="BM794" s="10">
        <v>3.8431978999999998</v>
      </c>
      <c r="BN794" s="10">
        <v>3.8448622000000001</v>
      </c>
      <c r="BO794" s="10">
        <v>3.8469327999999998</v>
      </c>
      <c r="BP794" s="10">
        <v>3.8494017999999999</v>
      </c>
      <c r="BQ794" s="10">
        <v>3.8522609000000001</v>
      </c>
      <c r="BR794" s="10">
        <v>3.8770435000000001</v>
      </c>
      <c r="BS794" s="10">
        <v>3.9131342</v>
      </c>
      <c r="BU794" s="9">
        <v>117.91</v>
      </c>
      <c r="BV794" s="9">
        <v>116.52</v>
      </c>
      <c r="BW794" s="9">
        <v>115.67</v>
      </c>
      <c r="BX794" s="9">
        <v>115.01</v>
      </c>
      <c r="BY794" s="9">
        <v>114.32</v>
      </c>
      <c r="BZ794" s="9">
        <v>112.76</v>
      </c>
      <c r="CA794" s="9">
        <v>112.75</v>
      </c>
      <c r="CB794" s="9">
        <v>113.79</v>
      </c>
      <c r="CC794" s="9">
        <v>112.37</v>
      </c>
      <c r="CD794" s="9">
        <v>113.42</v>
      </c>
      <c r="CE794" s="9">
        <v>113.85</v>
      </c>
      <c r="CF794" s="9">
        <v>114.21</v>
      </c>
      <c r="CG794" s="9">
        <v>113.26</v>
      </c>
      <c r="CH794" s="9">
        <v>109.56</v>
      </c>
      <c r="CI794" s="9">
        <v>98.47</v>
      </c>
      <c r="CJ794" s="9">
        <v>93.52</v>
      </c>
      <c r="CK794" s="9">
        <v>90.94</v>
      </c>
      <c r="CL794" s="9">
        <v>90.41</v>
      </c>
      <c r="CM794" s="9">
        <v>91.06</v>
      </c>
      <c r="CN794" s="9">
        <v>92.35</v>
      </c>
      <c r="CO794" s="9">
        <v>94.06</v>
      </c>
      <c r="CP794" s="9">
        <v>95.75</v>
      </c>
      <c r="CQ794" s="9">
        <v>97.15</v>
      </c>
      <c r="CR794" s="9">
        <v>98.74</v>
      </c>
      <c r="CS794" s="9">
        <v>97.03</v>
      </c>
      <c r="CT794" s="9">
        <v>90.51</v>
      </c>
      <c r="CU794" s="9">
        <v>79.819999999999993</v>
      </c>
      <c r="CV794" s="9">
        <v>76.08</v>
      </c>
      <c r="CW794" s="9">
        <v>74.739999999999995</v>
      </c>
      <c r="CX794" s="9">
        <v>75.64</v>
      </c>
      <c r="CY794" s="9">
        <v>75.92</v>
      </c>
      <c r="CZ794" s="9">
        <v>76.400000000000006</v>
      </c>
      <c r="DA794" s="9">
        <v>79.12</v>
      </c>
      <c r="DB794" s="9">
        <v>80.739999999999995</v>
      </c>
      <c r="DC794" s="9">
        <v>83.32</v>
      </c>
      <c r="DD794" s="9">
        <v>85.34</v>
      </c>
      <c r="DE794" s="9">
        <v>85.07</v>
      </c>
      <c r="DF794" s="9">
        <v>80.87</v>
      </c>
      <c r="DG794" s="9">
        <v>74.48</v>
      </c>
      <c r="DH794" s="9">
        <v>70.14</v>
      </c>
      <c r="DI794" s="9">
        <v>68.84</v>
      </c>
      <c r="DJ794" s="9">
        <v>68.92</v>
      </c>
      <c r="DK794" s="9">
        <v>67.760000000000005</v>
      </c>
      <c r="DL794" s="9">
        <v>71.05</v>
      </c>
      <c r="DM794" s="9">
        <v>74.27</v>
      </c>
      <c r="DN794" s="9">
        <v>76.55</v>
      </c>
      <c r="DO794" s="9">
        <v>77.83</v>
      </c>
      <c r="DP794" s="9">
        <v>77.650000000000006</v>
      </c>
      <c r="DR794" s="9">
        <v>96.95</v>
      </c>
      <c r="DS794" s="9">
        <v>93.2</v>
      </c>
      <c r="DT794" s="9">
        <v>90.05</v>
      </c>
      <c r="DU794" s="9">
        <v>87.15</v>
      </c>
      <c r="DV794" s="9">
        <v>86.65</v>
      </c>
      <c r="DW794" s="9">
        <v>84.2</v>
      </c>
      <c r="DX794" s="9">
        <v>84.15</v>
      </c>
      <c r="DY794" s="9">
        <v>86.85</v>
      </c>
      <c r="DZ794" s="9">
        <v>88.95</v>
      </c>
      <c r="EA794" s="9">
        <v>89.45</v>
      </c>
      <c r="EB794" s="9">
        <v>90.9</v>
      </c>
      <c r="EC794" s="9">
        <v>94.05</v>
      </c>
      <c r="ED794" s="9">
        <v>94.5</v>
      </c>
      <c r="EE794" s="9">
        <v>89.4</v>
      </c>
      <c r="EF794" s="9">
        <v>76.3</v>
      </c>
      <c r="EG794" s="9">
        <v>72.099999999999994</v>
      </c>
      <c r="EH794" s="9">
        <v>71.2</v>
      </c>
      <c r="EI794" s="9">
        <v>69.8</v>
      </c>
      <c r="EJ794" s="9">
        <v>69.650000000000006</v>
      </c>
      <c r="EK794" s="9">
        <v>71.75</v>
      </c>
      <c r="EL794" s="9">
        <v>78.05</v>
      </c>
      <c r="EM794" s="9">
        <v>80.099999999999994</v>
      </c>
      <c r="EN794" s="9">
        <v>80.400000000000006</v>
      </c>
      <c r="EO794" s="9">
        <v>80.400000000000006</v>
      </c>
      <c r="EP794" s="9">
        <v>79.8</v>
      </c>
      <c r="EQ794" s="9">
        <v>76.150000000000006</v>
      </c>
      <c r="ER794" s="9">
        <v>65.75</v>
      </c>
      <c r="ES794" s="9">
        <v>62.5</v>
      </c>
      <c r="ET794" s="9">
        <v>62.3</v>
      </c>
      <c r="EU794" s="9">
        <v>62.5</v>
      </c>
      <c r="EV794" s="9">
        <v>63.05</v>
      </c>
      <c r="EW794" s="9">
        <v>65.55</v>
      </c>
      <c r="EX794" s="9">
        <v>72.7</v>
      </c>
      <c r="EY794" s="9">
        <v>75</v>
      </c>
      <c r="EZ794" s="9">
        <v>75.25</v>
      </c>
      <c r="FA794" s="9">
        <v>75.150000000000006</v>
      </c>
      <c r="FB794" s="9">
        <v>74.7</v>
      </c>
      <c r="FC794" s="9">
        <v>72.05</v>
      </c>
      <c r="FD794" s="9">
        <v>64.650000000000006</v>
      </c>
      <c r="FE794" s="9">
        <v>62.35</v>
      </c>
      <c r="FF794" s="9">
        <v>62.2</v>
      </c>
      <c r="FG794" s="9">
        <v>62.35</v>
      </c>
      <c r="FH794" s="9">
        <v>62.75</v>
      </c>
      <c r="FI794" s="9">
        <v>64.599999999999994</v>
      </c>
      <c r="FJ794" s="9">
        <v>69.8</v>
      </c>
      <c r="FK794" s="9">
        <v>71.5</v>
      </c>
      <c r="FL794" s="9">
        <v>71.75</v>
      </c>
      <c r="FM794" s="9">
        <v>71.7</v>
      </c>
      <c r="FO794" s="9">
        <v>84.045299999999997</v>
      </c>
      <c r="FP794" s="7">
        <v>77.27</v>
      </c>
      <c r="FQ794" s="9">
        <v>1.2507999999999999</v>
      </c>
      <c r="FR794" s="7">
        <f t="shared" si="148"/>
        <v>61.77646306363927</v>
      </c>
      <c r="FT794" s="7">
        <v>4.43</v>
      </c>
      <c r="FU794" s="7">
        <v>4.6100000000000003</v>
      </c>
      <c r="FV794" s="9">
        <v>84.096400000000003</v>
      </c>
      <c r="FX794" s="9">
        <v>76.3</v>
      </c>
      <c r="FY794" s="9">
        <v>75.239999999999995</v>
      </c>
      <c r="FZ794" s="9">
        <v>74.16</v>
      </c>
      <c r="GA794" s="9">
        <v>72.319999999999993</v>
      </c>
      <c r="GB794" s="9">
        <v>70.239999999999995</v>
      </c>
    </row>
    <row r="795" spans="1:187" x14ac:dyDescent="0.25">
      <c r="A795" s="6">
        <f t="shared" si="149"/>
        <v>45664</v>
      </c>
      <c r="B795" s="13">
        <f t="shared" si="143"/>
        <v>1</v>
      </c>
      <c r="C795" s="13">
        <f t="shared" si="144"/>
        <v>2025</v>
      </c>
      <c r="D795">
        <f t="shared" si="145"/>
        <v>202501</v>
      </c>
      <c r="E795">
        <f t="shared" si="146"/>
        <v>1</v>
      </c>
      <c r="F795">
        <f t="shared" si="147"/>
        <v>202501</v>
      </c>
      <c r="G795" t="s">
        <v>1949</v>
      </c>
      <c r="H795" s="9">
        <v>4.75</v>
      </c>
      <c r="I795" s="9">
        <v>4.7</v>
      </c>
      <c r="J795" s="10">
        <v>4.6182480999999997</v>
      </c>
      <c r="K795" s="10">
        <v>4.5165617999999998</v>
      </c>
      <c r="L795" s="10">
        <v>4.4544797000000003</v>
      </c>
      <c r="M795" s="10">
        <v>4.4074415</v>
      </c>
      <c r="N795" s="10">
        <v>4.3627469999999997</v>
      </c>
      <c r="O795" s="10">
        <v>4.3189909000000002</v>
      </c>
      <c r="P795" s="10">
        <v>4.2781874000000002</v>
      </c>
      <c r="Q795" s="10">
        <v>4.2432448999999997</v>
      </c>
      <c r="R795" s="10">
        <v>4.2161264999999997</v>
      </c>
      <c r="S795" s="10">
        <v>4.1967384000000001</v>
      </c>
      <c r="T795" s="10">
        <v>4.1839706000000003</v>
      </c>
      <c r="U795" s="10">
        <v>4.1758620000000004</v>
      </c>
      <c r="V795" s="10">
        <v>4.1690861999999997</v>
      </c>
      <c r="W795" s="10">
        <v>4.1626405000000002</v>
      </c>
      <c r="X795" s="10">
        <v>4.1562343999999998</v>
      </c>
      <c r="Y795" s="10">
        <v>4.1495771000000001</v>
      </c>
      <c r="Z795" s="10">
        <v>4.1423778000000002</v>
      </c>
      <c r="AA795" s="10">
        <v>4.1343461000000001</v>
      </c>
      <c r="AB795" s="10">
        <v>4.1252953000000003</v>
      </c>
      <c r="AC795" s="10">
        <v>4.1153988999999997</v>
      </c>
      <c r="AD795" s="10">
        <v>4.1049081999999997</v>
      </c>
      <c r="AE795" s="10">
        <v>4.0940741000000003</v>
      </c>
      <c r="AF795" s="10">
        <v>4.0831473999999996</v>
      </c>
      <c r="AG795" s="10">
        <v>4.0723795000000003</v>
      </c>
      <c r="AH795" s="10">
        <v>4.0619795999999999</v>
      </c>
      <c r="AI795" s="10">
        <v>4.0519892999999998</v>
      </c>
      <c r="AJ795" s="10">
        <v>4.0424090000000001</v>
      </c>
      <c r="AK795" s="10">
        <v>4.0332388000000003</v>
      </c>
      <c r="AL795" s="10">
        <v>4.0244783999999996</v>
      </c>
      <c r="AM795" s="10">
        <v>4.0161284000000004</v>
      </c>
      <c r="AN795" s="10">
        <v>4.0081885000000002</v>
      </c>
      <c r="AO795" s="10">
        <v>4.0006589999999997</v>
      </c>
      <c r="AP795" s="10">
        <v>3.9935399</v>
      </c>
      <c r="AQ795" s="10">
        <v>3.9868313</v>
      </c>
      <c r="AR795" s="10">
        <v>3.9805332</v>
      </c>
      <c r="AS795" s="10">
        <v>3.9746457999999998</v>
      </c>
      <c r="AT795" s="10">
        <v>3.9691686000000002</v>
      </c>
      <c r="AU795" s="10">
        <v>3.9640979999999999</v>
      </c>
      <c r="AV795" s="10">
        <v>3.9594303000000002</v>
      </c>
      <c r="AW795" s="10">
        <v>3.9551612999999999</v>
      </c>
      <c r="AX795" s="10">
        <v>3.9512871000000001</v>
      </c>
      <c r="AY795" s="10">
        <v>3.9478037000000001</v>
      </c>
      <c r="AZ795" s="10">
        <v>3.9447070000000002</v>
      </c>
      <c r="BA795" s="10">
        <v>3.9419932000000002</v>
      </c>
      <c r="BB795" s="10">
        <v>3.9396580999999999</v>
      </c>
      <c r="BC795" s="10">
        <v>3.9376978</v>
      </c>
      <c r="BD795" s="10">
        <v>3.9361084000000002</v>
      </c>
      <c r="BE795" s="10">
        <v>3.9348857000000002</v>
      </c>
      <c r="BF795" s="10">
        <v>3.9340263000000002</v>
      </c>
      <c r="BG795" s="10">
        <v>3.9335289000000002</v>
      </c>
      <c r="BH795" s="10">
        <v>3.9333928</v>
      </c>
      <c r="BI795" s="10">
        <v>3.9336175</v>
      </c>
      <c r="BJ795" s="10">
        <v>3.9342024000000002</v>
      </c>
      <c r="BK795" s="10">
        <v>3.9351468999999999</v>
      </c>
      <c r="BL795" s="10">
        <v>3.9364503000000002</v>
      </c>
      <c r="BM795" s="10">
        <v>3.9381119999999998</v>
      </c>
      <c r="BN795" s="10">
        <v>3.9401315000000001</v>
      </c>
      <c r="BO795" s="10">
        <v>3.9425081999999998</v>
      </c>
      <c r="BP795" s="10">
        <v>3.9452414</v>
      </c>
      <c r="BQ795" s="10">
        <v>3.9483305</v>
      </c>
      <c r="BR795" s="10">
        <v>3.9739819000000001</v>
      </c>
      <c r="BS795" s="10">
        <v>4.0103292000000001</v>
      </c>
      <c r="BU795" s="9">
        <v>118.16</v>
      </c>
      <c r="BV795" s="9">
        <v>116.8</v>
      </c>
      <c r="BW795" s="9">
        <v>116.19</v>
      </c>
      <c r="BX795" s="9">
        <v>115.69</v>
      </c>
      <c r="BY795" s="9">
        <v>115.03</v>
      </c>
      <c r="BZ795" s="9">
        <v>113.66</v>
      </c>
      <c r="CA795" s="9">
        <v>113.59</v>
      </c>
      <c r="CB795" s="9">
        <v>114.72</v>
      </c>
      <c r="CC795" s="9">
        <v>113.22</v>
      </c>
      <c r="CD795" s="9">
        <v>114.26</v>
      </c>
      <c r="CE795" s="9">
        <v>114.76</v>
      </c>
      <c r="CF795" s="9">
        <v>115.22</v>
      </c>
      <c r="CG795" s="9">
        <v>114.31</v>
      </c>
      <c r="CH795" s="9">
        <v>110.56</v>
      </c>
      <c r="CI795" s="9">
        <v>99.22</v>
      </c>
      <c r="CJ795" s="9">
        <v>94.26</v>
      </c>
      <c r="CK795" s="9">
        <v>91.78</v>
      </c>
      <c r="CL795" s="9">
        <v>91.3</v>
      </c>
      <c r="CM795" s="9">
        <v>91.94</v>
      </c>
      <c r="CN795" s="9">
        <v>93.22</v>
      </c>
      <c r="CO795" s="9">
        <v>94.74</v>
      </c>
      <c r="CP795" s="9">
        <v>96.42</v>
      </c>
      <c r="CQ795" s="9">
        <v>97.83</v>
      </c>
      <c r="CR795" s="9">
        <v>99.03</v>
      </c>
      <c r="CS795" s="9">
        <v>97.32</v>
      </c>
      <c r="CT795" s="9">
        <v>90.8</v>
      </c>
      <c r="CU795" s="9">
        <v>80.239999999999995</v>
      </c>
      <c r="CV795" s="9">
        <v>76.5</v>
      </c>
      <c r="CW795" s="9">
        <v>75.16</v>
      </c>
      <c r="CX795" s="9">
        <v>76.290000000000006</v>
      </c>
      <c r="CY795" s="9">
        <v>76.569999999999993</v>
      </c>
      <c r="CZ795" s="9">
        <v>77.05</v>
      </c>
      <c r="DA795" s="9">
        <v>79.91</v>
      </c>
      <c r="DB795" s="9">
        <v>81.53</v>
      </c>
      <c r="DC795" s="9">
        <v>84.11</v>
      </c>
      <c r="DD795" s="9">
        <v>85.92</v>
      </c>
      <c r="DE795" s="9">
        <v>85.65</v>
      </c>
      <c r="DF795" s="9">
        <v>81.02</v>
      </c>
      <c r="DG795" s="9">
        <v>74.760000000000005</v>
      </c>
      <c r="DH795" s="9">
        <v>70.23</v>
      </c>
      <c r="DI795" s="9">
        <v>68.59</v>
      </c>
      <c r="DJ795" s="9">
        <v>69.33</v>
      </c>
      <c r="DK795" s="9">
        <v>67.849999999999994</v>
      </c>
      <c r="DL795" s="9">
        <v>71.14</v>
      </c>
      <c r="DM795" s="9">
        <v>74.430000000000007</v>
      </c>
      <c r="DN795" s="9">
        <v>76.709999999999994</v>
      </c>
      <c r="DO795" s="9">
        <v>77.989999999999995</v>
      </c>
      <c r="DP795" s="9">
        <v>78.06</v>
      </c>
      <c r="DR795" s="9">
        <v>97.5</v>
      </c>
      <c r="DS795" s="9">
        <v>93.05</v>
      </c>
      <c r="DT795" s="9">
        <v>90.35</v>
      </c>
      <c r="DU795" s="9">
        <v>87.6</v>
      </c>
      <c r="DV795" s="9">
        <v>87.35</v>
      </c>
      <c r="DW795" s="9">
        <v>85.05</v>
      </c>
      <c r="DX795" s="9">
        <v>85</v>
      </c>
      <c r="DY795" s="9">
        <v>87.7</v>
      </c>
      <c r="DZ795" s="9">
        <v>89.5</v>
      </c>
      <c r="EA795" s="9">
        <v>90</v>
      </c>
      <c r="EB795" s="9">
        <v>91.45</v>
      </c>
      <c r="EC795" s="9">
        <v>94.65</v>
      </c>
      <c r="ED795" s="9">
        <v>95.1</v>
      </c>
      <c r="EE795" s="9">
        <v>90</v>
      </c>
      <c r="EF795" s="9">
        <v>76.25</v>
      </c>
      <c r="EG795" s="9">
        <v>71.900000000000006</v>
      </c>
      <c r="EH795" s="9">
        <v>71</v>
      </c>
      <c r="EI795" s="9">
        <v>69.75</v>
      </c>
      <c r="EJ795" s="9">
        <v>69.650000000000006</v>
      </c>
      <c r="EK795" s="9">
        <v>71.8</v>
      </c>
      <c r="EL795" s="9">
        <v>78.099999999999994</v>
      </c>
      <c r="EM795" s="9">
        <v>80.099999999999994</v>
      </c>
      <c r="EN795" s="9">
        <v>80.400000000000006</v>
      </c>
      <c r="EO795" s="9">
        <v>80.400000000000006</v>
      </c>
      <c r="EP795" s="9">
        <v>79.8</v>
      </c>
      <c r="EQ795" s="9">
        <v>76.2</v>
      </c>
      <c r="ER795" s="9">
        <v>65.900000000000006</v>
      </c>
      <c r="ES795" s="9">
        <v>62.7</v>
      </c>
      <c r="ET795" s="9">
        <v>62.45</v>
      </c>
      <c r="EU795" s="9">
        <v>62.7</v>
      </c>
      <c r="EV795" s="9">
        <v>63.25</v>
      </c>
      <c r="EW795" s="9">
        <v>65.8</v>
      </c>
      <c r="EX795" s="9">
        <v>73</v>
      </c>
      <c r="EY795" s="9">
        <v>75.3</v>
      </c>
      <c r="EZ795" s="9">
        <v>75.55</v>
      </c>
      <c r="FA795" s="9">
        <v>75.45</v>
      </c>
      <c r="FB795" s="9">
        <v>74.95</v>
      </c>
      <c r="FC795" s="9">
        <v>72.400000000000006</v>
      </c>
      <c r="FD795" s="9">
        <v>65.2</v>
      </c>
      <c r="FE795" s="9">
        <v>62.95</v>
      </c>
      <c r="FF795" s="9">
        <v>62.8</v>
      </c>
      <c r="FG795" s="9">
        <v>63</v>
      </c>
      <c r="FH795" s="9">
        <v>63.4</v>
      </c>
      <c r="FI795" s="9">
        <v>65.2</v>
      </c>
      <c r="FJ795" s="9">
        <v>70.400000000000006</v>
      </c>
      <c r="FK795" s="9">
        <v>72.099999999999994</v>
      </c>
      <c r="FL795" s="9">
        <v>72.349999999999994</v>
      </c>
      <c r="FM795" s="9">
        <v>72.3</v>
      </c>
      <c r="FO795" s="9">
        <v>84.045199999999994</v>
      </c>
      <c r="FP795" s="7">
        <v>77.84</v>
      </c>
      <c r="FQ795" s="9">
        <v>1.2498</v>
      </c>
      <c r="FR795" s="7">
        <f t="shared" si="148"/>
        <v>62.281965114418306</v>
      </c>
      <c r="FT795" s="7">
        <v>4.47</v>
      </c>
      <c r="FU795" s="7">
        <v>4.68</v>
      </c>
      <c r="FV795" s="9">
        <v>84.108099999999993</v>
      </c>
      <c r="FX795" s="9">
        <v>77.05</v>
      </c>
      <c r="FY795" s="9">
        <v>75.87</v>
      </c>
      <c r="FZ795" s="9">
        <v>74.67</v>
      </c>
      <c r="GA795" s="9">
        <v>72.67</v>
      </c>
      <c r="GB795" s="9">
        <v>70.430000000000007</v>
      </c>
    </row>
    <row r="796" spans="1:187" x14ac:dyDescent="0.25">
      <c r="A796" s="6">
        <f t="shared" si="149"/>
        <v>45665</v>
      </c>
      <c r="B796" s="13">
        <f t="shared" si="143"/>
        <v>1</v>
      </c>
      <c r="C796" s="13">
        <f t="shared" si="144"/>
        <v>2025</v>
      </c>
      <c r="D796">
        <f t="shared" si="145"/>
        <v>202501</v>
      </c>
      <c r="E796">
        <f t="shared" si="146"/>
        <v>1</v>
      </c>
      <c r="F796">
        <f t="shared" si="147"/>
        <v>202501</v>
      </c>
      <c r="G796" t="s">
        <v>1950</v>
      </c>
      <c r="H796" s="9">
        <v>4.75</v>
      </c>
      <c r="I796" s="9">
        <v>4.7</v>
      </c>
      <c r="J796" s="10">
        <v>4.6151372999999998</v>
      </c>
      <c r="K796" s="10">
        <v>4.5287964000000001</v>
      </c>
      <c r="L796" s="10">
        <v>4.4759514999999999</v>
      </c>
      <c r="M796" s="10">
        <v>4.4368204000000002</v>
      </c>
      <c r="N796" s="10">
        <v>4.4010511000000001</v>
      </c>
      <c r="O796" s="10">
        <v>4.3672281000000002</v>
      </c>
      <c r="P796" s="10">
        <v>4.3364381999999999</v>
      </c>
      <c r="Q796" s="10">
        <v>4.3106873999999999</v>
      </c>
      <c r="R796" s="10">
        <v>4.2913924000000003</v>
      </c>
      <c r="S796" s="10">
        <v>4.2786645999999999</v>
      </c>
      <c r="T796" s="10">
        <v>4.2714733000000003</v>
      </c>
      <c r="U796" s="10">
        <v>4.2682713000000003</v>
      </c>
      <c r="V796" s="10">
        <v>4.2659852000000003</v>
      </c>
      <c r="W796" s="10">
        <v>4.2636770000000004</v>
      </c>
      <c r="X796" s="10">
        <v>4.2610773000000002</v>
      </c>
      <c r="Y796" s="10">
        <v>4.257917</v>
      </c>
      <c r="Z796" s="10">
        <v>4.2539268000000003</v>
      </c>
      <c r="AA796" s="10">
        <v>4.2488375999999999</v>
      </c>
      <c r="AB796" s="10">
        <v>4.2424742000000002</v>
      </c>
      <c r="AC796" s="10">
        <v>4.2349864999999998</v>
      </c>
      <c r="AD796" s="10">
        <v>4.2265945</v>
      </c>
      <c r="AE796" s="10">
        <v>4.2175181000000004</v>
      </c>
      <c r="AF796" s="10">
        <v>4.2079770999999999</v>
      </c>
      <c r="AG796" s="10">
        <v>4.1981915000000001</v>
      </c>
      <c r="AH796" s="10">
        <v>4.1883520000000001</v>
      </c>
      <c r="AI796" s="10">
        <v>4.1785328000000002</v>
      </c>
      <c r="AJ796" s="10">
        <v>4.1687789999999998</v>
      </c>
      <c r="AK796" s="10">
        <v>4.1591354999999997</v>
      </c>
      <c r="AL796" s="10">
        <v>4.1496472999999998</v>
      </c>
      <c r="AM796" s="10">
        <v>4.1403596</v>
      </c>
      <c r="AN796" s="10">
        <v>4.1313171999999998</v>
      </c>
      <c r="AO796" s="10">
        <v>4.1225652000000004</v>
      </c>
      <c r="AP796" s="10">
        <v>4.1141487999999997</v>
      </c>
      <c r="AQ796" s="10">
        <v>4.1061128</v>
      </c>
      <c r="AR796" s="10">
        <v>4.0985022000000004</v>
      </c>
      <c r="AS796" s="10">
        <v>4.0913621999999998</v>
      </c>
      <c r="AT796" s="10">
        <v>4.0847312999999996</v>
      </c>
      <c r="AU796" s="10">
        <v>4.0786170000000004</v>
      </c>
      <c r="AV796" s="10">
        <v>4.0730171000000004</v>
      </c>
      <c r="AW796" s="10">
        <v>4.0679297999999999</v>
      </c>
      <c r="AX796" s="10">
        <v>4.0633527999999997</v>
      </c>
      <c r="AY796" s="10">
        <v>4.0592841000000002</v>
      </c>
      <c r="AZ796" s="10">
        <v>4.0557217999999997</v>
      </c>
      <c r="BA796" s="10">
        <v>4.0526635999999998</v>
      </c>
      <c r="BB796" s="10">
        <v>4.0501076999999999</v>
      </c>
      <c r="BC796" s="10">
        <v>4.0480517999999996</v>
      </c>
      <c r="BD796" s="10">
        <v>4.046494</v>
      </c>
      <c r="BE796" s="10">
        <v>4.0454321999999996</v>
      </c>
      <c r="BF796" s="10">
        <v>4.0448627000000004</v>
      </c>
      <c r="BG796" s="10">
        <v>4.0447740999999997</v>
      </c>
      <c r="BH796" s="10">
        <v>4.0451531999999997</v>
      </c>
      <c r="BI796" s="10">
        <v>4.0459864999999997</v>
      </c>
      <c r="BJ796" s="10">
        <v>4.0472609000000004</v>
      </c>
      <c r="BK796" s="10">
        <v>4.0489628</v>
      </c>
      <c r="BL796" s="10">
        <v>4.0510790999999999</v>
      </c>
      <c r="BM796" s="10">
        <v>4.0535962999999997</v>
      </c>
      <c r="BN796" s="10">
        <v>4.0565011000000002</v>
      </c>
      <c r="BO796" s="10">
        <v>4.0597801999999996</v>
      </c>
      <c r="BP796" s="10">
        <v>4.0634202999999998</v>
      </c>
      <c r="BQ796" s="10">
        <v>4.0674080000000004</v>
      </c>
      <c r="BR796" s="10">
        <v>4.0978995999999999</v>
      </c>
      <c r="BS796" s="10">
        <v>4.1376219000000001</v>
      </c>
      <c r="BU796" s="9">
        <v>114.03</v>
      </c>
      <c r="BV796" s="9">
        <v>112.54</v>
      </c>
      <c r="BW796" s="9">
        <v>112</v>
      </c>
      <c r="BX796" s="9">
        <v>111.38</v>
      </c>
      <c r="BY796" s="9">
        <v>110.6</v>
      </c>
      <c r="BZ796" s="9">
        <v>109.45</v>
      </c>
      <c r="CA796" s="9">
        <v>109.71</v>
      </c>
      <c r="CB796" s="9">
        <v>111.22</v>
      </c>
      <c r="CC796" s="9">
        <v>109.75</v>
      </c>
      <c r="CD796" s="9">
        <v>111.08</v>
      </c>
      <c r="CE796" s="9">
        <v>111.76</v>
      </c>
      <c r="CF796" s="9">
        <v>112.41</v>
      </c>
      <c r="CG796" s="9">
        <v>111.61</v>
      </c>
      <c r="CH796" s="9">
        <v>107.99</v>
      </c>
      <c r="CI796" s="9">
        <v>97.54</v>
      </c>
      <c r="CJ796" s="9">
        <v>92.76</v>
      </c>
      <c r="CK796" s="9">
        <v>90.28</v>
      </c>
      <c r="CL796" s="9">
        <v>89.65</v>
      </c>
      <c r="CM796" s="9">
        <v>90.31</v>
      </c>
      <c r="CN796" s="9">
        <v>91.59</v>
      </c>
      <c r="CO796" s="9">
        <v>93.42</v>
      </c>
      <c r="CP796" s="9">
        <v>95.12</v>
      </c>
      <c r="CQ796" s="9">
        <v>96.51</v>
      </c>
      <c r="CR796" s="9">
        <v>98.43</v>
      </c>
      <c r="CS796" s="9">
        <v>96.71</v>
      </c>
      <c r="CT796" s="9">
        <v>89.4</v>
      </c>
      <c r="CU796" s="9">
        <v>79.959999999999994</v>
      </c>
      <c r="CV796" s="9">
        <v>76.22</v>
      </c>
      <c r="CW796" s="9">
        <v>74.88</v>
      </c>
      <c r="CX796" s="9">
        <v>76.010000000000005</v>
      </c>
      <c r="CY796" s="9">
        <v>76.290000000000006</v>
      </c>
      <c r="CZ796" s="9">
        <v>76.760000000000005</v>
      </c>
      <c r="DA796" s="9">
        <v>79.72</v>
      </c>
      <c r="DB796" s="9">
        <v>81.36</v>
      </c>
      <c r="DC796" s="9">
        <v>83.92</v>
      </c>
      <c r="DD796" s="9">
        <v>85.37</v>
      </c>
      <c r="DE796" s="9">
        <v>85.03</v>
      </c>
      <c r="DF796" s="9">
        <v>80.33</v>
      </c>
      <c r="DG796" s="9">
        <v>74.739999999999995</v>
      </c>
      <c r="DH796" s="9">
        <v>70.040000000000006</v>
      </c>
      <c r="DI796" s="9">
        <v>68.22</v>
      </c>
      <c r="DJ796" s="9">
        <v>68.05</v>
      </c>
      <c r="DK796" s="9">
        <v>68.05</v>
      </c>
      <c r="DL796" s="9">
        <v>71.19</v>
      </c>
      <c r="DM796" s="9">
        <v>74.16</v>
      </c>
      <c r="DN796" s="9">
        <v>76.260000000000005</v>
      </c>
      <c r="DO796" s="9">
        <v>77.3</v>
      </c>
      <c r="DP796" s="9">
        <v>77.47</v>
      </c>
      <c r="DR796" s="9">
        <v>94.5</v>
      </c>
      <c r="DS796" s="9">
        <v>89.8</v>
      </c>
      <c r="DT796" s="9">
        <v>86.95</v>
      </c>
      <c r="DU796" s="9">
        <v>84.45</v>
      </c>
      <c r="DV796" s="9">
        <v>84</v>
      </c>
      <c r="DW796" s="9">
        <v>82.35</v>
      </c>
      <c r="DX796" s="9">
        <v>82.3</v>
      </c>
      <c r="DY796" s="9">
        <v>85</v>
      </c>
      <c r="DZ796" s="9">
        <v>86.8</v>
      </c>
      <c r="EA796" s="9">
        <v>87.3</v>
      </c>
      <c r="EB796" s="9">
        <v>88.75</v>
      </c>
      <c r="EC796" s="9">
        <v>91.95</v>
      </c>
      <c r="ED796" s="9">
        <v>92.4</v>
      </c>
      <c r="EE796" s="9">
        <v>87.3</v>
      </c>
      <c r="EF796" s="9">
        <v>74.650000000000006</v>
      </c>
      <c r="EG796" s="9">
        <v>70.599999999999994</v>
      </c>
      <c r="EH796" s="9">
        <v>69.650000000000006</v>
      </c>
      <c r="EI796" s="9">
        <v>68.099999999999994</v>
      </c>
      <c r="EJ796" s="9">
        <v>67.95</v>
      </c>
      <c r="EK796" s="9">
        <v>70.3</v>
      </c>
      <c r="EL796" s="9">
        <v>77.349999999999994</v>
      </c>
      <c r="EM796" s="9">
        <v>79.599999999999994</v>
      </c>
      <c r="EN796" s="9">
        <v>79.900000000000006</v>
      </c>
      <c r="EO796" s="9">
        <v>79.849999999999994</v>
      </c>
      <c r="EP796" s="9">
        <v>79.25</v>
      </c>
      <c r="EQ796" s="9">
        <v>75.55</v>
      </c>
      <c r="ER796" s="9">
        <v>65.150000000000006</v>
      </c>
      <c r="ES796" s="9">
        <v>61.9</v>
      </c>
      <c r="ET796" s="9">
        <v>61.65</v>
      </c>
      <c r="EU796" s="9">
        <v>61.9</v>
      </c>
      <c r="EV796" s="9">
        <v>62.45</v>
      </c>
      <c r="EW796" s="9">
        <v>65.099999999999994</v>
      </c>
      <c r="EX796" s="9">
        <v>72.55</v>
      </c>
      <c r="EY796" s="9">
        <v>74.95</v>
      </c>
      <c r="EZ796" s="9">
        <v>75.2</v>
      </c>
      <c r="FA796" s="9">
        <v>75.099999999999994</v>
      </c>
      <c r="FB796" s="9">
        <v>74.599999999999994</v>
      </c>
      <c r="FC796" s="9">
        <v>71.849999999999994</v>
      </c>
      <c r="FD796" s="9">
        <v>64.099999999999994</v>
      </c>
      <c r="FE796" s="9">
        <v>61.65</v>
      </c>
      <c r="FF796" s="9">
        <v>61.5</v>
      </c>
      <c r="FG796" s="9">
        <v>61.7</v>
      </c>
      <c r="FH796" s="9">
        <v>62.1</v>
      </c>
      <c r="FI796" s="9">
        <v>63.95</v>
      </c>
      <c r="FJ796" s="9">
        <v>69.150000000000006</v>
      </c>
      <c r="FK796" s="9">
        <v>70.849999999999994</v>
      </c>
      <c r="FL796" s="9">
        <v>71.05</v>
      </c>
      <c r="FM796" s="9">
        <v>71.05</v>
      </c>
      <c r="FO796" s="9">
        <v>83.346800000000002</v>
      </c>
      <c r="FP796" s="7">
        <v>77.37</v>
      </c>
      <c r="FQ796" s="9">
        <v>1.2342</v>
      </c>
      <c r="FR796" s="7">
        <f t="shared" si="148"/>
        <v>62.688381137579007</v>
      </c>
      <c r="FT796" s="7">
        <v>4.53</v>
      </c>
      <c r="FU796" s="7">
        <v>4.8099999999999996</v>
      </c>
      <c r="FV796" s="9">
        <v>83.408799999999999</v>
      </c>
      <c r="FX796" s="9">
        <v>76.16</v>
      </c>
      <c r="FY796" s="9">
        <v>75.11</v>
      </c>
      <c r="FZ796" s="9">
        <v>74</v>
      </c>
      <c r="GA796" s="9">
        <v>72.12</v>
      </c>
      <c r="GB796" s="9">
        <v>70.010000000000005</v>
      </c>
    </row>
    <row r="797" spans="1:187" x14ac:dyDescent="0.25">
      <c r="A797" s="6">
        <f t="shared" si="149"/>
        <v>45666</v>
      </c>
      <c r="B797" s="13">
        <f t="shared" si="143"/>
        <v>1</v>
      </c>
      <c r="C797" s="13">
        <f t="shared" si="144"/>
        <v>2025</v>
      </c>
      <c r="D797">
        <f t="shared" si="145"/>
        <v>202501</v>
      </c>
      <c r="E797">
        <f t="shared" si="146"/>
        <v>1</v>
      </c>
      <c r="F797">
        <f t="shared" si="147"/>
        <v>202501</v>
      </c>
      <c r="G797" t="s">
        <v>1951</v>
      </c>
      <c r="H797" s="9">
        <v>4.75</v>
      </c>
      <c r="I797" s="9">
        <v>4.7</v>
      </c>
      <c r="J797" s="10">
        <v>4.604997</v>
      </c>
      <c r="K797" s="10">
        <v>4.5109165000000004</v>
      </c>
      <c r="L797" s="10">
        <v>4.4542539999999997</v>
      </c>
      <c r="M797" s="10">
        <v>4.4128635999999997</v>
      </c>
      <c r="N797" s="10">
        <v>4.3754508999999997</v>
      </c>
      <c r="O797" s="10">
        <v>4.3405304999999998</v>
      </c>
      <c r="P797" s="10">
        <v>4.3092492</v>
      </c>
      <c r="Q797" s="10">
        <v>4.2835403000000003</v>
      </c>
      <c r="R797" s="10">
        <v>4.2646319999999998</v>
      </c>
      <c r="S797" s="10">
        <v>4.2524287000000003</v>
      </c>
      <c r="T797" s="10">
        <v>4.2457649000000002</v>
      </c>
      <c r="U797" s="10">
        <v>4.2428298</v>
      </c>
      <c r="V797" s="10">
        <v>4.2404627000000001</v>
      </c>
      <c r="W797" s="10">
        <v>4.2377713000000004</v>
      </c>
      <c r="X797" s="10">
        <v>4.2345527000000001</v>
      </c>
      <c r="Y797" s="10">
        <v>4.2306036999999996</v>
      </c>
      <c r="Z797" s="10">
        <v>4.2257211999999997</v>
      </c>
      <c r="AA797" s="10">
        <v>4.2197022000000004</v>
      </c>
      <c r="AB797" s="10">
        <v>4.2124359</v>
      </c>
      <c r="AC797" s="10">
        <v>4.2041304999999998</v>
      </c>
      <c r="AD797" s="10">
        <v>4.1950630999999996</v>
      </c>
      <c r="AE797" s="10">
        <v>4.1855105000000004</v>
      </c>
      <c r="AF797" s="10">
        <v>4.1757493999999999</v>
      </c>
      <c r="AG797" s="10">
        <v>4.1660570000000003</v>
      </c>
      <c r="AH797" s="10">
        <v>4.1566732999999996</v>
      </c>
      <c r="AI797" s="10">
        <v>4.1476594999999996</v>
      </c>
      <c r="AJ797" s="10">
        <v>4.1390225000000003</v>
      </c>
      <c r="AK797" s="10">
        <v>4.1307687</v>
      </c>
      <c r="AL797" s="10">
        <v>4.1229049</v>
      </c>
      <c r="AM797" s="10">
        <v>4.1154377999999996</v>
      </c>
      <c r="AN797" s="10">
        <v>4.1083740999999998</v>
      </c>
      <c r="AO797" s="10">
        <v>4.1017203999999996</v>
      </c>
      <c r="AP797" s="10">
        <v>4.0954834</v>
      </c>
      <c r="AQ797" s="10">
        <v>4.0896698999999996</v>
      </c>
      <c r="AR797" s="10">
        <v>4.0842865000000002</v>
      </c>
      <c r="AS797" s="10">
        <v>4.0793397999999996</v>
      </c>
      <c r="AT797" s="10">
        <v>4.0748346</v>
      </c>
      <c r="AU797" s="10">
        <v>4.0707661000000002</v>
      </c>
      <c r="AV797" s="10">
        <v>4.0671274999999998</v>
      </c>
      <c r="AW797" s="10">
        <v>4.0639114999999997</v>
      </c>
      <c r="AX797" s="10">
        <v>4.0611110999999998</v>
      </c>
      <c r="AY797" s="10">
        <v>4.0587191999999996</v>
      </c>
      <c r="AZ797" s="10">
        <v>4.0567288000000001</v>
      </c>
      <c r="BA797" s="10">
        <v>4.0551326000000003</v>
      </c>
      <c r="BB797" s="10">
        <v>4.0539237000000004</v>
      </c>
      <c r="BC797" s="10">
        <v>4.0530949999999999</v>
      </c>
      <c r="BD797" s="10">
        <v>4.0526394000000003</v>
      </c>
      <c r="BE797" s="10">
        <v>4.0525498000000004</v>
      </c>
      <c r="BF797" s="10">
        <v>4.0528193999999997</v>
      </c>
      <c r="BG797" s="10">
        <v>4.0534429999999997</v>
      </c>
      <c r="BH797" s="10">
        <v>4.0544155000000002</v>
      </c>
      <c r="BI797" s="10">
        <v>4.0557319999999999</v>
      </c>
      <c r="BJ797" s="10">
        <v>4.0573874999999999</v>
      </c>
      <c r="BK797" s="10">
        <v>4.0593772000000001</v>
      </c>
      <c r="BL797" s="10">
        <v>4.0616960999999998</v>
      </c>
      <c r="BM797" s="10">
        <v>4.0643390999999998</v>
      </c>
      <c r="BN797" s="10">
        <v>4.0673015000000001</v>
      </c>
      <c r="BO797" s="10">
        <v>4.0705780999999996</v>
      </c>
      <c r="BP797" s="10">
        <v>4.0741642000000002</v>
      </c>
      <c r="BQ797" s="10">
        <v>4.0780545999999998</v>
      </c>
      <c r="BR797" s="10">
        <v>4.1073456999999998</v>
      </c>
      <c r="BS797" s="10">
        <v>4.1453322000000004</v>
      </c>
      <c r="BU797" s="9">
        <v>112.93</v>
      </c>
      <c r="BV797" s="9">
        <v>111.51</v>
      </c>
      <c r="BW797" s="9">
        <v>111</v>
      </c>
      <c r="BX797" s="9">
        <v>110.75</v>
      </c>
      <c r="BY797" s="9">
        <v>110.18</v>
      </c>
      <c r="BZ797" s="9">
        <v>108.78</v>
      </c>
      <c r="CA797" s="9">
        <v>109.09</v>
      </c>
      <c r="CB797" s="9">
        <v>110.57</v>
      </c>
      <c r="CC797" s="9">
        <v>109.07</v>
      </c>
      <c r="CD797" s="9">
        <v>110.7</v>
      </c>
      <c r="CE797" s="9">
        <v>111.83</v>
      </c>
      <c r="CF797" s="9">
        <v>112.29</v>
      </c>
      <c r="CG797" s="9">
        <v>111.52</v>
      </c>
      <c r="CH797" s="9">
        <v>107.93</v>
      </c>
      <c r="CI797" s="9">
        <v>97.29</v>
      </c>
      <c r="CJ797" s="9">
        <v>92.48</v>
      </c>
      <c r="CK797" s="9">
        <v>90.32</v>
      </c>
      <c r="CL797" s="9">
        <v>89.52</v>
      </c>
      <c r="CM797" s="9">
        <v>90.17</v>
      </c>
      <c r="CN797" s="9">
        <v>91.44</v>
      </c>
      <c r="CO797" s="9">
        <v>93.15</v>
      </c>
      <c r="CP797" s="9">
        <v>94.91</v>
      </c>
      <c r="CQ797" s="9">
        <v>96.29</v>
      </c>
      <c r="CR797" s="9">
        <v>98.04</v>
      </c>
      <c r="CS797" s="9">
        <v>96.32</v>
      </c>
      <c r="CT797" s="9">
        <v>88.99</v>
      </c>
      <c r="CU797" s="9">
        <v>79.52</v>
      </c>
      <c r="CV797" s="9">
        <v>75.75</v>
      </c>
      <c r="CW797" s="9">
        <v>74.52</v>
      </c>
      <c r="CX797" s="9">
        <v>76.09</v>
      </c>
      <c r="CY797" s="9">
        <v>76.36</v>
      </c>
      <c r="CZ797" s="9">
        <v>76.819999999999993</v>
      </c>
      <c r="DA797" s="9">
        <v>79.41</v>
      </c>
      <c r="DB797" s="9">
        <v>81.040000000000006</v>
      </c>
      <c r="DC797" s="9">
        <v>83.58</v>
      </c>
      <c r="DD797" s="9">
        <v>84.98</v>
      </c>
      <c r="DE797" s="9">
        <v>84.6</v>
      </c>
      <c r="DF797" s="9">
        <v>79.900000000000006</v>
      </c>
      <c r="DG797" s="9">
        <v>74.37</v>
      </c>
      <c r="DH797" s="9">
        <v>69.67</v>
      </c>
      <c r="DI797" s="9">
        <v>67.849999999999994</v>
      </c>
      <c r="DJ797" s="9">
        <v>67.67</v>
      </c>
      <c r="DK797" s="9">
        <v>67.67</v>
      </c>
      <c r="DL797" s="9">
        <v>70.81</v>
      </c>
      <c r="DM797" s="9">
        <v>73.77</v>
      </c>
      <c r="DN797" s="9">
        <v>75.88</v>
      </c>
      <c r="DO797" s="9">
        <v>76.92</v>
      </c>
      <c r="DP797" s="9">
        <v>77.38</v>
      </c>
      <c r="DR797" s="9">
        <v>92.9</v>
      </c>
      <c r="DS797" s="9">
        <v>88.9</v>
      </c>
      <c r="DT797" s="9">
        <v>86.2</v>
      </c>
      <c r="DU797" s="9">
        <v>83.25</v>
      </c>
      <c r="DV797" s="9">
        <v>81.7</v>
      </c>
      <c r="DW797" s="9">
        <v>82.05</v>
      </c>
      <c r="DX797" s="9">
        <v>82</v>
      </c>
      <c r="DY797" s="9">
        <v>84.7</v>
      </c>
      <c r="DZ797" s="9">
        <v>86.95</v>
      </c>
      <c r="EA797" s="9">
        <v>87.45</v>
      </c>
      <c r="EB797" s="9">
        <v>88.9</v>
      </c>
      <c r="EC797" s="9">
        <v>92.2</v>
      </c>
      <c r="ED797" s="9">
        <v>92.65</v>
      </c>
      <c r="EE797" s="9">
        <v>87.55</v>
      </c>
      <c r="EF797" s="9">
        <v>74.400000000000006</v>
      </c>
      <c r="EG797" s="9">
        <v>70.2</v>
      </c>
      <c r="EH797" s="9">
        <v>69.2</v>
      </c>
      <c r="EI797" s="9">
        <v>67.55</v>
      </c>
      <c r="EJ797" s="9">
        <v>67.400000000000006</v>
      </c>
      <c r="EK797" s="9">
        <v>69.95</v>
      </c>
      <c r="EL797" s="9">
        <v>77.3</v>
      </c>
      <c r="EM797" s="9">
        <v>79.7</v>
      </c>
      <c r="EN797" s="9">
        <v>80</v>
      </c>
      <c r="EO797" s="9">
        <v>79.95</v>
      </c>
      <c r="EP797" s="9">
        <v>79.349999999999994</v>
      </c>
      <c r="EQ797" s="9">
        <v>75.5</v>
      </c>
      <c r="ER797" s="9">
        <v>64.849999999999994</v>
      </c>
      <c r="ES797" s="9">
        <v>61.55</v>
      </c>
      <c r="ET797" s="9">
        <v>61.3</v>
      </c>
      <c r="EU797" s="9">
        <v>61.55</v>
      </c>
      <c r="EV797" s="9">
        <v>62.1</v>
      </c>
      <c r="EW797" s="9">
        <v>64.849999999999994</v>
      </c>
      <c r="EX797" s="9">
        <v>72.400000000000006</v>
      </c>
      <c r="EY797" s="9">
        <v>74.8</v>
      </c>
      <c r="EZ797" s="9">
        <v>75.05</v>
      </c>
      <c r="FA797" s="9">
        <v>74.95</v>
      </c>
      <c r="FB797" s="9">
        <v>74.45</v>
      </c>
      <c r="FC797" s="9">
        <v>71.75</v>
      </c>
      <c r="FD797" s="9">
        <v>64.349999999999994</v>
      </c>
      <c r="FE797" s="9">
        <v>62.05</v>
      </c>
      <c r="FF797" s="9">
        <v>61.9</v>
      </c>
      <c r="FG797" s="9">
        <v>62.1</v>
      </c>
      <c r="FH797" s="9">
        <v>62.5</v>
      </c>
      <c r="FI797" s="9">
        <v>64.349999999999994</v>
      </c>
      <c r="FJ797" s="9">
        <v>69.55</v>
      </c>
      <c r="FK797" s="9">
        <v>71.2</v>
      </c>
      <c r="FL797" s="9">
        <v>71.45</v>
      </c>
      <c r="FM797" s="9">
        <v>71.45</v>
      </c>
      <c r="FO797" s="9">
        <v>83.069699999999997</v>
      </c>
      <c r="FP797" s="7">
        <v>78.44</v>
      </c>
      <c r="FQ797" s="9">
        <v>1.2302999999999999</v>
      </c>
      <c r="FR797" s="7">
        <f t="shared" si="148"/>
        <v>63.756807282776556</v>
      </c>
      <c r="FT797" s="7">
        <v>4.5199999999999996</v>
      </c>
      <c r="FU797" s="7">
        <v>4.82</v>
      </c>
      <c r="FV797" s="9">
        <v>83.141599999999997</v>
      </c>
      <c r="FX797" s="9">
        <v>76.92</v>
      </c>
      <c r="FY797" s="9">
        <v>75.709999999999994</v>
      </c>
      <c r="FZ797" s="9">
        <v>74.459999999999994</v>
      </c>
      <c r="GA797" s="9">
        <v>72.41</v>
      </c>
      <c r="GB797" s="9">
        <v>70.11</v>
      </c>
    </row>
    <row r="798" spans="1:187" x14ac:dyDescent="0.25">
      <c r="A798" s="6">
        <f t="shared" si="149"/>
        <v>45667</v>
      </c>
      <c r="B798" s="13">
        <f t="shared" si="143"/>
        <v>1</v>
      </c>
      <c r="C798" s="13">
        <f t="shared" si="144"/>
        <v>2025</v>
      </c>
      <c r="D798">
        <f t="shared" si="145"/>
        <v>202501</v>
      </c>
      <c r="E798">
        <f t="shared" si="146"/>
        <v>1</v>
      </c>
      <c r="F798">
        <f t="shared" si="147"/>
        <v>202501</v>
      </c>
      <c r="G798" t="s">
        <v>1952</v>
      </c>
      <c r="H798" s="9">
        <v>4.75</v>
      </c>
      <c r="I798" s="9">
        <v>4.7</v>
      </c>
      <c r="J798" s="10">
        <v>4.6000014</v>
      </c>
      <c r="K798" s="10">
        <v>4.5105073999999998</v>
      </c>
      <c r="L798" s="10">
        <v>4.4564779999999997</v>
      </c>
      <c r="M798" s="10">
        <v>4.4178169</v>
      </c>
      <c r="N798" s="10">
        <v>4.3838371</v>
      </c>
      <c r="O798" s="10">
        <v>4.3527019999999998</v>
      </c>
      <c r="P798" s="10">
        <v>4.3253637999999999</v>
      </c>
      <c r="Q798" s="10">
        <v>4.3036259000000001</v>
      </c>
      <c r="R798" s="10">
        <v>4.2884736999999999</v>
      </c>
      <c r="S798" s="10">
        <v>4.2794683999999998</v>
      </c>
      <c r="T798" s="10">
        <v>4.2752442999999998</v>
      </c>
      <c r="U798" s="10">
        <v>4.2738436999999996</v>
      </c>
      <c r="V798" s="10">
        <v>4.2719405999999998</v>
      </c>
      <c r="W798" s="10">
        <v>4.2687337999999997</v>
      </c>
      <c r="X798" s="10">
        <v>4.2643351999999997</v>
      </c>
      <c r="Y798" s="10">
        <v>4.2588564</v>
      </c>
      <c r="Z798" s="10">
        <v>4.2524091999999998</v>
      </c>
      <c r="AA798" s="10">
        <v>4.2451055999999996</v>
      </c>
      <c r="AB798" s="10">
        <v>4.2370675000000002</v>
      </c>
      <c r="AC798" s="10">
        <v>4.2284514</v>
      </c>
      <c r="AD798" s="10">
        <v>4.2194218000000001</v>
      </c>
      <c r="AE798" s="10">
        <v>4.2101426999999996</v>
      </c>
      <c r="AF798" s="10">
        <v>4.2007783999999999</v>
      </c>
      <c r="AG798" s="10">
        <v>4.1914930999999997</v>
      </c>
      <c r="AH798" s="10">
        <v>4.1824285000000003</v>
      </c>
      <c r="AI798" s="10">
        <v>4.1736263999999998</v>
      </c>
      <c r="AJ798" s="10">
        <v>4.1651012999999999</v>
      </c>
      <c r="AK798" s="10">
        <v>4.1568674999999997</v>
      </c>
      <c r="AL798" s="10">
        <v>4.1489393999999997</v>
      </c>
      <c r="AM798" s="10">
        <v>4.1413314999999997</v>
      </c>
      <c r="AN798" s="10">
        <v>4.1340580999999998</v>
      </c>
      <c r="AO798" s="10">
        <v>4.1271335000000002</v>
      </c>
      <c r="AP798" s="10">
        <v>4.1205723000000001</v>
      </c>
      <c r="AQ798" s="10">
        <v>4.1143887000000001</v>
      </c>
      <c r="AR798" s="10">
        <v>4.1085972000000002</v>
      </c>
      <c r="AS798" s="10">
        <v>4.1032123</v>
      </c>
      <c r="AT798" s="10">
        <v>4.0982456000000003</v>
      </c>
      <c r="AU798" s="10">
        <v>4.0936988999999997</v>
      </c>
      <c r="AV798" s="10">
        <v>4.0895713000000002</v>
      </c>
      <c r="AW798" s="10">
        <v>4.0858618</v>
      </c>
      <c r="AX798" s="10">
        <v>4.0825696999999996</v>
      </c>
      <c r="AY798" s="10">
        <v>4.0796938999999997</v>
      </c>
      <c r="AZ798" s="10">
        <v>4.0772336999999998</v>
      </c>
      <c r="BA798" s="10">
        <v>4.0751881000000001</v>
      </c>
      <c r="BB798" s="10">
        <v>4.0735561000000002</v>
      </c>
      <c r="BC798" s="10">
        <v>4.0723371000000004</v>
      </c>
      <c r="BD798" s="10">
        <v>4.0715298999999998</v>
      </c>
      <c r="BE798" s="10">
        <v>4.0711338000000001</v>
      </c>
      <c r="BF798" s="10">
        <v>4.0711462000000003</v>
      </c>
      <c r="BG798" s="10">
        <v>4.0715577999999999</v>
      </c>
      <c r="BH798" s="10">
        <v>4.0723571999999999</v>
      </c>
      <c r="BI798" s="10">
        <v>4.0735330999999997</v>
      </c>
      <c r="BJ798" s="10">
        <v>4.0750739999999999</v>
      </c>
      <c r="BK798" s="10">
        <v>4.0769687000000001</v>
      </c>
      <c r="BL798" s="10">
        <v>4.0792058000000004</v>
      </c>
      <c r="BM798" s="10">
        <v>4.0817739</v>
      </c>
      <c r="BN798" s="10">
        <v>4.0846618000000001</v>
      </c>
      <c r="BO798" s="10">
        <v>4.0878579999999998</v>
      </c>
      <c r="BP798" s="10">
        <v>4.0913513000000004</v>
      </c>
      <c r="BQ798" s="10">
        <v>4.0951301999999998</v>
      </c>
      <c r="BR798" s="10">
        <v>4.1232951</v>
      </c>
      <c r="BS798" s="10">
        <v>4.1596601</v>
      </c>
      <c r="BU798" s="9">
        <v>113.07</v>
      </c>
      <c r="BV798" s="9">
        <v>111.79</v>
      </c>
      <c r="BW798" s="9">
        <v>111.44</v>
      </c>
      <c r="BX798" s="9">
        <v>111.34</v>
      </c>
      <c r="BY798" s="9">
        <v>111.03</v>
      </c>
      <c r="BZ798" s="9">
        <v>109.52</v>
      </c>
      <c r="CA798" s="9">
        <v>109.92</v>
      </c>
      <c r="CB798" s="9">
        <v>111.28</v>
      </c>
      <c r="CC798" s="9">
        <v>109.56</v>
      </c>
      <c r="CD798" s="9">
        <v>111.22</v>
      </c>
      <c r="CE798" s="9">
        <v>112.56</v>
      </c>
      <c r="CF798" s="9">
        <v>113.05</v>
      </c>
      <c r="CG798" s="9">
        <v>112.52</v>
      </c>
      <c r="CH798" s="9">
        <v>109</v>
      </c>
      <c r="CI798" s="9">
        <v>98.32</v>
      </c>
      <c r="CJ798" s="9">
        <v>93.5</v>
      </c>
      <c r="CK798" s="9">
        <v>91.33</v>
      </c>
      <c r="CL798" s="9">
        <v>90.61</v>
      </c>
      <c r="CM798" s="9">
        <v>91.24</v>
      </c>
      <c r="CN798" s="9">
        <v>92.51</v>
      </c>
      <c r="CO798" s="9">
        <v>94.13</v>
      </c>
      <c r="CP798" s="9">
        <v>95.9</v>
      </c>
      <c r="CQ798" s="9">
        <v>97.15</v>
      </c>
      <c r="CR798" s="9">
        <v>98.63</v>
      </c>
      <c r="CS798" s="9">
        <v>96.89</v>
      </c>
      <c r="CT798" s="9">
        <v>89.58</v>
      </c>
      <c r="CU798" s="9">
        <v>80.23</v>
      </c>
      <c r="CV798" s="9">
        <v>76.44</v>
      </c>
      <c r="CW798" s="9">
        <v>75.2</v>
      </c>
      <c r="CX798" s="9">
        <v>76.77</v>
      </c>
      <c r="CY798" s="9">
        <v>77.03</v>
      </c>
      <c r="CZ798" s="9">
        <v>77.489999999999995</v>
      </c>
      <c r="DA798" s="9">
        <v>79.83</v>
      </c>
      <c r="DB798" s="9">
        <v>81.45</v>
      </c>
      <c r="DC798" s="9">
        <v>83.99</v>
      </c>
      <c r="DD798" s="9">
        <v>85.5</v>
      </c>
      <c r="DE798" s="9">
        <v>85.12</v>
      </c>
      <c r="DF798" s="9">
        <v>80.41</v>
      </c>
      <c r="DG798" s="9">
        <v>74.89</v>
      </c>
      <c r="DH798" s="9">
        <v>70.19</v>
      </c>
      <c r="DI798" s="9">
        <v>68.37</v>
      </c>
      <c r="DJ798" s="9">
        <v>68.22</v>
      </c>
      <c r="DK798" s="9">
        <v>68.22</v>
      </c>
      <c r="DL798" s="9">
        <v>71.27</v>
      </c>
      <c r="DM798" s="9">
        <v>74.23</v>
      </c>
      <c r="DN798" s="9">
        <v>76.33</v>
      </c>
      <c r="DO798" s="9">
        <v>77.37</v>
      </c>
      <c r="DP798" s="9">
        <v>77.83</v>
      </c>
      <c r="DR798" s="9">
        <v>93.15</v>
      </c>
      <c r="DS798" s="9">
        <v>89.95</v>
      </c>
      <c r="DT798" s="9">
        <v>86.9</v>
      </c>
      <c r="DU798" s="9">
        <v>84</v>
      </c>
      <c r="DV798" s="9">
        <v>82.5</v>
      </c>
      <c r="DW798" s="9">
        <v>83.05</v>
      </c>
      <c r="DX798" s="9">
        <v>83</v>
      </c>
      <c r="DY798" s="9">
        <v>85.7</v>
      </c>
      <c r="DZ798" s="9">
        <v>87.85</v>
      </c>
      <c r="EA798" s="9">
        <v>88.35</v>
      </c>
      <c r="EB798" s="9">
        <v>89.8</v>
      </c>
      <c r="EC798" s="9">
        <v>93.1</v>
      </c>
      <c r="ED798" s="9">
        <v>93.55</v>
      </c>
      <c r="EE798" s="9">
        <v>88.45</v>
      </c>
      <c r="EF798" s="9">
        <v>74.900000000000006</v>
      </c>
      <c r="EG798" s="9">
        <v>70.55</v>
      </c>
      <c r="EH798" s="9">
        <v>69.5</v>
      </c>
      <c r="EI798" s="9">
        <v>67.849999999999994</v>
      </c>
      <c r="EJ798" s="9">
        <v>67.7</v>
      </c>
      <c r="EK798" s="9">
        <v>70.150000000000006</v>
      </c>
      <c r="EL798" s="9">
        <v>77.55</v>
      </c>
      <c r="EM798" s="9">
        <v>79.95</v>
      </c>
      <c r="EN798" s="9">
        <v>80.25</v>
      </c>
      <c r="EO798" s="9">
        <v>80.2</v>
      </c>
      <c r="EP798" s="9">
        <v>79.599999999999994</v>
      </c>
      <c r="EQ798" s="9">
        <v>75.8</v>
      </c>
      <c r="ER798" s="9">
        <v>65</v>
      </c>
      <c r="ES798" s="9">
        <v>61.65</v>
      </c>
      <c r="ET798" s="9">
        <v>61.4</v>
      </c>
      <c r="EU798" s="9">
        <v>61.65</v>
      </c>
      <c r="EV798" s="9">
        <v>62.2</v>
      </c>
      <c r="EW798" s="9">
        <v>64.75</v>
      </c>
      <c r="EX798" s="9">
        <v>71.95</v>
      </c>
      <c r="EY798" s="9">
        <v>74.25</v>
      </c>
      <c r="EZ798" s="9">
        <v>74.5</v>
      </c>
      <c r="FA798" s="9">
        <v>74.400000000000006</v>
      </c>
      <c r="FB798" s="9">
        <v>73.95</v>
      </c>
      <c r="FC798" s="9">
        <v>71.45</v>
      </c>
      <c r="FD798" s="9">
        <v>64.5</v>
      </c>
      <c r="FE798" s="9">
        <v>62.3</v>
      </c>
      <c r="FF798" s="9">
        <v>62.15</v>
      </c>
      <c r="FG798" s="9">
        <v>62.35</v>
      </c>
      <c r="FH798" s="9">
        <v>62.75</v>
      </c>
      <c r="FI798" s="9">
        <v>64.55</v>
      </c>
      <c r="FJ798" s="9">
        <v>69.75</v>
      </c>
      <c r="FK798" s="9">
        <v>71.45</v>
      </c>
      <c r="FL798" s="9">
        <v>71.650000000000006</v>
      </c>
      <c r="FM798" s="9">
        <v>71.650000000000006</v>
      </c>
      <c r="FO798" s="9">
        <v>82.8108</v>
      </c>
      <c r="FP798" s="7">
        <v>79.760000000000005</v>
      </c>
      <c r="FQ798" s="9">
        <v>1.2230000000000001</v>
      </c>
      <c r="FR798" s="7">
        <f t="shared" si="148"/>
        <v>65.216680294358142</v>
      </c>
      <c r="FT798" s="7">
        <v>4.54</v>
      </c>
      <c r="FU798" s="7">
        <v>4.8499999999999996</v>
      </c>
      <c r="FV798" s="9">
        <v>82.877899999999997</v>
      </c>
      <c r="FX798" s="9">
        <v>79.760000000000005</v>
      </c>
      <c r="FY798" s="9">
        <v>78.06</v>
      </c>
      <c r="FZ798" s="9">
        <v>76.17</v>
      </c>
      <c r="GA798" s="9">
        <v>73.5</v>
      </c>
      <c r="GB798" s="9">
        <v>70.64</v>
      </c>
    </row>
    <row r="799" spans="1:187" x14ac:dyDescent="0.25">
      <c r="A799" s="6">
        <f t="shared" si="149"/>
        <v>45670</v>
      </c>
      <c r="B799" s="13">
        <f t="shared" si="143"/>
        <v>1</v>
      </c>
      <c r="C799" s="13">
        <f t="shared" si="144"/>
        <v>2025</v>
      </c>
      <c r="D799">
        <f t="shared" si="145"/>
        <v>202501</v>
      </c>
      <c r="E799">
        <f t="shared" si="146"/>
        <v>1</v>
      </c>
      <c r="F799">
        <f t="shared" si="147"/>
        <v>202501</v>
      </c>
      <c r="G799" t="s">
        <v>1953</v>
      </c>
      <c r="H799" s="9">
        <v>4.75</v>
      </c>
      <c r="I799" s="9">
        <v>4.7</v>
      </c>
      <c r="J799" s="10">
        <v>4.5835270000000001</v>
      </c>
      <c r="K799" s="10">
        <v>4.5112585999999997</v>
      </c>
      <c r="L799" s="10">
        <v>4.4690878999999999</v>
      </c>
      <c r="M799" s="10">
        <v>4.4380389999999998</v>
      </c>
      <c r="N799" s="10">
        <v>4.4093315999999998</v>
      </c>
      <c r="O799" s="10">
        <v>4.3818387999999997</v>
      </c>
      <c r="P799" s="10">
        <v>4.3565668000000004</v>
      </c>
      <c r="Q799" s="10">
        <v>4.3352027</v>
      </c>
      <c r="R799" s="10">
        <v>4.3191110000000004</v>
      </c>
      <c r="S799" s="10">
        <v>4.3084024000000003</v>
      </c>
      <c r="T799" s="10">
        <v>4.3025574999999998</v>
      </c>
      <c r="U799" s="10">
        <v>4.3003162000000001</v>
      </c>
      <c r="V799" s="10">
        <v>4.2994244000000004</v>
      </c>
      <c r="W799" s="10">
        <v>4.2990649000000003</v>
      </c>
      <c r="X799" s="10">
        <v>4.2988768999999998</v>
      </c>
      <c r="Y799" s="10">
        <v>4.2984996000000004</v>
      </c>
      <c r="Z799" s="10">
        <v>4.2975721</v>
      </c>
      <c r="AA799" s="10">
        <v>4.2957336000000002</v>
      </c>
      <c r="AB799" s="10">
        <v>4.2927182999999998</v>
      </c>
      <c r="AC799" s="10">
        <v>4.2885887</v>
      </c>
      <c r="AD799" s="10">
        <v>4.2834776999999997</v>
      </c>
      <c r="AE799" s="10">
        <v>4.2775185000000002</v>
      </c>
      <c r="AF799" s="10">
        <v>4.2708439</v>
      </c>
      <c r="AG799" s="10">
        <v>4.2635873999999996</v>
      </c>
      <c r="AH799" s="10">
        <v>4.2558702999999998</v>
      </c>
      <c r="AI799" s="10">
        <v>4.2477682000000003</v>
      </c>
      <c r="AJ799" s="10">
        <v>4.2393457000000003</v>
      </c>
      <c r="AK799" s="10">
        <v>4.2306667999999998</v>
      </c>
      <c r="AL799" s="10">
        <v>4.2217957000000004</v>
      </c>
      <c r="AM799" s="10">
        <v>4.2127968999999998</v>
      </c>
      <c r="AN799" s="10">
        <v>4.2037342999999998</v>
      </c>
      <c r="AO799" s="10">
        <v>4.1946722999999997</v>
      </c>
      <c r="AP799" s="10">
        <v>4.1856752000000004</v>
      </c>
      <c r="AQ799" s="10">
        <v>4.1768071000000004</v>
      </c>
      <c r="AR799" s="10">
        <v>4.1681322999999999</v>
      </c>
      <c r="AS799" s="10">
        <v>4.1597150999999997</v>
      </c>
      <c r="AT799" s="10">
        <v>4.1516111000000002</v>
      </c>
      <c r="AU799" s="10">
        <v>4.1438420000000002</v>
      </c>
      <c r="AV799" s="10">
        <v>4.1364210999999997</v>
      </c>
      <c r="AW799" s="10">
        <v>4.1293614999999999</v>
      </c>
      <c r="AX799" s="10">
        <v>4.1226761999999999</v>
      </c>
      <c r="AY799" s="10">
        <v>4.1163786</v>
      </c>
      <c r="AZ799" s="10">
        <v>4.1104818999999999</v>
      </c>
      <c r="BA799" s="10">
        <v>4.1049990000000003</v>
      </c>
      <c r="BB799" s="10">
        <v>4.0999432999999996</v>
      </c>
      <c r="BC799" s="10">
        <v>4.0953279</v>
      </c>
      <c r="BD799" s="10">
        <v>4.0911660000000003</v>
      </c>
      <c r="BE799" s="10">
        <v>4.0874706999999999</v>
      </c>
      <c r="BF799" s="10">
        <v>4.0842527000000004</v>
      </c>
      <c r="BG799" s="10">
        <v>4.0815089999999996</v>
      </c>
      <c r="BH799" s="10">
        <v>4.0792323000000001</v>
      </c>
      <c r="BI799" s="10">
        <v>4.0774149</v>
      </c>
      <c r="BJ799" s="10">
        <v>4.0760493000000002</v>
      </c>
      <c r="BK799" s="10">
        <v>4.0751280999999997</v>
      </c>
      <c r="BL799" s="10">
        <v>4.0746437999999996</v>
      </c>
      <c r="BM799" s="10">
        <v>4.0745889000000002</v>
      </c>
      <c r="BN799" s="10">
        <v>4.0749559</v>
      </c>
      <c r="BO799" s="10">
        <v>4.0757373000000001</v>
      </c>
      <c r="BP799" s="10">
        <v>4.0769256</v>
      </c>
      <c r="BQ799" s="10">
        <v>4.0785134000000003</v>
      </c>
      <c r="BR799" s="10">
        <v>4.0959025999999996</v>
      </c>
      <c r="BS799" s="10">
        <v>4.1251378000000001</v>
      </c>
      <c r="BU799" s="9">
        <v>121.5</v>
      </c>
      <c r="BV799" s="9">
        <v>119.7</v>
      </c>
      <c r="BW799" s="9">
        <v>119.48</v>
      </c>
      <c r="BX799" s="9">
        <v>119.2</v>
      </c>
      <c r="BY799" s="9">
        <v>118.97</v>
      </c>
      <c r="BZ799" s="9">
        <v>117.3</v>
      </c>
      <c r="CA799" s="9">
        <v>117.7</v>
      </c>
      <c r="CB799" s="9">
        <v>119.06</v>
      </c>
      <c r="CC799" s="9">
        <v>116.86</v>
      </c>
      <c r="CD799" s="9">
        <v>117.82</v>
      </c>
      <c r="CE799" s="9">
        <v>118.76</v>
      </c>
      <c r="CF799" s="9">
        <v>119.03</v>
      </c>
      <c r="CG799" s="9">
        <v>118.3</v>
      </c>
      <c r="CH799" s="9">
        <v>114.78</v>
      </c>
      <c r="CI799" s="9">
        <v>102.63</v>
      </c>
      <c r="CJ799" s="9">
        <v>97.81</v>
      </c>
      <c r="CK799" s="9">
        <v>95.64</v>
      </c>
      <c r="CL799" s="9">
        <v>95.22</v>
      </c>
      <c r="CM799" s="9">
        <v>95.85</v>
      </c>
      <c r="CN799" s="9">
        <v>97.12</v>
      </c>
      <c r="CO799" s="9">
        <v>98.34</v>
      </c>
      <c r="CP799" s="9">
        <v>99.51</v>
      </c>
      <c r="CQ799" s="9">
        <v>100.76</v>
      </c>
      <c r="CR799" s="9">
        <v>102.24</v>
      </c>
      <c r="CS799" s="9">
        <v>100.5</v>
      </c>
      <c r="CT799" s="9">
        <v>93.19</v>
      </c>
      <c r="CU799" s="9">
        <v>81.790000000000006</v>
      </c>
      <c r="CV799" s="9">
        <v>78</v>
      </c>
      <c r="CW799" s="9">
        <v>76.760000000000005</v>
      </c>
      <c r="CX799" s="9">
        <v>78.33</v>
      </c>
      <c r="CY799" s="9">
        <v>78.59</v>
      </c>
      <c r="CZ799" s="9">
        <v>79.05</v>
      </c>
      <c r="DA799" s="9">
        <v>81.489999999999995</v>
      </c>
      <c r="DB799" s="9">
        <v>83.11</v>
      </c>
      <c r="DC799" s="9">
        <v>85.65</v>
      </c>
      <c r="DD799" s="9">
        <v>87.16</v>
      </c>
      <c r="DE799" s="9">
        <v>86.78</v>
      </c>
      <c r="DF799" s="9">
        <v>82.07</v>
      </c>
      <c r="DG799" s="9">
        <v>76.150000000000006</v>
      </c>
      <c r="DH799" s="9">
        <v>71.45</v>
      </c>
      <c r="DI799" s="9">
        <v>69.63</v>
      </c>
      <c r="DJ799" s="9">
        <v>69.48</v>
      </c>
      <c r="DK799" s="9">
        <v>69.48</v>
      </c>
      <c r="DL799" s="9">
        <v>72.53</v>
      </c>
      <c r="DM799" s="9">
        <v>75.489999999999995</v>
      </c>
      <c r="DN799" s="9">
        <v>77.59</v>
      </c>
      <c r="DO799" s="9">
        <v>78.63</v>
      </c>
      <c r="DP799" s="9">
        <v>79.09</v>
      </c>
      <c r="DR799" s="9">
        <v>99.65</v>
      </c>
      <c r="DS799" s="9">
        <v>95</v>
      </c>
      <c r="DT799" s="9">
        <v>91.8</v>
      </c>
      <c r="DU799" s="9">
        <v>89.35</v>
      </c>
      <c r="DV799" s="9">
        <v>88.05</v>
      </c>
      <c r="DW799" s="9">
        <v>88.1</v>
      </c>
      <c r="DX799" s="9">
        <v>88.05</v>
      </c>
      <c r="DY799" s="9">
        <v>90.75</v>
      </c>
      <c r="DZ799" s="9">
        <v>92.7</v>
      </c>
      <c r="EA799" s="9">
        <v>93.2</v>
      </c>
      <c r="EB799" s="9">
        <v>94.65</v>
      </c>
      <c r="EC799" s="9">
        <v>97.95</v>
      </c>
      <c r="ED799" s="9">
        <v>98.4</v>
      </c>
      <c r="EE799" s="9">
        <v>93.3</v>
      </c>
      <c r="EF799" s="9">
        <v>78.400000000000006</v>
      </c>
      <c r="EG799" s="9">
        <v>73.599999999999994</v>
      </c>
      <c r="EH799" s="9">
        <v>72.55</v>
      </c>
      <c r="EI799" s="9">
        <v>70.8</v>
      </c>
      <c r="EJ799" s="9">
        <v>70.599999999999994</v>
      </c>
      <c r="EK799" s="9">
        <v>73</v>
      </c>
      <c r="EL799" s="9">
        <v>80.150000000000006</v>
      </c>
      <c r="EM799" s="9">
        <v>82.45</v>
      </c>
      <c r="EN799" s="9">
        <v>82.75</v>
      </c>
      <c r="EO799" s="9">
        <v>82.75</v>
      </c>
      <c r="EP799" s="9">
        <v>82.1</v>
      </c>
      <c r="EQ799" s="9">
        <v>77.95</v>
      </c>
      <c r="ER799" s="9">
        <v>66.3</v>
      </c>
      <c r="ES799" s="9">
        <v>62.65</v>
      </c>
      <c r="ET799" s="9">
        <v>62.4</v>
      </c>
      <c r="EU799" s="9">
        <v>62.7</v>
      </c>
      <c r="EV799" s="9">
        <v>63.25</v>
      </c>
      <c r="EW799" s="9">
        <v>65.8</v>
      </c>
      <c r="EX799" s="9">
        <v>73</v>
      </c>
      <c r="EY799" s="9">
        <v>75.3</v>
      </c>
      <c r="EZ799" s="9">
        <v>75.55</v>
      </c>
      <c r="FA799" s="9">
        <v>75.45</v>
      </c>
      <c r="FB799" s="9">
        <v>74.95</v>
      </c>
      <c r="FC799" s="9">
        <v>72.349999999999994</v>
      </c>
      <c r="FD799" s="9">
        <v>65</v>
      </c>
      <c r="FE799" s="9">
        <v>62.7</v>
      </c>
      <c r="FF799" s="9">
        <v>62.55</v>
      </c>
      <c r="FG799" s="9">
        <v>62.7</v>
      </c>
      <c r="FH799" s="9">
        <v>63.15</v>
      </c>
      <c r="FI799" s="9">
        <v>64.95</v>
      </c>
      <c r="FJ799" s="9">
        <v>70.150000000000006</v>
      </c>
      <c r="FK799" s="9">
        <v>71.849999999999994</v>
      </c>
      <c r="FL799" s="9">
        <v>72.05</v>
      </c>
      <c r="FM799" s="9">
        <v>72.05</v>
      </c>
      <c r="FO799" s="9">
        <v>82.515199999999993</v>
      </c>
      <c r="FP799" s="7">
        <v>82.69</v>
      </c>
      <c r="FQ799" s="9">
        <v>1.2152000000000001</v>
      </c>
      <c r="FR799" s="7">
        <f t="shared" si="148"/>
        <v>68.046412113232378</v>
      </c>
      <c r="FT799" s="7">
        <v>4.57</v>
      </c>
      <c r="FU799" s="7">
        <v>4.87</v>
      </c>
      <c r="FV799" s="9">
        <v>82.582999999999998</v>
      </c>
      <c r="FX799" s="9">
        <v>81.010000000000005</v>
      </c>
      <c r="FY799" s="9">
        <v>78.52</v>
      </c>
      <c r="FZ799" s="9">
        <v>76.11</v>
      </c>
      <c r="GA799" s="9">
        <v>73.13</v>
      </c>
      <c r="GB799" s="9">
        <v>70.38</v>
      </c>
      <c r="GE799">
        <v>1000</v>
      </c>
    </row>
    <row r="800" spans="1:187" x14ac:dyDescent="0.25">
      <c r="A800" s="6">
        <f t="shared" si="149"/>
        <v>45671</v>
      </c>
      <c r="B800" s="13">
        <f t="shared" si="143"/>
        <v>1</v>
      </c>
      <c r="C800" s="13">
        <f t="shared" si="144"/>
        <v>2025</v>
      </c>
      <c r="D800">
        <f t="shared" si="145"/>
        <v>202501</v>
      </c>
      <c r="E800">
        <f t="shared" si="146"/>
        <v>1</v>
      </c>
      <c r="F800">
        <f t="shared" si="147"/>
        <v>202501</v>
      </c>
      <c r="G800" t="s">
        <v>1954</v>
      </c>
      <c r="H800" s="9">
        <v>4.75</v>
      </c>
      <c r="I800" s="9">
        <v>4.7</v>
      </c>
      <c r="J800" s="10">
        <v>4.5928107999999996</v>
      </c>
      <c r="K800" s="10">
        <v>4.5365358999999996</v>
      </c>
      <c r="L800" s="10">
        <v>4.5032956999999998</v>
      </c>
      <c r="M800" s="10">
        <v>4.4752948999999997</v>
      </c>
      <c r="N800" s="10">
        <v>4.4460870000000003</v>
      </c>
      <c r="O800" s="10">
        <v>4.4172096999999999</v>
      </c>
      <c r="P800" s="10">
        <v>4.3922553000000004</v>
      </c>
      <c r="Q800" s="10">
        <v>4.3740841000000001</v>
      </c>
      <c r="R800" s="10">
        <v>4.3639333999999996</v>
      </c>
      <c r="S800" s="10">
        <v>4.3610954</v>
      </c>
      <c r="T800" s="10">
        <v>4.3639859000000003</v>
      </c>
      <c r="U800" s="10">
        <v>4.3703367000000002</v>
      </c>
      <c r="V800" s="10">
        <v>4.3765083000000002</v>
      </c>
      <c r="W800" s="10">
        <v>4.3814602000000002</v>
      </c>
      <c r="X800" s="10">
        <v>4.3849410000000004</v>
      </c>
      <c r="Y800" s="10">
        <v>4.3866993000000001</v>
      </c>
      <c r="Z800" s="10">
        <v>4.3864837999999997</v>
      </c>
      <c r="AA800" s="10">
        <v>4.3840431999999998</v>
      </c>
      <c r="AB800" s="10">
        <v>4.3792521999999998</v>
      </c>
      <c r="AC800" s="10">
        <v>4.3724204999999996</v>
      </c>
      <c r="AD800" s="10">
        <v>4.3639520000000003</v>
      </c>
      <c r="AE800" s="10">
        <v>4.3542500999999998</v>
      </c>
      <c r="AF800" s="10">
        <v>4.3437184000000002</v>
      </c>
      <c r="AG800" s="10">
        <v>4.3327608</v>
      </c>
      <c r="AH800" s="10">
        <v>4.32172</v>
      </c>
      <c r="AI800" s="10">
        <v>4.3106958000000004</v>
      </c>
      <c r="AJ800" s="10">
        <v>4.2997277</v>
      </c>
      <c r="AK800" s="10">
        <v>4.2888548999999996</v>
      </c>
      <c r="AL800" s="10">
        <v>4.2781162999999998</v>
      </c>
      <c r="AM800" s="10">
        <v>4.2675514000000003</v>
      </c>
      <c r="AN800" s="10">
        <v>4.2571994000000002</v>
      </c>
      <c r="AO800" s="10">
        <v>4.2470993000000004</v>
      </c>
      <c r="AP800" s="10">
        <v>4.2372905999999997</v>
      </c>
      <c r="AQ800" s="10">
        <v>4.2278124000000004</v>
      </c>
      <c r="AR800" s="10">
        <v>4.2187038000000001</v>
      </c>
      <c r="AS800" s="10">
        <v>4.2100042000000002</v>
      </c>
      <c r="AT800" s="10">
        <v>4.2017464000000002</v>
      </c>
      <c r="AU800" s="10">
        <v>4.1939374999999997</v>
      </c>
      <c r="AV800" s="10">
        <v>4.1865785999999998</v>
      </c>
      <c r="AW800" s="10">
        <v>4.1796705000000003</v>
      </c>
      <c r="AX800" s="10">
        <v>4.1732141</v>
      </c>
      <c r="AY800" s="10">
        <v>4.1672105000000004</v>
      </c>
      <c r="AZ800" s="10">
        <v>4.1616603999999997</v>
      </c>
      <c r="BA800" s="10">
        <v>4.1565646999999997</v>
      </c>
      <c r="BB800" s="10">
        <v>4.1519244000000004</v>
      </c>
      <c r="BC800" s="10">
        <v>4.1477402999999997</v>
      </c>
      <c r="BD800" s="10">
        <v>4.1440134000000004</v>
      </c>
      <c r="BE800" s="10">
        <v>4.1407445999999997</v>
      </c>
      <c r="BF800" s="10">
        <v>4.1379339000000002</v>
      </c>
      <c r="BG800" s="10">
        <v>4.1355776999999998</v>
      </c>
      <c r="BH800" s="10">
        <v>4.1336709000000003</v>
      </c>
      <c r="BI800" s="10">
        <v>4.1322086999999996</v>
      </c>
      <c r="BJ800" s="10">
        <v>4.1311860999999999</v>
      </c>
      <c r="BK800" s="10">
        <v>4.1305981999999997</v>
      </c>
      <c r="BL800" s="10">
        <v>4.1304400000000001</v>
      </c>
      <c r="BM800" s="10">
        <v>4.1307065999999999</v>
      </c>
      <c r="BN800" s="10">
        <v>4.1313931000000004</v>
      </c>
      <c r="BO800" s="10">
        <v>4.1324945</v>
      </c>
      <c r="BP800" s="10">
        <v>4.1340059</v>
      </c>
      <c r="BQ800" s="10">
        <v>4.1359222999999998</v>
      </c>
      <c r="BR800" s="10">
        <v>4.1553563999999996</v>
      </c>
      <c r="BS800" s="10">
        <v>4.1863438999999998</v>
      </c>
      <c r="BU800" s="9">
        <v>118.62</v>
      </c>
      <c r="BV800" s="9">
        <v>117.01</v>
      </c>
      <c r="BW800" s="9">
        <v>116.69</v>
      </c>
      <c r="BX800" s="9">
        <v>116.44</v>
      </c>
      <c r="BY800" s="9">
        <v>115.98</v>
      </c>
      <c r="BZ800" s="9">
        <v>114.51</v>
      </c>
      <c r="CA800" s="9">
        <v>114.95</v>
      </c>
      <c r="CB800" s="9">
        <v>116.35</v>
      </c>
      <c r="CC800" s="9">
        <v>114.31</v>
      </c>
      <c r="CD800" s="9">
        <v>115.48</v>
      </c>
      <c r="CE800" s="9">
        <v>116.65</v>
      </c>
      <c r="CF800" s="9">
        <v>116.97</v>
      </c>
      <c r="CG800" s="9">
        <v>116.24</v>
      </c>
      <c r="CH800" s="9">
        <v>112.72</v>
      </c>
      <c r="CI800" s="9">
        <v>100.97</v>
      </c>
      <c r="CJ800" s="9">
        <v>96.24</v>
      </c>
      <c r="CK800" s="9">
        <v>94.11</v>
      </c>
      <c r="CL800" s="9">
        <v>93.69</v>
      </c>
      <c r="CM800" s="9">
        <v>94.32</v>
      </c>
      <c r="CN800" s="9">
        <v>95.59</v>
      </c>
      <c r="CO800" s="9">
        <v>96.61</v>
      </c>
      <c r="CP800" s="9">
        <v>97.71</v>
      </c>
      <c r="CQ800" s="9">
        <v>98.81</v>
      </c>
      <c r="CR800" s="9">
        <v>100.29</v>
      </c>
      <c r="CS800" s="9">
        <v>98.55</v>
      </c>
      <c r="CT800" s="9">
        <v>91.23</v>
      </c>
      <c r="CU800" s="9">
        <v>81.06</v>
      </c>
      <c r="CV800" s="9">
        <v>77.41</v>
      </c>
      <c r="CW800" s="9">
        <v>76.27</v>
      </c>
      <c r="CX800" s="9">
        <v>77.84</v>
      </c>
      <c r="CY800" s="9">
        <v>78.099999999999994</v>
      </c>
      <c r="CZ800" s="9">
        <v>78.56</v>
      </c>
      <c r="DA800" s="9">
        <v>80.55</v>
      </c>
      <c r="DB800" s="9">
        <v>82.17</v>
      </c>
      <c r="DC800" s="9">
        <v>84.71</v>
      </c>
      <c r="DD800" s="9">
        <v>86.22</v>
      </c>
      <c r="DE800" s="9">
        <v>85.84</v>
      </c>
      <c r="DF800" s="9">
        <v>81.13</v>
      </c>
      <c r="DG800" s="9">
        <v>75.709999999999994</v>
      </c>
      <c r="DH800" s="9">
        <v>71.010000000000005</v>
      </c>
      <c r="DI800" s="9">
        <v>69.19</v>
      </c>
      <c r="DJ800" s="9">
        <v>69.040000000000006</v>
      </c>
      <c r="DK800" s="9">
        <v>69.040000000000006</v>
      </c>
      <c r="DL800" s="9">
        <v>72.09</v>
      </c>
      <c r="DM800" s="9">
        <v>75.05</v>
      </c>
      <c r="DN800" s="9">
        <v>77.150000000000006</v>
      </c>
      <c r="DO800" s="9">
        <v>78.19</v>
      </c>
      <c r="DP800" s="9">
        <v>78.650000000000006</v>
      </c>
      <c r="DR800" s="9">
        <v>97.5</v>
      </c>
      <c r="DS800" s="9">
        <v>92.85</v>
      </c>
      <c r="DT800" s="9">
        <v>89.7</v>
      </c>
      <c r="DU800" s="9">
        <v>87.3</v>
      </c>
      <c r="DV800" s="9">
        <v>85.05</v>
      </c>
      <c r="DW800" s="9">
        <v>86</v>
      </c>
      <c r="DX800" s="9">
        <v>85.95</v>
      </c>
      <c r="DY800" s="9">
        <v>88.65</v>
      </c>
      <c r="DZ800" s="9">
        <v>90.45</v>
      </c>
      <c r="EA800" s="9">
        <v>90.95</v>
      </c>
      <c r="EB800" s="9">
        <v>92.4</v>
      </c>
      <c r="EC800" s="9">
        <v>95.35</v>
      </c>
      <c r="ED800" s="9">
        <v>95.8</v>
      </c>
      <c r="EE800" s="9">
        <v>90.7</v>
      </c>
      <c r="EF800" s="9">
        <v>75.55</v>
      </c>
      <c r="EG800" s="9">
        <v>70.8</v>
      </c>
      <c r="EH800" s="9">
        <v>70.55</v>
      </c>
      <c r="EI800" s="9">
        <v>71</v>
      </c>
      <c r="EJ800" s="9">
        <v>71.55</v>
      </c>
      <c r="EK800" s="9">
        <v>73.5</v>
      </c>
      <c r="EL800" s="9">
        <v>79.099999999999994</v>
      </c>
      <c r="EM800" s="9">
        <v>80.900000000000006</v>
      </c>
      <c r="EN800" s="9">
        <v>81.2</v>
      </c>
      <c r="EO800" s="9">
        <v>81.2</v>
      </c>
      <c r="EP800" s="9">
        <v>80.599999999999994</v>
      </c>
      <c r="EQ800" s="9">
        <v>76.7</v>
      </c>
      <c r="ER800" s="9">
        <v>65.650000000000006</v>
      </c>
      <c r="ES800" s="9">
        <v>62.2</v>
      </c>
      <c r="ET800" s="9">
        <v>62</v>
      </c>
      <c r="EU800" s="9">
        <v>62.25</v>
      </c>
      <c r="EV800" s="9">
        <v>62.8</v>
      </c>
      <c r="EW800" s="9">
        <v>65.2</v>
      </c>
      <c r="EX800" s="9">
        <v>72</v>
      </c>
      <c r="EY800" s="9">
        <v>74.150000000000006</v>
      </c>
      <c r="EZ800" s="9">
        <v>74.400000000000006</v>
      </c>
      <c r="FA800" s="9">
        <v>74.3</v>
      </c>
      <c r="FB800" s="9">
        <v>73.849999999999994</v>
      </c>
      <c r="FC800" s="9">
        <v>71.45</v>
      </c>
      <c r="FD800" s="9">
        <v>64.8</v>
      </c>
      <c r="FE800" s="9">
        <v>62.75</v>
      </c>
      <c r="FF800" s="9">
        <v>62.6</v>
      </c>
      <c r="FG800" s="9">
        <v>62.75</v>
      </c>
      <c r="FH800" s="9">
        <v>63.15</v>
      </c>
      <c r="FI800" s="9">
        <v>64.95</v>
      </c>
      <c r="FJ800" s="9">
        <v>70.150000000000006</v>
      </c>
      <c r="FK800" s="9">
        <v>71.849999999999994</v>
      </c>
      <c r="FL800" s="9">
        <v>72.05</v>
      </c>
      <c r="FM800" s="9">
        <v>72.05</v>
      </c>
      <c r="FO800" s="9">
        <v>82.411799999999999</v>
      </c>
      <c r="FP800" s="7">
        <v>82.39</v>
      </c>
      <c r="FQ800" s="9">
        <v>1.2201</v>
      </c>
      <c r="FR800" s="7">
        <f t="shared" si="148"/>
        <v>67.527251864601268</v>
      </c>
      <c r="FT800" s="7">
        <v>4.62</v>
      </c>
      <c r="FU800" s="7">
        <v>4.91</v>
      </c>
      <c r="FV800" s="9">
        <v>82.484899999999996</v>
      </c>
      <c r="FX800" s="9">
        <v>79.92</v>
      </c>
      <c r="FY800" s="9">
        <v>77.930000000000007</v>
      </c>
      <c r="FZ800" s="9">
        <v>75.88</v>
      </c>
      <c r="GA800" s="9">
        <v>73.260000000000005</v>
      </c>
      <c r="GB800" s="9">
        <v>70.78</v>
      </c>
      <c r="GE800">
        <v>1000</v>
      </c>
    </row>
    <row r="801" spans="1:187" x14ac:dyDescent="0.25">
      <c r="A801" s="6">
        <f t="shared" si="149"/>
        <v>45672</v>
      </c>
      <c r="B801" s="13">
        <f t="shared" si="143"/>
        <v>1</v>
      </c>
      <c r="C801" s="13">
        <f t="shared" si="144"/>
        <v>2025</v>
      </c>
      <c r="D801">
        <f t="shared" si="145"/>
        <v>202501</v>
      </c>
      <c r="E801">
        <f t="shared" si="146"/>
        <v>1</v>
      </c>
      <c r="F801">
        <f t="shared" si="147"/>
        <v>202501</v>
      </c>
      <c r="G801" t="s">
        <v>1955</v>
      </c>
      <c r="H801" s="9">
        <v>4.75</v>
      </c>
      <c r="I801" s="9">
        <v>4.7000999999999999</v>
      </c>
      <c r="J801" s="10">
        <v>4.5407893000000001</v>
      </c>
      <c r="K801" s="10">
        <v>4.4591868999999997</v>
      </c>
      <c r="L801" s="10">
        <v>4.4064639999999997</v>
      </c>
      <c r="M801" s="10">
        <v>4.3616583999999996</v>
      </c>
      <c r="N801" s="10">
        <v>4.3170662999999996</v>
      </c>
      <c r="O801" s="10">
        <v>4.2738664000000002</v>
      </c>
      <c r="P801" s="10">
        <v>4.2354390999999998</v>
      </c>
      <c r="Q801" s="10">
        <v>4.2049041999999996</v>
      </c>
      <c r="R801" s="10">
        <v>4.1838277000000001</v>
      </c>
      <c r="S801" s="10">
        <v>4.1719023000000002</v>
      </c>
      <c r="T801" s="10">
        <v>4.1673743999999999</v>
      </c>
      <c r="U801" s="10">
        <v>4.1679820999999997</v>
      </c>
      <c r="V801" s="10">
        <v>4.1698252</v>
      </c>
      <c r="W801" s="10">
        <v>4.1717003999999998</v>
      </c>
      <c r="X801" s="10">
        <v>4.1732325000000001</v>
      </c>
      <c r="Y801" s="10">
        <v>4.1740462999999997</v>
      </c>
      <c r="Z801" s="10">
        <v>4.1737662999999996</v>
      </c>
      <c r="AA801" s="10">
        <v>4.1720176000000002</v>
      </c>
      <c r="AB801" s="10">
        <v>4.1685486999999997</v>
      </c>
      <c r="AC801" s="10">
        <v>4.1635363999999999</v>
      </c>
      <c r="AD801" s="10">
        <v>4.1572499000000001</v>
      </c>
      <c r="AE801" s="10">
        <v>4.1499579000000004</v>
      </c>
      <c r="AF801" s="10">
        <v>4.1419294999999998</v>
      </c>
      <c r="AG801" s="10">
        <v>4.1334337999999997</v>
      </c>
      <c r="AH801" s="10">
        <v>4.1247040000000004</v>
      </c>
      <c r="AI801" s="10">
        <v>4.1158298000000002</v>
      </c>
      <c r="AJ801" s="10">
        <v>4.1068657999999996</v>
      </c>
      <c r="AK801" s="10">
        <v>4.0978659000000004</v>
      </c>
      <c r="AL801" s="10">
        <v>4.0888844000000004</v>
      </c>
      <c r="AM801" s="10">
        <v>4.0799754999999998</v>
      </c>
      <c r="AN801" s="10">
        <v>4.0711934000000003</v>
      </c>
      <c r="AO801" s="10">
        <v>4.0625922000000001</v>
      </c>
      <c r="AP801" s="10">
        <v>4.0542262999999998</v>
      </c>
      <c r="AQ801" s="10">
        <v>4.0461497</v>
      </c>
      <c r="AR801" s="10">
        <v>4.0384165999999997</v>
      </c>
      <c r="AS801" s="10">
        <v>4.0310813999999997</v>
      </c>
      <c r="AT801" s="10">
        <v>4.0241908000000004</v>
      </c>
      <c r="AU801" s="10">
        <v>4.0177563999999997</v>
      </c>
      <c r="AV801" s="10">
        <v>4.0117791</v>
      </c>
      <c r="AW801" s="10">
        <v>4.0062597000000002</v>
      </c>
      <c r="AX801" s="10">
        <v>4.0011988000000001</v>
      </c>
      <c r="AY801" s="10">
        <v>3.9965975</v>
      </c>
      <c r="AZ801" s="10">
        <v>3.9924563000000002</v>
      </c>
      <c r="BA801" s="10">
        <v>3.9887760999999999</v>
      </c>
      <c r="BB801" s="10">
        <v>3.9855577000000002</v>
      </c>
      <c r="BC801" s="10">
        <v>3.982802</v>
      </c>
      <c r="BD801" s="10">
        <v>3.9805096</v>
      </c>
      <c r="BE801" s="10">
        <v>3.9786814000000001</v>
      </c>
      <c r="BF801" s="10">
        <v>3.9773165000000001</v>
      </c>
      <c r="BG801" s="10">
        <v>3.9764062999999998</v>
      </c>
      <c r="BH801" s="10">
        <v>3.9759400999999999</v>
      </c>
      <c r="BI801" s="10">
        <v>3.9759072999999998</v>
      </c>
      <c r="BJ801" s="10">
        <v>3.9762973000000001</v>
      </c>
      <c r="BK801" s="10">
        <v>3.9770994000000002</v>
      </c>
      <c r="BL801" s="10">
        <v>3.9783029999999999</v>
      </c>
      <c r="BM801" s="10">
        <v>3.9798974</v>
      </c>
      <c r="BN801" s="10">
        <v>3.9818718999999998</v>
      </c>
      <c r="BO801" s="10">
        <v>3.984216</v>
      </c>
      <c r="BP801" s="10">
        <v>3.9869189</v>
      </c>
      <c r="BQ801" s="10">
        <v>3.9899700999999999</v>
      </c>
      <c r="BR801" s="10">
        <v>4.0149435999999996</v>
      </c>
      <c r="BS801" s="10">
        <v>4.0494687999999996</v>
      </c>
      <c r="BU801" s="9">
        <v>118.45</v>
      </c>
      <c r="BV801" s="9">
        <v>116.93</v>
      </c>
      <c r="BW801" s="9">
        <v>116.39</v>
      </c>
      <c r="BX801" s="9">
        <v>116.05</v>
      </c>
      <c r="BY801" s="9">
        <v>115.64</v>
      </c>
      <c r="BZ801" s="9">
        <v>114.26</v>
      </c>
      <c r="CA801" s="9">
        <v>114.74</v>
      </c>
      <c r="CB801" s="9">
        <v>116.12</v>
      </c>
      <c r="CC801" s="9">
        <v>113.92</v>
      </c>
      <c r="CD801" s="9">
        <v>115.08</v>
      </c>
      <c r="CE801" s="9">
        <v>116.25</v>
      </c>
      <c r="CF801" s="9">
        <v>116.75</v>
      </c>
      <c r="CG801" s="9">
        <v>116.02</v>
      </c>
      <c r="CH801" s="9">
        <v>112.26</v>
      </c>
      <c r="CI801" s="9">
        <v>100.51</v>
      </c>
      <c r="CJ801" s="9">
        <v>95.43</v>
      </c>
      <c r="CK801" s="9">
        <v>93.3</v>
      </c>
      <c r="CL801" s="9">
        <v>92.88</v>
      </c>
      <c r="CM801" s="9">
        <v>93.51</v>
      </c>
      <c r="CN801" s="9">
        <v>94.78</v>
      </c>
      <c r="CO801" s="9">
        <v>95.69</v>
      </c>
      <c r="CP801" s="9">
        <v>96.8</v>
      </c>
      <c r="CQ801" s="9">
        <v>97.91</v>
      </c>
      <c r="CR801" s="9">
        <v>99.41</v>
      </c>
      <c r="CS801" s="9">
        <v>97.7</v>
      </c>
      <c r="CT801" s="9">
        <v>90.43</v>
      </c>
      <c r="CU801" s="9">
        <v>80.36</v>
      </c>
      <c r="CV801" s="9">
        <v>76.75</v>
      </c>
      <c r="CW801" s="9">
        <v>75.62</v>
      </c>
      <c r="CX801" s="9">
        <v>77.19</v>
      </c>
      <c r="CY801" s="9">
        <v>77.45</v>
      </c>
      <c r="CZ801" s="9">
        <v>77.91</v>
      </c>
      <c r="DA801" s="9">
        <v>80.709999999999994</v>
      </c>
      <c r="DB801" s="9">
        <v>82.33</v>
      </c>
      <c r="DC801" s="9">
        <v>84.87</v>
      </c>
      <c r="DD801" s="9">
        <v>86.38</v>
      </c>
      <c r="DE801" s="9">
        <v>86</v>
      </c>
      <c r="DF801" s="9">
        <v>81.290000000000006</v>
      </c>
      <c r="DG801" s="9">
        <v>73.69</v>
      </c>
      <c r="DH801" s="9">
        <v>68.930000000000007</v>
      </c>
      <c r="DI801" s="9">
        <v>67.11</v>
      </c>
      <c r="DJ801" s="9">
        <v>66.959999999999994</v>
      </c>
      <c r="DK801" s="9">
        <v>66.959999999999994</v>
      </c>
      <c r="DL801" s="9">
        <v>70.02</v>
      </c>
      <c r="DM801" s="9">
        <v>75.02</v>
      </c>
      <c r="DN801" s="9">
        <v>77.12</v>
      </c>
      <c r="DO801" s="9">
        <v>78.16</v>
      </c>
      <c r="DP801" s="9">
        <v>78.62</v>
      </c>
      <c r="DR801" s="9">
        <v>98.3</v>
      </c>
      <c r="DS801" s="9">
        <v>93.15</v>
      </c>
      <c r="DT801" s="9">
        <v>88.65</v>
      </c>
      <c r="DU801" s="9">
        <v>86.25</v>
      </c>
      <c r="DV801" s="9">
        <v>85.35</v>
      </c>
      <c r="DW801" s="9">
        <v>85.25</v>
      </c>
      <c r="DX801" s="9">
        <v>85.2</v>
      </c>
      <c r="DY801" s="9">
        <v>87.9</v>
      </c>
      <c r="DZ801" s="9">
        <v>89.65</v>
      </c>
      <c r="EA801" s="9">
        <v>90.15</v>
      </c>
      <c r="EB801" s="9">
        <v>91.6</v>
      </c>
      <c r="EC801" s="9">
        <v>94.55</v>
      </c>
      <c r="ED801" s="9">
        <v>95</v>
      </c>
      <c r="EE801" s="9">
        <v>89.9</v>
      </c>
      <c r="EF801" s="9">
        <v>76.150000000000006</v>
      </c>
      <c r="EG801" s="9">
        <v>71.75</v>
      </c>
      <c r="EH801" s="9">
        <v>70.650000000000006</v>
      </c>
      <c r="EI801" s="9">
        <v>68.8</v>
      </c>
      <c r="EJ801" s="9">
        <v>68.55</v>
      </c>
      <c r="EK801" s="9">
        <v>70.95</v>
      </c>
      <c r="EL801" s="9">
        <v>78.05</v>
      </c>
      <c r="EM801" s="9">
        <v>80.349999999999994</v>
      </c>
      <c r="EN801" s="9">
        <v>80.650000000000006</v>
      </c>
      <c r="EO801" s="9">
        <v>80.650000000000006</v>
      </c>
      <c r="EP801" s="9">
        <v>80</v>
      </c>
      <c r="EQ801" s="9">
        <v>75.95</v>
      </c>
      <c r="ER801" s="9">
        <v>64.900000000000006</v>
      </c>
      <c r="ES801" s="9">
        <v>61.4</v>
      </c>
      <c r="ET801" s="9">
        <v>61.2</v>
      </c>
      <c r="EU801" s="9">
        <v>61.45</v>
      </c>
      <c r="EV801" s="9">
        <v>62</v>
      </c>
      <c r="EW801" s="9">
        <v>64.650000000000006</v>
      </c>
      <c r="EX801" s="9">
        <v>71.900000000000006</v>
      </c>
      <c r="EY801" s="9">
        <v>74.25</v>
      </c>
      <c r="EZ801" s="9">
        <v>74.5</v>
      </c>
      <c r="FA801" s="9">
        <v>74.400000000000006</v>
      </c>
      <c r="FB801" s="9">
        <v>73.900000000000006</v>
      </c>
      <c r="FC801" s="9">
        <v>71.3</v>
      </c>
      <c r="FD801" s="9">
        <v>64.150000000000006</v>
      </c>
      <c r="FE801" s="9">
        <v>61.9</v>
      </c>
      <c r="FF801" s="9">
        <v>61.75</v>
      </c>
      <c r="FG801" s="9">
        <v>61.9</v>
      </c>
      <c r="FH801" s="9">
        <v>62.35</v>
      </c>
      <c r="FI801" s="9">
        <v>64.400000000000006</v>
      </c>
      <c r="FJ801" s="9">
        <v>70.150000000000006</v>
      </c>
      <c r="FK801" s="9">
        <v>72</v>
      </c>
      <c r="FL801" s="9">
        <v>72.25</v>
      </c>
      <c r="FM801" s="9">
        <v>72.2</v>
      </c>
      <c r="FO801" s="9">
        <v>82.691800000000001</v>
      </c>
      <c r="FP801" s="7">
        <v>83.48</v>
      </c>
      <c r="FQ801" s="9">
        <v>1.2258</v>
      </c>
      <c r="FR801" s="7">
        <f t="shared" si="148"/>
        <v>68.102463697177356</v>
      </c>
      <c r="FT801" s="7">
        <v>4.45</v>
      </c>
      <c r="FU801" s="7">
        <v>4.7300000000000004</v>
      </c>
      <c r="FV801" s="9">
        <v>82.770399999999995</v>
      </c>
      <c r="FX801" s="9">
        <v>82.03</v>
      </c>
      <c r="FY801" s="9">
        <v>79.48</v>
      </c>
      <c r="FZ801" s="9">
        <v>76.98</v>
      </c>
      <c r="GA801" s="9">
        <v>73.930000000000007</v>
      </c>
      <c r="GB801" s="9">
        <v>71.2</v>
      </c>
      <c r="GE801">
        <v>1000</v>
      </c>
    </row>
    <row r="802" spans="1:187" x14ac:dyDescent="0.25">
      <c r="A802" s="6">
        <f t="shared" si="149"/>
        <v>45673</v>
      </c>
      <c r="B802" s="13">
        <f t="shared" si="143"/>
        <v>1</v>
      </c>
      <c r="C802" s="13">
        <f t="shared" si="144"/>
        <v>2025</v>
      </c>
      <c r="D802">
        <f t="shared" si="145"/>
        <v>202501</v>
      </c>
      <c r="E802">
        <f t="shared" si="146"/>
        <v>1</v>
      </c>
      <c r="F802">
        <f t="shared" si="147"/>
        <v>202501</v>
      </c>
      <c r="G802" t="s">
        <v>1956</v>
      </c>
      <c r="H802" s="9">
        <v>4.75</v>
      </c>
      <c r="I802" s="9">
        <v>4.7</v>
      </c>
      <c r="J802" s="10">
        <v>4.5365792000000003</v>
      </c>
      <c r="K802" s="10">
        <v>4.4591431000000004</v>
      </c>
      <c r="L802" s="10">
        <v>4.4049873000000002</v>
      </c>
      <c r="M802" s="10">
        <v>4.3545296999999996</v>
      </c>
      <c r="N802" s="10">
        <v>4.3030818999999996</v>
      </c>
      <c r="O802" s="10">
        <v>4.2536483</v>
      </c>
      <c r="P802" s="10">
        <v>4.2099764000000004</v>
      </c>
      <c r="Q802" s="10">
        <v>4.1748592000000002</v>
      </c>
      <c r="R802" s="10">
        <v>4.1494470999999997</v>
      </c>
      <c r="S802" s="10">
        <v>4.1332193999999998</v>
      </c>
      <c r="T802" s="10">
        <v>4.1244623999999996</v>
      </c>
      <c r="U802" s="10">
        <v>4.1208536999999996</v>
      </c>
      <c r="V802" s="10">
        <v>4.1185891999999997</v>
      </c>
      <c r="W802" s="10">
        <v>4.1164940999999997</v>
      </c>
      <c r="X802" s="10">
        <v>4.1141895000000002</v>
      </c>
      <c r="Y802" s="10">
        <v>4.1112960999999997</v>
      </c>
      <c r="Z802" s="10">
        <v>4.1074346999999998</v>
      </c>
      <c r="AA802" s="10">
        <v>4.1022262999999999</v>
      </c>
      <c r="AB802" s="10">
        <v>4.0954324</v>
      </c>
      <c r="AC802" s="10">
        <v>4.0873004999999996</v>
      </c>
      <c r="AD802" s="10">
        <v>4.0781828000000004</v>
      </c>
      <c r="AE802" s="10">
        <v>4.0684313000000003</v>
      </c>
      <c r="AF802" s="10">
        <v>4.0583980000000004</v>
      </c>
      <c r="AG802" s="10">
        <v>4.0484353999999998</v>
      </c>
      <c r="AH802" s="10">
        <v>4.0388478000000001</v>
      </c>
      <c r="AI802" s="10">
        <v>4.0297074999999998</v>
      </c>
      <c r="AJ802" s="10">
        <v>4.0210166999999997</v>
      </c>
      <c r="AK802" s="10">
        <v>4.0127768000000001</v>
      </c>
      <c r="AL802" s="10">
        <v>4.0049897000000003</v>
      </c>
      <c r="AM802" s="10">
        <v>3.9976574</v>
      </c>
      <c r="AN802" s="10">
        <v>3.9907815000000002</v>
      </c>
      <c r="AO802" s="10">
        <v>3.9843636999999998</v>
      </c>
      <c r="AP802" s="10">
        <v>3.9784060999999999</v>
      </c>
      <c r="AQ802" s="10">
        <v>3.9729103000000001</v>
      </c>
      <c r="AR802" s="10">
        <v>3.9678779999999998</v>
      </c>
      <c r="AS802" s="10">
        <v>3.9633112000000001</v>
      </c>
      <c r="AT802" s="10">
        <v>3.9592092999999999</v>
      </c>
      <c r="AU802" s="10">
        <v>3.9555620999999999</v>
      </c>
      <c r="AV802" s="10">
        <v>3.9523562999999999</v>
      </c>
      <c r="AW802" s="10">
        <v>3.949579</v>
      </c>
      <c r="AX802" s="10">
        <v>3.9472170000000002</v>
      </c>
      <c r="AY802" s="10">
        <v>3.9452571999999999</v>
      </c>
      <c r="AZ802" s="10">
        <v>3.9436865000000001</v>
      </c>
      <c r="BA802" s="10">
        <v>3.9424918</v>
      </c>
      <c r="BB802" s="10">
        <v>3.9416601</v>
      </c>
      <c r="BC802" s="10">
        <v>3.9411782</v>
      </c>
      <c r="BD802" s="10">
        <v>3.941033</v>
      </c>
      <c r="BE802" s="10">
        <v>3.9412115000000001</v>
      </c>
      <c r="BF802" s="10">
        <v>3.9417021000000001</v>
      </c>
      <c r="BG802" s="10">
        <v>3.9424994999999998</v>
      </c>
      <c r="BH802" s="10">
        <v>3.9436005000000001</v>
      </c>
      <c r="BI802" s="10">
        <v>3.9450018</v>
      </c>
      <c r="BJ802" s="10">
        <v>3.9466999999999999</v>
      </c>
      <c r="BK802" s="10">
        <v>3.9486918000000002</v>
      </c>
      <c r="BL802" s="10">
        <v>3.9509739000000001</v>
      </c>
      <c r="BM802" s="10">
        <v>3.9535431000000001</v>
      </c>
      <c r="BN802" s="10">
        <v>3.9563958000000001</v>
      </c>
      <c r="BO802" s="10">
        <v>3.9595289</v>
      </c>
      <c r="BP802" s="10">
        <v>3.9629390999999998</v>
      </c>
      <c r="BQ802" s="10">
        <v>3.9666229</v>
      </c>
      <c r="BR802" s="10">
        <v>3.9941163</v>
      </c>
      <c r="BS802" s="10">
        <v>4.0295877000000004</v>
      </c>
      <c r="BU802" s="9">
        <v>116.39</v>
      </c>
      <c r="BV802" s="9">
        <v>115.25</v>
      </c>
      <c r="BW802" s="9">
        <v>114.8</v>
      </c>
      <c r="BX802" s="9">
        <v>114.45</v>
      </c>
      <c r="BY802" s="9">
        <v>114.2</v>
      </c>
      <c r="BZ802" s="9">
        <v>112.9</v>
      </c>
      <c r="CA802" s="9">
        <v>113.46</v>
      </c>
      <c r="CB802" s="9">
        <v>115</v>
      </c>
      <c r="CC802" s="9">
        <v>113.01</v>
      </c>
      <c r="CD802" s="9">
        <v>114.4</v>
      </c>
      <c r="CE802" s="9">
        <v>115.76</v>
      </c>
      <c r="CF802" s="9">
        <v>116.38</v>
      </c>
      <c r="CG802" s="9">
        <v>115.65</v>
      </c>
      <c r="CH802" s="9">
        <v>111.89</v>
      </c>
      <c r="CI802" s="9">
        <v>100.11</v>
      </c>
      <c r="CJ802" s="9">
        <v>95.03</v>
      </c>
      <c r="CK802" s="9">
        <v>92.9</v>
      </c>
      <c r="CL802" s="9">
        <v>92.48</v>
      </c>
      <c r="CM802" s="9">
        <v>93.11</v>
      </c>
      <c r="CN802" s="9">
        <v>94.38</v>
      </c>
      <c r="CO802" s="9">
        <v>95.29</v>
      </c>
      <c r="CP802" s="9">
        <v>96.4</v>
      </c>
      <c r="CQ802" s="9">
        <v>97.51</v>
      </c>
      <c r="CR802" s="9">
        <v>99.01</v>
      </c>
      <c r="CS802" s="9">
        <v>97.3</v>
      </c>
      <c r="CT802" s="9">
        <v>90.03</v>
      </c>
      <c r="CU802" s="9">
        <v>79.959999999999994</v>
      </c>
      <c r="CV802" s="9">
        <v>76.349999999999994</v>
      </c>
      <c r="CW802" s="9">
        <v>75.22</v>
      </c>
      <c r="CX802" s="9">
        <v>76.790000000000006</v>
      </c>
      <c r="CY802" s="9">
        <v>77.05</v>
      </c>
      <c r="CZ802" s="9">
        <v>77.510000000000005</v>
      </c>
      <c r="DA802" s="9">
        <v>79.88</v>
      </c>
      <c r="DB802" s="9">
        <v>81.5</v>
      </c>
      <c r="DC802" s="9">
        <v>84.04</v>
      </c>
      <c r="DD802" s="9">
        <v>85.55</v>
      </c>
      <c r="DE802" s="9">
        <v>85.17</v>
      </c>
      <c r="DF802" s="9">
        <v>80.459999999999994</v>
      </c>
      <c r="DG802" s="9">
        <v>73.17</v>
      </c>
      <c r="DH802" s="9">
        <v>68.41</v>
      </c>
      <c r="DI802" s="9">
        <v>66.59</v>
      </c>
      <c r="DJ802" s="9">
        <v>66.44</v>
      </c>
      <c r="DK802" s="9">
        <v>66.44</v>
      </c>
      <c r="DL802" s="9">
        <v>69.5</v>
      </c>
      <c r="DM802" s="9">
        <v>74.59</v>
      </c>
      <c r="DN802" s="9">
        <v>76.69</v>
      </c>
      <c r="DO802" s="9">
        <v>77.73</v>
      </c>
      <c r="DP802" s="9">
        <v>78.19</v>
      </c>
      <c r="DR802" s="9">
        <v>95.7</v>
      </c>
      <c r="DS802" s="9">
        <v>91.65</v>
      </c>
      <c r="DT802" s="9">
        <v>87.35</v>
      </c>
      <c r="DU802" s="9">
        <v>84.95</v>
      </c>
      <c r="DV802" s="9">
        <v>84.1</v>
      </c>
      <c r="DW802" s="9">
        <v>83.7</v>
      </c>
      <c r="DX802" s="9">
        <v>83.65</v>
      </c>
      <c r="DY802" s="9">
        <v>86.35</v>
      </c>
      <c r="DZ802" s="9">
        <v>89</v>
      </c>
      <c r="EA802" s="9">
        <v>89.5</v>
      </c>
      <c r="EB802" s="9">
        <v>90.95</v>
      </c>
      <c r="EC802" s="9">
        <v>93.95</v>
      </c>
      <c r="ED802" s="9">
        <v>94.4</v>
      </c>
      <c r="EE802" s="9">
        <v>89.3</v>
      </c>
      <c r="EF802" s="9">
        <v>75.650000000000006</v>
      </c>
      <c r="EG802" s="9">
        <v>71.3</v>
      </c>
      <c r="EH802" s="9">
        <v>70.25</v>
      </c>
      <c r="EI802" s="9">
        <v>68.650000000000006</v>
      </c>
      <c r="EJ802" s="9">
        <v>68.45</v>
      </c>
      <c r="EK802" s="9">
        <v>70.650000000000006</v>
      </c>
      <c r="EL802" s="9">
        <v>77.2</v>
      </c>
      <c r="EM802" s="9">
        <v>79.349999999999994</v>
      </c>
      <c r="EN802" s="9">
        <v>79.650000000000006</v>
      </c>
      <c r="EO802" s="9">
        <v>79.650000000000006</v>
      </c>
      <c r="EP802" s="9">
        <v>79.05</v>
      </c>
      <c r="EQ802" s="9">
        <v>75.2</v>
      </c>
      <c r="ER802" s="9">
        <v>64.3</v>
      </c>
      <c r="ES802" s="9">
        <v>60.9</v>
      </c>
      <c r="ET802" s="9">
        <v>60.7</v>
      </c>
      <c r="EU802" s="9">
        <v>60.95</v>
      </c>
      <c r="EV802" s="9">
        <v>61.5</v>
      </c>
      <c r="EW802" s="9">
        <v>63.85</v>
      </c>
      <c r="EX802" s="9">
        <v>70.5</v>
      </c>
      <c r="EY802" s="9">
        <v>72.650000000000006</v>
      </c>
      <c r="EZ802" s="9">
        <v>72.849999999999994</v>
      </c>
      <c r="FA802" s="9">
        <v>72.75</v>
      </c>
      <c r="FB802" s="9">
        <v>72.349999999999994</v>
      </c>
      <c r="FC802" s="9">
        <v>70.2</v>
      </c>
      <c r="FD802" s="9">
        <v>64.150000000000006</v>
      </c>
      <c r="FE802" s="9">
        <v>62.25</v>
      </c>
      <c r="FF802" s="9">
        <v>62.1</v>
      </c>
      <c r="FG802" s="9">
        <v>62.25</v>
      </c>
      <c r="FH802" s="9">
        <v>62.65</v>
      </c>
      <c r="FI802" s="9">
        <v>64.650000000000006</v>
      </c>
      <c r="FJ802" s="9">
        <v>70.400000000000006</v>
      </c>
      <c r="FK802" s="9">
        <v>72.25</v>
      </c>
      <c r="FL802" s="9">
        <v>72.5</v>
      </c>
      <c r="FM802" s="9">
        <v>72.45</v>
      </c>
      <c r="FO802" s="9">
        <v>82.558499999999995</v>
      </c>
      <c r="FP802" s="7">
        <v>82.39</v>
      </c>
      <c r="FQ802" s="9">
        <v>1.2235</v>
      </c>
      <c r="FR802" s="7">
        <f t="shared" si="148"/>
        <v>67.339599509603602</v>
      </c>
      <c r="FT802" s="7">
        <v>4.37</v>
      </c>
      <c r="FU802" s="7">
        <v>4.68</v>
      </c>
      <c r="FV802" s="9">
        <v>82.636499999999998</v>
      </c>
      <c r="FX802" s="9">
        <v>81.290000000000006</v>
      </c>
      <c r="FY802" s="9">
        <v>78.72</v>
      </c>
      <c r="FZ802" s="9">
        <v>76.239999999999995</v>
      </c>
      <c r="GA802" s="9">
        <v>73.23</v>
      </c>
      <c r="GB802" s="9">
        <v>70.66</v>
      </c>
      <c r="GE802">
        <v>1000</v>
      </c>
    </row>
    <row r="803" spans="1:187" x14ac:dyDescent="0.25">
      <c r="A803" s="6">
        <f t="shared" si="149"/>
        <v>45674</v>
      </c>
      <c r="B803" s="13">
        <f t="shared" si="143"/>
        <v>1</v>
      </c>
      <c r="C803" s="13">
        <f t="shared" si="144"/>
        <v>2025</v>
      </c>
      <c r="D803">
        <f t="shared" si="145"/>
        <v>202501</v>
      </c>
      <c r="E803">
        <f t="shared" si="146"/>
        <v>1</v>
      </c>
      <c r="F803">
        <f t="shared" si="147"/>
        <v>202501</v>
      </c>
      <c r="G803" t="s">
        <v>1957</v>
      </c>
      <c r="H803" s="9">
        <v>4.75</v>
      </c>
      <c r="I803" s="9">
        <v>4.7</v>
      </c>
      <c r="J803" s="10">
        <v>4.5219513999999998</v>
      </c>
      <c r="K803" s="10">
        <v>4.4415724000000001</v>
      </c>
      <c r="L803" s="10">
        <v>4.3810210999999999</v>
      </c>
      <c r="M803" s="10">
        <v>4.3255362000000002</v>
      </c>
      <c r="N803" s="10">
        <v>4.2715313999999998</v>
      </c>
      <c r="O803" s="10">
        <v>4.2216814999999999</v>
      </c>
      <c r="P803" s="10">
        <v>4.1788800999999998</v>
      </c>
      <c r="Q803" s="10">
        <v>4.144927</v>
      </c>
      <c r="R803" s="10">
        <v>4.1202630999999998</v>
      </c>
      <c r="S803" s="10">
        <v>4.1039947000000003</v>
      </c>
      <c r="T803" s="10">
        <v>4.0944769000000001</v>
      </c>
      <c r="U803" s="10">
        <v>4.0895049999999999</v>
      </c>
      <c r="V803" s="10">
        <v>4.0853634999999997</v>
      </c>
      <c r="W803" s="10">
        <v>4.0809733000000001</v>
      </c>
      <c r="X803" s="10">
        <v>4.0762153000000003</v>
      </c>
      <c r="Y803" s="10">
        <v>4.0709704000000002</v>
      </c>
      <c r="Z803" s="10">
        <v>4.0651196000000001</v>
      </c>
      <c r="AA803" s="10">
        <v>4.0585440999999998</v>
      </c>
      <c r="AB803" s="10">
        <v>4.0511869000000003</v>
      </c>
      <c r="AC803" s="10">
        <v>4.0432058</v>
      </c>
      <c r="AD803" s="10">
        <v>4.0348049000000001</v>
      </c>
      <c r="AE803" s="10">
        <v>4.0261883000000003</v>
      </c>
      <c r="AF803" s="10">
        <v>4.0175599000000002</v>
      </c>
      <c r="AG803" s="10">
        <v>4.0091239999999999</v>
      </c>
      <c r="AH803" s="10">
        <v>4.0010532000000003</v>
      </c>
      <c r="AI803" s="10">
        <v>3.9933828999999998</v>
      </c>
      <c r="AJ803" s="10">
        <v>3.9861106999999998</v>
      </c>
      <c r="AK803" s="10">
        <v>3.9792337999999998</v>
      </c>
      <c r="AL803" s="10">
        <v>3.9727494999999999</v>
      </c>
      <c r="AM803" s="10">
        <v>3.9666554999999999</v>
      </c>
      <c r="AN803" s="10">
        <v>3.9609489</v>
      </c>
      <c r="AO803" s="10">
        <v>3.9556271000000001</v>
      </c>
      <c r="AP803" s="10">
        <v>3.9506876000000002</v>
      </c>
      <c r="AQ803" s="10">
        <v>3.9461278000000002</v>
      </c>
      <c r="AR803" s="10">
        <v>3.9419449000000002</v>
      </c>
      <c r="AS803" s="10">
        <v>3.9381365000000002</v>
      </c>
      <c r="AT803" s="10">
        <v>3.9346994999999998</v>
      </c>
      <c r="AU803" s="10">
        <v>3.9316295999999999</v>
      </c>
      <c r="AV803" s="10">
        <v>3.928922</v>
      </c>
      <c r="AW803" s="10">
        <v>3.9265720000000002</v>
      </c>
      <c r="AX803" s="10">
        <v>3.9245747999999998</v>
      </c>
      <c r="AY803" s="10">
        <v>3.9229257999999998</v>
      </c>
      <c r="AZ803" s="10">
        <v>3.9216201000000002</v>
      </c>
      <c r="BA803" s="10">
        <v>3.9206530000000002</v>
      </c>
      <c r="BB803" s="10">
        <v>3.9200198999999998</v>
      </c>
      <c r="BC803" s="10">
        <v>3.9197158999999999</v>
      </c>
      <c r="BD803" s="10">
        <v>3.9197364000000001</v>
      </c>
      <c r="BE803" s="10">
        <v>3.9200765</v>
      </c>
      <c r="BF803" s="10">
        <v>3.9207315</v>
      </c>
      <c r="BG803" s="10">
        <v>3.9216964000000001</v>
      </c>
      <c r="BH803" s="10">
        <v>3.9229660000000002</v>
      </c>
      <c r="BI803" s="10">
        <v>3.9245351999999998</v>
      </c>
      <c r="BJ803" s="10">
        <v>3.9263989000000001</v>
      </c>
      <c r="BK803" s="10">
        <v>3.9285521000000001</v>
      </c>
      <c r="BL803" s="10">
        <v>3.9309894999999999</v>
      </c>
      <c r="BM803" s="10">
        <v>3.9337061000000002</v>
      </c>
      <c r="BN803" s="10">
        <v>3.9366968</v>
      </c>
      <c r="BO803" s="10">
        <v>3.9399563999999998</v>
      </c>
      <c r="BP803" s="10">
        <v>3.9434798999999998</v>
      </c>
      <c r="BQ803" s="10">
        <v>3.9472621000000001</v>
      </c>
      <c r="BR803" s="10">
        <v>3.9750600999999999</v>
      </c>
      <c r="BS803" s="10">
        <v>4.0106286999999998</v>
      </c>
      <c r="BU803" s="9">
        <v>118.31</v>
      </c>
      <c r="BV803" s="9">
        <v>117.13</v>
      </c>
      <c r="BW803" s="9">
        <v>116.59</v>
      </c>
      <c r="BX803" s="9">
        <v>116.3</v>
      </c>
      <c r="BY803" s="9">
        <v>115.99</v>
      </c>
      <c r="BZ803" s="9">
        <v>114.74</v>
      </c>
      <c r="CA803" s="9">
        <v>115.44</v>
      </c>
      <c r="CB803" s="9">
        <v>116.81</v>
      </c>
      <c r="CC803" s="9">
        <v>115.21</v>
      </c>
      <c r="CD803" s="9">
        <v>116.61</v>
      </c>
      <c r="CE803" s="9">
        <v>117.96</v>
      </c>
      <c r="CF803" s="9">
        <v>118.54</v>
      </c>
      <c r="CG803" s="9">
        <v>117.81</v>
      </c>
      <c r="CH803" s="9">
        <v>114.05</v>
      </c>
      <c r="CI803" s="9">
        <v>101.55</v>
      </c>
      <c r="CJ803" s="9">
        <v>96.52</v>
      </c>
      <c r="CK803" s="9">
        <v>94.64</v>
      </c>
      <c r="CL803" s="9">
        <v>94.43</v>
      </c>
      <c r="CM803" s="9">
        <v>95.05</v>
      </c>
      <c r="CN803" s="9">
        <v>96.32</v>
      </c>
      <c r="CO803" s="9">
        <v>97.23</v>
      </c>
      <c r="CP803" s="9">
        <v>98.34</v>
      </c>
      <c r="CQ803" s="9">
        <v>99.45</v>
      </c>
      <c r="CR803" s="9">
        <v>100.95</v>
      </c>
      <c r="CS803" s="9">
        <v>99.24</v>
      </c>
      <c r="CT803" s="9">
        <v>91.97</v>
      </c>
      <c r="CU803" s="9">
        <v>81.27</v>
      </c>
      <c r="CV803" s="9">
        <v>77.66</v>
      </c>
      <c r="CW803" s="9">
        <v>76.53</v>
      </c>
      <c r="CX803" s="9">
        <v>78.099999999999994</v>
      </c>
      <c r="CY803" s="9">
        <v>78.36</v>
      </c>
      <c r="CZ803" s="9">
        <v>78.819999999999993</v>
      </c>
      <c r="DA803" s="9">
        <v>81.22</v>
      </c>
      <c r="DB803" s="9">
        <v>82.84</v>
      </c>
      <c r="DC803" s="9">
        <v>85.38</v>
      </c>
      <c r="DD803" s="9">
        <v>86.89</v>
      </c>
      <c r="DE803" s="9">
        <v>86.51</v>
      </c>
      <c r="DF803" s="9">
        <v>81.8</v>
      </c>
      <c r="DG803" s="9">
        <v>74.11</v>
      </c>
      <c r="DH803" s="9">
        <v>69.349999999999994</v>
      </c>
      <c r="DI803" s="9">
        <v>67.53</v>
      </c>
      <c r="DJ803" s="9">
        <v>67.38</v>
      </c>
      <c r="DK803" s="9">
        <v>67.38</v>
      </c>
      <c r="DL803" s="9">
        <v>70.44</v>
      </c>
      <c r="DM803" s="9">
        <v>75.319999999999993</v>
      </c>
      <c r="DN803" s="9">
        <v>77.42</v>
      </c>
      <c r="DO803" s="9">
        <v>78.459999999999994</v>
      </c>
      <c r="DP803" s="9">
        <v>78.92</v>
      </c>
      <c r="DR803" s="9">
        <v>96.5</v>
      </c>
      <c r="DS803" s="9">
        <v>92.7</v>
      </c>
      <c r="DT803" s="9">
        <v>88.5</v>
      </c>
      <c r="DU803" s="9">
        <v>86.1</v>
      </c>
      <c r="DV803" s="9">
        <v>85.35</v>
      </c>
      <c r="DW803" s="9">
        <v>85.1</v>
      </c>
      <c r="DX803" s="9">
        <v>85.05</v>
      </c>
      <c r="DY803" s="9">
        <v>87.75</v>
      </c>
      <c r="DZ803" s="9">
        <v>90.3</v>
      </c>
      <c r="EA803" s="9">
        <v>90.8</v>
      </c>
      <c r="EB803" s="9">
        <v>92.25</v>
      </c>
      <c r="EC803" s="9">
        <v>95.25</v>
      </c>
      <c r="ED803" s="9">
        <v>95.7</v>
      </c>
      <c r="EE803" s="9">
        <v>90.6</v>
      </c>
      <c r="EF803" s="9">
        <v>76.400000000000006</v>
      </c>
      <c r="EG803" s="9">
        <v>71.900000000000006</v>
      </c>
      <c r="EH803" s="9">
        <v>70.95</v>
      </c>
      <c r="EI803" s="9">
        <v>69.599999999999994</v>
      </c>
      <c r="EJ803" s="9">
        <v>69.45</v>
      </c>
      <c r="EK803" s="9">
        <v>71.650000000000006</v>
      </c>
      <c r="EL803" s="9">
        <v>78.25</v>
      </c>
      <c r="EM803" s="9">
        <v>80.349999999999994</v>
      </c>
      <c r="EN803" s="9">
        <v>80.650000000000006</v>
      </c>
      <c r="EO803" s="9">
        <v>80.7</v>
      </c>
      <c r="EP803" s="9">
        <v>80.05</v>
      </c>
      <c r="EQ803" s="9">
        <v>76</v>
      </c>
      <c r="ER803" s="9">
        <v>64.55</v>
      </c>
      <c r="ES803" s="9">
        <v>60.95</v>
      </c>
      <c r="ET803" s="9">
        <v>60.75</v>
      </c>
      <c r="EU803" s="9">
        <v>61.05</v>
      </c>
      <c r="EV803" s="9">
        <v>61.55</v>
      </c>
      <c r="EW803" s="9">
        <v>64</v>
      </c>
      <c r="EX803" s="9">
        <v>70.8</v>
      </c>
      <c r="EY803" s="9">
        <v>73</v>
      </c>
      <c r="EZ803" s="9">
        <v>73.2</v>
      </c>
      <c r="FA803" s="9">
        <v>73.099999999999994</v>
      </c>
      <c r="FB803" s="9">
        <v>72.650000000000006</v>
      </c>
      <c r="FC803" s="9">
        <v>70.349999999999994</v>
      </c>
      <c r="FD803" s="9">
        <v>63.85</v>
      </c>
      <c r="FE803" s="9">
        <v>61.8</v>
      </c>
      <c r="FF803" s="9">
        <v>61.65</v>
      </c>
      <c r="FG803" s="9">
        <v>61.8</v>
      </c>
      <c r="FH803" s="9">
        <v>62.2</v>
      </c>
      <c r="FI803" s="9">
        <v>64.25</v>
      </c>
      <c r="FJ803" s="9">
        <v>69.95</v>
      </c>
      <c r="FK803" s="9">
        <v>71.8</v>
      </c>
      <c r="FL803" s="9">
        <v>72.05</v>
      </c>
      <c r="FM803" s="9">
        <v>72.05</v>
      </c>
      <c r="FO803" s="9">
        <v>82.322199999999995</v>
      </c>
      <c r="FP803" s="7">
        <v>83.02</v>
      </c>
      <c r="FQ803" s="9">
        <v>1.2198</v>
      </c>
      <c r="FR803" s="7">
        <f t="shared" si="148"/>
        <v>68.060337760288576</v>
      </c>
      <c r="FT803" s="7">
        <v>4.37</v>
      </c>
      <c r="FU803" s="7">
        <v>4.66</v>
      </c>
      <c r="FV803" s="9">
        <v>82.406999999999996</v>
      </c>
      <c r="FX803" s="9">
        <v>80.790000000000006</v>
      </c>
      <c r="FY803" s="9">
        <v>78.430000000000007</v>
      </c>
      <c r="FZ803" s="9">
        <v>75.98</v>
      </c>
      <c r="GA803" s="9">
        <v>73</v>
      </c>
      <c r="GB803" s="9">
        <v>70.53</v>
      </c>
      <c r="GE803">
        <v>1000</v>
      </c>
    </row>
    <row r="804" spans="1:187" x14ac:dyDescent="0.25">
      <c r="A804" s="6">
        <f t="shared" si="149"/>
        <v>45677</v>
      </c>
      <c r="B804" s="13">
        <f t="shared" si="143"/>
        <v>1</v>
      </c>
      <c r="C804" s="13">
        <f t="shared" si="144"/>
        <v>2025</v>
      </c>
      <c r="D804">
        <f t="shared" si="145"/>
        <v>202501</v>
      </c>
      <c r="E804">
        <f t="shared" si="146"/>
        <v>1</v>
      </c>
      <c r="F804">
        <f t="shared" si="147"/>
        <v>202501</v>
      </c>
      <c r="G804" t="s">
        <v>1958</v>
      </c>
      <c r="H804" s="9">
        <v>4.75</v>
      </c>
      <c r="I804" s="9">
        <v>4.7</v>
      </c>
      <c r="J804" s="10">
        <v>4.5000267000000003</v>
      </c>
      <c r="K804" s="10">
        <v>4.4463263</v>
      </c>
      <c r="L804" s="10">
        <v>4.3909734</v>
      </c>
      <c r="M804" s="10">
        <v>4.3321880000000004</v>
      </c>
      <c r="N804" s="10">
        <v>4.2745293000000002</v>
      </c>
      <c r="O804" s="10">
        <v>4.2228440999999997</v>
      </c>
      <c r="P804" s="10">
        <v>4.1799755999999997</v>
      </c>
      <c r="Q804" s="10">
        <v>4.1469999</v>
      </c>
      <c r="R804" s="10">
        <v>4.1239414999999999</v>
      </c>
      <c r="S804" s="10">
        <v>4.109407</v>
      </c>
      <c r="T804" s="10">
        <v>4.1017596999999997</v>
      </c>
      <c r="U804" s="10">
        <v>4.0988677999999998</v>
      </c>
      <c r="V804" s="10">
        <v>4.0976615000000001</v>
      </c>
      <c r="W804" s="10">
        <v>4.0970943000000002</v>
      </c>
      <c r="X804" s="10">
        <v>4.0967330000000004</v>
      </c>
      <c r="Y804" s="10">
        <v>4.0961441000000001</v>
      </c>
      <c r="Z804" s="10">
        <v>4.0948944999999997</v>
      </c>
      <c r="AA804" s="10">
        <v>4.0925507999999997</v>
      </c>
      <c r="AB804" s="10">
        <v>4.0888087000000004</v>
      </c>
      <c r="AC804" s="10">
        <v>4.0838080000000003</v>
      </c>
      <c r="AD804" s="10">
        <v>4.0777849000000002</v>
      </c>
      <c r="AE804" s="10">
        <v>4.0709749999999998</v>
      </c>
      <c r="AF804" s="10">
        <v>4.0636140999999997</v>
      </c>
      <c r="AG804" s="10">
        <v>4.0559383999999996</v>
      </c>
      <c r="AH804" s="10">
        <v>4.0481506999999999</v>
      </c>
      <c r="AI804" s="10">
        <v>4.0403222000000003</v>
      </c>
      <c r="AJ804" s="10">
        <v>4.0324914999999999</v>
      </c>
      <c r="AK804" s="10">
        <v>4.0246969999999997</v>
      </c>
      <c r="AL804" s="10">
        <v>4.0169769999999998</v>
      </c>
      <c r="AM804" s="10">
        <v>4.0093700999999999</v>
      </c>
      <c r="AN804" s="10">
        <v>4.0019147000000004</v>
      </c>
      <c r="AO804" s="10">
        <v>3.9946491000000002</v>
      </c>
      <c r="AP804" s="10">
        <v>3.9876119000000001</v>
      </c>
      <c r="AQ804" s="10">
        <v>3.9808414000000001</v>
      </c>
      <c r="AR804" s="10">
        <v>3.9743761000000002</v>
      </c>
      <c r="AS804" s="10">
        <v>3.9682544000000002</v>
      </c>
      <c r="AT804" s="10">
        <v>3.9625088000000002</v>
      </c>
      <c r="AU804" s="10">
        <v>3.9571483000000001</v>
      </c>
      <c r="AV804" s="10">
        <v>3.9521761</v>
      </c>
      <c r="AW804" s="10">
        <v>3.9475951</v>
      </c>
      <c r="AX804" s="10">
        <v>3.9434084999999999</v>
      </c>
      <c r="AY804" s="10">
        <v>3.9396194000000002</v>
      </c>
      <c r="AZ804" s="10">
        <v>3.9362308000000001</v>
      </c>
      <c r="BA804" s="10">
        <v>3.9332457999999999</v>
      </c>
      <c r="BB804" s="10">
        <v>3.9306675000000002</v>
      </c>
      <c r="BC804" s="10">
        <v>3.928499</v>
      </c>
      <c r="BD804" s="10">
        <v>3.9267433999999999</v>
      </c>
      <c r="BE804" s="10">
        <v>3.9254038000000002</v>
      </c>
      <c r="BF804" s="10">
        <v>3.9244821000000001</v>
      </c>
      <c r="BG804" s="10">
        <v>3.923975</v>
      </c>
      <c r="BH804" s="10">
        <v>3.9238770000000001</v>
      </c>
      <c r="BI804" s="10">
        <v>3.9241826999999998</v>
      </c>
      <c r="BJ804" s="10">
        <v>3.9248867999999999</v>
      </c>
      <c r="BK804" s="10">
        <v>3.9259838</v>
      </c>
      <c r="BL804" s="10">
        <v>3.9274684999999998</v>
      </c>
      <c r="BM804" s="10">
        <v>3.9293353999999998</v>
      </c>
      <c r="BN804" s="10">
        <v>3.9315791999999998</v>
      </c>
      <c r="BO804" s="10">
        <v>3.9341944</v>
      </c>
      <c r="BP804" s="10">
        <v>3.9371757000000001</v>
      </c>
      <c r="BQ804" s="10">
        <v>3.9405177999999998</v>
      </c>
      <c r="BR804" s="10">
        <v>3.9676472999999999</v>
      </c>
      <c r="BS804" s="10">
        <v>4.0052019999999997</v>
      </c>
      <c r="BU804" s="9">
        <v>121.35</v>
      </c>
      <c r="BV804" s="9">
        <v>119.75</v>
      </c>
      <c r="BW804" s="9">
        <v>118.85</v>
      </c>
      <c r="BX804" s="9">
        <v>118.35</v>
      </c>
      <c r="BY804" s="9">
        <v>118</v>
      </c>
      <c r="BZ804" s="9">
        <v>116.68</v>
      </c>
      <c r="CA804" s="9">
        <v>117.38</v>
      </c>
      <c r="CB804" s="9">
        <v>118.79</v>
      </c>
      <c r="CC804" s="9">
        <v>116.31</v>
      </c>
      <c r="CD804" s="9">
        <v>117.46</v>
      </c>
      <c r="CE804" s="9">
        <v>118.81</v>
      </c>
      <c r="CF804" s="9">
        <v>119.21</v>
      </c>
      <c r="CG804" s="9">
        <v>118.48</v>
      </c>
      <c r="CH804" s="9">
        <v>114.72</v>
      </c>
      <c r="CI804" s="9">
        <v>101.88</v>
      </c>
      <c r="CJ804" s="9">
        <v>96.85</v>
      </c>
      <c r="CK804" s="9">
        <v>94.97</v>
      </c>
      <c r="CL804" s="9">
        <v>94.76</v>
      </c>
      <c r="CM804" s="9">
        <v>95.39</v>
      </c>
      <c r="CN804" s="9">
        <v>96.66</v>
      </c>
      <c r="CO804" s="9">
        <v>97.42</v>
      </c>
      <c r="CP804" s="9">
        <v>98.53</v>
      </c>
      <c r="CQ804" s="9">
        <v>99.64</v>
      </c>
      <c r="CR804" s="9">
        <v>101.15</v>
      </c>
      <c r="CS804" s="9">
        <v>99.44</v>
      </c>
      <c r="CT804" s="9">
        <v>92.18</v>
      </c>
      <c r="CU804" s="9">
        <v>81.489999999999995</v>
      </c>
      <c r="CV804" s="9">
        <v>77.900000000000006</v>
      </c>
      <c r="CW804" s="9">
        <v>76.790000000000006</v>
      </c>
      <c r="CX804" s="9">
        <v>78.38</v>
      </c>
      <c r="CY804" s="9">
        <v>78.66</v>
      </c>
      <c r="CZ804" s="9">
        <v>79.14</v>
      </c>
      <c r="DA804" s="9">
        <v>81.56</v>
      </c>
      <c r="DB804" s="9">
        <v>83.19</v>
      </c>
      <c r="DC804" s="9">
        <v>85.73</v>
      </c>
      <c r="DD804" s="9">
        <v>87.24</v>
      </c>
      <c r="DE804" s="9">
        <v>86.86</v>
      </c>
      <c r="DF804" s="9">
        <v>82.15</v>
      </c>
      <c r="DG804" s="9">
        <v>74.349999999999994</v>
      </c>
      <c r="DH804" s="9">
        <v>69.59</v>
      </c>
      <c r="DI804" s="9">
        <v>67.77</v>
      </c>
      <c r="DJ804" s="9">
        <v>67.62</v>
      </c>
      <c r="DK804" s="9">
        <v>67.62</v>
      </c>
      <c r="DL804" s="9">
        <v>70.680000000000007</v>
      </c>
      <c r="DM804" s="9">
        <v>75.56</v>
      </c>
      <c r="DN804" s="9">
        <v>77.66</v>
      </c>
      <c r="DO804" s="9">
        <v>78.7</v>
      </c>
      <c r="DP804" s="9">
        <v>79.16</v>
      </c>
      <c r="DR804" s="9">
        <v>98.85</v>
      </c>
      <c r="DS804" s="9">
        <v>94.5</v>
      </c>
      <c r="DT804" s="9">
        <v>88.45</v>
      </c>
      <c r="DU804" s="9">
        <v>88.1</v>
      </c>
      <c r="DV804" s="9">
        <v>87.85</v>
      </c>
      <c r="DW804" s="9">
        <v>87</v>
      </c>
      <c r="DX804" s="9">
        <v>86.95</v>
      </c>
      <c r="DY804" s="9">
        <v>89.65</v>
      </c>
      <c r="DZ804" s="9">
        <v>91</v>
      </c>
      <c r="EA804" s="9">
        <v>91.7</v>
      </c>
      <c r="EB804" s="9">
        <v>93.1</v>
      </c>
      <c r="EC804" s="9">
        <v>96.2</v>
      </c>
      <c r="ED804" s="9">
        <v>96.55</v>
      </c>
      <c r="EE804" s="9">
        <v>91.1</v>
      </c>
      <c r="EF804" s="9">
        <v>75.349999999999994</v>
      </c>
      <c r="EG804" s="9">
        <v>70.45</v>
      </c>
      <c r="EH804" s="9">
        <v>70.2</v>
      </c>
      <c r="EI804" s="9">
        <v>70.650000000000006</v>
      </c>
      <c r="EJ804" s="9">
        <v>71.2</v>
      </c>
      <c r="EK804" s="9">
        <v>73.2</v>
      </c>
      <c r="EL804" s="9">
        <v>79</v>
      </c>
      <c r="EM804" s="9">
        <v>80.849999999999994</v>
      </c>
      <c r="EN804" s="9">
        <v>81.150000000000006</v>
      </c>
      <c r="EO804" s="9">
        <v>81.2</v>
      </c>
      <c r="EP804" s="9">
        <v>80.599999999999994</v>
      </c>
      <c r="EQ804" s="9">
        <v>76.5</v>
      </c>
      <c r="ER804" s="9">
        <v>65</v>
      </c>
      <c r="ES804" s="9">
        <v>61.4</v>
      </c>
      <c r="ET804" s="9">
        <v>61.15</v>
      </c>
      <c r="EU804" s="9">
        <v>61.45</v>
      </c>
      <c r="EV804" s="9">
        <v>61.95</v>
      </c>
      <c r="EW804" s="9">
        <v>64.3</v>
      </c>
      <c r="EX804" s="9">
        <v>70.900000000000006</v>
      </c>
      <c r="EY804" s="9">
        <v>73.05</v>
      </c>
      <c r="EZ804" s="9">
        <v>73.25</v>
      </c>
      <c r="FA804" s="9">
        <v>73.150000000000006</v>
      </c>
      <c r="FB804" s="9">
        <v>72.75</v>
      </c>
      <c r="FC804" s="9">
        <v>70.400000000000006</v>
      </c>
      <c r="FD804" s="9">
        <v>63.9</v>
      </c>
      <c r="FE804" s="9">
        <v>61.85</v>
      </c>
      <c r="FF804" s="9">
        <v>61.7</v>
      </c>
      <c r="FG804" s="9">
        <v>61.9</v>
      </c>
      <c r="FH804" s="9">
        <v>62.3</v>
      </c>
      <c r="FI804" s="9">
        <v>64.3</v>
      </c>
      <c r="FJ804" s="9">
        <v>70.05</v>
      </c>
      <c r="FK804" s="9">
        <v>71.900000000000006</v>
      </c>
      <c r="FL804" s="9">
        <v>72.150000000000006</v>
      </c>
      <c r="FM804" s="9">
        <v>72.099999999999994</v>
      </c>
      <c r="FO804" s="9">
        <v>82.422499999999999</v>
      </c>
      <c r="FP804" s="7">
        <v>81.680000000000007</v>
      </c>
      <c r="FQ804" s="9">
        <v>1.2293000000000001</v>
      </c>
      <c r="FR804" s="7">
        <f t="shared" si="148"/>
        <v>66.444317904498504</v>
      </c>
      <c r="FT804" s="7">
        <v>4.37</v>
      </c>
      <c r="FU804" s="7">
        <v>4.66</v>
      </c>
      <c r="FV804" s="9">
        <v>82.506900000000002</v>
      </c>
      <c r="FX804" s="9">
        <v>80.150000000000006</v>
      </c>
      <c r="FY804" s="9">
        <v>78.13</v>
      </c>
      <c r="FZ804" s="9">
        <v>75.91</v>
      </c>
      <c r="GA804" s="9">
        <v>73.16</v>
      </c>
      <c r="GB804" s="9">
        <v>70.89</v>
      </c>
      <c r="GE804">
        <v>1000</v>
      </c>
    </row>
    <row r="805" spans="1:187" x14ac:dyDescent="0.25">
      <c r="A805" s="6">
        <f t="shared" si="149"/>
        <v>45678</v>
      </c>
      <c r="B805" s="13">
        <f t="shared" si="143"/>
        <v>1</v>
      </c>
      <c r="C805" s="13">
        <f t="shared" si="144"/>
        <v>2025</v>
      </c>
      <c r="D805">
        <f t="shared" si="145"/>
        <v>202501</v>
      </c>
      <c r="E805">
        <f t="shared" si="146"/>
        <v>1</v>
      </c>
      <c r="F805">
        <f t="shared" si="147"/>
        <v>202501</v>
      </c>
      <c r="G805" t="s">
        <v>1959</v>
      </c>
      <c r="H805" s="9">
        <v>4.75</v>
      </c>
      <c r="I805" s="9">
        <v>4.7</v>
      </c>
      <c r="J805" s="10">
        <v>4.4848720000000002</v>
      </c>
      <c r="K805" s="10">
        <v>4.4384665999999999</v>
      </c>
      <c r="L805" s="10">
        <v>4.3841836000000001</v>
      </c>
      <c r="M805" s="10">
        <v>4.3240278999999999</v>
      </c>
      <c r="N805" s="10">
        <v>4.2650433999999997</v>
      </c>
      <c r="O805" s="10">
        <v>4.2126580000000002</v>
      </c>
      <c r="P805" s="10">
        <v>4.1700255000000004</v>
      </c>
      <c r="Q805" s="10">
        <v>4.1380758999999996</v>
      </c>
      <c r="R805" s="10">
        <v>4.1165890000000003</v>
      </c>
      <c r="S805" s="10">
        <v>4.1039579000000002</v>
      </c>
      <c r="T805" s="10">
        <v>4.0981373999999997</v>
      </c>
      <c r="U805" s="10">
        <v>4.0965572000000003</v>
      </c>
      <c r="V805" s="10">
        <v>4.0953932000000002</v>
      </c>
      <c r="W805" s="10">
        <v>4.0936013999999998</v>
      </c>
      <c r="X805" s="10">
        <v>4.0909686000000001</v>
      </c>
      <c r="Y805" s="10">
        <v>4.0872814999999996</v>
      </c>
      <c r="Z805" s="10">
        <v>4.0823270000000003</v>
      </c>
      <c r="AA805" s="10">
        <v>4.0758919999999996</v>
      </c>
      <c r="AB805" s="10">
        <v>4.0678678000000001</v>
      </c>
      <c r="AC805" s="10">
        <v>4.0585066999999997</v>
      </c>
      <c r="AD805" s="10">
        <v>4.0481391999999996</v>
      </c>
      <c r="AE805" s="10">
        <v>4.0370952000000004</v>
      </c>
      <c r="AF805" s="10">
        <v>4.0257049</v>
      </c>
      <c r="AG805" s="10">
        <v>4.0142987999999997</v>
      </c>
      <c r="AH805" s="10">
        <v>4.0031540999999997</v>
      </c>
      <c r="AI805" s="10">
        <v>3.9923375999999999</v>
      </c>
      <c r="AJ805" s="10">
        <v>3.9818634999999998</v>
      </c>
      <c r="AK805" s="10">
        <v>3.9717457999999999</v>
      </c>
      <c r="AL805" s="10">
        <v>3.9619982999999999</v>
      </c>
      <c r="AM805" s="10">
        <v>3.9526352999999999</v>
      </c>
      <c r="AN805" s="10">
        <v>3.9436708</v>
      </c>
      <c r="AO805" s="10">
        <v>3.9351186999999999</v>
      </c>
      <c r="AP805" s="10">
        <v>3.9269932000000001</v>
      </c>
      <c r="AQ805" s="10">
        <v>3.9193083</v>
      </c>
      <c r="AR805" s="10">
        <v>3.9120780000000002</v>
      </c>
      <c r="AS805" s="10">
        <v>3.9053165000000001</v>
      </c>
      <c r="AT805" s="10">
        <v>3.8990345</v>
      </c>
      <c r="AU805" s="10">
        <v>3.8932305</v>
      </c>
      <c r="AV805" s="10">
        <v>3.8878998999999999</v>
      </c>
      <c r="AW805" s="10">
        <v>3.8830379000000002</v>
      </c>
      <c r="AX805" s="10">
        <v>3.8786399</v>
      </c>
      <c r="AY805" s="10">
        <v>3.8747012000000001</v>
      </c>
      <c r="AZ805" s="10">
        <v>3.8712171</v>
      </c>
      <c r="BA805" s="10">
        <v>3.8681828</v>
      </c>
      <c r="BB805" s="10">
        <v>3.8655938000000001</v>
      </c>
      <c r="BC805" s="10">
        <v>3.8634453</v>
      </c>
      <c r="BD805" s="10">
        <v>3.8617325999999998</v>
      </c>
      <c r="BE805" s="10">
        <v>3.8604511000000001</v>
      </c>
      <c r="BF805" s="10">
        <v>3.8595959</v>
      </c>
      <c r="BG805" s="10">
        <v>3.8591616000000002</v>
      </c>
      <c r="BH805" s="10">
        <v>3.8591422999999998</v>
      </c>
      <c r="BI805" s="10">
        <v>3.8595324</v>
      </c>
      <c r="BJ805" s="10">
        <v>3.8603263000000001</v>
      </c>
      <c r="BK805" s="10">
        <v>3.8615179999999998</v>
      </c>
      <c r="BL805" s="10">
        <v>3.8631020999999999</v>
      </c>
      <c r="BM805" s="10">
        <v>3.8650726999999998</v>
      </c>
      <c r="BN805" s="10">
        <v>3.8674241999999999</v>
      </c>
      <c r="BO805" s="10">
        <v>3.8701506999999999</v>
      </c>
      <c r="BP805" s="10">
        <v>3.8732468</v>
      </c>
      <c r="BQ805" s="10">
        <v>3.8767065000000001</v>
      </c>
      <c r="BR805" s="10">
        <v>3.9045717</v>
      </c>
      <c r="BS805" s="10">
        <v>3.9428103999999999</v>
      </c>
      <c r="BU805" s="9">
        <v>126.61</v>
      </c>
      <c r="BV805" s="9">
        <v>125.1</v>
      </c>
      <c r="BW805" s="9">
        <v>124.1</v>
      </c>
      <c r="BX805" s="9">
        <v>123.45</v>
      </c>
      <c r="BY805" s="9">
        <v>122.88</v>
      </c>
      <c r="BZ805" s="9">
        <v>121.45</v>
      </c>
      <c r="CA805" s="9">
        <v>121.75</v>
      </c>
      <c r="CB805" s="9">
        <v>123.13</v>
      </c>
      <c r="CC805" s="9">
        <v>119.78</v>
      </c>
      <c r="CD805" s="9">
        <v>119.8</v>
      </c>
      <c r="CE805" s="9">
        <v>120.15</v>
      </c>
      <c r="CF805" s="9">
        <v>119.35</v>
      </c>
      <c r="CG805" s="9">
        <v>118.62</v>
      </c>
      <c r="CH805" s="9">
        <v>114.86</v>
      </c>
      <c r="CI805" s="9">
        <v>102.25</v>
      </c>
      <c r="CJ805" s="9">
        <v>97.22</v>
      </c>
      <c r="CK805" s="9">
        <v>95.34</v>
      </c>
      <c r="CL805" s="9">
        <v>95.13</v>
      </c>
      <c r="CM805" s="9">
        <v>95.76</v>
      </c>
      <c r="CN805" s="9">
        <v>97.03</v>
      </c>
      <c r="CO805" s="9">
        <v>97.79</v>
      </c>
      <c r="CP805" s="9">
        <v>98.9</v>
      </c>
      <c r="CQ805" s="9">
        <v>100.01</v>
      </c>
      <c r="CR805" s="9">
        <v>101.52</v>
      </c>
      <c r="CS805" s="9">
        <v>99.81</v>
      </c>
      <c r="CT805" s="9">
        <v>92.55</v>
      </c>
      <c r="CU805" s="9">
        <v>81.650000000000006</v>
      </c>
      <c r="CV805" s="9">
        <v>78.06</v>
      </c>
      <c r="CW805" s="9">
        <v>76.95</v>
      </c>
      <c r="CX805" s="9">
        <v>78.540000000000006</v>
      </c>
      <c r="CY805" s="9">
        <v>78.819999999999993</v>
      </c>
      <c r="CZ805" s="9">
        <v>79.3</v>
      </c>
      <c r="DA805" s="9">
        <v>81.72</v>
      </c>
      <c r="DB805" s="9">
        <v>83.35</v>
      </c>
      <c r="DC805" s="9">
        <v>85.89</v>
      </c>
      <c r="DD805" s="9">
        <v>87.4</v>
      </c>
      <c r="DE805" s="9">
        <v>87.02</v>
      </c>
      <c r="DF805" s="9">
        <v>82.31</v>
      </c>
      <c r="DG805" s="9">
        <v>74.510000000000005</v>
      </c>
      <c r="DH805" s="9">
        <v>69.75</v>
      </c>
      <c r="DI805" s="9">
        <v>67.930000000000007</v>
      </c>
      <c r="DJ805" s="9">
        <v>67.78</v>
      </c>
      <c r="DK805" s="9">
        <v>67.78</v>
      </c>
      <c r="DL805" s="9">
        <v>70.84</v>
      </c>
      <c r="DM805" s="9">
        <v>75.72</v>
      </c>
      <c r="DN805" s="9">
        <v>77.819999999999993</v>
      </c>
      <c r="DO805" s="9">
        <v>78.86</v>
      </c>
      <c r="DP805" s="9">
        <v>79.319999999999993</v>
      </c>
      <c r="DR805" s="9">
        <v>102.45</v>
      </c>
      <c r="DS805" s="9">
        <v>98</v>
      </c>
      <c r="DT805" s="9">
        <v>91.8</v>
      </c>
      <c r="DU805" s="9">
        <v>91.25</v>
      </c>
      <c r="DV805" s="9">
        <v>90.8</v>
      </c>
      <c r="DW805" s="9">
        <v>89.4</v>
      </c>
      <c r="DX805" s="9">
        <v>89.35</v>
      </c>
      <c r="DY805" s="9">
        <v>92.05</v>
      </c>
      <c r="DZ805" s="9">
        <v>91.95</v>
      </c>
      <c r="EA805" s="9">
        <v>92.65</v>
      </c>
      <c r="EB805" s="9">
        <v>94.05</v>
      </c>
      <c r="EC805" s="9">
        <v>96.9</v>
      </c>
      <c r="ED805" s="9">
        <v>97.25</v>
      </c>
      <c r="EE805" s="9">
        <v>91.8</v>
      </c>
      <c r="EF805" s="9">
        <v>76.099999999999994</v>
      </c>
      <c r="EG805" s="9">
        <v>71.2</v>
      </c>
      <c r="EH805" s="9">
        <v>70.95</v>
      </c>
      <c r="EI805" s="9">
        <v>71.400000000000006</v>
      </c>
      <c r="EJ805" s="9">
        <v>71.95</v>
      </c>
      <c r="EK805" s="9">
        <v>73.900000000000006</v>
      </c>
      <c r="EL805" s="9">
        <v>79.400000000000006</v>
      </c>
      <c r="EM805" s="9">
        <v>81.2</v>
      </c>
      <c r="EN805" s="9">
        <v>81.45</v>
      </c>
      <c r="EO805" s="9">
        <v>81.55</v>
      </c>
      <c r="EP805" s="9">
        <v>80.900000000000006</v>
      </c>
      <c r="EQ805" s="9">
        <v>76.849999999999994</v>
      </c>
      <c r="ER805" s="9">
        <v>65.349999999999994</v>
      </c>
      <c r="ES805" s="9">
        <v>61.75</v>
      </c>
      <c r="ET805" s="9">
        <v>61.55</v>
      </c>
      <c r="EU805" s="9">
        <v>61.8</v>
      </c>
      <c r="EV805" s="9">
        <v>62.35</v>
      </c>
      <c r="EW805" s="9">
        <v>64.650000000000006</v>
      </c>
      <c r="EX805" s="9">
        <v>71.099999999999994</v>
      </c>
      <c r="EY805" s="9">
        <v>73.2</v>
      </c>
      <c r="EZ805" s="9">
        <v>73.400000000000006</v>
      </c>
      <c r="FA805" s="9">
        <v>73.3</v>
      </c>
      <c r="FB805" s="9">
        <v>72.900000000000006</v>
      </c>
      <c r="FC805" s="9">
        <v>70.55</v>
      </c>
      <c r="FD805" s="9">
        <v>64.099999999999994</v>
      </c>
      <c r="FE805" s="9">
        <v>62.05</v>
      </c>
      <c r="FF805" s="9">
        <v>61.9</v>
      </c>
      <c r="FG805" s="9">
        <v>62.05</v>
      </c>
      <c r="FH805" s="9">
        <v>62.45</v>
      </c>
      <c r="FI805" s="9">
        <v>64.45</v>
      </c>
      <c r="FJ805" s="9">
        <v>70.2</v>
      </c>
      <c r="FK805" s="9">
        <v>72.05</v>
      </c>
      <c r="FL805" s="9">
        <v>72.3</v>
      </c>
      <c r="FM805" s="9">
        <v>72.25</v>
      </c>
      <c r="FO805" s="9">
        <v>82.447400000000002</v>
      </c>
      <c r="FP805" s="7">
        <v>80.569999999999993</v>
      </c>
      <c r="FQ805" s="9">
        <v>1.2299</v>
      </c>
      <c r="FR805" s="7">
        <f t="shared" si="148"/>
        <v>65.509391007398975</v>
      </c>
      <c r="FT805" s="7">
        <v>4.34</v>
      </c>
      <c r="FU805" s="7">
        <v>4.5999999999999996</v>
      </c>
      <c r="FV805" s="9">
        <v>82.543099999999995</v>
      </c>
      <c r="FX805" s="9">
        <v>79.290000000000006</v>
      </c>
      <c r="FY805" s="9">
        <v>77.58</v>
      </c>
      <c r="FZ805" s="9">
        <v>75.58</v>
      </c>
      <c r="GA805" s="9">
        <v>72.91</v>
      </c>
      <c r="GB805" s="9">
        <v>70.61</v>
      </c>
      <c r="GE805">
        <v>1000</v>
      </c>
    </row>
    <row r="806" spans="1:187" x14ac:dyDescent="0.25">
      <c r="A806" s="6">
        <f t="shared" si="149"/>
        <v>45679</v>
      </c>
      <c r="B806" s="13">
        <f t="shared" si="143"/>
        <v>1</v>
      </c>
      <c r="C806" s="13">
        <f t="shared" si="144"/>
        <v>2025</v>
      </c>
      <c r="D806">
        <f t="shared" si="145"/>
        <v>202501</v>
      </c>
      <c r="E806">
        <f t="shared" si="146"/>
        <v>1</v>
      </c>
      <c r="F806">
        <f t="shared" si="147"/>
        <v>202501</v>
      </c>
      <c r="G806" t="s">
        <v>1960</v>
      </c>
      <c r="H806" s="9">
        <v>4.75</v>
      </c>
      <c r="I806" s="9">
        <v>4.7</v>
      </c>
      <c r="J806" s="10">
        <v>4.4757356000000001</v>
      </c>
      <c r="K806" s="10">
        <v>4.4383778999999999</v>
      </c>
      <c r="L806" s="10">
        <v>4.3856463999999997</v>
      </c>
      <c r="M806" s="10">
        <v>4.3229666</v>
      </c>
      <c r="N806" s="10">
        <v>4.2598599000000004</v>
      </c>
      <c r="O806" s="10">
        <v>4.2032261999999996</v>
      </c>
      <c r="P806" s="10">
        <v>4.1570014999999998</v>
      </c>
      <c r="Q806" s="10">
        <v>4.1226985999999997</v>
      </c>
      <c r="R806" s="10">
        <v>4.1000747999999998</v>
      </c>
      <c r="S806" s="10">
        <v>4.0875709999999996</v>
      </c>
      <c r="T806" s="10">
        <v>4.0827270999999996</v>
      </c>
      <c r="U806" s="10">
        <v>4.0829386000000003</v>
      </c>
      <c r="V806" s="10">
        <v>4.0841691000000004</v>
      </c>
      <c r="W806" s="10">
        <v>4.0852059000000001</v>
      </c>
      <c r="X806" s="10">
        <v>4.0856897999999999</v>
      </c>
      <c r="Y806" s="10">
        <v>4.0852617000000002</v>
      </c>
      <c r="Z806" s="10">
        <v>4.0835621</v>
      </c>
      <c r="AA806" s="10">
        <v>4.0802320999999999</v>
      </c>
      <c r="AB806" s="10">
        <v>4.0750419999999998</v>
      </c>
      <c r="AC806" s="10">
        <v>4.0682103999999999</v>
      </c>
      <c r="AD806" s="10">
        <v>4.0600525000000003</v>
      </c>
      <c r="AE806" s="10">
        <v>4.0508832999999997</v>
      </c>
      <c r="AF806" s="10">
        <v>4.0410178999999999</v>
      </c>
      <c r="AG806" s="10">
        <v>4.0307715000000002</v>
      </c>
      <c r="AH806" s="10">
        <v>4.0204152999999998</v>
      </c>
      <c r="AI806" s="10">
        <v>4.0100458000000003</v>
      </c>
      <c r="AJ806" s="10">
        <v>3.9997158000000002</v>
      </c>
      <c r="AK806" s="10">
        <v>3.9894780000000001</v>
      </c>
      <c r="AL806" s="10">
        <v>3.9793848999999999</v>
      </c>
      <c r="AM806" s="10">
        <v>3.9694894999999999</v>
      </c>
      <c r="AN806" s="10">
        <v>3.9598444000000002</v>
      </c>
      <c r="AO806" s="10">
        <v>3.9505021999999999</v>
      </c>
      <c r="AP806" s="10">
        <v>3.9415157000000001</v>
      </c>
      <c r="AQ806" s="10">
        <v>3.9329377000000001</v>
      </c>
      <c r="AR806" s="10">
        <v>3.9248207000000002</v>
      </c>
      <c r="AS806" s="10">
        <v>3.9172177000000001</v>
      </c>
      <c r="AT806" s="10">
        <v>3.9101732</v>
      </c>
      <c r="AU806" s="10">
        <v>3.9036933</v>
      </c>
      <c r="AV806" s="10">
        <v>3.8977724999999999</v>
      </c>
      <c r="AW806" s="10">
        <v>3.8924048999999998</v>
      </c>
      <c r="AX806" s="10">
        <v>3.8875848</v>
      </c>
      <c r="AY806" s="10">
        <v>3.8833065000000002</v>
      </c>
      <c r="AZ806" s="10">
        <v>3.8795643000000002</v>
      </c>
      <c r="BA806" s="10">
        <v>3.8763524</v>
      </c>
      <c r="BB806" s="10">
        <v>3.8736652999999999</v>
      </c>
      <c r="BC806" s="10">
        <v>3.8714971</v>
      </c>
      <c r="BD806" s="10">
        <v>3.8698421000000001</v>
      </c>
      <c r="BE806" s="10">
        <v>3.8686946</v>
      </c>
      <c r="BF806" s="10">
        <v>3.8680477</v>
      </c>
      <c r="BG806" s="10">
        <v>3.8678894000000001</v>
      </c>
      <c r="BH806" s="10">
        <v>3.8682059</v>
      </c>
      <c r="BI806" s="10">
        <v>3.8689838000000001</v>
      </c>
      <c r="BJ806" s="10">
        <v>3.8702095999999999</v>
      </c>
      <c r="BK806" s="10">
        <v>3.8718694999999999</v>
      </c>
      <c r="BL806" s="10">
        <v>3.8739501000000001</v>
      </c>
      <c r="BM806" s="10">
        <v>3.8764379</v>
      </c>
      <c r="BN806" s="10">
        <v>3.8793191999999999</v>
      </c>
      <c r="BO806" s="10">
        <v>3.8825805</v>
      </c>
      <c r="BP806" s="10">
        <v>3.8862082</v>
      </c>
      <c r="BQ806" s="10">
        <v>3.8901887999999998</v>
      </c>
      <c r="BR806" s="10">
        <v>3.9207451999999998</v>
      </c>
      <c r="BS806" s="10">
        <v>3.9607230000000002</v>
      </c>
      <c r="BU806" s="9">
        <v>122.87</v>
      </c>
      <c r="BV806" s="9">
        <v>121.79</v>
      </c>
      <c r="BW806" s="9">
        <v>120.85</v>
      </c>
      <c r="BX806" s="9">
        <v>120.4</v>
      </c>
      <c r="BY806" s="9">
        <v>119.99</v>
      </c>
      <c r="BZ806" s="9">
        <v>118.35</v>
      </c>
      <c r="CA806" s="9">
        <v>118.66</v>
      </c>
      <c r="CB806" s="9">
        <v>119.96</v>
      </c>
      <c r="CC806" s="9">
        <v>116.01</v>
      </c>
      <c r="CD806" s="9">
        <v>116.03</v>
      </c>
      <c r="CE806" s="9">
        <v>116.38</v>
      </c>
      <c r="CF806" s="9">
        <v>115.58</v>
      </c>
      <c r="CG806" s="9">
        <v>114.85</v>
      </c>
      <c r="CH806" s="9">
        <v>111.09</v>
      </c>
      <c r="CI806" s="9">
        <v>100.04</v>
      </c>
      <c r="CJ806" s="9">
        <v>95.01</v>
      </c>
      <c r="CK806" s="9">
        <v>93.13</v>
      </c>
      <c r="CL806" s="9">
        <v>92.92</v>
      </c>
      <c r="CM806" s="9">
        <v>93.55</v>
      </c>
      <c r="CN806" s="9">
        <v>94.82</v>
      </c>
      <c r="CO806" s="9">
        <v>95.32</v>
      </c>
      <c r="CP806" s="9">
        <v>96.68</v>
      </c>
      <c r="CQ806" s="9">
        <v>97.96</v>
      </c>
      <c r="CR806" s="9">
        <v>99.47</v>
      </c>
      <c r="CS806" s="9">
        <v>97.76</v>
      </c>
      <c r="CT806" s="9">
        <v>90.5</v>
      </c>
      <c r="CU806" s="9">
        <v>79.7</v>
      </c>
      <c r="CV806" s="9">
        <v>76.11</v>
      </c>
      <c r="CW806" s="9">
        <v>75</v>
      </c>
      <c r="CX806" s="9">
        <v>76.59</v>
      </c>
      <c r="CY806" s="9">
        <v>76.87</v>
      </c>
      <c r="CZ806" s="9">
        <v>77.349999999999994</v>
      </c>
      <c r="DA806" s="9">
        <v>79.95</v>
      </c>
      <c r="DB806" s="9">
        <v>81.58</v>
      </c>
      <c r="DC806" s="9">
        <v>84.12</v>
      </c>
      <c r="DD806" s="9">
        <v>85.63</v>
      </c>
      <c r="DE806" s="9">
        <v>85.25</v>
      </c>
      <c r="DF806" s="9">
        <v>80.540000000000006</v>
      </c>
      <c r="DG806" s="9">
        <v>72.739999999999995</v>
      </c>
      <c r="DH806" s="9">
        <v>67.98</v>
      </c>
      <c r="DI806" s="9">
        <v>66.16</v>
      </c>
      <c r="DJ806" s="9">
        <v>66.010000000000005</v>
      </c>
      <c r="DK806" s="9">
        <v>66.010000000000005</v>
      </c>
      <c r="DL806" s="9">
        <v>69.069999999999993</v>
      </c>
      <c r="DM806" s="9">
        <v>73.95</v>
      </c>
      <c r="DN806" s="9">
        <v>76.05</v>
      </c>
      <c r="DO806" s="9">
        <v>77.09</v>
      </c>
      <c r="DP806" s="9">
        <v>77.55</v>
      </c>
      <c r="DR806" s="9">
        <v>100.9</v>
      </c>
      <c r="DS806" s="9">
        <v>95.55</v>
      </c>
      <c r="DT806" s="9">
        <v>89.6</v>
      </c>
      <c r="DU806" s="9">
        <v>89.25</v>
      </c>
      <c r="DV806" s="9">
        <v>88.95</v>
      </c>
      <c r="DW806" s="9">
        <v>87.7</v>
      </c>
      <c r="DX806" s="9">
        <v>87.65</v>
      </c>
      <c r="DY806" s="9">
        <v>90.35</v>
      </c>
      <c r="DZ806" s="9">
        <v>89.35</v>
      </c>
      <c r="EA806" s="9">
        <v>90.05</v>
      </c>
      <c r="EB806" s="9">
        <v>91.45</v>
      </c>
      <c r="EC806" s="9">
        <v>94.3</v>
      </c>
      <c r="ED806" s="9">
        <v>94.65</v>
      </c>
      <c r="EE806" s="9">
        <v>89.2</v>
      </c>
      <c r="EF806" s="9">
        <v>74.150000000000006</v>
      </c>
      <c r="EG806" s="9">
        <v>69.45</v>
      </c>
      <c r="EH806" s="9">
        <v>69.2</v>
      </c>
      <c r="EI806" s="9">
        <v>69.650000000000006</v>
      </c>
      <c r="EJ806" s="9">
        <v>70.2</v>
      </c>
      <c r="EK806" s="9">
        <v>72.150000000000006</v>
      </c>
      <c r="EL806" s="9">
        <v>77.75</v>
      </c>
      <c r="EM806" s="9">
        <v>79.599999999999994</v>
      </c>
      <c r="EN806" s="9">
        <v>79.900000000000006</v>
      </c>
      <c r="EO806" s="9">
        <v>79.95</v>
      </c>
      <c r="EP806" s="9">
        <v>79.3</v>
      </c>
      <c r="EQ806" s="9">
        <v>75.2</v>
      </c>
      <c r="ER806" s="9">
        <v>63.55</v>
      </c>
      <c r="ES806" s="9">
        <v>59.9</v>
      </c>
      <c r="ET806" s="9">
        <v>59.7</v>
      </c>
      <c r="EU806" s="9">
        <v>60</v>
      </c>
      <c r="EV806" s="9">
        <v>60.5</v>
      </c>
      <c r="EW806" s="9">
        <v>62.85</v>
      </c>
      <c r="EX806" s="9">
        <v>69.45</v>
      </c>
      <c r="EY806" s="9">
        <v>71.55</v>
      </c>
      <c r="EZ806" s="9">
        <v>71.8</v>
      </c>
      <c r="FA806" s="9">
        <v>71.7</v>
      </c>
      <c r="FB806" s="9">
        <v>71.25</v>
      </c>
      <c r="FC806" s="9">
        <v>68.95</v>
      </c>
      <c r="FD806" s="9">
        <v>62.45</v>
      </c>
      <c r="FE806" s="9">
        <v>60.4</v>
      </c>
      <c r="FF806" s="9">
        <v>60.25</v>
      </c>
      <c r="FG806" s="9">
        <v>60.4</v>
      </c>
      <c r="FH806" s="9">
        <v>60.8</v>
      </c>
      <c r="FI806" s="9">
        <v>62.8</v>
      </c>
      <c r="FJ806" s="9">
        <v>68.55</v>
      </c>
      <c r="FK806" s="9">
        <v>70.400000000000006</v>
      </c>
      <c r="FL806" s="9">
        <v>70.650000000000006</v>
      </c>
      <c r="FM806" s="9">
        <v>70.599999999999994</v>
      </c>
      <c r="FO806" s="9">
        <v>82.497399999999999</v>
      </c>
      <c r="FP806" s="7">
        <v>80</v>
      </c>
      <c r="FQ806" s="9">
        <v>1.2318</v>
      </c>
      <c r="FR806" s="7">
        <f t="shared" si="148"/>
        <v>64.945608053255398</v>
      </c>
      <c r="FT806" s="7">
        <v>4.37</v>
      </c>
      <c r="FU806" s="7">
        <v>4.6399999999999997</v>
      </c>
      <c r="FV806" s="9">
        <v>82.608599999999996</v>
      </c>
      <c r="FX806" s="9">
        <v>79</v>
      </c>
      <c r="FY806" s="9">
        <v>77.37</v>
      </c>
      <c r="FZ806" s="9">
        <v>75.53</v>
      </c>
      <c r="GA806" s="9">
        <v>72.98</v>
      </c>
      <c r="GB806" s="9">
        <v>70.59</v>
      </c>
      <c r="GE806">
        <v>1000</v>
      </c>
    </row>
    <row r="807" spans="1:187" x14ac:dyDescent="0.25">
      <c r="A807" s="6">
        <f t="shared" si="149"/>
        <v>45680</v>
      </c>
      <c r="B807" s="13">
        <f t="shared" si="143"/>
        <v>1</v>
      </c>
      <c r="C807" s="13">
        <f t="shared" si="144"/>
        <v>2025</v>
      </c>
      <c r="D807">
        <f t="shared" si="145"/>
        <v>202501</v>
      </c>
      <c r="E807">
        <f t="shared" si="146"/>
        <v>1</v>
      </c>
      <c r="F807">
        <f t="shared" si="147"/>
        <v>202501</v>
      </c>
      <c r="G807" t="s">
        <v>1961</v>
      </c>
      <c r="H807" s="9">
        <v>4.75</v>
      </c>
      <c r="I807" s="9">
        <v>4.7000999999999999</v>
      </c>
      <c r="J807" s="10">
        <v>4.4650853000000001</v>
      </c>
      <c r="K807" s="10">
        <v>4.4336143999999997</v>
      </c>
      <c r="L807" s="10">
        <v>4.3790127999999999</v>
      </c>
      <c r="M807" s="10">
        <v>4.3105456999999996</v>
      </c>
      <c r="N807" s="10">
        <v>4.2407452000000001</v>
      </c>
      <c r="O807" s="10">
        <v>4.1780160000000004</v>
      </c>
      <c r="P807" s="10">
        <v>4.1267056999999996</v>
      </c>
      <c r="Q807" s="10">
        <v>4.0884057</v>
      </c>
      <c r="R807" s="10">
        <v>4.0626822999999996</v>
      </c>
      <c r="S807" s="10">
        <v>4.0478290000000001</v>
      </c>
      <c r="T807" s="10">
        <v>4.0414162999999999</v>
      </c>
      <c r="U807" s="10">
        <v>4.0406174999999998</v>
      </c>
      <c r="V807" s="10">
        <v>4.0411637000000002</v>
      </c>
      <c r="W807" s="10">
        <v>4.0417645999999996</v>
      </c>
      <c r="X807" s="10">
        <v>4.0420188000000001</v>
      </c>
      <c r="Y807" s="10">
        <v>4.0415248000000004</v>
      </c>
      <c r="Z807" s="10">
        <v>4.0398810000000003</v>
      </c>
      <c r="AA807" s="10">
        <v>4.0366860999999998</v>
      </c>
      <c r="AB807" s="10">
        <v>4.0316865000000002</v>
      </c>
      <c r="AC807" s="10">
        <v>4.0251390000000002</v>
      </c>
      <c r="AD807" s="10">
        <v>4.0174107000000001</v>
      </c>
      <c r="AE807" s="10">
        <v>4.0088685999999996</v>
      </c>
      <c r="AF807" s="10">
        <v>3.9998794000000002</v>
      </c>
      <c r="AG807" s="10">
        <v>3.9908104999999998</v>
      </c>
      <c r="AH807" s="10">
        <v>3.9819803999999999</v>
      </c>
      <c r="AI807" s="10">
        <v>3.9734731999999999</v>
      </c>
      <c r="AJ807" s="10">
        <v>3.9653016000000001</v>
      </c>
      <c r="AK807" s="10">
        <v>3.9574783</v>
      </c>
      <c r="AL807" s="10">
        <v>3.9500156999999998</v>
      </c>
      <c r="AM807" s="10">
        <v>3.9429265999999998</v>
      </c>
      <c r="AN807" s="10">
        <v>3.9362235999999999</v>
      </c>
      <c r="AO807" s="10">
        <v>3.9299192000000001</v>
      </c>
      <c r="AP807" s="10">
        <v>3.9240262000000001</v>
      </c>
      <c r="AQ807" s="10">
        <v>3.9185571000000001</v>
      </c>
      <c r="AR807" s="10">
        <v>3.9135244</v>
      </c>
      <c r="AS807" s="10">
        <v>3.908941</v>
      </c>
      <c r="AT807" s="10">
        <v>3.9048159</v>
      </c>
      <c r="AU807" s="10">
        <v>3.9011437999999998</v>
      </c>
      <c r="AV807" s="10">
        <v>3.8979149999999998</v>
      </c>
      <c r="AW807" s="10">
        <v>3.8951199999999999</v>
      </c>
      <c r="AX807" s="10">
        <v>3.8927489999999998</v>
      </c>
      <c r="AY807" s="10">
        <v>3.8907927</v>
      </c>
      <c r="AZ807" s="10">
        <v>3.8892414</v>
      </c>
      <c r="BA807" s="10">
        <v>3.8880854</v>
      </c>
      <c r="BB807" s="10">
        <v>3.8873153</v>
      </c>
      <c r="BC807" s="10">
        <v>3.8869213999999999</v>
      </c>
      <c r="BD807" s="10">
        <v>3.8868941000000001</v>
      </c>
      <c r="BE807" s="10">
        <v>3.8872239</v>
      </c>
      <c r="BF807" s="10">
        <v>3.8879019000000001</v>
      </c>
      <c r="BG807" s="10">
        <v>3.8889222999999999</v>
      </c>
      <c r="BH807" s="10">
        <v>3.8902801999999999</v>
      </c>
      <c r="BI807" s="10">
        <v>3.8919706999999999</v>
      </c>
      <c r="BJ807" s="10">
        <v>3.8939889999999999</v>
      </c>
      <c r="BK807" s="10">
        <v>3.8963301000000001</v>
      </c>
      <c r="BL807" s="10">
        <v>3.8989891000000001</v>
      </c>
      <c r="BM807" s="10">
        <v>3.9019612000000001</v>
      </c>
      <c r="BN807" s="10">
        <v>3.9052414</v>
      </c>
      <c r="BO807" s="10">
        <v>3.9088248999999999</v>
      </c>
      <c r="BP807" s="10">
        <v>3.9127067000000002</v>
      </c>
      <c r="BQ807" s="10">
        <v>3.9168820000000002</v>
      </c>
      <c r="BR807" s="10">
        <v>3.9476531000000001</v>
      </c>
      <c r="BS807" s="10">
        <v>3.9867305000000002</v>
      </c>
      <c r="BU807" s="9">
        <v>123.5</v>
      </c>
      <c r="BV807" s="9">
        <v>122.24</v>
      </c>
      <c r="BW807" s="9">
        <v>121.52</v>
      </c>
      <c r="BX807" s="9">
        <v>121.4</v>
      </c>
      <c r="BY807" s="9">
        <v>120.97</v>
      </c>
      <c r="BZ807" s="9">
        <v>119.9</v>
      </c>
      <c r="CA807" s="9">
        <v>120.22</v>
      </c>
      <c r="CB807" s="9">
        <v>121.41</v>
      </c>
      <c r="CC807" s="9">
        <v>116.91</v>
      </c>
      <c r="CD807" s="9">
        <v>116.27</v>
      </c>
      <c r="CE807" s="9">
        <v>115.99</v>
      </c>
      <c r="CF807" s="9">
        <v>115.07</v>
      </c>
      <c r="CG807" s="9">
        <v>114.72</v>
      </c>
      <c r="CH807" s="9">
        <v>111.06</v>
      </c>
      <c r="CI807" s="9">
        <v>100.4</v>
      </c>
      <c r="CJ807" s="9">
        <v>95.37</v>
      </c>
      <c r="CK807" s="9">
        <v>93.49</v>
      </c>
      <c r="CL807" s="9">
        <v>93.28</v>
      </c>
      <c r="CM807" s="9">
        <v>93.91</v>
      </c>
      <c r="CN807" s="9">
        <v>95.18</v>
      </c>
      <c r="CO807" s="9">
        <v>95.58</v>
      </c>
      <c r="CP807" s="9">
        <v>96.94</v>
      </c>
      <c r="CQ807" s="9">
        <v>98.21</v>
      </c>
      <c r="CR807" s="9">
        <v>99.72</v>
      </c>
      <c r="CS807" s="9">
        <v>98.01</v>
      </c>
      <c r="CT807" s="9">
        <v>90.75</v>
      </c>
      <c r="CU807" s="9">
        <v>79.95</v>
      </c>
      <c r="CV807" s="9">
        <v>76.36</v>
      </c>
      <c r="CW807" s="9">
        <v>75.25</v>
      </c>
      <c r="CX807" s="9">
        <v>76.84</v>
      </c>
      <c r="CY807" s="9">
        <v>77.12</v>
      </c>
      <c r="CZ807" s="9">
        <v>77.61</v>
      </c>
      <c r="DA807" s="9">
        <v>80.209999999999994</v>
      </c>
      <c r="DB807" s="9">
        <v>81.84</v>
      </c>
      <c r="DC807" s="9">
        <v>84.38</v>
      </c>
      <c r="DD807" s="9">
        <v>85.89</v>
      </c>
      <c r="DE807" s="9">
        <v>85.51</v>
      </c>
      <c r="DF807" s="9">
        <v>80.8</v>
      </c>
      <c r="DG807" s="9">
        <v>73</v>
      </c>
      <c r="DH807" s="9">
        <v>68.239999999999995</v>
      </c>
      <c r="DI807" s="9">
        <v>66.42</v>
      </c>
      <c r="DJ807" s="9">
        <v>66.27</v>
      </c>
      <c r="DK807" s="9">
        <v>66.27</v>
      </c>
      <c r="DL807" s="9">
        <v>69.33</v>
      </c>
      <c r="DM807" s="9">
        <v>74.209999999999994</v>
      </c>
      <c r="DN807" s="9">
        <v>76.31</v>
      </c>
      <c r="DO807" s="9">
        <v>77.349999999999994</v>
      </c>
      <c r="DP807" s="9">
        <v>77.81</v>
      </c>
      <c r="DR807" s="9">
        <v>102.75</v>
      </c>
      <c r="DS807" s="9">
        <v>97.05</v>
      </c>
      <c r="DT807" s="9">
        <v>91.55</v>
      </c>
      <c r="DU807" s="9">
        <v>91.45</v>
      </c>
      <c r="DV807" s="9">
        <v>91.15</v>
      </c>
      <c r="DW807" s="9">
        <v>89.6</v>
      </c>
      <c r="DX807" s="9">
        <v>89.55</v>
      </c>
      <c r="DY807" s="9">
        <v>92.25</v>
      </c>
      <c r="DZ807" s="9">
        <v>89.8</v>
      </c>
      <c r="EA807" s="9">
        <v>90.5</v>
      </c>
      <c r="EB807" s="9">
        <v>91.9</v>
      </c>
      <c r="EC807" s="9">
        <v>94.75</v>
      </c>
      <c r="ED807" s="9">
        <v>95.1</v>
      </c>
      <c r="EE807" s="9">
        <v>89.65</v>
      </c>
      <c r="EF807" s="9">
        <v>74.400000000000006</v>
      </c>
      <c r="EG807" s="9">
        <v>69.650000000000006</v>
      </c>
      <c r="EH807" s="9">
        <v>69.400000000000006</v>
      </c>
      <c r="EI807" s="9">
        <v>69.849999999999994</v>
      </c>
      <c r="EJ807" s="9">
        <v>70.400000000000006</v>
      </c>
      <c r="EK807" s="9">
        <v>72.349999999999994</v>
      </c>
      <c r="EL807" s="9">
        <v>78.05</v>
      </c>
      <c r="EM807" s="9">
        <v>79.900000000000006</v>
      </c>
      <c r="EN807" s="9">
        <v>80.2</v>
      </c>
      <c r="EO807" s="9">
        <v>80.25</v>
      </c>
      <c r="EP807" s="9">
        <v>79.599999999999994</v>
      </c>
      <c r="EQ807" s="9">
        <v>75.55</v>
      </c>
      <c r="ER807" s="9">
        <v>64.05</v>
      </c>
      <c r="ES807" s="9">
        <v>60.45</v>
      </c>
      <c r="ET807" s="9">
        <v>60.2</v>
      </c>
      <c r="EU807" s="9">
        <v>60.5</v>
      </c>
      <c r="EV807" s="9">
        <v>61.05</v>
      </c>
      <c r="EW807" s="9">
        <v>63.3</v>
      </c>
      <c r="EX807" s="9">
        <v>69.7</v>
      </c>
      <c r="EY807" s="9">
        <v>71.75</v>
      </c>
      <c r="EZ807" s="9">
        <v>72</v>
      </c>
      <c r="FA807" s="9">
        <v>71.900000000000006</v>
      </c>
      <c r="FB807" s="9">
        <v>71.45</v>
      </c>
      <c r="FC807" s="9">
        <v>69.150000000000006</v>
      </c>
      <c r="FD807" s="9">
        <v>62.65</v>
      </c>
      <c r="FE807" s="9">
        <v>60.6</v>
      </c>
      <c r="FF807" s="9">
        <v>60.45</v>
      </c>
      <c r="FG807" s="9">
        <v>60.6</v>
      </c>
      <c r="FH807" s="9">
        <v>61</v>
      </c>
      <c r="FI807" s="9">
        <v>63</v>
      </c>
      <c r="FJ807" s="9">
        <v>68.75</v>
      </c>
      <c r="FK807" s="9">
        <v>70.599999999999994</v>
      </c>
      <c r="FL807" s="9">
        <v>70.849999999999994</v>
      </c>
      <c r="FM807" s="9">
        <v>70.849999999999994</v>
      </c>
      <c r="FO807" s="9">
        <v>82.638499999999993</v>
      </c>
      <c r="FP807" s="7">
        <v>78.62</v>
      </c>
      <c r="FQ807" s="9">
        <v>1.2323999999999999</v>
      </c>
      <c r="FR807" s="7">
        <f t="shared" si="148"/>
        <v>63.794222654982157</v>
      </c>
      <c r="FT807" s="7">
        <v>4.34</v>
      </c>
      <c r="FU807" s="7">
        <v>4.6399999999999997</v>
      </c>
      <c r="FV807" s="9">
        <v>82.746700000000004</v>
      </c>
      <c r="FX807" s="9">
        <v>78.290000000000006</v>
      </c>
      <c r="FY807" s="9">
        <v>76.91</v>
      </c>
      <c r="FZ807" s="9">
        <v>75.260000000000005</v>
      </c>
      <c r="GA807" s="9">
        <v>72.86</v>
      </c>
      <c r="GB807" s="9">
        <v>70.599999999999994</v>
      </c>
      <c r="GE807">
        <v>1000</v>
      </c>
    </row>
    <row r="808" spans="1:187" x14ac:dyDescent="0.25">
      <c r="A808" s="6">
        <f t="shared" si="149"/>
        <v>45681</v>
      </c>
      <c r="B808" s="13">
        <f t="shared" si="143"/>
        <v>1</v>
      </c>
      <c r="C808" s="13">
        <f t="shared" si="144"/>
        <v>2025</v>
      </c>
      <c r="D808">
        <f t="shared" si="145"/>
        <v>202501</v>
      </c>
      <c r="E808">
        <f t="shared" si="146"/>
        <v>1</v>
      </c>
      <c r="F808">
        <f t="shared" si="147"/>
        <v>202501</v>
      </c>
      <c r="G808" t="s">
        <v>1962</v>
      </c>
      <c r="H808" s="9">
        <v>4.75</v>
      </c>
      <c r="I808" s="9">
        <v>4.7</v>
      </c>
      <c r="J808" s="10">
        <v>4.4660197999999998</v>
      </c>
      <c r="K808" s="10">
        <v>4.4361990999999996</v>
      </c>
      <c r="L808" s="10">
        <v>4.3843892999999996</v>
      </c>
      <c r="M808" s="10">
        <v>4.3197619999999999</v>
      </c>
      <c r="N808" s="10">
        <v>4.2545703000000001</v>
      </c>
      <c r="O808" s="10">
        <v>4.1964227000000003</v>
      </c>
      <c r="P808" s="10">
        <v>4.1491560999999999</v>
      </c>
      <c r="Q808" s="10">
        <v>4.1140550999999999</v>
      </c>
      <c r="R808" s="10">
        <v>4.0904296999999996</v>
      </c>
      <c r="S808" s="10">
        <v>4.0763907000000001</v>
      </c>
      <c r="T808" s="10">
        <v>4.0695001</v>
      </c>
      <c r="U808" s="10">
        <v>4.0669430000000002</v>
      </c>
      <c r="V808" s="10">
        <v>4.0645809000000002</v>
      </c>
      <c r="W808" s="10">
        <v>4.0613298000000002</v>
      </c>
      <c r="X808" s="10">
        <v>4.0571875999999998</v>
      </c>
      <c r="Y808" s="10">
        <v>4.0521526999999997</v>
      </c>
      <c r="Z808" s="10">
        <v>4.0462232</v>
      </c>
      <c r="AA808" s="10">
        <v>4.0393973000000001</v>
      </c>
      <c r="AB808" s="10">
        <v>4.0317181</v>
      </c>
      <c r="AC808" s="10">
        <v>4.0233825000000003</v>
      </c>
      <c r="AD808" s="10">
        <v>4.0146212999999999</v>
      </c>
      <c r="AE808" s="10">
        <v>4.0056647999999999</v>
      </c>
      <c r="AF808" s="10">
        <v>3.9967432999999999</v>
      </c>
      <c r="AG808" s="10">
        <v>3.9880876000000001</v>
      </c>
      <c r="AH808" s="10">
        <v>3.9798914000000001</v>
      </c>
      <c r="AI808" s="10">
        <v>3.9721866000000001</v>
      </c>
      <c r="AJ808" s="10">
        <v>3.9649608999999999</v>
      </c>
      <c r="AK808" s="10">
        <v>3.9582016000000002</v>
      </c>
      <c r="AL808" s="10">
        <v>3.9518960999999999</v>
      </c>
      <c r="AM808" s="10">
        <v>3.9460318999999999</v>
      </c>
      <c r="AN808" s="10">
        <v>3.9405966000000001</v>
      </c>
      <c r="AO808" s="10">
        <v>3.9355772999999998</v>
      </c>
      <c r="AP808" s="10">
        <v>3.9309618</v>
      </c>
      <c r="AQ808" s="10">
        <v>3.9267373000000001</v>
      </c>
      <c r="AR808" s="10">
        <v>3.9228912999999999</v>
      </c>
      <c r="AS808" s="10">
        <v>3.9194113000000002</v>
      </c>
      <c r="AT808" s="10">
        <v>3.9162861000000002</v>
      </c>
      <c r="AU808" s="10">
        <v>3.91351</v>
      </c>
      <c r="AV808" s="10">
        <v>3.9110787</v>
      </c>
      <c r="AW808" s="10">
        <v>3.9089881000000002</v>
      </c>
      <c r="AX808" s="10">
        <v>3.9072336000000001</v>
      </c>
      <c r="AY808" s="10">
        <v>3.9058112</v>
      </c>
      <c r="AZ808" s="10">
        <v>3.9047166</v>
      </c>
      <c r="BA808" s="10">
        <v>3.9039453000000002</v>
      </c>
      <c r="BB808" s="10">
        <v>3.9034932000000002</v>
      </c>
      <c r="BC808" s="10">
        <v>3.9033559000000002</v>
      </c>
      <c r="BD808" s="10">
        <v>3.9035291999999999</v>
      </c>
      <c r="BE808" s="10">
        <v>3.9040089</v>
      </c>
      <c r="BF808" s="10">
        <v>3.9047904999999998</v>
      </c>
      <c r="BG808" s="10">
        <v>3.9058698999999999</v>
      </c>
      <c r="BH808" s="10">
        <v>3.9072426</v>
      </c>
      <c r="BI808" s="10">
        <v>3.9089044999999998</v>
      </c>
      <c r="BJ808" s="10">
        <v>3.9108512000000002</v>
      </c>
      <c r="BK808" s="10">
        <v>3.9130783</v>
      </c>
      <c r="BL808" s="10">
        <v>3.9155817000000002</v>
      </c>
      <c r="BM808" s="10">
        <v>3.9183569</v>
      </c>
      <c r="BN808" s="10">
        <v>3.9213996999999998</v>
      </c>
      <c r="BO808" s="10">
        <v>3.9247057999999999</v>
      </c>
      <c r="BP808" s="10">
        <v>3.9282708</v>
      </c>
      <c r="BQ808" s="10">
        <v>3.9320905000000002</v>
      </c>
      <c r="BR808" s="10">
        <v>3.9600694999999999</v>
      </c>
      <c r="BS808" s="10">
        <v>3.9958524</v>
      </c>
      <c r="BU808" s="9">
        <v>124.73</v>
      </c>
      <c r="BV808" s="9">
        <v>123.12</v>
      </c>
      <c r="BW808" s="9">
        <v>122.44</v>
      </c>
      <c r="BX808" s="9">
        <v>122.11</v>
      </c>
      <c r="BY808" s="9">
        <v>121.78</v>
      </c>
      <c r="BZ808" s="9">
        <v>120.81</v>
      </c>
      <c r="CA808" s="9">
        <v>121.09</v>
      </c>
      <c r="CB808" s="9">
        <v>122.39</v>
      </c>
      <c r="CC808" s="9">
        <v>117.39</v>
      </c>
      <c r="CD808" s="9">
        <v>116.76</v>
      </c>
      <c r="CE808" s="9">
        <v>116.76</v>
      </c>
      <c r="CF808" s="9">
        <v>115.95</v>
      </c>
      <c r="CG808" s="9">
        <v>115.25</v>
      </c>
      <c r="CH808" s="9">
        <v>111.59</v>
      </c>
      <c r="CI808" s="9">
        <v>100.4</v>
      </c>
      <c r="CJ808" s="9">
        <v>95.37</v>
      </c>
      <c r="CK808" s="9">
        <v>93.49</v>
      </c>
      <c r="CL808" s="9">
        <v>93.28</v>
      </c>
      <c r="CM808" s="9">
        <v>93.91</v>
      </c>
      <c r="CN808" s="9">
        <v>95.14</v>
      </c>
      <c r="CO808" s="9">
        <v>95.54</v>
      </c>
      <c r="CP808" s="9">
        <v>96.74</v>
      </c>
      <c r="CQ808" s="9">
        <v>98.01</v>
      </c>
      <c r="CR808" s="9">
        <v>99.52</v>
      </c>
      <c r="CS808" s="9">
        <v>97.81</v>
      </c>
      <c r="CT808" s="9">
        <v>90.55</v>
      </c>
      <c r="CU808" s="9">
        <v>79.75</v>
      </c>
      <c r="CV808" s="9">
        <v>76.16</v>
      </c>
      <c r="CW808" s="9">
        <v>75.05</v>
      </c>
      <c r="CX808" s="9">
        <v>76.64</v>
      </c>
      <c r="CY808" s="9">
        <v>76.92</v>
      </c>
      <c r="CZ808" s="9">
        <v>77.41</v>
      </c>
      <c r="DA808" s="9">
        <v>80.010000000000005</v>
      </c>
      <c r="DB808" s="9">
        <v>81.64</v>
      </c>
      <c r="DC808" s="9">
        <v>84.18</v>
      </c>
      <c r="DD808" s="9">
        <v>85.69</v>
      </c>
      <c r="DE808" s="9">
        <v>85.31</v>
      </c>
      <c r="DF808" s="9">
        <v>80.599999999999994</v>
      </c>
      <c r="DG808" s="9">
        <v>72.8</v>
      </c>
      <c r="DH808" s="9">
        <v>68.040000000000006</v>
      </c>
      <c r="DI808" s="9">
        <v>66.22</v>
      </c>
      <c r="DJ808" s="9">
        <v>66.069999999999993</v>
      </c>
      <c r="DK808" s="9">
        <v>66.069999999999993</v>
      </c>
      <c r="DL808" s="9">
        <v>69.13</v>
      </c>
      <c r="DM808" s="9">
        <v>74.010000000000005</v>
      </c>
      <c r="DN808" s="9">
        <v>76.11</v>
      </c>
      <c r="DO808" s="9">
        <v>77.150000000000006</v>
      </c>
      <c r="DP808" s="9">
        <v>77.61</v>
      </c>
      <c r="DR808" s="9">
        <v>106.2</v>
      </c>
      <c r="DS808" s="9">
        <v>98.25</v>
      </c>
      <c r="DT808" s="9">
        <v>92.95</v>
      </c>
      <c r="DU808" s="9">
        <v>92.75</v>
      </c>
      <c r="DV808" s="9">
        <v>92.5</v>
      </c>
      <c r="DW808" s="9">
        <v>90.6</v>
      </c>
      <c r="DX808" s="9">
        <v>90.55</v>
      </c>
      <c r="DY808" s="9">
        <v>91.25</v>
      </c>
      <c r="DZ808" s="9">
        <v>91.55</v>
      </c>
      <c r="EA808" s="9">
        <v>91.65</v>
      </c>
      <c r="EB808" s="9">
        <v>93.05</v>
      </c>
      <c r="EC808" s="9">
        <v>95.9</v>
      </c>
      <c r="ED808" s="9">
        <v>96.25</v>
      </c>
      <c r="EE808" s="9">
        <v>90.8</v>
      </c>
      <c r="EF808" s="9">
        <v>75</v>
      </c>
      <c r="EG808" s="9">
        <v>70.05</v>
      </c>
      <c r="EH808" s="9">
        <v>69.8</v>
      </c>
      <c r="EI808" s="9">
        <v>70.25</v>
      </c>
      <c r="EJ808" s="9">
        <v>70.8</v>
      </c>
      <c r="EK808" s="9">
        <v>72.75</v>
      </c>
      <c r="EL808" s="9">
        <v>78.349999999999994</v>
      </c>
      <c r="EM808" s="9">
        <v>80.2</v>
      </c>
      <c r="EN808" s="9">
        <v>80.5</v>
      </c>
      <c r="EO808" s="9">
        <v>80.55</v>
      </c>
      <c r="EP808" s="9">
        <v>79.900000000000006</v>
      </c>
      <c r="EQ808" s="9">
        <v>75.8</v>
      </c>
      <c r="ER808" s="9">
        <v>64.099999999999994</v>
      </c>
      <c r="ES808" s="9">
        <v>60.45</v>
      </c>
      <c r="ET808" s="9">
        <v>60.25</v>
      </c>
      <c r="EU808" s="9">
        <v>60.5</v>
      </c>
      <c r="EV808" s="9">
        <v>61.05</v>
      </c>
      <c r="EW808" s="9">
        <v>63.7</v>
      </c>
      <c r="EX808" s="9">
        <v>71.25</v>
      </c>
      <c r="EY808" s="9">
        <v>73.650000000000006</v>
      </c>
      <c r="EZ808" s="9">
        <v>73.849999999999994</v>
      </c>
      <c r="FA808" s="9">
        <v>73.75</v>
      </c>
      <c r="FB808" s="9">
        <v>73.3</v>
      </c>
      <c r="FC808" s="9">
        <v>70.95</v>
      </c>
      <c r="FD808" s="9">
        <v>64.45</v>
      </c>
      <c r="FE808" s="9">
        <v>62.4</v>
      </c>
      <c r="FF808" s="9">
        <v>62.25</v>
      </c>
      <c r="FG808" s="9">
        <v>62.4</v>
      </c>
      <c r="FH808" s="9">
        <v>62.8</v>
      </c>
      <c r="FI808" s="9">
        <v>64.8</v>
      </c>
      <c r="FJ808" s="9">
        <v>70.55</v>
      </c>
      <c r="FK808" s="9">
        <v>72.400000000000006</v>
      </c>
      <c r="FL808" s="9">
        <v>72.650000000000006</v>
      </c>
      <c r="FM808" s="9">
        <v>72.650000000000006</v>
      </c>
      <c r="FO808" s="9">
        <v>83.111999999999995</v>
      </c>
      <c r="FP808" s="7">
        <v>78.709999999999994</v>
      </c>
      <c r="FQ808" s="9">
        <v>1.2484</v>
      </c>
      <c r="FR808" s="7">
        <f t="shared" si="148"/>
        <v>63.048702338993913</v>
      </c>
      <c r="FT808" s="7">
        <v>4.34</v>
      </c>
      <c r="FU808" s="7">
        <v>4.6399999999999997</v>
      </c>
      <c r="FV808" s="9">
        <v>83.238299999999995</v>
      </c>
      <c r="FX808" s="9">
        <v>78.5</v>
      </c>
      <c r="FY808" s="9">
        <v>76.790000000000006</v>
      </c>
      <c r="FZ808" s="9">
        <v>75.05</v>
      </c>
      <c r="GA808" s="9">
        <v>72.61</v>
      </c>
      <c r="GB808" s="9">
        <v>70.33</v>
      </c>
      <c r="GE808">
        <v>1000</v>
      </c>
    </row>
    <row r="809" spans="1:187" x14ac:dyDescent="0.25">
      <c r="A809" s="6">
        <f t="shared" si="149"/>
        <v>45684</v>
      </c>
      <c r="B809" s="13">
        <f t="shared" ref="B809" si="150">MONTH(A809)</f>
        <v>1</v>
      </c>
      <c r="C809" s="13">
        <f t="shared" ref="C809" si="151">YEAR(A809)</f>
        <v>2025</v>
      </c>
      <c r="D809">
        <f t="shared" ref="D809" si="152">C809*100+B809</f>
        <v>202501</v>
      </c>
      <c r="E809">
        <f t="shared" ref="E809" si="153">IF(B809&lt;4,1,IF(B809&lt;7,2,IF(B809&lt;10,3,4)))</f>
        <v>1</v>
      </c>
      <c r="F809">
        <f t="shared" ref="F809" si="154">C809*100+E809</f>
        <v>202501</v>
      </c>
      <c r="G809" t="s">
        <v>1964</v>
      </c>
      <c r="H809" s="9">
        <v>4.75</v>
      </c>
      <c r="I809" s="9">
        <v>4.7</v>
      </c>
      <c r="J809" s="10">
        <v>4.4608223999999996</v>
      </c>
      <c r="K809" s="10">
        <v>4.4241921</v>
      </c>
      <c r="L809" s="10">
        <v>4.3661032999999998</v>
      </c>
      <c r="M809" s="10">
        <v>4.2945824000000004</v>
      </c>
      <c r="N809" s="10">
        <v>4.2222340999999997</v>
      </c>
      <c r="O809" s="10">
        <v>4.1569599000000004</v>
      </c>
      <c r="P809" s="10">
        <v>4.1027100000000001</v>
      </c>
      <c r="Q809" s="10">
        <v>4.0605567999999996</v>
      </c>
      <c r="R809" s="10">
        <v>4.0299506999999997</v>
      </c>
      <c r="S809" s="10">
        <v>4.0089433999999997</v>
      </c>
      <c r="T809" s="10">
        <v>3.9956016000000001</v>
      </c>
      <c r="U809" s="10">
        <v>3.9876388999999999</v>
      </c>
      <c r="V809" s="10">
        <v>3.9820023999999998</v>
      </c>
      <c r="W809" s="10">
        <v>3.9776492999999999</v>
      </c>
      <c r="X809" s="10">
        <v>3.9741344999999999</v>
      </c>
      <c r="Y809" s="10">
        <v>3.9710125999999999</v>
      </c>
      <c r="Z809" s="10">
        <v>3.9678385</v>
      </c>
      <c r="AA809" s="10">
        <v>3.9641668000000001</v>
      </c>
      <c r="AB809" s="10">
        <v>3.9596722</v>
      </c>
      <c r="AC809" s="10">
        <v>3.9544423000000002</v>
      </c>
      <c r="AD809" s="10">
        <v>3.9486542999999998</v>
      </c>
      <c r="AE809" s="10">
        <v>3.942485</v>
      </c>
      <c r="AF809" s="10">
        <v>3.9361114000000001</v>
      </c>
      <c r="AG809" s="10">
        <v>3.9297103999999998</v>
      </c>
      <c r="AH809" s="10">
        <v>3.9234312999999998</v>
      </c>
      <c r="AI809" s="10">
        <v>3.9173127999999999</v>
      </c>
      <c r="AJ809" s="10">
        <v>3.9113663000000001</v>
      </c>
      <c r="AK809" s="10">
        <v>3.9056027000000002</v>
      </c>
      <c r="AL809" s="10">
        <v>3.9000332000000002</v>
      </c>
      <c r="AM809" s="10">
        <v>3.8946689999999999</v>
      </c>
      <c r="AN809" s="10">
        <v>3.8895211000000001</v>
      </c>
      <c r="AO809" s="10">
        <v>3.8846007</v>
      </c>
      <c r="AP809" s="10">
        <v>3.8799191</v>
      </c>
      <c r="AQ809" s="10">
        <v>3.8754871999999998</v>
      </c>
      <c r="AR809" s="10">
        <v>3.8713161999999999</v>
      </c>
      <c r="AS809" s="10">
        <v>3.8674173000000001</v>
      </c>
      <c r="AT809" s="10">
        <v>3.8638005</v>
      </c>
      <c r="AU809" s="10">
        <v>3.8604712999999999</v>
      </c>
      <c r="AV809" s="10">
        <v>3.8574339000000002</v>
      </c>
      <c r="AW809" s="10">
        <v>3.8546927000000002</v>
      </c>
      <c r="AX809" s="10">
        <v>3.8522520999999998</v>
      </c>
      <c r="AY809" s="10">
        <v>3.8501164999999999</v>
      </c>
      <c r="AZ809" s="10">
        <v>3.8482900999999998</v>
      </c>
      <c r="BA809" s="10">
        <v>3.8467772</v>
      </c>
      <c r="BB809" s="10">
        <v>3.8455822999999998</v>
      </c>
      <c r="BC809" s="10">
        <v>3.8447097000000001</v>
      </c>
      <c r="BD809" s="10">
        <v>3.8441635999999999</v>
      </c>
      <c r="BE809" s="10">
        <v>3.8439485000000002</v>
      </c>
      <c r="BF809" s="10">
        <v>3.8440680999999999</v>
      </c>
      <c r="BG809" s="10">
        <v>3.8445223999999998</v>
      </c>
      <c r="BH809" s="10">
        <v>3.8453103</v>
      </c>
      <c r="BI809" s="10">
        <v>3.8464309000000001</v>
      </c>
      <c r="BJ809" s="10">
        <v>3.8478829999999999</v>
      </c>
      <c r="BK809" s="10">
        <v>3.8496655999999998</v>
      </c>
      <c r="BL809" s="10">
        <v>3.8517774999999999</v>
      </c>
      <c r="BM809" s="10">
        <v>3.8542177</v>
      </c>
      <c r="BN809" s="10">
        <v>3.8569852</v>
      </c>
      <c r="BO809" s="10">
        <v>3.8600788000000001</v>
      </c>
      <c r="BP809" s="10">
        <v>3.8634974999999998</v>
      </c>
      <c r="BQ809" s="10">
        <v>3.8672401999999999</v>
      </c>
      <c r="BR809" s="10">
        <v>3.8961496000000002</v>
      </c>
      <c r="BS809" s="10">
        <v>3.9346678000000002</v>
      </c>
      <c r="BU809" s="9">
        <v>120.15</v>
      </c>
      <c r="BV809" s="9">
        <v>118.58</v>
      </c>
      <c r="BW809" s="9">
        <v>118.24</v>
      </c>
      <c r="BX809" s="9">
        <v>118.05</v>
      </c>
      <c r="BY809" s="9">
        <v>117.97</v>
      </c>
      <c r="BZ809" s="9">
        <v>117.12</v>
      </c>
      <c r="CA809" s="9">
        <v>117.42</v>
      </c>
      <c r="CB809" s="9">
        <v>118.42</v>
      </c>
      <c r="CC809" s="9">
        <v>113.98</v>
      </c>
      <c r="CD809" s="9">
        <v>113.3</v>
      </c>
      <c r="CE809" s="9">
        <v>113.43</v>
      </c>
      <c r="CF809" s="9">
        <v>112.96</v>
      </c>
      <c r="CG809" s="9">
        <v>112.25</v>
      </c>
      <c r="CH809" s="9">
        <v>108.63</v>
      </c>
      <c r="CI809" s="9">
        <v>98.34</v>
      </c>
      <c r="CJ809" s="9">
        <v>93.58</v>
      </c>
      <c r="CK809" s="9">
        <v>91.7</v>
      </c>
      <c r="CL809" s="9">
        <v>91.6</v>
      </c>
      <c r="CM809" s="9">
        <v>92.24</v>
      </c>
      <c r="CN809" s="9">
        <v>93.46</v>
      </c>
      <c r="CO809" s="9">
        <v>93.97</v>
      </c>
      <c r="CP809" s="9">
        <v>95.15</v>
      </c>
      <c r="CQ809" s="9">
        <v>96.43</v>
      </c>
      <c r="CR809" s="9">
        <v>97.92</v>
      </c>
      <c r="CS809" s="9">
        <v>96.22</v>
      </c>
      <c r="CT809" s="9">
        <v>88.97</v>
      </c>
      <c r="CU809" s="9">
        <v>78.67</v>
      </c>
      <c r="CV809" s="9">
        <v>75.08</v>
      </c>
      <c r="CW809" s="9">
        <v>73.97</v>
      </c>
      <c r="CX809" s="9">
        <v>75.58</v>
      </c>
      <c r="CY809" s="9">
        <v>75.86</v>
      </c>
      <c r="CZ809" s="9">
        <v>76.34</v>
      </c>
      <c r="DA809" s="9">
        <v>79.09</v>
      </c>
      <c r="DB809" s="9">
        <v>80.72</v>
      </c>
      <c r="DC809" s="9">
        <v>83.26</v>
      </c>
      <c r="DD809" s="9">
        <v>84.77</v>
      </c>
      <c r="DE809" s="9">
        <v>84.39</v>
      </c>
      <c r="DF809" s="9">
        <v>79.69</v>
      </c>
      <c r="DG809" s="9">
        <v>72.11</v>
      </c>
      <c r="DH809" s="9">
        <v>67.349999999999994</v>
      </c>
      <c r="DI809" s="9">
        <v>65.53</v>
      </c>
      <c r="DJ809" s="9">
        <v>65.38</v>
      </c>
      <c r="DK809" s="9">
        <v>65.38</v>
      </c>
      <c r="DL809" s="9">
        <v>68.44</v>
      </c>
      <c r="DM809" s="9">
        <v>73.16</v>
      </c>
      <c r="DN809" s="9">
        <v>75.260000000000005</v>
      </c>
      <c r="DO809" s="9">
        <v>76.3</v>
      </c>
      <c r="DP809" s="9">
        <v>76.77</v>
      </c>
      <c r="DR809" s="9">
        <v>102.9</v>
      </c>
      <c r="DS809" s="9">
        <v>94.9</v>
      </c>
      <c r="DT809" s="9">
        <v>89.9</v>
      </c>
      <c r="DU809" s="9">
        <v>89.75</v>
      </c>
      <c r="DV809" s="9">
        <v>89.7</v>
      </c>
      <c r="DW809" s="9">
        <v>88.75</v>
      </c>
      <c r="DX809" s="9">
        <v>88.7</v>
      </c>
      <c r="DY809" s="9">
        <v>89.4</v>
      </c>
      <c r="DZ809" s="9">
        <v>88.85</v>
      </c>
      <c r="EA809" s="9">
        <v>88.95</v>
      </c>
      <c r="EB809" s="9">
        <v>90.35</v>
      </c>
      <c r="EC809" s="9">
        <v>93.3</v>
      </c>
      <c r="ED809" s="9">
        <v>93.65</v>
      </c>
      <c r="EE809" s="9">
        <v>88.2</v>
      </c>
      <c r="EF809" s="9">
        <v>73.8</v>
      </c>
      <c r="EG809" s="9">
        <v>69.3</v>
      </c>
      <c r="EH809" s="9">
        <v>69.099999999999994</v>
      </c>
      <c r="EI809" s="9">
        <v>69.5</v>
      </c>
      <c r="EJ809" s="9">
        <v>70.05</v>
      </c>
      <c r="EK809" s="9">
        <v>72.099999999999994</v>
      </c>
      <c r="EL809" s="9">
        <v>77.75</v>
      </c>
      <c r="EM809" s="9">
        <v>79.599999999999994</v>
      </c>
      <c r="EN809" s="9">
        <v>79.900000000000006</v>
      </c>
      <c r="EO809" s="9">
        <v>79.95</v>
      </c>
      <c r="EP809" s="9">
        <v>79.3</v>
      </c>
      <c r="EQ809" s="9">
        <v>75</v>
      </c>
      <c r="ER809" s="9">
        <v>63.15</v>
      </c>
      <c r="ES809" s="9">
        <v>59.45</v>
      </c>
      <c r="ET809" s="9">
        <v>59.2</v>
      </c>
      <c r="EU809" s="9">
        <v>59.5</v>
      </c>
      <c r="EV809" s="9">
        <v>60.05</v>
      </c>
      <c r="EW809" s="9">
        <v>62.6</v>
      </c>
      <c r="EX809" s="9">
        <v>69.7</v>
      </c>
      <c r="EY809" s="9">
        <v>72</v>
      </c>
      <c r="EZ809" s="9">
        <v>72.2</v>
      </c>
      <c r="FA809" s="9">
        <v>72.099999999999994</v>
      </c>
      <c r="FB809" s="9">
        <v>71.650000000000006</v>
      </c>
      <c r="FC809" s="9">
        <v>69.3</v>
      </c>
      <c r="FD809" s="9">
        <v>63</v>
      </c>
      <c r="FE809" s="9">
        <v>61</v>
      </c>
      <c r="FF809" s="9">
        <v>60.85</v>
      </c>
      <c r="FG809" s="9">
        <v>61</v>
      </c>
      <c r="FH809" s="9">
        <v>61.4</v>
      </c>
      <c r="FI809" s="9">
        <v>63.45</v>
      </c>
      <c r="FJ809" s="9">
        <v>69.150000000000006</v>
      </c>
      <c r="FK809" s="9">
        <v>71</v>
      </c>
      <c r="FL809" s="9">
        <v>71.25</v>
      </c>
      <c r="FM809" s="9">
        <v>71.25</v>
      </c>
      <c r="FO809" s="9">
        <v>83.128</v>
      </c>
      <c r="FP809" s="7">
        <v>77.3</v>
      </c>
      <c r="FQ809" s="9">
        <v>1.2473000000000001</v>
      </c>
      <c r="FR809" s="7">
        <f t="shared" si="148"/>
        <v>61.97386354525775</v>
      </c>
      <c r="FT809" s="7">
        <v>4.3</v>
      </c>
      <c r="FU809" s="7">
        <v>4.59</v>
      </c>
      <c r="FV809" s="9">
        <v>83.236900000000006</v>
      </c>
      <c r="FX809" s="9">
        <v>77.08</v>
      </c>
      <c r="FY809" s="9">
        <v>75.42</v>
      </c>
      <c r="FZ809" s="9">
        <v>73.73</v>
      </c>
      <c r="GA809" s="9">
        <v>71.489999999999995</v>
      </c>
      <c r="GB809" s="9">
        <v>69.430000000000007</v>
      </c>
      <c r="GE809">
        <v>1000</v>
      </c>
    </row>
    <row r="810" spans="1:187" x14ac:dyDescent="0.25">
      <c r="A810" s="6">
        <f t="shared" si="149"/>
        <v>45685</v>
      </c>
      <c r="B810" s="13">
        <f t="shared" ref="B810" si="155">MONTH(A810)</f>
        <v>1</v>
      </c>
      <c r="C810" s="13">
        <f t="shared" ref="C810" si="156">YEAR(A810)</f>
        <v>2025</v>
      </c>
      <c r="D810">
        <f t="shared" ref="D810" si="157">C810*100+B810</f>
        <v>202501</v>
      </c>
      <c r="E810">
        <f t="shared" ref="E810" si="158">IF(B810&lt;4,1,IF(B810&lt;7,2,IF(B810&lt;10,3,4)))</f>
        <v>1</v>
      </c>
      <c r="F810">
        <f t="shared" ref="F810" si="159">C810*100+E810</f>
        <v>202501</v>
      </c>
      <c r="G810" t="s">
        <v>1965</v>
      </c>
      <c r="H810" s="9">
        <v>4.75</v>
      </c>
      <c r="I810" s="9">
        <v>4.7</v>
      </c>
      <c r="J810" s="10">
        <v>4.4598168999999999</v>
      </c>
      <c r="K810" s="10">
        <v>4.4206842999999996</v>
      </c>
      <c r="L810" s="10">
        <v>4.3627079999999996</v>
      </c>
      <c r="M810" s="10">
        <v>4.2944472999999999</v>
      </c>
      <c r="N810" s="10">
        <v>4.2275019</v>
      </c>
      <c r="O810" s="10">
        <v>4.1682823999999998</v>
      </c>
      <c r="P810" s="10">
        <v>4.1201530999999996</v>
      </c>
      <c r="Q810" s="10">
        <v>4.0839065999999997</v>
      </c>
      <c r="R810" s="10">
        <v>4.0589659999999999</v>
      </c>
      <c r="S810" s="10">
        <v>4.0434842</v>
      </c>
      <c r="T810" s="10">
        <v>4.0353671000000002</v>
      </c>
      <c r="U810" s="10">
        <v>4.0320881000000002</v>
      </c>
      <c r="V810" s="10">
        <v>4.0300137999999999</v>
      </c>
      <c r="W810" s="10">
        <v>4.0280923</v>
      </c>
      <c r="X810" s="10">
        <v>4.0260395000000004</v>
      </c>
      <c r="Y810" s="10">
        <v>4.0235710999999998</v>
      </c>
      <c r="Z810" s="10">
        <v>4.0204031000000002</v>
      </c>
      <c r="AA810" s="10">
        <v>4.0162513999999998</v>
      </c>
      <c r="AB810" s="10">
        <v>4.0109304999999997</v>
      </c>
      <c r="AC810" s="10">
        <v>4.0045954999999998</v>
      </c>
      <c r="AD810" s="10">
        <v>3.9974750999999999</v>
      </c>
      <c r="AE810" s="10">
        <v>3.989798</v>
      </c>
      <c r="AF810" s="10">
        <v>3.9817925999999999</v>
      </c>
      <c r="AG810" s="10">
        <v>3.9736878</v>
      </c>
      <c r="AH810" s="10">
        <v>3.9656772999999998</v>
      </c>
      <c r="AI810" s="10">
        <v>3.9578156999999998</v>
      </c>
      <c r="AJ810" s="10">
        <v>3.9501229000000002</v>
      </c>
      <c r="AK810" s="10">
        <v>3.9426188</v>
      </c>
      <c r="AL810" s="10">
        <v>3.9353229999999999</v>
      </c>
      <c r="AM810" s="10">
        <v>3.9282556999999998</v>
      </c>
      <c r="AN810" s="10">
        <v>3.9214365999999998</v>
      </c>
      <c r="AO810" s="10">
        <v>3.9148855</v>
      </c>
      <c r="AP810" s="10">
        <v>3.9086224000000001</v>
      </c>
      <c r="AQ810" s="10">
        <v>3.9026668999999998</v>
      </c>
      <c r="AR810" s="10">
        <v>3.8970389999999999</v>
      </c>
      <c r="AS810" s="10">
        <v>3.8917587</v>
      </c>
      <c r="AT810" s="10">
        <v>3.8868426999999999</v>
      </c>
      <c r="AU810" s="10">
        <v>3.8822966999999999</v>
      </c>
      <c r="AV810" s="10">
        <v>3.8781235000000001</v>
      </c>
      <c r="AW810" s="10">
        <v>3.8743256000000001</v>
      </c>
      <c r="AX810" s="10">
        <v>3.8709058000000001</v>
      </c>
      <c r="AY810" s="10">
        <v>3.8678667999999998</v>
      </c>
      <c r="AZ810" s="10">
        <v>3.8652112999999999</v>
      </c>
      <c r="BA810" s="10">
        <v>3.8629419</v>
      </c>
      <c r="BB810" s="10">
        <v>3.8610614999999999</v>
      </c>
      <c r="BC810" s="10">
        <v>3.8595725999999999</v>
      </c>
      <c r="BD810" s="10">
        <v>3.8584779</v>
      </c>
      <c r="BE810" s="10">
        <v>3.8577802999999999</v>
      </c>
      <c r="BF810" s="10">
        <v>3.8574812999999999</v>
      </c>
      <c r="BG810" s="10">
        <v>3.8575773</v>
      </c>
      <c r="BH810" s="10">
        <v>3.8580630999999999</v>
      </c>
      <c r="BI810" s="10">
        <v>3.8589335</v>
      </c>
      <c r="BJ810" s="10">
        <v>3.8601835000000002</v>
      </c>
      <c r="BK810" s="10">
        <v>3.8618077</v>
      </c>
      <c r="BL810" s="10">
        <v>3.8638010999999999</v>
      </c>
      <c r="BM810" s="10">
        <v>3.8661584000000002</v>
      </c>
      <c r="BN810" s="10">
        <v>3.8688745</v>
      </c>
      <c r="BO810" s="10">
        <v>3.8719442000000002</v>
      </c>
      <c r="BP810" s="10">
        <v>3.8753624000000002</v>
      </c>
      <c r="BQ810" s="10">
        <v>3.8791237000000001</v>
      </c>
      <c r="BR810" s="10">
        <v>3.9084028000000002</v>
      </c>
      <c r="BS810" s="10">
        <v>3.9474768</v>
      </c>
      <c r="BU810" s="9">
        <v>121.2</v>
      </c>
      <c r="BV810" s="9">
        <v>118.7</v>
      </c>
      <c r="BW810" s="9">
        <v>118.25</v>
      </c>
      <c r="BX810" s="9">
        <v>117.9</v>
      </c>
      <c r="BY810" s="9">
        <v>117.92</v>
      </c>
      <c r="BZ810" s="9">
        <v>116.79</v>
      </c>
      <c r="CA810" s="9">
        <v>117.23</v>
      </c>
      <c r="CB810" s="9">
        <v>118.58</v>
      </c>
      <c r="CC810" s="9">
        <v>114.13</v>
      </c>
      <c r="CD810" s="9">
        <v>113.59</v>
      </c>
      <c r="CE810" s="9">
        <v>113.85</v>
      </c>
      <c r="CF810" s="9">
        <v>113.11</v>
      </c>
      <c r="CG810" s="9">
        <v>112.29</v>
      </c>
      <c r="CH810" s="9">
        <v>108.63</v>
      </c>
      <c r="CI810" s="9">
        <v>98.32</v>
      </c>
      <c r="CJ810" s="9">
        <v>93.6</v>
      </c>
      <c r="CK810" s="9">
        <v>91.7</v>
      </c>
      <c r="CL810" s="9">
        <v>91.67</v>
      </c>
      <c r="CM810" s="9">
        <v>92.14</v>
      </c>
      <c r="CN810" s="9">
        <v>93.34</v>
      </c>
      <c r="CO810" s="9">
        <v>94.12</v>
      </c>
      <c r="CP810" s="9">
        <v>95.28</v>
      </c>
      <c r="CQ810" s="9">
        <v>96.57</v>
      </c>
      <c r="CR810" s="9">
        <v>98.01</v>
      </c>
      <c r="CS810" s="9">
        <v>96.32</v>
      </c>
      <c r="CT810" s="9">
        <v>89.05</v>
      </c>
      <c r="CU810" s="9">
        <v>79.05</v>
      </c>
      <c r="CV810" s="9">
        <v>75.459999999999994</v>
      </c>
      <c r="CW810" s="9">
        <v>74.349999999999994</v>
      </c>
      <c r="CX810" s="9">
        <v>75.89</v>
      </c>
      <c r="CY810" s="9">
        <v>76.17</v>
      </c>
      <c r="CZ810" s="9">
        <v>76.650000000000006</v>
      </c>
      <c r="DA810" s="9">
        <v>79.12</v>
      </c>
      <c r="DB810" s="9">
        <v>80.72</v>
      </c>
      <c r="DC810" s="9">
        <v>83.26</v>
      </c>
      <c r="DD810" s="9">
        <v>84.63</v>
      </c>
      <c r="DE810" s="9">
        <v>84.25</v>
      </c>
      <c r="DF810" s="9">
        <v>79.540000000000006</v>
      </c>
      <c r="DG810" s="9">
        <v>71.69</v>
      </c>
      <c r="DH810" s="9">
        <v>66.930000000000007</v>
      </c>
      <c r="DI810" s="9">
        <v>65.11</v>
      </c>
      <c r="DJ810" s="9">
        <v>64.95</v>
      </c>
      <c r="DK810" s="9">
        <v>64.95</v>
      </c>
      <c r="DL810" s="9">
        <v>68.010000000000005</v>
      </c>
      <c r="DM810" s="9">
        <v>72.73</v>
      </c>
      <c r="DN810" s="9">
        <v>74.83</v>
      </c>
      <c r="DO810" s="9">
        <v>75.87</v>
      </c>
      <c r="DP810" s="9">
        <v>76.08</v>
      </c>
      <c r="DR810" s="9">
        <v>104.3</v>
      </c>
      <c r="DS810" s="9">
        <v>97.15</v>
      </c>
      <c r="DT810" s="9">
        <v>91.05</v>
      </c>
      <c r="DU810" s="9">
        <v>90.85</v>
      </c>
      <c r="DV810" s="9">
        <v>90.8</v>
      </c>
      <c r="DW810" s="9">
        <v>90.1</v>
      </c>
      <c r="DX810" s="9">
        <v>90.05</v>
      </c>
      <c r="DY810" s="9">
        <v>90.75</v>
      </c>
      <c r="DZ810" s="9">
        <v>90.6</v>
      </c>
      <c r="EA810" s="9">
        <v>90.7</v>
      </c>
      <c r="EB810" s="9">
        <v>92.1</v>
      </c>
      <c r="EC810" s="9">
        <v>95.05</v>
      </c>
      <c r="ED810" s="9">
        <v>95.4</v>
      </c>
      <c r="EE810" s="9">
        <v>89.95</v>
      </c>
      <c r="EF810" s="9">
        <v>74.650000000000006</v>
      </c>
      <c r="EG810" s="9">
        <v>69.900000000000006</v>
      </c>
      <c r="EH810" s="9">
        <v>69.650000000000006</v>
      </c>
      <c r="EI810" s="9">
        <v>70.099999999999994</v>
      </c>
      <c r="EJ810" s="9">
        <v>70.650000000000006</v>
      </c>
      <c r="EK810" s="9">
        <v>72.849999999999994</v>
      </c>
      <c r="EL810" s="9">
        <v>78.8</v>
      </c>
      <c r="EM810" s="9">
        <v>80.75</v>
      </c>
      <c r="EN810" s="9">
        <v>81.099999999999994</v>
      </c>
      <c r="EO810" s="9">
        <v>81.150000000000006</v>
      </c>
      <c r="EP810" s="9">
        <v>80.5</v>
      </c>
      <c r="EQ810" s="9">
        <v>76.2</v>
      </c>
      <c r="ER810" s="9">
        <v>64.5</v>
      </c>
      <c r="ES810" s="9">
        <v>60.8</v>
      </c>
      <c r="ET810" s="9">
        <v>60.6</v>
      </c>
      <c r="EU810" s="9">
        <v>60.85</v>
      </c>
      <c r="EV810" s="9">
        <v>61.4</v>
      </c>
      <c r="EW810" s="9">
        <v>63.85</v>
      </c>
      <c r="EX810" s="9">
        <v>70.650000000000006</v>
      </c>
      <c r="EY810" s="9">
        <v>72.8</v>
      </c>
      <c r="EZ810" s="9">
        <v>73</v>
      </c>
      <c r="FA810" s="9">
        <v>72.900000000000006</v>
      </c>
      <c r="FB810" s="9">
        <v>72.5</v>
      </c>
      <c r="FC810" s="9">
        <v>70.2</v>
      </c>
      <c r="FD810" s="9">
        <v>63.95</v>
      </c>
      <c r="FE810" s="9">
        <v>62</v>
      </c>
      <c r="FF810" s="9">
        <v>61.9</v>
      </c>
      <c r="FG810" s="9">
        <v>62.05</v>
      </c>
      <c r="FH810" s="9">
        <v>62.4</v>
      </c>
      <c r="FI810" s="9">
        <v>63.8</v>
      </c>
      <c r="FJ810" s="9">
        <v>67.599999999999994</v>
      </c>
      <c r="FK810" s="9">
        <v>68.849999999999994</v>
      </c>
      <c r="FL810" s="9">
        <v>69.05</v>
      </c>
      <c r="FM810" s="9">
        <v>69.05</v>
      </c>
      <c r="FO810" s="9">
        <v>83.235200000000006</v>
      </c>
      <c r="FP810" s="7">
        <v>78.010000000000005</v>
      </c>
      <c r="FQ810" s="9">
        <v>1.2432000000000001</v>
      </c>
      <c r="FR810" s="7"/>
      <c r="FT810" s="7">
        <v>4.32</v>
      </c>
      <c r="FU810" s="7">
        <v>4.62</v>
      </c>
      <c r="FV810" s="9">
        <v>83.352000000000004</v>
      </c>
      <c r="FX810" s="9">
        <v>77.489999999999995</v>
      </c>
      <c r="FY810" s="9">
        <v>75.599999999999994</v>
      </c>
      <c r="FZ810" s="9">
        <v>73.650000000000006</v>
      </c>
      <c r="GA810" s="9">
        <v>71.260000000000005</v>
      </c>
      <c r="GB810" s="9">
        <v>69.14</v>
      </c>
      <c r="GE810">
        <v>1000</v>
      </c>
    </row>
    <row r="811" spans="1:187" x14ac:dyDescent="0.25">
      <c r="A811" s="6">
        <f t="shared" si="149"/>
        <v>45686</v>
      </c>
      <c r="B811" s="13">
        <f t="shared" ref="B811" si="160">MONTH(A811)</f>
        <v>1</v>
      </c>
      <c r="C811" s="13">
        <f t="shared" ref="C811" si="161">YEAR(A811)</f>
        <v>2025</v>
      </c>
      <c r="D811">
        <f t="shared" ref="D811" si="162">C811*100+B811</f>
        <v>202501</v>
      </c>
      <c r="E811">
        <f t="shared" ref="E811" si="163">IF(B811&lt;4,1,IF(B811&lt;7,2,IF(B811&lt;10,3,4)))</f>
        <v>1</v>
      </c>
      <c r="F811">
        <f t="shared" ref="F811" si="164">C811*100+E811</f>
        <v>202501</v>
      </c>
      <c r="G811" t="s">
        <v>1990</v>
      </c>
      <c r="H811" s="9">
        <v>4.75</v>
      </c>
      <c r="I811" s="9">
        <v>4.7005999999999997</v>
      </c>
      <c r="J811" s="10">
        <v>4.462415</v>
      </c>
      <c r="K811" s="10">
        <v>4.4199912000000001</v>
      </c>
      <c r="L811" s="10">
        <v>4.3622265999999996</v>
      </c>
      <c r="M811" s="10">
        <v>4.2957692999999999</v>
      </c>
      <c r="N811" s="10">
        <v>4.2309308999999997</v>
      </c>
      <c r="O811" s="10">
        <v>4.1734377</v>
      </c>
      <c r="P811" s="10">
        <v>4.1260393999999998</v>
      </c>
      <c r="Q811" s="10">
        <v>4.0894902000000002</v>
      </c>
      <c r="R811" s="10">
        <v>4.0632416999999998</v>
      </c>
      <c r="S811" s="10">
        <v>4.0459909999999999</v>
      </c>
      <c r="T811" s="10">
        <v>4.0358343000000003</v>
      </c>
      <c r="U811" s="10">
        <v>4.0306873000000003</v>
      </c>
      <c r="V811" s="10">
        <v>4.0270194999999998</v>
      </c>
      <c r="W811" s="10">
        <v>4.0237688</v>
      </c>
      <c r="X811" s="10">
        <v>4.0206311000000001</v>
      </c>
      <c r="Y811" s="10">
        <v>4.0173021000000002</v>
      </c>
      <c r="Z811" s="10">
        <v>4.0134774000000002</v>
      </c>
      <c r="AA811" s="10">
        <v>4.0088527999999997</v>
      </c>
      <c r="AB811" s="10">
        <v>4.0032212999999999</v>
      </c>
      <c r="AC811" s="10">
        <v>3.9967109000000001</v>
      </c>
      <c r="AD811" s="10">
        <v>3.9895223</v>
      </c>
      <c r="AE811" s="10">
        <v>3.9818558999999998</v>
      </c>
      <c r="AF811" s="10">
        <v>3.9739121000000002</v>
      </c>
      <c r="AG811" s="10">
        <v>3.9658916</v>
      </c>
      <c r="AH811" s="10">
        <v>3.9579654999999998</v>
      </c>
      <c r="AI811" s="10">
        <v>3.9501881000000001</v>
      </c>
      <c r="AJ811" s="10">
        <v>3.9425846</v>
      </c>
      <c r="AK811" s="10">
        <v>3.9351802</v>
      </c>
      <c r="AL811" s="10">
        <v>3.9279997</v>
      </c>
      <c r="AM811" s="10">
        <v>3.9210685000000001</v>
      </c>
      <c r="AN811" s="10">
        <v>3.9144116000000002</v>
      </c>
      <c r="AO811" s="10">
        <v>3.9080541000000002</v>
      </c>
      <c r="AP811" s="10">
        <v>3.902021</v>
      </c>
      <c r="AQ811" s="10">
        <v>3.8963375999999998</v>
      </c>
      <c r="AR811" s="10">
        <v>3.8910288</v>
      </c>
      <c r="AS811" s="10">
        <v>3.8861199000000002</v>
      </c>
      <c r="AT811" s="10">
        <v>3.8816321</v>
      </c>
      <c r="AU811" s="10">
        <v>3.8775677000000002</v>
      </c>
      <c r="AV811" s="10">
        <v>3.8739238</v>
      </c>
      <c r="AW811" s="10">
        <v>3.8706971000000001</v>
      </c>
      <c r="AX811" s="10">
        <v>3.8678842000000002</v>
      </c>
      <c r="AY811" s="10">
        <v>3.8654822000000002</v>
      </c>
      <c r="AZ811" s="10">
        <v>3.8634878000000001</v>
      </c>
      <c r="BA811" s="10">
        <v>3.8618975999999998</v>
      </c>
      <c r="BB811" s="10">
        <v>3.8607087</v>
      </c>
      <c r="BC811" s="10">
        <v>3.8599177999999998</v>
      </c>
      <c r="BD811" s="10">
        <v>3.8595215999999999</v>
      </c>
      <c r="BE811" s="10">
        <v>3.8595169</v>
      </c>
      <c r="BF811" s="10">
        <v>3.8598998999999998</v>
      </c>
      <c r="BG811" s="10">
        <v>3.8606626999999998</v>
      </c>
      <c r="BH811" s="10">
        <v>3.8617968999999999</v>
      </c>
      <c r="BI811" s="10">
        <v>3.8632936999999998</v>
      </c>
      <c r="BJ811" s="10">
        <v>3.8651447000000001</v>
      </c>
      <c r="BK811" s="10">
        <v>3.8673411</v>
      </c>
      <c r="BL811" s="10">
        <v>3.8698743000000002</v>
      </c>
      <c r="BM811" s="10">
        <v>3.8727358000000001</v>
      </c>
      <c r="BN811" s="10">
        <v>3.8759169</v>
      </c>
      <c r="BO811" s="10">
        <v>3.8794089999999999</v>
      </c>
      <c r="BP811" s="10">
        <v>3.8832035</v>
      </c>
      <c r="BQ811" s="10">
        <v>3.8872917</v>
      </c>
      <c r="BR811" s="10">
        <v>3.9174791</v>
      </c>
      <c r="BS811" s="10">
        <v>3.9558973000000002</v>
      </c>
      <c r="BU811" s="9">
        <v>128.56</v>
      </c>
      <c r="BV811" s="9">
        <v>125.79</v>
      </c>
      <c r="BW811" s="9">
        <v>124.73</v>
      </c>
      <c r="BX811" s="9">
        <v>124.31</v>
      </c>
      <c r="BY811" s="9">
        <v>124.41</v>
      </c>
      <c r="BZ811" s="9">
        <v>123.12</v>
      </c>
      <c r="CA811" s="9">
        <v>123.43</v>
      </c>
      <c r="CB811" s="9">
        <v>124.81</v>
      </c>
      <c r="CC811" s="9">
        <v>119.42</v>
      </c>
      <c r="CD811" s="9">
        <v>117.42</v>
      </c>
      <c r="CE811" s="9">
        <v>118.42</v>
      </c>
      <c r="CF811" s="9">
        <v>116.96</v>
      </c>
      <c r="CG811" s="9">
        <v>115.78</v>
      </c>
      <c r="CH811" s="9">
        <v>111.97</v>
      </c>
      <c r="CI811" s="9">
        <v>101.26</v>
      </c>
      <c r="CJ811" s="9">
        <v>96.41</v>
      </c>
      <c r="CK811" s="9">
        <v>94.41</v>
      </c>
      <c r="CL811" s="9">
        <v>94.48</v>
      </c>
      <c r="CM811" s="9">
        <v>94.9</v>
      </c>
      <c r="CN811" s="9">
        <v>95.71</v>
      </c>
      <c r="CO811" s="9">
        <v>96.35</v>
      </c>
      <c r="CP811" s="9">
        <v>97.37</v>
      </c>
      <c r="CQ811" s="9">
        <v>98.4</v>
      </c>
      <c r="CR811" s="9">
        <v>99.75</v>
      </c>
      <c r="CS811" s="9">
        <v>98.05</v>
      </c>
      <c r="CT811" s="9">
        <v>90.74</v>
      </c>
      <c r="CU811" s="9">
        <v>79.7</v>
      </c>
      <c r="CV811" s="9">
        <v>75.83</v>
      </c>
      <c r="CW811" s="9">
        <v>74.73</v>
      </c>
      <c r="CX811" s="9">
        <v>76.319999999999993</v>
      </c>
      <c r="CY811" s="9">
        <v>76.61</v>
      </c>
      <c r="CZ811" s="9">
        <v>77.09</v>
      </c>
      <c r="DA811" s="9">
        <v>79.709999999999994</v>
      </c>
      <c r="DB811" s="9">
        <v>81.31</v>
      </c>
      <c r="DC811" s="9">
        <v>83.84</v>
      </c>
      <c r="DD811" s="9">
        <v>85.32</v>
      </c>
      <c r="DE811" s="9">
        <v>85.12</v>
      </c>
      <c r="DF811" s="9">
        <v>80.599999999999994</v>
      </c>
      <c r="DG811" s="9">
        <v>72.790000000000006</v>
      </c>
      <c r="DH811" s="9">
        <v>68.05</v>
      </c>
      <c r="DI811" s="9">
        <v>66.23</v>
      </c>
      <c r="DJ811" s="9">
        <v>66.069999999999993</v>
      </c>
      <c r="DK811" s="9">
        <v>66.069999999999993</v>
      </c>
      <c r="DL811" s="9">
        <v>69.13</v>
      </c>
      <c r="DM811" s="9">
        <v>73.89</v>
      </c>
      <c r="DN811" s="9">
        <v>76</v>
      </c>
      <c r="DO811" s="9">
        <v>77.040000000000006</v>
      </c>
      <c r="DP811" s="9">
        <v>77.37</v>
      </c>
      <c r="DR811" s="9">
        <v>115.7</v>
      </c>
      <c r="DS811" s="9">
        <v>102.65</v>
      </c>
      <c r="DT811" s="9">
        <v>95.85</v>
      </c>
      <c r="DU811" s="9">
        <v>95.55</v>
      </c>
      <c r="DV811" s="9">
        <v>95.65</v>
      </c>
      <c r="DW811" s="9">
        <v>94.85</v>
      </c>
      <c r="DX811" s="9">
        <v>94.8</v>
      </c>
      <c r="DY811" s="9">
        <v>95.5</v>
      </c>
      <c r="DZ811" s="9">
        <v>94</v>
      </c>
      <c r="EA811" s="9">
        <v>94.1</v>
      </c>
      <c r="EB811" s="9">
        <v>95.5</v>
      </c>
      <c r="EC811" s="9">
        <v>98.35</v>
      </c>
      <c r="ED811" s="9">
        <v>98.7</v>
      </c>
      <c r="EE811" s="9">
        <v>93.25</v>
      </c>
      <c r="EF811" s="9">
        <v>77.25</v>
      </c>
      <c r="EG811" s="9">
        <v>72.3</v>
      </c>
      <c r="EH811" s="9">
        <v>72.05</v>
      </c>
      <c r="EI811" s="9">
        <v>72.5</v>
      </c>
      <c r="EJ811" s="9">
        <v>73.05</v>
      </c>
      <c r="EK811" s="9">
        <v>75.150000000000006</v>
      </c>
      <c r="EL811" s="9">
        <v>80.849999999999994</v>
      </c>
      <c r="EM811" s="9">
        <v>82.75</v>
      </c>
      <c r="EN811" s="9">
        <v>83.05</v>
      </c>
      <c r="EO811" s="9">
        <v>83.15</v>
      </c>
      <c r="EP811" s="9">
        <v>82.45</v>
      </c>
      <c r="EQ811" s="9">
        <v>77.95</v>
      </c>
      <c r="ER811" s="9">
        <v>65.5</v>
      </c>
      <c r="ES811" s="9">
        <v>61.6</v>
      </c>
      <c r="ET811" s="9">
        <v>61.35</v>
      </c>
      <c r="EU811" s="9">
        <v>61.7</v>
      </c>
      <c r="EV811" s="9">
        <v>62.25</v>
      </c>
      <c r="EW811" s="9">
        <v>64.75</v>
      </c>
      <c r="EX811" s="9">
        <v>71.650000000000006</v>
      </c>
      <c r="EY811" s="9">
        <v>73.849999999999994</v>
      </c>
      <c r="EZ811" s="9">
        <v>74.05</v>
      </c>
      <c r="FA811" s="9">
        <v>73.95</v>
      </c>
      <c r="FB811" s="9">
        <v>73.5</v>
      </c>
      <c r="FC811" s="9">
        <v>71.2</v>
      </c>
      <c r="FD811" s="9">
        <v>65</v>
      </c>
      <c r="FE811" s="9">
        <v>63</v>
      </c>
      <c r="FF811" s="9">
        <v>62.9</v>
      </c>
      <c r="FG811" s="9">
        <v>63.1</v>
      </c>
      <c r="FH811" s="9">
        <v>63.45</v>
      </c>
      <c r="FI811" s="9">
        <v>64.75</v>
      </c>
      <c r="FJ811" s="9">
        <v>68.400000000000006</v>
      </c>
      <c r="FK811" s="9">
        <v>69.599999999999994</v>
      </c>
      <c r="FL811" s="9">
        <v>69.8</v>
      </c>
      <c r="FM811" s="9">
        <v>69.8</v>
      </c>
      <c r="FO811" s="9">
        <v>83.238</v>
      </c>
      <c r="FP811" s="7">
        <v>77.02</v>
      </c>
      <c r="FQ811" s="9">
        <v>1.2434000000000001</v>
      </c>
      <c r="FR811" s="7"/>
      <c r="FT811" s="7">
        <v>4.32</v>
      </c>
      <c r="FU811" s="7">
        <v>4.6100000000000003</v>
      </c>
      <c r="FV811" s="9">
        <v>83.359099999999998</v>
      </c>
      <c r="FX811" s="9">
        <v>76.58</v>
      </c>
      <c r="FY811" s="9">
        <v>74.8</v>
      </c>
      <c r="FZ811" s="9">
        <v>73.05</v>
      </c>
      <c r="GA811" s="9">
        <v>70.81</v>
      </c>
      <c r="GB811" s="9">
        <v>68.849999999999994</v>
      </c>
      <c r="GE811">
        <v>1000</v>
      </c>
    </row>
    <row r="812" spans="1:187" x14ac:dyDescent="0.25">
      <c r="A812" s="6">
        <f t="shared" si="149"/>
        <v>45687</v>
      </c>
      <c r="B812" s="13">
        <f t="shared" ref="B812:B837" si="165">MONTH(A812)</f>
        <v>1</v>
      </c>
      <c r="C812" s="13">
        <f t="shared" ref="C812:C837" si="166">YEAR(A812)</f>
        <v>2025</v>
      </c>
      <c r="D812">
        <f t="shared" ref="D812:D837" si="167">C812*100+B812</f>
        <v>202501</v>
      </c>
      <c r="E812">
        <f t="shared" ref="E812:E837" si="168">IF(B812&lt;4,1,IF(B812&lt;7,2,IF(B812&lt;10,3,4)))</f>
        <v>1</v>
      </c>
      <c r="F812">
        <f t="shared" ref="F812:F837" si="169">C812*100+E812</f>
        <v>202501</v>
      </c>
      <c r="G812" t="s">
        <v>2011</v>
      </c>
      <c r="H812" s="9">
        <v>4.75</v>
      </c>
      <c r="I812" s="9">
        <v>4.7008000000000001</v>
      </c>
      <c r="J812" s="10">
        <v>4.4614905</v>
      </c>
      <c r="K812" s="10">
        <v>4.4113828000000002</v>
      </c>
      <c r="L812" s="10">
        <v>4.3467713000000003</v>
      </c>
      <c r="M812" s="10">
        <v>4.2748724999999999</v>
      </c>
      <c r="N812" s="10">
        <v>4.2058764999999996</v>
      </c>
      <c r="O812" s="10">
        <v>4.1448330000000002</v>
      </c>
      <c r="P812" s="10">
        <v>4.0938606999999996</v>
      </c>
      <c r="Q812" s="10">
        <v>4.0539506000000003</v>
      </c>
      <c r="R812" s="10">
        <v>4.0246917</v>
      </c>
      <c r="S812" s="10">
        <v>4.0046448000000003</v>
      </c>
      <c r="T812" s="10">
        <v>3.9917984</v>
      </c>
      <c r="U812" s="10">
        <v>3.9838464</v>
      </c>
      <c r="V812" s="10">
        <v>3.9772335000000001</v>
      </c>
      <c r="W812" s="10">
        <v>3.9709237000000002</v>
      </c>
      <c r="X812" s="10">
        <v>3.9646355999999998</v>
      </c>
      <c r="Y812" s="10">
        <v>3.9580875999999998</v>
      </c>
      <c r="Z812" s="10">
        <v>3.9509979999999998</v>
      </c>
      <c r="AA812" s="10">
        <v>3.9430852999999999</v>
      </c>
      <c r="AB812" s="10">
        <v>3.9341775000000001</v>
      </c>
      <c r="AC812" s="10">
        <v>3.9244805</v>
      </c>
      <c r="AD812" s="10">
        <v>3.914282</v>
      </c>
      <c r="AE812" s="10">
        <v>3.9038694</v>
      </c>
      <c r="AF812" s="10">
        <v>3.8935301999999998</v>
      </c>
      <c r="AG812" s="10">
        <v>3.8835519999999999</v>
      </c>
      <c r="AH812" s="10">
        <v>3.8741808</v>
      </c>
      <c r="AI812" s="10">
        <v>3.8654601</v>
      </c>
      <c r="AJ812" s="10">
        <v>3.8573723000000002</v>
      </c>
      <c r="AK812" s="10">
        <v>3.8498991999999999</v>
      </c>
      <c r="AL812" s="10">
        <v>3.8430228999999998</v>
      </c>
      <c r="AM812" s="10">
        <v>3.8367257000000001</v>
      </c>
      <c r="AN812" s="10">
        <v>3.8309894999999998</v>
      </c>
      <c r="AO812" s="10">
        <v>3.8257962999999999</v>
      </c>
      <c r="AP812" s="10">
        <v>3.8211282999999998</v>
      </c>
      <c r="AQ812" s="10">
        <v>3.8169675999999999</v>
      </c>
      <c r="AR812" s="10">
        <v>3.8132961999999999</v>
      </c>
      <c r="AS812" s="10">
        <v>3.8100961999999998</v>
      </c>
      <c r="AT812" s="10">
        <v>3.8073503</v>
      </c>
      <c r="AU812" s="10">
        <v>3.8050437000000001</v>
      </c>
      <c r="AV812" s="10">
        <v>3.8031625</v>
      </c>
      <c r="AW812" s="10">
        <v>3.8016926999999998</v>
      </c>
      <c r="AX812" s="10">
        <v>3.8006201000000002</v>
      </c>
      <c r="AY812" s="10">
        <v>3.7999309999999999</v>
      </c>
      <c r="AZ812" s="10">
        <v>3.7996112000000002</v>
      </c>
      <c r="BA812" s="10">
        <v>3.7996468000000001</v>
      </c>
      <c r="BB812" s="10">
        <v>3.8000237000000001</v>
      </c>
      <c r="BC812" s="10">
        <v>3.8007279999999999</v>
      </c>
      <c r="BD812" s="10">
        <v>3.8017455999999998</v>
      </c>
      <c r="BE812" s="10">
        <v>3.8030626000000001</v>
      </c>
      <c r="BF812" s="10">
        <v>3.8046665000000002</v>
      </c>
      <c r="BG812" s="10">
        <v>3.8065519999999999</v>
      </c>
      <c r="BH812" s="10">
        <v>3.8087154999999999</v>
      </c>
      <c r="BI812" s="10">
        <v>3.8111537000000002</v>
      </c>
      <c r="BJ812" s="10">
        <v>3.8138630999999998</v>
      </c>
      <c r="BK812" s="10">
        <v>3.8168400999999998</v>
      </c>
      <c r="BL812" s="10">
        <v>3.8200813</v>
      </c>
      <c r="BM812" s="10">
        <v>3.8235834</v>
      </c>
      <c r="BN812" s="10">
        <v>3.8273427</v>
      </c>
      <c r="BO812" s="10">
        <v>3.8313557999999999</v>
      </c>
      <c r="BP812" s="10">
        <v>3.8356194000000001</v>
      </c>
      <c r="BQ812" s="10">
        <v>3.8401298000000001</v>
      </c>
      <c r="BR812" s="10">
        <v>3.8720517999999999</v>
      </c>
      <c r="BS812" s="10">
        <v>3.9111902000000001</v>
      </c>
      <c r="BU812" s="9">
        <v>129.41999999999999</v>
      </c>
      <c r="BV812" s="9">
        <v>126.34</v>
      </c>
      <c r="BW812" s="9">
        <v>124.82</v>
      </c>
      <c r="BX812" s="9">
        <v>124.32</v>
      </c>
      <c r="BY812" s="9">
        <v>124.48</v>
      </c>
      <c r="BZ812" s="9">
        <v>123.08</v>
      </c>
      <c r="CA812" s="9">
        <v>123.37</v>
      </c>
      <c r="CB812" s="9">
        <v>124.77</v>
      </c>
      <c r="CC812" s="9">
        <v>118.9</v>
      </c>
      <c r="CD812" s="9">
        <v>115</v>
      </c>
      <c r="CE812" s="9">
        <v>116.95</v>
      </c>
      <c r="CF812" s="9">
        <v>115.18</v>
      </c>
      <c r="CG812" s="9">
        <v>114.25</v>
      </c>
      <c r="CH812" s="9">
        <v>110.48</v>
      </c>
      <c r="CI812" s="9">
        <v>99.47</v>
      </c>
      <c r="CJ812" s="9">
        <v>94.92</v>
      </c>
      <c r="CK812" s="9">
        <v>93.57</v>
      </c>
      <c r="CL812" s="9">
        <v>93.29</v>
      </c>
      <c r="CM812" s="9">
        <v>93.74</v>
      </c>
      <c r="CN812" s="9">
        <v>94.65</v>
      </c>
      <c r="CO812" s="9">
        <v>95.41</v>
      </c>
      <c r="CP812" s="9">
        <v>96.34</v>
      </c>
      <c r="CQ812" s="9">
        <v>97.45</v>
      </c>
      <c r="CR812" s="9">
        <v>98.53</v>
      </c>
      <c r="CS812" s="9">
        <v>96.75</v>
      </c>
      <c r="CT812" s="9">
        <v>89.85</v>
      </c>
      <c r="CU812" s="9">
        <v>79.56</v>
      </c>
      <c r="CV812" s="9">
        <v>75.680000000000007</v>
      </c>
      <c r="CW812" s="9">
        <v>74.56</v>
      </c>
      <c r="CX812" s="9">
        <v>76.180000000000007</v>
      </c>
      <c r="CY812" s="9">
        <v>76.47</v>
      </c>
      <c r="CZ812" s="9">
        <v>76.95</v>
      </c>
      <c r="DA812" s="9">
        <v>79.42</v>
      </c>
      <c r="DB812" s="9">
        <v>81.010000000000005</v>
      </c>
      <c r="DC812" s="9">
        <v>83.13</v>
      </c>
      <c r="DD812" s="9">
        <v>84.69</v>
      </c>
      <c r="DE812" s="9">
        <v>84.49</v>
      </c>
      <c r="DF812" s="9">
        <v>79.959999999999994</v>
      </c>
      <c r="DG812" s="9">
        <v>72.67</v>
      </c>
      <c r="DH812" s="9">
        <v>67.930000000000007</v>
      </c>
      <c r="DI812" s="9">
        <v>66.11</v>
      </c>
      <c r="DJ812" s="9">
        <v>65.95</v>
      </c>
      <c r="DK812" s="9">
        <v>65.95</v>
      </c>
      <c r="DL812" s="9">
        <v>69.010000000000005</v>
      </c>
      <c r="DM812" s="9">
        <v>73.56</v>
      </c>
      <c r="DN812" s="9">
        <v>75.67</v>
      </c>
      <c r="DO812" s="9">
        <v>76.709999999999994</v>
      </c>
      <c r="DP812" s="9">
        <v>77.290000000000006</v>
      </c>
      <c r="DR812" s="9">
        <v>117.4</v>
      </c>
      <c r="DS812" s="9">
        <v>103.8</v>
      </c>
      <c r="DT812" s="9">
        <v>96.35</v>
      </c>
      <c r="DU812" s="9">
        <v>96</v>
      </c>
      <c r="DV812" s="9">
        <v>96.15</v>
      </c>
      <c r="DW812" s="9">
        <v>95.5</v>
      </c>
      <c r="DX812" s="9">
        <v>95.45</v>
      </c>
      <c r="DY812" s="9">
        <v>96.15</v>
      </c>
      <c r="DZ812" s="9">
        <v>94.35</v>
      </c>
      <c r="EA812" s="9">
        <v>94.45</v>
      </c>
      <c r="EB812" s="9">
        <v>95.85</v>
      </c>
      <c r="EC812" s="9">
        <v>98.7</v>
      </c>
      <c r="ED812" s="9">
        <v>99.05</v>
      </c>
      <c r="EE812" s="9">
        <v>93.6</v>
      </c>
      <c r="EF812" s="9">
        <v>77.95</v>
      </c>
      <c r="EG812" s="9">
        <v>73.099999999999994</v>
      </c>
      <c r="EH812" s="9">
        <v>72.849999999999994</v>
      </c>
      <c r="EI812" s="9">
        <v>73.3</v>
      </c>
      <c r="EJ812" s="9">
        <v>73.849999999999994</v>
      </c>
      <c r="EK812" s="9">
        <v>75.900000000000006</v>
      </c>
      <c r="EL812" s="9">
        <v>81.55</v>
      </c>
      <c r="EM812" s="9">
        <v>83.35</v>
      </c>
      <c r="EN812" s="9">
        <v>83.7</v>
      </c>
      <c r="EO812" s="9">
        <v>83.75</v>
      </c>
      <c r="EP812" s="9">
        <v>83.1</v>
      </c>
      <c r="EQ812" s="9">
        <v>78.7</v>
      </c>
      <c r="ER812" s="9">
        <v>66.599999999999994</v>
      </c>
      <c r="ES812" s="9">
        <v>62.8</v>
      </c>
      <c r="ET812" s="9">
        <v>62.6</v>
      </c>
      <c r="EU812" s="9">
        <v>62.9</v>
      </c>
      <c r="EV812" s="9">
        <v>63.4</v>
      </c>
      <c r="EW812" s="9">
        <v>65.7</v>
      </c>
      <c r="EX812" s="9">
        <v>71.900000000000006</v>
      </c>
      <c r="EY812" s="9">
        <v>73.900000000000006</v>
      </c>
      <c r="EZ812" s="9">
        <v>74.099999999999994</v>
      </c>
      <c r="FA812" s="9">
        <v>74</v>
      </c>
      <c r="FB812" s="9">
        <v>73.599999999999994</v>
      </c>
      <c r="FC812" s="9">
        <v>71.3</v>
      </c>
      <c r="FD812" s="9">
        <v>65.05</v>
      </c>
      <c r="FE812" s="9">
        <v>63.1</v>
      </c>
      <c r="FF812" s="9">
        <v>63</v>
      </c>
      <c r="FG812" s="9">
        <v>63.2</v>
      </c>
      <c r="FH812" s="9">
        <v>63.5</v>
      </c>
      <c r="FI812" s="9">
        <v>64.849999999999994</v>
      </c>
      <c r="FJ812" s="9">
        <v>68.5</v>
      </c>
      <c r="FK812" s="9">
        <v>69.7</v>
      </c>
      <c r="FL812" s="9">
        <v>69.900000000000006</v>
      </c>
      <c r="FM812" s="9">
        <v>69.900000000000006</v>
      </c>
      <c r="FO812" s="9">
        <v>83.392899999999997</v>
      </c>
      <c r="FP812" s="7">
        <v>77.42</v>
      </c>
      <c r="FQ812" s="9">
        <v>1.2466999999999999</v>
      </c>
      <c r="FT812" s="7">
        <v>4.25</v>
      </c>
      <c r="FU812" s="7">
        <v>4.5599999999999996</v>
      </c>
      <c r="FV812" s="9">
        <v>83.523799999999994</v>
      </c>
      <c r="FX812" s="9">
        <v>76.87</v>
      </c>
      <c r="FY812" s="9">
        <v>75.12</v>
      </c>
      <c r="FZ812" s="9">
        <v>73.37</v>
      </c>
      <c r="GA812" s="9">
        <v>71</v>
      </c>
      <c r="GB812" s="9">
        <v>68.900000000000006</v>
      </c>
      <c r="GE812">
        <v>1000</v>
      </c>
    </row>
    <row r="813" spans="1:187" x14ac:dyDescent="0.25">
      <c r="A813" s="6">
        <f t="shared" si="149"/>
        <v>45688</v>
      </c>
      <c r="B813" s="13">
        <f t="shared" si="165"/>
        <v>1</v>
      </c>
      <c r="C813" s="13">
        <f t="shared" si="166"/>
        <v>2025</v>
      </c>
      <c r="D813">
        <f t="shared" si="167"/>
        <v>202501</v>
      </c>
      <c r="E813">
        <f t="shared" si="168"/>
        <v>1</v>
      </c>
      <c r="F813">
        <f t="shared" si="169"/>
        <v>202501</v>
      </c>
      <c r="G813" t="s">
        <v>2012</v>
      </c>
      <c r="H813" s="9">
        <v>4.75</v>
      </c>
      <c r="I813" s="9">
        <v>4.7037000000000004</v>
      </c>
      <c r="J813" s="10">
        <v>4.4560190999999998</v>
      </c>
      <c r="K813" s="10">
        <v>4.4072557000000003</v>
      </c>
      <c r="L813" s="10">
        <v>4.3383168000000003</v>
      </c>
      <c r="M813" s="10">
        <v>4.2592030999999997</v>
      </c>
      <c r="N813" s="10">
        <v>4.1834049000000002</v>
      </c>
      <c r="O813" s="10">
        <v>4.1181155</v>
      </c>
      <c r="P813" s="10">
        <v>4.0656131000000002</v>
      </c>
      <c r="Q813" s="10">
        <v>4.0260781000000003</v>
      </c>
      <c r="R813" s="10">
        <v>3.9975323999999999</v>
      </c>
      <c r="S813" s="10">
        <v>3.9774061999999999</v>
      </c>
      <c r="T813" s="10">
        <v>3.9628855000000001</v>
      </c>
      <c r="U813" s="10">
        <v>3.9513435000000001</v>
      </c>
      <c r="V813" s="10">
        <v>3.9394089000000001</v>
      </c>
      <c r="W813" s="10">
        <v>3.9264530999999998</v>
      </c>
      <c r="X813" s="10">
        <v>3.9127942</v>
      </c>
      <c r="Y813" s="10">
        <v>3.8987503000000001</v>
      </c>
      <c r="Z813" s="10">
        <v>3.8846392999999999</v>
      </c>
      <c r="AA813" s="10">
        <v>3.8707796999999999</v>
      </c>
      <c r="AB813" s="10">
        <v>3.8574487999999998</v>
      </c>
      <c r="AC813" s="10">
        <v>3.8447844</v>
      </c>
      <c r="AD813" s="10">
        <v>3.8328947000000002</v>
      </c>
      <c r="AE813" s="10">
        <v>3.8218873000000002</v>
      </c>
      <c r="AF813" s="10">
        <v>3.8118698000000002</v>
      </c>
      <c r="AG813" s="10">
        <v>3.8029503999999998</v>
      </c>
      <c r="AH813" s="10">
        <v>3.7952085000000002</v>
      </c>
      <c r="AI813" s="10">
        <v>3.7885992000000002</v>
      </c>
      <c r="AJ813" s="10">
        <v>3.7830436000000001</v>
      </c>
      <c r="AK813" s="10">
        <v>3.7784624</v>
      </c>
      <c r="AL813" s="10">
        <v>3.7747766</v>
      </c>
      <c r="AM813" s="10">
        <v>3.7719071</v>
      </c>
      <c r="AN813" s="10">
        <v>3.7697747000000001</v>
      </c>
      <c r="AO813" s="10">
        <v>3.7683002000000001</v>
      </c>
      <c r="AP813" s="10">
        <v>3.7674047000000002</v>
      </c>
      <c r="AQ813" s="10">
        <v>3.7670089999999998</v>
      </c>
      <c r="AR813" s="10">
        <v>3.7670338999999999</v>
      </c>
      <c r="AS813" s="10">
        <v>3.7674002999999998</v>
      </c>
      <c r="AT813" s="10">
        <v>3.7680408000000001</v>
      </c>
      <c r="AU813" s="10">
        <v>3.7689341999999999</v>
      </c>
      <c r="AV813" s="10">
        <v>3.7700711999999998</v>
      </c>
      <c r="AW813" s="10">
        <v>3.7714422000000001</v>
      </c>
      <c r="AX813" s="10">
        <v>3.7730378</v>
      </c>
      <c r="AY813" s="10">
        <v>3.7748485999999999</v>
      </c>
      <c r="AZ813" s="10">
        <v>3.7768651000000002</v>
      </c>
      <c r="BA813" s="10">
        <v>3.7790778</v>
      </c>
      <c r="BB813" s="10">
        <v>3.7814774</v>
      </c>
      <c r="BC813" s="10">
        <v>3.7840541999999999</v>
      </c>
      <c r="BD813" s="10">
        <v>3.7867991000000001</v>
      </c>
      <c r="BE813" s="10">
        <v>3.7897023000000001</v>
      </c>
      <c r="BF813" s="10">
        <v>3.7927563000000002</v>
      </c>
      <c r="BG813" s="10">
        <v>3.7959613000000001</v>
      </c>
      <c r="BH813" s="10">
        <v>3.7993193999999999</v>
      </c>
      <c r="BI813" s="10">
        <v>3.8028330000000001</v>
      </c>
      <c r="BJ813" s="10">
        <v>3.8065045</v>
      </c>
      <c r="BK813" s="10">
        <v>3.8103359999999999</v>
      </c>
      <c r="BL813" s="10">
        <v>3.8143299000000002</v>
      </c>
      <c r="BM813" s="10">
        <v>3.8184885999999998</v>
      </c>
      <c r="BN813" s="10">
        <v>3.8228143000000001</v>
      </c>
      <c r="BO813" s="10">
        <v>3.8273092000000002</v>
      </c>
      <c r="BP813" s="10">
        <v>3.8319757999999999</v>
      </c>
      <c r="BQ813" s="10">
        <v>3.8368163000000002</v>
      </c>
      <c r="BR813" s="10">
        <v>3.8695099000000002</v>
      </c>
      <c r="BS813" s="10">
        <v>3.9082553999999998</v>
      </c>
      <c r="BU813" s="9">
        <v>130.54</v>
      </c>
      <c r="BV813" s="9">
        <v>128.91</v>
      </c>
      <c r="BW813" s="9">
        <v>128.29</v>
      </c>
      <c r="BX813" s="9">
        <v>128.28</v>
      </c>
      <c r="BY813" s="9">
        <v>126.79</v>
      </c>
      <c r="BZ813" s="9">
        <v>127.14</v>
      </c>
      <c r="CA813" s="9">
        <v>128.54</v>
      </c>
      <c r="CB813" s="9">
        <v>123.62</v>
      </c>
      <c r="CC813" s="9">
        <v>120</v>
      </c>
      <c r="CD813" s="9">
        <v>121.95</v>
      </c>
      <c r="CE813" s="9">
        <v>119.54</v>
      </c>
      <c r="CF813" s="9">
        <v>118.33</v>
      </c>
      <c r="CG813" s="9">
        <v>114.45</v>
      </c>
      <c r="CH813" s="9">
        <v>103.28</v>
      </c>
      <c r="CI813" s="9">
        <v>98.38</v>
      </c>
      <c r="CJ813" s="9">
        <v>97.04</v>
      </c>
      <c r="CK813" s="9">
        <v>96.67</v>
      </c>
      <c r="CL813" s="9">
        <v>97.12</v>
      </c>
      <c r="CM813" s="9">
        <v>98.04</v>
      </c>
      <c r="CN813" s="9">
        <v>98.5</v>
      </c>
      <c r="CO813" s="9">
        <v>98.06</v>
      </c>
      <c r="CP813" s="9">
        <v>98.67</v>
      </c>
      <c r="CQ813" s="9">
        <v>99.61</v>
      </c>
      <c r="CR813" s="9">
        <v>97.52</v>
      </c>
      <c r="CS813" s="9">
        <v>90.6</v>
      </c>
      <c r="CT813" s="9">
        <v>79.8</v>
      </c>
      <c r="CU813" s="9">
        <v>75.91</v>
      </c>
      <c r="CV813" s="9">
        <v>74.790000000000006</v>
      </c>
      <c r="CW813" s="9">
        <v>75.790000000000006</v>
      </c>
      <c r="CX813" s="9">
        <v>76.09</v>
      </c>
      <c r="CY813" s="9">
        <v>76.56</v>
      </c>
      <c r="CZ813" s="9">
        <v>78.94</v>
      </c>
      <c r="DA813" s="9">
        <v>81.540000000000006</v>
      </c>
      <c r="DB813" s="9">
        <v>83.67</v>
      </c>
      <c r="DC813" s="9">
        <v>84.95</v>
      </c>
      <c r="DD813" s="9">
        <v>84.74</v>
      </c>
      <c r="DE813" s="9">
        <v>80.22</v>
      </c>
      <c r="DF813" s="9">
        <v>72.98</v>
      </c>
      <c r="DG813" s="9">
        <v>68.23</v>
      </c>
      <c r="DH813" s="9">
        <v>66.41</v>
      </c>
      <c r="DI813" s="9">
        <v>66.27</v>
      </c>
      <c r="DJ813" s="9">
        <v>66.27</v>
      </c>
      <c r="DK813" s="9">
        <v>69.319999999999993</v>
      </c>
      <c r="DL813" s="9">
        <v>73.92</v>
      </c>
      <c r="DM813" s="9">
        <v>76.02</v>
      </c>
      <c r="DN813" s="9">
        <v>77.06</v>
      </c>
      <c r="DO813" s="9">
        <v>77.39</v>
      </c>
      <c r="DP813" s="9">
        <v>76.16</v>
      </c>
      <c r="DR813" s="9">
        <v>107.15</v>
      </c>
      <c r="DS813" s="9">
        <v>100.05</v>
      </c>
      <c r="DT813" s="9">
        <v>99.6</v>
      </c>
      <c r="DU813" s="9">
        <v>99.6</v>
      </c>
      <c r="DV813" s="9">
        <v>98.6</v>
      </c>
      <c r="DW813" s="9">
        <v>98.55</v>
      </c>
      <c r="DX813" s="9">
        <v>99.25</v>
      </c>
      <c r="DY813" s="9">
        <v>97.7</v>
      </c>
      <c r="DZ813" s="9">
        <v>97.8</v>
      </c>
      <c r="EA813" s="9">
        <v>99.2</v>
      </c>
      <c r="EB813" s="9">
        <v>102.05</v>
      </c>
      <c r="EC813" s="9">
        <v>102.4</v>
      </c>
      <c r="ED813" s="9">
        <v>96.95</v>
      </c>
      <c r="EE813" s="9">
        <v>81.25</v>
      </c>
      <c r="EF813" s="9">
        <v>76.349999999999994</v>
      </c>
      <c r="EG813" s="9">
        <v>76.099999999999994</v>
      </c>
      <c r="EH813" s="9">
        <v>76.599999999999994</v>
      </c>
      <c r="EI813" s="9">
        <v>77.150000000000006</v>
      </c>
      <c r="EJ813" s="9">
        <v>78.900000000000006</v>
      </c>
      <c r="EK813" s="9">
        <v>83.7</v>
      </c>
      <c r="EL813" s="9">
        <v>85.3</v>
      </c>
      <c r="EM813" s="9">
        <v>85.6</v>
      </c>
      <c r="EN813" s="9">
        <v>85.7</v>
      </c>
      <c r="EO813" s="9">
        <v>85</v>
      </c>
      <c r="EP813" s="9">
        <v>80.45</v>
      </c>
      <c r="EQ813" s="9">
        <v>67.900000000000006</v>
      </c>
      <c r="ER813" s="9">
        <v>63.95</v>
      </c>
      <c r="ES813" s="9">
        <v>63.75</v>
      </c>
      <c r="ET813" s="9">
        <v>64.05</v>
      </c>
      <c r="EU813" s="9">
        <v>64.599999999999994</v>
      </c>
      <c r="EV813" s="9">
        <v>67.099999999999994</v>
      </c>
      <c r="EW813" s="9">
        <v>73.849999999999994</v>
      </c>
      <c r="EX813" s="9">
        <v>76.05</v>
      </c>
      <c r="EY813" s="9">
        <v>76.25</v>
      </c>
      <c r="EZ813" s="9">
        <v>76.150000000000006</v>
      </c>
      <c r="FA813" s="9">
        <v>75.7</v>
      </c>
      <c r="FB813" s="9">
        <v>73.400000000000006</v>
      </c>
      <c r="FC813" s="9">
        <v>67.150000000000006</v>
      </c>
      <c r="FD813" s="9">
        <v>65.2</v>
      </c>
      <c r="FE813" s="9">
        <v>65.099999999999994</v>
      </c>
      <c r="FF813" s="9">
        <v>65.3</v>
      </c>
      <c r="FG813" s="9">
        <v>65.599999999999994</v>
      </c>
      <c r="FH813" s="9">
        <v>66.95</v>
      </c>
      <c r="FI813" s="9">
        <v>70.599999999999994</v>
      </c>
      <c r="FJ813" s="9">
        <v>71.8</v>
      </c>
      <c r="FK813" s="9">
        <v>72</v>
      </c>
      <c r="FL813" s="9">
        <v>72</v>
      </c>
      <c r="FM813" s="9">
        <v>71.599999999999994</v>
      </c>
      <c r="FO813" s="9">
        <v>83.3309</v>
      </c>
      <c r="FP813" s="7">
        <v>77.11</v>
      </c>
      <c r="FQ813" s="9">
        <v>1.2425999999999999</v>
      </c>
      <c r="FT813" s="7">
        <v>4.21</v>
      </c>
      <c r="FU813" s="7">
        <v>4.54</v>
      </c>
      <c r="FV813" s="9">
        <v>83.456299999999999</v>
      </c>
      <c r="FX813" s="9">
        <v>76.760000000000005</v>
      </c>
      <c r="FY813" s="9">
        <v>74.92</v>
      </c>
      <c r="FZ813" s="9">
        <v>73.17</v>
      </c>
      <c r="GA813" s="9">
        <v>70.819999999999993</v>
      </c>
      <c r="GB813" s="9">
        <v>68.8</v>
      </c>
      <c r="GE813">
        <v>1000</v>
      </c>
    </row>
    <row r="814" spans="1:187" x14ac:dyDescent="0.25">
      <c r="A814" s="6">
        <f t="shared" si="149"/>
        <v>45691</v>
      </c>
      <c r="B814" s="13">
        <f t="shared" si="165"/>
        <v>2</v>
      </c>
      <c r="C814" s="13">
        <f t="shared" si="166"/>
        <v>2025</v>
      </c>
      <c r="D814">
        <f t="shared" si="167"/>
        <v>202502</v>
      </c>
      <c r="E814">
        <f t="shared" si="168"/>
        <v>1</v>
      </c>
      <c r="F814">
        <f t="shared" si="169"/>
        <v>202501</v>
      </c>
      <c r="G814" t="s">
        <v>2013</v>
      </c>
      <c r="H814" s="9">
        <v>4.75</v>
      </c>
      <c r="I814" s="9">
        <v>4.7042000000000002</v>
      </c>
      <c r="J814" s="10">
        <v>4.4510190999999999</v>
      </c>
      <c r="K814" s="10">
        <v>4.3936522</v>
      </c>
      <c r="L814" s="10">
        <v>4.3161943999999997</v>
      </c>
      <c r="M814" s="10">
        <v>4.2303341999999997</v>
      </c>
      <c r="N814" s="10">
        <v>4.1504365999999999</v>
      </c>
      <c r="O814" s="10">
        <v>4.0821728000000004</v>
      </c>
      <c r="P814" s="10">
        <v>4.0265333999999999</v>
      </c>
      <c r="Q814" s="10">
        <v>3.9829555999999999</v>
      </c>
      <c r="R814" s="10">
        <v>3.9495244999999999</v>
      </c>
      <c r="S814" s="10">
        <v>3.9243668999999999</v>
      </c>
      <c r="T814" s="10">
        <v>3.9056997</v>
      </c>
      <c r="U814" s="10">
        <v>3.8915448000000001</v>
      </c>
      <c r="V814" s="10">
        <v>3.8794274</v>
      </c>
      <c r="W814" s="10">
        <v>3.8685686000000001</v>
      </c>
      <c r="X814" s="10">
        <v>3.8586855999999998</v>
      </c>
      <c r="Y814" s="10">
        <v>3.8494951999999998</v>
      </c>
      <c r="Z814" s="10">
        <v>3.8407141999999999</v>
      </c>
      <c r="AA814" s="10">
        <v>3.8320596</v>
      </c>
      <c r="AB814" s="10">
        <v>3.8233271000000002</v>
      </c>
      <c r="AC814" s="10">
        <v>3.8145836000000002</v>
      </c>
      <c r="AD814" s="10">
        <v>3.8059547</v>
      </c>
      <c r="AE814" s="10">
        <v>3.7975658999999999</v>
      </c>
      <c r="AF814" s="10">
        <v>3.7895427000000002</v>
      </c>
      <c r="AG814" s="10">
        <v>3.7820108000000001</v>
      </c>
      <c r="AH814" s="10">
        <v>3.7750705</v>
      </c>
      <c r="AI814" s="10">
        <v>3.7687216000000001</v>
      </c>
      <c r="AJ814" s="10">
        <v>3.7629388000000001</v>
      </c>
      <c r="AK814" s="10">
        <v>3.7576968000000002</v>
      </c>
      <c r="AL814" s="10">
        <v>3.7529699999999999</v>
      </c>
      <c r="AM814" s="10">
        <v>3.7487333999999999</v>
      </c>
      <c r="AN814" s="10">
        <v>3.7449614000000002</v>
      </c>
      <c r="AO814" s="10">
        <v>3.7416288</v>
      </c>
      <c r="AP814" s="10">
        <v>3.7387101999999999</v>
      </c>
      <c r="AQ814" s="10">
        <v>3.7361802000000002</v>
      </c>
      <c r="AR814" s="10">
        <v>3.7340135000000001</v>
      </c>
      <c r="AS814" s="10">
        <v>3.7321848000000002</v>
      </c>
      <c r="AT814" s="10">
        <v>3.7306723000000002</v>
      </c>
      <c r="AU814" s="10">
        <v>3.7294686000000001</v>
      </c>
      <c r="AV814" s="10">
        <v>3.7285699999999999</v>
      </c>
      <c r="AW814" s="10">
        <v>3.7279724999999999</v>
      </c>
      <c r="AX814" s="10">
        <v>3.7276725000000002</v>
      </c>
      <c r="AY814" s="10">
        <v>3.7276661</v>
      </c>
      <c r="AZ814" s="10">
        <v>3.7279494999999998</v>
      </c>
      <c r="BA814" s="10">
        <v>3.7285189999999999</v>
      </c>
      <c r="BB814" s="10">
        <v>3.7293707</v>
      </c>
      <c r="BC814" s="10">
        <v>3.7305008000000002</v>
      </c>
      <c r="BD814" s="10">
        <v>3.7319056000000002</v>
      </c>
      <c r="BE814" s="10">
        <v>3.7335810999999999</v>
      </c>
      <c r="BF814" s="10">
        <v>3.7355242</v>
      </c>
      <c r="BG814" s="10">
        <v>3.7377335</v>
      </c>
      <c r="BH814" s="10">
        <v>3.7402087000000002</v>
      </c>
      <c r="BI814" s="10">
        <v>3.7429492</v>
      </c>
      <c r="BJ814" s="10">
        <v>3.7459547999999998</v>
      </c>
      <c r="BK814" s="10">
        <v>3.7492249000000002</v>
      </c>
      <c r="BL814" s="10">
        <v>3.7527591999999999</v>
      </c>
      <c r="BM814" s="10">
        <v>3.7565571000000002</v>
      </c>
      <c r="BN814" s="10">
        <v>3.7606183</v>
      </c>
      <c r="BO814" s="10">
        <v>3.7649423</v>
      </c>
      <c r="BP814" s="10">
        <v>3.7695287999999998</v>
      </c>
      <c r="BQ814" s="10">
        <v>3.7743772</v>
      </c>
      <c r="BR814" s="10">
        <v>3.8087184000000001</v>
      </c>
      <c r="BS814" s="10">
        <v>3.8509913999999998</v>
      </c>
      <c r="BU814" s="9">
        <v>130.85</v>
      </c>
      <c r="BV814" s="9">
        <v>129.18</v>
      </c>
      <c r="BW814" s="9">
        <v>128.43</v>
      </c>
      <c r="BX814" s="9">
        <v>128.15</v>
      </c>
      <c r="BY814" s="9">
        <v>126.62</v>
      </c>
      <c r="BZ814" s="9">
        <v>127.03</v>
      </c>
      <c r="CA814" s="9">
        <v>128.38</v>
      </c>
      <c r="CB814" s="9">
        <v>123.39</v>
      </c>
      <c r="CC814" s="9">
        <v>120.05</v>
      </c>
      <c r="CD814" s="9">
        <v>121.94</v>
      </c>
      <c r="CE814" s="9">
        <v>119.26</v>
      </c>
      <c r="CF814" s="9">
        <v>118.05</v>
      </c>
      <c r="CG814" s="9">
        <v>114.17</v>
      </c>
      <c r="CH814" s="9">
        <v>103.39</v>
      </c>
      <c r="CI814" s="9">
        <v>98.49</v>
      </c>
      <c r="CJ814" s="9">
        <v>97.15</v>
      </c>
      <c r="CK814" s="9">
        <v>96.66</v>
      </c>
      <c r="CL814" s="9">
        <v>97.11</v>
      </c>
      <c r="CM814" s="9">
        <v>98.03</v>
      </c>
      <c r="CN814" s="9">
        <v>98.49</v>
      </c>
      <c r="CO814" s="9">
        <v>98.05</v>
      </c>
      <c r="CP814" s="9">
        <v>98.66</v>
      </c>
      <c r="CQ814" s="9">
        <v>99.66</v>
      </c>
      <c r="CR814" s="9">
        <v>97.77</v>
      </c>
      <c r="CS814" s="9">
        <v>90.85</v>
      </c>
      <c r="CT814" s="9">
        <v>80.400000000000006</v>
      </c>
      <c r="CU814" s="9">
        <v>76.510000000000005</v>
      </c>
      <c r="CV814" s="9">
        <v>75.39</v>
      </c>
      <c r="CW814" s="9">
        <v>76.39</v>
      </c>
      <c r="CX814" s="9">
        <v>76.69</v>
      </c>
      <c r="CY814" s="9">
        <v>77.16</v>
      </c>
      <c r="CZ814" s="9">
        <v>78.459999999999994</v>
      </c>
      <c r="DA814" s="9">
        <v>81.06</v>
      </c>
      <c r="DB814" s="9">
        <v>83.19</v>
      </c>
      <c r="DC814" s="9">
        <v>84.47</v>
      </c>
      <c r="DD814" s="9">
        <v>84.26</v>
      </c>
      <c r="DE814" s="9">
        <v>79.739999999999995</v>
      </c>
      <c r="DF814" s="9">
        <v>72.739999999999995</v>
      </c>
      <c r="DG814" s="9">
        <v>67.989999999999995</v>
      </c>
      <c r="DH814" s="9">
        <v>66.17</v>
      </c>
      <c r="DI814" s="9">
        <v>66.03</v>
      </c>
      <c r="DJ814" s="9">
        <v>66.03</v>
      </c>
      <c r="DK814" s="9">
        <v>69.08</v>
      </c>
      <c r="DL814" s="9">
        <v>73.680000000000007</v>
      </c>
      <c r="DM814" s="9">
        <v>75.78</v>
      </c>
      <c r="DN814" s="9">
        <v>76.819999999999993</v>
      </c>
      <c r="DO814" s="9">
        <v>77.150000000000006</v>
      </c>
      <c r="DP814" s="9">
        <v>75.92</v>
      </c>
      <c r="DR814" s="9">
        <v>107.45</v>
      </c>
      <c r="DS814" s="9">
        <v>102.7</v>
      </c>
      <c r="DT814" s="9">
        <v>99.5</v>
      </c>
      <c r="DU814" s="9">
        <v>98.2</v>
      </c>
      <c r="DV814" s="9">
        <v>98.45</v>
      </c>
      <c r="DW814" s="9">
        <v>98.7</v>
      </c>
      <c r="DX814" s="9">
        <v>99.4</v>
      </c>
      <c r="DY814" s="9">
        <v>98.05</v>
      </c>
      <c r="DZ814" s="9">
        <v>98.15</v>
      </c>
      <c r="EA814" s="9">
        <v>99.55</v>
      </c>
      <c r="EB814" s="9">
        <v>100.95</v>
      </c>
      <c r="EC814" s="9">
        <v>101.3</v>
      </c>
      <c r="ED814" s="9">
        <v>95.85</v>
      </c>
      <c r="EE814" s="9">
        <v>80.849999999999994</v>
      </c>
      <c r="EF814" s="9">
        <v>76.2</v>
      </c>
      <c r="EG814" s="9">
        <v>75.95</v>
      </c>
      <c r="EH814" s="9">
        <v>76.45</v>
      </c>
      <c r="EI814" s="9">
        <v>76.95</v>
      </c>
      <c r="EJ814" s="9">
        <v>78.8</v>
      </c>
      <c r="EK814" s="9">
        <v>83.75</v>
      </c>
      <c r="EL814" s="9">
        <v>85.4</v>
      </c>
      <c r="EM814" s="9">
        <v>85.75</v>
      </c>
      <c r="EN814" s="9">
        <v>85.85</v>
      </c>
      <c r="EO814" s="9">
        <v>85.15</v>
      </c>
      <c r="EP814" s="9">
        <v>80.45</v>
      </c>
      <c r="EQ814" s="9">
        <v>67.599999999999994</v>
      </c>
      <c r="ER814" s="9">
        <v>63.55</v>
      </c>
      <c r="ES814" s="9">
        <v>63.35</v>
      </c>
      <c r="ET814" s="9">
        <v>63.65</v>
      </c>
      <c r="EU814" s="9">
        <v>64.2</v>
      </c>
      <c r="EV814" s="9">
        <v>66.7</v>
      </c>
      <c r="EW814" s="9">
        <v>73.55</v>
      </c>
      <c r="EX814" s="9">
        <v>75.75</v>
      </c>
      <c r="EY814" s="9">
        <v>75.95</v>
      </c>
      <c r="EZ814" s="9">
        <v>75.849999999999994</v>
      </c>
      <c r="FA814" s="9">
        <v>75.400000000000006</v>
      </c>
      <c r="FB814" s="9">
        <v>73.05</v>
      </c>
      <c r="FC814" s="9">
        <v>66.7</v>
      </c>
      <c r="FD814" s="9">
        <v>64.7</v>
      </c>
      <c r="FE814" s="9">
        <v>64.55</v>
      </c>
      <c r="FF814" s="9">
        <v>64.75</v>
      </c>
      <c r="FG814" s="9">
        <v>65.099999999999994</v>
      </c>
      <c r="FH814" s="9">
        <v>66.5</v>
      </c>
      <c r="FI814" s="9">
        <v>70.25</v>
      </c>
      <c r="FJ814" s="9">
        <v>71.5</v>
      </c>
      <c r="FK814" s="9">
        <v>71.7</v>
      </c>
      <c r="FL814" s="9">
        <v>71.7</v>
      </c>
      <c r="FM814" s="9">
        <v>71.3</v>
      </c>
      <c r="FO814" s="9">
        <v>83.652100000000004</v>
      </c>
      <c r="FP814" s="7">
        <v>76.489999999999995</v>
      </c>
      <c r="FQ814" s="9">
        <v>1.2412000000000001</v>
      </c>
      <c r="FT814" s="7">
        <v>4.16</v>
      </c>
      <c r="FU814" s="7">
        <v>4.49</v>
      </c>
      <c r="FV814" s="9">
        <v>83.775800000000004</v>
      </c>
      <c r="FX814" s="9">
        <v>75.959999999999994</v>
      </c>
      <c r="FY814" s="9">
        <v>74.41</v>
      </c>
      <c r="FZ814" s="9">
        <v>72.77</v>
      </c>
      <c r="GA814" s="9">
        <v>70.52</v>
      </c>
      <c r="GB814" s="9">
        <v>68.66</v>
      </c>
    </row>
    <row r="815" spans="1:187" x14ac:dyDescent="0.25">
      <c r="A815" s="6">
        <f t="shared" si="149"/>
        <v>45692</v>
      </c>
      <c r="B815" s="13">
        <f t="shared" si="165"/>
        <v>2</v>
      </c>
      <c r="C815" s="13">
        <f t="shared" si="166"/>
        <v>2025</v>
      </c>
      <c r="D815">
        <f t="shared" si="167"/>
        <v>202502</v>
      </c>
      <c r="E815">
        <f t="shared" si="168"/>
        <v>1</v>
      </c>
      <c r="F815">
        <f t="shared" si="169"/>
        <v>202501</v>
      </c>
      <c r="G815" t="s">
        <v>2014</v>
      </c>
      <c r="H815" s="9">
        <v>4.75</v>
      </c>
      <c r="I815" s="9">
        <v>4.7049000000000003</v>
      </c>
      <c r="J815" s="10">
        <v>4.4534130000000003</v>
      </c>
      <c r="K815" s="10">
        <v>4.3920874999999997</v>
      </c>
      <c r="L815" s="10">
        <v>4.3109789000000003</v>
      </c>
      <c r="M815" s="10">
        <v>4.2217086000000004</v>
      </c>
      <c r="N815" s="10">
        <v>4.1388306999999998</v>
      </c>
      <c r="O815" s="10">
        <v>4.0684604000000002</v>
      </c>
      <c r="P815" s="10">
        <v>4.0121390000000003</v>
      </c>
      <c r="Q815" s="10">
        <v>3.9694121</v>
      </c>
      <c r="R815" s="10">
        <v>3.9386165000000002</v>
      </c>
      <c r="S815" s="10">
        <v>3.9173472</v>
      </c>
      <c r="T815" s="10">
        <v>3.9034379000000001</v>
      </c>
      <c r="U815" s="10">
        <v>3.8943690000000002</v>
      </c>
      <c r="V815" s="10">
        <v>3.8868002000000001</v>
      </c>
      <c r="W815" s="10">
        <v>3.8798176999999998</v>
      </c>
      <c r="X815" s="10">
        <v>3.8732123999999999</v>
      </c>
      <c r="Y815" s="10">
        <v>3.8667750999999999</v>
      </c>
      <c r="Z815" s="10">
        <v>3.8602965</v>
      </c>
      <c r="AA815" s="10">
        <v>3.8535675999999999</v>
      </c>
      <c r="AB815" s="10">
        <v>3.8464545999999999</v>
      </c>
      <c r="AC815" s="10">
        <v>3.8390844999999998</v>
      </c>
      <c r="AD815" s="10">
        <v>3.8316409</v>
      </c>
      <c r="AE815" s="10">
        <v>3.8243070000000001</v>
      </c>
      <c r="AF815" s="10">
        <v>3.8172659000000002</v>
      </c>
      <c r="AG815" s="10">
        <v>3.8107011000000002</v>
      </c>
      <c r="AH815" s="10">
        <v>3.8047599000000001</v>
      </c>
      <c r="AI815" s="10">
        <v>3.7994458999999998</v>
      </c>
      <c r="AJ815" s="10">
        <v>3.7947267999999998</v>
      </c>
      <c r="AK815" s="10">
        <v>3.7905701999999999</v>
      </c>
      <c r="AL815" s="10">
        <v>3.7869437000000001</v>
      </c>
      <c r="AM815" s="10">
        <v>3.7838150000000002</v>
      </c>
      <c r="AN815" s="10">
        <v>3.7811518</v>
      </c>
      <c r="AO815" s="10">
        <v>3.7789217000000002</v>
      </c>
      <c r="AP815" s="10">
        <v>3.7770923999999999</v>
      </c>
      <c r="AQ815" s="10">
        <v>3.7756314</v>
      </c>
      <c r="AR815" s="10">
        <v>3.7745066</v>
      </c>
      <c r="AS815" s="10">
        <v>3.7736854000000002</v>
      </c>
      <c r="AT815" s="10">
        <v>3.7731401999999998</v>
      </c>
      <c r="AU815" s="10">
        <v>3.7728619000000001</v>
      </c>
      <c r="AV815" s="10">
        <v>3.7728457</v>
      </c>
      <c r="AW815" s="10">
        <v>3.7730872</v>
      </c>
      <c r="AX815" s="10">
        <v>3.7735818000000001</v>
      </c>
      <c r="AY815" s="10">
        <v>3.7743248999999999</v>
      </c>
      <c r="AZ815" s="10">
        <v>3.7753119000000002</v>
      </c>
      <c r="BA815" s="10">
        <v>3.7765382999999999</v>
      </c>
      <c r="BB815" s="10">
        <v>3.7779995</v>
      </c>
      <c r="BC815" s="10">
        <v>3.7796908999999999</v>
      </c>
      <c r="BD815" s="10">
        <v>3.7816079999999999</v>
      </c>
      <c r="BE815" s="10">
        <v>3.7837461999999999</v>
      </c>
      <c r="BF815" s="10">
        <v>3.7861018</v>
      </c>
      <c r="BG815" s="10">
        <v>3.7886758999999999</v>
      </c>
      <c r="BH815" s="10">
        <v>3.791471</v>
      </c>
      <c r="BI815" s="10">
        <v>3.7944893999999998</v>
      </c>
      <c r="BJ815" s="10">
        <v>3.7977337000000002</v>
      </c>
      <c r="BK815" s="10">
        <v>3.8012063</v>
      </c>
      <c r="BL815" s="10">
        <v>3.8049095999999998</v>
      </c>
      <c r="BM815" s="10">
        <v>3.8088462000000001</v>
      </c>
      <c r="BN815" s="10">
        <v>3.8130183</v>
      </c>
      <c r="BO815" s="10">
        <v>3.8174285000000001</v>
      </c>
      <c r="BP815" s="10">
        <v>3.8220793</v>
      </c>
      <c r="BQ815" s="10">
        <v>3.8269731</v>
      </c>
      <c r="BR815" s="10">
        <v>3.8612650999999998</v>
      </c>
      <c r="BS815" s="10">
        <v>3.9030395000000002</v>
      </c>
      <c r="BU815" s="9">
        <v>126.65</v>
      </c>
      <c r="BV815" s="9">
        <v>125.13</v>
      </c>
      <c r="BW815" s="9">
        <v>124.44</v>
      </c>
      <c r="BX815" s="9">
        <v>124.34</v>
      </c>
      <c r="BY815" s="9">
        <v>122.94</v>
      </c>
      <c r="BZ815" s="9">
        <v>123.4</v>
      </c>
      <c r="CA815" s="9">
        <v>124.78</v>
      </c>
      <c r="CB815" s="9">
        <v>120.76</v>
      </c>
      <c r="CC815" s="9">
        <v>118.59</v>
      </c>
      <c r="CD815" s="9">
        <v>120.81</v>
      </c>
      <c r="CE815" s="9">
        <v>119.07</v>
      </c>
      <c r="CF815" s="9">
        <v>118.04</v>
      </c>
      <c r="CG815" s="9">
        <v>113.99</v>
      </c>
      <c r="CH815" s="9">
        <v>103.03</v>
      </c>
      <c r="CI815" s="9">
        <v>98.04</v>
      </c>
      <c r="CJ815" s="9">
        <v>96.73</v>
      </c>
      <c r="CK815" s="9">
        <v>96.24</v>
      </c>
      <c r="CL815" s="9">
        <v>96.65</v>
      </c>
      <c r="CM815" s="9">
        <v>97.55</v>
      </c>
      <c r="CN815" s="9">
        <v>97.99</v>
      </c>
      <c r="CO815" s="9">
        <v>97.53</v>
      </c>
      <c r="CP815" s="9">
        <v>98.15</v>
      </c>
      <c r="CQ815" s="9">
        <v>99.26</v>
      </c>
      <c r="CR815" s="9">
        <v>97.44</v>
      </c>
      <c r="CS815" s="9">
        <v>90.74</v>
      </c>
      <c r="CT815" s="9">
        <v>80.209999999999994</v>
      </c>
      <c r="CU815" s="9">
        <v>76.23</v>
      </c>
      <c r="CV815" s="9">
        <v>75.14</v>
      </c>
      <c r="CW815" s="9">
        <v>76.239999999999995</v>
      </c>
      <c r="CX815" s="9">
        <v>76.58</v>
      </c>
      <c r="CY815" s="9">
        <v>77.08</v>
      </c>
      <c r="CZ815" s="9">
        <v>78.58</v>
      </c>
      <c r="DA815" s="9">
        <v>81.180000000000007</v>
      </c>
      <c r="DB815" s="9">
        <v>83.32</v>
      </c>
      <c r="DC815" s="9">
        <v>84.65</v>
      </c>
      <c r="DD815" s="9">
        <v>84.44</v>
      </c>
      <c r="DE815" s="9">
        <v>79.930000000000007</v>
      </c>
      <c r="DF815" s="9">
        <v>72.31</v>
      </c>
      <c r="DG815" s="9">
        <v>67.55</v>
      </c>
      <c r="DH815" s="9">
        <v>65.73</v>
      </c>
      <c r="DI815" s="9">
        <v>65.64</v>
      </c>
      <c r="DJ815" s="9">
        <v>65.64</v>
      </c>
      <c r="DK815" s="9">
        <v>68.67</v>
      </c>
      <c r="DL815" s="9">
        <v>73.400000000000006</v>
      </c>
      <c r="DM815" s="9">
        <v>75.5</v>
      </c>
      <c r="DN815" s="9">
        <v>76.53</v>
      </c>
      <c r="DO815" s="9">
        <v>76.86</v>
      </c>
      <c r="DP815" s="9">
        <v>75.62</v>
      </c>
      <c r="DR815" s="9">
        <v>104.15</v>
      </c>
      <c r="DS815" s="9">
        <v>100.8</v>
      </c>
      <c r="DT815" s="9">
        <v>95.3</v>
      </c>
      <c r="DU815" s="9">
        <v>92.95</v>
      </c>
      <c r="DV815" s="9">
        <v>95.1</v>
      </c>
      <c r="DW815" s="9">
        <v>95.65</v>
      </c>
      <c r="DX815" s="9">
        <v>96.35</v>
      </c>
      <c r="DY815" s="9">
        <v>96.95</v>
      </c>
      <c r="DZ815" s="9">
        <v>97.05</v>
      </c>
      <c r="EA815" s="9">
        <v>98.45</v>
      </c>
      <c r="EB815" s="9">
        <v>99.85</v>
      </c>
      <c r="EC815" s="9">
        <v>100.2</v>
      </c>
      <c r="ED815" s="9">
        <v>94.75</v>
      </c>
      <c r="EE815" s="9">
        <v>79.7</v>
      </c>
      <c r="EF815" s="9">
        <v>75</v>
      </c>
      <c r="EG815" s="9">
        <v>74.75</v>
      </c>
      <c r="EH815" s="9">
        <v>75.25</v>
      </c>
      <c r="EI815" s="9">
        <v>75.75</v>
      </c>
      <c r="EJ815" s="9">
        <v>77.599999999999994</v>
      </c>
      <c r="EK815" s="9">
        <v>82.9</v>
      </c>
      <c r="EL815" s="9">
        <v>84.6</v>
      </c>
      <c r="EM815" s="9">
        <v>84.95</v>
      </c>
      <c r="EN815" s="9">
        <v>85.05</v>
      </c>
      <c r="EO815" s="9">
        <v>84.35</v>
      </c>
      <c r="EP815" s="9">
        <v>79.75</v>
      </c>
      <c r="EQ815" s="9">
        <v>66.650000000000006</v>
      </c>
      <c r="ER815" s="9">
        <v>62.6</v>
      </c>
      <c r="ES815" s="9">
        <v>62.35</v>
      </c>
      <c r="ET815" s="9">
        <v>62.65</v>
      </c>
      <c r="EU815" s="9">
        <v>63.25</v>
      </c>
      <c r="EV815" s="9">
        <v>65.900000000000006</v>
      </c>
      <c r="EW815" s="9">
        <v>73.45</v>
      </c>
      <c r="EX815" s="9">
        <v>75.849999999999994</v>
      </c>
      <c r="EY815" s="9">
        <v>76.099999999999994</v>
      </c>
      <c r="EZ815" s="9">
        <v>76</v>
      </c>
      <c r="FA815" s="9">
        <v>75.5</v>
      </c>
      <c r="FB815" s="9">
        <v>72.900000000000006</v>
      </c>
      <c r="FC815" s="9">
        <v>65.650000000000006</v>
      </c>
      <c r="FD815" s="9">
        <v>63.4</v>
      </c>
      <c r="FE815" s="9">
        <v>63.3</v>
      </c>
      <c r="FF815" s="9">
        <v>63.5</v>
      </c>
      <c r="FG815" s="9">
        <v>63.85</v>
      </c>
      <c r="FH815" s="9">
        <v>65.2</v>
      </c>
      <c r="FI815" s="9">
        <v>69</v>
      </c>
      <c r="FJ815" s="9">
        <v>70.25</v>
      </c>
      <c r="FK815" s="9">
        <v>70.45</v>
      </c>
      <c r="FL815" s="9">
        <v>70.45</v>
      </c>
      <c r="FM815" s="9">
        <v>70.05</v>
      </c>
      <c r="FO815" s="9">
        <v>83.679400000000001</v>
      </c>
      <c r="FP815" s="7">
        <v>76.58</v>
      </c>
      <c r="FQ815" s="9">
        <v>1.2477</v>
      </c>
      <c r="FT815" s="7">
        <v>4.1900000000000004</v>
      </c>
      <c r="FU815" s="7">
        <v>4.5199999999999996</v>
      </c>
      <c r="FV815" s="9">
        <v>83.8095</v>
      </c>
      <c r="FX815" s="9">
        <v>76.2</v>
      </c>
      <c r="FY815" s="9">
        <v>74.92</v>
      </c>
      <c r="FZ815" s="9">
        <v>73.319999999999993</v>
      </c>
      <c r="GA815" s="9">
        <v>71.099999999999994</v>
      </c>
      <c r="GB815" s="9">
        <v>69.11</v>
      </c>
    </row>
    <row r="816" spans="1:187" x14ac:dyDescent="0.25">
      <c r="A816" s="6">
        <f t="shared" si="149"/>
        <v>45693</v>
      </c>
      <c r="B816" s="13">
        <f t="shared" si="165"/>
        <v>2</v>
      </c>
      <c r="C816" s="13">
        <f t="shared" si="166"/>
        <v>2025</v>
      </c>
      <c r="D816">
        <f t="shared" si="167"/>
        <v>202502</v>
      </c>
      <c r="E816">
        <f t="shared" si="168"/>
        <v>1</v>
      </c>
      <c r="F816">
        <f t="shared" si="169"/>
        <v>202501</v>
      </c>
      <c r="G816" t="s">
        <v>2015</v>
      </c>
      <c r="H816" s="9">
        <v>4.75</v>
      </c>
      <c r="I816" s="9">
        <v>4.7045000000000003</v>
      </c>
      <c r="J816" s="10">
        <v>4.4546969000000001</v>
      </c>
      <c r="K816" s="10">
        <v>4.3945173000000004</v>
      </c>
      <c r="L816" s="10">
        <v>4.3117267999999997</v>
      </c>
      <c r="M816" s="10">
        <v>4.2187247000000001</v>
      </c>
      <c r="N816" s="10">
        <v>4.1312137</v>
      </c>
      <c r="O816" s="10">
        <v>4.0558383999999998</v>
      </c>
      <c r="P816" s="10">
        <v>3.9947282</v>
      </c>
      <c r="Q816" s="10">
        <v>3.9474274999999999</v>
      </c>
      <c r="R816" s="10">
        <v>3.9120811999999998</v>
      </c>
      <c r="S816" s="10">
        <v>3.8864101999999998</v>
      </c>
      <c r="T816" s="10">
        <v>3.8683462999999998</v>
      </c>
      <c r="U816" s="10">
        <v>3.8555161999999998</v>
      </c>
      <c r="V816" s="10">
        <v>3.8448445000000002</v>
      </c>
      <c r="W816" s="10">
        <v>3.8353730000000001</v>
      </c>
      <c r="X816" s="10">
        <v>3.8267495</v>
      </c>
      <c r="Y816" s="10">
        <v>3.8186219000000001</v>
      </c>
      <c r="Z816" s="10">
        <v>3.8106377</v>
      </c>
      <c r="AA816" s="10">
        <v>3.8024450999999999</v>
      </c>
      <c r="AB816" s="10">
        <v>3.7937905000000001</v>
      </c>
      <c r="AC816" s="10">
        <v>3.7847616999999998</v>
      </c>
      <c r="AD816" s="10">
        <v>3.7755203000000002</v>
      </c>
      <c r="AE816" s="10">
        <v>3.7662276000000001</v>
      </c>
      <c r="AF816" s="10">
        <v>3.7570450000000002</v>
      </c>
      <c r="AG816" s="10">
        <v>3.7481339999999999</v>
      </c>
      <c r="AH816" s="10">
        <v>3.7396299000000002</v>
      </c>
      <c r="AI816" s="10">
        <v>3.7315638</v>
      </c>
      <c r="AJ816" s="10">
        <v>3.7239412000000001</v>
      </c>
      <c r="AK816" s="10">
        <v>3.7167671000000002</v>
      </c>
      <c r="AL816" s="10">
        <v>3.7100466999999999</v>
      </c>
      <c r="AM816" s="10">
        <v>3.7037854000000001</v>
      </c>
      <c r="AN816" s="10">
        <v>3.6979882000000002</v>
      </c>
      <c r="AO816" s="10">
        <v>3.6926603</v>
      </c>
      <c r="AP816" s="10">
        <v>3.6878069999999998</v>
      </c>
      <c r="AQ816" s="10">
        <v>3.6834335</v>
      </c>
      <c r="AR816" s="10">
        <v>3.6795450000000001</v>
      </c>
      <c r="AS816" s="10">
        <v>3.6761466999999999</v>
      </c>
      <c r="AT816" s="10">
        <v>3.6732414000000002</v>
      </c>
      <c r="AU816" s="10">
        <v>3.6708204000000002</v>
      </c>
      <c r="AV816" s="10">
        <v>3.6688716000000001</v>
      </c>
      <c r="AW816" s="10">
        <v>3.6673827000000001</v>
      </c>
      <c r="AX816" s="10">
        <v>3.6663415000000001</v>
      </c>
      <c r="AY816" s="10">
        <v>3.6657358000000002</v>
      </c>
      <c r="AZ816" s="10">
        <v>3.6655533</v>
      </c>
      <c r="BA816" s="10">
        <v>3.6657820000000001</v>
      </c>
      <c r="BB816" s="10">
        <v>3.6664094999999999</v>
      </c>
      <c r="BC816" s="10">
        <v>3.6674237000000001</v>
      </c>
      <c r="BD816" s="10">
        <v>3.6688122999999999</v>
      </c>
      <c r="BE816" s="10">
        <v>3.6705632000000001</v>
      </c>
      <c r="BF816" s="10">
        <v>3.6726643999999999</v>
      </c>
      <c r="BG816" s="10">
        <v>3.675106</v>
      </c>
      <c r="BH816" s="10">
        <v>3.6778780000000002</v>
      </c>
      <c r="BI816" s="10">
        <v>3.6809709000000002</v>
      </c>
      <c r="BJ816" s="10">
        <v>3.6843750000000002</v>
      </c>
      <c r="BK816" s="10">
        <v>3.6880804999999999</v>
      </c>
      <c r="BL816" s="10">
        <v>3.6920777</v>
      </c>
      <c r="BM816" s="10">
        <v>3.6963569999999999</v>
      </c>
      <c r="BN816" s="10">
        <v>3.7009086</v>
      </c>
      <c r="BO816" s="10">
        <v>3.7057228000000002</v>
      </c>
      <c r="BP816" s="10">
        <v>3.7107901000000001</v>
      </c>
      <c r="BQ816" s="10">
        <v>3.7161005</v>
      </c>
      <c r="BR816" s="10">
        <v>3.7525807000000002</v>
      </c>
      <c r="BS816" s="10">
        <v>3.7956934000000002</v>
      </c>
      <c r="BU816" s="9">
        <v>130.47</v>
      </c>
      <c r="BV816" s="9">
        <v>128.38999999999999</v>
      </c>
      <c r="BW816" s="9">
        <v>127.5</v>
      </c>
      <c r="BX816" s="9">
        <v>127.16</v>
      </c>
      <c r="BY816" s="9">
        <v>125.67</v>
      </c>
      <c r="BZ816" s="9">
        <v>126.13</v>
      </c>
      <c r="CA816" s="9">
        <v>127.51</v>
      </c>
      <c r="CB816" s="9">
        <v>123.7</v>
      </c>
      <c r="CC816" s="9">
        <v>122.9</v>
      </c>
      <c r="CD816" s="9">
        <v>125.12</v>
      </c>
      <c r="CE816" s="9">
        <v>122.92</v>
      </c>
      <c r="CF816" s="9">
        <v>121.88</v>
      </c>
      <c r="CG816" s="9">
        <v>117.7</v>
      </c>
      <c r="CH816" s="9">
        <v>105.59</v>
      </c>
      <c r="CI816" s="9">
        <v>100.05</v>
      </c>
      <c r="CJ816" s="9">
        <v>98.26</v>
      </c>
      <c r="CK816" s="9">
        <v>97.68</v>
      </c>
      <c r="CL816" s="9">
        <v>98.09</v>
      </c>
      <c r="CM816" s="9">
        <v>99.04</v>
      </c>
      <c r="CN816" s="9">
        <v>99.99</v>
      </c>
      <c r="CO816" s="9">
        <v>99.61</v>
      </c>
      <c r="CP816" s="9">
        <v>100.23</v>
      </c>
      <c r="CQ816" s="9">
        <v>101.34</v>
      </c>
      <c r="CR816" s="9">
        <v>99.52</v>
      </c>
      <c r="CS816" s="9">
        <v>92.82</v>
      </c>
      <c r="CT816" s="9">
        <v>82.29</v>
      </c>
      <c r="CU816" s="9">
        <v>78.31</v>
      </c>
      <c r="CV816" s="9">
        <v>77.22</v>
      </c>
      <c r="CW816" s="9">
        <v>78.319999999999993</v>
      </c>
      <c r="CX816" s="9">
        <v>78.66</v>
      </c>
      <c r="CY816" s="9">
        <v>79.16</v>
      </c>
      <c r="CZ816" s="9">
        <v>80.66</v>
      </c>
      <c r="DA816" s="9">
        <v>83.26</v>
      </c>
      <c r="DB816" s="9">
        <v>85.4</v>
      </c>
      <c r="DC816" s="9">
        <v>86.73</v>
      </c>
      <c r="DD816" s="9">
        <v>86.52</v>
      </c>
      <c r="DE816" s="9">
        <v>82.01</v>
      </c>
      <c r="DF816" s="9">
        <v>73.680000000000007</v>
      </c>
      <c r="DG816" s="9">
        <v>68.92</v>
      </c>
      <c r="DH816" s="9">
        <v>67.099999999999994</v>
      </c>
      <c r="DI816" s="9">
        <v>67.010000000000005</v>
      </c>
      <c r="DJ816" s="9">
        <v>67.010000000000005</v>
      </c>
      <c r="DK816" s="9">
        <v>70.040000000000006</v>
      </c>
      <c r="DL816" s="9">
        <v>74.260000000000005</v>
      </c>
      <c r="DM816" s="9">
        <v>76.36</v>
      </c>
      <c r="DN816" s="9">
        <v>77.39</v>
      </c>
      <c r="DO816" s="9">
        <v>77.72</v>
      </c>
      <c r="DP816" s="9">
        <v>76.48</v>
      </c>
      <c r="DR816" s="9">
        <v>106.75</v>
      </c>
      <c r="DS816" s="9">
        <v>103.25</v>
      </c>
      <c r="DT816" s="9">
        <v>97.4</v>
      </c>
      <c r="DU816" s="9">
        <v>95</v>
      </c>
      <c r="DV816" s="9">
        <v>97.6</v>
      </c>
      <c r="DW816" s="9">
        <v>97.7</v>
      </c>
      <c r="DX816" s="9">
        <v>98.4</v>
      </c>
      <c r="DY816" s="9">
        <v>99.9</v>
      </c>
      <c r="DZ816" s="9">
        <v>100</v>
      </c>
      <c r="EA816" s="9">
        <v>101.4</v>
      </c>
      <c r="EB816" s="9">
        <v>102.8</v>
      </c>
      <c r="EC816" s="9">
        <v>103.15</v>
      </c>
      <c r="ED816" s="9">
        <v>97.7</v>
      </c>
      <c r="EE816" s="9">
        <v>81.650000000000006</v>
      </c>
      <c r="EF816" s="9">
        <v>76.650000000000006</v>
      </c>
      <c r="EG816" s="9">
        <v>76.400000000000006</v>
      </c>
      <c r="EH816" s="9">
        <v>76.900000000000006</v>
      </c>
      <c r="EI816" s="9">
        <v>77.45</v>
      </c>
      <c r="EJ816" s="9">
        <v>79.599999999999994</v>
      </c>
      <c r="EK816" s="9">
        <v>85.75</v>
      </c>
      <c r="EL816" s="9">
        <v>87.75</v>
      </c>
      <c r="EM816" s="9">
        <v>88.1</v>
      </c>
      <c r="EN816" s="9">
        <v>88.2</v>
      </c>
      <c r="EO816" s="9">
        <v>87.45</v>
      </c>
      <c r="EP816" s="9">
        <v>82.35</v>
      </c>
      <c r="EQ816" s="9">
        <v>67.95</v>
      </c>
      <c r="ER816" s="9">
        <v>63.45</v>
      </c>
      <c r="ES816" s="9">
        <v>63.2</v>
      </c>
      <c r="ET816" s="9">
        <v>63.55</v>
      </c>
      <c r="EU816" s="9">
        <v>64.150000000000006</v>
      </c>
      <c r="EV816" s="9">
        <v>66.849999999999994</v>
      </c>
      <c r="EW816" s="9">
        <v>74.5</v>
      </c>
      <c r="EX816" s="9">
        <v>76.95</v>
      </c>
      <c r="EY816" s="9">
        <v>77.2</v>
      </c>
      <c r="EZ816" s="9">
        <v>77.099999999999994</v>
      </c>
      <c r="FA816" s="9">
        <v>76.599999999999994</v>
      </c>
      <c r="FB816" s="9">
        <v>73.75</v>
      </c>
      <c r="FC816" s="9">
        <v>65.95</v>
      </c>
      <c r="FD816" s="9">
        <v>63.5</v>
      </c>
      <c r="FE816" s="9">
        <v>63.4</v>
      </c>
      <c r="FF816" s="9">
        <v>63.6</v>
      </c>
      <c r="FG816" s="9">
        <v>64</v>
      </c>
      <c r="FH816" s="9">
        <v>65.349999999999994</v>
      </c>
      <c r="FI816" s="9">
        <v>69.150000000000006</v>
      </c>
      <c r="FJ816" s="9">
        <v>70.400000000000006</v>
      </c>
      <c r="FK816" s="9">
        <v>70.599999999999994</v>
      </c>
      <c r="FL816" s="9">
        <v>70.599999999999994</v>
      </c>
      <c r="FM816" s="9">
        <v>70.2</v>
      </c>
      <c r="FO816" s="9">
        <v>83.703800000000001</v>
      </c>
      <c r="FP816" s="7">
        <v>74.709999999999994</v>
      </c>
      <c r="FQ816" s="9">
        <v>1.2518</v>
      </c>
      <c r="FT816" s="7">
        <v>4.1399999999999997</v>
      </c>
      <c r="FU816" s="7">
        <v>4.43</v>
      </c>
      <c r="FV816" s="9">
        <v>83.838499999999996</v>
      </c>
      <c r="FX816" s="9">
        <v>74.61</v>
      </c>
      <c r="FY816" s="9">
        <v>73.540000000000006</v>
      </c>
      <c r="FZ816" s="9">
        <v>72.099999999999994</v>
      </c>
      <c r="GA816" s="9">
        <v>70.13</v>
      </c>
      <c r="GB816" s="9">
        <v>68.5</v>
      </c>
    </row>
    <row r="817" spans="1:184" x14ac:dyDescent="0.25">
      <c r="A817" s="6">
        <f t="shared" si="149"/>
        <v>45694</v>
      </c>
      <c r="B817" s="13">
        <f t="shared" si="165"/>
        <v>2</v>
      </c>
      <c r="C817" s="13">
        <f t="shared" si="166"/>
        <v>2025</v>
      </c>
      <c r="D817">
        <f t="shared" si="167"/>
        <v>202502</v>
      </c>
      <c r="E817">
        <f t="shared" si="168"/>
        <v>1</v>
      </c>
      <c r="F817">
        <f t="shared" si="169"/>
        <v>202501</v>
      </c>
      <c r="G817" t="s">
        <v>2016</v>
      </c>
      <c r="H817" s="9">
        <v>4.5</v>
      </c>
      <c r="I817" s="9">
        <v>4.4543999999999997</v>
      </c>
      <c r="J817" s="10">
        <v>4.4474080000000002</v>
      </c>
      <c r="K817" s="10">
        <v>4.3758585999999999</v>
      </c>
      <c r="L817" s="10">
        <v>4.2870860000000004</v>
      </c>
      <c r="M817" s="10">
        <v>4.191916</v>
      </c>
      <c r="N817" s="10">
        <v>4.10351</v>
      </c>
      <c r="O817" s="10">
        <v>4.0279343000000001</v>
      </c>
      <c r="P817" s="10">
        <v>3.9678499999999999</v>
      </c>
      <c r="Q817" s="10">
        <v>3.9237410000000001</v>
      </c>
      <c r="R817" s="10">
        <v>3.8934527000000001</v>
      </c>
      <c r="S817" s="10">
        <v>3.8744010000000002</v>
      </c>
      <c r="T817" s="10">
        <v>3.8635462</v>
      </c>
      <c r="U817" s="10">
        <v>3.8580241000000002</v>
      </c>
      <c r="V817" s="10">
        <v>3.8539780000000001</v>
      </c>
      <c r="W817" s="10">
        <v>3.8502793999999998</v>
      </c>
      <c r="X817" s="10">
        <v>3.8466022999999998</v>
      </c>
      <c r="Y817" s="10">
        <v>3.8426206000000001</v>
      </c>
      <c r="Z817" s="10">
        <v>3.8380082</v>
      </c>
      <c r="AA817" s="10">
        <v>3.8324391000000002</v>
      </c>
      <c r="AB817" s="10">
        <v>3.8257156000000001</v>
      </c>
      <c r="AC817" s="10">
        <v>3.8180828999999998</v>
      </c>
      <c r="AD817" s="10">
        <v>3.8098820999999998</v>
      </c>
      <c r="AE817" s="10">
        <v>3.8014541999999998</v>
      </c>
      <c r="AF817" s="10">
        <v>3.7931398999999999</v>
      </c>
      <c r="AG817" s="10">
        <v>3.7852803000000002</v>
      </c>
      <c r="AH817" s="10">
        <v>3.7781652000000001</v>
      </c>
      <c r="AI817" s="10">
        <v>3.7718352999999998</v>
      </c>
      <c r="AJ817" s="10">
        <v>3.7662559999999998</v>
      </c>
      <c r="AK817" s="10">
        <v>3.7613922999999998</v>
      </c>
      <c r="AL817" s="10">
        <v>3.7572092000000001</v>
      </c>
      <c r="AM817" s="10">
        <v>3.7536719000000001</v>
      </c>
      <c r="AN817" s="10">
        <v>3.7507454999999998</v>
      </c>
      <c r="AO817" s="10">
        <v>3.7483952</v>
      </c>
      <c r="AP817" s="10">
        <v>3.7465858999999999</v>
      </c>
      <c r="AQ817" s="10">
        <v>3.7452828999999999</v>
      </c>
      <c r="AR817" s="10">
        <v>3.7444511999999999</v>
      </c>
      <c r="AS817" s="10">
        <v>3.7440560000000001</v>
      </c>
      <c r="AT817" s="10">
        <v>3.7440642999999998</v>
      </c>
      <c r="AU817" s="10">
        <v>3.7444519999999999</v>
      </c>
      <c r="AV817" s="10">
        <v>3.7451971999999998</v>
      </c>
      <c r="AW817" s="10">
        <v>3.7462781999999999</v>
      </c>
      <c r="AX817" s="10">
        <v>3.7476733000000002</v>
      </c>
      <c r="AY817" s="10">
        <v>3.7493606000000002</v>
      </c>
      <c r="AZ817" s="10">
        <v>3.7513184000000002</v>
      </c>
      <c r="BA817" s="10">
        <v>3.7535248999999999</v>
      </c>
      <c r="BB817" s="10">
        <v>3.7559583999999999</v>
      </c>
      <c r="BC817" s="10">
        <v>3.758597</v>
      </c>
      <c r="BD817" s="10">
        <v>3.7614190000000001</v>
      </c>
      <c r="BE817" s="10">
        <v>3.7644025999999999</v>
      </c>
      <c r="BF817" s="10">
        <v>3.7675298000000002</v>
      </c>
      <c r="BG817" s="10">
        <v>3.7707989999999998</v>
      </c>
      <c r="BH817" s="10">
        <v>3.774213</v>
      </c>
      <c r="BI817" s="10">
        <v>3.7777745999999999</v>
      </c>
      <c r="BJ817" s="10">
        <v>3.7814869999999998</v>
      </c>
      <c r="BK817" s="10">
        <v>3.7853528000000001</v>
      </c>
      <c r="BL817" s="10">
        <v>3.7893751</v>
      </c>
      <c r="BM817" s="10">
        <v>3.7935566999999999</v>
      </c>
      <c r="BN817" s="10">
        <v>3.7979004000000001</v>
      </c>
      <c r="BO817" s="10">
        <v>3.8024092999999999</v>
      </c>
      <c r="BP817" s="10">
        <v>3.8070862000000001</v>
      </c>
      <c r="BQ817" s="10">
        <v>3.8119339999999999</v>
      </c>
      <c r="BR817" s="10">
        <v>3.8445790999999998</v>
      </c>
      <c r="BS817" s="10">
        <v>3.8829384999999998</v>
      </c>
      <c r="BU817" s="9">
        <v>133.19</v>
      </c>
      <c r="BV817" s="9">
        <v>131.36000000000001</v>
      </c>
      <c r="BW817" s="9">
        <v>130.54</v>
      </c>
      <c r="BX817" s="9">
        <v>130.38</v>
      </c>
      <c r="BY817" s="9">
        <v>128.62</v>
      </c>
      <c r="BZ817" s="9">
        <v>129.16</v>
      </c>
      <c r="CA817" s="9">
        <v>130.61000000000001</v>
      </c>
      <c r="CB817" s="9">
        <v>126.61</v>
      </c>
      <c r="CC817" s="9">
        <v>125.81</v>
      </c>
      <c r="CD817" s="9">
        <v>127.31</v>
      </c>
      <c r="CE817" s="9">
        <v>125.32</v>
      </c>
      <c r="CF817" s="9">
        <v>123.86</v>
      </c>
      <c r="CG817" s="9">
        <v>119.68</v>
      </c>
      <c r="CH817" s="9">
        <v>107.58</v>
      </c>
      <c r="CI817" s="9">
        <v>102.04</v>
      </c>
      <c r="CJ817" s="9">
        <v>100.26</v>
      </c>
      <c r="CK817" s="9">
        <v>99.68</v>
      </c>
      <c r="CL817" s="9">
        <v>100.09</v>
      </c>
      <c r="CM817" s="9">
        <v>101.05</v>
      </c>
      <c r="CN817" s="9">
        <v>102.23</v>
      </c>
      <c r="CO817" s="9">
        <v>102.02</v>
      </c>
      <c r="CP817" s="9">
        <v>102.64</v>
      </c>
      <c r="CQ817" s="9">
        <v>103.75</v>
      </c>
      <c r="CR817" s="9">
        <v>101.94</v>
      </c>
      <c r="CS817" s="9">
        <v>95.24</v>
      </c>
      <c r="CT817" s="9">
        <v>83.99</v>
      </c>
      <c r="CU817" s="9">
        <v>79.58</v>
      </c>
      <c r="CV817" s="9">
        <v>78.239999999999995</v>
      </c>
      <c r="CW817" s="9">
        <v>79.05</v>
      </c>
      <c r="CX817" s="9">
        <v>79.39</v>
      </c>
      <c r="CY817" s="9">
        <v>80.06</v>
      </c>
      <c r="CZ817" s="9">
        <v>81.349999999999994</v>
      </c>
      <c r="DA817" s="9">
        <v>83.64</v>
      </c>
      <c r="DB817" s="9">
        <v>85.6</v>
      </c>
      <c r="DC817" s="9">
        <v>86.93</v>
      </c>
      <c r="DD817" s="9">
        <v>86.72</v>
      </c>
      <c r="DE817" s="9">
        <v>82.21</v>
      </c>
      <c r="DF817" s="9">
        <v>73.87</v>
      </c>
      <c r="DG817" s="9">
        <v>69.11</v>
      </c>
      <c r="DH817" s="9">
        <v>67.290000000000006</v>
      </c>
      <c r="DI817" s="9">
        <v>67.2</v>
      </c>
      <c r="DJ817" s="9">
        <v>67.2</v>
      </c>
      <c r="DK817" s="9">
        <v>70.23</v>
      </c>
      <c r="DL817" s="9">
        <v>74.45</v>
      </c>
      <c r="DM817" s="9">
        <v>76.55</v>
      </c>
      <c r="DN817" s="9">
        <v>77.58</v>
      </c>
      <c r="DO817" s="9">
        <v>77.91</v>
      </c>
      <c r="DP817" s="9">
        <v>76.67</v>
      </c>
      <c r="DR817" s="9">
        <v>108.85</v>
      </c>
      <c r="DS817" s="9">
        <v>104.85</v>
      </c>
      <c r="DT817" s="9">
        <v>99.4</v>
      </c>
      <c r="DU817" s="9">
        <v>96.65</v>
      </c>
      <c r="DV817" s="9">
        <v>99.5</v>
      </c>
      <c r="DW817" s="9">
        <v>99.75</v>
      </c>
      <c r="DX817" s="9">
        <v>100.45</v>
      </c>
      <c r="DY817" s="9">
        <v>101.6</v>
      </c>
      <c r="DZ817" s="9">
        <v>101.7</v>
      </c>
      <c r="EA817" s="9">
        <v>103.1</v>
      </c>
      <c r="EB817" s="9">
        <v>104.5</v>
      </c>
      <c r="EC817" s="9">
        <v>104.85</v>
      </c>
      <c r="ED817" s="9">
        <v>99.4</v>
      </c>
      <c r="EE817" s="9">
        <v>82.85</v>
      </c>
      <c r="EF817" s="9">
        <v>77.7</v>
      </c>
      <c r="EG817" s="9">
        <v>77.400000000000006</v>
      </c>
      <c r="EH817" s="9">
        <v>77.900000000000006</v>
      </c>
      <c r="EI817" s="9">
        <v>78.5</v>
      </c>
      <c r="EJ817" s="9">
        <v>80.55</v>
      </c>
      <c r="EK817" s="9">
        <v>86.45</v>
      </c>
      <c r="EL817" s="9">
        <v>88.4</v>
      </c>
      <c r="EM817" s="9">
        <v>88.75</v>
      </c>
      <c r="EN817" s="9">
        <v>88.85</v>
      </c>
      <c r="EO817" s="9">
        <v>88.1</v>
      </c>
      <c r="EP817" s="9">
        <v>83.1</v>
      </c>
      <c r="EQ817" s="9">
        <v>68.95</v>
      </c>
      <c r="ER817" s="9">
        <v>64.5</v>
      </c>
      <c r="ES817" s="9">
        <v>64.25</v>
      </c>
      <c r="ET817" s="9">
        <v>64.599999999999994</v>
      </c>
      <c r="EU817" s="9">
        <v>65.2</v>
      </c>
      <c r="EV817" s="9">
        <v>67.8</v>
      </c>
      <c r="EW817" s="9">
        <v>75.2</v>
      </c>
      <c r="EX817" s="9">
        <v>77.599999999999994</v>
      </c>
      <c r="EY817" s="9">
        <v>77.849999999999994</v>
      </c>
      <c r="EZ817" s="9">
        <v>77.75</v>
      </c>
      <c r="FA817" s="9">
        <v>77.25</v>
      </c>
      <c r="FB817" s="9">
        <v>74.5</v>
      </c>
      <c r="FC817" s="9">
        <v>66.900000000000006</v>
      </c>
      <c r="FD817" s="9">
        <v>64.55</v>
      </c>
      <c r="FE817" s="9">
        <v>64.400000000000006</v>
      </c>
      <c r="FF817" s="9">
        <v>64.650000000000006</v>
      </c>
      <c r="FG817" s="9">
        <v>65</v>
      </c>
      <c r="FH817" s="9">
        <v>66.349999999999994</v>
      </c>
      <c r="FI817" s="9">
        <v>70.150000000000006</v>
      </c>
      <c r="FJ817" s="9">
        <v>71.400000000000006</v>
      </c>
      <c r="FK817" s="9">
        <v>71.599999999999994</v>
      </c>
      <c r="FL817" s="9">
        <v>71.599999999999994</v>
      </c>
      <c r="FM817" s="9">
        <v>71.2</v>
      </c>
      <c r="FO817" s="9">
        <v>83.242000000000004</v>
      </c>
      <c r="FP817" s="7">
        <v>74.540000000000006</v>
      </c>
      <c r="FQ817" s="9">
        <v>1.2414000000000001</v>
      </c>
      <c r="FT817" s="7">
        <v>4.16</v>
      </c>
      <c r="FU817" s="7">
        <v>4.4800000000000004</v>
      </c>
      <c r="FV817" s="9">
        <v>83.386399999999995</v>
      </c>
      <c r="FX817" s="9">
        <v>74.290000000000006</v>
      </c>
      <c r="FY817" s="9">
        <v>73.39</v>
      </c>
      <c r="FZ817" s="9">
        <v>72.11</v>
      </c>
      <c r="GA817" s="9">
        <v>70.27</v>
      </c>
      <c r="GB817" s="9">
        <v>68.709999999999994</v>
      </c>
    </row>
    <row r="818" spans="1:184" x14ac:dyDescent="0.25">
      <c r="A818" s="6">
        <f t="shared" si="149"/>
        <v>45695</v>
      </c>
      <c r="B818" s="13">
        <f t="shared" si="165"/>
        <v>2</v>
      </c>
      <c r="C818" s="13">
        <f t="shared" si="166"/>
        <v>2025</v>
      </c>
      <c r="D818">
        <f t="shared" si="167"/>
        <v>202502</v>
      </c>
      <c r="E818">
        <f t="shared" si="168"/>
        <v>1</v>
      </c>
      <c r="F818">
        <f t="shared" si="169"/>
        <v>202501</v>
      </c>
      <c r="G818" t="s">
        <v>2017</v>
      </c>
      <c r="H818" s="9">
        <v>4.5</v>
      </c>
      <c r="I818" s="9">
        <v>4.4539999999999997</v>
      </c>
      <c r="J818" s="10">
        <v>4.4501404999999998</v>
      </c>
      <c r="K818" s="10">
        <v>4.3780836000000001</v>
      </c>
      <c r="L818" s="10">
        <v>4.2887060999999997</v>
      </c>
      <c r="M818" s="10">
        <v>4.1936524000000004</v>
      </c>
      <c r="N818" s="10">
        <v>4.1066083999999998</v>
      </c>
      <c r="O818" s="10">
        <v>4.0333027000000001</v>
      </c>
      <c r="P818" s="10">
        <v>3.9759926999999999</v>
      </c>
      <c r="Q818" s="10">
        <v>3.9355256000000001</v>
      </c>
      <c r="R818" s="10">
        <v>3.9099501999999999</v>
      </c>
      <c r="S818" s="10">
        <v>3.8962789</v>
      </c>
      <c r="T818" s="10">
        <v>3.8908524999999998</v>
      </c>
      <c r="U818" s="10">
        <v>3.8899435000000002</v>
      </c>
      <c r="V818" s="10">
        <v>3.8890368999999998</v>
      </c>
      <c r="W818" s="10">
        <v>3.8870182999999998</v>
      </c>
      <c r="X818" s="10">
        <v>3.8839302999999998</v>
      </c>
      <c r="Y818" s="10">
        <v>3.8798157</v>
      </c>
      <c r="Z818" s="10">
        <v>3.8747172999999999</v>
      </c>
      <c r="AA818" s="10">
        <v>3.8686783</v>
      </c>
      <c r="AB818" s="10">
        <v>3.8617775000000001</v>
      </c>
      <c r="AC818" s="10">
        <v>3.8542193999999999</v>
      </c>
      <c r="AD818" s="10">
        <v>3.8462353</v>
      </c>
      <c r="AE818" s="10">
        <v>3.8380567000000001</v>
      </c>
      <c r="AF818" s="10">
        <v>3.8299146999999998</v>
      </c>
      <c r="AG818" s="10">
        <v>3.8220407999999999</v>
      </c>
      <c r="AH818" s="10">
        <v>3.8146301999999999</v>
      </c>
      <c r="AI818" s="10">
        <v>3.8077182000000001</v>
      </c>
      <c r="AJ818" s="10">
        <v>3.8012966000000001</v>
      </c>
      <c r="AK818" s="10">
        <v>3.7953565999999999</v>
      </c>
      <c r="AL818" s="10">
        <v>3.7898896999999998</v>
      </c>
      <c r="AM818" s="10">
        <v>3.7848874000000001</v>
      </c>
      <c r="AN818" s="10">
        <v>3.7803412000000001</v>
      </c>
      <c r="AO818" s="10">
        <v>3.7762424999999999</v>
      </c>
      <c r="AP818" s="10">
        <v>3.7725827999999999</v>
      </c>
      <c r="AQ818" s="10">
        <v>3.7693536000000001</v>
      </c>
      <c r="AR818" s="10">
        <v>3.7665462000000001</v>
      </c>
      <c r="AS818" s="10">
        <v>3.7641523000000001</v>
      </c>
      <c r="AT818" s="10">
        <v>3.7621630000000001</v>
      </c>
      <c r="AU818" s="10">
        <v>3.7605694000000001</v>
      </c>
      <c r="AV818" s="10">
        <v>3.7593624000000001</v>
      </c>
      <c r="AW818" s="10">
        <v>3.7585327999999998</v>
      </c>
      <c r="AX818" s="10">
        <v>3.7580714</v>
      </c>
      <c r="AY818" s="10">
        <v>3.7579691999999998</v>
      </c>
      <c r="AZ818" s="10">
        <v>3.7582168999999999</v>
      </c>
      <c r="BA818" s="10">
        <v>3.7588056000000001</v>
      </c>
      <c r="BB818" s="10">
        <v>3.7597258999999998</v>
      </c>
      <c r="BC818" s="10">
        <v>3.7609686999999998</v>
      </c>
      <c r="BD818" s="10">
        <v>3.7625250000000001</v>
      </c>
      <c r="BE818" s="10">
        <v>3.7643856000000002</v>
      </c>
      <c r="BF818" s="10">
        <v>3.7665415000000002</v>
      </c>
      <c r="BG818" s="10">
        <v>3.7689846</v>
      </c>
      <c r="BH818" s="10">
        <v>3.7717068999999999</v>
      </c>
      <c r="BI818" s="10">
        <v>3.7747004999999998</v>
      </c>
      <c r="BJ818" s="10">
        <v>3.7779576000000001</v>
      </c>
      <c r="BK818" s="10">
        <v>3.7814700000000001</v>
      </c>
      <c r="BL818" s="10">
        <v>3.7852301000000002</v>
      </c>
      <c r="BM818" s="10">
        <v>3.7892298000000002</v>
      </c>
      <c r="BN818" s="10">
        <v>3.7934611</v>
      </c>
      <c r="BO818" s="10">
        <v>3.7979162</v>
      </c>
      <c r="BP818" s="10">
        <v>3.8025871000000002</v>
      </c>
      <c r="BQ818" s="10">
        <v>3.8074659</v>
      </c>
      <c r="BR818" s="10">
        <v>3.8407694000000001</v>
      </c>
      <c r="BS818" s="10">
        <v>3.8802175999999999</v>
      </c>
      <c r="BU818" s="9">
        <v>135.75</v>
      </c>
      <c r="BV818" s="9">
        <v>134.36000000000001</v>
      </c>
      <c r="BW818" s="9">
        <v>133.41</v>
      </c>
      <c r="BX818" s="9">
        <v>133.19</v>
      </c>
      <c r="BY818" s="9">
        <v>131.44</v>
      </c>
      <c r="BZ818" s="9">
        <v>132.08000000000001</v>
      </c>
      <c r="CA818" s="9">
        <v>133.25</v>
      </c>
      <c r="CB818" s="9">
        <v>129.08000000000001</v>
      </c>
      <c r="CC818" s="9">
        <v>128.33000000000001</v>
      </c>
      <c r="CD818" s="9">
        <v>129.34</v>
      </c>
      <c r="CE818" s="9">
        <v>127.81</v>
      </c>
      <c r="CF818" s="9">
        <v>126.44</v>
      </c>
      <c r="CG818" s="9">
        <v>122.5</v>
      </c>
      <c r="CH818" s="9">
        <v>109.69</v>
      </c>
      <c r="CI818" s="9">
        <v>103.88</v>
      </c>
      <c r="CJ818" s="9">
        <v>102.09</v>
      </c>
      <c r="CK818" s="9">
        <v>101.64</v>
      </c>
      <c r="CL818" s="9">
        <v>102.04</v>
      </c>
      <c r="CM818" s="9">
        <v>102.84</v>
      </c>
      <c r="CN818" s="9">
        <v>103.64</v>
      </c>
      <c r="CO818" s="9">
        <v>103.78</v>
      </c>
      <c r="CP818" s="9">
        <v>104.4</v>
      </c>
      <c r="CQ818" s="9">
        <v>105.51</v>
      </c>
      <c r="CR818" s="9">
        <v>103.49</v>
      </c>
      <c r="CS818" s="9">
        <v>96.24</v>
      </c>
      <c r="CT818" s="9">
        <v>84.34</v>
      </c>
      <c r="CU818" s="9">
        <v>80.09</v>
      </c>
      <c r="CV818" s="9">
        <v>78.75</v>
      </c>
      <c r="CW818" s="9">
        <v>79.56</v>
      </c>
      <c r="CX818" s="9">
        <v>79.900000000000006</v>
      </c>
      <c r="CY818" s="9">
        <v>80.39</v>
      </c>
      <c r="CZ818" s="9">
        <v>82.19</v>
      </c>
      <c r="DA818" s="9">
        <v>84.64</v>
      </c>
      <c r="DB818" s="9">
        <v>86.6</v>
      </c>
      <c r="DC818" s="9">
        <v>87.93</v>
      </c>
      <c r="DD818" s="9">
        <v>87.72</v>
      </c>
      <c r="DE818" s="9">
        <v>83.21</v>
      </c>
      <c r="DF818" s="9">
        <v>75.06</v>
      </c>
      <c r="DG818" s="9">
        <v>70.3</v>
      </c>
      <c r="DH818" s="9">
        <v>68.48</v>
      </c>
      <c r="DI818" s="9">
        <v>68.39</v>
      </c>
      <c r="DJ818" s="9">
        <v>68.39</v>
      </c>
      <c r="DK818" s="9">
        <v>71.42</v>
      </c>
      <c r="DL818" s="9">
        <v>75.64</v>
      </c>
      <c r="DM818" s="9">
        <v>77.739999999999995</v>
      </c>
      <c r="DN818" s="9">
        <v>78.77</v>
      </c>
      <c r="DO818" s="9">
        <v>79.099999999999994</v>
      </c>
      <c r="DP818" s="9">
        <v>77.86</v>
      </c>
      <c r="DR818" s="9">
        <v>111.5</v>
      </c>
      <c r="DS818" s="9">
        <v>107.45</v>
      </c>
      <c r="DT818" s="9">
        <v>101.85</v>
      </c>
      <c r="DU818" s="9">
        <v>98.7</v>
      </c>
      <c r="DV818" s="9">
        <v>101.75</v>
      </c>
      <c r="DW818" s="9">
        <v>102</v>
      </c>
      <c r="DX818" s="9">
        <v>102.7</v>
      </c>
      <c r="DY818" s="9">
        <v>104.45</v>
      </c>
      <c r="DZ818" s="9">
        <v>104.55</v>
      </c>
      <c r="EA818" s="9">
        <v>105.95</v>
      </c>
      <c r="EB818" s="9">
        <v>106.35</v>
      </c>
      <c r="EC818" s="9">
        <v>106.7</v>
      </c>
      <c r="ED818" s="9">
        <v>101.25</v>
      </c>
      <c r="EE818" s="9">
        <v>84.8</v>
      </c>
      <c r="EF818" s="9">
        <v>79.7</v>
      </c>
      <c r="EG818" s="9">
        <v>79.45</v>
      </c>
      <c r="EH818" s="9">
        <v>79.95</v>
      </c>
      <c r="EI818" s="9">
        <v>80.5</v>
      </c>
      <c r="EJ818" s="9">
        <v>82.35</v>
      </c>
      <c r="EK818" s="9">
        <v>87.6</v>
      </c>
      <c r="EL818" s="9">
        <v>89.35</v>
      </c>
      <c r="EM818" s="9">
        <v>89.7</v>
      </c>
      <c r="EN818" s="9">
        <v>89.8</v>
      </c>
      <c r="EO818" s="9">
        <v>89.05</v>
      </c>
      <c r="EP818" s="9">
        <v>84.05</v>
      </c>
      <c r="EQ818" s="9">
        <v>69.8</v>
      </c>
      <c r="ER818" s="9">
        <v>65.349999999999994</v>
      </c>
      <c r="ES818" s="9">
        <v>65.099999999999994</v>
      </c>
      <c r="ET818" s="9">
        <v>65.45</v>
      </c>
      <c r="EU818" s="9">
        <v>66.05</v>
      </c>
      <c r="EV818" s="9">
        <v>68.75</v>
      </c>
      <c r="EW818" s="9">
        <v>76.45</v>
      </c>
      <c r="EX818" s="9">
        <v>78.95</v>
      </c>
      <c r="EY818" s="9">
        <v>79.2</v>
      </c>
      <c r="EZ818" s="9">
        <v>79.099999999999994</v>
      </c>
      <c r="FA818" s="9">
        <v>78.599999999999994</v>
      </c>
      <c r="FB818" s="9">
        <v>75.75</v>
      </c>
      <c r="FC818" s="9">
        <v>67.95</v>
      </c>
      <c r="FD818" s="9">
        <v>65.5</v>
      </c>
      <c r="FE818" s="9">
        <v>65.400000000000006</v>
      </c>
      <c r="FF818" s="9">
        <v>65.599999999999994</v>
      </c>
      <c r="FG818" s="9">
        <v>66</v>
      </c>
      <c r="FH818" s="9">
        <v>67.349999999999994</v>
      </c>
      <c r="FI818" s="9">
        <v>71.150000000000006</v>
      </c>
      <c r="FJ818" s="9">
        <v>72.400000000000006</v>
      </c>
      <c r="FK818" s="9">
        <v>72.599999999999994</v>
      </c>
      <c r="FL818" s="9">
        <v>72.599999999999994</v>
      </c>
      <c r="FM818" s="9">
        <v>72.2</v>
      </c>
      <c r="FO818" s="9">
        <v>83.392099999999999</v>
      </c>
      <c r="FP818" s="7">
        <v>74.680000000000007</v>
      </c>
      <c r="FQ818" s="9">
        <v>1.2423999999999999</v>
      </c>
      <c r="FT818" s="7">
        <v>4.17</v>
      </c>
      <c r="FU818" s="7">
        <v>4.4800000000000004</v>
      </c>
      <c r="FV818" s="9">
        <v>83.542900000000003</v>
      </c>
      <c r="FX818" s="9">
        <v>74.66</v>
      </c>
      <c r="FY818" s="9">
        <v>73.83</v>
      </c>
      <c r="FZ818" s="9">
        <v>72.569999999999993</v>
      </c>
      <c r="GA818" s="9">
        <v>70.67</v>
      </c>
      <c r="GB818" s="9">
        <v>68.959999999999994</v>
      </c>
    </row>
    <row r="819" spans="1:184" x14ac:dyDescent="0.25">
      <c r="A819" s="6">
        <f t="shared" si="149"/>
        <v>45698</v>
      </c>
      <c r="B819" s="13">
        <f t="shared" si="165"/>
        <v>2</v>
      </c>
      <c r="C819" s="13">
        <f t="shared" si="166"/>
        <v>2025</v>
      </c>
      <c r="D819">
        <f t="shared" si="167"/>
        <v>202502</v>
      </c>
      <c r="E819">
        <f t="shared" si="168"/>
        <v>1</v>
      </c>
      <c r="F819">
        <f t="shared" si="169"/>
        <v>202501</v>
      </c>
      <c r="G819" t="s">
        <v>2018</v>
      </c>
      <c r="H819" s="9">
        <v>4.5</v>
      </c>
      <c r="I819" s="9">
        <v>4.4539999999999997</v>
      </c>
      <c r="J819" s="10">
        <v>4.4438060000000004</v>
      </c>
      <c r="K819" s="10">
        <v>4.3617051</v>
      </c>
      <c r="L819" s="10">
        <v>4.2668531999999999</v>
      </c>
      <c r="M819" s="10">
        <v>4.1685189999999999</v>
      </c>
      <c r="N819" s="10">
        <v>4.0785311999999996</v>
      </c>
      <c r="O819" s="10">
        <v>4.0015752999999998</v>
      </c>
      <c r="P819" s="10">
        <v>3.9391747000000001</v>
      </c>
      <c r="Q819" s="10">
        <v>3.8916319000000001</v>
      </c>
      <c r="R819" s="10">
        <v>3.8572348000000001</v>
      </c>
      <c r="S819" s="10">
        <v>3.8338480000000001</v>
      </c>
      <c r="T819" s="10">
        <v>3.8191480000000002</v>
      </c>
      <c r="U819" s="10">
        <v>3.8104638999999998</v>
      </c>
      <c r="V819" s="10">
        <v>3.8044954</v>
      </c>
      <c r="W819" s="10">
        <v>3.8001355000000001</v>
      </c>
      <c r="X819" s="10">
        <v>3.7969165999999999</v>
      </c>
      <c r="Y819" s="10">
        <v>3.7943709000000001</v>
      </c>
      <c r="Z819" s="10">
        <v>3.7920305000000001</v>
      </c>
      <c r="AA819" s="10">
        <v>3.7894279000000002</v>
      </c>
      <c r="AB819" s="10">
        <v>3.7862189000000002</v>
      </c>
      <c r="AC819" s="10">
        <v>3.7824857999999999</v>
      </c>
      <c r="AD819" s="10">
        <v>3.7784034000000002</v>
      </c>
      <c r="AE819" s="10">
        <v>3.7741460999999998</v>
      </c>
      <c r="AF819" s="10">
        <v>3.7698882</v>
      </c>
      <c r="AG819" s="10">
        <v>3.7658043000000001</v>
      </c>
      <c r="AH819" s="10">
        <v>3.7620383999999998</v>
      </c>
      <c r="AI819" s="10">
        <v>3.7586119</v>
      </c>
      <c r="AJ819" s="10">
        <v>3.7555158999999998</v>
      </c>
      <c r="AK819" s="10">
        <v>3.7527415</v>
      </c>
      <c r="AL819" s="10">
        <v>3.7502795</v>
      </c>
      <c r="AM819" s="10">
        <v>3.7481211999999999</v>
      </c>
      <c r="AN819" s="10">
        <v>3.7462574000000002</v>
      </c>
      <c r="AO819" s="10">
        <v>3.7446792000000002</v>
      </c>
      <c r="AP819" s="10">
        <v>3.7433774999999998</v>
      </c>
      <c r="AQ819" s="10">
        <v>3.7423435</v>
      </c>
      <c r="AR819" s="10">
        <v>3.7415680999999998</v>
      </c>
      <c r="AS819" s="10">
        <v>3.7410424</v>
      </c>
      <c r="AT819" s="10">
        <v>3.7407585000000001</v>
      </c>
      <c r="AU819" s="10">
        <v>3.7407138999999998</v>
      </c>
      <c r="AV819" s="10">
        <v>3.7409069000000001</v>
      </c>
      <c r="AW819" s="10">
        <v>3.7413360999999998</v>
      </c>
      <c r="AX819" s="10">
        <v>3.7420002000000001</v>
      </c>
      <c r="AY819" s="10">
        <v>3.7428975000000002</v>
      </c>
      <c r="AZ819" s="10">
        <v>3.7440266000000002</v>
      </c>
      <c r="BA819" s="10">
        <v>3.7453859999999999</v>
      </c>
      <c r="BB819" s="10">
        <v>3.7469743000000002</v>
      </c>
      <c r="BC819" s="10">
        <v>3.7487900000000001</v>
      </c>
      <c r="BD819" s="10">
        <v>3.7508316000000002</v>
      </c>
      <c r="BE819" s="10">
        <v>3.7530975999999998</v>
      </c>
      <c r="BF819" s="10">
        <v>3.7555869</v>
      </c>
      <c r="BG819" s="10">
        <v>3.7582998999999999</v>
      </c>
      <c r="BH819" s="10">
        <v>3.7612372999999999</v>
      </c>
      <c r="BI819" s="10">
        <v>3.7644001999999999</v>
      </c>
      <c r="BJ819" s="10">
        <v>3.7677893999999998</v>
      </c>
      <c r="BK819" s="10">
        <v>3.7714058000000001</v>
      </c>
      <c r="BL819" s="10">
        <v>3.7752504</v>
      </c>
      <c r="BM819" s="10">
        <v>3.7793239999999999</v>
      </c>
      <c r="BN819" s="10">
        <v>3.7836273999999999</v>
      </c>
      <c r="BO819" s="10">
        <v>3.7881616999999999</v>
      </c>
      <c r="BP819" s="10">
        <v>3.7929278000000002</v>
      </c>
      <c r="BQ819" s="10">
        <v>3.7979264000000001</v>
      </c>
      <c r="BR819" s="10">
        <v>3.8326169000000001</v>
      </c>
      <c r="BS819" s="10">
        <v>3.8744573</v>
      </c>
      <c r="BU819" s="9">
        <v>141.25</v>
      </c>
      <c r="BV819" s="9">
        <v>139.65</v>
      </c>
      <c r="BW819" s="9">
        <v>138.33000000000001</v>
      </c>
      <c r="BX819" s="9">
        <v>137.80000000000001</v>
      </c>
      <c r="BY819" s="9">
        <v>136</v>
      </c>
      <c r="BZ819" s="9">
        <v>136.4</v>
      </c>
      <c r="CA819" s="9">
        <v>137.72999999999999</v>
      </c>
      <c r="CB819" s="9">
        <v>133.30000000000001</v>
      </c>
      <c r="CC819" s="9">
        <v>132.05000000000001</v>
      </c>
      <c r="CD819" s="9">
        <v>133</v>
      </c>
      <c r="CE819" s="9">
        <v>131.25</v>
      </c>
      <c r="CF819" s="9">
        <v>129.80000000000001</v>
      </c>
      <c r="CG819" s="9">
        <v>125.61</v>
      </c>
      <c r="CH819" s="9">
        <v>112.32</v>
      </c>
      <c r="CI819" s="9">
        <v>106.22</v>
      </c>
      <c r="CJ819" s="9">
        <v>104.44</v>
      </c>
      <c r="CK819" s="9">
        <v>103.99</v>
      </c>
      <c r="CL819" s="9">
        <v>104.4</v>
      </c>
      <c r="CM819" s="9">
        <v>104.77</v>
      </c>
      <c r="CN819" s="9">
        <v>105.04</v>
      </c>
      <c r="CO819" s="9">
        <v>105.19</v>
      </c>
      <c r="CP819" s="9">
        <v>105.8</v>
      </c>
      <c r="CQ819" s="9">
        <v>106.91</v>
      </c>
      <c r="CR819" s="9">
        <v>104.89</v>
      </c>
      <c r="CS819" s="9">
        <v>97.64</v>
      </c>
      <c r="CT819" s="9">
        <v>85.74</v>
      </c>
      <c r="CU819" s="9">
        <v>81.489999999999995</v>
      </c>
      <c r="CV819" s="9">
        <v>80.150000000000006</v>
      </c>
      <c r="CW819" s="9">
        <v>80.959999999999994</v>
      </c>
      <c r="CX819" s="9">
        <v>81.3</v>
      </c>
      <c r="CY819" s="9">
        <v>81.790000000000006</v>
      </c>
      <c r="CZ819" s="9">
        <v>83.59</v>
      </c>
      <c r="DA819" s="9">
        <v>86.04</v>
      </c>
      <c r="DB819" s="9">
        <v>88</v>
      </c>
      <c r="DC819" s="9">
        <v>89.33</v>
      </c>
      <c r="DD819" s="9">
        <v>89.12</v>
      </c>
      <c r="DE819" s="9">
        <v>84.61</v>
      </c>
      <c r="DF819" s="9">
        <v>76.459999999999994</v>
      </c>
      <c r="DG819" s="9">
        <v>71.7</v>
      </c>
      <c r="DH819" s="9">
        <v>69.88</v>
      </c>
      <c r="DI819" s="9">
        <v>69.790000000000006</v>
      </c>
      <c r="DJ819" s="9">
        <v>69.790000000000006</v>
      </c>
      <c r="DK819" s="9">
        <v>72.819999999999993</v>
      </c>
      <c r="DL819" s="9">
        <v>77.040000000000006</v>
      </c>
      <c r="DM819" s="9">
        <v>79.14</v>
      </c>
      <c r="DN819" s="9">
        <v>80.17</v>
      </c>
      <c r="DO819" s="9">
        <v>80.5</v>
      </c>
      <c r="DP819" s="9">
        <v>79.260000000000005</v>
      </c>
      <c r="DR819" s="9">
        <v>115.75</v>
      </c>
      <c r="DS819" s="9">
        <v>111.55</v>
      </c>
      <c r="DT819" s="9">
        <v>105.75</v>
      </c>
      <c r="DU819" s="9">
        <v>102.3</v>
      </c>
      <c r="DV819" s="9">
        <v>105.45</v>
      </c>
      <c r="DW819" s="9">
        <v>105.85</v>
      </c>
      <c r="DX819" s="9">
        <v>106.55</v>
      </c>
      <c r="DY819" s="9">
        <v>106.4</v>
      </c>
      <c r="DZ819" s="9">
        <v>106.5</v>
      </c>
      <c r="EA819" s="9">
        <v>107.9</v>
      </c>
      <c r="EB819" s="9">
        <v>110.85</v>
      </c>
      <c r="EC819" s="9">
        <v>111.2</v>
      </c>
      <c r="ED819" s="9">
        <v>105.75</v>
      </c>
      <c r="EE819" s="9">
        <v>87.8</v>
      </c>
      <c r="EF819" s="9">
        <v>82.2</v>
      </c>
      <c r="EG819" s="9">
        <v>81.95</v>
      </c>
      <c r="EH819" s="9">
        <v>82.55</v>
      </c>
      <c r="EI819" s="9">
        <v>83.1</v>
      </c>
      <c r="EJ819" s="9">
        <v>84.65</v>
      </c>
      <c r="EK819" s="9">
        <v>89.25</v>
      </c>
      <c r="EL819" s="9">
        <v>90.8</v>
      </c>
      <c r="EM819" s="9">
        <v>91.15</v>
      </c>
      <c r="EN819" s="9">
        <v>91.3</v>
      </c>
      <c r="EO819" s="9">
        <v>90.55</v>
      </c>
      <c r="EP819" s="9">
        <v>85.35</v>
      </c>
      <c r="EQ819" s="9">
        <v>70.7</v>
      </c>
      <c r="ER819" s="9">
        <v>66.150000000000006</v>
      </c>
      <c r="ES819" s="9">
        <v>65.849999999999994</v>
      </c>
      <c r="ET819" s="9">
        <v>66.25</v>
      </c>
      <c r="EU819" s="9">
        <v>66.849999999999994</v>
      </c>
      <c r="EV819" s="9">
        <v>69.5</v>
      </c>
      <c r="EW819" s="9">
        <v>76.900000000000006</v>
      </c>
      <c r="EX819" s="9">
        <v>79.3</v>
      </c>
      <c r="EY819" s="9">
        <v>79.55</v>
      </c>
      <c r="EZ819" s="9">
        <v>79.45</v>
      </c>
      <c r="FA819" s="9">
        <v>78.95</v>
      </c>
      <c r="FB819" s="9">
        <v>76.150000000000006</v>
      </c>
      <c r="FC819" s="9">
        <v>68.349999999999994</v>
      </c>
      <c r="FD819" s="9">
        <v>65.900000000000006</v>
      </c>
      <c r="FE819" s="9">
        <v>65.75</v>
      </c>
      <c r="FF819" s="9">
        <v>66</v>
      </c>
      <c r="FG819" s="9">
        <v>66.349999999999994</v>
      </c>
      <c r="FH819" s="9">
        <v>67.7</v>
      </c>
      <c r="FI819" s="9">
        <v>71.55</v>
      </c>
      <c r="FJ819" s="9">
        <v>72.8</v>
      </c>
      <c r="FK819" s="9">
        <v>73</v>
      </c>
      <c r="FL819" s="9">
        <v>72.95</v>
      </c>
      <c r="FM819" s="9">
        <v>72.599999999999994</v>
      </c>
      <c r="FO819" s="9">
        <v>83.305400000000006</v>
      </c>
      <c r="FP819" s="7">
        <v>76.23</v>
      </c>
      <c r="FQ819" s="9">
        <v>1.2390000000000001</v>
      </c>
      <c r="FT819" s="7">
        <v>4.1399999999999997</v>
      </c>
      <c r="FU819" s="7">
        <v>4.46</v>
      </c>
      <c r="FV819" s="9">
        <v>83.452100000000002</v>
      </c>
      <c r="FX819" s="9">
        <v>75.87</v>
      </c>
      <c r="FY819" s="9">
        <v>74.959999999999994</v>
      </c>
      <c r="FZ819" s="9">
        <v>73.56</v>
      </c>
      <c r="GA819" s="9">
        <v>71.39</v>
      </c>
      <c r="GB819" s="9">
        <v>69.41</v>
      </c>
    </row>
    <row r="820" spans="1:184" x14ac:dyDescent="0.25">
      <c r="A820" s="6">
        <f t="shared" si="149"/>
        <v>45699</v>
      </c>
      <c r="B820" s="13">
        <f t="shared" si="165"/>
        <v>2</v>
      </c>
      <c r="C820" s="13">
        <f t="shared" si="166"/>
        <v>2025</v>
      </c>
      <c r="D820">
        <f t="shared" si="167"/>
        <v>202502</v>
      </c>
      <c r="E820">
        <f t="shared" si="168"/>
        <v>1</v>
      </c>
      <c r="F820">
        <f t="shared" si="169"/>
        <v>202501</v>
      </c>
      <c r="G820" t="s">
        <v>2019</v>
      </c>
      <c r="H820" s="9">
        <v>4.5</v>
      </c>
      <c r="I820" s="9">
        <v>4.4541000000000004</v>
      </c>
      <c r="J820" s="10">
        <v>4.4450434000000003</v>
      </c>
      <c r="K820" s="10">
        <v>4.3691148000000002</v>
      </c>
      <c r="L820" s="10">
        <v>4.2777209999999997</v>
      </c>
      <c r="M820" s="10">
        <v>4.1821923999999999</v>
      </c>
      <c r="N820" s="10">
        <v>4.0950147000000001</v>
      </c>
      <c r="O820" s="10">
        <v>4.0215221000000003</v>
      </c>
      <c r="P820" s="10">
        <v>3.9636632999999999</v>
      </c>
      <c r="Q820" s="10">
        <v>3.9215369999999998</v>
      </c>
      <c r="R820" s="10">
        <v>3.8935884000000001</v>
      </c>
      <c r="S820" s="10">
        <v>3.8770625000000001</v>
      </c>
      <c r="T820" s="10">
        <v>3.8693103</v>
      </c>
      <c r="U820" s="10">
        <v>3.8671886999999998</v>
      </c>
      <c r="V820" s="10">
        <v>3.8665416000000001</v>
      </c>
      <c r="W820" s="10">
        <v>3.8661938999999999</v>
      </c>
      <c r="X820" s="10">
        <v>3.8658359</v>
      </c>
      <c r="Y820" s="10">
        <v>3.8651575999999999</v>
      </c>
      <c r="Z820" s="10">
        <v>3.8638495000000002</v>
      </c>
      <c r="AA820" s="10">
        <v>3.8616017</v>
      </c>
      <c r="AB820" s="10">
        <v>3.8582146000000002</v>
      </c>
      <c r="AC820" s="10">
        <v>3.8538687999999999</v>
      </c>
      <c r="AD820" s="10">
        <v>3.8488267</v>
      </c>
      <c r="AE820" s="10">
        <v>3.8433510000000002</v>
      </c>
      <c r="AF820" s="10">
        <v>3.8377040999999998</v>
      </c>
      <c r="AG820" s="10">
        <v>3.8321483999999999</v>
      </c>
      <c r="AH820" s="10">
        <v>3.8269020999999999</v>
      </c>
      <c r="AI820" s="10">
        <v>3.8220048000000002</v>
      </c>
      <c r="AJ820" s="10">
        <v>3.8174519999999998</v>
      </c>
      <c r="AK820" s="10">
        <v>3.8132389</v>
      </c>
      <c r="AL820" s="10">
        <v>3.8093609000000002</v>
      </c>
      <c r="AM820" s="10">
        <v>3.8058131999999998</v>
      </c>
      <c r="AN820" s="10">
        <v>3.8025913</v>
      </c>
      <c r="AO820" s="10">
        <v>3.7996903</v>
      </c>
      <c r="AP820" s="10">
        <v>3.7971056999999999</v>
      </c>
      <c r="AQ820" s="10">
        <v>3.7948327000000002</v>
      </c>
      <c r="AR820" s="10">
        <v>3.7928666</v>
      </c>
      <c r="AS820" s="10">
        <v>3.7912028000000002</v>
      </c>
      <c r="AT820" s="10">
        <v>3.7898367999999998</v>
      </c>
      <c r="AU820" s="10">
        <v>3.7887647000000002</v>
      </c>
      <c r="AV820" s="10">
        <v>3.7879830000000001</v>
      </c>
      <c r="AW820" s="10">
        <v>3.7874881</v>
      </c>
      <c r="AX820" s="10">
        <v>3.7872762999999998</v>
      </c>
      <c r="AY820" s="10">
        <v>3.7873440999999999</v>
      </c>
      <c r="AZ820" s="10">
        <v>3.7876878</v>
      </c>
      <c r="BA820" s="10">
        <v>3.7883038999999998</v>
      </c>
      <c r="BB820" s="10">
        <v>3.7891887</v>
      </c>
      <c r="BC820" s="10">
        <v>3.7903386000000001</v>
      </c>
      <c r="BD820" s="10">
        <v>3.79175</v>
      </c>
      <c r="BE820" s="10">
        <v>3.7934193999999999</v>
      </c>
      <c r="BF820" s="10">
        <v>3.7953434000000001</v>
      </c>
      <c r="BG820" s="10">
        <v>3.7975210000000001</v>
      </c>
      <c r="BH820" s="10">
        <v>3.7999512000000002</v>
      </c>
      <c r="BI820" s="10">
        <v>3.8026333999999999</v>
      </c>
      <c r="BJ820" s="10">
        <v>3.8055671000000002</v>
      </c>
      <c r="BK820" s="10">
        <v>3.8087513</v>
      </c>
      <c r="BL820" s="10">
        <v>3.8121855</v>
      </c>
      <c r="BM820" s="10">
        <v>3.8158690000000002</v>
      </c>
      <c r="BN820" s="10">
        <v>3.819801</v>
      </c>
      <c r="BO820" s="10">
        <v>3.8239809</v>
      </c>
      <c r="BP820" s="10">
        <v>3.828408</v>
      </c>
      <c r="BQ820" s="10">
        <v>3.8330815</v>
      </c>
      <c r="BR820" s="10">
        <v>3.8660337</v>
      </c>
      <c r="BS820" s="10">
        <v>3.9063112000000002</v>
      </c>
      <c r="BU820" s="9">
        <v>140.57</v>
      </c>
      <c r="BV820" s="9">
        <v>139.51</v>
      </c>
      <c r="BW820" s="9">
        <v>138.51</v>
      </c>
      <c r="BX820" s="9">
        <v>138.38999999999999</v>
      </c>
      <c r="BY820" s="9">
        <v>136.1</v>
      </c>
      <c r="BZ820" s="9">
        <v>136.88999999999999</v>
      </c>
      <c r="CA820" s="9">
        <v>138.29</v>
      </c>
      <c r="CB820" s="9">
        <v>134.32</v>
      </c>
      <c r="CC820" s="9">
        <v>132.72999999999999</v>
      </c>
      <c r="CD820" s="9">
        <v>133.97999999999999</v>
      </c>
      <c r="CE820" s="9">
        <v>132.66999999999999</v>
      </c>
      <c r="CF820" s="9">
        <v>131.22</v>
      </c>
      <c r="CG820" s="9">
        <v>127.03</v>
      </c>
      <c r="CH820" s="9">
        <v>112.71</v>
      </c>
      <c r="CI820" s="9">
        <v>105.97</v>
      </c>
      <c r="CJ820" s="9">
        <v>104.19</v>
      </c>
      <c r="CK820" s="9">
        <v>104.01</v>
      </c>
      <c r="CL820" s="9">
        <v>104.42</v>
      </c>
      <c r="CM820" s="9">
        <v>104.79</v>
      </c>
      <c r="CN820" s="9">
        <v>105.09</v>
      </c>
      <c r="CO820" s="9">
        <v>105.17</v>
      </c>
      <c r="CP820" s="9">
        <v>105.71</v>
      </c>
      <c r="CQ820" s="9">
        <v>107.04</v>
      </c>
      <c r="CR820" s="9">
        <v>105.41</v>
      </c>
      <c r="CS820" s="9">
        <v>98.09</v>
      </c>
      <c r="CT820" s="9">
        <v>85.09</v>
      </c>
      <c r="CU820" s="9">
        <v>80.67</v>
      </c>
      <c r="CV820" s="9">
        <v>79.33</v>
      </c>
      <c r="CW820" s="9">
        <v>80.14</v>
      </c>
      <c r="CX820" s="9">
        <v>80.48</v>
      </c>
      <c r="CY820" s="9">
        <v>80.97</v>
      </c>
      <c r="CZ820" s="9">
        <v>83.82</v>
      </c>
      <c r="DA820" s="9">
        <v>86.27</v>
      </c>
      <c r="DB820" s="9">
        <v>88.23</v>
      </c>
      <c r="DC820" s="9">
        <v>89.56</v>
      </c>
      <c r="DD820" s="9">
        <v>89.35</v>
      </c>
      <c r="DE820" s="9">
        <v>84.08</v>
      </c>
      <c r="DF820" s="9">
        <v>74.400000000000006</v>
      </c>
      <c r="DG820" s="9">
        <v>69.260000000000005</v>
      </c>
      <c r="DH820" s="9">
        <v>67.44</v>
      </c>
      <c r="DI820" s="9">
        <v>67.349999999999994</v>
      </c>
      <c r="DJ820" s="9">
        <v>67.349999999999994</v>
      </c>
      <c r="DK820" s="9">
        <v>70.38</v>
      </c>
      <c r="DL820" s="9">
        <v>74.599999999999994</v>
      </c>
      <c r="DM820" s="9">
        <v>76.7</v>
      </c>
      <c r="DN820" s="9">
        <v>77.73</v>
      </c>
      <c r="DO820" s="9">
        <v>78.06</v>
      </c>
      <c r="DP820" s="9">
        <v>76.819999999999993</v>
      </c>
      <c r="DR820" s="9">
        <v>113.95</v>
      </c>
      <c r="DS820" s="9">
        <v>110.15</v>
      </c>
      <c r="DT820" s="9">
        <v>105.25</v>
      </c>
      <c r="DU820" s="9">
        <v>102.15</v>
      </c>
      <c r="DV820" s="9">
        <v>104.85</v>
      </c>
      <c r="DW820" s="9">
        <v>105.4</v>
      </c>
      <c r="DX820" s="9">
        <v>106.1</v>
      </c>
      <c r="DY820" s="9">
        <v>106.2</v>
      </c>
      <c r="DZ820" s="9">
        <v>106.3</v>
      </c>
      <c r="EA820" s="9">
        <v>107.7</v>
      </c>
      <c r="EB820" s="9">
        <v>110.65</v>
      </c>
      <c r="EC820" s="9">
        <v>111</v>
      </c>
      <c r="ED820" s="9">
        <v>105.55</v>
      </c>
      <c r="EE820" s="9">
        <v>87.45</v>
      </c>
      <c r="EF820" s="9">
        <v>81.8</v>
      </c>
      <c r="EG820" s="9">
        <v>81.55</v>
      </c>
      <c r="EH820" s="9">
        <v>82.1</v>
      </c>
      <c r="EI820" s="9">
        <v>82.7</v>
      </c>
      <c r="EJ820" s="9">
        <v>84.45</v>
      </c>
      <c r="EK820" s="9">
        <v>89.2</v>
      </c>
      <c r="EL820" s="9">
        <v>90.8</v>
      </c>
      <c r="EM820" s="9">
        <v>91.15</v>
      </c>
      <c r="EN820" s="9">
        <v>91.3</v>
      </c>
      <c r="EO820" s="9">
        <v>90.55</v>
      </c>
      <c r="EP820" s="9">
        <v>85.25</v>
      </c>
      <c r="EQ820" s="9">
        <v>70.650000000000006</v>
      </c>
      <c r="ER820" s="9">
        <v>66.099999999999994</v>
      </c>
      <c r="ES820" s="9">
        <v>65.849999999999994</v>
      </c>
      <c r="ET820" s="9">
        <v>66.2</v>
      </c>
      <c r="EU820" s="9">
        <v>66.8</v>
      </c>
      <c r="EV820" s="9">
        <v>69.5</v>
      </c>
      <c r="EW820" s="9">
        <v>76.900000000000006</v>
      </c>
      <c r="EX820" s="9">
        <v>79.3</v>
      </c>
      <c r="EY820" s="9">
        <v>79.55</v>
      </c>
      <c r="EZ820" s="9">
        <v>79.45</v>
      </c>
      <c r="FA820" s="9">
        <v>78.95</v>
      </c>
      <c r="FB820" s="9">
        <v>76.099999999999994</v>
      </c>
      <c r="FC820" s="9">
        <v>68.3</v>
      </c>
      <c r="FD820" s="9">
        <v>65.900000000000006</v>
      </c>
      <c r="FE820" s="9">
        <v>65.75</v>
      </c>
      <c r="FF820" s="9">
        <v>66</v>
      </c>
      <c r="FG820" s="9">
        <v>66.349999999999994</v>
      </c>
      <c r="FH820" s="9">
        <v>67.75</v>
      </c>
      <c r="FI820" s="9">
        <v>71.55</v>
      </c>
      <c r="FJ820" s="9">
        <v>72.8</v>
      </c>
      <c r="FK820" s="9">
        <v>73</v>
      </c>
      <c r="FL820" s="9">
        <v>73</v>
      </c>
      <c r="FM820" s="9">
        <v>72.599999999999994</v>
      </c>
      <c r="FO820" s="9">
        <v>83.328000000000003</v>
      </c>
      <c r="FP820" s="7">
        <v>77.650000000000006</v>
      </c>
      <c r="FQ820" s="9">
        <v>1.2405999999999999</v>
      </c>
      <c r="FT820" s="7">
        <v>4.18</v>
      </c>
      <c r="FU820" s="7">
        <v>4.5</v>
      </c>
      <c r="FV820" s="9">
        <v>83.473600000000005</v>
      </c>
      <c r="FX820" s="9">
        <v>77</v>
      </c>
      <c r="FY820" s="9">
        <v>76.150000000000006</v>
      </c>
      <c r="FZ820" s="9">
        <v>74.69</v>
      </c>
      <c r="GA820" s="9">
        <v>72.47</v>
      </c>
      <c r="GB820" s="9">
        <v>70.33</v>
      </c>
    </row>
    <row r="821" spans="1:184" x14ac:dyDescent="0.25">
      <c r="A821" s="6">
        <f t="shared" si="149"/>
        <v>45700</v>
      </c>
      <c r="B821" s="13">
        <f t="shared" si="165"/>
        <v>2</v>
      </c>
      <c r="C821" s="13">
        <f t="shared" si="166"/>
        <v>2025</v>
      </c>
      <c r="D821">
        <f t="shared" si="167"/>
        <v>202502</v>
      </c>
      <c r="E821">
        <f t="shared" si="168"/>
        <v>1</v>
      </c>
      <c r="F821">
        <f t="shared" si="169"/>
        <v>202501</v>
      </c>
      <c r="G821" t="s">
        <v>2020</v>
      </c>
      <c r="H821" s="9">
        <v>4.5</v>
      </c>
      <c r="I821" s="9">
        <v>4.4539</v>
      </c>
      <c r="J821" s="10">
        <v>4.4457646000000004</v>
      </c>
      <c r="K821" s="10">
        <v>4.3674967000000002</v>
      </c>
      <c r="L821" s="10">
        <v>4.2751340000000004</v>
      </c>
      <c r="M821" s="10">
        <v>4.1790991999999996</v>
      </c>
      <c r="N821" s="10">
        <v>4.0914579</v>
      </c>
      <c r="O821" s="10">
        <v>4.0173610000000002</v>
      </c>
      <c r="P821" s="10">
        <v>3.9593175999999999</v>
      </c>
      <c r="Q821" s="10">
        <v>3.9175187999999999</v>
      </c>
      <c r="R821" s="10">
        <v>3.8903438000000001</v>
      </c>
      <c r="S821" s="10">
        <v>3.8750808000000001</v>
      </c>
      <c r="T821" s="10">
        <v>3.8687805000000002</v>
      </c>
      <c r="U821" s="10">
        <v>3.8680601999999999</v>
      </c>
      <c r="V821" s="10">
        <v>3.8686370000000001</v>
      </c>
      <c r="W821" s="10">
        <v>3.8693449000000002</v>
      </c>
      <c r="X821" s="10">
        <v>3.8699031000000002</v>
      </c>
      <c r="Y821" s="10">
        <v>3.8700310999999998</v>
      </c>
      <c r="Z821" s="10">
        <v>3.8694483000000002</v>
      </c>
      <c r="AA821" s="10">
        <v>3.867874</v>
      </c>
      <c r="AB821" s="10">
        <v>3.8651369999999998</v>
      </c>
      <c r="AC821" s="10">
        <v>3.8614438</v>
      </c>
      <c r="AD821" s="10">
        <v>3.8570823000000001</v>
      </c>
      <c r="AE821" s="10">
        <v>3.8523402</v>
      </c>
      <c r="AF821" s="10">
        <v>3.8475054000000002</v>
      </c>
      <c r="AG821" s="10">
        <v>3.8428659000000001</v>
      </c>
      <c r="AH821" s="10">
        <v>3.8386586999999999</v>
      </c>
      <c r="AI821" s="10">
        <v>3.8349186</v>
      </c>
      <c r="AJ821" s="10">
        <v>3.8316298</v>
      </c>
      <c r="AK821" s="10">
        <v>3.8287765999999999</v>
      </c>
      <c r="AL821" s="10">
        <v>3.8263429000000002</v>
      </c>
      <c r="AM821" s="10">
        <v>3.8243130999999999</v>
      </c>
      <c r="AN821" s="10">
        <v>3.8226711999999998</v>
      </c>
      <c r="AO821" s="10">
        <v>3.8214014000000001</v>
      </c>
      <c r="AP821" s="10">
        <v>3.8204878999999998</v>
      </c>
      <c r="AQ821" s="10">
        <v>3.8199147999999998</v>
      </c>
      <c r="AR821" s="10">
        <v>3.8196663000000002</v>
      </c>
      <c r="AS821" s="10">
        <v>3.8197266000000001</v>
      </c>
      <c r="AT821" s="10">
        <v>3.8200804000000002</v>
      </c>
      <c r="AU821" s="10">
        <v>3.8207167000000002</v>
      </c>
      <c r="AV821" s="10">
        <v>3.8216250999999999</v>
      </c>
      <c r="AW821" s="10">
        <v>3.8227956000000001</v>
      </c>
      <c r="AX821" s="10">
        <v>3.8242178999999998</v>
      </c>
      <c r="AY821" s="10">
        <v>3.8258817999999999</v>
      </c>
      <c r="AZ821" s="10">
        <v>3.8277773000000002</v>
      </c>
      <c r="BA821" s="10">
        <v>3.8298941000000002</v>
      </c>
      <c r="BB821" s="10">
        <v>3.8322221000000001</v>
      </c>
      <c r="BC821" s="10">
        <v>3.8347509999999998</v>
      </c>
      <c r="BD821" s="10">
        <v>3.8374708000000002</v>
      </c>
      <c r="BE821" s="10">
        <v>3.8403711999999999</v>
      </c>
      <c r="BF821" s="10">
        <v>3.8434438000000002</v>
      </c>
      <c r="BG821" s="10">
        <v>3.8466874</v>
      </c>
      <c r="BH821" s="10">
        <v>3.8501029999999998</v>
      </c>
      <c r="BI821" s="10">
        <v>3.8536914000000002</v>
      </c>
      <c r="BJ821" s="10">
        <v>3.8574538</v>
      </c>
      <c r="BK821" s="10">
        <v>3.8613908000000001</v>
      </c>
      <c r="BL821" s="10">
        <v>3.8655034000000001</v>
      </c>
      <c r="BM821" s="10">
        <v>3.8697927999999999</v>
      </c>
      <c r="BN821" s="10">
        <v>3.8742595</v>
      </c>
      <c r="BO821" s="10">
        <v>3.8789047999999999</v>
      </c>
      <c r="BP821" s="10">
        <v>3.8837294</v>
      </c>
      <c r="BQ821" s="10">
        <v>3.8887342999999999</v>
      </c>
      <c r="BR821" s="10">
        <v>3.9224603</v>
      </c>
      <c r="BS821" s="10">
        <v>3.9620529000000002</v>
      </c>
      <c r="BU821" s="9">
        <v>134.99</v>
      </c>
      <c r="BV821" s="9">
        <v>134.47999999999999</v>
      </c>
      <c r="BW821" s="9">
        <v>133.75</v>
      </c>
      <c r="BX821" s="9">
        <v>133.84</v>
      </c>
      <c r="BY821" s="9">
        <v>132.22</v>
      </c>
      <c r="BZ821" s="9">
        <v>132.82</v>
      </c>
      <c r="CA821" s="9">
        <v>134.33000000000001</v>
      </c>
      <c r="CB821" s="9">
        <v>133.44</v>
      </c>
      <c r="CC821" s="9">
        <v>133.52000000000001</v>
      </c>
      <c r="CD821" s="9">
        <v>135</v>
      </c>
      <c r="CE821" s="9">
        <v>134.38999999999999</v>
      </c>
      <c r="CF821" s="9">
        <v>132.94</v>
      </c>
      <c r="CG821" s="9">
        <v>128.75</v>
      </c>
      <c r="CH821" s="9">
        <v>111.7</v>
      </c>
      <c r="CI821" s="9">
        <v>103.89</v>
      </c>
      <c r="CJ821" s="9">
        <v>102.5</v>
      </c>
      <c r="CK821" s="9">
        <v>102.41</v>
      </c>
      <c r="CL821" s="9">
        <v>102.86</v>
      </c>
      <c r="CM821" s="9">
        <v>103.19</v>
      </c>
      <c r="CN821" s="9">
        <v>103.35</v>
      </c>
      <c r="CO821" s="9">
        <v>103.46</v>
      </c>
      <c r="CP821" s="9">
        <v>104.57</v>
      </c>
      <c r="CQ821" s="9">
        <v>108.25</v>
      </c>
      <c r="CR821" s="9">
        <v>107.89</v>
      </c>
      <c r="CS821" s="9">
        <v>100.4</v>
      </c>
      <c r="CT821" s="9">
        <v>86.3</v>
      </c>
      <c r="CU821" s="9">
        <v>80.31</v>
      </c>
      <c r="CV821" s="9">
        <v>78.97</v>
      </c>
      <c r="CW821" s="9">
        <v>79.78</v>
      </c>
      <c r="CX821" s="9">
        <v>80.12</v>
      </c>
      <c r="CY821" s="9">
        <v>80.61</v>
      </c>
      <c r="CZ821" s="9">
        <v>83.46</v>
      </c>
      <c r="DA821" s="9">
        <v>85.91</v>
      </c>
      <c r="DB821" s="9">
        <v>87.87</v>
      </c>
      <c r="DC821" s="9">
        <v>89.2</v>
      </c>
      <c r="DD821" s="9">
        <v>88.99</v>
      </c>
      <c r="DE821" s="9">
        <v>83.72</v>
      </c>
      <c r="DF821" s="9">
        <v>74.040000000000006</v>
      </c>
      <c r="DG821" s="9">
        <v>68.900000000000006</v>
      </c>
      <c r="DH821" s="9">
        <v>67.08</v>
      </c>
      <c r="DI821" s="9">
        <v>66.989999999999995</v>
      </c>
      <c r="DJ821" s="9">
        <v>66.989999999999995</v>
      </c>
      <c r="DK821" s="9">
        <v>70.02</v>
      </c>
      <c r="DL821" s="9">
        <v>74.239999999999995</v>
      </c>
      <c r="DM821" s="9">
        <v>76.34</v>
      </c>
      <c r="DN821" s="9">
        <v>77.37</v>
      </c>
      <c r="DO821" s="9">
        <v>77.7</v>
      </c>
      <c r="DP821" s="9">
        <v>76.459999999999994</v>
      </c>
      <c r="DR821" s="9">
        <v>110</v>
      </c>
      <c r="DS821" s="9">
        <v>106.75</v>
      </c>
      <c r="DT821" s="9">
        <v>100.9</v>
      </c>
      <c r="DU821" s="9">
        <v>100.45</v>
      </c>
      <c r="DV821" s="9">
        <v>102.1</v>
      </c>
      <c r="DW821" s="9">
        <v>102.65</v>
      </c>
      <c r="DX821" s="9">
        <v>103.35</v>
      </c>
      <c r="DY821" s="9">
        <v>106.6</v>
      </c>
      <c r="DZ821" s="9">
        <v>106.7</v>
      </c>
      <c r="EA821" s="9">
        <v>108.1</v>
      </c>
      <c r="EB821" s="9">
        <v>111.2</v>
      </c>
      <c r="EC821" s="9">
        <v>111.55</v>
      </c>
      <c r="ED821" s="9">
        <v>106.1</v>
      </c>
      <c r="EE821" s="9">
        <v>86.25</v>
      </c>
      <c r="EF821" s="9">
        <v>80.05</v>
      </c>
      <c r="EG821" s="9">
        <v>79.75</v>
      </c>
      <c r="EH821" s="9">
        <v>80.349999999999994</v>
      </c>
      <c r="EI821" s="9">
        <v>81</v>
      </c>
      <c r="EJ821" s="9">
        <v>82.85</v>
      </c>
      <c r="EK821" s="9">
        <v>87.9</v>
      </c>
      <c r="EL821" s="9">
        <v>89.6</v>
      </c>
      <c r="EM821" s="9">
        <v>89.95</v>
      </c>
      <c r="EN821" s="9">
        <v>90.1</v>
      </c>
      <c r="EO821" s="9">
        <v>89.3</v>
      </c>
      <c r="EP821" s="9">
        <v>83.7</v>
      </c>
      <c r="EQ821" s="9">
        <v>68.25</v>
      </c>
      <c r="ER821" s="9">
        <v>63.4</v>
      </c>
      <c r="ES821" s="9">
        <v>63.1</v>
      </c>
      <c r="ET821" s="9">
        <v>63.45</v>
      </c>
      <c r="EU821" s="9">
        <v>64.150000000000006</v>
      </c>
      <c r="EV821" s="9">
        <v>67.2</v>
      </c>
      <c r="EW821" s="9">
        <v>75.55</v>
      </c>
      <c r="EX821" s="9">
        <v>78.25</v>
      </c>
      <c r="EY821" s="9">
        <v>78.5</v>
      </c>
      <c r="EZ821" s="9">
        <v>78.400000000000006</v>
      </c>
      <c r="FA821" s="9">
        <v>77.849999999999994</v>
      </c>
      <c r="FB821" s="9">
        <v>75</v>
      </c>
      <c r="FC821" s="9">
        <v>67.3</v>
      </c>
      <c r="FD821" s="9">
        <v>64.849999999999994</v>
      </c>
      <c r="FE821" s="9">
        <v>64.75</v>
      </c>
      <c r="FF821" s="9">
        <v>64.95</v>
      </c>
      <c r="FG821" s="9">
        <v>65.349999999999994</v>
      </c>
      <c r="FH821" s="9">
        <v>66.7</v>
      </c>
      <c r="FI821" s="9">
        <v>70.45</v>
      </c>
      <c r="FJ821" s="9">
        <v>71.7</v>
      </c>
      <c r="FK821" s="9">
        <v>71.900000000000006</v>
      </c>
      <c r="FL821" s="9">
        <v>71.900000000000006</v>
      </c>
      <c r="FM821" s="9">
        <v>71.5</v>
      </c>
      <c r="FO821" s="9">
        <v>83.444800000000001</v>
      </c>
      <c r="FP821" s="7">
        <v>75.38</v>
      </c>
      <c r="FQ821" s="9">
        <v>1.2434000000000001</v>
      </c>
      <c r="FT821" s="7">
        <v>4.1900000000000004</v>
      </c>
      <c r="FU821" s="7">
        <v>4.54</v>
      </c>
      <c r="FV821" s="9">
        <v>83.593500000000006</v>
      </c>
      <c r="FX821" s="9">
        <v>75.180000000000007</v>
      </c>
      <c r="FY821" s="9">
        <v>74.489999999999995</v>
      </c>
      <c r="FZ821" s="9">
        <v>73.209999999999994</v>
      </c>
      <c r="GA821" s="9">
        <v>71.209999999999994</v>
      </c>
      <c r="GB821" s="9">
        <v>69.38</v>
      </c>
    </row>
    <row r="822" spans="1:184" x14ac:dyDescent="0.25">
      <c r="A822" s="6">
        <f t="shared" si="149"/>
        <v>45701</v>
      </c>
      <c r="B822" s="13">
        <f t="shared" si="165"/>
        <v>2</v>
      </c>
      <c r="C822" s="13">
        <f t="shared" si="166"/>
        <v>2025</v>
      </c>
      <c r="D822">
        <f t="shared" si="167"/>
        <v>202502</v>
      </c>
      <c r="E822">
        <f t="shared" si="168"/>
        <v>1</v>
      </c>
      <c r="F822">
        <f t="shared" si="169"/>
        <v>202501</v>
      </c>
      <c r="G822" t="s">
        <v>2021</v>
      </c>
      <c r="H822" s="9">
        <v>4.5</v>
      </c>
      <c r="I822" s="9">
        <v>4.4543999999999997</v>
      </c>
      <c r="J822" s="10">
        <v>4.4524903</v>
      </c>
      <c r="K822" s="10">
        <v>4.3807657000000004</v>
      </c>
      <c r="L822" s="10">
        <v>4.2928832999999997</v>
      </c>
      <c r="M822" s="10">
        <v>4.199586</v>
      </c>
      <c r="N822" s="10">
        <v>4.1132638999999998</v>
      </c>
      <c r="O822" s="10">
        <v>4.0398094000000002</v>
      </c>
      <c r="P822" s="10">
        <v>3.9820734999999998</v>
      </c>
      <c r="Q822" s="10">
        <v>3.9408232000000001</v>
      </c>
      <c r="R822" s="10">
        <v>3.9141229000000002</v>
      </c>
      <c r="S822" s="10">
        <v>3.8994537</v>
      </c>
      <c r="T822" s="10">
        <v>3.8935539000000001</v>
      </c>
      <c r="U822" s="10">
        <v>3.8930449</v>
      </c>
      <c r="V822" s="10">
        <v>3.8933192999999999</v>
      </c>
      <c r="W822" s="10">
        <v>3.8931683000000001</v>
      </c>
      <c r="X822" s="10">
        <v>3.8923757000000001</v>
      </c>
      <c r="Y822" s="10">
        <v>3.8907254999999998</v>
      </c>
      <c r="Z822" s="10">
        <v>3.8880013999999998</v>
      </c>
      <c r="AA822" s="10">
        <v>3.8839876000000002</v>
      </c>
      <c r="AB822" s="10">
        <v>3.8785780000000001</v>
      </c>
      <c r="AC822" s="10">
        <v>3.8720471000000001</v>
      </c>
      <c r="AD822" s="10">
        <v>3.8647518999999999</v>
      </c>
      <c r="AE822" s="10">
        <v>3.8570487</v>
      </c>
      <c r="AF822" s="10">
        <v>3.8492942000000001</v>
      </c>
      <c r="AG822" s="10">
        <v>3.8418451</v>
      </c>
      <c r="AH822" s="10">
        <v>3.8350061000000002</v>
      </c>
      <c r="AI822" s="10">
        <v>3.8288296000000002</v>
      </c>
      <c r="AJ822" s="10">
        <v>3.8232913000000002</v>
      </c>
      <c r="AK822" s="10">
        <v>3.8183665000000002</v>
      </c>
      <c r="AL822" s="10">
        <v>3.8140307</v>
      </c>
      <c r="AM822" s="10">
        <v>3.8102597</v>
      </c>
      <c r="AN822" s="10">
        <v>3.8070287</v>
      </c>
      <c r="AO822" s="10">
        <v>3.8043135000000001</v>
      </c>
      <c r="AP822" s="10">
        <v>3.8020895000000001</v>
      </c>
      <c r="AQ822" s="10">
        <v>3.8003322000000002</v>
      </c>
      <c r="AR822" s="10">
        <v>3.7990170999999999</v>
      </c>
      <c r="AS822" s="10">
        <v>3.7981199000000001</v>
      </c>
      <c r="AT822" s="10">
        <v>3.7976171999999999</v>
      </c>
      <c r="AU822" s="10">
        <v>3.7974915999999999</v>
      </c>
      <c r="AV822" s="10">
        <v>3.7977272000000002</v>
      </c>
      <c r="AW822" s="10">
        <v>3.7983079000000002</v>
      </c>
      <c r="AX822" s="10">
        <v>3.7992178000000001</v>
      </c>
      <c r="AY822" s="10">
        <v>3.8004410000000002</v>
      </c>
      <c r="AZ822" s="10">
        <v>3.8019615</v>
      </c>
      <c r="BA822" s="10">
        <v>3.8037633999999998</v>
      </c>
      <c r="BB822" s="10">
        <v>3.8058307</v>
      </c>
      <c r="BC822" s="10">
        <v>3.8081475</v>
      </c>
      <c r="BD822" s="10">
        <v>3.8106977999999998</v>
      </c>
      <c r="BE822" s="10">
        <v>3.8134657000000001</v>
      </c>
      <c r="BF822" s="10">
        <v>3.8164373</v>
      </c>
      <c r="BG822" s="10">
        <v>3.8196081</v>
      </c>
      <c r="BH822" s="10">
        <v>3.8229758999999999</v>
      </c>
      <c r="BI822" s="10">
        <v>3.8265389999999999</v>
      </c>
      <c r="BJ822" s="10">
        <v>3.8302952000000001</v>
      </c>
      <c r="BK822" s="10">
        <v>3.8342425000000002</v>
      </c>
      <c r="BL822" s="10">
        <v>3.8383788999999999</v>
      </c>
      <c r="BM822" s="10">
        <v>3.8427026</v>
      </c>
      <c r="BN822" s="10">
        <v>3.8472113000000001</v>
      </c>
      <c r="BO822" s="10">
        <v>3.8519030999999999</v>
      </c>
      <c r="BP822" s="10">
        <v>3.8567762000000001</v>
      </c>
      <c r="BQ822" s="10">
        <v>3.8618282000000002</v>
      </c>
      <c r="BR822" s="10">
        <v>3.8957104</v>
      </c>
      <c r="BS822" s="10">
        <v>3.9350521000000001</v>
      </c>
      <c r="BU822" s="9">
        <v>124.25</v>
      </c>
      <c r="BV822" s="9">
        <v>123.89</v>
      </c>
      <c r="BW822" s="9">
        <v>123.11</v>
      </c>
      <c r="BX822" s="9">
        <v>123.08</v>
      </c>
      <c r="BY822" s="9">
        <v>121.34</v>
      </c>
      <c r="BZ822" s="9">
        <v>121.89</v>
      </c>
      <c r="CA822" s="9">
        <v>123.79</v>
      </c>
      <c r="CB822" s="9">
        <v>122.11</v>
      </c>
      <c r="CC822" s="9">
        <v>124.91</v>
      </c>
      <c r="CD822" s="9">
        <v>127.31</v>
      </c>
      <c r="CE822" s="9">
        <v>126.61</v>
      </c>
      <c r="CF822" s="9">
        <v>125.16</v>
      </c>
      <c r="CG822" s="9">
        <v>120.22</v>
      </c>
      <c r="CH822" s="9">
        <v>102.22</v>
      </c>
      <c r="CI822" s="9">
        <v>93.91</v>
      </c>
      <c r="CJ822" s="9">
        <v>92.7</v>
      </c>
      <c r="CK822" s="9">
        <v>92.85</v>
      </c>
      <c r="CL822" s="9">
        <v>93.3</v>
      </c>
      <c r="CM822" s="9">
        <v>93.63</v>
      </c>
      <c r="CN822" s="9">
        <v>95.32</v>
      </c>
      <c r="CO822" s="9">
        <v>96.47</v>
      </c>
      <c r="CP822" s="9">
        <v>97.59</v>
      </c>
      <c r="CQ822" s="9">
        <v>101.28</v>
      </c>
      <c r="CR822" s="9">
        <v>100.92</v>
      </c>
      <c r="CS822" s="9">
        <v>93.44</v>
      </c>
      <c r="CT822" s="9">
        <v>80.72</v>
      </c>
      <c r="CU822" s="9">
        <v>74.73</v>
      </c>
      <c r="CV822" s="9">
        <v>73.400000000000006</v>
      </c>
      <c r="CW822" s="9">
        <v>74.209999999999994</v>
      </c>
      <c r="CX822" s="9">
        <v>74.55</v>
      </c>
      <c r="CY822" s="9">
        <v>75.05</v>
      </c>
      <c r="CZ822" s="9">
        <v>77.900000000000006</v>
      </c>
      <c r="DA822" s="9">
        <v>80.36</v>
      </c>
      <c r="DB822" s="9">
        <v>82.32</v>
      </c>
      <c r="DC822" s="9">
        <v>83.65</v>
      </c>
      <c r="DD822" s="9">
        <v>83.44</v>
      </c>
      <c r="DE822" s="9">
        <v>78.180000000000007</v>
      </c>
      <c r="DF822" s="9">
        <v>68.790000000000006</v>
      </c>
      <c r="DG822" s="9">
        <v>63.65</v>
      </c>
      <c r="DH822" s="9">
        <v>61.83</v>
      </c>
      <c r="DI822" s="9">
        <v>61.75</v>
      </c>
      <c r="DJ822" s="9">
        <v>61.75</v>
      </c>
      <c r="DK822" s="9">
        <v>64.78</v>
      </c>
      <c r="DL822" s="9">
        <v>69</v>
      </c>
      <c r="DM822" s="9">
        <v>71.11</v>
      </c>
      <c r="DN822" s="9">
        <v>72.14</v>
      </c>
      <c r="DO822" s="9">
        <v>72.47</v>
      </c>
      <c r="DP822" s="9">
        <v>71.23</v>
      </c>
      <c r="DR822" s="9">
        <v>102.85</v>
      </c>
      <c r="DS822" s="9">
        <v>99.4</v>
      </c>
      <c r="DT822" s="9">
        <v>94.5</v>
      </c>
      <c r="DU822" s="9">
        <v>92.75</v>
      </c>
      <c r="DV822" s="9">
        <v>94.85</v>
      </c>
      <c r="DW822" s="9">
        <v>95.5</v>
      </c>
      <c r="DX822" s="9">
        <v>96.2</v>
      </c>
      <c r="DY822" s="9">
        <v>101.05</v>
      </c>
      <c r="DZ822" s="9">
        <v>101.15</v>
      </c>
      <c r="EA822" s="9">
        <v>102.55</v>
      </c>
      <c r="EB822" s="9">
        <v>105.65</v>
      </c>
      <c r="EC822" s="9">
        <v>106</v>
      </c>
      <c r="ED822" s="9">
        <v>100.55</v>
      </c>
      <c r="EE822" s="9">
        <v>79.3</v>
      </c>
      <c r="EF822" s="9">
        <v>72.7</v>
      </c>
      <c r="EG822" s="9">
        <v>72.400000000000006</v>
      </c>
      <c r="EH822" s="9">
        <v>73</v>
      </c>
      <c r="EI822" s="9">
        <v>73.7</v>
      </c>
      <c r="EJ822" s="9">
        <v>76.150000000000006</v>
      </c>
      <c r="EK822" s="9">
        <v>83</v>
      </c>
      <c r="EL822" s="9">
        <v>85.25</v>
      </c>
      <c r="EM822" s="9">
        <v>85.6</v>
      </c>
      <c r="EN822" s="9">
        <v>85.7</v>
      </c>
      <c r="EO822" s="9">
        <v>84.9</v>
      </c>
      <c r="EP822" s="9">
        <v>79.55</v>
      </c>
      <c r="EQ822" s="9">
        <v>64.7</v>
      </c>
      <c r="ER822" s="9">
        <v>60.05</v>
      </c>
      <c r="ES822" s="9">
        <v>59.75</v>
      </c>
      <c r="ET822" s="9">
        <v>60.05</v>
      </c>
      <c r="EU822" s="9">
        <v>60.75</v>
      </c>
      <c r="EV822" s="9">
        <v>64.25</v>
      </c>
      <c r="EW822" s="9">
        <v>73.8</v>
      </c>
      <c r="EX822" s="9">
        <v>76.849999999999994</v>
      </c>
      <c r="EY822" s="9">
        <v>77.150000000000006</v>
      </c>
      <c r="EZ822" s="9">
        <v>77</v>
      </c>
      <c r="FA822" s="9">
        <v>76.45</v>
      </c>
      <c r="FB822" s="9">
        <v>73.599999999999994</v>
      </c>
      <c r="FC822" s="9">
        <v>65.8</v>
      </c>
      <c r="FD822" s="9">
        <v>63.35</v>
      </c>
      <c r="FE822" s="9">
        <v>63.2</v>
      </c>
      <c r="FF822" s="9">
        <v>63.4</v>
      </c>
      <c r="FG822" s="9">
        <v>63.8</v>
      </c>
      <c r="FH822" s="9">
        <v>65.650000000000006</v>
      </c>
      <c r="FI822" s="9">
        <v>70.7</v>
      </c>
      <c r="FJ822" s="9">
        <v>72.349999999999994</v>
      </c>
      <c r="FK822" s="9">
        <v>72.55</v>
      </c>
      <c r="FL822" s="9">
        <v>72.55</v>
      </c>
      <c r="FM822" s="9">
        <v>72.099999999999994</v>
      </c>
      <c r="FO822" s="9">
        <v>83.676100000000005</v>
      </c>
      <c r="FP822" s="7">
        <v>75.61</v>
      </c>
      <c r="FQ822" s="9">
        <v>1.2523</v>
      </c>
      <c r="FT822" s="7">
        <v>4.2300000000000004</v>
      </c>
      <c r="FU822" s="7">
        <v>4.4800000000000004</v>
      </c>
      <c r="FV822" s="9">
        <v>83.8416</v>
      </c>
      <c r="FX822" s="9">
        <v>75.02</v>
      </c>
      <c r="FY822" s="9">
        <v>74.25</v>
      </c>
      <c r="FZ822" s="9">
        <v>72.98</v>
      </c>
      <c r="GA822" s="9">
        <v>71.010000000000005</v>
      </c>
      <c r="GB822" s="9">
        <v>69.13</v>
      </c>
    </row>
    <row r="823" spans="1:184" x14ac:dyDescent="0.25">
      <c r="A823" s="6">
        <f t="shared" si="149"/>
        <v>45702</v>
      </c>
      <c r="B823" s="13">
        <f t="shared" si="165"/>
        <v>2</v>
      </c>
      <c r="C823" s="13">
        <f t="shared" si="166"/>
        <v>2025</v>
      </c>
      <c r="D823">
        <f t="shared" si="167"/>
        <v>202502</v>
      </c>
      <c r="E823">
        <f t="shared" si="168"/>
        <v>1</v>
      </c>
      <c r="F823">
        <f t="shared" si="169"/>
        <v>202501</v>
      </c>
      <c r="G823" t="s">
        <v>2022</v>
      </c>
      <c r="H823" s="9">
        <v>4.5</v>
      </c>
      <c r="I823" s="9">
        <v>4.4542999999999999</v>
      </c>
      <c r="J823" s="10">
        <v>4.4537304999999998</v>
      </c>
      <c r="K823" s="10">
        <v>4.3856957000000003</v>
      </c>
      <c r="L823" s="10">
        <v>4.2980058000000003</v>
      </c>
      <c r="M823" s="10">
        <v>4.2038203000000003</v>
      </c>
      <c r="N823" s="10">
        <v>4.1174239000000004</v>
      </c>
      <c r="O823" s="10">
        <v>4.0452750999999996</v>
      </c>
      <c r="P823" s="10">
        <v>3.9892965</v>
      </c>
      <c r="Q823" s="10">
        <v>3.9492628999999999</v>
      </c>
      <c r="R823" s="10">
        <v>3.9228866999999998</v>
      </c>
      <c r="S823" s="10">
        <v>3.907883</v>
      </c>
      <c r="T823" s="10">
        <v>3.9015247999999998</v>
      </c>
      <c r="U823" s="10">
        <v>3.9006132</v>
      </c>
      <c r="V823" s="10">
        <v>3.9005177</v>
      </c>
      <c r="W823" s="10">
        <v>3.8999630000000001</v>
      </c>
      <c r="X823" s="10">
        <v>3.8988608</v>
      </c>
      <c r="Y823" s="10">
        <v>3.8971227000000002</v>
      </c>
      <c r="Z823" s="10">
        <v>3.8946603999999998</v>
      </c>
      <c r="AA823" s="10">
        <v>3.8913856</v>
      </c>
      <c r="AB823" s="10">
        <v>3.8872710000000001</v>
      </c>
      <c r="AC823" s="10">
        <v>3.8824991</v>
      </c>
      <c r="AD823" s="10">
        <v>3.8772978999999999</v>
      </c>
      <c r="AE823" s="10">
        <v>3.8718954000000001</v>
      </c>
      <c r="AF823" s="10">
        <v>3.8665194999999999</v>
      </c>
      <c r="AG823" s="10">
        <v>3.8613981000000002</v>
      </c>
      <c r="AH823" s="10">
        <v>3.8567222000000001</v>
      </c>
      <c r="AI823" s="10">
        <v>3.8525201</v>
      </c>
      <c r="AJ823" s="10">
        <v>3.8487752</v>
      </c>
      <c r="AK823" s="10">
        <v>3.8454704999999998</v>
      </c>
      <c r="AL823" s="10">
        <v>3.8425894999999999</v>
      </c>
      <c r="AM823" s="10">
        <v>3.8401154000000002</v>
      </c>
      <c r="AN823" s="10">
        <v>3.8380315</v>
      </c>
      <c r="AO823" s="10">
        <v>3.8363211000000002</v>
      </c>
      <c r="AP823" s="10">
        <v>3.8349674999999999</v>
      </c>
      <c r="AQ823" s="10">
        <v>3.8339539999999999</v>
      </c>
      <c r="AR823" s="10">
        <v>3.8332638000000001</v>
      </c>
      <c r="AS823" s="10">
        <v>3.8328802</v>
      </c>
      <c r="AT823" s="10">
        <v>3.8327882</v>
      </c>
      <c r="AU823" s="10">
        <v>3.8329789000000001</v>
      </c>
      <c r="AV823" s="10">
        <v>3.8334451999999999</v>
      </c>
      <c r="AW823" s="10">
        <v>3.8341799000000001</v>
      </c>
      <c r="AX823" s="10">
        <v>3.8351758999999999</v>
      </c>
      <c r="AY823" s="10">
        <v>3.8364259000000001</v>
      </c>
      <c r="AZ823" s="10">
        <v>3.8379229000000001</v>
      </c>
      <c r="BA823" s="10">
        <v>3.8396596000000001</v>
      </c>
      <c r="BB823" s="10">
        <v>3.8416288000000001</v>
      </c>
      <c r="BC823" s="10">
        <v>3.8438235000000001</v>
      </c>
      <c r="BD823" s="10">
        <v>3.8462364</v>
      </c>
      <c r="BE823" s="10">
        <v>3.8488603000000001</v>
      </c>
      <c r="BF823" s="10">
        <v>3.8516887</v>
      </c>
      <c r="BG823" s="10">
        <v>3.8547177000000001</v>
      </c>
      <c r="BH823" s="10">
        <v>3.8579438000000001</v>
      </c>
      <c r="BI823" s="10">
        <v>3.8613639000000002</v>
      </c>
      <c r="BJ823" s="10">
        <v>3.8649746999999999</v>
      </c>
      <c r="BK823" s="10">
        <v>3.8687727999999999</v>
      </c>
      <c r="BL823" s="10">
        <v>3.8727551</v>
      </c>
      <c r="BM823" s="10">
        <v>3.8769182999999998</v>
      </c>
      <c r="BN823" s="10">
        <v>3.8812590999999999</v>
      </c>
      <c r="BO823" s="10">
        <v>3.8857740999999999</v>
      </c>
      <c r="BP823" s="10">
        <v>3.8904603</v>
      </c>
      <c r="BQ823" s="10">
        <v>3.8953142000000001</v>
      </c>
      <c r="BR823" s="10">
        <v>3.9278032999999999</v>
      </c>
      <c r="BS823" s="10">
        <v>3.9656623999999998</v>
      </c>
      <c r="BU823" s="9">
        <v>122.26</v>
      </c>
      <c r="BV823" s="9">
        <v>122.24</v>
      </c>
      <c r="BW823" s="9">
        <v>121.68</v>
      </c>
      <c r="BX823" s="9">
        <v>121.78</v>
      </c>
      <c r="BY823" s="9">
        <v>120.06</v>
      </c>
      <c r="BZ823" s="9">
        <v>120.73</v>
      </c>
      <c r="CA823" s="9">
        <v>122.54</v>
      </c>
      <c r="CB823" s="9">
        <v>119.8</v>
      </c>
      <c r="CC823" s="9">
        <v>122.57</v>
      </c>
      <c r="CD823" s="9">
        <v>125.03</v>
      </c>
      <c r="CE823" s="9">
        <v>124.36</v>
      </c>
      <c r="CF823" s="9">
        <v>122.95</v>
      </c>
      <c r="CG823" s="9">
        <v>118.46</v>
      </c>
      <c r="CH823" s="9">
        <v>99.68</v>
      </c>
      <c r="CI823" s="9">
        <v>91.8</v>
      </c>
      <c r="CJ823" s="9">
        <v>90.6</v>
      </c>
      <c r="CK823" s="9">
        <v>90.76</v>
      </c>
      <c r="CL823" s="9">
        <v>91.21</v>
      </c>
      <c r="CM823" s="9">
        <v>91.54</v>
      </c>
      <c r="CN823" s="9">
        <v>93.14</v>
      </c>
      <c r="CO823" s="9">
        <v>94.3</v>
      </c>
      <c r="CP823" s="9">
        <v>95.43</v>
      </c>
      <c r="CQ823" s="9">
        <v>99.13</v>
      </c>
      <c r="CR823" s="9">
        <v>98.78</v>
      </c>
      <c r="CS823" s="9">
        <v>91.31</v>
      </c>
      <c r="CT823" s="9">
        <v>78.599999999999994</v>
      </c>
      <c r="CU823" s="9">
        <v>73.12</v>
      </c>
      <c r="CV823" s="9">
        <v>71.8</v>
      </c>
      <c r="CW823" s="9">
        <v>72.63</v>
      </c>
      <c r="CX823" s="9">
        <v>72.98</v>
      </c>
      <c r="CY823" s="9">
        <v>73.52</v>
      </c>
      <c r="CZ823" s="9">
        <v>76.94</v>
      </c>
      <c r="DA823" s="9">
        <v>79.41</v>
      </c>
      <c r="DB823" s="9">
        <v>81.37</v>
      </c>
      <c r="DC823" s="9">
        <v>82.7</v>
      </c>
      <c r="DD823" s="9">
        <v>82.49</v>
      </c>
      <c r="DE823" s="9">
        <v>77.23</v>
      </c>
      <c r="DF823" s="9">
        <v>67.84</v>
      </c>
      <c r="DG823" s="9">
        <v>62.7</v>
      </c>
      <c r="DH823" s="9">
        <v>60.88</v>
      </c>
      <c r="DI823" s="9">
        <v>60.8</v>
      </c>
      <c r="DJ823" s="9">
        <v>60.8</v>
      </c>
      <c r="DK823" s="9">
        <v>63.83</v>
      </c>
      <c r="DL823" s="9">
        <v>68.05</v>
      </c>
      <c r="DM823" s="9">
        <v>70.16</v>
      </c>
      <c r="DN823" s="9">
        <v>71.19</v>
      </c>
      <c r="DO823" s="9">
        <v>71.52</v>
      </c>
      <c r="DP823" s="9">
        <v>70.28</v>
      </c>
      <c r="DR823" s="9">
        <v>100.95</v>
      </c>
      <c r="DS823" s="9">
        <v>98.85</v>
      </c>
      <c r="DT823" s="9">
        <v>92.95</v>
      </c>
      <c r="DU823" s="9">
        <v>92.15</v>
      </c>
      <c r="DV823" s="9">
        <v>94</v>
      </c>
      <c r="DW823" s="9">
        <v>94.65</v>
      </c>
      <c r="DX823" s="9">
        <v>95.35</v>
      </c>
      <c r="DY823" s="9">
        <v>100.1</v>
      </c>
      <c r="DZ823" s="9">
        <v>100.2</v>
      </c>
      <c r="EA823" s="9">
        <v>101.6</v>
      </c>
      <c r="EB823" s="9">
        <v>104.7</v>
      </c>
      <c r="EC823" s="9">
        <v>105.05</v>
      </c>
      <c r="ED823" s="9">
        <v>99.6</v>
      </c>
      <c r="EE823" s="9">
        <v>78.3</v>
      </c>
      <c r="EF823" s="9">
        <v>71.7</v>
      </c>
      <c r="EG823" s="9">
        <v>71.349999999999994</v>
      </c>
      <c r="EH823" s="9">
        <v>71.95</v>
      </c>
      <c r="EI823" s="9">
        <v>72.650000000000006</v>
      </c>
      <c r="EJ823" s="9">
        <v>75.099999999999994</v>
      </c>
      <c r="EK823" s="9">
        <v>82.1</v>
      </c>
      <c r="EL823" s="9">
        <v>84.35</v>
      </c>
      <c r="EM823" s="9">
        <v>84.7</v>
      </c>
      <c r="EN823" s="9">
        <v>84.75</v>
      </c>
      <c r="EO823" s="9">
        <v>84.05</v>
      </c>
      <c r="EP823" s="9">
        <v>79.3</v>
      </c>
      <c r="EQ823" s="9">
        <v>65.849999999999994</v>
      </c>
      <c r="ER823" s="9">
        <v>61.65</v>
      </c>
      <c r="ES823" s="9">
        <v>61.4</v>
      </c>
      <c r="ET823" s="9">
        <v>61.7</v>
      </c>
      <c r="EU823" s="9">
        <v>62.3</v>
      </c>
      <c r="EV823" s="9">
        <v>65.099999999999994</v>
      </c>
      <c r="EW823" s="9">
        <v>73.05</v>
      </c>
      <c r="EX823" s="9">
        <v>75.599999999999994</v>
      </c>
      <c r="EY823" s="9">
        <v>75.849999999999994</v>
      </c>
      <c r="EZ823" s="9">
        <v>75.75</v>
      </c>
      <c r="FA823" s="9">
        <v>75.2</v>
      </c>
      <c r="FB823" s="9">
        <v>72.400000000000006</v>
      </c>
      <c r="FC823" s="9">
        <v>64.650000000000006</v>
      </c>
      <c r="FD823" s="9">
        <v>62.2</v>
      </c>
      <c r="FE823" s="9">
        <v>62.05</v>
      </c>
      <c r="FF823" s="9">
        <v>62.25</v>
      </c>
      <c r="FG823" s="9">
        <v>62.65</v>
      </c>
      <c r="FH823" s="9">
        <v>64.45</v>
      </c>
      <c r="FI823" s="9">
        <v>69.5</v>
      </c>
      <c r="FJ823" s="9">
        <v>71.150000000000006</v>
      </c>
      <c r="FK823" s="9">
        <v>71.400000000000006</v>
      </c>
      <c r="FL823" s="9">
        <v>71.349999999999994</v>
      </c>
      <c r="FM823" s="9">
        <v>70.900000000000006</v>
      </c>
      <c r="FO823" s="9">
        <v>83.903999999999996</v>
      </c>
      <c r="FP823" s="7">
        <v>75.19</v>
      </c>
      <c r="FQ823" s="9">
        <v>1.2618</v>
      </c>
      <c r="FT823" s="7">
        <v>4.21</v>
      </c>
      <c r="FU823" s="7">
        <v>4.51</v>
      </c>
      <c r="FV823" s="9">
        <v>84.063900000000004</v>
      </c>
      <c r="FX823" s="9">
        <v>74.739999999999995</v>
      </c>
      <c r="FY823" s="9">
        <v>74.09</v>
      </c>
      <c r="FZ823" s="9">
        <v>72.91</v>
      </c>
      <c r="GA823" s="9">
        <v>71.040000000000006</v>
      </c>
      <c r="GB823" s="9">
        <v>69.2</v>
      </c>
    </row>
    <row r="824" spans="1:184" x14ac:dyDescent="0.25">
      <c r="A824" s="6">
        <f t="shared" si="149"/>
        <v>45705</v>
      </c>
      <c r="B824" s="13">
        <f t="shared" si="165"/>
        <v>2</v>
      </c>
      <c r="C824" s="13">
        <f t="shared" si="166"/>
        <v>2025</v>
      </c>
      <c r="D824">
        <f t="shared" si="167"/>
        <v>202502</v>
      </c>
      <c r="E824">
        <f t="shared" si="168"/>
        <v>1</v>
      </c>
      <c r="F824">
        <f t="shared" si="169"/>
        <v>202501</v>
      </c>
      <c r="G824" t="s">
        <v>2023</v>
      </c>
      <c r="H824" s="9">
        <v>4.5</v>
      </c>
      <c r="I824" s="9">
        <v>4.4541000000000004</v>
      </c>
      <c r="J824" s="10">
        <v>4.4461073999999998</v>
      </c>
      <c r="K824" s="10">
        <v>4.3684205</v>
      </c>
      <c r="L824" s="10">
        <v>4.2782583000000001</v>
      </c>
      <c r="M824" s="10">
        <v>4.1856340000000003</v>
      </c>
      <c r="N824" s="10">
        <v>4.1011131000000001</v>
      </c>
      <c r="O824" s="10">
        <v>4.0301993999999999</v>
      </c>
      <c r="P824" s="10">
        <v>3.9747300000000001</v>
      </c>
      <c r="Q824" s="10">
        <v>3.9346768999999999</v>
      </c>
      <c r="R824" s="10">
        <v>3.9080059999999999</v>
      </c>
      <c r="S824" s="10">
        <v>3.8923005000000002</v>
      </c>
      <c r="T824" s="10">
        <v>3.8850207999999999</v>
      </c>
      <c r="U824" s="10">
        <v>3.8833695000000001</v>
      </c>
      <c r="V824" s="10">
        <v>3.8838606000000002</v>
      </c>
      <c r="W824" s="10">
        <v>3.8853513999999998</v>
      </c>
      <c r="X824" s="10">
        <v>3.8873852000000002</v>
      </c>
      <c r="Y824" s="10">
        <v>3.8895054</v>
      </c>
      <c r="Z824" s="10">
        <v>3.8912553999999999</v>
      </c>
      <c r="AA824" s="10">
        <v>3.8921784000000001</v>
      </c>
      <c r="AB824" s="10">
        <v>3.8919475000000001</v>
      </c>
      <c r="AC824" s="10">
        <v>3.8906828</v>
      </c>
      <c r="AD824" s="10">
        <v>3.8886007999999999</v>
      </c>
      <c r="AE824" s="10">
        <v>3.8859181</v>
      </c>
      <c r="AF824" s="10">
        <v>3.8828513</v>
      </c>
      <c r="AG824" s="10">
        <v>3.8796168999999998</v>
      </c>
      <c r="AH824" s="10">
        <v>3.8763980999999998</v>
      </c>
      <c r="AI824" s="10">
        <v>3.8732449999999998</v>
      </c>
      <c r="AJ824" s="10">
        <v>3.8701743999999998</v>
      </c>
      <c r="AK824" s="10">
        <v>3.8672029000000001</v>
      </c>
      <c r="AL824" s="10">
        <v>3.8643474000000002</v>
      </c>
      <c r="AM824" s="10">
        <v>3.8616245</v>
      </c>
      <c r="AN824" s="10">
        <v>3.8590510999999998</v>
      </c>
      <c r="AO824" s="10">
        <v>3.8566438000000001</v>
      </c>
      <c r="AP824" s="10">
        <v>3.8544195000000001</v>
      </c>
      <c r="AQ824" s="10">
        <v>3.8523947999999999</v>
      </c>
      <c r="AR824" s="10">
        <v>3.8505864999999999</v>
      </c>
      <c r="AS824" s="10">
        <v>3.8490112999999999</v>
      </c>
      <c r="AT824" s="10">
        <v>3.8476835</v>
      </c>
      <c r="AU824" s="10">
        <v>3.8466070999999999</v>
      </c>
      <c r="AV824" s="10">
        <v>3.8457835</v>
      </c>
      <c r="AW824" s="10">
        <v>3.8452142999999999</v>
      </c>
      <c r="AX824" s="10">
        <v>3.8449008999999998</v>
      </c>
      <c r="AY824" s="10">
        <v>3.8448448000000002</v>
      </c>
      <c r="AZ824" s="10">
        <v>3.8450475000000002</v>
      </c>
      <c r="BA824" s="10">
        <v>3.8455105000000001</v>
      </c>
      <c r="BB824" s="10">
        <v>3.8462352000000002</v>
      </c>
      <c r="BC824" s="10">
        <v>3.8472230999999999</v>
      </c>
      <c r="BD824" s="10">
        <v>3.8484758000000001</v>
      </c>
      <c r="BE824" s="10">
        <v>3.8499946999999999</v>
      </c>
      <c r="BF824" s="10">
        <v>3.8517809000000001</v>
      </c>
      <c r="BG824" s="10">
        <v>3.8538337999999999</v>
      </c>
      <c r="BH824" s="10">
        <v>3.8561521000000001</v>
      </c>
      <c r="BI824" s="10">
        <v>3.8587343000000001</v>
      </c>
      <c r="BJ824" s="10">
        <v>3.8615792999999998</v>
      </c>
      <c r="BK824" s="10">
        <v>3.8646856999999999</v>
      </c>
      <c r="BL824" s="10">
        <v>3.8680522000000002</v>
      </c>
      <c r="BM824" s="10">
        <v>3.8716775999999999</v>
      </c>
      <c r="BN824" s="10">
        <v>3.8755603000000001</v>
      </c>
      <c r="BO824" s="10">
        <v>3.8796993</v>
      </c>
      <c r="BP824" s="10">
        <v>3.8840932000000001</v>
      </c>
      <c r="BQ824" s="10">
        <v>3.8887406000000002</v>
      </c>
      <c r="BR824" s="10">
        <v>3.9216769</v>
      </c>
      <c r="BS824" s="10">
        <v>3.9621884999999999</v>
      </c>
      <c r="BU824" s="9">
        <v>115.72</v>
      </c>
      <c r="BV824" s="9">
        <v>115.55</v>
      </c>
      <c r="BW824" s="9">
        <v>115.09</v>
      </c>
      <c r="BX824" s="9">
        <v>115.23</v>
      </c>
      <c r="BY824" s="9">
        <v>113.46</v>
      </c>
      <c r="BZ824" s="9">
        <v>114.06</v>
      </c>
      <c r="CA824" s="9">
        <v>116.25</v>
      </c>
      <c r="CB824" s="9">
        <v>113.88</v>
      </c>
      <c r="CC824" s="9">
        <v>116.87</v>
      </c>
      <c r="CD824" s="9">
        <v>118.49</v>
      </c>
      <c r="CE824" s="9">
        <v>117.09</v>
      </c>
      <c r="CF824" s="9">
        <v>115.84</v>
      </c>
      <c r="CG824" s="9">
        <v>111.74</v>
      </c>
      <c r="CH824" s="9">
        <v>94.02</v>
      </c>
      <c r="CI824" s="9">
        <v>86.88</v>
      </c>
      <c r="CJ824" s="9">
        <v>85.28</v>
      </c>
      <c r="CK824" s="9">
        <v>85.38</v>
      </c>
      <c r="CL824" s="9">
        <v>85.86</v>
      </c>
      <c r="CM824" s="9">
        <v>86.16</v>
      </c>
      <c r="CN824" s="9">
        <v>88.07</v>
      </c>
      <c r="CO824" s="9">
        <v>89.74</v>
      </c>
      <c r="CP824" s="9">
        <v>90.86</v>
      </c>
      <c r="CQ824" s="9">
        <v>94.51</v>
      </c>
      <c r="CR824" s="9">
        <v>94.33</v>
      </c>
      <c r="CS824" s="9">
        <v>86.95</v>
      </c>
      <c r="CT824" s="9">
        <v>76.650000000000006</v>
      </c>
      <c r="CU824" s="9">
        <v>71.599999999999994</v>
      </c>
      <c r="CV824" s="9">
        <v>70.290000000000006</v>
      </c>
      <c r="CW824" s="9">
        <v>71.209999999999994</v>
      </c>
      <c r="CX824" s="9">
        <v>71.569999999999993</v>
      </c>
      <c r="CY824" s="9">
        <v>72.12</v>
      </c>
      <c r="CZ824" s="9">
        <v>75.73</v>
      </c>
      <c r="DA824" s="9">
        <v>78.2</v>
      </c>
      <c r="DB824" s="9">
        <v>80.430000000000007</v>
      </c>
      <c r="DC824" s="9">
        <v>81.81</v>
      </c>
      <c r="DD824" s="9">
        <v>81.69</v>
      </c>
      <c r="DE824" s="9">
        <v>76.64</v>
      </c>
      <c r="DF824" s="9">
        <v>68.94</v>
      </c>
      <c r="DG824" s="9">
        <v>63.75</v>
      </c>
      <c r="DH824" s="9">
        <v>61.89</v>
      </c>
      <c r="DI824" s="9">
        <v>61.78</v>
      </c>
      <c r="DJ824" s="9">
        <v>61.76</v>
      </c>
      <c r="DK824" s="9">
        <v>64.459999999999994</v>
      </c>
      <c r="DL824" s="9">
        <v>68.569999999999993</v>
      </c>
      <c r="DM824" s="9">
        <v>70.680000000000007</v>
      </c>
      <c r="DN824" s="9">
        <v>71.709999999999994</v>
      </c>
      <c r="DO824" s="9">
        <v>71.989999999999995</v>
      </c>
      <c r="DP824" s="9">
        <v>70.75</v>
      </c>
      <c r="DR824" s="9">
        <v>94.9</v>
      </c>
      <c r="DS824" s="9">
        <v>93.05</v>
      </c>
      <c r="DT824" s="9">
        <v>87.85</v>
      </c>
      <c r="DU824" s="9">
        <v>88.05</v>
      </c>
      <c r="DV824" s="9">
        <v>89.05</v>
      </c>
      <c r="DW824" s="9">
        <v>89.75</v>
      </c>
      <c r="DX824" s="9">
        <v>90.45</v>
      </c>
      <c r="DY824" s="9">
        <v>95.1</v>
      </c>
      <c r="DZ824" s="9">
        <v>95.2</v>
      </c>
      <c r="EA824" s="9">
        <v>96.6</v>
      </c>
      <c r="EB824" s="9">
        <v>99.7</v>
      </c>
      <c r="EC824" s="9">
        <v>100.05</v>
      </c>
      <c r="ED824" s="9">
        <v>94.6</v>
      </c>
      <c r="EE824" s="9">
        <v>74.75</v>
      </c>
      <c r="EF824" s="9">
        <v>68.55</v>
      </c>
      <c r="EG824" s="9">
        <v>68.2</v>
      </c>
      <c r="EH824" s="9">
        <v>68.75</v>
      </c>
      <c r="EI824" s="9">
        <v>69.45</v>
      </c>
      <c r="EJ824" s="9">
        <v>72.099999999999994</v>
      </c>
      <c r="EK824" s="9">
        <v>79.45</v>
      </c>
      <c r="EL824" s="9">
        <v>81.8</v>
      </c>
      <c r="EM824" s="9">
        <v>82.15</v>
      </c>
      <c r="EN824" s="9">
        <v>82.2</v>
      </c>
      <c r="EO824" s="9">
        <v>81.45</v>
      </c>
      <c r="EP824" s="9">
        <v>76.900000000000006</v>
      </c>
      <c r="EQ824" s="9">
        <v>64.349999999999994</v>
      </c>
      <c r="ER824" s="9">
        <v>60.4</v>
      </c>
      <c r="ES824" s="9">
        <v>60.15</v>
      </c>
      <c r="ET824" s="9">
        <v>60.4</v>
      </c>
      <c r="EU824" s="9">
        <v>61</v>
      </c>
      <c r="EV824" s="9">
        <v>63.9</v>
      </c>
      <c r="EW824" s="9">
        <v>71.900000000000006</v>
      </c>
      <c r="EX824" s="9">
        <v>74.45</v>
      </c>
      <c r="EY824" s="9">
        <v>74.7</v>
      </c>
      <c r="EZ824" s="9">
        <v>74.599999999999994</v>
      </c>
      <c r="FA824" s="9">
        <v>74.05</v>
      </c>
      <c r="FB824" s="9">
        <v>71.2</v>
      </c>
      <c r="FC824" s="9">
        <v>63.45</v>
      </c>
      <c r="FD824" s="9">
        <v>61.05</v>
      </c>
      <c r="FE824" s="9">
        <v>60.9</v>
      </c>
      <c r="FF824" s="9">
        <v>61.1</v>
      </c>
      <c r="FG824" s="9">
        <v>61.5</v>
      </c>
      <c r="FH824" s="9">
        <v>63.35</v>
      </c>
      <c r="FI824" s="9">
        <v>68.349999999999994</v>
      </c>
      <c r="FJ824" s="9">
        <v>70</v>
      </c>
      <c r="FK824" s="9">
        <v>70.25</v>
      </c>
      <c r="FL824" s="9">
        <v>70.2</v>
      </c>
      <c r="FM824" s="9">
        <v>69.75</v>
      </c>
      <c r="FO824" s="9">
        <v>83.962800000000001</v>
      </c>
      <c r="FP824" s="7">
        <v>75.81</v>
      </c>
      <c r="FQ824" s="9">
        <v>1.2606999999999999</v>
      </c>
      <c r="FT824" s="7">
        <v>4.22</v>
      </c>
      <c r="FU824" s="7">
        <v>4.53</v>
      </c>
      <c r="FV824" s="9">
        <v>84.125299999999996</v>
      </c>
      <c r="FX824" s="9">
        <v>75.22</v>
      </c>
      <c r="FY824" s="9">
        <v>74.55</v>
      </c>
      <c r="FZ824" s="9">
        <v>73.319999999999993</v>
      </c>
      <c r="GA824" s="9">
        <v>71.349999999999994</v>
      </c>
      <c r="GB824" s="9">
        <v>69.52</v>
      </c>
    </row>
    <row r="825" spans="1:184" x14ac:dyDescent="0.25">
      <c r="A825" s="6">
        <f t="shared" si="149"/>
        <v>45706</v>
      </c>
      <c r="B825" s="13">
        <f t="shared" si="165"/>
        <v>2</v>
      </c>
      <c r="C825" s="13">
        <f t="shared" si="166"/>
        <v>2025</v>
      </c>
      <c r="D825">
        <f t="shared" si="167"/>
        <v>202502</v>
      </c>
      <c r="E825">
        <f t="shared" si="168"/>
        <v>1</v>
      </c>
      <c r="F825">
        <f t="shared" si="169"/>
        <v>202501</v>
      </c>
      <c r="G825" t="s">
        <v>2024</v>
      </c>
      <c r="H825" s="9">
        <v>4.5</v>
      </c>
      <c r="I825" s="9">
        <v>4.4542000000000002</v>
      </c>
      <c r="J825" s="10">
        <v>4.4516226999999997</v>
      </c>
      <c r="K825" s="10">
        <v>4.3801002000000002</v>
      </c>
      <c r="L825" s="10">
        <v>4.2942144999999998</v>
      </c>
      <c r="M825" s="10">
        <v>4.2065413999999999</v>
      </c>
      <c r="N825" s="10">
        <v>4.1272704999999998</v>
      </c>
      <c r="O825" s="10">
        <v>4.0608243999999996</v>
      </c>
      <c r="P825" s="10">
        <v>4.0088230999999999</v>
      </c>
      <c r="Q825" s="10">
        <v>3.9714195999999999</v>
      </c>
      <c r="R825" s="10">
        <v>3.9474423999999999</v>
      </c>
      <c r="S825" s="10">
        <v>3.9344090999999999</v>
      </c>
      <c r="T825" s="10">
        <v>3.9297647000000002</v>
      </c>
      <c r="U825" s="10">
        <v>3.9304342999999999</v>
      </c>
      <c r="V825" s="10">
        <v>3.9322781</v>
      </c>
      <c r="W825" s="10">
        <v>3.9341401</v>
      </c>
      <c r="X825" s="10">
        <v>3.9357345000000001</v>
      </c>
      <c r="Y825" s="10">
        <v>3.9367752999999999</v>
      </c>
      <c r="Z825" s="10">
        <v>3.9369768999999999</v>
      </c>
      <c r="AA825" s="10">
        <v>3.9360533000000002</v>
      </c>
      <c r="AB825" s="10">
        <v>3.9338261000000001</v>
      </c>
      <c r="AC825" s="10">
        <v>3.9304874000000001</v>
      </c>
      <c r="AD825" s="10">
        <v>3.9263092999999998</v>
      </c>
      <c r="AE825" s="10">
        <v>3.9215637999999999</v>
      </c>
      <c r="AF825" s="10">
        <v>3.9165228999999999</v>
      </c>
      <c r="AG825" s="10">
        <v>3.9114586999999998</v>
      </c>
      <c r="AH825" s="10">
        <v>3.9065984</v>
      </c>
      <c r="AI825" s="10">
        <v>3.9019903</v>
      </c>
      <c r="AJ825" s="10">
        <v>3.8976380000000002</v>
      </c>
      <c r="AK825" s="10">
        <v>3.8935450999999999</v>
      </c>
      <c r="AL825" s="10">
        <v>3.8897149999999998</v>
      </c>
      <c r="AM825" s="10">
        <v>3.8861512999999999</v>
      </c>
      <c r="AN825" s="10">
        <v>3.8828577000000002</v>
      </c>
      <c r="AO825" s="10">
        <v>3.8798374999999998</v>
      </c>
      <c r="AP825" s="10">
        <v>3.8770943999999998</v>
      </c>
      <c r="AQ825" s="10">
        <v>3.8746320000000001</v>
      </c>
      <c r="AR825" s="10">
        <v>3.8724536000000001</v>
      </c>
      <c r="AS825" s="10">
        <v>3.8705630000000002</v>
      </c>
      <c r="AT825" s="10">
        <v>3.8689627999999998</v>
      </c>
      <c r="AU825" s="10">
        <v>3.8676520999999999</v>
      </c>
      <c r="AV825" s="10">
        <v>3.8666292000000002</v>
      </c>
      <c r="AW825" s="10">
        <v>3.8658923000000001</v>
      </c>
      <c r="AX825" s="10">
        <v>3.8654396000000002</v>
      </c>
      <c r="AY825" s="10">
        <v>3.8652695000000001</v>
      </c>
      <c r="AZ825" s="10">
        <v>3.8653802000000002</v>
      </c>
      <c r="BA825" s="10">
        <v>3.8657697999999998</v>
      </c>
      <c r="BB825" s="10">
        <v>3.8664367999999998</v>
      </c>
      <c r="BC825" s="10">
        <v>3.8673793000000001</v>
      </c>
      <c r="BD825" s="10">
        <v>3.8685957000000002</v>
      </c>
      <c r="BE825" s="10">
        <v>3.8700839999999999</v>
      </c>
      <c r="BF825" s="10">
        <v>3.8718427000000002</v>
      </c>
      <c r="BG825" s="10">
        <v>3.8738700000000001</v>
      </c>
      <c r="BH825" s="10">
        <v>3.8761643000000001</v>
      </c>
      <c r="BI825" s="10">
        <v>3.8787238999999998</v>
      </c>
      <c r="BJ825" s="10">
        <v>3.8815472</v>
      </c>
      <c r="BK825" s="10">
        <v>3.8846324999999999</v>
      </c>
      <c r="BL825" s="10">
        <v>3.8879782000000001</v>
      </c>
      <c r="BM825" s="10">
        <v>3.8915825000000002</v>
      </c>
      <c r="BN825" s="10">
        <v>3.8954439000000001</v>
      </c>
      <c r="BO825" s="10">
        <v>3.8995606999999999</v>
      </c>
      <c r="BP825" s="10">
        <v>3.9039313</v>
      </c>
      <c r="BQ825" s="10">
        <v>3.9085538</v>
      </c>
      <c r="BR825" s="10">
        <v>3.9412862</v>
      </c>
      <c r="BS825" s="10">
        <v>3.9814378000000001</v>
      </c>
      <c r="BU825" s="9">
        <v>117.9</v>
      </c>
      <c r="BV825" s="9">
        <v>118</v>
      </c>
      <c r="BW825" s="9">
        <v>117.65</v>
      </c>
      <c r="BX825" s="9">
        <v>118.01</v>
      </c>
      <c r="BY825" s="9">
        <v>116.36</v>
      </c>
      <c r="BZ825" s="9">
        <v>116.93</v>
      </c>
      <c r="CA825" s="9">
        <v>118.73</v>
      </c>
      <c r="CB825" s="9">
        <v>116.04</v>
      </c>
      <c r="CC825" s="9">
        <v>118.72</v>
      </c>
      <c r="CD825" s="9">
        <v>120.34</v>
      </c>
      <c r="CE825" s="9">
        <v>118.95</v>
      </c>
      <c r="CF825" s="9">
        <v>117.7</v>
      </c>
      <c r="CG825" s="9">
        <v>113.6</v>
      </c>
      <c r="CH825" s="9">
        <v>96.73</v>
      </c>
      <c r="CI825" s="9">
        <v>89.59</v>
      </c>
      <c r="CJ825" s="9">
        <v>87.99</v>
      </c>
      <c r="CK825" s="9">
        <v>88.03</v>
      </c>
      <c r="CL825" s="9">
        <v>88.51</v>
      </c>
      <c r="CM825" s="9">
        <v>88.81</v>
      </c>
      <c r="CN825" s="9">
        <v>90.87</v>
      </c>
      <c r="CO825" s="9">
        <v>92.54</v>
      </c>
      <c r="CP825" s="9">
        <v>93.66</v>
      </c>
      <c r="CQ825" s="9">
        <v>97.31</v>
      </c>
      <c r="CR825" s="9">
        <v>97.13</v>
      </c>
      <c r="CS825" s="9">
        <v>89.75</v>
      </c>
      <c r="CT825" s="9">
        <v>79.53</v>
      </c>
      <c r="CU825" s="9">
        <v>74.58</v>
      </c>
      <c r="CV825" s="9">
        <v>73.209999999999994</v>
      </c>
      <c r="CW825" s="9">
        <v>74.069999999999993</v>
      </c>
      <c r="CX825" s="9">
        <v>74.349999999999994</v>
      </c>
      <c r="CY825" s="9">
        <v>74.8</v>
      </c>
      <c r="CZ825" s="9">
        <v>78.66</v>
      </c>
      <c r="DA825" s="9">
        <v>81.13</v>
      </c>
      <c r="DB825" s="9">
        <v>83.36</v>
      </c>
      <c r="DC825" s="9">
        <v>84.74</v>
      </c>
      <c r="DD825" s="9">
        <v>84.62</v>
      </c>
      <c r="DE825" s="9">
        <v>79.569999999999993</v>
      </c>
      <c r="DF825" s="9">
        <v>71.14</v>
      </c>
      <c r="DG825" s="9">
        <v>65.95</v>
      </c>
      <c r="DH825" s="9">
        <v>64.09</v>
      </c>
      <c r="DI825" s="9">
        <v>63.98</v>
      </c>
      <c r="DJ825" s="9">
        <v>63.96</v>
      </c>
      <c r="DK825" s="9">
        <v>66.66</v>
      </c>
      <c r="DL825" s="9">
        <v>70.63</v>
      </c>
      <c r="DM825" s="9">
        <v>72.739999999999995</v>
      </c>
      <c r="DN825" s="9">
        <v>73.77</v>
      </c>
      <c r="DO825" s="9">
        <v>74.05</v>
      </c>
      <c r="DP825" s="9">
        <v>72.81</v>
      </c>
      <c r="DR825" s="9">
        <v>95.9</v>
      </c>
      <c r="DS825" s="9">
        <v>93.7</v>
      </c>
      <c r="DT825" s="9">
        <v>90.35</v>
      </c>
      <c r="DU825" s="9">
        <v>88.3</v>
      </c>
      <c r="DV825" s="9">
        <v>90.75</v>
      </c>
      <c r="DW825" s="9">
        <v>91.4</v>
      </c>
      <c r="DX825" s="9">
        <v>92.1</v>
      </c>
      <c r="DY825" s="9">
        <v>96.2</v>
      </c>
      <c r="DZ825" s="9">
        <v>96.3</v>
      </c>
      <c r="EA825" s="9">
        <v>97.7</v>
      </c>
      <c r="EB825" s="9">
        <v>100.7</v>
      </c>
      <c r="EC825" s="9">
        <v>101.05</v>
      </c>
      <c r="ED825" s="9">
        <v>95.6</v>
      </c>
      <c r="EE825" s="9">
        <v>75.95</v>
      </c>
      <c r="EF825" s="9">
        <v>69.849999999999994</v>
      </c>
      <c r="EG825" s="9">
        <v>69.55</v>
      </c>
      <c r="EH825" s="9">
        <v>70.099999999999994</v>
      </c>
      <c r="EI825" s="9">
        <v>70.75</v>
      </c>
      <c r="EJ825" s="9">
        <v>73.150000000000006</v>
      </c>
      <c r="EK825" s="9">
        <v>80.05</v>
      </c>
      <c r="EL825" s="9">
        <v>82.3</v>
      </c>
      <c r="EM825" s="9">
        <v>82.65</v>
      </c>
      <c r="EN825" s="9">
        <v>82.65</v>
      </c>
      <c r="EO825" s="9">
        <v>82</v>
      </c>
      <c r="EP825" s="9">
        <v>77.45</v>
      </c>
      <c r="EQ825" s="9">
        <v>64.7</v>
      </c>
      <c r="ER825" s="9">
        <v>60.7</v>
      </c>
      <c r="ES825" s="9">
        <v>60.45</v>
      </c>
      <c r="ET825" s="9">
        <v>60.75</v>
      </c>
      <c r="EU825" s="9">
        <v>61.3</v>
      </c>
      <c r="EV825" s="9">
        <v>63.95</v>
      </c>
      <c r="EW825" s="9">
        <v>71.45</v>
      </c>
      <c r="EX825" s="9">
        <v>73.849999999999994</v>
      </c>
      <c r="EY825" s="9">
        <v>74.099999999999994</v>
      </c>
      <c r="EZ825" s="9">
        <v>74</v>
      </c>
      <c r="FA825" s="9">
        <v>73.5</v>
      </c>
      <c r="FB825" s="9">
        <v>70.8</v>
      </c>
      <c r="FC825" s="9">
        <v>63.3</v>
      </c>
      <c r="FD825" s="9">
        <v>60.95</v>
      </c>
      <c r="FE825" s="9">
        <v>60.8</v>
      </c>
      <c r="FF825" s="9">
        <v>61</v>
      </c>
      <c r="FG825" s="9">
        <v>61.4</v>
      </c>
      <c r="FH825" s="9">
        <v>63.15</v>
      </c>
      <c r="FI825" s="9">
        <v>68.2</v>
      </c>
      <c r="FJ825" s="9">
        <v>69.849999999999994</v>
      </c>
      <c r="FK825" s="9">
        <v>70.05</v>
      </c>
      <c r="FL825" s="9">
        <v>70.05</v>
      </c>
      <c r="FM825" s="9">
        <v>69.599999999999994</v>
      </c>
      <c r="FO825" s="9">
        <v>84.092399999999998</v>
      </c>
      <c r="FP825" s="7">
        <v>76.459999999999994</v>
      </c>
      <c r="FQ825" s="9">
        <v>1.2615000000000001</v>
      </c>
      <c r="FT825" s="7">
        <v>4.24</v>
      </c>
      <c r="FU825" s="7">
        <v>4.5599999999999996</v>
      </c>
      <c r="FV825" s="9">
        <v>84.260599999999997</v>
      </c>
      <c r="FX825" s="9">
        <v>75.84</v>
      </c>
      <c r="FY825" s="9">
        <v>74.989999999999995</v>
      </c>
      <c r="FZ825" s="9">
        <v>73.66</v>
      </c>
      <c r="GA825" s="9">
        <v>71.56</v>
      </c>
      <c r="GB825" s="9">
        <v>69.540000000000006</v>
      </c>
    </row>
    <row r="826" spans="1:184" x14ac:dyDescent="0.25">
      <c r="A826" s="6">
        <f t="shared" si="149"/>
        <v>45707</v>
      </c>
      <c r="B826" s="13">
        <f t="shared" si="165"/>
        <v>2</v>
      </c>
      <c r="C826" s="13">
        <f t="shared" si="166"/>
        <v>2025</v>
      </c>
      <c r="D826">
        <f t="shared" si="167"/>
        <v>202502</v>
      </c>
      <c r="E826">
        <f t="shared" si="168"/>
        <v>1</v>
      </c>
      <c r="F826">
        <f t="shared" si="169"/>
        <v>202501</v>
      </c>
      <c r="G826" t="s">
        <v>2025</v>
      </c>
      <c r="H826" s="9">
        <v>4.5</v>
      </c>
      <c r="I826" s="9">
        <v>4.4542999999999999</v>
      </c>
      <c r="J826" s="10">
        <v>4.4582888000000001</v>
      </c>
      <c r="K826" s="10">
        <v>4.3867693000000001</v>
      </c>
      <c r="L826" s="10">
        <v>4.3006902</v>
      </c>
      <c r="M826" s="10">
        <v>4.2136922999999999</v>
      </c>
      <c r="N826" s="10">
        <v>4.1362560000000004</v>
      </c>
      <c r="O826" s="10">
        <v>4.0726367999999997</v>
      </c>
      <c r="P826" s="10">
        <v>4.0244764999999996</v>
      </c>
      <c r="Q826" s="10">
        <v>3.9913268</v>
      </c>
      <c r="R826" s="10">
        <v>3.9714855</v>
      </c>
      <c r="S826" s="10">
        <v>3.9624556000000002</v>
      </c>
      <c r="T826" s="10">
        <v>3.9616123000000001</v>
      </c>
      <c r="U826" s="10">
        <v>3.9658921</v>
      </c>
      <c r="V826" s="10">
        <v>3.9711669000000001</v>
      </c>
      <c r="W826" s="10">
        <v>3.9762488999999999</v>
      </c>
      <c r="X826" s="10">
        <v>3.9807993000000002</v>
      </c>
      <c r="Y826" s="10">
        <v>3.9844792999999998</v>
      </c>
      <c r="Z826" s="10">
        <v>3.9869501000000001</v>
      </c>
      <c r="AA826" s="10">
        <v>3.9878729000000002</v>
      </c>
      <c r="AB826" s="10">
        <v>3.9870336000000002</v>
      </c>
      <c r="AC826" s="10">
        <v>3.9846474999999999</v>
      </c>
      <c r="AD826" s="10">
        <v>3.981023</v>
      </c>
      <c r="AE826" s="10">
        <v>3.9764681999999998</v>
      </c>
      <c r="AF826" s="10">
        <v>3.9712912999999999</v>
      </c>
      <c r="AG826" s="10">
        <v>3.9658004999999998</v>
      </c>
      <c r="AH826" s="10">
        <v>3.9602590000000002</v>
      </c>
      <c r="AI826" s="10">
        <v>3.9547488999999998</v>
      </c>
      <c r="AJ826" s="10">
        <v>3.9493079</v>
      </c>
      <c r="AK826" s="10">
        <v>3.9439728999999999</v>
      </c>
      <c r="AL826" s="10">
        <v>3.9387813999999999</v>
      </c>
      <c r="AM826" s="10">
        <v>3.9337705999999999</v>
      </c>
      <c r="AN826" s="10">
        <v>3.9289778000000002</v>
      </c>
      <c r="AO826" s="10">
        <v>3.9244401999999998</v>
      </c>
      <c r="AP826" s="10">
        <v>3.9201952000000002</v>
      </c>
      <c r="AQ826" s="10">
        <v>3.91628</v>
      </c>
      <c r="AR826" s="10">
        <v>3.9127318999999998</v>
      </c>
      <c r="AS826" s="10">
        <v>3.9095881000000001</v>
      </c>
      <c r="AT826" s="10">
        <v>3.9068800000000001</v>
      </c>
      <c r="AU826" s="10">
        <v>3.9046094</v>
      </c>
      <c r="AV826" s="10">
        <v>3.9027694999999998</v>
      </c>
      <c r="AW826" s="10">
        <v>3.9013532999999998</v>
      </c>
      <c r="AX826" s="10">
        <v>3.9003538</v>
      </c>
      <c r="AY826" s="10">
        <v>3.8997639999999998</v>
      </c>
      <c r="AZ826" s="10">
        <v>3.8995769999999998</v>
      </c>
      <c r="BA826" s="10">
        <v>3.8997858000000001</v>
      </c>
      <c r="BB826" s="10">
        <v>3.9003834999999998</v>
      </c>
      <c r="BC826" s="10">
        <v>3.9013631000000002</v>
      </c>
      <c r="BD826" s="10">
        <v>3.9027175999999999</v>
      </c>
      <c r="BE826" s="10">
        <v>3.9044401</v>
      </c>
      <c r="BF826" s="10">
        <v>3.9065232000000001</v>
      </c>
      <c r="BG826" s="10">
        <v>3.908957</v>
      </c>
      <c r="BH826" s="10">
        <v>3.9117315000000001</v>
      </c>
      <c r="BI826" s="10">
        <v>3.9148361999999999</v>
      </c>
      <c r="BJ826" s="10">
        <v>3.9182608999999999</v>
      </c>
      <c r="BK826" s="10">
        <v>3.9219952999999999</v>
      </c>
      <c r="BL826" s="10">
        <v>3.9260291</v>
      </c>
      <c r="BM826" s="10">
        <v>3.9303520000000001</v>
      </c>
      <c r="BN826" s="10">
        <v>3.9349538000000002</v>
      </c>
      <c r="BO826" s="10">
        <v>3.9398241999999999</v>
      </c>
      <c r="BP826" s="10">
        <v>3.9449529000000001</v>
      </c>
      <c r="BQ826" s="10">
        <v>3.9503295</v>
      </c>
      <c r="BR826" s="10">
        <v>3.9872420000000002</v>
      </c>
      <c r="BS826" s="10">
        <v>4.0306164000000004</v>
      </c>
      <c r="BU826" s="9">
        <v>114.98</v>
      </c>
      <c r="BV826" s="9">
        <v>115.32</v>
      </c>
      <c r="BW826" s="9">
        <v>115.19</v>
      </c>
      <c r="BX826" s="9">
        <v>115.61</v>
      </c>
      <c r="BY826" s="9">
        <v>114.05</v>
      </c>
      <c r="BZ826" s="9">
        <v>114.4</v>
      </c>
      <c r="CA826" s="9">
        <v>116.29</v>
      </c>
      <c r="CB826" s="9">
        <v>114.14</v>
      </c>
      <c r="CC826" s="9">
        <v>117.09</v>
      </c>
      <c r="CD826" s="9">
        <v>118.3</v>
      </c>
      <c r="CE826" s="9">
        <v>116.86</v>
      </c>
      <c r="CF826" s="9">
        <v>115.59</v>
      </c>
      <c r="CG826" s="9">
        <v>111.58</v>
      </c>
      <c r="CH826" s="9">
        <v>95.7</v>
      </c>
      <c r="CI826" s="9">
        <v>88.75</v>
      </c>
      <c r="CJ826" s="9">
        <v>87.15</v>
      </c>
      <c r="CK826" s="9">
        <v>87.06</v>
      </c>
      <c r="CL826" s="9">
        <v>87.46</v>
      </c>
      <c r="CM826" s="9">
        <v>87.64</v>
      </c>
      <c r="CN826" s="9">
        <v>89.55</v>
      </c>
      <c r="CO826" s="9">
        <v>91.46</v>
      </c>
      <c r="CP826" s="9">
        <v>92.58</v>
      </c>
      <c r="CQ826" s="9">
        <v>96.33</v>
      </c>
      <c r="CR826" s="9">
        <v>96.15</v>
      </c>
      <c r="CS826" s="9">
        <v>88.77</v>
      </c>
      <c r="CT826" s="9">
        <v>78.64</v>
      </c>
      <c r="CU826" s="9">
        <v>73.69</v>
      </c>
      <c r="CV826" s="9">
        <v>72.319999999999993</v>
      </c>
      <c r="CW826" s="9">
        <v>73.11</v>
      </c>
      <c r="CX826" s="9">
        <v>73.39</v>
      </c>
      <c r="CY826" s="9">
        <v>73.94</v>
      </c>
      <c r="CZ826" s="9">
        <v>78</v>
      </c>
      <c r="DA826" s="9">
        <v>80.45</v>
      </c>
      <c r="DB826" s="9">
        <v>82.67</v>
      </c>
      <c r="DC826" s="9">
        <v>84.02</v>
      </c>
      <c r="DD826" s="9">
        <v>83.89</v>
      </c>
      <c r="DE826" s="9">
        <v>78.81</v>
      </c>
      <c r="DF826" s="9">
        <v>71.12</v>
      </c>
      <c r="DG826" s="9">
        <v>65.91</v>
      </c>
      <c r="DH826" s="9">
        <v>64.040000000000006</v>
      </c>
      <c r="DI826" s="9">
        <v>63.91</v>
      </c>
      <c r="DJ826" s="9">
        <v>63.88</v>
      </c>
      <c r="DK826" s="9">
        <v>66.56</v>
      </c>
      <c r="DL826" s="9">
        <v>70.42</v>
      </c>
      <c r="DM826" s="9">
        <v>72.53</v>
      </c>
      <c r="DN826" s="9">
        <v>73.56</v>
      </c>
      <c r="DO826" s="9">
        <v>73.540000000000006</v>
      </c>
      <c r="DP826" s="9">
        <v>72.31</v>
      </c>
      <c r="DR826" s="9">
        <v>93.5</v>
      </c>
      <c r="DS826" s="9">
        <v>90.8</v>
      </c>
      <c r="DT826" s="9">
        <v>87.1</v>
      </c>
      <c r="DU826" s="9">
        <v>85.3</v>
      </c>
      <c r="DV826" s="9">
        <v>88.4</v>
      </c>
      <c r="DW826" s="9">
        <v>89.05</v>
      </c>
      <c r="DX826" s="9">
        <v>89.75</v>
      </c>
      <c r="DY826" s="9">
        <v>93.7</v>
      </c>
      <c r="DZ826" s="9">
        <v>93.8</v>
      </c>
      <c r="EA826" s="9">
        <v>95.2</v>
      </c>
      <c r="EB826" s="9">
        <v>98.15</v>
      </c>
      <c r="EC826" s="9">
        <v>98.5</v>
      </c>
      <c r="ED826" s="9">
        <v>93.05</v>
      </c>
      <c r="EE826" s="9">
        <v>74.599999999999994</v>
      </c>
      <c r="EF826" s="9">
        <v>68.849999999999994</v>
      </c>
      <c r="EG826" s="9">
        <v>68.5</v>
      </c>
      <c r="EH826" s="9">
        <v>69</v>
      </c>
      <c r="EI826" s="9">
        <v>69.7</v>
      </c>
      <c r="EJ826" s="9">
        <v>72.25</v>
      </c>
      <c r="EK826" s="9">
        <v>79.25</v>
      </c>
      <c r="EL826" s="9">
        <v>81.5</v>
      </c>
      <c r="EM826" s="9">
        <v>81.849999999999994</v>
      </c>
      <c r="EN826" s="9">
        <v>81.900000000000006</v>
      </c>
      <c r="EO826" s="9">
        <v>81.2</v>
      </c>
      <c r="EP826" s="9">
        <v>76.55</v>
      </c>
      <c r="EQ826" s="9">
        <v>63.85</v>
      </c>
      <c r="ER826" s="9">
        <v>59.85</v>
      </c>
      <c r="ES826" s="9">
        <v>59.6</v>
      </c>
      <c r="ET826" s="9">
        <v>59.85</v>
      </c>
      <c r="EU826" s="9">
        <v>60.5</v>
      </c>
      <c r="EV826" s="9">
        <v>63.5</v>
      </c>
      <c r="EW826" s="9">
        <v>71.75</v>
      </c>
      <c r="EX826" s="9">
        <v>74.349999999999994</v>
      </c>
      <c r="EY826" s="9">
        <v>74.650000000000006</v>
      </c>
      <c r="EZ826" s="9">
        <v>74.5</v>
      </c>
      <c r="FA826" s="9">
        <v>74</v>
      </c>
      <c r="FB826" s="9">
        <v>71.25</v>
      </c>
      <c r="FC826" s="9">
        <v>63.75</v>
      </c>
      <c r="FD826" s="9">
        <v>61.4</v>
      </c>
      <c r="FE826" s="9">
        <v>61.25</v>
      </c>
      <c r="FF826" s="9">
        <v>61.45</v>
      </c>
      <c r="FG826" s="9">
        <v>61.85</v>
      </c>
      <c r="FH826" s="9">
        <v>63.7</v>
      </c>
      <c r="FI826" s="9">
        <v>68.7</v>
      </c>
      <c r="FJ826" s="9">
        <v>70.3</v>
      </c>
      <c r="FK826" s="9">
        <v>70.55</v>
      </c>
      <c r="FL826" s="9">
        <v>70.55</v>
      </c>
      <c r="FM826" s="9">
        <v>70.05</v>
      </c>
      <c r="FO826" s="9">
        <v>84.103099999999998</v>
      </c>
      <c r="FP826" s="7">
        <v>76.34</v>
      </c>
      <c r="FQ826" s="9">
        <v>1.2589999999999999</v>
      </c>
      <c r="FT826" s="7">
        <v>4.28</v>
      </c>
      <c r="FU826" s="7">
        <v>4.62</v>
      </c>
      <c r="FV826" s="9">
        <v>84.274900000000002</v>
      </c>
      <c r="FX826" s="9">
        <v>76.040000000000006</v>
      </c>
      <c r="FY826" s="9">
        <v>75.239999999999995</v>
      </c>
      <c r="FZ826" s="9">
        <v>73.900000000000006</v>
      </c>
      <c r="GA826" s="9">
        <v>71.8</v>
      </c>
      <c r="GB826" s="9">
        <v>69.72</v>
      </c>
    </row>
    <row r="827" spans="1:184" x14ac:dyDescent="0.25">
      <c r="A827" s="6">
        <f t="shared" si="149"/>
        <v>45708</v>
      </c>
      <c r="B827" s="13">
        <f t="shared" si="165"/>
        <v>2</v>
      </c>
      <c r="C827" s="13">
        <f t="shared" si="166"/>
        <v>2025</v>
      </c>
      <c r="D827">
        <f t="shared" si="167"/>
        <v>202502</v>
      </c>
      <c r="E827">
        <f t="shared" si="168"/>
        <v>1</v>
      </c>
      <c r="F827">
        <f t="shared" si="169"/>
        <v>202501</v>
      </c>
      <c r="G827" t="s">
        <v>2026</v>
      </c>
      <c r="H827" s="9">
        <v>4.5</v>
      </c>
      <c r="I827" s="9">
        <v>4.4542999999999999</v>
      </c>
      <c r="J827" s="10">
        <v>4.4549439</v>
      </c>
      <c r="K827" s="10">
        <v>4.3888294999999999</v>
      </c>
      <c r="L827" s="10">
        <v>4.3059671000000002</v>
      </c>
      <c r="M827" s="10">
        <v>4.2201639999999996</v>
      </c>
      <c r="N827" s="10">
        <v>4.1421522</v>
      </c>
      <c r="O827" s="10">
        <v>4.0768151000000001</v>
      </c>
      <c r="P827" s="10">
        <v>4.0261351000000003</v>
      </c>
      <c r="Q827" s="10">
        <v>3.9905531000000001</v>
      </c>
      <c r="R827" s="10">
        <v>3.9685062000000002</v>
      </c>
      <c r="S827" s="10">
        <v>3.9578880000000001</v>
      </c>
      <c r="T827" s="10">
        <v>3.9558114</v>
      </c>
      <c r="U827" s="10">
        <v>3.9592109999999998</v>
      </c>
      <c r="V827" s="10">
        <v>3.9637351999999999</v>
      </c>
      <c r="W827" s="10">
        <v>3.9681194</v>
      </c>
      <c r="X827" s="10">
        <v>3.9720116000000001</v>
      </c>
      <c r="Y827" s="10">
        <v>3.9750595</v>
      </c>
      <c r="Z827" s="10">
        <v>3.9769112</v>
      </c>
      <c r="AA827" s="10">
        <v>3.9772143</v>
      </c>
      <c r="AB827" s="10">
        <v>3.9757547</v>
      </c>
      <c r="AC827" s="10">
        <v>3.9727929</v>
      </c>
      <c r="AD827" s="10">
        <v>3.9686922999999998</v>
      </c>
      <c r="AE827" s="10">
        <v>3.963816</v>
      </c>
      <c r="AF827" s="10">
        <v>3.9585273000000001</v>
      </c>
      <c r="AG827" s="10">
        <v>3.9531893</v>
      </c>
      <c r="AH827" s="10">
        <v>3.9481161999999999</v>
      </c>
      <c r="AI827" s="10">
        <v>3.9433828000000002</v>
      </c>
      <c r="AJ827" s="10">
        <v>3.9389913000000001</v>
      </c>
      <c r="AK827" s="10">
        <v>3.9349436</v>
      </c>
      <c r="AL827" s="10">
        <v>3.9312418999999998</v>
      </c>
      <c r="AM827" s="10">
        <v>3.9278881000000001</v>
      </c>
      <c r="AN827" s="10">
        <v>3.9248843999999998</v>
      </c>
      <c r="AO827" s="10">
        <v>3.9222328000000002</v>
      </c>
      <c r="AP827" s="10">
        <v>3.9199353000000001</v>
      </c>
      <c r="AQ827" s="10">
        <v>3.9179940000000002</v>
      </c>
      <c r="AR827" s="10">
        <v>3.9164110000000001</v>
      </c>
      <c r="AS827" s="10">
        <v>3.9151883000000001</v>
      </c>
      <c r="AT827" s="10">
        <v>3.9143260999999998</v>
      </c>
      <c r="AU827" s="10">
        <v>3.9138164999999998</v>
      </c>
      <c r="AV827" s="10">
        <v>3.9136495999999998</v>
      </c>
      <c r="AW827" s="10">
        <v>3.9138152000000002</v>
      </c>
      <c r="AX827" s="10">
        <v>3.9143031000000001</v>
      </c>
      <c r="AY827" s="10">
        <v>3.9151034</v>
      </c>
      <c r="AZ827" s="10">
        <v>3.9162058000000002</v>
      </c>
      <c r="BA827" s="10">
        <v>3.9176004</v>
      </c>
      <c r="BB827" s="10">
        <v>3.9192770000000001</v>
      </c>
      <c r="BC827" s="10">
        <v>3.9212256000000001</v>
      </c>
      <c r="BD827" s="10">
        <v>3.9234360000000001</v>
      </c>
      <c r="BE827" s="10">
        <v>3.9258981999999998</v>
      </c>
      <c r="BF827" s="10">
        <v>3.9286032</v>
      </c>
      <c r="BG827" s="10">
        <v>3.9315475000000002</v>
      </c>
      <c r="BH827" s="10">
        <v>3.9347287999999998</v>
      </c>
      <c r="BI827" s="10">
        <v>3.9381449000000002</v>
      </c>
      <c r="BJ827" s="10">
        <v>3.9417938000000001</v>
      </c>
      <c r="BK827" s="10">
        <v>3.9456731999999999</v>
      </c>
      <c r="BL827" s="10">
        <v>3.9497810000000002</v>
      </c>
      <c r="BM827" s="10">
        <v>3.9541149</v>
      </c>
      <c r="BN827" s="10">
        <v>3.9586728</v>
      </c>
      <c r="BO827" s="10">
        <v>3.9634524999999998</v>
      </c>
      <c r="BP827" s="10">
        <v>3.9684518999999998</v>
      </c>
      <c r="BQ827" s="10">
        <v>3.9736687000000002</v>
      </c>
      <c r="BR827" s="10">
        <v>4.0092505999999997</v>
      </c>
      <c r="BS827" s="10">
        <v>4.0511204999999997</v>
      </c>
      <c r="BU827" s="9">
        <v>113.55</v>
      </c>
      <c r="BV827" s="9">
        <v>113.65</v>
      </c>
      <c r="BW827" s="9">
        <v>113.54</v>
      </c>
      <c r="BX827" s="9">
        <v>113.9</v>
      </c>
      <c r="BY827" s="9">
        <v>112.66</v>
      </c>
      <c r="BZ827" s="9">
        <v>113.2</v>
      </c>
      <c r="CA827" s="9">
        <v>114.9</v>
      </c>
      <c r="CB827" s="9">
        <v>112.76</v>
      </c>
      <c r="CC827" s="9">
        <v>115.71</v>
      </c>
      <c r="CD827" s="9">
        <v>116.99</v>
      </c>
      <c r="CE827" s="9">
        <v>115.62</v>
      </c>
      <c r="CF827" s="9">
        <v>114.31</v>
      </c>
      <c r="CG827" s="9">
        <v>110.53</v>
      </c>
      <c r="CH827" s="9">
        <v>95.64</v>
      </c>
      <c r="CI827" s="9">
        <v>89.23</v>
      </c>
      <c r="CJ827" s="9">
        <v>87.58</v>
      </c>
      <c r="CK827" s="9">
        <v>87.07</v>
      </c>
      <c r="CL827" s="9">
        <v>87.47</v>
      </c>
      <c r="CM827" s="9">
        <v>87.65</v>
      </c>
      <c r="CN827" s="9">
        <v>89.81</v>
      </c>
      <c r="CO827" s="9">
        <v>91.72</v>
      </c>
      <c r="CP827" s="9">
        <v>92.84</v>
      </c>
      <c r="CQ827" s="9">
        <v>96.59</v>
      </c>
      <c r="CR827" s="9">
        <v>96.41</v>
      </c>
      <c r="CS827" s="9">
        <v>89.03</v>
      </c>
      <c r="CT827" s="9">
        <v>79.17</v>
      </c>
      <c r="CU827" s="9">
        <v>74.22</v>
      </c>
      <c r="CV827" s="9">
        <v>72.849999999999994</v>
      </c>
      <c r="CW827" s="9">
        <v>73.64</v>
      </c>
      <c r="CX827" s="9">
        <v>73.92</v>
      </c>
      <c r="CY827" s="9">
        <v>74.47</v>
      </c>
      <c r="CZ827" s="9">
        <v>78.64</v>
      </c>
      <c r="DA827" s="9">
        <v>81.09</v>
      </c>
      <c r="DB827" s="9">
        <v>83.31</v>
      </c>
      <c r="DC827" s="9">
        <v>84.66</v>
      </c>
      <c r="DD827" s="9">
        <v>84.53</v>
      </c>
      <c r="DE827" s="9">
        <v>79.45</v>
      </c>
      <c r="DF827" s="9">
        <v>71.760000000000005</v>
      </c>
      <c r="DG827" s="9">
        <v>66.55</v>
      </c>
      <c r="DH827" s="9">
        <v>64.680000000000007</v>
      </c>
      <c r="DI827" s="9">
        <v>64.55</v>
      </c>
      <c r="DJ827" s="9">
        <v>64.52</v>
      </c>
      <c r="DK827" s="9">
        <v>67.2</v>
      </c>
      <c r="DL827" s="9">
        <v>71.06</v>
      </c>
      <c r="DM827" s="9">
        <v>73.17</v>
      </c>
      <c r="DN827" s="9">
        <v>74.2</v>
      </c>
      <c r="DO827" s="9">
        <v>74.180000000000007</v>
      </c>
      <c r="DP827" s="9">
        <v>72.95</v>
      </c>
      <c r="DR827" s="9">
        <v>91.55</v>
      </c>
      <c r="DS827" s="9">
        <v>88.15</v>
      </c>
      <c r="DT827" s="9">
        <v>85.5</v>
      </c>
      <c r="DU827" s="9">
        <v>83.55</v>
      </c>
      <c r="DV827" s="9">
        <v>86.45</v>
      </c>
      <c r="DW827" s="9">
        <v>87.15</v>
      </c>
      <c r="DX827" s="9">
        <v>87.85</v>
      </c>
      <c r="DY827" s="9">
        <v>92.15</v>
      </c>
      <c r="DZ827" s="9">
        <v>92.25</v>
      </c>
      <c r="EA827" s="9">
        <v>93.65</v>
      </c>
      <c r="EB827" s="9">
        <v>96.2</v>
      </c>
      <c r="EC827" s="9">
        <v>96.55</v>
      </c>
      <c r="ED827" s="9">
        <v>91.1</v>
      </c>
      <c r="EE827" s="9">
        <v>73.900000000000006</v>
      </c>
      <c r="EF827" s="9">
        <v>68.55</v>
      </c>
      <c r="EG827" s="9">
        <v>68.25</v>
      </c>
      <c r="EH827" s="9">
        <v>68.75</v>
      </c>
      <c r="EI827" s="9">
        <v>69.349999999999994</v>
      </c>
      <c r="EJ827" s="9">
        <v>71.7</v>
      </c>
      <c r="EK827" s="9">
        <v>78.5</v>
      </c>
      <c r="EL827" s="9">
        <v>80.650000000000006</v>
      </c>
      <c r="EM827" s="9">
        <v>81</v>
      </c>
      <c r="EN827" s="9">
        <v>81</v>
      </c>
      <c r="EO827" s="9">
        <v>80.349999999999994</v>
      </c>
      <c r="EP827" s="9">
        <v>76</v>
      </c>
      <c r="EQ827" s="9">
        <v>63.75</v>
      </c>
      <c r="ER827" s="9">
        <v>59.9</v>
      </c>
      <c r="ES827" s="9">
        <v>59.6</v>
      </c>
      <c r="ET827" s="9">
        <v>59.9</v>
      </c>
      <c r="EU827" s="9">
        <v>60.5</v>
      </c>
      <c r="EV827" s="9">
        <v>63.45</v>
      </c>
      <c r="EW827" s="9">
        <v>71.900000000000006</v>
      </c>
      <c r="EX827" s="9">
        <v>74.599999999999994</v>
      </c>
      <c r="EY827" s="9">
        <v>74.849999999999994</v>
      </c>
      <c r="EZ827" s="9">
        <v>74.75</v>
      </c>
      <c r="FA827" s="9">
        <v>74.25</v>
      </c>
      <c r="FB827" s="9">
        <v>71.55</v>
      </c>
      <c r="FC827" s="9">
        <v>64</v>
      </c>
      <c r="FD827" s="9">
        <v>61.65</v>
      </c>
      <c r="FE827" s="9">
        <v>61.5</v>
      </c>
      <c r="FF827" s="9">
        <v>61.7</v>
      </c>
      <c r="FG827" s="9">
        <v>62.1</v>
      </c>
      <c r="FH827" s="9">
        <v>63.85</v>
      </c>
      <c r="FI827" s="9">
        <v>68.900000000000006</v>
      </c>
      <c r="FJ827" s="9">
        <v>70.55</v>
      </c>
      <c r="FK827" s="9">
        <v>70.75</v>
      </c>
      <c r="FL827" s="9">
        <v>70.75</v>
      </c>
      <c r="FM827" s="9">
        <v>70.3</v>
      </c>
      <c r="FO827" s="9">
        <v>84.110799999999998</v>
      </c>
      <c r="FP827" s="7">
        <v>76.95</v>
      </c>
      <c r="FQ827" s="9">
        <v>1.2641</v>
      </c>
      <c r="FT827" s="7">
        <v>4.28</v>
      </c>
      <c r="FU827" s="7">
        <v>4.6100000000000003</v>
      </c>
      <c r="FV827" s="9">
        <v>84.284000000000006</v>
      </c>
      <c r="FX827" s="9">
        <v>76.48</v>
      </c>
      <c r="FY827" s="9">
        <v>75.61</v>
      </c>
      <c r="FZ827" s="9">
        <v>74.3</v>
      </c>
      <c r="GA827" s="9">
        <v>72.17</v>
      </c>
      <c r="GB827" s="9">
        <v>70.05</v>
      </c>
    </row>
    <row r="828" spans="1:184" x14ac:dyDescent="0.25">
      <c r="A828" s="6">
        <f t="shared" si="149"/>
        <v>45709</v>
      </c>
      <c r="B828" s="13">
        <f t="shared" si="165"/>
        <v>2</v>
      </c>
      <c r="C828" s="13">
        <f t="shared" si="166"/>
        <v>2025</v>
      </c>
      <c r="D828">
        <f t="shared" si="167"/>
        <v>202502</v>
      </c>
      <c r="E828">
        <f t="shared" si="168"/>
        <v>1</v>
      </c>
      <c r="F828">
        <f t="shared" si="169"/>
        <v>202501</v>
      </c>
      <c r="G828" t="s">
        <v>2027</v>
      </c>
      <c r="H828" s="9">
        <v>4.5</v>
      </c>
      <c r="I828" s="9">
        <v>4.4549000000000003</v>
      </c>
      <c r="J828" s="10">
        <v>4.4505201000000003</v>
      </c>
      <c r="K828" s="10">
        <v>4.3800096000000002</v>
      </c>
      <c r="L828" s="10">
        <v>4.2952906999999998</v>
      </c>
      <c r="M828" s="10">
        <v>4.2094130999999999</v>
      </c>
      <c r="N828" s="10">
        <v>4.1322403000000003</v>
      </c>
      <c r="O828" s="10">
        <v>4.0680500999999998</v>
      </c>
      <c r="P828" s="10">
        <v>4.0181879</v>
      </c>
      <c r="Q828" s="10">
        <v>3.9824237</v>
      </c>
      <c r="R828" s="10">
        <v>3.9587829999999999</v>
      </c>
      <c r="S828" s="10">
        <v>3.9449458000000002</v>
      </c>
      <c r="T828" s="10">
        <v>3.9381922</v>
      </c>
      <c r="U828" s="10">
        <v>3.9357063999999999</v>
      </c>
      <c r="V828" s="10">
        <v>3.9339363999999999</v>
      </c>
      <c r="W828" s="10">
        <v>3.9319204000000001</v>
      </c>
      <c r="X828" s="10">
        <v>3.9295878000000002</v>
      </c>
      <c r="Y828" s="10">
        <v>3.9268684</v>
      </c>
      <c r="Z828" s="10">
        <v>3.9236919000000001</v>
      </c>
      <c r="AA828" s="10">
        <v>3.9199880999999999</v>
      </c>
      <c r="AB828" s="10">
        <v>3.9157313999999999</v>
      </c>
      <c r="AC828" s="10">
        <v>3.9110507999999999</v>
      </c>
      <c r="AD828" s="10">
        <v>3.9061089</v>
      </c>
      <c r="AE828" s="10">
        <v>3.901068</v>
      </c>
      <c r="AF828" s="10">
        <v>3.8960905000000001</v>
      </c>
      <c r="AG828" s="10">
        <v>3.8913388000000002</v>
      </c>
      <c r="AH828" s="10">
        <v>3.8869495000000001</v>
      </c>
      <c r="AI828" s="10">
        <v>3.8829449999999999</v>
      </c>
      <c r="AJ828" s="10">
        <v>3.8793166000000001</v>
      </c>
      <c r="AK828" s="10">
        <v>3.8760553</v>
      </c>
      <c r="AL828" s="10">
        <v>3.8731521</v>
      </c>
      <c r="AM828" s="10">
        <v>3.8705981999999999</v>
      </c>
      <c r="AN828" s="10">
        <v>3.8683846000000002</v>
      </c>
      <c r="AO828" s="10">
        <v>3.8665023999999999</v>
      </c>
      <c r="AP828" s="10">
        <v>3.8649428000000001</v>
      </c>
      <c r="AQ828" s="10">
        <v>3.8636967000000002</v>
      </c>
      <c r="AR828" s="10">
        <v>3.8627552999999999</v>
      </c>
      <c r="AS828" s="10">
        <v>3.8621097</v>
      </c>
      <c r="AT828" s="10">
        <v>3.8617515999999998</v>
      </c>
      <c r="AU828" s="10">
        <v>3.8616755999999999</v>
      </c>
      <c r="AV828" s="10">
        <v>3.8618771999999999</v>
      </c>
      <c r="AW828" s="10">
        <v>3.8623514999999999</v>
      </c>
      <c r="AX828" s="10">
        <v>3.8630939</v>
      </c>
      <c r="AY828" s="10">
        <v>3.8640998</v>
      </c>
      <c r="AZ828" s="10">
        <v>3.8653643999999998</v>
      </c>
      <c r="BA828" s="10">
        <v>3.8668830000000001</v>
      </c>
      <c r="BB828" s="10">
        <v>3.8686509999999998</v>
      </c>
      <c r="BC828" s="10">
        <v>3.8706635999999999</v>
      </c>
      <c r="BD828" s="10">
        <v>3.8729163</v>
      </c>
      <c r="BE828" s="10">
        <v>3.8754043</v>
      </c>
      <c r="BF828" s="10">
        <v>3.8781229000000002</v>
      </c>
      <c r="BG828" s="10">
        <v>3.8810684000000002</v>
      </c>
      <c r="BH828" s="10">
        <v>3.8842367000000002</v>
      </c>
      <c r="BI828" s="10">
        <v>3.8876241</v>
      </c>
      <c r="BJ828" s="10">
        <v>3.8912266</v>
      </c>
      <c r="BK828" s="10">
        <v>3.8950404999999999</v>
      </c>
      <c r="BL828" s="10">
        <v>3.8990618000000001</v>
      </c>
      <c r="BM828" s="10">
        <v>3.9032868000000001</v>
      </c>
      <c r="BN828" s="10">
        <v>3.9077115</v>
      </c>
      <c r="BO828" s="10">
        <v>3.9123321</v>
      </c>
      <c r="BP828" s="10">
        <v>3.9171448999999998</v>
      </c>
      <c r="BQ828" s="10">
        <v>3.9221458</v>
      </c>
      <c r="BR828" s="10">
        <v>3.9558817999999998</v>
      </c>
      <c r="BS828" s="10">
        <v>3.9953856000000001</v>
      </c>
      <c r="BU828" s="9">
        <v>112.33</v>
      </c>
      <c r="BV828" s="9">
        <v>112.54</v>
      </c>
      <c r="BW828" s="9">
        <v>112.6</v>
      </c>
      <c r="BX828" s="9">
        <v>113.11</v>
      </c>
      <c r="BY828" s="9">
        <v>111.83</v>
      </c>
      <c r="BZ828" s="9">
        <v>112.33</v>
      </c>
      <c r="CA828" s="9">
        <v>114.11</v>
      </c>
      <c r="CB828" s="9">
        <v>112.64</v>
      </c>
      <c r="CC828" s="9">
        <v>115.81</v>
      </c>
      <c r="CD828" s="9">
        <v>117.13</v>
      </c>
      <c r="CE828" s="9">
        <v>116.53</v>
      </c>
      <c r="CF828" s="9">
        <v>114.7</v>
      </c>
      <c r="CG828" s="9">
        <v>110.87</v>
      </c>
      <c r="CH828" s="9">
        <v>95.75</v>
      </c>
      <c r="CI828" s="9">
        <v>89.27</v>
      </c>
      <c r="CJ828" s="9">
        <v>87.6</v>
      </c>
      <c r="CK828" s="9">
        <v>86.86</v>
      </c>
      <c r="CL828" s="9">
        <v>87.26</v>
      </c>
      <c r="CM828" s="9">
        <v>87.46</v>
      </c>
      <c r="CN828" s="9">
        <v>89.77</v>
      </c>
      <c r="CO828" s="9">
        <v>91.72</v>
      </c>
      <c r="CP828" s="9">
        <v>92.95</v>
      </c>
      <c r="CQ828" s="9">
        <v>96.58</v>
      </c>
      <c r="CR828" s="9">
        <v>96.58</v>
      </c>
      <c r="CS828" s="9">
        <v>89.2</v>
      </c>
      <c r="CT828" s="9">
        <v>79.23</v>
      </c>
      <c r="CU828" s="9">
        <v>74.28</v>
      </c>
      <c r="CV828" s="9">
        <v>72.91</v>
      </c>
      <c r="CW828" s="9">
        <v>73.69</v>
      </c>
      <c r="CX828" s="9">
        <v>73.97</v>
      </c>
      <c r="CY828" s="9">
        <v>74.52</v>
      </c>
      <c r="CZ828" s="9">
        <v>78.83</v>
      </c>
      <c r="DA828" s="9">
        <v>81.28</v>
      </c>
      <c r="DB828" s="9">
        <v>83.5</v>
      </c>
      <c r="DC828" s="9">
        <v>84.87</v>
      </c>
      <c r="DD828" s="9">
        <v>84.75</v>
      </c>
      <c r="DE828" s="9">
        <v>79.67</v>
      </c>
      <c r="DF828" s="9">
        <v>71.650000000000006</v>
      </c>
      <c r="DG828" s="9">
        <v>66.44</v>
      </c>
      <c r="DH828" s="9">
        <v>64.569999999999993</v>
      </c>
      <c r="DI828" s="9">
        <v>64.44</v>
      </c>
      <c r="DJ828" s="9">
        <v>64.400000000000006</v>
      </c>
      <c r="DK828" s="9">
        <v>67.08</v>
      </c>
      <c r="DL828" s="9">
        <v>71.28</v>
      </c>
      <c r="DM828" s="9">
        <v>73.38</v>
      </c>
      <c r="DN828" s="9">
        <v>74.41</v>
      </c>
      <c r="DO828" s="9">
        <v>74.52</v>
      </c>
      <c r="DP828" s="9">
        <v>73.290000000000006</v>
      </c>
      <c r="DR828" s="9">
        <v>91.5</v>
      </c>
      <c r="DS828" s="9">
        <v>88.6</v>
      </c>
      <c r="DT828" s="9">
        <v>85.25</v>
      </c>
      <c r="DU828" s="9">
        <v>83.3</v>
      </c>
      <c r="DV828" s="9">
        <v>87.1</v>
      </c>
      <c r="DW828" s="9">
        <v>87.8</v>
      </c>
      <c r="DX828" s="9">
        <v>88.5</v>
      </c>
      <c r="DY828" s="9">
        <v>92.7</v>
      </c>
      <c r="DZ828" s="9">
        <v>92.8</v>
      </c>
      <c r="EA828" s="9">
        <v>94.2</v>
      </c>
      <c r="EB828" s="9">
        <v>96.75</v>
      </c>
      <c r="EC828" s="9">
        <v>97.1</v>
      </c>
      <c r="ED828" s="9">
        <v>91.65</v>
      </c>
      <c r="EE828" s="9">
        <v>74.349999999999994</v>
      </c>
      <c r="EF828" s="9">
        <v>69</v>
      </c>
      <c r="EG828" s="9">
        <v>68.7</v>
      </c>
      <c r="EH828" s="9">
        <v>69.2</v>
      </c>
      <c r="EI828" s="9">
        <v>69.8</v>
      </c>
      <c r="EJ828" s="9">
        <v>71.95</v>
      </c>
      <c r="EK828" s="9">
        <v>78.099999999999994</v>
      </c>
      <c r="EL828" s="9">
        <v>80.099999999999994</v>
      </c>
      <c r="EM828" s="9">
        <v>80.45</v>
      </c>
      <c r="EN828" s="9">
        <v>80.45</v>
      </c>
      <c r="EO828" s="9">
        <v>79.8</v>
      </c>
      <c r="EP828" s="9">
        <v>75.650000000000006</v>
      </c>
      <c r="EQ828" s="9">
        <v>63.8</v>
      </c>
      <c r="ER828" s="9">
        <v>60.1</v>
      </c>
      <c r="ES828" s="9">
        <v>59.85</v>
      </c>
      <c r="ET828" s="9">
        <v>60.1</v>
      </c>
      <c r="EU828" s="9">
        <v>60.7</v>
      </c>
      <c r="EV828" s="9">
        <v>63.6</v>
      </c>
      <c r="EW828" s="9">
        <v>71.849999999999994</v>
      </c>
      <c r="EX828" s="9">
        <v>74.45</v>
      </c>
      <c r="EY828" s="9">
        <v>74.7</v>
      </c>
      <c r="EZ828" s="9">
        <v>74.599999999999994</v>
      </c>
      <c r="FA828" s="9">
        <v>74.099999999999994</v>
      </c>
      <c r="FB828" s="9">
        <v>71.400000000000006</v>
      </c>
      <c r="FC828" s="9">
        <v>63.85</v>
      </c>
      <c r="FD828" s="9">
        <v>61.5</v>
      </c>
      <c r="FE828" s="9">
        <v>61.35</v>
      </c>
      <c r="FF828" s="9">
        <v>61.55</v>
      </c>
      <c r="FG828" s="9">
        <v>61.95</v>
      </c>
      <c r="FH828" s="9">
        <v>63.7</v>
      </c>
      <c r="FI828" s="9">
        <v>68.75</v>
      </c>
      <c r="FJ828" s="9">
        <v>70.400000000000006</v>
      </c>
      <c r="FK828" s="9">
        <v>70.599999999999994</v>
      </c>
      <c r="FL828" s="9">
        <v>70.599999999999994</v>
      </c>
      <c r="FM828" s="9">
        <v>70.150000000000006</v>
      </c>
      <c r="FO828" s="9">
        <v>84.189499999999995</v>
      </c>
      <c r="FP828" s="7">
        <v>74.88</v>
      </c>
      <c r="FQ828" s="9">
        <v>1.2638</v>
      </c>
      <c r="FT828" s="7">
        <v>4.22</v>
      </c>
      <c r="FU828" s="7">
        <v>4.5599999999999996</v>
      </c>
      <c r="FV828" s="9">
        <v>84.363200000000006</v>
      </c>
      <c r="FX828" s="9">
        <v>74.430000000000007</v>
      </c>
      <c r="FY828" s="9">
        <v>73.680000000000007</v>
      </c>
      <c r="FZ828" s="9">
        <v>72.510000000000005</v>
      </c>
      <c r="GA828" s="9">
        <v>70.64</v>
      </c>
      <c r="GB828" s="9">
        <v>68.92</v>
      </c>
    </row>
    <row r="829" spans="1:184" x14ac:dyDescent="0.25">
      <c r="A829" s="6">
        <f t="shared" si="149"/>
        <v>45712</v>
      </c>
      <c r="B829" s="13">
        <f t="shared" si="165"/>
        <v>2</v>
      </c>
      <c r="C829" s="13">
        <f t="shared" si="166"/>
        <v>2025</v>
      </c>
      <c r="D829">
        <f t="shared" si="167"/>
        <v>202502</v>
      </c>
      <c r="E829">
        <f t="shared" si="168"/>
        <v>1</v>
      </c>
      <c r="F829">
        <f t="shared" si="169"/>
        <v>202501</v>
      </c>
      <c r="G829" t="s">
        <v>2028</v>
      </c>
      <c r="H829" s="9">
        <v>4.5</v>
      </c>
      <c r="I829" s="9">
        <v>4.4545000000000003</v>
      </c>
      <c r="J829" s="10">
        <v>4.4488754000000004</v>
      </c>
      <c r="K829" s="10">
        <v>4.3767177999999998</v>
      </c>
      <c r="L829" s="10">
        <v>4.2936554999999998</v>
      </c>
      <c r="M829" s="10">
        <v>4.2122104</v>
      </c>
      <c r="N829" s="10">
        <v>4.1388356000000002</v>
      </c>
      <c r="O829" s="10">
        <v>4.0762552999999997</v>
      </c>
      <c r="P829" s="10">
        <v>4.0252534999999998</v>
      </c>
      <c r="Q829" s="10">
        <v>3.9859046</v>
      </c>
      <c r="R829" s="10">
        <v>3.9571038999999999</v>
      </c>
      <c r="S829" s="10">
        <v>3.9375121000000002</v>
      </c>
      <c r="T829" s="10">
        <v>3.9255759000000001</v>
      </c>
      <c r="U829" s="10">
        <v>3.9193440000000002</v>
      </c>
      <c r="V829" s="10">
        <v>3.9163861999999998</v>
      </c>
      <c r="W829" s="10">
        <v>3.9156656999999999</v>
      </c>
      <c r="X829" s="10">
        <v>3.9165551999999999</v>
      </c>
      <c r="Y829" s="10">
        <v>3.9184275999999998</v>
      </c>
      <c r="Z829" s="10">
        <v>3.9206557000000002</v>
      </c>
      <c r="AA829" s="10">
        <v>3.9226120999999998</v>
      </c>
      <c r="AB829" s="10">
        <v>3.9238095</v>
      </c>
      <c r="AC829" s="10">
        <v>3.9242438000000002</v>
      </c>
      <c r="AD829" s="10">
        <v>3.9240145000000002</v>
      </c>
      <c r="AE829" s="10">
        <v>3.9232216000000002</v>
      </c>
      <c r="AF829" s="10">
        <v>3.9219647000000002</v>
      </c>
      <c r="AG829" s="10">
        <v>3.9203437000000001</v>
      </c>
      <c r="AH829" s="10">
        <v>3.9184483000000001</v>
      </c>
      <c r="AI829" s="10">
        <v>3.9163283</v>
      </c>
      <c r="AJ829" s="10">
        <v>3.9140231999999999</v>
      </c>
      <c r="AK829" s="10">
        <v>3.9115728000000001</v>
      </c>
      <c r="AL829" s="10">
        <v>3.9090166000000002</v>
      </c>
      <c r="AM829" s="10">
        <v>3.9063945000000002</v>
      </c>
      <c r="AN829" s="10">
        <v>3.9037459999999999</v>
      </c>
      <c r="AO829" s="10">
        <v>3.9011108000000001</v>
      </c>
      <c r="AP829" s="10">
        <v>3.8985287</v>
      </c>
      <c r="AQ829" s="10">
        <v>3.8960390999999999</v>
      </c>
      <c r="AR829" s="10">
        <v>3.8936818999999998</v>
      </c>
      <c r="AS829" s="10">
        <v>3.8914966999999998</v>
      </c>
      <c r="AT829" s="10">
        <v>3.8895178000000001</v>
      </c>
      <c r="AU829" s="10">
        <v>3.8877582999999998</v>
      </c>
      <c r="AV829" s="10">
        <v>3.8862261</v>
      </c>
      <c r="AW829" s="10">
        <v>3.8849288999999998</v>
      </c>
      <c r="AX829" s="10">
        <v>3.8838746</v>
      </c>
      <c r="AY829" s="10">
        <v>3.8830708999999999</v>
      </c>
      <c r="AZ829" s="10">
        <v>3.8825256000000001</v>
      </c>
      <c r="BA829" s="10">
        <v>3.8822464999999999</v>
      </c>
      <c r="BB829" s="10">
        <v>3.8822415000000001</v>
      </c>
      <c r="BC829" s="10">
        <v>3.8825181999999998</v>
      </c>
      <c r="BD829" s="10">
        <v>3.8830846000000001</v>
      </c>
      <c r="BE829" s="10">
        <v>3.8839484</v>
      </c>
      <c r="BF829" s="10">
        <v>3.8851162000000001</v>
      </c>
      <c r="BG829" s="10">
        <v>3.8865880000000002</v>
      </c>
      <c r="BH829" s="10">
        <v>3.8883618000000002</v>
      </c>
      <c r="BI829" s="10">
        <v>3.8904353999999999</v>
      </c>
      <c r="BJ829" s="10">
        <v>3.8928067</v>
      </c>
      <c r="BK829" s="10">
        <v>3.8954735999999999</v>
      </c>
      <c r="BL829" s="10">
        <v>3.8984339000000001</v>
      </c>
      <c r="BM829" s="10">
        <v>3.9016855000000001</v>
      </c>
      <c r="BN829" s="10">
        <v>3.9052264000000001</v>
      </c>
      <c r="BO829" s="10">
        <v>3.9090543000000002</v>
      </c>
      <c r="BP829" s="10">
        <v>3.9131672000000002</v>
      </c>
      <c r="BQ829" s="10">
        <v>3.9175629999999999</v>
      </c>
      <c r="BR829" s="10">
        <v>3.9495574000000002</v>
      </c>
      <c r="BS829" s="10">
        <v>3.9899669000000002</v>
      </c>
      <c r="BU829" s="9">
        <v>112.83</v>
      </c>
      <c r="BV829" s="9">
        <v>112.74</v>
      </c>
      <c r="BW829" s="9">
        <v>112.76</v>
      </c>
      <c r="BX829" s="9">
        <v>113.15</v>
      </c>
      <c r="BY829" s="9">
        <v>112.07</v>
      </c>
      <c r="BZ829" s="9">
        <v>112.67</v>
      </c>
      <c r="CA829" s="9">
        <v>114.25</v>
      </c>
      <c r="CB829" s="9">
        <v>112.19</v>
      </c>
      <c r="CC829" s="9">
        <v>115.35</v>
      </c>
      <c r="CD829" s="9">
        <v>116.67</v>
      </c>
      <c r="CE829" s="9">
        <v>116.07</v>
      </c>
      <c r="CF829" s="9">
        <v>114.24</v>
      </c>
      <c r="CG829" s="9">
        <v>110.41</v>
      </c>
      <c r="CH829" s="9">
        <v>95.55</v>
      </c>
      <c r="CI829" s="9">
        <v>89.07</v>
      </c>
      <c r="CJ829" s="9">
        <v>86.91</v>
      </c>
      <c r="CK829" s="9">
        <v>86.17</v>
      </c>
      <c r="CL829" s="9">
        <v>86.57</v>
      </c>
      <c r="CM829" s="9">
        <v>86.88</v>
      </c>
      <c r="CN829" s="9">
        <v>89.19</v>
      </c>
      <c r="CO829" s="9">
        <v>91.14</v>
      </c>
      <c r="CP829" s="9">
        <v>92.37</v>
      </c>
      <c r="CQ829" s="9">
        <v>95.74</v>
      </c>
      <c r="CR829" s="9">
        <v>95.74</v>
      </c>
      <c r="CS829" s="9">
        <v>88.36</v>
      </c>
      <c r="CT829" s="9">
        <v>78.39</v>
      </c>
      <c r="CU829" s="9">
        <v>73.540000000000006</v>
      </c>
      <c r="CV829" s="9">
        <v>72.17</v>
      </c>
      <c r="CW829" s="9">
        <v>72.95</v>
      </c>
      <c r="CX829" s="9">
        <v>73.23</v>
      </c>
      <c r="CY829" s="9">
        <v>74.069999999999993</v>
      </c>
      <c r="CZ829" s="9">
        <v>78.400000000000006</v>
      </c>
      <c r="DA829" s="9">
        <v>80.849999999999994</v>
      </c>
      <c r="DB829" s="9">
        <v>83.07</v>
      </c>
      <c r="DC829" s="9">
        <v>84.44</v>
      </c>
      <c r="DD829" s="9">
        <v>84.32</v>
      </c>
      <c r="DE829" s="9">
        <v>80.17</v>
      </c>
      <c r="DF829" s="9">
        <v>72.92</v>
      </c>
      <c r="DG829" s="9">
        <v>68.52</v>
      </c>
      <c r="DH829" s="9">
        <v>66.650000000000006</v>
      </c>
      <c r="DI829" s="9">
        <v>66.52</v>
      </c>
      <c r="DJ829" s="9">
        <v>66.48</v>
      </c>
      <c r="DK829" s="9">
        <v>68.849999999999994</v>
      </c>
      <c r="DL829" s="9">
        <v>72.760000000000005</v>
      </c>
      <c r="DM829" s="9">
        <v>74.44</v>
      </c>
      <c r="DN829" s="9">
        <v>75.47</v>
      </c>
      <c r="DO829" s="9">
        <v>75.58</v>
      </c>
      <c r="DP829" s="9">
        <v>74.349999999999994</v>
      </c>
      <c r="DR829" s="9">
        <v>93.8</v>
      </c>
      <c r="DS829" s="9">
        <v>88.7</v>
      </c>
      <c r="DT829" s="9">
        <v>84.3</v>
      </c>
      <c r="DU829" s="9">
        <v>82.75</v>
      </c>
      <c r="DV829" s="9">
        <v>87.05</v>
      </c>
      <c r="DW829" s="9">
        <v>87.7</v>
      </c>
      <c r="DX829" s="9">
        <v>88.4</v>
      </c>
      <c r="DY829" s="9">
        <v>92.35</v>
      </c>
      <c r="DZ829" s="9">
        <v>92.45</v>
      </c>
      <c r="EA829" s="9">
        <v>93.85</v>
      </c>
      <c r="EB829" s="9">
        <v>96.8</v>
      </c>
      <c r="EC829" s="9">
        <v>97.15</v>
      </c>
      <c r="ED829" s="9">
        <v>91.7</v>
      </c>
      <c r="EE829" s="9">
        <v>73.55</v>
      </c>
      <c r="EF829" s="9">
        <v>67.900000000000006</v>
      </c>
      <c r="EG829" s="9">
        <v>67.599999999999994</v>
      </c>
      <c r="EH829" s="9">
        <v>68.099999999999994</v>
      </c>
      <c r="EI829" s="9">
        <v>68.7</v>
      </c>
      <c r="EJ829" s="9">
        <v>71.150000000000006</v>
      </c>
      <c r="EK829" s="9">
        <v>77.75</v>
      </c>
      <c r="EL829" s="9">
        <v>79.900000000000006</v>
      </c>
      <c r="EM829" s="9">
        <v>80.2</v>
      </c>
      <c r="EN829" s="9">
        <v>80.25</v>
      </c>
      <c r="EO829" s="9">
        <v>79.599999999999994</v>
      </c>
      <c r="EP829" s="9">
        <v>75.349999999999994</v>
      </c>
      <c r="EQ829" s="9">
        <v>63.75</v>
      </c>
      <c r="ER829" s="9">
        <v>60.1</v>
      </c>
      <c r="ES829" s="9">
        <v>59.85</v>
      </c>
      <c r="ET829" s="9">
        <v>60.1</v>
      </c>
      <c r="EU829" s="9">
        <v>60.7</v>
      </c>
      <c r="EV829" s="9">
        <v>63.55</v>
      </c>
      <c r="EW829" s="9">
        <v>71.400000000000006</v>
      </c>
      <c r="EX829" s="9">
        <v>73.95</v>
      </c>
      <c r="EY829" s="9">
        <v>74.2</v>
      </c>
      <c r="EZ829" s="9">
        <v>74.099999999999994</v>
      </c>
      <c r="FA829" s="9">
        <v>73.599999999999994</v>
      </c>
      <c r="FB829" s="9">
        <v>70.8</v>
      </c>
      <c r="FC829" s="9">
        <v>63.35</v>
      </c>
      <c r="FD829" s="9">
        <v>60.95</v>
      </c>
      <c r="FE829" s="9">
        <v>60.8</v>
      </c>
      <c r="FF829" s="9">
        <v>61</v>
      </c>
      <c r="FG829" s="9">
        <v>61.4</v>
      </c>
      <c r="FH829" s="9">
        <v>63.25</v>
      </c>
      <c r="FI829" s="9">
        <v>68.25</v>
      </c>
      <c r="FJ829" s="9">
        <v>69.900000000000006</v>
      </c>
      <c r="FK829" s="9">
        <v>70.099999999999994</v>
      </c>
      <c r="FL829" s="9">
        <v>70.099999999999994</v>
      </c>
      <c r="FM829" s="9">
        <v>69.650000000000006</v>
      </c>
      <c r="FO829" s="9">
        <v>83.992800000000003</v>
      </c>
      <c r="FP829" s="7">
        <v>74.89</v>
      </c>
      <c r="FQ829" s="9">
        <v>1.2621</v>
      </c>
      <c r="FT829" s="7">
        <v>4.24</v>
      </c>
      <c r="FU829" s="7">
        <v>4.57</v>
      </c>
      <c r="FV829" s="9">
        <v>84.169300000000007</v>
      </c>
      <c r="FX829" s="9">
        <v>74.78</v>
      </c>
      <c r="FY829" s="9">
        <v>73.89</v>
      </c>
      <c r="FZ829" s="9">
        <v>72.66</v>
      </c>
      <c r="GA829" s="9">
        <v>70.72</v>
      </c>
      <c r="GB829" s="9">
        <v>68.959999999999994</v>
      </c>
    </row>
    <row r="830" spans="1:184" x14ac:dyDescent="0.25">
      <c r="A830" s="6">
        <f t="shared" si="149"/>
        <v>45713</v>
      </c>
      <c r="B830" s="13">
        <f t="shared" si="165"/>
        <v>2</v>
      </c>
      <c r="C830" s="13">
        <f t="shared" si="166"/>
        <v>2025</v>
      </c>
      <c r="D830">
        <f t="shared" si="167"/>
        <v>202502</v>
      </c>
      <c r="E830">
        <f t="shared" si="168"/>
        <v>1</v>
      </c>
      <c r="F830">
        <f t="shared" si="169"/>
        <v>202501</v>
      </c>
      <c r="G830" t="s">
        <v>2029</v>
      </c>
      <c r="H830" s="9">
        <v>4.5</v>
      </c>
      <c r="I830" s="9">
        <v>4.4546999999999999</v>
      </c>
      <c r="J830" s="10">
        <v>4.4468471000000003</v>
      </c>
      <c r="K830" s="10">
        <v>4.3716378000000002</v>
      </c>
      <c r="L830" s="10">
        <v>4.2849921000000002</v>
      </c>
      <c r="M830" s="10">
        <v>4.1996561000000003</v>
      </c>
      <c r="N830" s="10">
        <v>4.1218341000000001</v>
      </c>
      <c r="O830" s="10">
        <v>4.0542254</v>
      </c>
      <c r="P830" s="10">
        <v>3.9980307000000002</v>
      </c>
      <c r="Q830" s="10">
        <v>3.9535654999999998</v>
      </c>
      <c r="R830" s="10">
        <v>3.9204425999999999</v>
      </c>
      <c r="S830" s="10">
        <v>3.8974153</v>
      </c>
      <c r="T830" s="10">
        <v>3.8825831000000002</v>
      </c>
      <c r="U830" s="10">
        <v>3.8741010999999999</v>
      </c>
      <c r="V830" s="10">
        <v>3.8688813999999998</v>
      </c>
      <c r="W830" s="10">
        <v>3.8657303000000001</v>
      </c>
      <c r="X830" s="10">
        <v>3.8640637999999998</v>
      </c>
      <c r="Y830" s="10">
        <v>3.8632973000000002</v>
      </c>
      <c r="Z830" s="10">
        <v>3.8628466000000001</v>
      </c>
      <c r="AA830" s="10">
        <v>3.8621273999999999</v>
      </c>
      <c r="AB830" s="10">
        <v>3.8606927999999998</v>
      </c>
      <c r="AC830" s="10">
        <v>3.8585702999999998</v>
      </c>
      <c r="AD830" s="10">
        <v>3.8558892999999999</v>
      </c>
      <c r="AE830" s="10">
        <v>3.8527797000000001</v>
      </c>
      <c r="AF830" s="10">
        <v>3.8493708999999998</v>
      </c>
      <c r="AG830" s="10">
        <v>3.8457925999999998</v>
      </c>
      <c r="AH830" s="10">
        <v>3.8421566999999999</v>
      </c>
      <c r="AI830" s="10">
        <v>3.8385034999999998</v>
      </c>
      <c r="AJ830" s="10">
        <v>3.8348559</v>
      </c>
      <c r="AK830" s="10">
        <v>3.8312365000000002</v>
      </c>
      <c r="AL830" s="10">
        <v>3.8276678</v>
      </c>
      <c r="AM830" s="10">
        <v>3.8241727000000001</v>
      </c>
      <c r="AN830" s="10">
        <v>3.8207738</v>
      </c>
      <c r="AO830" s="10">
        <v>3.8174936000000002</v>
      </c>
      <c r="AP830" s="10">
        <v>3.8143549999999999</v>
      </c>
      <c r="AQ830" s="10">
        <v>3.8113806000000001</v>
      </c>
      <c r="AR830" s="10">
        <v>3.8085931</v>
      </c>
      <c r="AS830" s="10">
        <v>3.8060151000000002</v>
      </c>
      <c r="AT830" s="10">
        <v>3.8036664999999998</v>
      </c>
      <c r="AU830" s="10">
        <v>3.8015561</v>
      </c>
      <c r="AV830" s="10">
        <v>3.79969</v>
      </c>
      <c r="AW830" s="10">
        <v>3.7980741999999998</v>
      </c>
      <c r="AX830" s="10">
        <v>3.7967148000000002</v>
      </c>
      <c r="AY830" s="10">
        <v>3.7956177000000002</v>
      </c>
      <c r="AZ830" s="10">
        <v>3.7947890000000002</v>
      </c>
      <c r="BA830" s="10">
        <v>3.7942347000000001</v>
      </c>
      <c r="BB830" s="10">
        <v>3.7939609000000001</v>
      </c>
      <c r="BC830" s="10">
        <v>3.7939736000000002</v>
      </c>
      <c r="BD830" s="10">
        <v>3.7942787999999998</v>
      </c>
      <c r="BE830" s="10">
        <v>3.7948826000000002</v>
      </c>
      <c r="BF830" s="10">
        <v>3.7957901999999999</v>
      </c>
      <c r="BG830" s="10">
        <v>3.7970028999999998</v>
      </c>
      <c r="BH830" s="10">
        <v>3.7985209000000002</v>
      </c>
      <c r="BI830" s="10">
        <v>3.8003442999999999</v>
      </c>
      <c r="BJ830" s="10">
        <v>3.8024733999999998</v>
      </c>
      <c r="BK830" s="10">
        <v>3.8049083000000001</v>
      </c>
      <c r="BL830" s="10">
        <v>3.8076490000000001</v>
      </c>
      <c r="BM830" s="10">
        <v>3.8106958999999998</v>
      </c>
      <c r="BN830" s="10">
        <v>3.8140489</v>
      </c>
      <c r="BO830" s="10">
        <v>3.8177083999999999</v>
      </c>
      <c r="BP830" s="10">
        <v>3.8216744999999999</v>
      </c>
      <c r="BQ830" s="10">
        <v>3.8259471999999999</v>
      </c>
      <c r="BR830" s="10">
        <v>3.8577165</v>
      </c>
      <c r="BS830" s="10">
        <v>3.8986448999999999</v>
      </c>
      <c r="BU830" s="9">
        <v>105.98</v>
      </c>
      <c r="BV830" s="9">
        <v>105.86</v>
      </c>
      <c r="BW830" s="9">
        <v>105.95</v>
      </c>
      <c r="BX830" s="9">
        <v>106.33</v>
      </c>
      <c r="BY830" s="9">
        <v>105.15</v>
      </c>
      <c r="BZ830" s="9">
        <v>105.85</v>
      </c>
      <c r="CA830" s="9">
        <v>107.69</v>
      </c>
      <c r="CB830" s="9">
        <v>106.49</v>
      </c>
      <c r="CC830" s="9">
        <v>109.94</v>
      </c>
      <c r="CD830" s="9">
        <v>111.49</v>
      </c>
      <c r="CE830" s="9">
        <v>110.9</v>
      </c>
      <c r="CF830" s="9">
        <v>109.03</v>
      </c>
      <c r="CG830" s="9">
        <v>105.03</v>
      </c>
      <c r="CH830" s="9">
        <v>90.56</v>
      </c>
      <c r="CI830" s="9">
        <v>84.47</v>
      </c>
      <c r="CJ830" s="9">
        <v>82.16</v>
      </c>
      <c r="CK830" s="9">
        <v>81.42</v>
      </c>
      <c r="CL830" s="9">
        <v>81.819999999999993</v>
      </c>
      <c r="CM830" s="9">
        <v>82.12</v>
      </c>
      <c r="CN830" s="9">
        <v>84.92</v>
      </c>
      <c r="CO830" s="9">
        <v>87.46</v>
      </c>
      <c r="CP830" s="9">
        <v>88.69</v>
      </c>
      <c r="CQ830" s="9">
        <v>92.06</v>
      </c>
      <c r="CR830" s="9">
        <v>92.06</v>
      </c>
      <c r="CS830" s="9">
        <v>84.68</v>
      </c>
      <c r="CT830" s="9">
        <v>75.06</v>
      </c>
      <c r="CU830" s="9">
        <v>70.56</v>
      </c>
      <c r="CV830" s="9">
        <v>69.19</v>
      </c>
      <c r="CW830" s="9">
        <v>69.97</v>
      </c>
      <c r="CX830" s="9">
        <v>70.25</v>
      </c>
      <c r="CY830" s="9">
        <v>71.09</v>
      </c>
      <c r="CZ830" s="9">
        <v>75.42</v>
      </c>
      <c r="DA830" s="9">
        <v>77.87</v>
      </c>
      <c r="DB830" s="9">
        <v>80.09</v>
      </c>
      <c r="DC830" s="9">
        <v>81.459999999999994</v>
      </c>
      <c r="DD830" s="9">
        <v>81.34</v>
      </c>
      <c r="DE830" s="9">
        <v>77.19</v>
      </c>
      <c r="DF830" s="9">
        <v>71.849999999999994</v>
      </c>
      <c r="DG830" s="9">
        <v>67.87</v>
      </c>
      <c r="DH830" s="9">
        <v>66</v>
      </c>
      <c r="DI830" s="9">
        <v>65.87</v>
      </c>
      <c r="DJ830" s="9">
        <v>65.83</v>
      </c>
      <c r="DK830" s="9">
        <v>68.209999999999994</v>
      </c>
      <c r="DL830" s="9">
        <v>72.25</v>
      </c>
      <c r="DM830" s="9">
        <v>73.930000000000007</v>
      </c>
      <c r="DN830" s="9">
        <v>74.959999999999994</v>
      </c>
      <c r="DO830" s="9">
        <v>75.069999999999993</v>
      </c>
      <c r="DP830" s="9">
        <v>73.84</v>
      </c>
      <c r="DR830" s="9">
        <v>89.35</v>
      </c>
      <c r="DS830" s="9">
        <v>83.85</v>
      </c>
      <c r="DT830" s="9">
        <v>80.150000000000006</v>
      </c>
      <c r="DU830" s="9">
        <v>79.25</v>
      </c>
      <c r="DV830" s="9">
        <v>82.65</v>
      </c>
      <c r="DW830" s="9">
        <v>83.4</v>
      </c>
      <c r="DX830" s="9">
        <v>84.1</v>
      </c>
      <c r="DY830" s="9">
        <v>88.95</v>
      </c>
      <c r="DZ830" s="9">
        <v>89.05</v>
      </c>
      <c r="EA830" s="9">
        <v>90.45</v>
      </c>
      <c r="EB830" s="9">
        <v>92.25</v>
      </c>
      <c r="EC830" s="9">
        <v>92.6</v>
      </c>
      <c r="ED830" s="9">
        <v>87.15</v>
      </c>
      <c r="EE830" s="9">
        <v>71.2</v>
      </c>
      <c r="EF830" s="9">
        <v>66.25</v>
      </c>
      <c r="EG830" s="9">
        <v>65.95</v>
      </c>
      <c r="EH830" s="9">
        <v>66.400000000000006</v>
      </c>
      <c r="EI830" s="9">
        <v>67</v>
      </c>
      <c r="EJ830" s="9">
        <v>69.349999999999994</v>
      </c>
      <c r="EK830" s="9">
        <v>75.849999999999994</v>
      </c>
      <c r="EL830" s="9">
        <v>77.95</v>
      </c>
      <c r="EM830" s="9">
        <v>78.25</v>
      </c>
      <c r="EN830" s="9">
        <v>78.3</v>
      </c>
      <c r="EO830" s="9">
        <v>77.650000000000006</v>
      </c>
      <c r="EP830" s="9">
        <v>73.55</v>
      </c>
      <c r="EQ830" s="9">
        <v>62.3</v>
      </c>
      <c r="ER830" s="9">
        <v>58.75</v>
      </c>
      <c r="ES830" s="9">
        <v>58.5</v>
      </c>
      <c r="ET830" s="9">
        <v>58.75</v>
      </c>
      <c r="EU830" s="9">
        <v>59.35</v>
      </c>
      <c r="EV830" s="9">
        <v>62.15</v>
      </c>
      <c r="EW830" s="9">
        <v>69.900000000000006</v>
      </c>
      <c r="EX830" s="9">
        <v>72.400000000000006</v>
      </c>
      <c r="EY830" s="9">
        <v>72.650000000000006</v>
      </c>
      <c r="EZ830" s="9">
        <v>72.5</v>
      </c>
      <c r="FA830" s="9">
        <v>72.05</v>
      </c>
      <c r="FB830" s="9">
        <v>69.7</v>
      </c>
      <c r="FC830" s="9">
        <v>63.4</v>
      </c>
      <c r="FD830" s="9">
        <v>61.4</v>
      </c>
      <c r="FE830" s="9">
        <v>61.25</v>
      </c>
      <c r="FF830" s="9">
        <v>61.4</v>
      </c>
      <c r="FG830" s="9">
        <v>61.8</v>
      </c>
      <c r="FH830" s="9">
        <v>63.6</v>
      </c>
      <c r="FI830" s="9">
        <v>68.599999999999994</v>
      </c>
      <c r="FJ830" s="9">
        <v>70.25</v>
      </c>
      <c r="FK830" s="9">
        <v>70.45</v>
      </c>
      <c r="FL830" s="9">
        <v>70.45</v>
      </c>
      <c r="FM830" s="9">
        <v>70</v>
      </c>
      <c r="FO830" s="9">
        <v>84.1297</v>
      </c>
      <c r="FP830" s="7">
        <v>73.11</v>
      </c>
      <c r="FQ830" s="9">
        <v>1.2655000000000001</v>
      </c>
      <c r="FT830" s="7">
        <v>4.17</v>
      </c>
      <c r="FU830" s="7">
        <v>4.51</v>
      </c>
      <c r="FV830" s="9">
        <v>84.300299999999993</v>
      </c>
      <c r="FX830" s="9">
        <v>73.02</v>
      </c>
      <c r="FY830" s="9">
        <v>72.09</v>
      </c>
      <c r="FZ830" s="9">
        <v>70.94</v>
      </c>
      <c r="GA830" s="9">
        <v>69.209999999999994</v>
      </c>
      <c r="GB830" s="9">
        <v>67.87</v>
      </c>
    </row>
    <row r="831" spans="1:184" x14ac:dyDescent="0.25">
      <c r="A831" s="6">
        <f t="shared" si="149"/>
        <v>45714</v>
      </c>
      <c r="B831" s="13">
        <f t="shared" si="165"/>
        <v>2</v>
      </c>
      <c r="C831" s="13">
        <f t="shared" si="166"/>
        <v>2025</v>
      </c>
      <c r="D831">
        <f t="shared" si="167"/>
        <v>202502</v>
      </c>
      <c r="E831">
        <f t="shared" si="168"/>
        <v>1</v>
      </c>
      <c r="F831">
        <f t="shared" si="169"/>
        <v>202501</v>
      </c>
      <c r="G831" t="s">
        <v>2030</v>
      </c>
      <c r="H831" s="9">
        <v>4.5</v>
      </c>
      <c r="I831" s="9">
        <v>4.4546999999999999</v>
      </c>
      <c r="J831" s="10">
        <v>4.4461588000000001</v>
      </c>
      <c r="K831" s="10">
        <v>4.3689989999999996</v>
      </c>
      <c r="L831" s="10">
        <v>4.2811278000000001</v>
      </c>
      <c r="M831" s="10">
        <v>4.1959818000000002</v>
      </c>
      <c r="N831" s="10">
        <v>4.1189730000000004</v>
      </c>
      <c r="O831" s="10">
        <v>4.0520088000000003</v>
      </c>
      <c r="P831" s="10">
        <v>3.9965994</v>
      </c>
      <c r="Q831" s="10">
        <v>3.9532395</v>
      </c>
      <c r="R831" s="10">
        <v>3.9216529000000002</v>
      </c>
      <c r="S831" s="10">
        <v>3.9006881</v>
      </c>
      <c r="T831" s="10">
        <v>3.888239</v>
      </c>
      <c r="U831" s="10">
        <v>3.8819965000000001</v>
      </c>
      <c r="V831" s="10">
        <v>3.8781791999999999</v>
      </c>
      <c r="W831" s="10">
        <v>3.8755720999999999</v>
      </c>
      <c r="X831" s="10">
        <v>3.8737469999999998</v>
      </c>
      <c r="Y831" s="10">
        <v>3.8722756999999999</v>
      </c>
      <c r="Z831" s="10">
        <v>3.8707297999999999</v>
      </c>
      <c r="AA831" s="10">
        <v>3.8686812000000002</v>
      </c>
      <c r="AB831" s="10">
        <v>3.8658161</v>
      </c>
      <c r="AC831" s="10">
        <v>3.8622154000000002</v>
      </c>
      <c r="AD831" s="10">
        <v>3.8580453000000001</v>
      </c>
      <c r="AE831" s="10">
        <v>3.853472</v>
      </c>
      <c r="AF831" s="10">
        <v>3.8486615</v>
      </c>
      <c r="AG831" s="10">
        <v>3.8437800000000002</v>
      </c>
      <c r="AH831" s="10">
        <v>3.8389688</v>
      </c>
      <c r="AI831" s="10">
        <v>3.8342697000000001</v>
      </c>
      <c r="AJ831" s="10">
        <v>3.8296998000000002</v>
      </c>
      <c r="AK831" s="10">
        <v>3.8252761</v>
      </c>
      <c r="AL831" s="10">
        <v>3.8210155000000001</v>
      </c>
      <c r="AM831" s="10">
        <v>3.8169352000000001</v>
      </c>
      <c r="AN831" s="10">
        <v>3.8130522</v>
      </c>
      <c r="AO831" s="10">
        <v>3.8093832999999999</v>
      </c>
      <c r="AP831" s="10">
        <v>3.8059457999999999</v>
      </c>
      <c r="AQ831" s="10">
        <v>3.8027565000000001</v>
      </c>
      <c r="AR831" s="10">
        <v>3.7998325999999998</v>
      </c>
      <c r="AS831" s="10">
        <v>3.7971910000000002</v>
      </c>
      <c r="AT831" s="10">
        <v>3.7948468000000002</v>
      </c>
      <c r="AU831" s="10">
        <v>3.7928055999999999</v>
      </c>
      <c r="AV831" s="10">
        <v>3.7910699000000001</v>
      </c>
      <c r="AW831" s="10">
        <v>3.7896426000000001</v>
      </c>
      <c r="AX831" s="10">
        <v>3.7885260999999999</v>
      </c>
      <c r="AY831" s="10">
        <v>3.7877233000000001</v>
      </c>
      <c r="AZ831" s="10">
        <v>3.7872366999999998</v>
      </c>
      <c r="BA831" s="10">
        <v>3.7870689</v>
      </c>
      <c r="BB831" s="10">
        <v>3.7872227999999999</v>
      </c>
      <c r="BC831" s="10">
        <v>3.7877008000000001</v>
      </c>
      <c r="BD831" s="10">
        <v>3.7885057</v>
      </c>
      <c r="BE831" s="10">
        <v>3.7896401000000002</v>
      </c>
      <c r="BF831" s="10">
        <v>3.7911054000000002</v>
      </c>
      <c r="BG831" s="10">
        <v>3.7928982000000002</v>
      </c>
      <c r="BH831" s="10">
        <v>3.7950130999999998</v>
      </c>
      <c r="BI831" s="10">
        <v>3.7974451999999999</v>
      </c>
      <c r="BJ831" s="10">
        <v>3.8001892000000002</v>
      </c>
      <c r="BK831" s="10">
        <v>3.8032401999999998</v>
      </c>
      <c r="BL831" s="10">
        <v>3.8065929999999999</v>
      </c>
      <c r="BM831" s="10">
        <v>3.8102425000000002</v>
      </c>
      <c r="BN831" s="10">
        <v>3.8141835999999998</v>
      </c>
      <c r="BO831" s="10">
        <v>3.8184111000000001</v>
      </c>
      <c r="BP831" s="10">
        <v>3.8229201000000002</v>
      </c>
      <c r="BQ831" s="10">
        <v>3.8277052999999999</v>
      </c>
      <c r="BR831" s="10">
        <v>3.8617868999999998</v>
      </c>
      <c r="BS831" s="10">
        <v>3.9036415999999998</v>
      </c>
      <c r="BU831" s="9">
        <v>98.78</v>
      </c>
      <c r="BV831" s="9">
        <v>98.81</v>
      </c>
      <c r="BW831" s="9">
        <v>98.93</v>
      </c>
      <c r="BX831" s="9">
        <v>99.35</v>
      </c>
      <c r="BY831" s="9">
        <v>98.26</v>
      </c>
      <c r="BZ831" s="9">
        <v>98.78</v>
      </c>
      <c r="CA831" s="9">
        <v>100.77</v>
      </c>
      <c r="CB831" s="9">
        <v>100.67</v>
      </c>
      <c r="CC831" s="9">
        <v>104.98</v>
      </c>
      <c r="CD831" s="9">
        <v>106.43</v>
      </c>
      <c r="CE831" s="9">
        <v>106.31</v>
      </c>
      <c r="CF831" s="9">
        <v>105.49</v>
      </c>
      <c r="CG831" s="9">
        <v>101.54</v>
      </c>
      <c r="CH831" s="9">
        <v>87.36</v>
      </c>
      <c r="CI831" s="9">
        <v>81.64</v>
      </c>
      <c r="CJ831" s="9">
        <v>79.33</v>
      </c>
      <c r="CK831" s="9">
        <v>79.17</v>
      </c>
      <c r="CL831" s="9">
        <v>79.61</v>
      </c>
      <c r="CM831" s="9">
        <v>79.91</v>
      </c>
      <c r="CN831" s="9">
        <v>83.87</v>
      </c>
      <c r="CO831" s="9">
        <v>86.41</v>
      </c>
      <c r="CP831" s="9">
        <v>87.64</v>
      </c>
      <c r="CQ831" s="9">
        <v>91.01</v>
      </c>
      <c r="CR831" s="9">
        <v>91.01</v>
      </c>
      <c r="CS831" s="9">
        <v>83.63</v>
      </c>
      <c r="CT831" s="9">
        <v>74.66</v>
      </c>
      <c r="CU831" s="9">
        <v>70.38</v>
      </c>
      <c r="CV831" s="9">
        <v>69.010000000000005</v>
      </c>
      <c r="CW831" s="9">
        <v>69.790000000000006</v>
      </c>
      <c r="CX831" s="9">
        <v>70.069999999999993</v>
      </c>
      <c r="CY831" s="9">
        <v>70.91</v>
      </c>
      <c r="CZ831" s="9">
        <v>75.08</v>
      </c>
      <c r="DA831" s="9">
        <v>77.53</v>
      </c>
      <c r="DB831" s="9">
        <v>79.75</v>
      </c>
      <c r="DC831" s="9">
        <v>81.12</v>
      </c>
      <c r="DD831" s="9">
        <v>81</v>
      </c>
      <c r="DE831" s="9">
        <v>76.849999999999994</v>
      </c>
      <c r="DF831" s="9">
        <v>71.510000000000005</v>
      </c>
      <c r="DG831" s="9">
        <v>67.53</v>
      </c>
      <c r="DH831" s="9">
        <v>65.66</v>
      </c>
      <c r="DI831" s="9">
        <v>65.53</v>
      </c>
      <c r="DJ831" s="9">
        <v>65.489999999999995</v>
      </c>
      <c r="DK831" s="9">
        <v>67.87</v>
      </c>
      <c r="DL831" s="9">
        <v>72</v>
      </c>
      <c r="DM831" s="9">
        <v>73.680000000000007</v>
      </c>
      <c r="DN831" s="9">
        <v>74.709999999999994</v>
      </c>
      <c r="DO831" s="9">
        <v>74.819999999999993</v>
      </c>
      <c r="DP831" s="9">
        <v>73.59</v>
      </c>
      <c r="DR831" s="9">
        <v>85</v>
      </c>
      <c r="DS831" s="9">
        <v>79.900000000000006</v>
      </c>
      <c r="DT831" s="9">
        <v>76.05</v>
      </c>
      <c r="DU831" s="9">
        <v>76.5</v>
      </c>
      <c r="DV831" s="9">
        <v>79.400000000000006</v>
      </c>
      <c r="DW831" s="9">
        <v>80.05</v>
      </c>
      <c r="DX831" s="9">
        <v>80.75</v>
      </c>
      <c r="DY831" s="9">
        <v>85.6</v>
      </c>
      <c r="DZ831" s="9">
        <v>85.7</v>
      </c>
      <c r="EA831" s="9">
        <v>87.1</v>
      </c>
      <c r="EB831" s="9">
        <v>90</v>
      </c>
      <c r="EC831" s="9">
        <v>90.35</v>
      </c>
      <c r="ED831" s="9">
        <v>84.9</v>
      </c>
      <c r="EE831" s="9">
        <v>69.599999999999994</v>
      </c>
      <c r="EF831" s="9">
        <v>64.849999999999994</v>
      </c>
      <c r="EG831" s="9">
        <v>64.599999999999994</v>
      </c>
      <c r="EH831" s="9">
        <v>65</v>
      </c>
      <c r="EI831" s="9">
        <v>65.599999999999994</v>
      </c>
      <c r="EJ831" s="9">
        <v>68</v>
      </c>
      <c r="EK831" s="9">
        <v>74.900000000000006</v>
      </c>
      <c r="EL831" s="9">
        <v>77.099999999999994</v>
      </c>
      <c r="EM831" s="9">
        <v>77.349999999999994</v>
      </c>
      <c r="EN831" s="9">
        <v>77.349999999999994</v>
      </c>
      <c r="EO831" s="9">
        <v>76.75</v>
      </c>
      <c r="EP831" s="9">
        <v>73.349999999999994</v>
      </c>
      <c r="EQ831" s="9">
        <v>63.75</v>
      </c>
      <c r="ER831" s="9">
        <v>60.75</v>
      </c>
      <c r="ES831" s="9">
        <v>60.55</v>
      </c>
      <c r="ET831" s="9">
        <v>60.75</v>
      </c>
      <c r="EU831" s="9">
        <v>61.25</v>
      </c>
      <c r="EV831" s="9">
        <v>63.85</v>
      </c>
      <c r="EW831" s="9">
        <v>71.099999999999994</v>
      </c>
      <c r="EX831" s="9">
        <v>73.400000000000006</v>
      </c>
      <c r="EY831" s="9">
        <v>73.599999999999994</v>
      </c>
      <c r="EZ831" s="9">
        <v>73.5</v>
      </c>
      <c r="FA831" s="9">
        <v>73.05</v>
      </c>
      <c r="FB831" s="9">
        <v>70.900000000000006</v>
      </c>
      <c r="FC831" s="9">
        <v>64.900000000000006</v>
      </c>
      <c r="FD831" s="9">
        <v>63</v>
      </c>
      <c r="FE831" s="9">
        <v>62.9</v>
      </c>
      <c r="FF831" s="9">
        <v>63.05</v>
      </c>
      <c r="FG831" s="9">
        <v>63.45</v>
      </c>
      <c r="FH831" s="9">
        <v>65.2</v>
      </c>
      <c r="FI831" s="9">
        <v>70.099999999999994</v>
      </c>
      <c r="FJ831" s="9">
        <v>71.7</v>
      </c>
      <c r="FK831" s="9">
        <v>71.900000000000006</v>
      </c>
      <c r="FL831" s="9">
        <v>71.8</v>
      </c>
      <c r="FM831" s="9">
        <v>71.45</v>
      </c>
      <c r="FO831" s="9">
        <v>84.390900000000002</v>
      </c>
      <c r="FP831" s="7">
        <v>73.489999999999995</v>
      </c>
      <c r="FQ831" s="9">
        <v>1.2695000000000001</v>
      </c>
      <c r="FT831" s="7">
        <v>4.18</v>
      </c>
      <c r="FU831" s="7">
        <v>4.5</v>
      </c>
      <c r="FV831" s="9">
        <v>84.563000000000002</v>
      </c>
      <c r="FX831" s="9">
        <v>72.53</v>
      </c>
      <c r="FY831" s="9">
        <v>71.61</v>
      </c>
      <c r="FZ831" s="9">
        <v>70.37</v>
      </c>
      <c r="GA831" s="9">
        <v>68.650000000000006</v>
      </c>
      <c r="GB831" s="9">
        <v>67.400000000000006</v>
      </c>
    </row>
    <row r="832" spans="1:184" x14ac:dyDescent="0.25">
      <c r="A832" s="6">
        <f t="shared" si="149"/>
        <v>45715</v>
      </c>
      <c r="B832" s="13">
        <f t="shared" si="165"/>
        <v>2</v>
      </c>
      <c r="C832" s="13">
        <f t="shared" si="166"/>
        <v>2025</v>
      </c>
      <c r="D832">
        <f t="shared" si="167"/>
        <v>202502</v>
      </c>
      <c r="E832">
        <f t="shared" si="168"/>
        <v>1</v>
      </c>
      <c r="F832">
        <f t="shared" si="169"/>
        <v>202501</v>
      </c>
      <c r="G832" t="s">
        <v>2031</v>
      </c>
      <c r="H832" s="9">
        <v>4.5</v>
      </c>
      <c r="I832" s="9">
        <v>4.4546999999999999</v>
      </c>
      <c r="J832" s="10">
        <v>4.4445030000000001</v>
      </c>
      <c r="K832" s="10">
        <v>4.3663734999999999</v>
      </c>
      <c r="L832" s="10">
        <v>4.2781586000000003</v>
      </c>
      <c r="M832" s="10">
        <v>4.1934057999999999</v>
      </c>
      <c r="N832" s="10">
        <v>4.1170166000000004</v>
      </c>
      <c r="O832" s="10">
        <v>4.0505526999999999</v>
      </c>
      <c r="P832" s="10">
        <v>3.9952263000000001</v>
      </c>
      <c r="Q832" s="10">
        <v>3.9517788999999999</v>
      </c>
      <c r="R832" s="10">
        <v>3.9198118000000002</v>
      </c>
      <c r="S832" s="10">
        <v>3.8983884</v>
      </c>
      <c r="T832" s="10">
        <v>3.8855341999999999</v>
      </c>
      <c r="U832" s="10">
        <v>3.8788179999999999</v>
      </c>
      <c r="V832" s="10">
        <v>3.8744453999999999</v>
      </c>
      <c r="W832" s="10">
        <v>3.8712067000000001</v>
      </c>
      <c r="X832" s="10">
        <v>3.8686712999999999</v>
      </c>
      <c r="Y832" s="10">
        <v>3.8664084999999999</v>
      </c>
      <c r="Z832" s="10">
        <v>3.8639876000000002</v>
      </c>
      <c r="AA832" s="10">
        <v>3.8609779999999998</v>
      </c>
      <c r="AB832" s="10">
        <v>3.8570790000000001</v>
      </c>
      <c r="AC832" s="10">
        <v>3.8524381999999999</v>
      </c>
      <c r="AD832" s="10">
        <v>3.8473004</v>
      </c>
      <c r="AE832" s="10">
        <v>3.8419097999999998</v>
      </c>
      <c r="AF832" s="10">
        <v>3.8365108999999999</v>
      </c>
      <c r="AG832" s="10">
        <v>3.8313481</v>
      </c>
      <c r="AH832" s="10">
        <v>3.8266304999999998</v>
      </c>
      <c r="AI832" s="10">
        <v>3.8223943</v>
      </c>
      <c r="AJ832" s="10">
        <v>3.8186232000000002</v>
      </c>
      <c r="AK832" s="10">
        <v>3.8153009</v>
      </c>
      <c r="AL832" s="10">
        <v>3.812411</v>
      </c>
      <c r="AM832" s="10">
        <v>3.8099371999999998</v>
      </c>
      <c r="AN832" s="10">
        <v>3.8078631000000001</v>
      </c>
      <c r="AO832" s="10">
        <v>3.8061725000000002</v>
      </c>
      <c r="AP832" s="10">
        <v>3.8048489999999999</v>
      </c>
      <c r="AQ832" s="10">
        <v>3.8038763000000002</v>
      </c>
      <c r="AR832" s="10">
        <v>3.8032379999999999</v>
      </c>
      <c r="AS832" s="10">
        <v>3.8029177999999999</v>
      </c>
      <c r="AT832" s="10">
        <v>3.8029009</v>
      </c>
      <c r="AU832" s="10">
        <v>3.8031788999999998</v>
      </c>
      <c r="AV832" s="10">
        <v>3.8037451</v>
      </c>
      <c r="AW832" s="10">
        <v>3.8045931999999998</v>
      </c>
      <c r="AX832" s="10">
        <v>3.8057164999999999</v>
      </c>
      <c r="AY832" s="10">
        <v>3.8071082999999999</v>
      </c>
      <c r="AZ832" s="10">
        <v>3.8087621999999999</v>
      </c>
      <c r="BA832" s="10">
        <v>3.8106716999999999</v>
      </c>
      <c r="BB832" s="10">
        <v>3.8128299999999999</v>
      </c>
      <c r="BC832" s="10">
        <v>3.8152306999999999</v>
      </c>
      <c r="BD832" s="10">
        <v>3.8178673000000001</v>
      </c>
      <c r="BE832" s="10">
        <v>3.8207330000000002</v>
      </c>
      <c r="BF832" s="10">
        <v>3.8238222999999998</v>
      </c>
      <c r="BG832" s="10">
        <v>3.8271342000000002</v>
      </c>
      <c r="BH832" s="10">
        <v>3.8306684999999998</v>
      </c>
      <c r="BI832" s="10">
        <v>3.8344252000000001</v>
      </c>
      <c r="BJ832" s="10">
        <v>3.8384043999999999</v>
      </c>
      <c r="BK832" s="10">
        <v>3.842606</v>
      </c>
      <c r="BL832" s="10">
        <v>3.8470301</v>
      </c>
      <c r="BM832" s="10">
        <v>3.8516767999999999</v>
      </c>
      <c r="BN832" s="10">
        <v>3.8565458000000001</v>
      </c>
      <c r="BO832" s="10">
        <v>3.8616372999999999</v>
      </c>
      <c r="BP832" s="10">
        <v>3.8669513000000002</v>
      </c>
      <c r="BQ832" s="10">
        <v>3.8724878</v>
      </c>
      <c r="BR832" s="10">
        <v>3.9101021999999999</v>
      </c>
      <c r="BS832" s="10">
        <v>3.9540473999999999</v>
      </c>
      <c r="BU832" s="9">
        <v>106.79</v>
      </c>
      <c r="BV832" s="9">
        <v>107.12</v>
      </c>
      <c r="BW832" s="9">
        <v>107.3</v>
      </c>
      <c r="BX832" s="9">
        <v>107.6</v>
      </c>
      <c r="BY832" s="9">
        <v>106.56</v>
      </c>
      <c r="BZ832" s="9">
        <v>107</v>
      </c>
      <c r="CA832" s="9">
        <v>108.96</v>
      </c>
      <c r="CB832" s="9">
        <v>108.02</v>
      </c>
      <c r="CC832" s="9">
        <v>111.58</v>
      </c>
      <c r="CD832" s="9">
        <v>113.03</v>
      </c>
      <c r="CE832" s="9">
        <v>112.07</v>
      </c>
      <c r="CF832" s="9">
        <v>111.25</v>
      </c>
      <c r="CG832" s="9">
        <v>106.94</v>
      </c>
      <c r="CH832" s="9">
        <v>91.54</v>
      </c>
      <c r="CI832" s="9">
        <v>85.82</v>
      </c>
      <c r="CJ832" s="9">
        <v>83.51</v>
      </c>
      <c r="CK832" s="9">
        <v>83.04</v>
      </c>
      <c r="CL832" s="9">
        <v>83.48</v>
      </c>
      <c r="CM832" s="9">
        <v>83.78</v>
      </c>
      <c r="CN832" s="9">
        <v>86.96</v>
      </c>
      <c r="CO832" s="9">
        <v>89.5</v>
      </c>
      <c r="CP832" s="9">
        <v>90.73</v>
      </c>
      <c r="CQ832" s="9">
        <v>94.1</v>
      </c>
      <c r="CR832" s="9">
        <v>94.1</v>
      </c>
      <c r="CS832" s="9">
        <v>86.72</v>
      </c>
      <c r="CT832" s="9">
        <v>77.52</v>
      </c>
      <c r="CU832" s="9">
        <v>73.239999999999995</v>
      </c>
      <c r="CV832" s="9">
        <v>71.87</v>
      </c>
      <c r="CW832" s="9">
        <v>72.650000000000006</v>
      </c>
      <c r="CX832" s="9">
        <v>72.930000000000007</v>
      </c>
      <c r="CY832" s="9">
        <v>73.77</v>
      </c>
      <c r="CZ832" s="9">
        <v>76.5</v>
      </c>
      <c r="DA832" s="9">
        <v>78.95</v>
      </c>
      <c r="DB832" s="9">
        <v>81.17</v>
      </c>
      <c r="DC832" s="9">
        <v>82.54</v>
      </c>
      <c r="DD832" s="9">
        <v>82.42</v>
      </c>
      <c r="DE832" s="9">
        <v>78.27</v>
      </c>
      <c r="DF832" s="9">
        <v>72.930000000000007</v>
      </c>
      <c r="DG832" s="9">
        <v>68.95</v>
      </c>
      <c r="DH832" s="9">
        <v>67.08</v>
      </c>
      <c r="DI832" s="9">
        <v>66.95</v>
      </c>
      <c r="DJ832" s="9">
        <v>66.91</v>
      </c>
      <c r="DK832" s="9">
        <v>69.290000000000006</v>
      </c>
      <c r="DL832" s="9">
        <v>73.42</v>
      </c>
      <c r="DM832" s="9">
        <v>75.099999999999994</v>
      </c>
      <c r="DN832" s="9">
        <v>76.13</v>
      </c>
      <c r="DO832" s="9">
        <v>76.239999999999995</v>
      </c>
      <c r="DP832" s="9">
        <v>75.010000000000005</v>
      </c>
      <c r="DR832" s="9">
        <v>92.2</v>
      </c>
      <c r="DS832" s="9">
        <v>86.95</v>
      </c>
      <c r="DT832" s="9">
        <v>83</v>
      </c>
      <c r="DU832" s="9">
        <v>81.400000000000006</v>
      </c>
      <c r="DV832" s="9">
        <v>85.6</v>
      </c>
      <c r="DW832" s="9">
        <v>86.15</v>
      </c>
      <c r="DX832" s="9">
        <v>86.85</v>
      </c>
      <c r="DY832" s="9">
        <v>91.3</v>
      </c>
      <c r="DZ832" s="9">
        <v>91.4</v>
      </c>
      <c r="EA832" s="9">
        <v>92.8</v>
      </c>
      <c r="EB832" s="9">
        <v>94.8</v>
      </c>
      <c r="EC832" s="9">
        <v>95.15</v>
      </c>
      <c r="ED832" s="9">
        <v>89.7</v>
      </c>
      <c r="EE832" s="9">
        <v>73</v>
      </c>
      <c r="EF832" s="9">
        <v>67.8</v>
      </c>
      <c r="EG832" s="9">
        <v>67.5</v>
      </c>
      <c r="EH832" s="9">
        <v>68</v>
      </c>
      <c r="EI832" s="9">
        <v>68.599999999999994</v>
      </c>
      <c r="EJ832" s="9">
        <v>71.05</v>
      </c>
      <c r="EK832" s="9">
        <v>77.8</v>
      </c>
      <c r="EL832" s="9">
        <v>79.95</v>
      </c>
      <c r="EM832" s="9">
        <v>80.25</v>
      </c>
      <c r="EN832" s="9">
        <v>80.25</v>
      </c>
      <c r="EO832" s="9">
        <v>79.650000000000006</v>
      </c>
      <c r="EP832" s="9">
        <v>76</v>
      </c>
      <c r="EQ832" s="9">
        <v>65.900000000000006</v>
      </c>
      <c r="ER832" s="9">
        <v>62.75</v>
      </c>
      <c r="ES832" s="9">
        <v>62.55</v>
      </c>
      <c r="ET832" s="9">
        <v>62.75</v>
      </c>
      <c r="EU832" s="9">
        <v>63.3</v>
      </c>
      <c r="EV832" s="9">
        <v>65.95</v>
      </c>
      <c r="EW832" s="9">
        <v>73.3</v>
      </c>
      <c r="EX832" s="9">
        <v>75.650000000000006</v>
      </c>
      <c r="EY832" s="9">
        <v>75.900000000000006</v>
      </c>
      <c r="EZ832" s="9">
        <v>75.849999999999994</v>
      </c>
      <c r="FA832" s="9">
        <v>75.3</v>
      </c>
      <c r="FB832" s="9">
        <v>72.25</v>
      </c>
      <c r="FC832" s="9">
        <v>63.9</v>
      </c>
      <c r="FD832" s="9">
        <v>61.25</v>
      </c>
      <c r="FE832" s="9">
        <v>61.1</v>
      </c>
      <c r="FF832" s="9">
        <v>61.35</v>
      </c>
      <c r="FG832" s="9">
        <v>61.75</v>
      </c>
      <c r="FH832" s="9">
        <v>63.55</v>
      </c>
      <c r="FI832" s="9">
        <v>68.5</v>
      </c>
      <c r="FJ832" s="9">
        <v>70.099999999999994</v>
      </c>
      <c r="FK832" s="9">
        <v>70.3</v>
      </c>
      <c r="FL832" s="9">
        <v>70.2</v>
      </c>
      <c r="FM832" s="9">
        <v>69.849999999999994</v>
      </c>
      <c r="FO832" s="9">
        <v>84.434100000000001</v>
      </c>
      <c r="FP832" s="7">
        <v>75.010000000000005</v>
      </c>
      <c r="FQ832" s="9">
        <v>1.2627999999999999</v>
      </c>
      <c r="FT832" s="7">
        <v>4.1900000000000004</v>
      </c>
      <c r="FU832" s="7">
        <v>4.5199999999999996</v>
      </c>
      <c r="FV832" s="9">
        <v>84.601699999999994</v>
      </c>
      <c r="FX832" s="9">
        <v>74.040000000000006</v>
      </c>
      <c r="FY832" s="9">
        <v>73.06</v>
      </c>
      <c r="FZ832" s="9">
        <v>71.62</v>
      </c>
      <c r="GA832" s="9">
        <v>69.650000000000006</v>
      </c>
      <c r="GB832" s="9">
        <v>68.040000000000006</v>
      </c>
    </row>
    <row r="833" spans="1:184" x14ac:dyDescent="0.25">
      <c r="A833" s="6">
        <f t="shared" si="149"/>
        <v>45716</v>
      </c>
      <c r="B833" s="13">
        <f t="shared" si="165"/>
        <v>2</v>
      </c>
      <c r="C833" s="13">
        <f t="shared" si="166"/>
        <v>2025</v>
      </c>
      <c r="D833">
        <f t="shared" si="167"/>
        <v>202502</v>
      </c>
      <c r="E833">
        <f t="shared" si="168"/>
        <v>1</v>
      </c>
      <c r="F833">
        <f t="shared" si="169"/>
        <v>202501</v>
      </c>
      <c r="G833" t="s">
        <v>2032</v>
      </c>
      <c r="H833" s="9">
        <v>4.5</v>
      </c>
      <c r="I833" s="9">
        <v>4.4551999999999996</v>
      </c>
      <c r="J833" s="10">
        <v>4.4457987000000001</v>
      </c>
      <c r="K833" s="10">
        <v>4.3680602000000004</v>
      </c>
      <c r="L833" s="10">
        <v>4.2781697000000003</v>
      </c>
      <c r="M833" s="10">
        <v>4.1916060000000002</v>
      </c>
      <c r="N833" s="10">
        <v>4.1142582000000001</v>
      </c>
      <c r="O833" s="10">
        <v>4.0469470000000003</v>
      </c>
      <c r="P833" s="10">
        <v>3.9904155000000001</v>
      </c>
      <c r="Q833" s="10">
        <v>3.9449887000000001</v>
      </c>
      <c r="R833" s="10">
        <v>3.9100104999999998</v>
      </c>
      <c r="S833" s="10">
        <v>3.8845450000000001</v>
      </c>
      <c r="T833" s="10">
        <v>3.8670920999999998</v>
      </c>
      <c r="U833" s="10">
        <v>3.8557500999999998</v>
      </c>
      <c r="V833" s="10">
        <v>3.8478317</v>
      </c>
      <c r="W833" s="10">
        <v>3.8421170999999998</v>
      </c>
      <c r="X833" s="10">
        <v>3.8379686999999998</v>
      </c>
      <c r="Y833" s="10">
        <v>3.8347489000000001</v>
      </c>
      <c r="Z833" s="10">
        <v>3.83182</v>
      </c>
      <c r="AA833" s="10">
        <v>3.8285445999999999</v>
      </c>
      <c r="AB833" s="10">
        <v>3.8243996</v>
      </c>
      <c r="AC833" s="10">
        <v>3.8194493</v>
      </c>
      <c r="AD833" s="10">
        <v>3.8139455999999998</v>
      </c>
      <c r="AE833" s="10">
        <v>3.8081401000000001</v>
      </c>
      <c r="AF833" s="10">
        <v>3.8022847999999998</v>
      </c>
      <c r="AG833" s="10">
        <v>3.7966316</v>
      </c>
      <c r="AH833" s="10">
        <v>3.7913929</v>
      </c>
      <c r="AI833" s="10">
        <v>3.7866076999999998</v>
      </c>
      <c r="AJ833" s="10">
        <v>3.7822669000000002</v>
      </c>
      <c r="AK833" s="10">
        <v>3.7783614999999999</v>
      </c>
      <c r="AL833" s="10">
        <v>3.7748824999999999</v>
      </c>
      <c r="AM833" s="10">
        <v>3.7718210000000001</v>
      </c>
      <c r="AN833" s="10">
        <v>3.7691678</v>
      </c>
      <c r="AO833" s="10">
        <v>3.7669139</v>
      </c>
      <c r="AP833" s="10">
        <v>3.7650503999999998</v>
      </c>
      <c r="AQ833" s="10">
        <v>3.7635681999999999</v>
      </c>
      <c r="AR833" s="10">
        <v>3.7624583</v>
      </c>
      <c r="AS833" s="10">
        <v>3.7617117000000002</v>
      </c>
      <c r="AT833" s="10">
        <v>3.7613186000000001</v>
      </c>
      <c r="AU833" s="10">
        <v>3.7612654000000001</v>
      </c>
      <c r="AV833" s="10">
        <v>3.7615379</v>
      </c>
      <c r="AW833" s="10">
        <v>3.7621213999999998</v>
      </c>
      <c r="AX833" s="10">
        <v>3.7630016999999998</v>
      </c>
      <c r="AY833" s="10">
        <v>3.7641640999999999</v>
      </c>
      <c r="AZ833" s="10">
        <v>3.7655943999999999</v>
      </c>
      <c r="BA833" s="10">
        <v>3.7672778999999998</v>
      </c>
      <c r="BB833" s="10">
        <v>3.7692003999999999</v>
      </c>
      <c r="BC833" s="10">
        <v>3.7713473</v>
      </c>
      <c r="BD833" s="10">
        <v>3.7737042000000001</v>
      </c>
      <c r="BE833" s="10">
        <v>3.7762566999999998</v>
      </c>
      <c r="BF833" s="10">
        <v>3.7789928000000002</v>
      </c>
      <c r="BG833" s="10">
        <v>3.7819120000000002</v>
      </c>
      <c r="BH833" s="10">
        <v>3.7850168000000002</v>
      </c>
      <c r="BI833" s="10">
        <v>3.7883095999999998</v>
      </c>
      <c r="BJ833" s="10">
        <v>3.7917931</v>
      </c>
      <c r="BK833" s="10">
        <v>3.7954696999999999</v>
      </c>
      <c r="BL833" s="10">
        <v>3.7993418000000001</v>
      </c>
      <c r="BM833" s="10">
        <v>3.8034121999999999</v>
      </c>
      <c r="BN833" s="10">
        <v>3.8076832</v>
      </c>
      <c r="BO833" s="10">
        <v>3.8121573999999998</v>
      </c>
      <c r="BP833" s="10">
        <v>3.8168373</v>
      </c>
      <c r="BQ833" s="10">
        <v>3.8217253000000002</v>
      </c>
      <c r="BR833" s="10">
        <v>3.8553397</v>
      </c>
      <c r="BS833" s="10">
        <v>3.8957066999999999</v>
      </c>
      <c r="BU833" s="9">
        <v>104.83</v>
      </c>
      <c r="BV833" s="9">
        <v>104.86</v>
      </c>
      <c r="BW833" s="9">
        <v>105.32</v>
      </c>
      <c r="BX833" s="9">
        <v>104.32</v>
      </c>
      <c r="BY833" s="9">
        <v>104.81</v>
      </c>
      <c r="BZ833" s="9">
        <v>106.82</v>
      </c>
      <c r="CA833" s="9">
        <v>106.42</v>
      </c>
      <c r="CB833" s="9">
        <v>109.96</v>
      </c>
      <c r="CC833" s="9">
        <v>111.41</v>
      </c>
      <c r="CD833" s="9">
        <v>110.45</v>
      </c>
      <c r="CE833" s="9">
        <v>109.63</v>
      </c>
      <c r="CF833" s="9">
        <v>105.33</v>
      </c>
      <c r="CG833" s="9">
        <v>91.24</v>
      </c>
      <c r="CH833" s="9">
        <v>85.31</v>
      </c>
      <c r="CI833" s="9">
        <v>83</v>
      </c>
      <c r="CJ833" s="9">
        <v>82.57</v>
      </c>
      <c r="CK833" s="9">
        <v>83.01</v>
      </c>
      <c r="CL833" s="9">
        <v>83.31</v>
      </c>
      <c r="CM833" s="9">
        <v>86.98</v>
      </c>
      <c r="CN833" s="9">
        <v>89.38</v>
      </c>
      <c r="CO833" s="9">
        <v>90.61</v>
      </c>
      <c r="CP833" s="9">
        <v>93.98</v>
      </c>
      <c r="CQ833" s="9">
        <v>93.98</v>
      </c>
      <c r="CR833" s="9">
        <v>86.6</v>
      </c>
      <c r="CS833" s="9">
        <v>76.98</v>
      </c>
      <c r="CT833" s="9">
        <v>72.87</v>
      </c>
      <c r="CU833" s="9">
        <v>71.5</v>
      </c>
      <c r="CV833" s="9">
        <v>72.28</v>
      </c>
      <c r="CW833" s="9">
        <v>72.56</v>
      </c>
      <c r="CX833" s="9">
        <v>73.400000000000006</v>
      </c>
      <c r="CY833" s="9">
        <v>76.739999999999995</v>
      </c>
      <c r="CZ833" s="9">
        <v>79.19</v>
      </c>
      <c r="DA833" s="9">
        <v>81.41</v>
      </c>
      <c r="DB833" s="9">
        <v>82.78</v>
      </c>
      <c r="DC833" s="9">
        <v>82.66</v>
      </c>
      <c r="DD833" s="9">
        <v>78.510000000000005</v>
      </c>
      <c r="DE833" s="9">
        <v>73.17</v>
      </c>
      <c r="DF833" s="9">
        <v>69.19</v>
      </c>
      <c r="DG833" s="9">
        <v>67.319999999999993</v>
      </c>
      <c r="DH833" s="9">
        <v>67.19</v>
      </c>
      <c r="DI833" s="9">
        <v>67.150000000000006</v>
      </c>
      <c r="DJ833" s="9">
        <v>69.53</v>
      </c>
      <c r="DK833" s="9">
        <v>73.66</v>
      </c>
      <c r="DL833" s="9">
        <v>75.34</v>
      </c>
      <c r="DM833" s="9">
        <v>76.37</v>
      </c>
      <c r="DN833" s="9">
        <v>76.48</v>
      </c>
      <c r="DO833" s="9">
        <v>75.25</v>
      </c>
      <c r="DP833" s="9">
        <v>74.27</v>
      </c>
      <c r="DR833" s="9">
        <v>85.9</v>
      </c>
      <c r="DS833" s="9">
        <v>81.150000000000006</v>
      </c>
      <c r="DT833" s="9">
        <v>80.8</v>
      </c>
      <c r="DU833" s="9">
        <v>84.45</v>
      </c>
      <c r="DV833" s="9">
        <v>85.15</v>
      </c>
      <c r="DW833" s="9">
        <v>85.85</v>
      </c>
      <c r="DX833" s="9">
        <v>89.75</v>
      </c>
      <c r="DY833" s="9">
        <v>89.85</v>
      </c>
      <c r="DZ833" s="9">
        <v>91.25</v>
      </c>
      <c r="EA833" s="9">
        <v>94.05</v>
      </c>
      <c r="EB833" s="9">
        <v>94.4</v>
      </c>
      <c r="EC833" s="9">
        <v>88.95</v>
      </c>
      <c r="ED833" s="9">
        <v>72.75</v>
      </c>
      <c r="EE833" s="9">
        <v>67.7</v>
      </c>
      <c r="EF833" s="9">
        <v>67.45</v>
      </c>
      <c r="EG833" s="9">
        <v>67.900000000000006</v>
      </c>
      <c r="EH833" s="9">
        <v>68.5</v>
      </c>
      <c r="EI833" s="9">
        <v>70.849999999999994</v>
      </c>
      <c r="EJ833" s="9">
        <v>77.55</v>
      </c>
      <c r="EK833" s="9">
        <v>79.7</v>
      </c>
      <c r="EL833" s="9">
        <v>80</v>
      </c>
      <c r="EM833" s="9">
        <v>80</v>
      </c>
      <c r="EN833" s="9">
        <v>79.400000000000006</v>
      </c>
      <c r="EO833" s="9">
        <v>75.650000000000006</v>
      </c>
      <c r="EP833" s="9">
        <v>65.2</v>
      </c>
      <c r="EQ833" s="9">
        <v>61.9</v>
      </c>
      <c r="ER833" s="9">
        <v>61.7</v>
      </c>
      <c r="ES833" s="9">
        <v>61.95</v>
      </c>
      <c r="ET833" s="9">
        <v>62.45</v>
      </c>
      <c r="EU833" s="9">
        <v>65</v>
      </c>
      <c r="EV833" s="9">
        <v>72.25</v>
      </c>
      <c r="EW833" s="9">
        <v>74.599999999999994</v>
      </c>
      <c r="EX833" s="9">
        <v>74.849999999999994</v>
      </c>
      <c r="EY833" s="9">
        <v>74.75</v>
      </c>
      <c r="EZ833" s="9">
        <v>74.25</v>
      </c>
      <c r="FA833" s="9">
        <v>71.5</v>
      </c>
      <c r="FB833" s="9">
        <v>63.75</v>
      </c>
      <c r="FC833" s="9">
        <v>61.3</v>
      </c>
      <c r="FD833" s="9">
        <v>61.15</v>
      </c>
      <c r="FE833" s="9">
        <v>61.35</v>
      </c>
      <c r="FF833" s="9">
        <v>61.75</v>
      </c>
      <c r="FG833" s="9">
        <v>63.55</v>
      </c>
      <c r="FH833" s="9">
        <v>68.5</v>
      </c>
      <c r="FI833" s="9">
        <v>70.099999999999994</v>
      </c>
      <c r="FJ833" s="9">
        <v>70.25</v>
      </c>
      <c r="FK833" s="9">
        <v>70.2</v>
      </c>
      <c r="FL833" s="9">
        <v>69.849999999999994</v>
      </c>
      <c r="FM833" s="9">
        <v>68.05</v>
      </c>
      <c r="FO833" s="9">
        <v>84.306600000000003</v>
      </c>
      <c r="FP833" s="7">
        <v>74.760000000000005</v>
      </c>
      <c r="FQ833" s="9">
        <v>1.2592000000000001</v>
      </c>
      <c r="FT833" s="7">
        <v>4.17</v>
      </c>
      <c r="FU833" s="7">
        <v>4.4800000000000004</v>
      </c>
      <c r="FV833" s="9">
        <v>84.458799999999997</v>
      </c>
      <c r="FX833" s="9">
        <v>73.180000000000007</v>
      </c>
      <c r="FY833" s="9">
        <v>72.28</v>
      </c>
      <c r="FZ833" s="9">
        <v>70.849999999999994</v>
      </c>
      <c r="GA833" s="9">
        <v>68.95</v>
      </c>
      <c r="GB833" s="9">
        <v>67.510000000000005</v>
      </c>
    </row>
    <row r="834" spans="1:184" x14ac:dyDescent="0.25">
      <c r="A834" s="6">
        <f t="shared" si="149"/>
        <v>45719</v>
      </c>
      <c r="B834" s="13">
        <f t="shared" si="165"/>
        <v>3</v>
      </c>
      <c r="C834" s="13">
        <f t="shared" si="166"/>
        <v>2025</v>
      </c>
      <c r="D834">
        <f t="shared" si="167"/>
        <v>202503</v>
      </c>
      <c r="E834">
        <f t="shared" si="168"/>
        <v>1</v>
      </c>
      <c r="F834">
        <f t="shared" si="169"/>
        <v>202501</v>
      </c>
      <c r="G834" t="s">
        <v>2033</v>
      </c>
      <c r="H834" s="9">
        <v>4.5</v>
      </c>
      <c r="I834" s="9">
        <v>4.4550000000000001</v>
      </c>
      <c r="J834" s="10">
        <v>4.4462564999999996</v>
      </c>
      <c r="K834" s="10">
        <v>4.3679876999999996</v>
      </c>
      <c r="L834" s="10">
        <v>4.2797480999999999</v>
      </c>
      <c r="M834" s="10">
        <v>4.1987047999999998</v>
      </c>
      <c r="N834" s="10">
        <v>4.1278002999999996</v>
      </c>
      <c r="O834" s="10">
        <v>4.0667299000000003</v>
      </c>
      <c r="P834" s="10">
        <v>4.0163035999999996</v>
      </c>
      <c r="Q834" s="10">
        <v>3.9770002999999998</v>
      </c>
      <c r="R834" s="10">
        <v>3.9488550999999998</v>
      </c>
      <c r="S834" s="10">
        <v>3.9309248000000001</v>
      </c>
      <c r="T834" s="10">
        <v>3.9215023000000002</v>
      </c>
      <c r="U834" s="10">
        <v>3.9184092000000001</v>
      </c>
      <c r="V834" s="10">
        <v>3.9182003999999999</v>
      </c>
      <c r="W834" s="10">
        <v>3.9194727999999999</v>
      </c>
      <c r="X834" s="10">
        <v>3.9214878</v>
      </c>
      <c r="Y834" s="10">
        <v>3.9235072999999998</v>
      </c>
      <c r="Z834" s="10">
        <v>3.9247928999999999</v>
      </c>
      <c r="AA834" s="10">
        <v>3.9246061999999999</v>
      </c>
      <c r="AB834" s="10">
        <v>3.9223712000000002</v>
      </c>
      <c r="AC834" s="10">
        <v>3.9182649000000001</v>
      </c>
      <c r="AD834" s="10">
        <v>3.9126821999999999</v>
      </c>
      <c r="AE834" s="10">
        <v>3.9060182999999999</v>
      </c>
      <c r="AF834" s="10">
        <v>3.8986681999999999</v>
      </c>
      <c r="AG834" s="10">
        <v>3.8910271000000001</v>
      </c>
      <c r="AH834" s="10">
        <v>3.8834300000000002</v>
      </c>
      <c r="AI834" s="10">
        <v>3.875972</v>
      </c>
      <c r="AJ834" s="10">
        <v>3.8686881</v>
      </c>
      <c r="AK834" s="10">
        <v>3.8616133000000001</v>
      </c>
      <c r="AL834" s="10">
        <v>3.8547826999999999</v>
      </c>
      <c r="AM834" s="10">
        <v>3.8482314</v>
      </c>
      <c r="AN834" s="10">
        <v>3.8419943999999999</v>
      </c>
      <c r="AO834" s="10">
        <v>3.8361067000000002</v>
      </c>
      <c r="AP834" s="10">
        <v>3.8306034000000002</v>
      </c>
      <c r="AQ834" s="10">
        <v>3.8255195999999998</v>
      </c>
      <c r="AR834" s="10">
        <v>3.8208902</v>
      </c>
      <c r="AS834" s="10">
        <v>3.8167502999999998</v>
      </c>
      <c r="AT834" s="10">
        <v>3.8131276999999999</v>
      </c>
      <c r="AU834" s="10">
        <v>3.8100182999999999</v>
      </c>
      <c r="AV834" s="10">
        <v>3.8074089</v>
      </c>
      <c r="AW834" s="10">
        <v>3.8052866999999999</v>
      </c>
      <c r="AX834" s="10">
        <v>3.8036384999999999</v>
      </c>
      <c r="AY834" s="10">
        <v>3.8024513</v>
      </c>
      <c r="AZ834" s="10">
        <v>3.8017121999999999</v>
      </c>
      <c r="BA834" s="10">
        <v>3.8014079999999999</v>
      </c>
      <c r="BB834" s="10">
        <v>3.8015259000000001</v>
      </c>
      <c r="BC834" s="10">
        <v>3.8020527</v>
      </c>
      <c r="BD834" s="10">
        <v>3.8029753999999998</v>
      </c>
      <c r="BE834" s="10">
        <v>3.8042810999999999</v>
      </c>
      <c r="BF834" s="10">
        <v>3.8059574999999999</v>
      </c>
      <c r="BG834" s="10">
        <v>3.8079971000000001</v>
      </c>
      <c r="BH834" s="10">
        <v>3.8103940000000001</v>
      </c>
      <c r="BI834" s="10">
        <v>3.8131420999999999</v>
      </c>
      <c r="BJ834" s="10">
        <v>3.8162354999999999</v>
      </c>
      <c r="BK834" s="10">
        <v>3.8196682000000002</v>
      </c>
      <c r="BL834" s="10">
        <v>3.8234341999999999</v>
      </c>
      <c r="BM834" s="10">
        <v>3.8275275</v>
      </c>
      <c r="BN834" s="10">
        <v>3.8319421</v>
      </c>
      <c r="BO834" s="10">
        <v>3.8366720000000001</v>
      </c>
      <c r="BP834" s="10">
        <v>3.8417113000000001</v>
      </c>
      <c r="BQ834" s="10">
        <v>3.847054</v>
      </c>
      <c r="BR834" s="10">
        <v>3.8848766000000001</v>
      </c>
      <c r="BS834" s="10">
        <v>3.9304611</v>
      </c>
      <c r="BU834" s="9">
        <v>107.16</v>
      </c>
      <c r="BV834" s="9">
        <v>106.95</v>
      </c>
      <c r="BW834" s="9">
        <v>107.4</v>
      </c>
      <c r="BX834" s="9">
        <v>106.51</v>
      </c>
      <c r="BY834" s="9">
        <v>106.97</v>
      </c>
      <c r="BZ834" s="9">
        <v>108.92</v>
      </c>
      <c r="CA834" s="9">
        <v>107.86</v>
      </c>
      <c r="CB834" s="9">
        <v>111.68</v>
      </c>
      <c r="CC834" s="9">
        <v>113.13</v>
      </c>
      <c r="CD834" s="9">
        <v>112.19</v>
      </c>
      <c r="CE834" s="9">
        <v>111.35</v>
      </c>
      <c r="CF834" s="9">
        <v>106.92</v>
      </c>
      <c r="CG834" s="9">
        <v>92.07</v>
      </c>
      <c r="CH834" s="9">
        <v>85.76</v>
      </c>
      <c r="CI834" s="9">
        <v>83.45</v>
      </c>
      <c r="CJ834" s="9">
        <v>83.02</v>
      </c>
      <c r="CK834" s="9">
        <v>83.46</v>
      </c>
      <c r="CL834" s="9">
        <v>83.77</v>
      </c>
      <c r="CM834" s="9">
        <v>87.19</v>
      </c>
      <c r="CN834" s="9">
        <v>89.33</v>
      </c>
      <c r="CO834" s="9">
        <v>90.56</v>
      </c>
      <c r="CP834" s="9">
        <v>93.93</v>
      </c>
      <c r="CQ834" s="9">
        <v>93.93</v>
      </c>
      <c r="CR834" s="9">
        <v>86.55</v>
      </c>
      <c r="CS834" s="9">
        <v>76.31</v>
      </c>
      <c r="CT834" s="9">
        <v>72.2</v>
      </c>
      <c r="CU834" s="9">
        <v>70.83</v>
      </c>
      <c r="CV834" s="9">
        <v>71.61</v>
      </c>
      <c r="CW834" s="9">
        <v>71.900000000000006</v>
      </c>
      <c r="CX834" s="9">
        <v>72.739999999999995</v>
      </c>
      <c r="CY834" s="9">
        <v>75.849999999999994</v>
      </c>
      <c r="CZ834" s="9">
        <v>78.3</v>
      </c>
      <c r="DA834" s="9">
        <v>80.52</v>
      </c>
      <c r="DB834" s="9">
        <v>81.89</v>
      </c>
      <c r="DC834" s="9">
        <v>81.77</v>
      </c>
      <c r="DD834" s="9">
        <v>77.62</v>
      </c>
      <c r="DE834" s="9">
        <v>72.28</v>
      </c>
      <c r="DF834" s="9">
        <v>68.3</v>
      </c>
      <c r="DG834" s="9">
        <v>66.430000000000007</v>
      </c>
      <c r="DH834" s="9">
        <v>66.3</v>
      </c>
      <c r="DI834" s="9">
        <v>66.260000000000005</v>
      </c>
      <c r="DJ834" s="9">
        <v>68.64</v>
      </c>
      <c r="DK834" s="9">
        <v>73.349999999999994</v>
      </c>
      <c r="DL834" s="9">
        <v>75.03</v>
      </c>
      <c r="DM834" s="9">
        <v>76.06</v>
      </c>
      <c r="DN834" s="9">
        <v>76.17</v>
      </c>
      <c r="DO834" s="9">
        <v>74.94</v>
      </c>
      <c r="DP834" s="9">
        <v>73.959999999999994</v>
      </c>
      <c r="DR834" s="9">
        <v>87.1</v>
      </c>
      <c r="DS834" s="9">
        <v>81.400000000000006</v>
      </c>
      <c r="DT834" s="9">
        <v>80.75</v>
      </c>
      <c r="DU834" s="9">
        <v>85.3</v>
      </c>
      <c r="DV834" s="9">
        <v>85.6</v>
      </c>
      <c r="DW834" s="9">
        <v>87.3</v>
      </c>
      <c r="DX834" s="9">
        <v>91.4</v>
      </c>
      <c r="DY834" s="9">
        <v>91.85</v>
      </c>
      <c r="DZ834" s="9">
        <v>92.25</v>
      </c>
      <c r="EA834" s="9">
        <v>93.25</v>
      </c>
      <c r="EB834" s="9">
        <v>93.6</v>
      </c>
      <c r="EC834" s="9">
        <v>88.15</v>
      </c>
      <c r="ED834" s="9">
        <v>73.7</v>
      </c>
      <c r="EE834" s="9">
        <v>69.099999999999994</v>
      </c>
      <c r="EF834" s="9">
        <v>68.25</v>
      </c>
      <c r="EG834" s="9">
        <v>67.150000000000006</v>
      </c>
      <c r="EH834" s="9">
        <v>67.2</v>
      </c>
      <c r="EI834" s="9">
        <v>69.7</v>
      </c>
      <c r="EJ834" s="9">
        <v>77.05</v>
      </c>
      <c r="EK834" s="9">
        <v>79.400000000000006</v>
      </c>
      <c r="EL834" s="9">
        <v>79.7</v>
      </c>
      <c r="EM834" s="9">
        <v>79.7</v>
      </c>
      <c r="EN834" s="9">
        <v>79.05</v>
      </c>
      <c r="EO834" s="9">
        <v>75.150000000000006</v>
      </c>
      <c r="EP834" s="9">
        <v>64.099999999999994</v>
      </c>
      <c r="EQ834" s="9">
        <v>60.65</v>
      </c>
      <c r="ER834" s="9">
        <v>60.4</v>
      </c>
      <c r="ES834" s="9">
        <v>60.65</v>
      </c>
      <c r="ET834" s="9">
        <v>61.2</v>
      </c>
      <c r="EU834" s="9">
        <v>63.95</v>
      </c>
      <c r="EV834" s="9">
        <v>71.650000000000006</v>
      </c>
      <c r="EW834" s="9">
        <v>74.099999999999994</v>
      </c>
      <c r="EX834" s="9">
        <v>74.349999999999994</v>
      </c>
      <c r="EY834" s="9">
        <v>74.25</v>
      </c>
      <c r="EZ834" s="9">
        <v>73.75</v>
      </c>
      <c r="FA834" s="9">
        <v>71</v>
      </c>
      <c r="FB834" s="9">
        <v>63.2</v>
      </c>
      <c r="FC834" s="9">
        <v>60.8</v>
      </c>
      <c r="FD834" s="9">
        <v>60.65</v>
      </c>
      <c r="FE834" s="9">
        <v>60.85</v>
      </c>
      <c r="FF834" s="9">
        <v>61.25</v>
      </c>
      <c r="FG834" s="9">
        <v>63</v>
      </c>
      <c r="FH834" s="9">
        <v>68</v>
      </c>
      <c r="FI834" s="9">
        <v>69.599999999999994</v>
      </c>
      <c r="FJ834" s="9">
        <v>69.75</v>
      </c>
      <c r="FK834" s="9">
        <v>69.650000000000006</v>
      </c>
      <c r="FL834" s="9">
        <v>69.349999999999994</v>
      </c>
      <c r="FM834" s="9">
        <v>67.55</v>
      </c>
      <c r="FO834" s="9">
        <v>84.656300000000002</v>
      </c>
      <c r="FP834" s="7">
        <v>72.849999999999994</v>
      </c>
      <c r="FQ834" s="9">
        <v>1.2699</v>
      </c>
      <c r="FT834" s="7">
        <v>4.22</v>
      </c>
      <c r="FU834" s="7">
        <v>4.57</v>
      </c>
      <c r="FV834" s="9">
        <v>84.801100000000005</v>
      </c>
      <c r="FX834" s="9">
        <v>71.62</v>
      </c>
      <c r="FY834" s="9">
        <v>70.760000000000005</v>
      </c>
      <c r="FZ834" s="9">
        <v>69.63</v>
      </c>
      <c r="GA834" s="9">
        <v>68.19</v>
      </c>
      <c r="GB834" s="9">
        <v>67.11</v>
      </c>
    </row>
    <row r="835" spans="1:184" x14ac:dyDescent="0.25">
      <c r="A835" s="6">
        <f t="shared" si="149"/>
        <v>45720</v>
      </c>
      <c r="B835" s="13">
        <f t="shared" si="165"/>
        <v>3</v>
      </c>
      <c r="C835" s="13">
        <f t="shared" si="166"/>
        <v>2025</v>
      </c>
      <c r="D835">
        <f t="shared" si="167"/>
        <v>202503</v>
      </c>
      <c r="E835">
        <f t="shared" si="168"/>
        <v>1</v>
      </c>
      <c r="F835">
        <f t="shared" si="169"/>
        <v>202501</v>
      </c>
      <c r="G835" t="s">
        <v>2034</v>
      </c>
      <c r="H835" s="9">
        <v>4.5</v>
      </c>
      <c r="I835" s="9">
        <v>4.4550999999999998</v>
      </c>
      <c r="J835" s="10">
        <v>4.4415946000000002</v>
      </c>
      <c r="K835" s="10">
        <v>4.3611956999999997</v>
      </c>
      <c r="L835" s="10">
        <v>4.2711778000000002</v>
      </c>
      <c r="M835" s="10">
        <v>4.1885672999999999</v>
      </c>
      <c r="N835" s="10">
        <v>4.1154542000000003</v>
      </c>
      <c r="O835" s="10">
        <v>4.0511841000000004</v>
      </c>
      <c r="P835" s="10">
        <v>3.9966813000000001</v>
      </c>
      <c r="Q835" s="10">
        <v>3.9525279000000002</v>
      </c>
      <c r="R835" s="10">
        <v>3.9192847999999998</v>
      </c>
      <c r="S835" s="10">
        <v>3.8964842000000002</v>
      </c>
      <c r="T835" s="10">
        <v>3.8825780000000001</v>
      </c>
      <c r="U835" s="10">
        <v>3.8756257000000001</v>
      </c>
      <c r="V835" s="10">
        <v>3.8722696999999999</v>
      </c>
      <c r="W835" s="10">
        <v>3.8710502999999998</v>
      </c>
      <c r="X835" s="10">
        <v>3.8711524000000002</v>
      </c>
      <c r="Y835" s="10">
        <v>3.8717606999999998</v>
      </c>
      <c r="Z835" s="10">
        <v>3.8720602</v>
      </c>
      <c r="AA835" s="10">
        <v>3.8712357000000002</v>
      </c>
      <c r="AB835" s="10">
        <v>3.8686389000000001</v>
      </c>
      <c r="AC835" s="10">
        <v>3.8643955999999999</v>
      </c>
      <c r="AD835" s="10">
        <v>3.8588558000000002</v>
      </c>
      <c r="AE835" s="10">
        <v>3.8523698</v>
      </c>
      <c r="AF835" s="10">
        <v>3.8452875</v>
      </c>
      <c r="AG835" s="10">
        <v>3.8379591999999998</v>
      </c>
      <c r="AH835" s="10">
        <v>3.8306846999999999</v>
      </c>
      <c r="AI835" s="10">
        <v>3.8235633999999998</v>
      </c>
      <c r="AJ835" s="10">
        <v>3.8166441</v>
      </c>
      <c r="AK835" s="10">
        <v>3.8099761000000001</v>
      </c>
      <c r="AL835" s="10">
        <v>3.8036083999999999</v>
      </c>
      <c r="AM835" s="10">
        <v>3.79759</v>
      </c>
      <c r="AN835" s="10">
        <v>3.7919698999999998</v>
      </c>
      <c r="AO835" s="10">
        <v>3.7867972999999999</v>
      </c>
      <c r="AP835" s="10">
        <v>3.7821212000000002</v>
      </c>
      <c r="AQ835" s="10">
        <v>3.7779907000000001</v>
      </c>
      <c r="AR835" s="10">
        <v>3.7744548</v>
      </c>
      <c r="AS835" s="10">
        <v>3.7715626000000002</v>
      </c>
      <c r="AT835" s="10">
        <v>3.7693531999999998</v>
      </c>
      <c r="AU835" s="10">
        <v>3.7678126000000001</v>
      </c>
      <c r="AV835" s="10">
        <v>3.7669090000000001</v>
      </c>
      <c r="AW835" s="10">
        <v>3.7666105000000001</v>
      </c>
      <c r="AX835" s="10">
        <v>3.7668849999999998</v>
      </c>
      <c r="AY835" s="10">
        <v>3.7677008000000001</v>
      </c>
      <c r="AZ835" s="10">
        <v>3.7690260000000002</v>
      </c>
      <c r="BA835" s="10">
        <v>3.7708287</v>
      </c>
      <c r="BB835" s="10">
        <v>3.7730769</v>
      </c>
      <c r="BC835" s="10">
        <v>3.7757388000000001</v>
      </c>
      <c r="BD835" s="10">
        <v>3.7787825000000002</v>
      </c>
      <c r="BE835" s="10">
        <v>3.7821760000000002</v>
      </c>
      <c r="BF835" s="10">
        <v>3.7858903000000002</v>
      </c>
      <c r="BG835" s="10">
        <v>3.7899091999999999</v>
      </c>
      <c r="BH835" s="10">
        <v>3.7942206000000001</v>
      </c>
      <c r="BI835" s="10">
        <v>3.7988124999999999</v>
      </c>
      <c r="BJ835" s="10">
        <v>3.8036728000000002</v>
      </c>
      <c r="BK835" s="10">
        <v>3.8087894000000002</v>
      </c>
      <c r="BL835" s="10">
        <v>3.8141503000000001</v>
      </c>
      <c r="BM835" s="10">
        <v>3.8197434000000001</v>
      </c>
      <c r="BN835" s="10">
        <v>3.8255566000000001</v>
      </c>
      <c r="BO835" s="10">
        <v>3.8315777999999998</v>
      </c>
      <c r="BP835" s="10">
        <v>3.8377949999999998</v>
      </c>
      <c r="BQ835" s="10">
        <v>3.8441961</v>
      </c>
      <c r="BR835" s="10">
        <v>3.8860019000000001</v>
      </c>
      <c r="BS835" s="10">
        <v>3.9326793000000002</v>
      </c>
      <c r="BU835" s="9">
        <v>103.57</v>
      </c>
      <c r="BV835" s="9">
        <v>103.3</v>
      </c>
      <c r="BW835" s="9">
        <v>103.7</v>
      </c>
      <c r="BX835" s="9">
        <v>102.85</v>
      </c>
      <c r="BY835" s="9">
        <v>103.36</v>
      </c>
      <c r="BZ835" s="9">
        <v>105.49</v>
      </c>
      <c r="CA835" s="9">
        <v>104.51</v>
      </c>
      <c r="CB835" s="9">
        <v>108.01</v>
      </c>
      <c r="CC835" s="9">
        <v>108.71</v>
      </c>
      <c r="CD835" s="9">
        <v>107.96</v>
      </c>
      <c r="CE835" s="9">
        <v>107.23</v>
      </c>
      <c r="CF835" s="9">
        <v>102.8</v>
      </c>
      <c r="CG835" s="9">
        <v>88.08</v>
      </c>
      <c r="CH835" s="9">
        <v>81.78</v>
      </c>
      <c r="CI835" s="9">
        <v>79.47</v>
      </c>
      <c r="CJ835" s="9">
        <v>79.040000000000006</v>
      </c>
      <c r="CK835" s="9">
        <v>79.48</v>
      </c>
      <c r="CL835" s="9">
        <v>79.790000000000006</v>
      </c>
      <c r="CM835" s="9">
        <v>83.43</v>
      </c>
      <c r="CN835" s="9">
        <v>85.57</v>
      </c>
      <c r="CO835" s="9">
        <v>86.8</v>
      </c>
      <c r="CP835" s="9">
        <v>90.17</v>
      </c>
      <c r="CQ835" s="9">
        <v>90.17</v>
      </c>
      <c r="CR835" s="9">
        <v>82.79</v>
      </c>
      <c r="CS835" s="9">
        <v>73.31</v>
      </c>
      <c r="CT835" s="9">
        <v>69.41</v>
      </c>
      <c r="CU835" s="9">
        <v>68.040000000000006</v>
      </c>
      <c r="CV835" s="9">
        <v>68.819999999999993</v>
      </c>
      <c r="CW835" s="9">
        <v>69.11</v>
      </c>
      <c r="CX835" s="9">
        <v>69.95</v>
      </c>
      <c r="CY835" s="9">
        <v>73.489999999999995</v>
      </c>
      <c r="CZ835" s="9">
        <v>75.94</v>
      </c>
      <c r="DA835" s="9">
        <v>78.16</v>
      </c>
      <c r="DB835" s="9">
        <v>79.53</v>
      </c>
      <c r="DC835" s="9">
        <v>79.41</v>
      </c>
      <c r="DD835" s="9">
        <v>75.260000000000005</v>
      </c>
      <c r="DE835" s="9">
        <v>69.92</v>
      </c>
      <c r="DF835" s="9">
        <v>65.94</v>
      </c>
      <c r="DG835" s="9">
        <v>64.069999999999993</v>
      </c>
      <c r="DH835" s="9">
        <v>63.94</v>
      </c>
      <c r="DI835" s="9">
        <v>63.9</v>
      </c>
      <c r="DJ835" s="9">
        <v>66.28</v>
      </c>
      <c r="DK835" s="9">
        <v>70.989999999999995</v>
      </c>
      <c r="DL835" s="9">
        <v>72.67</v>
      </c>
      <c r="DM835" s="9">
        <v>73.7</v>
      </c>
      <c r="DN835" s="9">
        <v>73.81</v>
      </c>
      <c r="DO835" s="9">
        <v>72.58</v>
      </c>
      <c r="DP835" s="9">
        <v>71.599999999999994</v>
      </c>
      <c r="DR835" s="9">
        <v>84.6</v>
      </c>
      <c r="DS835" s="9">
        <v>78.95</v>
      </c>
      <c r="DT835" s="9">
        <v>79.150000000000006</v>
      </c>
      <c r="DU835" s="9">
        <v>82.9</v>
      </c>
      <c r="DV835" s="9">
        <v>83.05</v>
      </c>
      <c r="DW835" s="9">
        <v>85.25</v>
      </c>
      <c r="DX835" s="9">
        <v>88.15</v>
      </c>
      <c r="DY835" s="9">
        <v>88.6</v>
      </c>
      <c r="DZ835" s="9">
        <v>89</v>
      </c>
      <c r="EA835" s="9">
        <v>90.9</v>
      </c>
      <c r="EB835" s="9">
        <v>91.25</v>
      </c>
      <c r="EC835" s="9">
        <v>85.8</v>
      </c>
      <c r="ED835" s="9">
        <v>70.3</v>
      </c>
      <c r="EE835" s="9">
        <v>65.5</v>
      </c>
      <c r="EF835" s="9">
        <v>65.2</v>
      </c>
      <c r="EG835" s="9">
        <v>65.650000000000006</v>
      </c>
      <c r="EH835" s="9">
        <v>66.2</v>
      </c>
      <c r="EI835" s="9">
        <v>68.599999999999994</v>
      </c>
      <c r="EJ835" s="9">
        <v>75.099999999999994</v>
      </c>
      <c r="EK835" s="9">
        <v>77.2</v>
      </c>
      <c r="EL835" s="9">
        <v>77.5</v>
      </c>
      <c r="EM835" s="9">
        <v>77.5</v>
      </c>
      <c r="EN835" s="9">
        <v>76.900000000000006</v>
      </c>
      <c r="EO835" s="9">
        <v>72.95</v>
      </c>
      <c r="EP835" s="9">
        <v>62.1</v>
      </c>
      <c r="EQ835" s="9">
        <v>58.7</v>
      </c>
      <c r="ER835" s="9">
        <v>58.45</v>
      </c>
      <c r="ES835" s="9">
        <v>58.7</v>
      </c>
      <c r="ET835" s="9">
        <v>59.25</v>
      </c>
      <c r="EU835" s="9">
        <v>62</v>
      </c>
      <c r="EV835" s="9">
        <v>69.55</v>
      </c>
      <c r="EW835" s="9">
        <v>71.95</v>
      </c>
      <c r="EX835" s="9">
        <v>72.2</v>
      </c>
      <c r="EY835" s="9">
        <v>72.099999999999994</v>
      </c>
      <c r="EZ835" s="9">
        <v>71.599999999999994</v>
      </c>
      <c r="FA835" s="9">
        <v>68.8</v>
      </c>
      <c r="FB835" s="9">
        <v>61.1</v>
      </c>
      <c r="FC835" s="9">
        <v>58.65</v>
      </c>
      <c r="FD835" s="9">
        <v>58.5</v>
      </c>
      <c r="FE835" s="9">
        <v>58.7</v>
      </c>
      <c r="FF835" s="9">
        <v>59.1</v>
      </c>
      <c r="FG835" s="9">
        <v>60.95</v>
      </c>
      <c r="FH835" s="9">
        <v>65.849999999999994</v>
      </c>
      <c r="FI835" s="9">
        <v>67.45</v>
      </c>
      <c r="FJ835" s="9">
        <v>67.650000000000006</v>
      </c>
      <c r="FK835" s="9">
        <v>67.55</v>
      </c>
      <c r="FL835" s="9">
        <v>67.2</v>
      </c>
      <c r="FM835" s="9">
        <v>65.400000000000006</v>
      </c>
      <c r="FO835" s="9">
        <v>84.545400000000001</v>
      </c>
      <c r="FP835" s="7">
        <v>72.31</v>
      </c>
      <c r="FQ835" s="9">
        <v>1.2716000000000001</v>
      </c>
      <c r="FT835" s="7">
        <v>4.2</v>
      </c>
      <c r="FU835" s="7">
        <v>4.5599999999999996</v>
      </c>
      <c r="FV835" s="9">
        <v>84.69</v>
      </c>
      <c r="FX835" s="9">
        <v>71.040000000000006</v>
      </c>
      <c r="FY835" s="9">
        <v>70.16</v>
      </c>
      <c r="FZ835" s="9">
        <v>69.12</v>
      </c>
      <c r="GA835" s="9">
        <v>67.900000000000006</v>
      </c>
      <c r="GB835" s="9">
        <v>66.989999999999995</v>
      </c>
    </row>
    <row r="836" spans="1:184" x14ac:dyDescent="0.25">
      <c r="A836" s="6">
        <f t="shared" si="149"/>
        <v>45721</v>
      </c>
      <c r="B836" s="13">
        <f t="shared" si="165"/>
        <v>3</v>
      </c>
      <c r="C836" s="13">
        <f t="shared" si="166"/>
        <v>2025</v>
      </c>
      <c r="D836">
        <f t="shared" si="167"/>
        <v>202503</v>
      </c>
      <c r="E836">
        <f t="shared" si="168"/>
        <v>1</v>
      </c>
      <c r="F836">
        <f t="shared" si="169"/>
        <v>202501</v>
      </c>
      <c r="G836" t="s">
        <v>2035</v>
      </c>
      <c r="H836" s="9">
        <v>4.5</v>
      </c>
      <c r="I836" s="9">
        <v>4.4550000000000001</v>
      </c>
      <c r="J836" s="10">
        <v>4.4465266000000003</v>
      </c>
      <c r="K836" s="10">
        <v>4.3696171000000001</v>
      </c>
      <c r="L836" s="10">
        <v>4.2858850999999998</v>
      </c>
      <c r="M836" s="10">
        <v>4.2090962999999997</v>
      </c>
      <c r="N836" s="10">
        <v>4.1413666999999998</v>
      </c>
      <c r="O836" s="10">
        <v>4.0831071000000003</v>
      </c>
      <c r="P836" s="10">
        <v>4.0356271000000001</v>
      </c>
      <c r="Q836" s="10">
        <v>3.9995957</v>
      </c>
      <c r="R836" s="10">
        <v>3.9754233999999999</v>
      </c>
      <c r="S836" s="10">
        <v>3.9623547000000001</v>
      </c>
      <c r="T836" s="10">
        <v>3.9585811999999998</v>
      </c>
      <c r="U836" s="10">
        <v>3.9616921999999999</v>
      </c>
      <c r="V836" s="10">
        <v>3.9677878</v>
      </c>
      <c r="W836" s="10">
        <v>3.9752485000000002</v>
      </c>
      <c r="X836" s="10">
        <v>3.9832032000000002</v>
      </c>
      <c r="Y836" s="10">
        <v>3.9907805000000001</v>
      </c>
      <c r="Z836" s="10">
        <v>3.9971093999999998</v>
      </c>
      <c r="AA836" s="10">
        <v>4.0013185</v>
      </c>
      <c r="AB836" s="10">
        <v>4.0027014999999997</v>
      </c>
      <c r="AC836" s="10">
        <v>4.0014854</v>
      </c>
      <c r="AD836" s="10">
        <v>3.9982258000000002</v>
      </c>
      <c r="AE836" s="10">
        <v>3.9934783</v>
      </c>
      <c r="AF836" s="10">
        <v>3.9877988000000002</v>
      </c>
      <c r="AG836" s="10">
        <v>3.9817431000000001</v>
      </c>
      <c r="AH836" s="10">
        <v>3.9757802999999998</v>
      </c>
      <c r="AI836" s="10">
        <v>3.9700334000000002</v>
      </c>
      <c r="AJ836" s="10">
        <v>3.9645386999999999</v>
      </c>
      <c r="AK836" s="10">
        <v>3.9593326000000002</v>
      </c>
      <c r="AL836" s="10">
        <v>3.9544514999999998</v>
      </c>
      <c r="AM836" s="10">
        <v>3.9499316000000002</v>
      </c>
      <c r="AN836" s="10">
        <v>3.9458093999999999</v>
      </c>
      <c r="AO836" s="10">
        <v>3.9421211999999999</v>
      </c>
      <c r="AP836" s="10">
        <v>3.9389031999999999</v>
      </c>
      <c r="AQ836" s="10">
        <v>3.9361920000000001</v>
      </c>
      <c r="AR836" s="10">
        <v>3.9340237999999998</v>
      </c>
      <c r="AS836" s="10">
        <v>3.9324349000000001</v>
      </c>
      <c r="AT836" s="10">
        <v>3.9314518999999999</v>
      </c>
      <c r="AU836" s="10">
        <v>3.9310529999999999</v>
      </c>
      <c r="AV836" s="10">
        <v>3.9312016999999999</v>
      </c>
      <c r="AW836" s="10">
        <v>3.9318616999999998</v>
      </c>
      <c r="AX836" s="10">
        <v>3.9329964999999998</v>
      </c>
      <c r="AY836" s="10">
        <v>3.9345696000000001</v>
      </c>
      <c r="AZ836" s="10">
        <v>3.9365448000000001</v>
      </c>
      <c r="BA836" s="10">
        <v>3.9388854000000002</v>
      </c>
      <c r="BB836" s="10">
        <v>3.9415551999999998</v>
      </c>
      <c r="BC836" s="10">
        <v>3.9445177</v>
      </c>
      <c r="BD836" s="10">
        <v>3.9477365</v>
      </c>
      <c r="BE836" s="10">
        <v>3.9511750999999999</v>
      </c>
      <c r="BF836" s="10">
        <v>3.9548022999999999</v>
      </c>
      <c r="BG836" s="10">
        <v>3.9586101999999999</v>
      </c>
      <c r="BH836" s="10">
        <v>3.9625971999999998</v>
      </c>
      <c r="BI836" s="10">
        <v>3.9667615000000001</v>
      </c>
      <c r="BJ836" s="10">
        <v>3.9711015999999999</v>
      </c>
      <c r="BK836" s="10">
        <v>3.9756159000000002</v>
      </c>
      <c r="BL836" s="10">
        <v>3.9803025999999999</v>
      </c>
      <c r="BM836" s="10">
        <v>3.9851603</v>
      </c>
      <c r="BN836" s="10">
        <v>3.9901871999999998</v>
      </c>
      <c r="BO836" s="10">
        <v>3.9953818000000001</v>
      </c>
      <c r="BP836" s="10">
        <v>4.0007424</v>
      </c>
      <c r="BQ836" s="10">
        <v>4.0062673999999996</v>
      </c>
      <c r="BR836" s="10">
        <v>4.0427046000000004</v>
      </c>
      <c r="BS836" s="10">
        <v>4.0842025</v>
      </c>
      <c r="BU836" s="9">
        <v>100.1</v>
      </c>
      <c r="BV836" s="9">
        <v>99.55</v>
      </c>
      <c r="BW836" s="9">
        <v>99.97</v>
      </c>
      <c r="BX836" s="9">
        <v>99.2</v>
      </c>
      <c r="BY836" s="9">
        <v>99.7</v>
      </c>
      <c r="BZ836" s="9">
        <v>101.9</v>
      </c>
      <c r="CA836" s="9">
        <v>100.88</v>
      </c>
      <c r="CB836" s="9">
        <v>104.12</v>
      </c>
      <c r="CC836" s="9">
        <v>104.58</v>
      </c>
      <c r="CD836" s="9">
        <v>103.83</v>
      </c>
      <c r="CE836" s="9">
        <v>103.1</v>
      </c>
      <c r="CF836" s="9">
        <v>98.66</v>
      </c>
      <c r="CG836" s="9">
        <v>85.9</v>
      </c>
      <c r="CH836" s="9">
        <v>79.599999999999994</v>
      </c>
      <c r="CI836" s="9">
        <v>77.290000000000006</v>
      </c>
      <c r="CJ836" s="9">
        <v>76.86</v>
      </c>
      <c r="CK836" s="9">
        <v>77.3</v>
      </c>
      <c r="CL836" s="9">
        <v>77.61</v>
      </c>
      <c r="CM836" s="9">
        <v>81.45</v>
      </c>
      <c r="CN836" s="9">
        <v>83.59</v>
      </c>
      <c r="CO836" s="9">
        <v>84.82</v>
      </c>
      <c r="CP836" s="9">
        <v>88.19</v>
      </c>
      <c r="CQ836" s="9">
        <v>88.19</v>
      </c>
      <c r="CR836" s="9">
        <v>80.81</v>
      </c>
      <c r="CS836" s="9">
        <v>72.39</v>
      </c>
      <c r="CT836" s="9">
        <v>68.59</v>
      </c>
      <c r="CU836" s="9">
        <v>67.22</v>
      </c>
      <c r="CV836" s="9">
        <v>68</v>
      </c>
      <c r="CW836" s="9">
        <v>68.290000000000006</v>
      </c>
      <c r="CX836" s="9">
        <v>69.13</v>
      </c>
      <c r="CY836" s="9">
        <v>73.540000000000006</v>
      </c>
      <c r="CZ836" s="9">
        <v>75.989999999999995</v>
      </c>
      <c r="DA836" s="9">
        <v>78.209999999999994</v>
      </c>
      <c r="DB836" s="9">
        <v>79.58</v>
      </c>
      <c r="DC836" s="9">
        <v>79.459999999999994</v>
      </c>
      <c r="DD836" s="9">
        <v>75.31</v>
      </c>
      <c r="DE836" s="9">
        <v>70.14</v>
      </c>
      <c r="DF836" s="9">
        <v>66.16</v>
      </c>
      <c r="DG836" s="9">
        <v>64.290000000000006</v>
      </c>
      <c r="DH836" s="9">
        <v>64.16</v>
      </c>
      <c r="DI836" s="9">
        <v>64.12</v>
      </c>
      <c r="DJ836" s="9">
        <v>66.5</v>
      </c>
      <c r="DK836" s="9">
        <v>71.22</v>
      </c>
      <c r="DL836" s="9">
        <v>72.900000000000006</v>
      </c>
      <c r="DM836" s="9">
        <v>73.930000000000007</v>
      </c>
      <c r="DN836" s="9">
        <v>74.040000000000006</v>
      </c>
      <c r="DO836" s="9">
        <v>72.81</v>
      </c>
      <c r="DP836" s="9">
        <v>71.83</v>
      </c>
      <c r="DR836" s="9">
        <v>82.25</v>
      </c>
      <c r="DS836" s="9">
        <v>76.900000000000006</v>
      </c>
      <c r="DT836" s="9">
        <v>76.8</v>
      </c>
      <c r="DU836" s="9">
        <v>80.5</v>
      </c>
      <c r="DV836" s="9">
        <v>80.95</v>
      </c>
      <c r="DW836" s="9">
        <v>82.45</v>
      </c>
      <c r="DX836" s="9">
        <v>85.25</v>
      </c>
      <c r="DY836" s="9">
        <v>85.7</v>
      </c>
      <c r="DZ836" s="9">
        <v>86.1</v>
      </c>
      <c r="EA836" s="9">
        <v>87.35</v>
      </c>
      <c r="EB836" s="9">
        <v>87.7</v>
      </c>
      <c r="EC836" s="9">
        <v>82.25</v>
      </c>
      <c r="ED836" s="9">
        <v>69</v>
      </c>
      <c r="EE836" s="9">
        <v>64.900000000000006</v>
      </c>
      <c r="EF836" s="9">
        <v>64.650000000000006</v>
      </c>
      <c r="EG836" s="9">
        <v>65.05</v>
      </c>
      <c r="EH836" s="9">
        <v>65.55</v>
      </c>
      <c r="EI836" s="9">
        <v>67.650000000000006</v>
      </c>
      <c r="EJ836" s="9">
        <v>73.400000000000006</v>
      </c>
      <c r="EK836" s="9">
        <v>75.3</v>
      </c>
      <c r="EL836" s="9">
        <v>75.55</v>
      </c>
      <c r="EM836" s="9">
        <v>75.55</v>
      </c>
      <c r="EN836" s="9">
        <v>75</v>
      </c>
      <c r="EO836" s="9">
        <v>71.45</v>
      </c>
      <c r="EP836" s="9">
        <v>61.75</v>
      </c>
      <c r="EQ836" s="9">
        <v>58.7</v>
      </c>
      <c r="ER836" s="9">
        <v>58.5</v>
      </c>
      <c r="ES836" s="9">
        <v>58.7</v>
      </c>
      <c r="ET836" s="9">
        <v>59.25</v>
      </c>
      <c r="EU836" s="9">
        <v>61.75</v>
      </c>
      <c r="EV836" s="9">
        <v>68.599999999999994</v>
      </c>
      <c r="EW836" s="9">
        <v>70.8</v>
      </c>
      <c r="EX836" s="9">
        <v>71.05</v>
      </c>
      <c r="EY836" s="9">
        <v>70.95</v>
      </c>
      <c r="EZ836" s="9">
        <v>70.5</v>
      </c>
      <c r="FA836" s="9">
        <v>67.849999999999994</v>
      </c>
      <c r="FB836" s="9">
        <v>60.65</v>
      </c>
      <c r="FC836" s="9">
        <v>58.4</v>
      </c>
      <c r="FD836" s="9">
        <v>58.25</v>
      </c>
      <c r="FE836" s="9">
        <v>58.45</v>
      </c>
      <c r="FF836" s="9">
        <v>58.85</v>
      </c>
      <c r="FG836" s="9">
        <v>60.65</v>
      </c>
      <c r="FH836" s="9">
        <v>65.55</v>
      </c>
      <c r="FI836" s="9">
        <v>67.150000000000006</v>
      </c>
      <c r="FJ836" s="9">
        <v>67.349999999999994</v>
      </c>
      <c r="FK836" s="9">
        <v>67.25</v>
      </c>
      <c r="FL836" s="9">
        <v>66.900000000000006</v>
      </c>
      <c r="FM836" s="9">
        <v>65.099999999999994</v>
      </c>
      <c r="FO836" s="9">
        <v>84.534899999999993</v>
      </c>
      <c r="FP836" s="7">
        <v>70.92</v>
      </c>
      <c r="FQ836" s="9">
        <v>1.2867999999999999</v>
      </c>
      <c r="FT836" s="7">
        <v>4.29</v>
      </c>
      <c r="FU836" s="7">
        <v>4.7</v>
      </c>
      <c r="FV836" s="9">
        <v>84.669300000000007</v>
      </c>
      <c r="FX836" s="9">
        <v>69.3</v>
      </c>
      <c r="FY836" s="9">
        <v>68.56</v>
      </c>
      <c r="FZ836" s="9">
        <v>67.62</v>
      </c>
      <c r="GA836" s="9">
        <v>66.58</v>
      </c>
      <c r="GB836" s="9">
        <v>65.92</v>
      </c>
    </row>
    <row r="837" spans="1:184" x14ac:dyDescent="0.25">
      <c r="A837" s="6">
        <f t="shared" si="149"/>
        <v>45722</v>
      </c>
      <c r="B837" s="13">
        <f t="shared" si="165"/>
        <v>3</v>
      </c>
      <c r="C837" s="13">
        <f t="shared" si="166"/>
        <v>2025</v>
      </c>
      <c r="D837">
        <f t="shared" si="167"/>
        <v>202503</v>
      </c>
      <c r="E837">
        <f t="shared" si="168"/>
        <v>1</v>
      </c>
      <c r="F837">
        <f t="shared" si="169"/>
        <v>202501</v>
      </c>
      <c r="G837" t="s">
        <v>2036</v>
      </c>
      <c r="H837" s="9">
        <v>4.5</v>
      </c>
      <c r="I837" s="9">
        <v>4.4557000000000002</v>
      </c>
      <c r="J837" s="10">
        <v>4.4467328000000004</v>
      </c>
      <c r="K837" s="10">
        <v>4.3658811000000002</v>
      </c>
      <c r="L837" s="10">
        <v>4.2788618999999999</v>
      </c>
      <c r="M837" s="10">
        <v>4.2024214000000004</v>
      </c>
      <c r="N837" s="10">
        <v>4.1370563000000002</v>
      </c>
      <c r="O837" s="10">
        <v>4.0809186999999998</v>
      </c>
      <c r="P837" s="10">
        <v>4.0336996000000003</v>
      </c>
      <c r="Q837" s="10">
        <v>3.9956752</v>
      </c>
      <c r="R837" s="10">
        <v>3.9669270999999999</v>
      </c>
      <c r="S837" s="10">
        <v>3.9473562000000002</v>
      </c>
      <c r="T837" s="10">
        <v>3.9357745999999998</v>
      </c>
      <c r="U837" s="10">
        <v>3.9307631999999999</v>
      </c>
      <c r="V837" s="10">
        <v>3.9300820000000001</v>
      </c>
      <c r="W837" s="10">
        <v>3.9323899999999998</v>
      </c>
      <c r="X837" s="10">
        <v>3.9366724999999998</v>
      </c>
      <c r="Y837" s="10">
        <v>3.9419146999999999</v>
      </c>
      <c r="Z837" s="10">
        <v>3.9471015999999999</v>
      </c>
      <c r="AA837" s="10">
        <v>3.9512184000000001</v>
      </c>
      <c r="AB837" s="10">
        <v>3.9534294999999999</v>
      </c>
      <c r="AC837" s="10">
        <v>3.9538175999999998</v>
      </c>
      <c r="AD837" s="10">
        <v>3.9527583000000002</v>
      </c>
      <c r="AE837" s="10">
        <v>3.9506279000000002</v>
      </c>
      <c r="AF837" s="10">
        <v>3.9478021000000001</v>
      </c>
      <c r="AG837" s="10">
        <v>3.9446569999999999</v>
      </c>
      <c r="AH837" s="10">
        <v>3.9415211000000001</v>
      </c>
      <c r="AI837" s="10">
        <v>3.9384907999999998</v>
      </c>
      <c r="AJ837" s="10">
        <v>3.9355921999999999</v>
      </c>
      <c r="AK837" s="10">
        <v>3.9328511000000002</v>
      </c>
      <c r="AL837" s="10">
        <v>3.9302934999999999</v>
      </c>
      <c r="AM837" s="10">
        <v>3.9279454</v>
      </c>
      <c r="AN837" s="10">
        <v>3.9258327</v>
      </c>
      <c r="AO837" s="10">
        <v>3.9239814000000002</v>
      </c>
      <c r="AP837" s="10">
        <v>3.9224174999999999</v>
      </c>
      <c r="AQ837" s="10">
        <v>3.9211668</v>
      </c>
      <c r="AR837" s="10">
        <v>3.9202553999999998</v>
      </c>
      <c r="AS837" s="10">
        <v>3.9197090999999999</v>
      </c>
      <c r="AT837" s="10">
        <v>3.9195468</v>
      </c>
      <c r="AU837" s="10">
        <v>3.9197552</v>
      </c>
      <c r="AV837" s="10">
        <v>3.9203122000000001</v>
      </c>
      <c r="AW837" s="10">
        <v>3.9211960000000001</v>
      </c>
      <c r="AX837" s="10">
        <v>3.9223845000000002</v>
      </c>
      <c r="AY837" s="10">
        <v>3.9238556</v>
      </c>
      <c r="AZ837" s="10">
        <v>3.9255873999999999</v>
      </c>
      <c r="BA837" s="10">
        <v>3.9275578000000002</v>
      </c>
      <c r="BB837" s="10">
        <v>3.9297449000000002</v>
      </c>
      <c r="BC837" s="10">
        <v>3.9321266000000001</v>
      </c>
      <c r="BD837" s="10">
        <v>3.9346809999999999</v>
      </c>
      <c r="BE837" s="10">
        <v>3.9373860000000001</v>
      </c>
      <c r="BF837" s="10">
        <v>3.9402237000000002</v>
      </c>
      <c r="BG837" s="10">
        <v>3.9431949999999998</v>
      </c>
      <c r="BH837" s="10">
        <v>3.9463054999999998</v>
      </c>
      <c r="BI837" s="10">
        <v>3.9495610999999999</v>
      </c>
      <c r="BJ837" s="10">
        <v>3.9529676999999999</v>
      </c>
      <c r="BK837" s="10">
        <v>3.9565307999999999</v>
      </c>
      <c r="BL837" s="10">
        <v>3.9602564999999998</v>
      </c>
      <c r="BM837" s="10">
        <v>3.9641505000000001</v>
      </c>
      <c r="BN837" s="10">
        <v>3.9682184999999999</v>
      </c>
      <c r="BO837" s="10">
        <v>3.9724664000000001</v>
      </c>
      <c r="BP837" s="10">
        <v>3.9768998999999998</v>
      </c>
      <c r="BQ837" s="10">
        <v>3.981525</v>
      </c>
      <c r="BR837" s="10">
        <v>4.0133000000000001</v>
      </c>
      <c r="BS837" s="10">
        <v>4.0514837999999997</v>
      </c>
      <c r="BU837" s="9">
        <v>93.03</v>
      </c>
      <c r="BV837" s="9">
        <v>92.08</v>
      </c>
      <c r="BW837" s="9">
        <v>92.45</v>
      </c>
      <c r="BX837" s="9">
        <v>91.77</v>
      </c>
      <c r="BY837" s="9">
        <v>92.36</v>
      </c>
      <c r="BZ837" s="9">
        <v>94.41</v>
      </c>
      <c r="CA837" s="9">
        <v>93.92</v>
      </c>
      <c r="CB837" s="9">
        <v>97.46</v>
      </c>
      <c r="CC837" s="9">
        <v>97.58</v>
      </c>
      <c r="CD837" s="9">
        <v>97.82</v>
      </c>
      <c r="CE837" s="9">
        <v>96.94</v>
      </c>
      <c r="CF837" s="9">
        <v>92.42</v>
      </c>
      <c r="CG837" s="9">
        <v>81.8</v>
      </c>
      <c r="CH837" s="9">
        <v>76.599999999999994</v>
      </c>
      <c r="CI837" s="9">
        <v>74.55</v>
      </c>
      <c r="CJ837" s="9">
        <v>74.12</v>
      </c>
      <c r="CK837" s="9">
        <v>74.56</v>
      </c>
      <c r="CL837" s="9">
        <v>74.87</v>
      </c>
      <c r="CM837" s="9">
        <v>79</v>
      </c>
      <c r="CN837" s="9">
        <v>81.14</v>
      </c>
      <c r="CO837" s="9">
        <v>82.37</v>
      </c>
      <c r="CP837" s="9">
        <v>85.74</v>
      </c>
      <c r="CQ837" s="9">
        <v>85.73</v>
      </c>
      <c r="CR837" s="9">
        <v>78.349999999999994</v>
      </c>
      <c r="CS837" s="9">
        <v>70.790000000000006</v>
      </c>
      <c r="CT837" s="9">
        <v>67.09</v>
      </c>
      <c r="CU837" s="9">
        <v>65.72</v>
      </c>
      <c r="CV837" s="9">
        <v>66.5</v>
      </c>
      <c r="CW837" s="9">
        <v>66.790000000000006</v>
      </c>
      <c r="CX837" s="9">
        <v>67.63</v>
      </c>
      <c r="CY837" s="9">
        <v>71.63</v>
      </c>
      <c r="CZ837" s="9">
        <v>74.08</v>
      </c>
      <c r="DA837" s="9">
        <v>76.3</v>
      </c>
      <c r="DB837" s="9">
        <v>77.67</v>
      </c>
      <c r="DC837" s="9">
        <v>77.540000000000006</v>
      </c>
      <c r="DD837" s="9">
        <v>73.39</v>
      </c>
      <c r="DE837" s="9">
        <v>68.56</v>
      </c>
      <c r="DF837" s="9">
        <v>64.58</v>
      </c>
      <c r="DG837" s="9">
        <v>62.71</v>
      </c>
      <c r="DH837" s="9">
        <v>62.58</v>
      </c>
      <c r="DI837" s="9">
        <v>62.54</v>
      </c>
      <c r="DJ837" s="9">
        <v>64.92</v>
      </c>
      <c r="DK837" s="9">
        <v>70.72</v>
      </c>
      <c r="DL837" s="9">
        <v>72.400000000000006</v>
      </c>
      <c r="DM837" s="9">
        <v>73.430000000000007</v>
      </c>
      <c r="DN837" s="9">
        <v>73.540000000000006</v>
      </c>
      <c r="DO837" s="9">
        <v>72.31</v>
      </c>
      <c r="DP837" s="9">
        <v>71.33</v>
      </c>
      <c r="DR837" s="9">
        <v>78.099999999999994</v>
      </c>
      <c r="DS837" s="9">
        <v>72.150000000000006</v>
      </c>
      <c r="DT837" s="9">
        <v>74.05</v>
      </c>
      <c r="DU837" s="9">
        <v>76.3</v>
      </c>
      <c r="DV837" s="9">
        <v>76.849999999999994</v>
      </c>
      <c r="DW837" s="9">
        <v>78.25</v>
      </c>
      <c r="DX837" s="9">
        <v>81.05</v>
      </c>
      <c r="DY837" s="9">
        <v>81.5</v>
      </c>
      <c r="DZ837" s="9">
        <v>81.900000000000006</v>
      </c>
      <c r="EA837" s="9">
        <v>83.3</v>
      </c>
      <c r="EB837" s="9">
        <v>83.65</v>
      </c>
      <c r="EC837" s="9">
        <v>78.2</v>
      </c>
      <c r="ED837" s="9">
        <v>67.7</v>
      </c>
      <c r="EE837" s="9">
        <v>63.6</v>
      </c>
      <c r="EF837" s="9">
        <v>63.35</v>
      </c>
      <c r="EG837" s="9">
        <v>63.75</v>
      </c>
      <c r="EH837" s="9">
        <v>64.25</v>
      </c>
      <c r="EI837" s="9">
        <v>66.349999999999994</v>
      </c>
      <c r="EJ837" s="9">
        <v>72.400000000000006</v>
      </c>
      <c r="EK837" s="9">
        <v>74.3</v>
      </c>
      <c r="EL837" s="9">
        <v>74.55</v>
      </c>
      <c r="EM837" s="9">
        <v>73.95</v>
      </c>
      <c r="EN837" s="9">
        <v>73.400000000000006</v>
      </c>
      <c r="EO837" s="9">
        <v>69.849999999999994</v>
      </c>
      <c r="EP837" s="9">
        <v>61.4</v>
      </c>
      <c r="EQ837" s="9">
        <v>58.35</v>
      </c>
      <c r="ER837" s="9">
        <v>58.15</v>
      </c>
      <c r="ES837" s="9">
        <v>58.35</v>
      </c>
      <c r="ET837" s="9">
        <v>58.9</v>
      </c>
      <c r="EU837" s="9">
        <v>61.4</v>
      </c>
      <c r="EV837" s="9">
        <v>68.25</v>
      </c>
      <c r="EW837" s="9">
        <v>70.45</v>
      </c>
      <c r="EX837" s="9">
        <v>70.7</v>
      </c>
      <c r="EY837" s="9">
        <v>70.599999999999994</v>
      </c>
      <c r="EZ837" s="9">
        <v>70.150000000000006</v>
      </c>
      <c r="FA837" s="9">
        <v>67.5</v>
      </c>
      <c r="FB837" s="9">
        <v>60.3</v>
      </c>
      <c r="FC837" s="9">
        <v>58.05</v>
      </c>
      <c r="FD837" s="9">
        <v>57.9</v>
      </c>
      <c r="FE837" s="9">
        <v>58.1</v>
      </c>
      <c r="FF837" s="9">
        <v>58.5</v>
      </c>
      <c r="FG837" s="9">
        <v>60.3</v>
      </c>
      <c r="FH837" s="9">
        <v>65.25</v>
      </c>
      <c r="FI837" s="9">
        <v>66.849999999999994</v>
      </c>
      <c r="FJ837" s="9">
        <v>67.05</v>
      </c>
      <c r="FK837" s="9">
        <v>66.900000000000006</v>
      </c>
      <c r="FL837" s="9">
        <v>66.55</v>
      </c>
      <c r="FM837" s="9">
        <v>64.75</v>
      </c>
      <c r="FO837" s="9">
        <v>84.459000000000003</v>
      </c>
      <c r="FP837" s="7">
        <v>71.08</v>
      </c>
      <c r="FQ837" s="9">
        <v>1.2890999999999999</v>
      </c>
      <c r="FT837" s="7">
        <v>4.2300000000000004</v>
      </c>
      <c r="FU837" s="7">
        <v>4.68</v>
      </c>
      <c r="FV837" s="9">
        <v>84.603499999999997</v>
      </c>
      <c r="FX837" s="9">
        <v>69.459999999999994</v>
      </c>
      <c r="FY837" s="9">
        <v>68.58</v>
      </c>
      <c r="FZ837" s="9">
        <v>67.55</v>
      </c>
      <c r="GA837" s="9">
        <v>66.430000000000007</v>
      </c>
      <c r="GB837" s="9">
        <v>65.760000000000005</v>
      </c>
    </row>
    <row r="838" spans="1:184" x14ac:dyDescent="0.25">
      <c r="A838" s="6">
        <f t="shared" si="149"/>
        <v>45723</v>
      </c>
      <c r="B838" s="13">
        <f t="shared" ref="B838:B839" si="170">MONTH(A838)</f>
        <v>3</v>
      </c>
      <c r="C838" s="13">
        <f t="shared" ref="C838:C839" si="171">YEAR(A838)</f>
        <v>2025</v>
      </c>
      <c r="D838">
        <f t="shared" ref="D838:D839" si="172">C838*100+B838</f>
        <v>202503</v>
      </c>
      <c r="E838">
        <f t="shared" ref="E838:E839" si="173">IF(B838&lt;4,1,IF(B838&lt;7,2,IF(B838&lt;10,3,4)))</f>
        <v>1</v>
      </c>
      <c r="F838">
        <f t="shared" ref="F838:F839" si="174">C838*100+E838</f>
        <v>202501</v>
      </c>
      <c r="G838" t="s">
        <v>2090</v>
      </c>
      <c r="H838" s="9">
        <v>4.5</v>
      </c>
      <c r="J838" s="10">
        <v>4.4428799999999997</v>
      </c>
      <c r="K838" s="10">
        <v>4.3566152000000002</v>
      </c>
      <c r="L838" s="10">
        <v>4.2638778000000004</v>
      </c>
      <c r="M838" s="10">
        <v>4.1820019000000004</v>
      </c>
      <c r="N838" s="10">
        <v>4.1121264999999996</v>
      </c>
      <c r="O838" s="10">
        <v>4.0527027000000002</v>
      </c>
      <c r="P838" s="10">
        <v>4.0035401000000004</v>
      </c>
      <c r="Q838" s="10">
        <v>3.9645991</v>
      </c>
      <c r="R838" s="10">
        <v>3.9357896999999999</v>
      </c>
      <c r="S838" s="10">
        <v>3.9167174999999999</v>
      </c>
      <c r="T838" s="10">
        <v>3.9060356999999999</v>
      </c>
      <c r="U838" s="10">
        <v>3.9016997</v>
      </c>
      <c r="V838" s="10">
        <v>3.9005044999999998</v>
      </c>
      <c r="W838" s="10">
        <v>3.9010546000000001</v>
      </c>
      <c r="X838" s="10">
        <v>3.9026922000000002</v>
      </c>
      <c r="Y838" s="10">
        <v>3.9047594999999999</v>
      </c>
      <c r="Z838" s="10">
        <v>3.9065987999999998</v>
      </c>
      <c r="AA838" s="10">
        <v>3.9075524000000001</v>
      </c>
      <c r="AB838" s="10">
        <v>3.9071020999999999</v>
      </c>
      <c r="AC838" s="10">
        <v>3.9053779</v>
      </c>
      <c r="AD838" s="10">
        <v>3.9026977</v>
      </c>
      <c r="AE838" s="10">
        <v>3.8993791</v>
      </c>
      <c r="AF838" s="10">
        <v>3.8957399000000001</v>
      </c>
      <c r="AG838" s="10">
        <v>3.8920979</v>
      </c>
      <c r="AH838" s="10">
        <v>3.8887228</v>
      </c>
      <c r="AI838" s="10">
        <v>3.885672</v>
      </c>
      <c r="AJ838" s="10">
        <v>3.8829444</v>
      </c>
      <c r="AK838" s="10">
        <v>3.8805390000000002</v>
      </c>
      <c r="AL838" s="10">
        <v>3.8784546999999998</v>
      </c>
      <c r="AM838" s="10">
        <v>3.8766905</v>
      </c>
      <c r="AN838" s="10">
        <v>3.8752450999999999</v>
      </c>
      <c r="AO838" s="10">
        <v>3.8741175999999999</v>
      </c>
      <c r="AP838" s="10">
        <v>3.8733069000000002</v>
      </c>
      <c r="AQ838" s="10">
        <v>3.8728118999999999</v>
      </c>
      <c r="AR838" s="10">
        <v>3.8726314999999998</v>
      </c>
      <c r="AS838" s="10">
        <v>3.8727646</v>
      </c>
      <c r="AT838" s="10">
        <v>3.8732084000000002</v>
      </c>
      <c r="AU838" s="10">
        <v>3.8739526999999998</v>
      </c>
      <c r="AV838" s="10">
        <v>3.8749851999999998</v>
      </c>
      <c r="AW838" s="10">
        <v>3.8762932999999999</v>
      </c>
      <c r="AX838" s="10">
        <v>3.8778649000000001</v>
      </c>
      <c r="AY838" s="10">
        <v>3.8796875000000002</v>
      </c>
      <c r="AZ838" s="10">
        <v>3.8817488999999998</v>
      </c>
      <c r="BA838" s="10">
        <v>3.8840365000000001</v>
      </c>
      <c r="BB838" s="10">
        <v>3.8865381999999999</v>
      </c>
      <c r="BC838" s="10">
        <v>3.8892414999999998</v>
      </c>
      <c r="BD838" s="10">
        <v>3.8921340999999998</v>
      </c>
      <c r="BE838" s="10">
        <v>3.8952035999999999</v>
      </c>
      <c r="BF838" s="10">
        <v>3.8984402</v>
      </c>
      <c r="BG838" s="10">
        <v>3.9018446999999998</v>
      </c>
      <c r="BH838" s="10">
        <v>3.9054213</v>
      </c>
      <c r="BI838" s="10">
        <v>3.9091738999999999</v>
      </c>
      <c r="BJ838" s="10">
        <v>3.9131065</v>
      </c>
      <c r="BK838" s="10">
        <v>3.9172229999999999</v>
      </c>
      <c r="BL838" s="10">
        <v>3.9215274999999998</v>
      </c>
      <c r="BM838" s="10">
        <v>3.9260239000000001</v>
      </c>
      <c r="BN838" s="10">
        <v>3.9307162999999998</v>
      </c>
      <c r="BO838" s="10">
        <v>3.9356084999999998</v>
      </c>
      <c r="BP838" s="10">
        <v>3.9407046999999999</v>
      </c>
      <c r="BQ838" s="10">
        <v>3.9460087000000001</v>
      </c>
      <c r="BR838" s="10">
        <v>3.9821122</v>
      </c>
      <c r="BS838" s="10">
        <v>4.0248284999999999</v>
      </c>
      <c r="BU838" s="9">
        <v>97.7</v>
      </c>
      <c r="BV838" s="9">
        <v>96.35</v>
      </c>
      <c r="BW838" s="9">
        <v>96.71</v>
      </c>
      <c r="BX838" s="9">
        <v>95.81</v>
      </c>
      <c r="BY838" s="9">
        <v>96.41</v>
      </c>
      <c r="BZ838" s="9">
        <v>98.61</v>
      </c>
      <c r="CA838" s="9">
        <v>97.61</v>
      </c>
      <c r="CB838" s="9">
        <v>101.3</v>
      </c>
      <c r="CC838" s="9">
        <v>101.42</v>
      </c>
      <c r="CD838" s="9">
        <v>101.47</v>
      </c>
      <c r="CE838" s="9">
        <v>100.54</v>
      </c>
      <c r="CF838" s="9">
        <v>96.02</v>
      </c>
      <c r="CG838" s="9">
        <v>84.79</v>
      </c>
      <c r="CH838" s="9">
        <v>79.59</v>
      </c>
      <c r="CI838" s="9">
        <v>77.540000000000006</v>
      </c>
      <c r="CJ838" s="9">
        <v>77.11</v>
      </c>
      <c r="CK838" s="9">
        <v>77.55</v>
      </c>
      <c r="CL838" s="9">
        <v>77.86</v>
      </c>
      <c r="CM838" s="9">
        <v>82.16</v>
      </c>
      <c r="CN838" s="9">
        <v>84.3</v>
      </c>
      <c r="CO838" s="9">
        <v>85.53</v>
      </c>
      <c r="CP838" s="9">
        <v>88.9</v>
      </c>
      <c r="CQ838" s="9">
        <v>88.89</v>
      </c>
      <c r="CR838" s="9">
        <v>81.510000000000005</v>
      </c>
      <c r="CS838" s="9">
        <v>72.88</v>
      </c>
      <c r="CT838" s="9">
        <v>69.180000000000007</v>
      </c>
      <c r="CU838" s="9">
        <v>67.81</v>
      </c>
      <c r="CV838" s="9">
        <v>68.59</v>
      </c>
      <c r="CW838" s="9">
        <v>68.88</v>
      </c>
      <c r="CX838" s="9">
        <v>69.72</v>
      </c>
      <c r="CY838" s="9">
        <v>73.72</v>
      </c>
      <c r="CZ838" s="9">
        <v>76.17</v>
      </c>
      <c r="DA838" s="9">
        <v>78.39</v>
      </c>
      <c r="DB838" s="9">
        <v>79.760000000000005</v>
      </c>
      <c r="DC838" s="9">
        <v>79.63</v>
      </c>
      <c r="DD838" s="9">
        <v>75.48</v>
      </c>
      <c r="DE838" s="9">
        <v>70.650000000000006</v>
      </c>
      <c r="DF838" s="9">
        <v>66.67</v>
      </c>
      <c r="DG838" s="9">
        <v>64.8</v>
      </c>
      <c r="DH838" s="9">
        <v>64.67</v>
      </c>
      <c r="DI838" s="9">
        <v>64.63</v>
      </c>
      <c r="DJ838" s="9">
        <v>67.010000000000005</v>
      </c>
      <c r="DK838" s="9">
        <v>72.81</v>
      </c>
      <c r="DL838" s="9">
        <v>74.489999999999995</v>
      </c>
      <c r="DM838" s="9">
        <v>75.52</v>
      </c>
      <c r="DN838" s="9">
        <v>75.63</v>
      </c>
      <c r="DO838" s="9">
        <v>74.400000000000006</v>
      </c>
      <c r="DP838" s="9">
        <v>73.42</v>
      </c>
      <c r="DR838" s="9">
        <v>81.650000000000006</v>
      </c>
      <c r="DS838" s="9">
        <v>76.3</v>
      </c>
      <c r="DT838" s="9">
        <v>76.5</v>
      </c>
      <c r="DU838" s="9">
        <v>78.25</v>
      </c>
      <c r="DV838" s="9">
        <v>78.05</v>
      </c>
      <c r="DW838" s="9">
        <v>80.8</v>
      </c>
      <c r="DX838" s="9">
        <v>83.9</v>
      </c>
      <c r="DY838" s="9">
        <v>84.35</v>
      </c>
      <c r="DZ838" s="9">
        <v>84.75</v>
      </c>
      <c r="EA838" s="9">
        <v>86.1</v>
      </c>
      <c r="EB838" s="9">
        <v>86.45</v>
      </c>
      <c r="EC838" s="9">
        <v>81</v>
      </c>
      <c r="ED838" s="9">
        <v>71.5</v>
      </c>
      <c r="EE838" s="9">
        <v>67.400000000000006</v>
      </c>
      <c r="EF838" s="9">
        <v>67.150000000000006</v>
      </c>
      <c r="EG838" s="9">
        <v>67.55</v>
      </c>
      <c r="EH838" s="9">
        <v>68.05</v>
      </c>
      <c r="EI838" s="9">
        <v>70.150000000000006</v>
      </c>
      <c r="EJ838" s="9">
        <v>76.2</v>
      </c>
      <c r="EK838" s="9">
        <v>78.099999999999994</v>
      </c>
      <c r="EL838" s="9">
        <v>78.349999999999994</v>
      </c>
      <c r="EM838" s="9">
        <v>77.75</v>
      </c>
      <c r="EN838" s="9">
        <v>77.2</v>
      </c>
      <c r="EO838" s="9">
        <v>73.650000000000006</v>
      </c>
      <c r="EP838" s="9">
        <v>65.2</v>
      </c>
      <c r="EQ838" s="9">
        <v>62.15</v>
      </c>
      <c r="ER838" s="9">
        <v>61.95</v>
      </c>
      <c r="ES838" s="9">
        <v>62.15</v>
      </c>
      <c r="ET838" s="9">
        <v>62.7</v>
      </c>
      <c r="EU838" s="9">
        <v>65.2</v>
      </c>
      <c r="EV838" s="9">
        <v>72.05</v>
      </c>
      <c r="EW838" s="9">
        <v>74.25</v>
      </c>
      <c r="EX838" s="9">
        <v>74.5</v>
      </c>
      <c r="EY838" s="9">
        <v>74.400000000000006</v>
      </c>
      <c r="EZ838" s="9">
        <v>73.95</v>
      </c>
      <c r="FA838" s="9">
        <v>71.3</v>
      </c>
      <c r="FB838" s="9">
        <v>64.099999999999994</v>
      </c>
      <c r="FC838" s="9">
        <v>61.85</v>
      </c>
      <c r="FD838" s="9">
        <v>61.7</v>
      </c>
      <c r="FE838" s="9">
        <v>61.9</v>
      </c>
      <c r="FF838" s="9">
        <v>62.3</v>
      </c>
      <c r="FG838" s="9">
        <v>64.099999999999994</v>
      </c>
      <c r="FH838" s="9">
        <v>69.099999999999994</v>
      </c>
      <c r="FI838" s="9">
        <v>70.7</v>
      </c>
      <c r="FJ838" s="9">
        <v>70.900000000000006</v>
      </c>
      <c r="FK838" s="9">
        <v>69.7</v>
      </c>
      <c r="FL838" s="9">
        <v>69.349999999999994</v>
      </c>
      <c r="FM838" s="9">
        <v>67.55</v>
      </c>
      <c r="FO838" s="9">
        <v>84.441999999999993</v>
      </c>
      <c r="FP838" s="7">
        <v>72.489999999999995</v>
      </c>
      <c r="FQ838" s="9">
        <v>1.2924</v>
      </c>
      <c r="FT838" s="7">
        <v>4.2</v>
      </c>
      <c r="FU838" s="7">
        <v>4.66</v>
      </c>
      <c r="FV838" s="9">
        <v>84.584900000000005</v>
      </c>
      <c r="FX838" s="9">
        <v>70.36</v>
      </c>
      <c r="FY838" s="9">
        <v>69.45</v>
      </c>
      <c r="FZ838" s="9">
        <v>68.37</v>
      </c>
      <c r="GA838" s="9">
        <v>67.22</v>
      </c>
      <c r="GB838" s="9">
        <v>66.45</v>
      </c>
    </row>
    <row r="839" spans="1:184" x14ac:dyDescent="0.25">
      <c r="A839" s="6">
        <f t="shared" si="149"/>
        <v>45726</v>
      </c>
      <c r="B839" s="13">
        <f t="shared" si="170"/>
        <v>3</v>
      </c>
      <c r="C839" s="13">
        <f t="shared" si="171"/>
        <v>2025</v>
      </c>
      <c r="D839">
        <f t="shared" si="172"/>
        <v>202503</v>
      </c>
      <c r="E839">
        <f t="shared" si="173"/>
        <v>1</v>
      </c>
      <c r="F839">
        <f t="shared" si="174"/>
        <v>202501</v>
      </c>
      <c r="G839" t="s">
        <v>2091</v>
      </c>
      <c r="H839" s="9">
        <v>4.5</v>
      </c>
      <c r="BU839" s="9">
        <v>100.81</v>
      </c>
      <c r="BV839" s="9">
        <v>99.5</v>
      </c>
      <c r="BW839" s="9">
        <v>99.91</v>
      </c>
      <c r="BX839" s="9">
        <v>98.91</v>
      </c>
      <c r="BY839" s="9">
        <v>99.4</v>
      </c>
      <c r="BZ839" s="9">
        <v>101.55</v>
      </c>
      <c r="CA839" s="9">
        <v>100.63</v>
      </c>
      <c r="CB839" s="9">
        <v>104.3</v>
      </c>
      <c r="CC839" s="9">
        <v>104.41</v>
      </c>
      <c r="CD839" s="9">
        <v>104.48</v>
      </c>
      <c r="CE839" s="9">
        <v>103.55</v>
      </c>
      <c r="CF839" s="9">
        <v>98.95</v>
      </c>
      <c r="CG839" s="9">
        <v>88.51</v>
      </c>
      <c r="CH839" s="9">
        <v>82.15</v>
      </c>
      <c r="CI839" s="9">
        <v>80.099999999999994</v>
      </c>
      <c r="CJ839" s="9">
        <v>79.78</v>
      </c>
      <c r="CK839" s="9">
        <v>80.22</v>
      </c>
      <c r="CL839" s="9">
        <v>80.53</v>
      </c>
      <c r="CM839" s="9">
        <v>84.5</v>
      </c>
      <c r="CN839" s="9">
        <v>86.64</v>
      </c>
      <c r="CO839" s="9">
        <v>87.87</v>
      </c>
      <c r="CP839" s="9">
        <v>91.24</v>
      </c>
      <c r="CQ839" s="9">
        <v>91.23</v>
      </c>
      <c r="CR839" s="9">
        <v>83.85</v>
      </c>
      <c r="CS839" s="9">
        <v>73.489999999999995</v>
      </c>
      <c r="CT839" s="9">
        <v>69.89</v>
      </c>
      <c r="CU839" s="9">
        <v>68.52</v>
      </c>
      <c r="CV839" s="9">
        <v>69.3</v>
      </c>
      <c r="CW839" s="9">
        <v>69.59</v>
      </c>
      <c r="CX839" s="9">
        <v>70.430000000000007</v>
      </c>
      <c r="CY839" s="9">
        <v>74.87</v>
      </c>
      <c r="CZ839" s="9">
        <v>77.319999999999993</v>
      </c>
      <c r="DA839" s="9">
        <v>79.540000000000006</v>
      </c>
      <c r="DB839" s="9">
        <v>80.91</v>
      </c>
      <c r="DC839" s="9">
        <v>80.78</v>
      </c>
      <c r="DD839" s="9">
        <v>76.63</v>
      </c>
      <c r="DE839" s="9">
        <v>71.069999999999993</v>
      </c>
      <c r="DF839" s="9">
        <v>67.09</v>
      </c>
      <c r="DG839" s="9">
        <v>65.22</v>
      </c>
      <c r="DH839" s="9">
        <v>65.09</v>
      </c>
      <c r="DI839" s="9">
        <v>65.05</v>
      </c>
      <c r="DJ839" s="9">
        <v>67.430000000000007</v>
      </c>
      <c r="DK839" s="9">
        <v>72.930000000000007</v>
      </c>
      <c r="DL839" s="9">
        <v>74.61</v>
      </c>
      <c r="DM839" s="9">
        <v>75.64</v>
      </c>
      <c r="DN839" s="9">
        <v>75.75</v>
      </c>
      <c r="DO839" s="9">
        <v>74.52</v>
      </c>
      <c r="DP839" s="9">
        <v>73.53</v>
      </c>
      <c r="DR839" s="9">
        <v>83.4</v>
      </c>
      <c r="DS839" s="9">
        <v>78.3</v>
      </c>
      <c r="DT839" s="9">
        <v>77.45</v>
      </c>
      <c r="DU839" s="9">
        <v>80.75</v>
      </c>
      <c r="DV839" s="9">
        <v>81.2</v>
      </c>
      <c r="DW839" s="9">
        <v>82.65</v>
      </c>
      <c r="DX839" s="9">
        <v>84.15</v>
      </c>
      <c r="DY839" s="9">
        <v>86</v>
      </c>
      <c r="DZ839" s="9">
        <v>86.4</v>
      </c>
      <c r="EA839" s="9">
        <v>88.75</v>
      </c>
      <c r="EB839" s="9">
        <v>89.1</v>
      </c>
      <c r="EC839" s="9">
        <v>83.65</v>
      </c>
      <c r="ED839" s="9">
        <v>74.650000000000006</v>
      </c>
      <c r="EE839" s="9">
        <v>70.55</v>
      </c>
      <c r="EF839" s="9">
        <v>70.3</v>
      </c>
      <c r="EG839" s="9">
        <v>70.7</v>
      </c>
      <c r="EH839" s="9">
        <v>71.2</v>
      </c>
      <c r="EI839" s="9">
        <v>73.3</v>
      </c>
      <c r="EJ839" s="9">
        <v>79.349999999999994</v>
      </c>
      <c r="EK839" s="9">
        <v>81.25</v>
      </c>
      <c r="EL839" s="9">
        <v>81.5</v>
      </c>
      <c r="EM839" s="9">
        <v>80.849999999999994</v>
      </c>
      <c r="EN839" s="9">
        <v>80.3</v>
      </c>
      <c r="EO839" s="9">
        <v>76.75</v>
      </c>
      <c r="EP839" s="9">
        <v>68.349999999999994</v>
      </c>
      <c r="EQ839" s="9">
        <v>65.3</v>
      </c>
      <c r="ER839" s="9">
        <v>65.099999999999994</v>
      </c>
      <c r="ES839" s="9">
        <v>65.25</v>
      </c>
      <c r="ET839" s="9">
        <v>65.8</v>
      </c>
      <c r="EU839" s="9">
        <v>68.3</v>
      </c>
      <c r="EV839" s="9">
        <v>75.2</v>
      </c>
      <c r="EW839" s="9">
        <v>77.400000000000006</v>
      </c>
      <c r="EX839" s="9">
        <v>77.650000000000006</v>
      </c>
      <c r="EY839" s="9">
        <v>77.5</v>
      </c>
      <c r="EZ839" s="9">
        <v>77.05</v>
      </c>
      <c r="FA839" s="9">
        <v>74.400000000000006</v>
      </c>
      <c r="FB839" s="9">
        <v>63.25</v>
      </c>
      <c r="FC839" s="9">
        <v>61</v>
      </c>
      <c r="FD839" s="9">
        <v>60.85</v>
      </c>
      <c r="FE839" s="9">
        <v>61</v>
      </c>
      <c r="FF839" s="9">
        <v>61.4</v>
      </c>
      <c r="FG839" s="9">
        <v>63.2</v>
      </c>
      <c r="FH839" s="9">
        <v>72.25</v>
      </c>
      <c r="FI839" s="9">
        <v>73.849999999999994</v>
      </c>
      <c r="FJ839" s="9">
        <v>74.05</v>
      </c>
      <c r="FK839" s="9">
        <v>72.8</v>
      </c>
      <c r="FL839" s="9">
        <v>72.45</v>
      </c>
      <c r="FM839" s="9">
        <v>70.650000000000006</v>
      </c>
      <c r="FT839" s="7">
        <v>4.2</v>
      </c>
      <c r="FU839" s="7">
        <v>4.6399999999999997</v>
      </c>
      <c r="FX839" s="9">
        <v>69.28</v>
      </c>
      <c r="FY839" s="9">
        <v>68.33</v>
      </c>
      <c r="FZ839" s="9">
        <v>67.209999999999994</v>
      </c>
      <c r="GA839" s="9">
        <v>66.069999999999993</v>
      </c>
      <c r="GB839" s="9">
        <v>65.44</v>
      </c>
    </row>
  </sheetData>
  <phoneticPr fontId="19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8E41E-F13D-4D84-8DF6-59FC16663166}">
  <sheetPr codeName="Sheet26"/>
  <dimension ref="A1:G61"/>
  <sheetViews>
    <sheetView workbookViewId="0">
      <pane xSplit="2" ySplit="7" topLeftCell="C8" activePane="bottomRight" state="frozen"/>
      <selection activeCell="O33" sqref="O33"/>
      <selection pane="topRight" activeCell="O33" sqref="O33"/>
      <selection pane="bottomLeft" activeCell="O33" sqref="O33"/>
      <selection pane="bottomRight" activeCell="G3" sqref="G3"/>
    </sheetView>
  </sheetViews>
  <sheetFormatPr defaultRowHeight="15" x14ac:dyDescent="0.25"/>
  <cols>
    <col min="1" max="1" width="10.7109375" bestFit="1" customWidth="1"/>
    <col min="3" max="13" width="21" customWidth="1"/>
  </cols>
  <sheetData>
    <row r="1" spans="1:7" x14ac:dyDescent="0.25">
      <c r="A1">
        <v>1</v>
      </c>
      <c r="B1">
        <f>+A1+1</f>
        <v>2</v>
      </c>
      <c r="C1">
        <f t="shared" ref="C1:G1" si="0">+B1+1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f t="shared" si="0"/>
        <v>7</v>
      </c>
    </row>
    <row r="2" spans="1:7" x14ac:dyDescent="0.25">
      <c r="B2" s="3" t="s">
        <v>986</v>
      </c>
      <c r="C2" t="s">
        <v>962</v>
      </c>
      <c r="D2" t="s">
        <v>963</v>
      </c>
      <c r="E2" t="s">
        <v>964</v>
      </c>
      <c r="F2" s="2" t="s">
        <v>5</v>
      </c>
      <c r="G2" s="2" t="s">
        <v>1987</v>
      </c>
    </row>
    <row r="3" spans="1:7" s="5" customFormat="1" ht="75" x14ac:dyDescent="0.25">
      <c r="B3" s="5" t="s">
        <v>13</v>
      </c>
      <c r="C3" s="5" t="s">
        <v>966</v>
      </c>
      <c r="D3" s="5" t="s">
        <v>2039</v>
      </c>
      <c r="E3" s="5" t="s">
        <v>967</v>
      </c>
      <c r="F3" s="5" t="s">
        <v>16</v>
      </c>
      <c r="G3" s="5" t="s">
        <v>875</v>
      </c>
    </row>
    <row r="4" spans="1:7" x14ac:dyDescent="0.25">
      <c r="B4" t="s">
        <v>12</v>
      </c>
      <c r="C4" t="s">
        <v>2038</v>
      </c>
      <c r="D4" t="s">
        <v>2038</v>
      </c>
      <c r="E4" t="s">
        <v>2038</v>
      </c>
      <c r="F4" t="s">
        <v>988</v>
      </c>
      <c r="G4" t="s">
        <v>1989</v>
      </c>
    </row>
    <row r="5" spans="1:7" x14ac:dyDescent="0.25">
      <c r="B5" t="s">
        <v>11</v>
      </c>
      <c r="C5" t="s">
        <v>1910</v>
      </c>
      <c r="D5" t="s">
        <v>1910</v>
      </c>
      <c r="E5" t="s">
        <v>2041</v>
      </c>
      <c r="F5" t="s">
        <v>2042</v>
      </c>
      <c r="G5" t="s">
        <v>2092</v>
      </c>
    </row>
    <row r="6" spans="1:7" x14ac:dyDescent="0.25">
      <c r="B6" t="s">
        <v>10</v>
      </c>
      <c r="C6" t="s">
        <v>874</v>
      </c>
      <c r="D6" t="s">
        <v>874</v>
      </c>
      <c r="E6" t="s">
        <v>874</v>
      </c>
      <c r="F6" t="s">
        <v>14</v>
      </c>
      <c r="G6" t="s">
        <v>1880</v>
      </c>
    </row>
    <row r="7" spans="1:7" x14ac:dyDescent="0.25">
      <c r="B7" t="s">
        <v>9</v>
      </c>
      <c r="C7" t="s">
        <v>2037</v>
      </c>
      <c r="D7" t="s">
        <v>2037</v>
      </c>
      <c r="E7" t="s">
        <v>2040</v>
      </c>
      <c r="F7" t="s">
        <v>2002</v>
      </c>
      <c r="G7" t="s">
        <v>2081</v>
      </c>
    </row>
    <row r="8" spans="1:7" x14ac:dyDescent="0.25">
      <c r="A8" s="6">
        <v>42005</v>
      </c>
      <c r="B8" t="s">
        <v>987</v>
      </c>
      <c r="C8" s="7" t="e">
        <v>#N/A</v>
      </c>
      <c r="D8" s="7" t="e">
        <v>#N/A</v>
      </c>
      <c r="E8" s="7" t="e">
        <v>#N/A</v>
      </c>
      <c r="F8" s="4">
        <v>99.5</v>
      </c>
      <c r="G8" s="9">
        <v>0.5</v>
      </c>
    </row>
    <row r="9" spans="1:7" x14ac:dyDescent="0.25">
      <c r="A9" s="6">
        <v>42095</v>
      </c>
      <c r="B9" t="s">
        <v>989</v>
      </c>
      <c r="C9" s="7" t="e">
        <v>#N/A</v>
      </c>
      <c r="D9" s="7" t="e">
        <v>#N/A</v>
      </c>
      <c r="E9" s="7" t="e">
        <v>#N/A</v>
      </c>
      <c r="F9" s="4">
        <v>100.06666666666666</v>
      </c>
      <c r="G9" s="9">
        <v>0.5</v>
      </c>
    </row>
    <row r="10" spans="1:7" x14ac:dyDescent="0.25">
      <c r="A10" s="6">
        <v>42186</v>
      </c>
      <c r="B10" t="s">
        <v>990</v>
      </c>
      <c r="C10" s="7" t="e">
        <v>#N/A</v>
      </c>
      <c r="D10" s="7" t="e">
        <v>#N/A</v>
      </c>
      <c r="E10" s="7" t="e">
        <v>#N/A</v>
      </c>
      <c r="F10" s="4">
        <v>100.16666666666667</v>
      </c>
      <c r="G10" s="9">
        <v>0.5</v>
      </c>
    </row>
    <row r="11" spans="1:7" x14ac:dyDescent="0.25">
      <c r="A11" s="6">
        <v>42278</v>
      </c>
      <c r="B11" t="s">
        <v>991</v>
      </c>
      <c r="C11" s="7" t="e">
        <v>#N/A</v>
      </c>
      <c r="D11" s="7" t="e">
        <v>#N/A</v>
      </c>
      <c r="E11" s="7" t="e">
        <v>#N/A</v>
      </c>
      <c r="F11" s="4">
        <v>100.3</v>
      </c>
      <c r="G11" s="9">
        <v>0.5</v>
      </c>
    </row>
    <row r="12" spans="1:7" x14ac:dyDescent="0.25">
      <c r="A12" s="6">
        <v>42370</v>
      </c>
      <c r="B12" t="s">
        <v>992</v>
      </c>
      <c r="C12" s="7" t="e">
        <v>#N/A</v>
      </c>
      <c r="D12" s="7" t="e">
        <v>#N/A</v>
      </c>
      <c r="E12" s="7" t="e">
        <v>#N/A</v>
      </c>
      <c r="F12" s="4">
        <v>99.833333333333329</v>
      </c>
      <c r="G12" s="9">
        <v>0.5</v>
      </c>
    </row>
    <row r="13" spans="1:7" x14ac:dyDescent="0.25">
      <c r="A13" s="6">
        <v>42461</v>
      </c>
      <c r="B13" t="s">
        <v>993</v>
      </c>
      <c r="C13" s="7" t="e">
        <v>#N/A</v>
      </c>
      <c r="D13" s="7" t="e">
        <v>#N/A</v>
      </c>
      <c r="E13" s="7" t="e">
        <v>#N/A</v>
      </c>
      <c r="F13" s="4">
        <v>100.40000000000002</v>
      </c>
      <c r="G13" s="9">
        <v>0.5</v>
      </c>
    </row>
    <row r="14" spans="1:7" x14ac:dyDescent="0.25">
      <c r="A14" s="6">
        <v>42552</v>
      </c>
      <c r="B14" t="s">
        <v>994</v>
      </c>
      <c r="C14" s="7" t="e">
        <v>#N/A</v>
      </c>
      <c r="D14" s="7" t="e">
        <v>#N/A</v>
      </c>
      <c r="E14" s="7" t="e">
        <v>#N/A</v>
      </c>
      <c r="F14" s="4">
        <v>100.86666666666667</v>
      </c>
      <c r="G14" s="9">
        <v>0.25</v>
      </c>
    </row>
    <row r="15" spans="1:7" x14ac:dyDescent="0.25">
      <c r="A15" s="6">
        <v>42644</v>
      </c>
      <c r="B15" t="s">
        <v>995</v>
      </c>
      <c r="C15" s="7" t="e">
        <v>#N/A</v>
      </c>
      <c r="D15" s="7" t="e">
        <v>#N/A</v>
      </c>
      <c r="E15" s="7" t="e">
        <v>#N/A</v>
      </c>
      <c r="F15" s="4">
        <v>101.5</v>
      </c>
      <c r="G15" s="9">
        <v>0.25</v>
      </c>
    </row>
    <row r="16" spans="1:7" x14ac:dyDescent="0.25">
      <c r="A16" s="6">
        <v>42736</v>
      </c>
      <c r="B16" t="s">
        <v>996</v>
      </c>
      <c r="C16" s="7" t="e">
        <v>#N/A</v>
      </c>
      <c r="D16" s="7" t="e">
        <v>#N/A</v>
      </c>
      <c r="E16" s="7" t="e">
        <v>#N/A</v>
      </c>
      <c r="F16" s="4">
        <v>102</v>
      </c>
      <c r="G16" s="9">
        <v>0.25</v>
      </c>
    </row>
    <row r="17" spans="1:7" x14ac:dyDescent="0.25">
      <c r="A17" s="6">
        <v>42826</v>
      </c>
      <c r="B17" t="s">
        <v>997</v>
      </c>
      <c r="C17" s="7" t="e">
        <v>#N/A</v>
      </c>
      <c r="D17" s="7" t="e">
        <v>#N/A</v>
      </c>
      <c r="E17" s="7" t="e">
        <v>#N/A</v>
      </c>
      <c r="F17" s="4">
        <v>103.16666666666667</v>
      </c>
      <c r="G17" s="9">
        <v>0.25</v>
      </c>
    </row>
    <row r="18" spans="1:7" x14ac:dyDescent="0.25">
      <c r="A18" s="6">
        <v>42917</v>
      </c>
      <c r="B18" t="s">
        <v>998</v>
      </c>
      <c r="C18" s="7" t="e">
        <v>#N/A</v>
      </c>
      <c r="D18" s="7" t="e">
        <v>#N/A</v>
      </c>
      <c r="E18" s="7" t="e">
        <v>#N/A</v>
      </c>
      <c r="F18" s="4">
        <v>103.7</v>
      </c>
      <c r="G18" s="9">
        <v>0.25</v>
      </c>
    </row>
    <row r="19" spans="1:7" x14ac:dyDescent="0.25">
      <c r="A19" s="6">
        <v>43009</v>
      </c>
      <c r="B19" t="s">
        <v>999</v>
      </c>
      <c r="C19" s="7" t="e">
        <v>#N/A</v>
      </c>
      <c r="D19" s="7" t="e">
        <v>#N/A</v>
      </c>
      <c r="E19" s="7" t="e">
        <v>#N/A</v>
      </c>
      <c r="F19" s="4">
        <v>104.56666666666668</v>
      </c>
      <c r="G19" s="9">
        <v>0.5</v>
      </c>
    </row>
    <row r="20" spans="1:7" x14ac:dyDescent="0.25">
      <c r="A20" s="6">
        <v>43101</v>
      </c>
      <c r="B20" t="s">
        <v>1000</v>
      </c>
      <c r="C20" s="7" t="e">
        <v>#N/A</v>
      </c>
      <c r="D20" s="7" t="e">
        <v>#N/A</v>
      </c>
      <c r="E20" s="7" t="e">
        <v>#N/A</v>
      </c>
      <c r="F20" s="4">
        <v>104.76666666666667</v>
      </c>
      <c r="G20" s="9">
        <v>0.5</v>
      </c>
    </row>
    <row r="21" spans="1:7" x14ac:dyDescent="0.25">
      <c r="A21" s="6">
        <v>43191</v>
      </c>
      <c r="B21" t="s">
        <v>1001</v>
      </c>
      <c r="C21" s="7" t="e">
        <v>#N/A</v>
      </c>
      <c r="D21" s="7" t="e">
        <v>#N/A</v>
      </c>
      <c r="E21" s="7" t="e">
        <v>#N/A</v>
      </c>
      <c r="F21" s="4">
        <v>105.66666666666667</v>
      </c>
      <c r="G21" s="9">
        <v>0.5</v>
      </c>
    </row>
    <row r="22" spans="1:7" x14ac:dyDescent="0.25">
      <c r="A22" s="6">
        <v>43282</v>
      </c>
      <c r="B22" t="s">
        <v>1002</v>
      </c>
      <c r="C22" s="7" t="e">
        <v>#N/A</v>
      </c>
      <c r="D22" s="7" t="e">
        <v>#N/A</v>
      </c>
      <c r="E22" s="7" t="e">
        <v>#N/A</v>
      </c>
      <c r="F22" s="4">
        <v>106.3</v>
      </c>
      <c r="G22" s="9">
        <v>0.75</v>
      </c>
    </row>
    <row r="23" spans="1:7" x14ac:dyDescent="0.25">
      <c r="A23" s="6">
        <v>43374</v>
      </c>
      <c r="B23" t="s">
        <v>1003</v>
      </c>
      <c r="C23" s="7" t="e">
        <v>#N/A</v>
      </c>
      <c r="D23" s="7" t="e">
        <v>#N/A</v>
      </c>
      <c r="E23" s="7" t="e">
        <v>#N/A</v>
      </c>
      <c r="F23" s="4">
        <v>106.93333333333332</v>
      </c>
      <c r="G23" s="9">
        <v>0.75</v>
      </c>
    </row>
    <row r="24" spans="1:7" x14ac:dyDescent="0.25">
      <c r="A24" s="6">
        <v>43466</v>
      </c>
      <c r="B24" t="s">
        <v>1004</v>
      </c>
      <c r="C24" s="7" t="e">
        <v>#N/A</v>
      </c>
      <c r="D24" s="7" t="e">
        <v>#N/A</v>
      </c>
      <c r="E24" s="7" t="e">
        <v>#N/A</v>
      </c>
      <c r="F24" s="4">
        <v>106.7</v>
      </c>
      <c r="G24" s="9">
        <v>0.75</v>
      </c>
    </row>
    <row r="25" spans="1:7" x14ac:dyDescent="0.25">
      <c r="A25" s="6">
        <v>43556</v>
      </c>
      <c r="B25" t="s">
        <v>1005</v>
      </c>
      <c r="C25" s="7" t="e">
        <v>#N/A</v>
      </c>
      <c r="D25" s="7" t="e">
        <v>#N/A</v>
      </c>
      <c r="E25" s="7" t="e">
        <v>#N/A</v>
      </c>
      <c r="F25" s="4">
        <v>107.8</v>
      </c>
      <c r="G25" s="9">
        <v>0.75</v>
      </c>
    </row>
    <row r="26" spans="1:7" x14ac:dyDescent="0.25">
      <c r="A26" s="6">
        <v>43647</v>
      </c>
      <c r="B26" t="s">
        <v>1006</v>
      </c>
      <c r="C26" s="7" t="e">
        <v>#N/A</v>
      </c>
      <c r="D26" s="7" t="e">
        <v>#N/A</v>
      </c>
      <c r="E26" s="7" t="e">
        <v>#N/A</v>
      </c>
      <c r="F26" s="4">
        <v>108.26666666666667</v>
      </c>
      <c r="G26" s="9">
        <v>0.75</v>
      </c>
    </row>
    <row r="27" spans="1:7" x14ac:dyDescent="0.25">
      <c r="A27" s="6">
        <v>43739</v>
      </c>
      <c r="B27" t="s">
        <v>1007</v>
      </c>
      <c r="C27" s="7" t="e">
        <v>#N/A</v>
      </c>
      <c r="D27" s="7" t="e">
        <v>#N/A</v>
      </c>
      <c r="E27" s="7" t="e">
        <v>#N/A</v>
      </c>
      <c r="F27" s="4">
        <v>108.43333333333334</v>
      </c>
      <c r="G27" s="9">
        <v>0.75</v>
      </c>
    </row>
    <row r="28" spans="1:7" x14ac:dyDescent="0.25">
      <c r="A28" s="6">
        <v>43831</v>
      </c>
      <c r="B28" t="s">
        <v>1008</v>
      </c>
      <c r="C28" s="7" t="e">
        <v>#N/A</v>
      </c>
      <c r="D28" s="7" t="e">
        <v>#N/A</v>
      </c>
      <c r="E28" s="7" t="e">
        <v>#N/A</v>
      </c>
      <c r="F28" s="4">
        <v>108.46666666666665</v>
      </c>
      <c r="G28" s="9">
        <v>0.1</v>
      </c>
    </row>
    <row r="29" spans="1:7" x14ac:dyDescent="0.25">
      <c r="A29" s="6">
        <v>43922</v>
      </c>
      <c r="B29" t="s">
        <v>1009</v>
      </c>
      <c r="C29" s="7" t="e">
        <v>#N/A</v>
      </c>
      <c r="D29" s="7" t="e">
        <v>#N/A</v>
      </c>
      <c r="E29" s="7" t="e">
        <v>#N/A</v>
      </c>
      <c r="F29" s="4">
        <v>108.53333333333335</v>
      </c>
      <c r="G29" s="9">
        <v>0.1</v>
      </c>
    </row>
    <row r="30" spans="1:7" x14ac:dyDescent="0.25">
      <c r="A30" s="6">
        <v>44013</v>
      </c>
      <c r="B30" t="s">
        <v>1010</v>
      </c>
      <c r="C30" s="7" t="e">
        <v>#N/A</v>
      </c>
      <c r="D30" s="7" t="e">
        <v>#N/A</v>
      </c>
      <c r="E30" s="7" t="e">
        <v>#N/A</v>
      </c>
      <c r="F30" s="4">
        <v>108.93333333333332</v>
      </c>
      <c r="G30" s="9">
        <v>0.1</v>
      </c>
    </row>
    <row r="31" spans="1:7" x14ac:dyDescent="0.25">
      <c r="A31" s="6">
        <v>44105</v>
      </c>
      <c r="B31" t="s">
        <v>1011</v>
      </c>
      <c r="C31" s="7" t="e">
        <v>#N/A</v>
      </c>
      <c r="D31" s="7" t="e">
        <v>#N/A</v>
      </c>
      <c r="E31" s="7" t="e">
        <v>#N/A</v>
      </c>
      <c r="F31" s="4">
        <v>109.06666666666666</v>
      </c>
      <c r="G31" s="9">
        <v>0.1</v>
      </c>
    </row>
    <row r="32" spans="1:7" x14ac:dyDescent="0.25">
      <c r="A32" s="6">
        <v>44197</v>
      </c>
      <c r="B32" t="s">
        <v>1012</v>
      </c>
      <c r="C32" s="7" t="e">
        <v>#N/A</v>
      </c>
      <c r="D32" s="7" t="e">
        <v>#N/A</v>
      </c>
      <c r="E32" s="7" t="e">
        <v>#N/A</v>
      </c>
      <c r="F32" s="4">
        <v>109.16666666666667</v>
      </c>
      <c r="G32" s="9">
        <v>0.1</v>
      </c>
    </row>
    <row r="33" spans="1:7" x14ac:dyDescent="0.25">
      <c r="A33" s="6">
        <v>44287</v>
      </c>
      <c r="B33" t="s">
        <v>1013</v>
      </c>
      <c r="C33" s="7" t="e">
        <v>#N/A</v>
      </c>
      <c r="D33" s="7" t="e">
        <v>#N/A</v>
      </c>
      <c r="E33" s="7" t="e">
        <v>#N/A</v>
      </c>
      <c r="F33" s="4">
        <v>110.73333333333333</v>
      </c>
      <c r="G33" s="9">
        <v>0.1</v>
      </c>
    </row>
    <row r="34" spans="1:7" x14ac:dyDescent="0.25">
      <c r="A34" s="6">
        <v>44378</v>
      </c>
      <c r="B34" t="s">
        <v>1014</v>
      </c>
      <c r="C34" s="7" t="e">
        <v>#N/A</v>
      </c>
      <c r="D34" s="7" t="e">
        <v>#N/A</v>
      </c>
      <c r="E34" s="7" t="e">
        <v>#N/A</v>
      </c>
      <c r="F34" s="4">
        <v>111.93333333333332</v>
      </c>
      <c r="G34" s="9">
        <v>0.1</v>
      </c>
    </row>
    <row r="35" spans="1:7" x14ac:dyDescent="0.25">
      <c r="A35" s="6">
        <v>44470</v>
      </c>
      <c r="B35" t="s">
        <v>1015</v>
      </c>
      <c r="C35" s="7" t="e">
        <v>#N/A</v>
      </c>
      <c r="D35" s="7" t="e">
        <v>#N/A</v>
      </c>
      <c r="E35" s="7" t="e">
        <v>#N/A</v>
      </c>
      <c r="F35" s="4">
        <v>114.39999999999999</v>
      </c>
      <c r="G35" s="9">
        <v>0.25</v>
      </c>
    </row>
    <row r="36" spans="1:7" x14ac:dyDescent="0.25">
      <c r="A36" s="6">
        <v>44562</v>
      </c>
      <c r="B36" t="s">
        <v>1016</v>
      </c>
      <c r="C36" s="7" t="e">
        <v>#N/A</v>
      </c>
      <c r="D36" s="7" t="e">
        <v>#N/A</v>
      </c>
      <c r="E36" s="7" t="e">
        <v>#N/A</v>
      </c>
      <c r="F36" s="4">
        <v>115.93333333333332</v>
      </c>
      <c r="G36" s="9">
        <v>0.75</v>
      </c>
    </row>
    <row r="37" spans="1:7" x14ac:dyDescent="0.25">
      <c r="A37" s="6">
        <v>44652</v>
      </c>
      <c r="B37" t="s">
        <v>1017</v>
      </c>
      <c r="C37" s="7" t="e">
        <v>#N/A</v>
      </c>
      <c r="D37" s="7" t="e">
        <v>#N/A</v>
      </c>
      <c r="E37" s="7" t="e">
        <v>#N/A</v>
      </c>
      <c r="F37" s="4">
        <v>120.86666666666667</v>
      </c>
      <c r="G37" s="9">
        <v>1.25</v>
      </c>
    </row>
    <row r="38" spans="1:7" x14ac:dyDescent="0.25">
      <c r="A38" s="6">
        <v>44743</v>
      </c>
      <c r="B38" t="s">
        <v>1018</v>
      </c>
      <c r="C38" s="7" t="e">
        <v>#N/A</v>
      </c>
      <c r="D38" s="7" t="e">
        <v>#N/A</v>
      </c>
      <c r="E38" s="7" t="e">
        <v>#N/A</v>
      </c>
      <c r="F38" s="4">
        <v>123.13333333333333</v>
      </c>
      <c r="G38" s="9">
        <v>2.25</v>
      </c>
    </row>
    <row r="39" spans="1:7" x14ac:dyDescent="0.25">
      <c r="A39" s="6">
        <v>44835</v>
      </c>
      <c r="B39" t="s">
        <v>1019</v>
      </c>
      <c r="C39" s="7" t="e">
        <v>#N/A</v>
      </c>
      <c r="D39" s="7" t="e">
        <v>#N/A</v>
      </c>
      <c r="E39" s="7" t="e">
        <v>#N/A</v>
      </c>
      <c r="F39" s="4">
        <v>126.7</v>
      </c>
      <c r="G39" s="9">
        <v>3.5</v>
      </c>
    </row>
    <row r="40" spans="1:7" x14ac:dyDescent="0.25">
      <c r="A40" s="6">
        <v>44927</v>
      </c>
      <c r="B40" t="s">
        <v>965</v>
      </c>
      <c r="C40" s="7" t="e">
        <v>#N/A</v>
      </c>
      <c r="D40" s="7" t="e">
        <v>#N/A</v>
      </c>
      <c r="E40" s="7" t="e">
        <v>#N/A</v>
      </c>
      <c r="F40" s="4">
        <v>127.73333333333335</v>
      </c>
      <c r="G40" s="9">
        <v>4.25</v>
      </c>
    </row>
    <row r="41" spans="1:7" x14ac:dyDescent="0.25">
      <c r="A41" s="6">
        <v>45017</v>
      </c>
      <c r="B41" t="s">
        <v>968</v>
      </c>
      <c r="C41" s="7" t="e">
        <v>#N/A</v>
      </c>
      <c r="D41" s="7" t="e">
        <v>#N/A</v>
      </c>
      <c r="E41" s="7" t="e">
        <v>#N/A</v>
      </c>
      <c r="F41" s="4">
        <v>131.06666666666669</v>
      </c>
      <c r="G41" s="9">
        <v>5</v>
      </c>
    </row>
    <row r="42" spans="1:7" x14ac:dyDescent="0.25">
      <c r="A42" s="6">
        <v>45108</v>
      </c>
      <c r="B42" t="s">
        <v>969</v>
      </c>
      <c r="C42" s="7" t="e">
        <v>#N/A</v>
      </c>
      <c r="D42" s="7" t="e">
        <v>#N/A</v>
      </c>
      <c r="E42" s="7" t="e">
        <v>#N/A</v>
      </c>
      <c r="F42" s="4">
        <v>131.4</v>
      </c>
      <c r="G42" s="9">
        <v>5.25</v>
      </c>
    </row>
    <row r="43" spans="1:7" x14ac:dyDescent="0.25">
      <c r="A43" s="6">
        <v>45200</v>
      </c>
      <c r="B43" t="s">
        <v>970</v>
      </c>
      <c r="C43" s="7" t="e">
        <v>#N/A</v>
      </c>
      <c r="D43" s="7" t="e">
        <v>#N/A</v>
      </c>
      <c r="E43" s="7" t="e">
        <v>#N/A</v>
      </c>
      <c r="F43" s="4">
        <v>131.96666666666667</v>
      </c>
      <c r="G43" s="9">
        <v>5.25</v>
      </c>
    </row>
    <row r="44" spans="1:7" x14ac:dyDescent="0.25">
      <c r="A44" s="6">
        <v>45292</v>
      </c>
      <c r="B44" t="s">
        <v>971</v>
      </c>
      <c r="C44" s="7" t="e">
        <v>#N/A</v>
      </c>
      <c r="D44" s="7" t="e">
        <v>#N/A</v>
      </c>
      <c r="E44" s="7" t="e">
        <v>#N/A</v>
      </c>
      <c r="F44" s="4">
        <v>132.26666666666668</v>
      </c>
      <c r="G44" s="9">
        <v>5.25</v>
      </c>
    </row>
    <row r="45" spans="1:7" x14ac:dyDescent="0.25">
      <c r="A45" s="6">
        <v>45383</v>
      </c>
      <c r="B45" t="s">
        <v>972</v>
      </c>
      <c r="C45" s="7" t="e">
        <v>#N/A</v>
      </c>
      <c r="D45" s="7" t="e">
        <v>#N/A</v>
      </c>
      <c r="E45" s="7" t="e">
        <v>#N/A</v>
      </c>
      <c r="F45" s="4">
        <v>133.83333333333334</v>
      </c>
      <c r="G45" s="9">
        <v>5.25</v>
      </c>
    </row>
    <row r="46" spans="1:7" x14ac:dyDescent="0.25">
      <c r="A46" s="6">
        <v>45474</v>
      </c>
      <c r="B46" t="s">
        <v>973</v>
      </c>
      <c r="C46" s="7" t="e">
        <v>#N/A</v>
      </c>
      <c r="D46" s="7" t="e">
        <v>#N/A</v>
      </c>
      <c r="E46" s="7" t="e">
        <v>#N/A</v>
      </c>
      <c r="F46" s="4">
        <v>134.1</v>
      </c>
      <c r="G46" s="9">
        <v>5</v>
      </c>
    </row>
    <row r="47" spans="1:7" x14ac:dyDescent="0.25">
      <c r="A47" s="6">
        <v>45566</v>
      </c>
      <c r="B47" t="s">
        <v>974</v>
      </c>
      <c r="C47" s="7" t="e">
        <v>#N/A</v>
      </c>
      <c r="D47" s="7" t="e">
        <v>#N/A</v>
      </c>
      <c r="E47" s="7" t="e">
        <v>#N/A</v>
      </c>
      <c r="F47" s="4">
        <v>135.23333333333335</v>
      </c>
      <c r="G47" s="9">
        <v>4.75</v>
      </c>
    </row>
    <row r="48" spans="1:7" x14ac:dyDescent="0.25">
      <c r="A48" s="6">
        <v>45658</v>
      </c>
      <c r="B48" t="s">
        <v>975</v>
      </c>
      <c r="C48" s="7">
        <v>2.8</v>
      </c>
      <c r="D48" s="7">
        <v>2.8</v>
      </c>
      <c r="E48" s="7">
        <v>4.55</v>
      </c>
    </row>
    <row r="49" spans="1:5" x14ac:dyDescent="0.25">
      <c r="A49" s="6">
        <v>45748</v>
      </c>
      <c r="B49" t="s">
        <v>976</v>
      </c>
      <c r="C49" s="7">
        <v>3.5</v>
      </c>
      <c r="D49" s="7">
        <v>3.4</v>
      </c>
      <c r="E49" s="7">
        <v>4.37</v>
      </c>
    </row>
    <row r="50" spans="1:5" x14ac:dyDescent="0.25">
      <c r="A50" s="6">
        <v>45839</v>
      </c>
      <c r="B50" t="s">
        <v>977</v>
      </c>
      <c r="C50" s="7">
        <v>3.7</v>
      </c>
      <c r="D50" s="7">
        <v>3.5</v>
      </c>
      <c r="E50" s="7">
        <v>4.2300000000000004</v>
      </c>
    </row>
    <row r="51" spans="1:5" x14ac:dyDescent="0.25">
      <c r="A51" s="6">
        <v>45931</v>
      </c>
      <c r="B51" t="s">
        <v>978</v>
      </c>
      <c r="C51" s="7">
        <v>3.5</v>
      </c>
      <c r="D51" s="7">
        <v>3.2</v>
      </c>
      <c r="E51" s="7">
        <v>4.16</v>
      </c>
    </row>
    <row r="52" spans="1:5" x14ac:dyDescent="0.25">
      <c r="A52" s="6">
        <v>46023</v>
      </c>
      <c r="B52" t="s">
        <v>979</v>
      </c>
      <c r="C52" s="7">
        <v>3</v>
      </c>
      <c r="D52" s="7">
        <v>2.7</v>
      </c>
      <c r="E52" s="7">
        <v>4.1500000000000004</v>
      </c>
    </row>
    <row r="53" spans="1:5" x14ac:dyDescent="0.25">
      <c r="A53" s="6">
        <v>46113</v>
      </c>
      <c r="B53" t="s">
        <v>980</v>
      </c>
      <c r="C53" s="7">
        <v>2.6</v>
      </c>
      <c r="D53" s="7">
        <v>2.2999999999999998</v>
      </c>
      <c r="E53" s="7">
        <v>4.1500000000000004</v>
      </c>
    </row>
    <row r="54" spans="1:5" x14ac:dyDescent="0.25">
      <c r="A54" s="6">
        <v>46204</v>
      </c>
      <c r="B54" t="s">
        <v>981</v>
      </c>
      <c r="C54" s="7">
        <v>2.6</v>
      </c>
      <c r="D54" s="7">
        <v>2.2999999999999998</v>
      </c>
      <c r="E54" s="7">
        <v>4.13</v>
      </c>
    </row>
    <row r="55" spans="1:5" x14ac:dyDescent="0.25">
      <c r="A55" s="6">
        <v>46296</v>
      </c>
      <c r="B55" t="s">
        <v>982</v>
      </c>
      <c r="C55" s="7">
        <v>2.4</v>
      </c>
      <c r="D55" s="7">
        <v>2.1</v>
      </c>
      <c r="E55" s="7">
        <v>4.1100000000000003</v>
      </c>
    </row>
    <row r="56" spans="1:5" x14ac:dyDescent="0.25">
      <c r="A56" s="6">
        <v>46388</v>
      </c>
      <c r="B56" t="s">
        <v>983</v>
      </c>
      <c r="C56" s="7">
        <v>2.2999999999999998</v>
      </c>
      <c r="D56" s="7">
        <v>2.1</v>
      </c>
      <c r="E56" s="7">
        <v>4.08</v>
      </c>
    </row>
    <row r="57" spans="1:5" x14ac:dyDescent="0.25">
      <c r="A57" s="6">
        <v>46478</v>
      </c>
      <c r="B57" t="s">
        <v>984</v>
      </c>
      <c r="C57" s="7">
        <v>2.2000000000000002</v>
      </c>
      <c r="D57" s="7">
        <v>1.9</v>
      </c>
      <c r="E57" s="7">
        <v>4.0599999999999996</v>
      </c>
    </row>
    <row r="58" spans="1:5" x14ac:dyDescent="0.25">
      <c r="A58" s="6">
        <v>46569</v>
      </c>
      <c r="B58" t="s">
        <v>1397</v>
      </c>
      <c r="C58" s="7">
        <v>2.1</v>
      </c>
      <c r="D58" s="7">
        <v>1.9</v>
      </c>
      <c r="E58" s="7">
        <v>4.03</v>
      </c>
    </row>
    <row r="59" spans="1:5" x14ac:dyDescent="0.25">
      <c r="A59" s="6">
        <v>46661</v>
      </c>
      <c r="B59" t="s">
        <v>1446</v>
      </c>
      <c r="C59" s="7">
        <v>2</v>
      </c>
      <c r="D59" s="7">
        <v>1.8</v>
      </c>
      <c r="E59" s="7">
        <v>4.01</v>
      </c>
    </row>
    <row r="60" spans="1:5" x14ac:dyDescent="0.25">
      <c r="A60" s="6">
        <v>46753</v>
      </c>
      <c r="B60" t="s">
        <v>1911</v>
      </c>
      <c r="C60" s="7">
        <v>1.9</v>
      </c>
      <c r="D60" s="7">
        <v>1.7</v>
      </c>
      <c r="E60" s="7">
        <v>3.99</v>
      </c>
    </row>
    <row r="61" spans="1:5" x14ac:dyDescent="0.25">
      <c r="B61" t="s">
        <v>2043</v>
      </c>
      <c r="E61" s="7">
        <v>3.98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3922B-5B28-4736-BD50-CA23C38ABE77}">
  <sheetPr codeName="Sheet27"/>
  <dimension ref="A1:C330"/>
  <sheetViews>
    <sheetView workbookViewId="0">
      <pane xSplit="1" ySplit="6" topLeftCell="B204" activePane="bottomRight" state="frozen"/>
      <selection activeCell="O33" sqref="O33"/>
      <selection pane="topRight" activeCell="O33" sqref="O33"/>
      <selection pane="bottomLeft" activeCell="O33" sqref="O33"/>
      <selection pane="bottomRight" activeCell="B217" sqref="B217"/>
    </sheetView>
  </sheetViews>
  <sheetFormatPr defaultRowHeight="15" x14ac:dyDescent="0.25"/>
  <cols>
    <col min="1" max="1" width="15.7109375" customWidth="1"/>
    <col min="2" max="2" width="20.7109375" customWidth="1"/>
    <col min="3" max="3" width="43.7109375" bestFit="1" customWidth="1"/>
    <col min="4" max="5" width="10.7109375" customWidth="1"/>
    <col min="6" max="6" width="15.7109375" customWidth="1"/>
    <col min="7" max="319" width="10.7109375" customWidth="1"/>
    <col min="320" max="320" width="20.7109375" customWidth="1"/>
    <col min="321" max="322" width="15.7109375" customWidth="1"/>
    <col min="323" max="324" width="20.7109375" customWidth="1"/>
    <col min="325" max="325" width="18.7109375" customWidth="1"/>
    <col min="326" max="327" width="22.7109375" customWidth="1"/>
    <col min="328" max="328" width="13.7109375" customWidth="1"/>
    <col min="329" max="329" width="14.7109375" customWidth="1"/>
    <col min="330" max="330" width="10.7109375" customWidth="1"/>
  </cols>
  <sheetData>
    <row r="1" spans="1:3" x14ac:dyDescent="0.25">
      <c r="A1" s="66" t="s">
        <v>1021</v>
      </c>
      <c r="B1" s="66" t="s">
        <v>1351</v>
      </c>
      <c r="C1" s="66" t="s">
        <v>1351</v>
      </c>
    </row>
    <row r="2" spans="1:3" x14ac:dyDescent="0.25">
      <c r="A2" t="s">
        <v>1022</v>
      </c>
      <c r="B2" t="s">
        <v>1352</v>
      </c>
      <c r="C2" t="s">
        <v>1359</v>
      </c>
    </row>
    <row r="3" spans="1:3" x14ac:dyDescent="0.25">
      <c r="A3" t="s">
        <v>1023</v>
      </c>
      <c r="B3" t="s">
        <v>2057</v>
      </c>
      <c r="C3" t="s">
        <v>2057</v>
      </c>
    </row>
    <row r="4" spans="1:3" x14ac:dyDescent="0.25">
      <c r="A4" t="s">
        <v>1024</v>
      </c>
      <c r="B4" t="s">
        <v>1353</v>
      </c>
      <c r="C4" t="s">
        <v>1360</v>
      </c>
    </row>
    <row r="5" spans="1:3" x14ac:dyDescent="0.25">
      <c r="A5" t="s">
        <v>1025</v>
      </c>
      <c r="B5" t="s">
        <v>1427</v>
      </c>
      <c r="C5" t="s">
        <v>1354</v>
      </c>
    </row>
    <row r="6" spans="1:3" x14ac:dyDescent="0.25">
      <c r="A6" t="s">
        <v>1026</v>
      </c>
      <c r="B6" t="s">
        <v>1355</v>
      </c>
      <c r="C6" t="s">
        <v>1355</v>
      </c>
    </row>
    <row r="7" spans="1:3" x14ac:dyDescent="0.25">
      <c r="A7" t="s">
        <v>1027</v>
      </c>
      <c r="B7" s="15">
        <v>11.88749</v>
      </c>
      <c r="C7" s="15">
        <v>8.5</v>
      </c>
    </row>
    <row r="8" spans="1:3" x14ac:dyDescent="0.25">
      <c r="A8" t="s">
        <v>1028</v>
      </c>
      <c r="B8" s="15">
        <v>12.304600000000001</v>
      </c>
      <c r="C8" s="15">
        <v>7.5</v>
      </c>
    </row>
    <row r="9" spans="1:3" x14ac:dyDescent="0.25">
      <c r="A9" t="s">
        <v>1029</v>
      </c>
      <c r="B9" s="15">
        <v>12.51315</v>
      </c>
      <c r="C9" s="15">
        <v>11.5</v>
      </c>
    </row>
    <row r="10" spans="1:3" x14ac:dyDescent="0.25">
      <c r="A10" t="s">
        <v>1030</v>
      </c>
      <c r="B10" s="15">
        <v>13.008459999999999</v>
      </c>
      <c r="C10" s="15">
        <v>13</v>
      </c>
    </row>
    <row r="11" spans="1:3" x14ac:dyDescent="0.25">
      <c r="A11" t="s">
        <v>1031</v>
      </c>
      <c r="B11" s="15">
        <v>13.47771</v>
      </c>
      <c r="C11" s="15">
        <v>12.5</v>
      </c>
    </row>
    <row r="12" spans="1:3" x14ac:dyDescent="0.25">
      <c r="A12" t="s">
        <v>1032</v>
      </c>
      <c r="B12" s="15">
        <v>14.23371</v>
      </c>
      <c r="C12" s="15">
        <v>11.75</v>
      </c>
    </row>
    <row r="13" spans="1:3" x14ac:dyDescent="0.25">
      <c r="A13" t="s">
        <v>1033</v>
      </c>
      <c r="B13" s="15">
        <v>14.572609999999999</v>
      </c>
      <c r="C13" s="15">
        <v>11.5</v>
      </c>
    </row>
    <row r="14" spans="1:3" x14ac:dyDescent="0.25">
      <c r="A14" t="s">
        <v>1034</v>
      </c>
      <c r="B14" s="15">
        <v>15.250400000000001</v>
      </c>
      <c r="C14" s="15">
        <v>11.5</v>
      </c>
    </row>
    <row r="15" spans="1:3" x14ac:dyDescent="0.25">
      <c r="A15" t="s">
        <v>1035</v>
      </c>
      <c r="B15" s="15">
        <v>16.058540000000001</v>
      </c>
      <c r="C15" s="15">
        <v>10</v>
      </c>
    </row>
    <row r="16" spans="1:3" x14ac:dyDescent="0.25">
      <c r="A16" t="s">
        <v>1036</v>
      </c>
      <c r="B16" s="15">
        <v>17.466270000000002</v>
      </c>
      <c r="C16" s="15">
        <v>10</v>
      </c>
    </row>
    <row r="17" spans="1:3" x14ac:dyDescent="0.25">
      <c r="A17" t="s">
        <v>1037</v>
      </c>
      <c r="B17" s="15">
        <v>18.222280000000001</v>
      </c>
      <c r="C17" s="15">
        <v>11</v>
      </c>
    </row>
    <row r="18" spans="1:3" x14ac:dyDescent="0.25">
      <c r="A18" t="s">
        <v>1038</v>
      </c>
      <c r="B18" s="15">
        <v>18.847930000000002</v>
      </c>
      <c r="C18" s="15">
        <v>11.25</v>
      </c>
    </row>
    <row r="19" spans="1:3" x14ac:dyDescent="0.25">
      <c r="A19" t="s">
        <v>1039</v>
      </c>
      <c r="B19" s="15">
        <v>19.42145</v>
      </c>
      <c r="C19" s="15">
        <v>9</v>
      </c>
    </row>
    <row r="20" spans="1:3" x14ac:dyDescent="0.25">
      <c r="A20" t="s">
        <v>1040</v>
      </c>
      <c r="B20" s="15">
        <v>20.125319999999999</v>
      </c>
      <c r="C20" s="15">
        <v>11.5</v>
      </c>
    </row>
    <row r="21" spans="1:3" x14ac:dyDescent="0.25">
      <c r="A21" t="s">
        <v>1041</v>
      </c>
      <c r="B21" s="15">
        <v>20.594560000000001</v>
      </c>
      <c r="C21" s="15">
        <v>13</v>
      </c>
    </row>
    <row r="22" spans="1:3" x14ac:dyDescent="0.25">
      <c r="A22" t="s">
        <v>1042</v>
      </c>
      <c r="B22" s="15">
        <v>21.506979999999999</v>
      </c>
      <c r="C22" s="15">
        <v>14.25</v>
      </c>
    </row>
    <row r="23" spans="1:3" x14ac:dyDescent="0.25">
      <c r="A23" t="s">
        <v>1043</v>
      </c>
      <c r="B23" s="15">
        <v>22.471530000000001</v>
      </c>
      <c r="C23" s="15">
        <v>9.5</v>
      </c>
    </row>
    <row r="24" spans="1:3" x14ac:dyDescent="0.25">
      <c r="A24" t="s">
        <v>1044</v>
      </c>
      <c r="B24" s="15">
        <v>23.410019999999999</v>
      </c>
      <c r="C24" s="15">
        <v>8</v>
      </c>
    </row>
    <row r="25" spans="1:3" x14ac:dyDescent="0.25">
      <c r="A25" t="s">
        <v>1045</v>
      </c>
      <c r="B25" s="15">
        <v>23.82713</v>
      </c>
      <c r="C25" s="15">
        <v>6</v>
      </c>
    </row>
    <row r="26" spans="1:3" x14ac:dyDescent="0.25">
      <c r="A26" t="s">
        <v>1046</v>
      </c>
      <c r="B26" s="15">
        <v>24.139949999999999</v>
      </c>
      <c r="C26" s="15">
        <v>7</v>
      </c>
    </row>
    <row r="27" spans="1:3" x14ac:dyDescent="0.25">
      <c r="A27" t="s">
        <v>1047</v>
      </c>
      <c r="B27" s="15">
        <v>24.452780000000001</v>
      </c>
      <c r="C27" s="15">
        <v>6.5</v>
      </c>
    </row>
    <row r="28" spans="1:3" x14ac:dyDescent="0.25">
      <c r="A28" t="s">
        <v>1048</v>
      </c>
      <c r="B28" s="15">
        <v>25.078440000000001</v>
      </c>
      <c r="C28" s="15">
        <v>10</v>
      </c>
    </row>
    <row r="29" spans="1:3" x14ac:dyDescent="0.25">
      <c r="A29" t="s">
        <v>1049</v>
      </c>
      <c r="B29" s="15">
        <v>25.469480000000001</v>
      </c>
      <c r="C29" s="15">
        <v>10</v>
      </c>
    </row>
    <row r="30" spans="1:3" x14ac:dyDescent="0.25">
      <c r="A30" t="s">
        <v>1050</v>
      </c>
      <c r="B30" s="15">
        <v>25.860510000000001</v>
      </c>
      <c r="C30" s="15">
        <v>12.5</v>
      </c>
    </row>
    <row r="31" spans="1:3" x14ac:dyDescent="0.25">
      <c r="A31" t="s">
        <v>1051</v>
      </c>
      <c r="B31" s="15">
        <v>26.43403</v>
      </c>
      <c r="C31" s="15">
        <v>13</v>
      </c>
    </row>
    <row r="32" spans="1:3" x14ac:dyDescent="0.25">
      <c r="A32" t="s">
        <v>1052</v>
      </c>
      <c r="B32" s="15">
        <v>27.268239999999999</v>
      </c>
      <c r="C32" s="15">
        <v>14</v>
      </c>
    </row>
    <row r="33" spans="1:3" x14ac:dyDescent="0.25">
      <c r="A33" t="s">
        <v>1053</v>
      </c>
      <c r="B33" s="15">
        <v>28.910589999999999</v>
      </c>
      <c r="C33" s="15">
        <v>14</v>
      </c>
    </row>
    <row r="34" spans="1:3" x14ac:dyDescent="0.25">
      <c r="A34" t="s">
        <v>1054</v>
      </c>
      <c r="B34" s="15">
        <v>29.718730000000001</v>
      </c>
      <c r="C34" s="15">
        <v>17</v>
      </c>
    </row>
    <row r="35" spans="1:3" x14ac:dyDescent="0.25">
      <c r="A35" t="s">
        <v>1055</v>
      </c>
      <c r="B35" s="15">
        <v>30.605080000000001</v>
      </c>
      <c r="C35" s="15">
        <v>17</v>
      </c>
    </row>
    <row r="36" spans="1:3" x14ac:dyDescent="0.25">
      <c r="A36" t="s">
        <v>1056</v>
      </c>
      <c r="B36" s="15">
        <v>32.247430000000001</v>
      </c>
      <c r="C36" s="15">
        <v>17</v>
      </c>
    </row>
    <row r="37" spans="1:3" x14ac:dyDescent="0.25">
      <c r="A37" t="s">
        <v>1057</v>
      </c>
      <c r="B37" s="15">
        <v>32.951300000000003</v>
      </c>
      <c r="C37" s="15">
        <v>16</v>
      </c>
    </row>
    <row r="38" spans="1:3" x14ac:dyDescent="0.25">
      <c r="A38" t="s">
        <v>1058</v>
      </c>
      <c r="B38" s="15">
        <v>33.550879999999999</v>
      </c>
      <c r="C38" s="15">
        <v>14</v>
      </c>
    </row>
    <row r="39" spans="1:3" x14ac:dyDescent="0.25">
      <c r="A39" t="s">
        <v>1059</v>
      </c>
      <c r="B39" s="15">
        <v>34.385100000000001</v>
      </c>
      <c r="C39" s="15">
        <v>12</v>
      </c>
    </row>
    <row r="40" spans="1:3" x14ac:dyDescent="0.25">
      <c r="A40" t="s">
        <v>1060</v>
      </c>
      <c r="B40" s="15">
        <v>36.079590000000003</v>
      </c>
      <c r="C40" s="15">
        <v>12</v>
      </c>
    </row>
    <row r="41" spans="1:3" x14ac:dyDescent="0.25">
      <c r="A41" t="s">
        <v>1061</v>
      </c>
      <c r="B41" s="15">
        <v>36.731310000000001</v>
      </c>
      <c r="C41" s="15">
        <v>14</v>
      </c>
    </row>
    <row r="42" spans="1:3" x14ac:dyDescent="0.25">
      <c r="A42" t="s">
        <v>1062</v>
      </c>
      <c r="B42" s="15">
        <v>37.435180000000003</v>
      </c>
      <c r="C42" s="15">
        <v>14.375</v>
      </c>
    </row>
    <row r="43" spans="1:3" x14ac:dyDescent="0.25">
      <c r="A43" t="s">
        <v>1063</v>
      </c>
      <c r="B43" s="15">
        <v>37.878349999999998</v>
      </c>
      <c r="C43" s="15">
        <v>13.25</v>
      </c>
    </row>
    <row r="44" spans="1:3" x14ac:dyDescent="0.25">
      <c r="A44" t="s">
        <v>1064</v>
      </c>
      <c r="B44" s="15">
        <v>39.181800000000003</v>
      </c>
      <c r="C44" s="15">
        <v>12.625</v>
      </c>
    </row>
    <row r="45" spans="1:3" x14ac:dyDescent="0.25">
      <c r="A45" t="s">
        <v>1065</v>
      </c>
      <c r="B45" s="15">
        <v>39.416420000000002</v>
      </c>
      <c r="C45" s="15">
        <v>10.125</v>
      </c>
    </row>
    <row r="46" spans="1:3" x14ac:dyDescent="0.25">
      <c r="A46" t="s">
        <v>1066</v>
      </c>
      <c r="B46" s="15">
        <v>39.885669999999998</v>
      </c>
      <c r="C46" s="15">
        <v>10</v>
      </c>
    </row>
    <row r="47" spans="1:3" x14ac:dyDescent="0.25">
      <c r="A47" t="s">
        <v>1067</v>
      </c>
      <c r="B47" s="15">
        <v>40.172429999999999</v>
      </c>
      <c r="C47" s="15">
        <v>10.5625</v>
      </c>
    </row>
    <row r="48" spans="1:3" x14ac:dyDescent="0.25">
      <c r="A48" t="s">
        <v>1068</v>
      </c>
      <c r="B48" s="15">
        <v>40.85022</v>
      </c>
      <c r="C48" s="15">
        <v>9.5625</v>
      </c>
    </row>
    <row r="49" spans="1:3" x14ac:dyDescent="0.25">
      <c r="A49" t="s">
        <v>1069</v>
      </c>
      <c r="B49" s="15">
        <v>41.293399999999998</v>
      </c>
      <c r="C49" s="15">
        <v>9.5625</v>
      </c>
    </row>
    <row r="50" spans="1:3" x14ac:dyDescent="0.25">
      <c r="A50" t="s">
        <v>1070</v>
      </c>
      <c r="B50" s="15">
        <v>41.762639999999998</v>
      </c>
      <c r="C50" s="15">
        <v>9.0625</v>
      </c>
    </row>
    <row r="51" spans="1:3" x14ac:dyDescent="0.25">
      <c r="A51" t="s">
        <v>1071</v>
      </c>
      <c r="B51" s="15">
        <v>41.86692</v>
      </c>
      <c r="C51" s="15">
        <v>8.5625</v>
      </c>
    </row>
    <row r="52" spans="1:3" x14ac:dyDescent="0.25">
      <c r="A52" t="s">
        <v>1072</v>
      </c>
      <c r="B52" s="15">
        <v>42.779339999999998</v>
      </c>
      <c r="C52" s="15">
        <v>8.875</v>
      </c>
    </row>
    <row r="53" spans="1:3" x14ac:dyDescent="0.25">
      <c r="A53" t="s">
        <v>1073</v>
      </c>
      <c r="B53" s="15">
        <v>42.98789</v>
      </c>
      <c r="C53" s="15">
        <v>10.5</v>
      </c>
    </row>
    <row r="54" spans="1:3" x14ac:dyDescent="0.25">
      <c r="A54" t="s">
        <v>1074</v>
      </c>
      <c r="B54" s="15">
        <v>43.431060000000002</v>
      </c>
      <c r="C54" s="15">
        <v>9.5</v>
      </c>
    </row>
    <row r="55" spans="1:3" x14ac:dyDescent="0.25">
      <c r="A55" t="s">
        <v>1075</v>
      </c>
      <c r="B55" s="15">
        <v>43.874229999999997</v>
      </c>
      <c r="C55" s="15">
        <v>12.875</v>
      </c>
    </row>
    <row r="56" spans="1:3" x14ac:dyDescent="0.25">
      <c r="A56" t="s">
        <v>1076</v>
      </c>
      <c r="B56" s="15">
        <v>44.995199999999997</v>
      </c>
      <c r="C56" s="15">
        <v>12.375</v>
      </c>
    </row>
    <row r="57" spans="1:3" x14ac:dyDescent="0.25">
      <c r="A57" t="s">
        <v>1077</v>
      </c>
      <c r="B57" s="15">
        <v>45.125549999999997</v>
      </c>
      <c r="C57" s="15">
        <v>11.375</v>
      </c>
    </row>
    <row r="58" spans="1:3" x14ac:dyDescent="0.25">
      <c r="A58" t="s">
        <v>1078</v>
      </c>
      <c r="B58" s="15">
        <v>45.490519999999997</v>
      </c>
      <c r="C58" s="15">
        <v>11.375</v>
      </c>
    </row>
    <row r="59" spans="1:3" x14ac:dyDescent="0.25">
      <c r="A59" t="s">
        <v>1079</v>
      </c>
      <c r="B59" s="15">
        <v>45.646929999999998</v>
      </c>
      <c r="C59" s="15">
        <v>11.375</v>
      </c>
    </row>
    <row r="60" spans="1:3" x14ac:dyDescent="0.25">
      <c r="A60" t="s">
        <v>1080</v>
      </c>
      <c r="B60" s="15">
        <v>46.3508</v>
      </c>
      <c r="C60" s="15">
        <v>9.875</v>
      </c>
    </row>
    <row r="61" spans="1:3" x14ac:dyDescent="0.25">
      <c r="A61" t="s">
        <v>1081</v>
      </c>
      <c r="B61" s="15">
        <v>46.533279999999998</v>
      </c>
      <c r="C61" s="15">
        <v>9.875</v>
      </c>
    </row>
    <row r="62" spans="1:3" x14ac:dyDescent="0.25">
      <c r="A62" t="s">
        <v>1082</v>
      </c>
      <c r="B62" s="15">
        <v>46.924320000000002</v>
      </c>
      <c r="C62" s="15">
        <v>10.875</v>
      </c>
    </row>
    <row r="63" spans="1:3" x14ac:dyDescent="0.25">
      <c r="A63" t="s">
        <v>1083</v>
      </c>
      <c r="B63" s="15">
        <v>47.237139999999997</v>
      </c>
      <c r="C63" s="15">
        <v>9.875</v>
      </c>
    </row>
    <row r="64" spans="1:3" x14ac:dyDescent="0.25">
      <c r="A64" t="s">
        <v>1084</v>
      </c>
      <c r="B64" s="15">
        <v>47.836730000000003</v>
      </c>
      <c r="C64" s="15">
        <v>8.875</v>
      </c>
    </row>
    <row r="65" spans="1:3" x14ac:dyDescent="0.25">
      <c r="A65" t="s">
        <v>1085</v>
      </c>
      <c r="B65" s="15">
        <v>47.888869999999997</v>
      </c>
      <c r="C65" s="15">
        <v>9.875</v>
      </c>
    </row>
    <row r="66" spans="1:3" x14ac:dyDescent="0.25">
      <c r="A66" t="s">
        <v>1086</v>
      </c>
      <c r="B66" s="15">
        <v>48.436320000000002</v>
      </c>
      <c r="C66" s="15">
        <v>8.375</v>
      </c>
    </row>
    <row r="67" spans="1:3" x14ac:dyDescent="0.25">
      <c r="A67" t="s">
        <v>1087</v>
      </c>
      <c r="B67" s="15">
        <v>48.566670000000002</v>
      </c>
      <c r="C67" s="15">
        <v>8.375</v>
      </c>
    </row>
    <row r="68" spans="1:3" x14ac:dyDescent="0.25">
      <c r="A68" t="s">
        <v>1088</v>
      </c>
      <c r="B68" s="15">
        <v>49.5</v>
      </c>
      <c r="C68" s="15">
        <v>8.875</v>
      </c>
    </row>
    <row r="69" spans="1:3" x14ac:dyDescent="0.25">
      <c r="A69" t="s">
        <v>1089</v>
      </c>
      <c r="B69" s="15">
        <v>49.9</v>
      </c>
      <c r="C69" s="15">
        <v>11.875</v>
      </c>
    </row>
    <row r="70" spans="1:3" x14ac:dyDescent="0.25">
      <c r="A70" t="s">
        <v>1090</v>
      </c>
      <c r="B70" s="15">
        <v>50.466670000000001</v>
      </c>
      <c r="C70" s="15">
        <v>12.875</v>
      </c>
    </row>
    <row r="71" spans="1:3" x14ac:dyDescent="0.25">
      <c r="A71" t="s">
        <v>1091</v>
      </c>
      <c r="B71" s="15">
        <v>51</v>
      </c>
      <c r="C71" s="15">
        <v>12.875</v>
      </c>
    </row>
    <row r="72" spans="1:3" x14ac:dyDescent="0.25">
      <c r="A72" t="s">
        <v>1092</v>
      </c>
      <c r="B72" s="15">
        <v>52.133339999999997</v>
      </c>
      <c r="C72" s="15">
        <v>13.75</v>
      </c>
    </row>
    <row r="73" spans="1:3" x14ac:dyDescent="0.25">
      <c r="A73" t="s">
        <v>1093</v>
      </c>
      <c r="B73" s="15">
        <v>52.466670000000001</v>
      </c>
      <c r="C73" s="15">
        <v>13.75</v>
      </c>
    </row>
    <row r="74" spans="1:3" x14ac:dyDescent="0.25">
      <c r="A74" t="s">
        <v>1094</v>
      </c>
      <c r="B74" s="15">
        <v>53.266669999999998</v>
      </c>
      <c r="C74" s="15">
        <v>14.875</v>
      </c>
    </row>
    <row r="75" spans="1:3" x14ac:dyDescent="0.25">
      <c r="A75" t="s">
        <v>1095</v>
      </c>
      <c r="B75" s="15">
        <v>53.933329999999998</v>
      </c>
      <c r="C75" s="15">
        <v>14.875</v>
      </c>
    </row>
    <row r="76" spans="1:3" x14ac:dyDescent="0.25">
      <c r="A76" t="s">
        <v>1096</v>
      </c>
      <c r="B76" s="15">
        <v>55.6</v>
      </c>
      <c r="C76" s="15">
        <v>14.875</v>
      </c>
    </row>
    <row r="77" spans="1:3" x14ac:dyDescent="0.25">
      <c r="A77" t="s">
        <v>1097</v>
      </c>
      <c r="B77" s="15">
        <v>56.4</v>
      </c>
      <c r="C77" s="15">
        <v>14.875</v>
      </c>
    </row>
    <row r="78" spans="1:3" x14ac:dyDescent="0.25">
      <c r="A78" t="s">
        <v>1098</v>
      </c>
      <c r="B78" s="15">
        <v>57.466670000000001</v>
      </c>
      <c r="C78" s="15">
        <v>13.875</v>
      </c>
    </row>
    <row r="79" spans="1:3" x14ac:dyDescent="0.25">
      <c r="A79" t="s">
        <v>1099</v>
      </c>
      <c r="B79" s="15">
        <v>57.666670000000003</v>
      </c>
      <c r="C79" s="15">
        <v>12.375</v>
      </c>
    </row>
    <row r="80" spans="1:3" x14ac:dyDescent="0.25">
      <c r="A80" t="s">
        <v>1100</v>
      </c>
      <c r="B80" s="15">
        <v>60.266669999999998</v>
      </c>
      <c r="C80" s="15">
        <v>11.375</v>
      </c>
    </row>
    <row r="81" spans="1:3" x14ac:dyDescent="0.25">
      <c r="A81" t="s">
        <v>1101</v>
      </c>
      <c r="B81" s="15">
        <v>60.833329999999997</v>
      </c>
      <c r="C81" s="15">
        <v>10.375</v>
      </c>
    </row>
    <row r="82" spans="1:3" x14ac:dyDescent="0.25">
      <c r="A82" t="s">
        <v>1102</v>
      </c>
      <c r="B82" s="15">
        <v>61.466670000000001</v>
      </c>
      <c r="C82" s="15">
        <v>10.375</v>
      </c>
    </row>
    <row r="83" spans="1:3" x14ac:dyDescent="0.25">
      <c r="A83" t="s">
        <v>1103</v>
      </c>
      <c r="B83" s="15">
        <v>61.7</v>
      </c>
      <c r="C83" s="15">
        <v>10.375</v>
      </c>
    </row>
    <row r="84" spans="1:3" x14ac:dyDescent="0.25">
      <c r="A84" t="s">
        <v>1104</v>
      </c>
      <c r="B84" s="15">
        <v>62.833329999999997</v>
      </c>
      <c r="C84" s="15">
        <v>9.875</v>
      </c>
    </row>
    <row r="85" spans="1:3" x14ac:dyDescent="0.25">
      <c r="A85" t="s">
        <v>1105</v>
      </c>
      <c r="B85" s="15">
        <v>62.733330000000002</v>
      </c>
      <c r="C85" s="15">
        <v>8.875</v>
      </c>
    </row>
    <row r="86" spans="1:3" x14ac:dyDescent="0.25">
      <c r="A86" t="s">
        <v>1106</v>
      </c>
      <c r="B86" s="15">
        <v>63.133339999999997</v>
      </c>
      <c r="C86" s="15">
        <v>6.875</v>
      </c>
    </row>
    <row r="87" spans="1:3" x14ac:dyDescent="0.25">
      <c r="A87" t="s">
        <v>1107</v>
      </c>
      <c r="B87" s="15">
        <v>63.2</v>
      </c>
      <c r="C87" s="15">
        <v>5.875</v>
      </c>
    </row>
    <row r="88" spans="1:3" x14ac:dyDescent="0.25">
      <c r="A88" t="s">
        <v>1108</v>
      </c>
      <c r="B88" s="15">
        <v>64.433329999999998</v>
      </c>
      <c r="C88" s="15">
        <v>5.875</v>
      </c>
    </row>
    <row r="89" spans="1:3" x14ac:dyDescent="0.25">
      <c r="A89" t="s">
        <v>1109</v>
      </c>
      <c r="B89" s="15">
        <v>64.5</v>
      </c>
      <c r="C89" s="15">
        <v>5.875</v>
      </c>
    </row>
    <row r="90" spans="1:3" x14ac:dyDescent="0.25">
      <c r="A90" t="s">
        <v>1110</v>
      </c>
      <c r="B90" s="15">
        <v>64.666659999999993</v>
      </c>
      <c r="C90" s="15">
        <v>5.375</v>
      </c>
    </row>
    <row r="91" spans="1:3" x14ac:dyDescent="0.25">
      <c r="A91" t="s">
        <v>1111</v>
      </c>
      <c r="B91" s="15">
        <v>64.766670000000005</v>
      </c>
      <c r="C91" s="15">
        <v>5.125</v>
      </c>
    </row>
    <row r="92" spans="1:3" x14ac:dyDescent="0.25">
      <c r="A92" t="s">
        <v>1112</v>
      </c>
      <c r="B92" s="15">
        <v>65.7</v>
      </c>
      <c r="C92" s="15">
        <v>5.125</v>
      </c>
    </row>
    <row r="93" spans="1:3" x14ac:dyDescent="0.25">
      <c r="A93" t="s">
        <v>1113</v>
      </c>
      <c r="B93" s="15">
        <v>65.633330000000001</v>
      </c>
      <c r="C93" s="15">
        <v>5.625</v>
      </c>
    </row>
    <row r="94" spans="1:3" x14ac:dyDescent="0.25">
      <c r="A94" t="s">
        <v>1114</v>
      </c>
      <c r="B94" s="15">
        <v>65.8</v>
      </c>
      <c r="C94" s="15">
        <v>6.125</v>
      </c>
    </row>
    <row r="95" spans="1:3" x14ac:dyDescent="0.25">
      <c r="A95" t="s">
        <v>1115</v>
      </c>
      <c r="B95" s="15">
        <v>66.333340000000007</v>
      </c>
      <c r="C95" s="15">
        <v>6.625</v>
      </c>
    </row>
    <row r="96" spans="1:3" x14ac:dyDescent="0.25">
      <c r="A96" t="s">
        <v>1116</v>
      </c>
      <c r="B96" s="15">
        <v>67.266670000000005</v>
      </c>
      <c r="C96" s="15">
        <v>6.625</v>
      </c>
    </row>
    <row r="97" spans="1:3" x14ac:dyDescent="0.25">
      <c r="A97" t="s">
        <v>1117</v>
      </c>
      <c r="B97" s="15">
        <v>67.400000000000006</v>
      </c>
      <c r="C97" s="15">
        <v>6.625</v>
      </c>
    </row>
    <row r="98" spans="1:3" x14ac:dyDescent="0.25">
      <c r="A98" t="s">
        <v>1118</v>
      </c>
      <c r="B98" s="15">
        <v>67.733329999999995</v>
      </c>
      <c r="C98" s="15">
        <v>6.375</v>
      </c>
    </row>
    <row r="99" spans="1:3" x14ac:dyDescent="0.25">
      <c r="A99" t="s">
        <v>1119</v>
      </c>
      <c r="B99" s="15">
        <v>68.099999999999994</v>
      </c>
      <c r="C99" s="15">
        <v>5.9375</v>
      </c>
    </row>
    <row r="100" spans="1:3" x14ac:dyDescent="0.25">
      <c r="A100" t="s">
        <v>1120</v>
      </c>
      <c r="B100" s="15">
        <v>68.866669999999999</v>
      </c>
      <c r="C100" s="15">
        <v>5.6875</v>
      </c>
    </row>
    <row r="101" spans="1:3" x14ac:dyDescent="0.25">
      <c r="A101" t="s">
        <v>1121</v>
      </c>
      <c r="B101" s="15">
        <v>68.933329999999998</v>
      </c>
      <c r="C101" s="15">
        <v>5.6875</v>
      </c>
    </row>
    <row r="102" spans="1:3" x14ac:dyDescent="0.25">
      <c r="A102" t="s">
        <v>1122</v>
      </c>
      <c r="B102" s="15">
        <v>69.366669999999999</v>
      </c>
      <c r="C102" s="15">
        <v>5.9375</v>
      </c>
    </row>
    <row r="103" spans="1:3" x14ac:dyDescent="0.25">
      <c r="A103" t="s">
        <v>1123</v>
      </c>
      <c r="B103" s="15">
        <v>69.366669999999999</v>
      </c>
      <c r="C103" s="15">
        <v>5.9375</v>
      </c>
    </row>
    <row r="104" spans="1:3" x14ac:dyDescent="0.25">
      <c r="A104" t="s">
        <v>1124</v>
      </c>
      <c r="B104" s="15">
        <v>70</v>
      </c>
      <c r="C104" s="15">
        <v>6.5</v>
      </c>
    </row>
    <row r="105" spans="1:3" x14ac:dyDescent="0.25">
      <c r="A105" t="s">
        <v>1125</v>
      </c>
      <c r="B105" s="15">
        <v>70.266670000000005</v>
      </c>
      <c r="C105" s="15">
        <v>7</v>
      </c>
    </row>
    <row r="106" spans="1:3" x14ac:dyDescent="0.25">
      <c r="A106" t="s">
        <v>1126</v>
      </c>
      <c r="B106" s="15">
        <v>70.633330000000001</v>
      </c>
      <c r="C106" s="15">
        <v>7.25</v>
      </c>
    </row>
    <row r="107" spans="1:3" x14ac:dyDescent="0.25">
      <c r="A107" t="s">
        <v>1127</v>
      </c>
      <c r="B107" s="15">
        <v>70.5</v>
      </c>
      <c r="C107" s="15">
        <v>7.25</v>
      </c>
    </row>
    <row r="108" spans="1:3" x14ac:dyDescent="0.25">
      <c r="A108" t="s">
        <v>1128</v>
      </c>
      <c r="B108" s="15">
        <v>71.266670000000005</v>
      </c>
      <c r="C108" s="15">
        <v>7.5</v>
      </c>
    </row>
    <row r="109" spans="1:3" x14ac:dyDescent="0.25">
      <c r="A109" t="s">
        <v>1129</v>
      </c>
      <c r="B109" s="15">
        <v>71.233329999999995</v>
      </c>
      <c r="C109" s="15">
        <v>7.5</v>
      </c>
    </row>
    <row r="110" spans="1:3" x14ac:dyDescent="0.25">
      <c r="A110" t="s">
        <v>1130</v>
      </c>
      <c r="B110" s="15">
        <v>71.633330000000001</v>
      </c>
      <c r="C110" s="15">
        <v>6.25</v>
      </c>
    </row>
    <row r="111" spans="1:3" x14ac:dyDescent="0.25">
      <c r="A111" t="s">
        <v>1131</v>
      </c>
      <c r="B111" s="15">
        <v>71.599999999999994</v>
      </c>
      <c r="C111" s="15">
        <v>5.5</v>
      </c>
    </row>
    <row r="112" spans="1:3" x14ac:dyDescent="0.25">
      <c r="A112" t="s">
        <v>1132</v>
      </c>
      <c r="B112" s="15">
        <v>72.3</v>
      </c>
      <c r="C112" s="15">
        <v>5</v>
      </c>
    </row>
    <row r="113" spans="1:3" x14ac:dyDescent="0.25">
      <c r="A113" t="s">
        <v>1133</v>
      </c>
      <c r="B113" s="15">
        <v>72.133330000000001</v>
      </c>
      <c r="C113" s="15">
        <v>5.25</v>
      </c>
    </row>
    <row r="114" spans="1:3" x14ac:dyDescent="0.25">
      <c r="A114" t="s">
        <v>1134</v>
      </c>
      <c r="B114" s="15">
        <v>72.433329999999998</v>
      </c>
      <c r="C114" s="15">
        <v>5.5</v>
      </c>
    </row>
    <row r="115" spans="1:3" x14ac:dyDescent="0.25">
      <c r="A115" t="s">
        <v>1135</v>
      </c>
      <c r="B115" s="15">
        <v>72.133330000000001</v>
      </c>
      <c r="C115" s="15">
        <v>6</v>
      </c>
    </row>
    <row r="116" spans="1:3" x14ac:dyDescent="0.25">
      <c r="A116" t="s">
        <v>1136</v>
      </c>
      <c r="B116" s="15">
        <v>72.766670000000005</v>
      </c>
      <c r="C116" s="15">
        <v>6</v>
      </c>
    </row>
    <row r="117" spans="1:3" x14ac:dyDescent="0.25">
      <c r="A117" t="s">
        <v>1137</v>
      </c>
      <c r="B117" s="15">
        <v>72.7</v>
      </c>
      <c r="C117" s="15">
        <v>6</v>
      </c>
    </row>
    <row r="118" spans="1:3" x14ac:dyDescent="0.25">
      <c r="A118" t="s">
        <v>1138</v>
      </c>
      <c r="B118" s="15">
        <v>73.166659999999993</v>
      </c>
      <c r="C118" s="15">
        <v>6</v>
      </c>
    </row>
    <row r="119" spans="1:3" x14ac:dyDescent="0.25">
      <c r="A119" t="s">
        <v>1139</v>
      </c>
      <c r="B119" s="15">
        <v>72.766670000000005</v>
      </c>
      <c r="C119" s="15">
        <v>5.75</v>
      </c>
    </row>
    <row r="120" spans="1:3" x14ac:dyDescent="0.25">
      <c r="A120" t="s">
        <v>1140</v>
      </c>
      <c r="B120" s="15">
        <v>73.833340000000007</v>
      </c>
      <c r="C120" s="15">
        <v>5.25</v>
      </c>
    </row>
    <row r="121" spans="1:3" x14ac:dyDescent="0.25">
      <c r="A121" t="s">
        <v>1141</v>
      </c>
      <c r="B121" s="15">
        <v>73.866669999999999</v>
      </c>
      <c r="C121" s="15">
        <v>4.75</v>
      </c>
    </row>
    <row r="122" spans="1:3" x14ac:dyDescent="0.25">
      <c r="A122" t="s">
        <v>1142</v>
      </c>
      <c r="B122" s="15">
        <v>73.900000000000006</v>
      </c>
      <c r="C122" s="15">
        <v>4</v>
      </c>
    </row>
    <row r="123" spans="1:3" x14ac:dyDescent="0.25">
      <c r="A123" t="s">
        <v>1143</v>
      </c>
      <c r="B123" s="15">
        <v>73.866669999999999</v>
      </c>
      <c r="C123" s="15">
        <v>4</v>
      </c>
    </row>
    <row r="124" spans="1:3" x14ac:dyDescent="0.25">
      <c r="A124" t="s">
        <v>1144</v>
      </c>
      <c r="B124" s="15">
        <v>74.533330000000007</v>
      </c>
      <c r="C124" s="15">
        <v>4</v>
      </c>
    </row>
    <row r="125" spans="1:3" x14ac:dyDescent="0.25">
      <c r="A125" t="s">
        <v>1145</v>
      </c>
      <c r="B125" s="15">
        <v>74.599999999999994</v>
      </c>
      <c r="C125" s="15">
        <v>4</v>
      </c>
    </row>
    <row r="126" spans="1:3" x14ac:dyDescent="0.25">
      <c r="A126" t="s">
        <v>1146</v>
      </c>
      <c r="B126" s="15">
        <v>75</v>
      </c>
      <c r="C126" s="15">
        <v>4</v>
      </c>
    </row>
    <row r="127" spans="1:3" x14ac:dyDescent="0.25">
      <c r="A127" t="s">
        <v>1147</v>
      </c>
      <c r="B127" s="15">
        <v>75</v>
      </c>
      <c r="C127" s="15">
        <v>3.75</v>
      </c>
    </row>
    <row r="128" spans="1:3" x14ac:dyDescent="0.25">
      <c r="A128" t="s">
        <v>1148</v>
      </c>
      <c r="B128" s="15">
        <v>75.466669999999993</v>
      </c>
      <c r="C128" s="15">
        <v>3.75</v>
      </c>
    </row>
    <row r="129" spans="1:3" x14ac:dyDescent="0.25">
      <c r="A129" t="s">
        <v>1149</v>
      </c>
      <c r="B129" s="15">
        <v>75.599999999999994</v>
      </c>
      <c r="C129" s="15">
        <v>3.5</v>
      </c>
    </row>
    <row r="130" spans="1:3" x14ac:dyDescent="0.25">
      <c r="A130" t="s">
        <v>1150</v>
      </c>
      <c r="B130" s="15">
        <v>76.033330000000007</v>
      </c>
      <c r="C130" s="15">
        <v>3.75</v>
      </c>
    </row>
    <row r="131" spans="1:3" x14ac:dyDescent="0.25">
      <c r="A131" t="s">
        <v>1151</v>
      </c>
      <c r="B131" s="15">
        <v>75.966669999999993</v>
      </c>
      <c r="C131" s="15">
        <v>4</v>
      </c>
    </row>
    <row r="132" spans="1:3" x14ac:dyDescent="0.25">
      <c r="A132" t="s">
        <v>1152</v>
      </c>
      <c r="B132" s="15">
        <v>76.533330000000007</v>
      </c>
      <c r="C132" s="15">
        <v>4.5</v>
      </c>
    </row>
    <row r="133" spans="1:3" x14ac:dyDescent="0.25">
      <c r="A133" t="s">
        <v>1153</v>
      </c>
      <c r="B133" s="15">
        <v>76.566670000000002</v>
      </c>
      <c r="C133" s="15">
        <v>4.75</v>
      </c>
    </row>
    <row r="134" spans="1:3" x14ac:dyDescent="0.25">
      <c r="A134" t="s">
        <v>1154</v>
      </c>
      <c r="B134" s="15">
        <v>77.099999999999994</v>
      </c>
      <c r="C134" s="15">
        <v>4.75</v>
      </c>
    </row>
    <row r="135" spans="1:3" x14ac:dyDescent="0.25">
      <c r="A135" t="s">
        <v>1155</v>
      </c>
      <c r="B135" s="15">
        <v>77.233329999999995</v>
      </c>
      <c r="C135" s="15">
        <v>4.75</v>
      </c>
    </row>
    <row r="136" spans="1:3" x14ac:dyDescent="0.25">
      <c r="A136" t="s">
        <v>1156</v>
      </c>
      <c r="B136" s="15">
        <v>78</v>
      </c>
      <c r="C136" s="15">
        <v>4.75</v>
      </c>
    </row>
    <row r="137" spans="1:3" x14ac:dyDescent="0.25">
      <c r="A137" t="s">
        <v>1157</v>
      </c>
      <c r="B137" s="15">
        <v>78.400000000000006</v>
      </c>
      <c r="C137" s="15">
        <v>4.5</v>
      </c>
    </row>
    <row r="138" spans="1:3" x14ac:dyDescent="0.25">
      <c r="A138" t="s">
        <v>1158</v>
      </c>
      <c r="B138" s="15">
        <v>78.766670000000005</v>
      </c>
      <c r="C138" s="15">
        <v>4.5</v>
      </c>
    </row>
    <row r="139" spans="1:3" x14ac:dyDescent="0.25">
      <c r="A139" t="s">
        <v>1159</v>
      </c>
      <c r="B139" s="15">
        <v>78.733329999999995</v>
      </c>
      <c r="C139" s="15">
        <v>4.5</v>
      </c>
    </row>
    <row r="140" spans="1:3" x14ac:dyDescent="0.25">
      <c r="A140" t="s">
        <v>1160</v>
      </c>
      <c r="B140" s="15">
        <v>79.8</v>
      </c>
      <c r="C140" s="15">
        <v>4.5</v>
      </c>
    </row>
    <row r="141" spans="1:3" x14ac:dyDescent="0.25">
      <c r="A141" t="s">
        <v>1161</v>
      </c>
      <c r="B141" s="15">
        <v>80.3</v>
      </c>
      <c r="C141" s="15">
        <v>4.75</v>
      </c>
    </row>
    <row r="142" spans="1:3" x14ac:dyDescent="0.25">
      <c r="A142" t="s">
        <v>1162</v>
      </c>
      <c r="B142" s="15">
        <v>80.900000000000006</v>
      </c>
      <c r="C142" s="15">
        <v>5</v>
      </c>
    </row>
    <row r="143" spans="1:3" x14ac:dyDescent="0.25">
      <c r="A143" t="s">
        <v>1163</v>
      </c>
      <c r="B143" s="15">
        <v>81</v>
      </c>
      <c r="C143" s="15">
        <v>5.25</v>
      </c>
    </row>
    <row r="144" spans="1:3" x14ac:dyDescent="0.25">
      <c r="A144" t="s">
        <v>1164</v>
      </c>
      <c r="B144" s="15">
        <v>81.8</v>
      </c>
      <c r="C144" s="15">
        <v>5.5</v>
      </c>
    </row>
    <row r="145" spans="1:3" x14ac:dyDescent="0.25">
      <c r="A145" t="s">
        <v>1165</v>
      </c>
      <c r="B145" s="15">
        <v>81.733329999999995</v>
      </c>
      <c r="C145" s="15">
        <v>5.75</v>
      </c>
    </row>
    <row r="146" spans="1:3" x14ac:dyDescent="0.25">
      <c r="A146" t="s">
        <v>1166</v>
      </c>
      <c r="B146" s="15">
        <v>82.6</v>
      </c>
      <c r="C146" s="15">
        <v>5.5</v>
      </c>
    </row>
    <row r="147" spans="1:3" x14ac:dyDescent="0.25">
      <c r="A147" t="s">
        <v>1167</v>
      </c>
      <c r="B147" s="15">
        <v>82.933329999999998</v>
      </c>
      <c r="C147" s="15">
        <v>5.25</v>
      </c>
    </row>
    <row r="148" spans="1:3" x14ac:dyDescent="0.25">
      <c r="A148" t="s">
        <v>1168</v>
      </c>
      <c r="B148" s="15">
        <v>84.6</v>
      </c>
      <c r="C148" s="15">
        <v>5</v>
      </c>
    </row>
    <row r="149" spans="1:3" x14ac:dyDescent="0.25">
      <c r="A149" t="s">
        <v>1169</v>
      </c>
      <c r="B149" s="15">
        <v>85.633330000000001</v>
      </c>
      <c r="C149" s="15">
        <v>5</v>
      </c>
    </row>
    <row r="150" spans="1:3" x14ac:dyDescent="0.25">
      <c r="A150" t="s">
        <v>1170</v>
      </c>
      <c r="B150" s="15">
        <v>85.733329999999995</v>
      </c>
      <c r="C150" s="15">
        <v>2</v>
      </c>
    </row>
    <row r="151" spans="1:3" x14ac:dyDescent="0.25">
      <c r="A151" t="s">
        <v>1171</v>
      </c>
      <c r="B151" s="15">
        <v>85.433329999999998</v>
      </c>
      <c r="C151" s="15">
        <v>0.5</v>
      </c>
    </row>
    <row r="152" spans="1:3" x14ac:dyDescent="0.25">
      <c r="A152" t="s">
        <v>1172</v>
      </c>
      <c r="B152" s="15">
        <v>86.366669999999999</v>
      </c>
      <c r="C152" s="15">
        <v>0.5</v>
      </c>
    </row>
    <row r="153" spans="1:3" x14ac:dyDescent="0.25">
      <c r="A153" t="s">
        <v>1173</v>
      </c>
      <c r="B153" s="15">
        <v>86.933329999999998</v>
      </c>
      <c r="C153" s="15">
        <v>0.5</v>
      </c>
    </row>
    <row r="154" spans="1:3" x14ac:dyDescent="0.25">
      <c r="A154" t="s">
        <v>1174</v>
      </c>
      <c r="B154" s="15">
        <v>87.566670000000002</v>
      </c>
      <c r="C154" s="15">
        <v>0.5</v>
      </c>
    </row>
    <row r="155" spans="1:3" x14ac:dyDescent="0.25">
      <c r="A155" t="s">
        <v>1175</v>
      </c>
      <c r="B155" s="15">
        <v>88.233329999999995</v>
      </c>
      <c r="C155" s="15">
        <v>0.5</v>
      </c>
    </row>
    <row r="156" spans="1:3" x14ac:dyDescent="0.25">
      <c r="A156" t="s">
        <v>1176</v>
      </c>
      <c r="B156" s="15">
        <v>89.366669999999999</v>
      </c>
      <c r="C156" s="15">
        <v>0.5</v>
      </c>
    </row>
    <row r="157" spans="1:3" x14ac:dyDescent="0.25">
      <c r="A157" t="s">
        <v>1177</v>
      </c>
      <c r="B157" s="15">
        <v>89.633330000000001</v>
      </c>
      <c r="C157" s="15">
        <v>0.5</v>
      </c>
    </row>
    <row r="158" spans="1:3" x14ac:dyDescent="0.25">
      <c r="A158" t="s">
        <v>1178</v>
      </c>
      <c r="B158" s="15">
        <v>90.5</v>
      </c>
      <c r="C158" s="15">
        <v>0.5</v>
      </c>
    </row>
    <row r="159" spans="1:3" x14ac:dyDescent="0.25">
      <c r="A159" t="s">
        <v>1179</v>
      </c>
      <c r="B159" s="15">
        <v>91.833340000000007</v>
      </c>
      <c r="C159" s="15">
        <v>0.5</v>
      </c>
    </row>
    <row r="160" spans="1:3" x14ac:dyDescent="0.25">
      <c r="A160" t="s">
        <v>1180</v>
      </c>
      <c r="B160" s="15">
        <v>93.3</v>
      </c>
      <c r="C160" s="15">
        <v>0.5</v>
      </c>
    </row>
    <row r="161" spans="1:3" x14ac:dyDescent="0.25">
      <c r="A161" t="s">
        <v>1181</v>
      </c>
      <c r="B161" s="15">
        <v>93.833340000000007</v>
      </c>
      <c r="C161" s="15">
        <v>0.5</v>
      </c>
    </row>
    <row r="162" spans="1:3" x14ac:dyDescent="0.25">
      <c r="A162" t="s">
        <v>1182</v>
      </c>
      <c r="B162" s="15">
        <v>94.733329999999995</v>
      </c>
      <c r="C162" s="15">
        <v>0.5</v>
      </c>
    </row>
    <row r="163" spans="1:3" x14ac:dyDescent="0.25">
      <c r="A163" t="s">
        <v>1183</v>
      </c>
      <c r="B163" s="15">
        <v>95.033330000000007</v>
      </c>
      <c r="C163" s="15">
        <v>0.5</v>
      </c>
    </row>
    <row r="164" spans="1:3" x14ac:dyDescent="0.25">
      <c r="A164" t="s">
        <v>1184</v>
      </c>
      <c r="B164" s="15">
        <v>95.8</v>
      </c>
      <c r="C164" s="15">
        <v>0.5</v>
      </c>
    </row>
    <row r="165" spans="1:3" x14ac:dyDescent="0.25">
      <c r="A165" t="s">
        <v>1185</v>
      </c>
      <c r="B165" s="15">
        <v>96.066670000000002</v>
      </c>
      <c r="C165" s="15">
        <v>0.5</v>
      </c>
    </row>
    <row r="166" spans="1:3" x14ac:dyDescent="0.25">
      <c r="A166" t="s">
        <v>1186</v>
      </c>
      <c r="B166" s="15">
        <v>97.266670000000005</v>
      </c>
      <c r="C166" s="15">
        <v>0.5</v>
      </c>
    </row>
    <row r="167" spans="1:3" x14ac:dyDescent="0.25">
      <c r="A167" t="s">
        <v>1187</v>
      </c>
      <c r="B167" s="15">
        <v>97.666659999999993</v>
      </c>
      <c r="C167" s="15">
        <v>0.5</v>
      </c>
    </row>
    <row r="168" spans="1:3" x14ac:dyDescent="0.25">
      <c r="A168" t="s">
        <v>1188</v>
      </c>
      <c r="B168" s="15">
        <v>98.366669999999999</v>
      </c>
      <c r="C168" s="15">
        <v>0.5</v>
      </c>
    </row>
    <row r="169" spans="1:3" x14ac:dyDescent="0.25">
      <c r="A169" t="s">
        <v>1189</v>
      </c>
      <c r="B169" s="15">
        <v>98.7</v>
      </c>
      <c r="C169" s="15">
        <v>0.5</v>
      </c>
    </row>
    <row r="170" spans="1:3" x14ac:dyDescent="0.25">
      <c r="A170" t="s">
        <v>1190</v>
      </c>
      <c r="B170" s="15">
        <v>99.3</v>
      </c>
      <c r="C170" s="15">
        <v>0.5</v>
      </c>
    </row>
    <row r="171" spans="1:3" x14ac:dyDescent="0.25">
      <c r="A171" t="s">
        <v>1191</v>
      </c>
      <c r="B171" s="15">
        <v>99.4</v>
      </c>
      <c r="C171" s="15">
        <v>0.5</v>
      </c>
    </row>
    <row r="172" spans="1:3" x14ac:dyDescent="0.25">
      <c r="A172" t="s">
        <v>1192</v>
      </c>
      <c r="B172" s="15">
        <v>100.1</v>
      </c>
      <c r="C172" s="15">
        <v>0.5</v>
      </c>
    </row>
    <row r="173" spans="1:3" x14ac:dyDescent="0.25">
      <c r="A173" t="s">
        <v>1193</v>
      </c>
      <c r="B173" s="15">
        <v>100.13330000000001</v>
      </c>
      <c r="C173" s="15">
        <v>0.5</v>
      </c>
    </row>
    <row r="174" spans="1:3" x14ac:dyDescent="0.25">
      <c r="A174" t="s">
        <v>1194</v>
      </c>
      <c r="B174" s="15">
        <v>100.2</v>
      </c>
      <c r="C174" s="15">
        <v>0.5</v>
      </c>
    </row>
    <row r="175" spans="1:3" x14ac:dyDescent="0.25">
      <c r="A175" t="s">
        <v>1195</v>
      </c>
      <c r="B175" s="15">
        <v>99.5</v>
      </c>
      <c r="C175" s="15">
        <v>0.5</v>
      </c>
    </row>
    <row r="176" spans="1:3" x14ac:dyDescent="0.25">
      <c r="A176" t="s">
        <v>1196</v>
      </c>
      <c r="B176" s="15">
        <v>100.0667</v>
      </c>
      <c r="C176" s="15">
        <v>0.5</v>
      </c>
    </row>
    <row r="177" spans="1:3" x14ac:dyDescent="0.25">
      <c r="A177" t="s">
        <v>1197</v>
      </c>
      <c r="B177" s="15">
        <v>100.16670000000001</v>
      </c>
      <c r="C177" s="15">
        <v>0.5</v>
      </c>
    </row>
    <row r="178" spans="1:3" x14ac:dyDescent="0.25">
      <c r="A178" t="s">
        <v>1198</v>
      </c>
      <c r="B178" s="15">
        <v>100.3</v>
      </c>
      <c r="C178" s="15">
        <v>0.5</v>
      </c>
    </row>
    <row r="179" spans="1:3" x14ac:dyDescent="0.25">
      <c r="A179" t="s">
        <v>1199</v>
      </c>
      <c r="B179" s="15">
        <v>99.833340000000007</v>
      </c>
      <c r="C179" s="15">
        <v>0.5</v>
      </c>
    </row>
    <row r="180" spans="1:3" x14ac:dyDescent="0.25">
      <c r="A180" t="s">
        <v>1200</v>
      </c>
      <c r="B180" s="15">
        <v>100.4</v>
      </c>
      <c r="C180" s="15">
        <v>0.5</v>
      </c>
    </row>
    <row r="181" spans="1:3" x14ac:dyDescent="0.25">
      <c r="A181" t="s">
        <v>1201</v>
      </c>
      <c r="B181" s="15">
        <v>100.86669999999999</v>
      </c>
      <c r="C181" s="15">
        <v>0.25</v>
      </c>
    </row>
    <row r="182" spans="1:3" x14ac:dyDescent="0.25">
      <c r="A182" t="s">
        <v>1202</v>
      </c>
      <c r="B182" s="15">
        <v>101.5</v>
      </c>
      <c r="C182" s="15">
        <v>0.25</v>
      </c>
    </row>
    <row r="183" spans="1:3" x14ac:dyDescent="0.25">
      <c r="A183" t="s">
        <v>1203</v>
      </c>
      <c r="B183" s="15">
        <v>102</v>
      </c>
      <c r="C183" s="15">
        <v>0.25</v>
      </c>
    </row>
    <row r="184" spans="1:3" x14ac:dyDescent="0.25">
      <c r="A184" t="s">
        <v>1204</v>
      </c>
      <c r="B184" s="15">
        <v>103.16670000000001</v>
      </c>
      <c r="C184" s="15">
        <v>0.25</v>
      </c>
    </row>
    <row r="185" spans="1:3" x14ac:dyDescent="0.25">
      <c r="A185" t="s">
        <v>1205</v>
      </c>
      <c r="B185" s="15">
        <v>103.7</v>
      </c>
      <c r="C185" s="15">
        <v>0.25</v>
      </c>
    </row>
    <row r="186" spans="1:3" x14ac:dyDescent="0.25">
      <c r="A186" t="s">
        <v>1206</v>
      </c>
      <c r="B186" s="15">
        <v>104.5667</v>
      </c>
      <c r="C186" s="15">
        <v>0.5</v>
      </c>
    </row>
    <row r="187" spans="1:3" x14ac:dyDescent="0.25">
      <c r="A187" t="s">
        <v>1207</v>
      </c>
      <c r="B187" s="15">
        <v>104.7667</v>
      </c>
      <c r="C187" s="15">
        <v>0.5</v>
      </c>
    </row>
    <row r="188" spans="1:3" x14ac:dyDescent="0.25">
      <c r="A188" t="s">
        <v>1208</v>
      </c>
      <c r="B188" s="15">
        <v>105.66670000000001</v>
      </c>
      <c r="C188" s="15">
        <v>0.5</v>
      </c>
    </row>
    <row r="189" spans="1:3" x14ac:dyDescent="0.25">
      <c r="A189" t="s">
        <v>1209</v>
      </c>
      <c r="B189" s="15">
        <v>106.3</v>
      </c>
      <c r="C189" s="15">
        <v>0.75</v>
      </c>
    </row>
    <row r="190" spans="1:3" x14ac:dyDescent="0.25">
      <c r="A190" t="s">
        <v>1210</v>
      </c>
      <c r="B190" s="15">
        <v>106.9333</v>
      </c>
      <c r="C190" s="15">
        <v>0.75</v>
      </c>
    </row>
    <row r="191" spans="1:3" x14ac:dyDescent="0.25">
      <c r="A191" t="s">
        <v>1211</v>
      </c>
      <c r="B191" s="15">
        <v>106.7</v>
      </c>
      <c r="C191" s="15">
        <v>0.75</v>
      </c>
    </row>
    <row r="192" spans="1:3" x14ac:dyDescent="0.25">
      <c r="A192" t="s">
        <v>1212</v>
      </c>
      <c r="B192" s="15">
        <v>107.8</v>
      </c>
      <c r="C192" s="15">
        <v>0.75</v>
      </c>
    </row>
    <row r="193" spans="1:3" x14ac:dyDescent="0.25">
      <c r="A193" t="s">
        <v>1213</v>
      </c>
      <c r="B193" s="15">
        <v>108.2667</v>
      </c>
      <c r="C193" s="15">
        <v>0.75</v>
      </c>
    </row>
    <row r="194" spans="1:3" x14ac:dyDescent="0.25">
      <c r="A194" t="s">
        <v>1214</v>
      </c>
      <c r="B194" s="15">
        <v>108.4333</v>
      </c>
      <c r="C194" s="15">
        <v>0.75</v>
      </c>
    </row>
    <row r="195" spans="1:3" x14ac:dyDescent="0.25">
      <c r="A195" t="s">
        <v>1215</v>
      </c>
      <c r="B195" s="15">
        <v>108.4667</v>
      </c>
      <c r="C195" s="15">
        <v>0.1</v>
      </c>
    </row>
    <row r="196" spans="1:3" x14ac:dyDescent="0.25">
      <c r="A196" t="s">
        <v>1216</v>
      </c>
      <c r="B196" s="15">
        <v>108.5333</v>
      </c>
      <c r="C196" s="15">
        <v>0.1</v>
      </c>
    </row>
    <row r="197" spans="1:3" x14ac:dyDescent="0.25">
      <c r="A197" t="s">
        <v>1217</v>
      </c>
      <c r="B197" s="15">
        <v>108.9333</v>
      </c>
      <c r="C197" s="15">
        <v>0.1</v>
      </c>
    </row>
    <row r="198" spans="1:3" x14ac:dyDescent="0.25">
      <c r="A198" t="s">
        <v>1218</v>
      </c>
      <c r="B198" s="15">
        <v>109.0667</v>
      </c>
      <c r="C198" s="15">
        <v>0.1</v>
      </c>
    </row>
    <row r="199" spans="1:3" x14ac:dyDescent="0.25">
      <c r="A199" t="s">
        <v>1219</v>
      </c>
      <c r="B199" s="15">
        <v>109.16670000000001</v>
      </c>
      <c r="C199" s="15">
        <v>0.1</v>
      </c>
    </row>
    <row r="200" spans="1:3" x14ac:dyDescent="0.25">
      <c r="A200" t="s">
        <v>1220</v>
      </c>
      <c r="B200" s="15">
        <v>110.7333</v>
      </c>
      <c r="C200" s="15">
        <v>0.1</v>
      </c>
    </row>
    <row r="201" spans="1:3" x14ac:dyDescent="0.25">
      <c r="A201" t="s">
        <v>1221</v>
      </c>
      <c r="B201" s="15">
        <v>111.9333</v>
      </c>
      <c r="C201" s="15">
        <v>0.1</v>
      </c>
    </row>
    <row r="202" spans="1:3" x14ac:dyDescent="0.25">
      <c r="A202" t="s">
        <v>1222</v>
      </c>
      <c r="B202" s="15">
        <v>114.4</v>
      </c>
      <c r="C202" s="15">
        <v>0.25</v>
      </c>
    </row>
    <row r="203" spans="1:3" x14ac:dyDescent="0.25">
      <c r="A203" t="s">
        <v>1223</v>
      </c>
      <c r="B203" s="15">
        <v>115.9333</v>
      </c>
      <c r="C203" s="15">
        <v>0.75</v>
      </c>
    </row>
    <row r="204" spans="1:3" x14ac:dyDescent="0.25">
      <c r="A204" t="s">
        <v>1224</v>
      </c>
      <c r="B204" s="15">
        <v>120.86669999999999</v>
      </c>
      <c r="C204" s="15">
        <v>1.25</v>
      </c>
    </row>
    <row r="205" spans="1:3" x14ac:dyDescent="0.25">
      <c r="A205" t="s">
        <v>1225</v>
      </c>
      <c r="B205" s="15">
        <v>123.13330000000001</v>
      </c>
      <c r="C205" s="15">
        <v>2.25</v>
      </c>
    </row>
    <row r="206" spans="1:3" x14ac:dyDescent="0.25">
      <c r="A206" t="s">
        <v>1226</v>
      </c>
      <c r="B206" s="15">
        <v>126.7</v>
      </c>
      <c r="C206" s="15">
        <v>3.5</v>
      </c>
    </row>
    <row r="207" spans="1:3" x14ac:dyDescent="0.25">
      <c r="A207" t="s">
        <v>1227</v>
      </c>
      <c r="B207" s="15">
        <v>127.7333</v>
      </c>
      <c r="C207" s="15">
        <v>4.25</v>
      </c>
    </row>
    <row r="208" spans="1:3" x14ac:dyDescent="0.25">
      <c r="A208" t="s">
        <v>1228</v>
      </c>
      <c r="B208" s="15">
        <v>131.0667</v>
      </c>
      <c r="C208" s="15">
        <v>5</v>
      </c>
    </row>
    <row r="209" spans="1:3" x14ac:dyDescent="0.25">
      <c r="A209" t="s">
        <v>1229</v>
      </c>
      <c r="B209" s="15">
        <v>131.4</v>
      </c>
      <c r="C209" s="15">
        <v>5.25</v>
      </c>
    </row>
    <row r="210" spans="1:3" x14ac:dyDescent="0.25">
      <c r="A210" t="s">
        <v>1230</v>
      </c>
      <c r="B210" s="15">
        <v>131.9667</v>
      </c>
      <c r="C210" s="15">
        <v>5.25</v>
      </c>
    </row>
    <row r="211" spans="1:3" x14ac:dyDescent="0.25">
      <c r="A211" t="s">
        <v>1231</v>
      </c>
      <c r="B211" s="15">
        <v>132.26669999999999</v>
      </c>
      <c r="C211" s="15">
        <v>5.25</v>
      </c>
    </row>
    <row r="212" spans="1:3" x14ac:dyDescent="0.25">
      <c r="A212" t="s">
        <v>1232</v>
      </c>
      <c r="B212" s="15">
        <v>133.83330000000001</v>
      </c>
      <c r="C212" s="15">
        <v>5.25</v>
      </c>
    </row>
    <row r="213" spans="1:3" x14ac:dyDescent="0.25">
      <c r="A213" t="s">
        <v>1233</v>
      </c>
      <c r="B213" s="15">
        <v>134.1</v>
      </c>
      <c r="C213" s="15">
        <v>5</v>
      </c>
    </row>
    <row r="214" spans="1:3" x14ac:dyDescent="0.25">
      <c r="A214" t="s">
        <v>1234</v>
      </c>
      <c r="B214" s="15">
        <v>135.23330000000001</v>
      </c>
      <c r="C214" s="15">
        <v>4.75</v>
      </c>
    </row>
    <row r="215" spans="1:3" x14ac:dyDescent="0.25">
      <c r="A215" t="s">
        <v>1235</v>
      </c>
      <c r="B215" s="16">
        <v>135.96260000000001</v>
      </c>
      <c r="C215" s="16">
        <v>4.5</v>
      </c>
    </row>
    <row r="216" spans="1:3" x14ac:dyDescent="0.25">
      <c r="A216" t="s">
        <v>1236</v>
      </c>
      <c r="B216" s="16">
        <v>138.07429999999999</v>
      </c>
      <c r="C216" s="16">
        <v>4.25</v>
      </c>
    </row>
    <row r="217" spans="1:3" x14ac:dyDescent="0.25">
      <c r="A217" t="s">
        <v>1237</v>
      </c>
      <c r="B217" s="16">
        <v>138.74209999999999</v>
      </c>
      <c r="C217" s="16">
        <v>4</v>
      </c>
    </row>
    <row r="218" spans="1:3" x14ac:dyDescent="0.25">
      <c r="A218" t="s">
        <v>1238</v>
      </c>
      <c r="B218" s="16">
        <v>139.53399999999999</v>
      </c>
      <c r="C218" s="16">
        <v>3.75</v>
      </c>
    </row>
    <row r="219" spans="1:3" x14ac:dyDescent="0.25">
      <c r="A219" t="s">
        <v>1239</v>
      </c>
      <c r="B219" s="16">
        <v>140.20269999999999</v>
      </c>
      <c r="C219" s="16">
        <v>3.5</v>
      </c>
    </row>
    <row r="220" spans="1:3" x14ac:dyDescent="0.25">
      <c r="A220" t="s">
        <v>1240</v>
      </c>
      <c r="B220" s="16">
        <v>141.53479999999999</v>
      </c>
      <c r="C220" s="16">
        <v>3.25</v>
      </c>
    </row>
    <row r="221" spans="1:3" x14ac:dyDescent="0.25">
      <c r="A221" t="s">
        <v>1241</v>
      </c>
      <c r="B221" s="16">
        <v>142.13409999999999</v>
      </c>
      <c r="C221" s="16">
        <v>3.25</v>
      </c>
    </row>
    <row r="222" spans="1:3" x14ac:dyDescent="0.25">
      <c r="A222" t="s">
        <v>1242</v>
      </c>
      <c r="B222" s="16">
        <v>142.84719999999999</v>
      </c>
      <c r="C222" s="16">
        <v>3</v>
      </c>
    </row>
    <row r="223" spans="1:3" x14ac:dyDescent="0.25">
      <c r="A223" t="s">
        <v>1243</v>
      </c>
      <c r="B223" s="16">
        <v>143.2193</v>
      </c>
      <c r="C223" s="16">
        <v>3</v>
      </c>
    </row>
    <row r="224" spans="1:3" x14ac:dyDescent="0.25">
      <c r="A224" t="s">
        <v>1244</v>
      </c>
      <c r="B224" s="16">
        <v>144.60079999999999</v>
      </c>
      <c r="C224" s="16">
        <v>2.75</v>
      </c>
    </row>
    <row r="225" spans="1:3" x14ac:dyDescent="0.25">
      <c r="A225" t="s">
        <v>1245</v>
      </c>
      <c r="B225" s="16">
        <v>145.2895</v>
      </c>
      <c r="C225" s="16">
        <v>2.75</v>
      </c>
    </row>
    <row r="226" spans="1:3" x14ac:dyDescent="0.25">
      <c r="A226" t="s">
        <v>1246</v>
      </c>
      <c r="B226" s="16">
        <v>146.07839999999999</v>
      </c>
      <c r="C226" s="16">
        <v>2.5</v>
      </c>
    </row>
    <row r="227" spans="1:3" x14ac:dyDescent="0.25">
      <c r="A227" t="s">
        <v>1247</v>
      </c>
      <c r="B227" s="16">
        <v>146.4496</v>
      </c>
      <c r="C227" s="16">
        <v>2.5</v>
      </c>
    </row>
    <row r="228" spans="1:3" x14ac:dyDescent="0.25">
      <c r="A228" t="s">
        <v>1248</v>
      </c>
      <c r="B228" s="16">
        <v>147.82849999999999</v>
      </c>
      <c r="C228" s="16">
        <v>2.5</v>
      </c>
    </row>
    <row r="229" spans="1:3" x14ac:dyDescent="0.25">
      <c r="A229" t="s">
        <v>1249</v>
      </c>
      <c r="B229" s="16">
        <v>148.51580000000001</v>
      </c>
      <c r="C229" s="16">
        <v>2.5</v>
      </c>
    </row>
    <row r="230" spans="1:3" x14ac:dyDescent="0.25">
      <c r="A230" t="s">
        <v>1250</v>
      </c>
      <c r="B230" s="16">
        <v>149.2792</v>
      </c>
      <c r="C230" s="16">
        <v>2.5</v>
      </c>
    </row>
    <row r="231" spans="1:3" x14ac:dyDescent="0.25">
      <c r="A231" t="s">
        <v>1251</v>
      </c>
      <c r="B231" s="16">
        <v>149.5855</v>
      </c>
      <c r="C231" s="16">
        <v>2.5</v>
      </c>
    </row>
    <row r="232" spans="1:3" x14ac:dyDescent="0.25">
      <c r="A232" t="s">
        <v>1252</v>
      </c>
      <c r="B232" s="16">
        <v>150.9323</v>
      </c>
      <c r="C232" s="16">
        <v>2.5</v>
      </c>
    </row>
    <row r="233" spans="1:3" x14ac:dyDescent="0.25">
      <c r="A233" t="s">
        <v>1253</v>
      </c>
      <c r="B233" s="16">
        <v>151.59180000000001</v>
      </c>
      <c r="C233" s="16">
        <v>2.5</v>
      </c>
    </row>
    <row r="234" spans="1:3" x14ac:dyDescent="0.25">
      <c r="A234" t="s">
        <v>1254</v>
      </c>
      <c r="B234" s="16">
        <v>152.31469999999999</v>
      </c>
      <c r="C234" s="16">
        <v>2.5</v>
      </c>
    </row>
    <row r="235" spans="1:3" x14ac:dyDescent="0.25">
      <c r="A235" t="s">
        <v>1255</v>
      </c>
      <c r="B235" s="16">
        <v>152.58869999999999</v>
      </c>
      <c r="C235" s="16">
        <v>2.5</v>
      </c>
    </row>
    <row r="236" spans="1:3" x14ac:dyDescent="0.25">
      <c r="A236" t="s">
        <v>1256</v>
      </c>
      <c r="B236" s="16">
        <v>153.93279999999999</v>
      </c>
      <c r="C236" s="16">
        <v>2.5</v>
      </c>
    </row>
    <row r="237" spans="1:3" x14ac:dyDescent="0.25">
      <c r="A237" t="s">
        <v>1257</v>
      </c>
      <c r="B237" s="16">
        <v>154.59469999999999</v>
      </c>
      <c r="C237" s="16">
        <v>2.5</v>
      </c>
    </row>
    <row r="238" spans="1:3" x14ac:dyDescent="0.25">
      <c r="A238" t="s">
        <v>1258</v>
      </c>
      <c r="B238" s="16">
        <v>155.30950000000001</v>
      </c>
      <c r="C238" s="16">
        <v>2.5</v>
      </c>
    </row>
    <row r="239" spans="1:3" x14ac:dyDescent="0.25">
      <c r="A239" t="s">
        <v>1259</v>
      </c>
      <c r="B239" s="16">
        <v>155.57900000000001</v>
      </c>
      <c r="C239" s="16">
        <v>2.5</v>
      </c>
    </row>
    <row r="240" spans="1:3" x14ac:dyDescent="0.25">
      <c r="A240" t="s">
        <v>1260</v>
      </c>
      <c r="B240" s="16">
        <v>156.94990000000001</v>
      </c>
      <c r="C240" s="16">
        <v>2.5</v>
      </c>
    </row>
    <row r="241" spans="1:3" x14ac:dyDescent="0.25">
      <c r="A241" t="s">
        <v>1261</v>
      </c>
      <c r="B241" s="16">
        <v>157.63290000000001</v>
      </c>
      <c r="C241" s="16">
        <v>2.5</v>
      </c>
    </row>
    <row r="242" spans="1:3" x14ac:dyDescent="0.25">
      <c r="A242" t="s">
        <v>1262</v>
      </c>
      <c r="B242" s="16">
        <v>158.34190000000001</v>
      </c>
      <c r="C242" s="16">
        <v>2.5</v>
      </c>
    </row>
    <row r="243" spans="1:3" x14ac:dyDescent="0.25">
      <c r="A243" t="s">
        <v>1263</v>
      </c>
      <c r="B243" s="16">
        <v>158.61179999999999</v>
      </c>
      <c r="C243" s="16">
        <v>2.5</v>
      </c>
    </row>
    <row r="244" spans="1:3" x14ac:dyDescent="0.25">
      <c r="A244" t="s">
        <v>1264</v>
      </c>
      <c r="B244" s="16">
        <v>160.01849999999999</v>
      </c>
      <c r="C244" s="16">
        <v>2.5</v>
      </c>
    </row>
    <row r="245" spans="1:3" x14ac:dyDescent="0.25">
      <c r="A245" t="s">
        <v>1265</v>
      </c>
      <c r="B245" s="16">
        <v>160.73519999999999</v>
      </c>
      <c r="C245" s="16">
        <v>2.5</v>
      </c>
    </row>
    <row r="246" spans="1:3" x14ac:dyDescent="0.25">
      <c r="A246" t="s">
        <v>1266</v>
      </c>
      <c r="B246" s="16">
        <v>161.4579</v>
      </c>
      <c r="C246" s="16">
        <v>2.5</v>
      </c>
    </row>
    <row r="247" spans="1:3" x14ac:dyDescent="0.25">
      <c r="A247" t="s">
        <v>1267</v>
      </c>
      <c r="B247" s="16">
        <v>161.74539999999999</v>
      </c>
      <c r="C247" s="16">
        <v>2.5</v>
      </c>
    </row>
    <row r="248" spans="1:3" x14ac:dyDescent="0.25">
      <c r="A248" t="s">
        <v>1268</v>
      </c>
      <c r="B248" s="16">
        <v>163.19880000000001</v>
      </c>
      <c r="C248" s="16">
        <v>2.5</v>
      </c>
    </row>
    <row r="249" spans="1:3" x14ac:dyDescent="0.25">
      <c r="A249" t="s">
        <v>1269</v>
      </c>
      <c r="B249" s="16">
        <v>163.9537</v>
      </c>
      <c r="C249" s="16">
        <v>2.5</v>
      </c>
    </row>
    <row r="250" spans="1:3" x14ac:dyDescent="0.25">
      <c r="A250" t="s">
        <v>1270</v>
      </c>
      <c r="B250" s="16">
        <v>164.68129999999999</v>
      </c>
      <c r="C250" s="16">
        <v>2.5</v>
      </c>
    </row>
    <row r="251" spans="1:3" x14ac:dyDescent="0.25">
      <c r="A251" t="s">
        <v>1271</v>
      </c>
      <c r="B251" s="16">
        <v>164.97210000000001</v>
      </c>
      <c r="C251" s="16">
        <v>2.5</v>
      </c>
    </row>
    <row r="252" spans="1:3" x14ac:dyDescent="0.25">
      <c r="A252" t="s">
        <v>1272</v>
      </c>
      <c r="B252" s="16">
        <v>166.4615</v>
      </c>
      <c r="C252" s="16">
        <v>2.5</v>
      </c>
    </row>
    <row r="253" spans="1:3" x14ac:dyDescent="0.25">
      <c r="A253" t="s">
        <v>1273</v>
      </c>
      <c r="B253" s="16">
        <v>167.24760000000001</v>
      </c>
      <c r="C253" s="16">
        <v>2.5</v>
      </c>
    </row>
    <row r="254" spans="1:3" x14ac:dyDescent="0.25">
      <c r="A254" t="s">
        <v>1274</v>
      </c>
      <c r="B254" s="16">
        <v>167.9768</v>
      </c>
      <c r="C254" s="16">
        <v>2.5</v>
      </c>
    </row>
    <row r="255" spans="1:3" x14ac:dyDescent="0.25">
      <c r="A255" t="s">
        <v>1275</v>
      </c>
      <c r="B255" s="16">
        <v>168.27119999999999</v>
      </c>
      <c r="C255" s="16">
        <v>2.5</v>
      </c>
    </row>
    <row r="256" spans="1:3" x14ac:dyDescent="0.25">
      <c r="A256" t="s">
        <v>1276</v>
      </c>
      <c r="B256" s="16">
        <v>169.7979</v>
      </c>
      <c r="C256" s="16">
        <v>2.5</v>
      </c>
    </row>
    <row r="257" spans="1:3" x14ac:dyDescent="0.25">
      <c r="A257" t="s">
        <v>1277</v>
      </c>
      <c r="B257" s="16">
        <v>170.61689999999999</v>
      </c>
      <c r="C257" s="16">
        <v>2.5</v>
      </c>
    </row>
    <row r="258" spans="1:3" x14ac:dyDescent="0.25">
      <c r="A258" t="s">
        <v>1278</v>
      </c>
      <c r="B258" s="16">
        <v>171.3475</v>
      </c>
      <c r="C258" s="16">
        <v>2.5</v>
      </c>
    </row>
    <row r="259" spans="1:3" x14ac:dyDescent="0.25">
      <c r="A259" t="s">
        <v>1279</v>
      </c>
      <c r="B259" s="16">
        <v>171.63659999999999</v>
      </c>
      <c r="C259" s="16">
        <v>2.5</v>
      </c>
    </row>
    <row r="260" spans="1:3" x14ac:dyDescent="0.25">
      <c r="A260" t="s">
        <v>1280</v>
      </c>
      <c r="B260" s="16">
        <v>173.19380000000001</v>
      </c>
      <c r="C260" s="16">
        <v>2.5</v>
      </c>
    </row>
    <row r="261" spans="1:3" x14ac:dyDescent="0.25">
      <c r="A261" t="s">
        <v>1281</v>
      </c>
      <c r="B261" s="16">
        <v>174.02930000000001</v>
      </c>
      <c r="C261" s="16">
        <v>2.5</v>
      </c>
    </row>
    <row r="262" spans="1:3" x14ac:dyDescent="0.25">
      <c r="A262" t="s">
        <v>1282</v>
      </c>
      <c r="B262" s="16">
        <v>174.77449999999999</v>
      </c>
      <c r="C262" s="16">
        <v>2.5</v>
      </c>
    </row>
    <row r="263" spans="1:3" x14ac:dyDescent="0.25">
      <c r="A263" t="s">
        <v>1283</v>
      </c>
      <c r="B263" s="16">
        <v>175.0694</v>
      </c>
      <c r="C263" s="16">
        <v>2.5</v>
      </c>
    </row>
    <row r="264" spans="1:3" x14ac:dyDescent="0.25">
      <c r="A264" t="s">
        <v>1284</v>
      </c>
      <c r="B264" s="16">
        <v>176.65770000000001</v>
      </c>
      <c r="C264" s="16">
        <v>2.5</v>
      </c>
    </row>
    <row r="265" spans="1:3" x14ac:dyDescent="0.25">
      <c r="A265" t="s">
        <v>1285</v>
      </c>
      <c r="B265" s="16">
        <v>177.50980000000001</v>
      </c>
      <c r="C265" s="16">
        <v>2.5</v>
      </c>
    </row>
    <row r="266" spans="1:3" x14ac:dyDescent="0.25">
      <c r="A266" t="s">
        <v>1286</v>
      </c>
      <c r="B266" s="16">
        <v>178.27</v>
      </c>
      <c r="C266" s="16">
        <v>2.5</v>
      </c>
    </row>
    <row r="267" spans="1:3" x14ac:dyDescent="0.25">
      <c r="A267" t="s">
        <v>1287</v>
      </c>
      <c r="B267" s="16">
        <v>178.57079999999999</v>
      </c>
      <c r="C267" s="16">
        <v>2.5</v>
      </c>
    </row>
    <row r="268" spans="1:3" x14ac:dyDescent="0.25">
      <c r="A268" t="s">
        <v>1288</v>
      </c>
      <c r="B268" s="16">
        <v>180.1909</v>
      </c>
      <c r="C268" s="16">
        <v>2.5</v>
      </c>
    </row>
    <row r="269" spans="1:3" x14ac:dyDescent="0.25">
      <c r="A269" t="s">
        <v>1289</v>
      </c>
      <c r="B269" s="16">
        <v>181.06</v>
      </c>
      <c r="C269" s="16">
        <v>2.5</v>
      </c>
    </row>
    <row r="270" spans="1:3" x14ac:dyDescent="0.25">
      <c r="A270" t="s">
        <v>1290</v>
      </c>
      <c r="B270" s="16">
        <v>181.83539999999999</v>
      </c>
      <c r="C270" s="16">
        <v>2.5</v>
      </c>
    </row>
    <row r="271" spans="1:3" x14ac:dyDescent="0.25">
      <c r="A271" t="s">
        <v>1291</v>
      </c>
      <c r="B271" s="16">
        <v>182.1422</v>
      </c>
      <c r="C271" s="16">
        <v>2.5</v>
      </c>
    </row>
    <row r="272" spans="1:3" x14ac:dyDescent="0.25">
      <c r="A272" t="s">
        <v>1292</v>
      </c>
      <c r="B272" s="16">
        <v>183.79470000000001</v>
      </c>
      <c r="C272" s="16">
        <v>2.5</v>
      </c>
    </row>
    <row r="273" spans="1:3" x14ac:dyDescent="0.25">
      <c r="A273" t="s">
        <v>1293</v>
      </c>
      <c r="B273" s="16">
        <v>184.68119999999999</v>
      </c>
      <c r="C273" s="16">
        <v>2.5</v>
      </c>
    </row>
    <row r="274" spans="1:3" x14ac:dyDescent="0.25">
      <c r="A274" t="s">
        <v>1294</v>
      </c>
      <c r="B274" s="16">
        <v>185.47210000000001</v>
      </c>
      <c r="C274" s="16">
        <v>2.5</v>
      </c>
    </row>
    <row r="275" spans="1:3" x14ac:dyDescent="0.25">
      <c r="A275" t="s">
        <v>1295</v>
      </c>
      <c r="B275" s="16">
        <v>185.785</v>
      </c>
      <c r="C275" s="16">
        <v>2.5</v>
      </c>
    </row>
    <row r="276" spans="1:3" x14ac:dyDescent="0.25">
      <c r="A276" t="s">
        <v>1296</v>
      </c>
      <c r="B276" s="16">
        <v>187.47059999999999</v>
      </c>
      <c r="C276" s="16">
        <v>2.5</v>
      </c>
    </row>
    <row r="277" spans="1:3" x14ac:dyDescent="0.25">
      <c r="A277" t="s">
        <v>1297</v>
      </c>
      <c r="B277" s="16">
        <v>188.3749</v>
      </c>
      <c r="C277" s="16">
        <v>2.5</v>
      </c>
    </row>
    <row r="278" spans="1:3" x14ac:dyDescent="0.25">
      <c r="A278" t="s">
        <v>1298</v>
      </c>
      <c r="B278" s="16">
        <v>189.1815</v>
      </c>
      <c r="C278" s="16">
        <v>2.5</v>
      </c>
    </row>
    <row r="279" spans="1:3" x14ac:dyDescent="0.25">
      <c r="A279" t="s">
        <v>1299</v>
      </c>
      <c r="B279" s="16">
        <v>189.50069999999999</v>
      </c>
      <c r="C279" s="16">
        <v>2.5</v>
      </c>
    </row>
    <row r="280" spans="1:3" x14ac:dyDescent="0.25">
      <c r="A280" t="s">
        <v>1300</v>
      </c>
      <c r="B280" s="16">
        <v>191.22</v>
      </c>
      <c r="C280" s="16">
        <v>2.5</v>
      </c>
    </row>
    <row r="281" spans="1:3" x14ac:dyDescent="0.25">
      <c r="A281" t="s">
        <v>1301</v>
      </c>
      <c r="B281" s="16">
        <v>192.14240000000001</v>
      </c>
      <c r="C281" s="16">
        <v>2.5</v>
      </c>
    </row>
    <row r="282" spans="1:3" x14ac:dyDescent="0.25">
      <c r="A282" t="s">
        <v>1302</v>
      </c>
      <c r="B282" s="16">
        <v>192.96510000000001</v>
      </c>
      <c r="C282" s="16">
        <v>2.5</v>
      </c>
    </row>
    <row r="283" spans="1:3" x14ac:dyDescent="0.25">
      <c r="A283" t="s">
        <v>1303</v>
      </c>
      <c r="B283" s="16">
        <v>193.29069999999999</v>
      </c>
      <c r="C283" s="16">
        <v>2.5</v>
      </c>
    </row>
    <row r="284" spans="1:3" x14ac:dyDescent="0.25">
      <c r="A284" t="s">
        <v>1304</v>
      </c>
      <c r="B284" s="16">
        <v>195.0444</v>
      </c>
      <c r="C284" s="16">
        <v>2.5</v>
      </c>
    </row>
    <row r="285" spans="1:3" x14ac:dyDescent="0.25">
      <c r="A285" t="s">
        <v>1305</v>
      </c>
      <c r="B285" s="16">
        <v>195.98519999999999</v>
      </c>
      <c r="C285" s="16">
        <v>2.5</v>
      </c>
    </row>
    <row r="286" spans="1:3" x14ac:dyDescent="0.25">
      <c r="A286" t="s">
        <v>1306</v>
      </c>
      <c r="B286" s="16">
        <v>196.8244</v>
      </c>
      <c r="C286" s="16">
        <v>2.5</v>
      </c>
    </row>
    <row r="287" spans="1:3" x14ac:dyDescent="0.25">
      <c r="A287" t="s">
        <v>1307</v>
      </c>
      <c r="B287" s="16">
        <v>197.1566</v>
      </c>
      <c r="C287" s="16">
        <v>2.5</v>
      </c>
    </row>
    <row r="288" spans="1:3" x14ac:dyDescent="0.25">
      <c r="A288" t="s">
        <v>1308</v>
      </c>
      <c r="B288" s="16">
        <v>198.9453</v>
      </c>
      <c r="C288" s="16">
        <v>2.5</v>
      </c>
    </row>
    <row r="289" spans="1:3" x14ac:dyDescent="0.25">
      <c r="A289" t="s">
        <v>1309</v>
      </c>
      <c r="B289" s="16">
        <v>199.9049</v>
      </c>
      <c r="C289" s="16">
        <v>2.5</v>
      </c>
    </row>
    <row r="290" spans="1:3" x14ac:dyDescent="0.25">
      <c r="A290" t="s">
        <v>1310</v>
      </c>
      <c r="B290" s="16">
        <v>200.76089999999999</v>
      </c>
      <c r="C290" s="16">
        <v>2.5</v>
      </c>
    </row>
    <row r="291" spans="1:3" x14ac:dyDescent="0.25">
      <c r="A291" t="s">
        <v>1311</v>
      </c>
      <c r="B291" s="16">
        <v>201.09970000000001</v>
      </c>
      <c r="C291" s="16">
        <v>2.5</v>
      </c>
    </row>
    <row r="292" spans="1:3" x14ac:dyDescent="0.25">
      <c r="A292" t="s">
        <v>1312</v>
      </c>
      <c r="B292" s="16">
        <v>202.92420000000001</v>
      </c>
      <c r="C292" s="16">
        <v>2.5</v>
      </c>
    </row>
    <row r="293" spans="1:3" x14ac:dyDescent="0.25">
      <c r="A293" t="s">
        <v>1313</v>
      </c>
      <c r="B293" s="16">
        <v>203.90299999999999</v>
      </c>
      <c r="C293" s="16">
        <v>2.5</v>
      </c>
    </row>
    <row r="294" spans="1:3" x14ac:dyDescent="0.25">
      <c r="A294" t="s">
        <v>1314</v>
      </c>
      <c r="B294" s="16">
        <v>204.77619999999999</v>
      </c>
      <c r="C294" s="16">
        <v>2.5</v>
      </c>
    </row>
    <row r="295" spans="1:3" x14ac:dyDescent="0.25">
      <c r="A295" t="s">
        <v>1315</v>
      </c>
      <c r="B295" s="16">
        <v>205.1217</v>
      </c>
      <c r="C295" s="16">
        <v>2.5</v>
      </c>
    </row>
    <row r="296" spans="1:3" x14ac:dyDescent="0.25">
      <c r="A296" t="s">
        <v>1316</v>
      </c>
      <c r="B296" s="16">
        <v>206.98269999999999</v>
      </c>
      <c r="C296" s="16">
        <v>2.5</v>
      </c>
    </row>
    <row r="297" spans="1:3" x14ac:dyDescent="0.25">
      <c r="A297" t="s">
        <v>1317</v>
      </c>
      <c r="B297" s="16">
        <v>207.9811</v>
      </c>
      <c r="C297" s="16">
        <v>2.5</v>
      </c>
    </row>
    <row r="298" spans="1:3" x14ac:dyDescent="0.25">
      <c r="A298" t="s">
        <v>1318</v>
      </c>
      <c r="B298" s="16">
        <v>208.8717</v>
      </c>
      <c r="C298" s="16">
        <v>2.5</v>
      </c>
    </row>
    <row r="299" spans="1:3" x14ac:dyDescent="0.25">
      <c r="A299" t="s">
        <v>1319</v>
      </c>
      <c r="B299" s="16">
        <v>209.22409999999999</v>
      </c>
      <c r="C299" s="16">
        <v>2.5</v>
      </c>
    </row>
    <row r="300" spans="1:3" x14ac:dyDescent="0.25">
      <c r="A300" t="s">
        <v>1320</v>
      </c>
      <c r="B300" s="16">
        <v>211.1223</v>
      </c>
      <c r="C300" s="16">
        <v>2.5</v>
      </c>
    </row>
    <row r="301" spans="1:3" x14ac:dyDescent="0.25">
      <c r="A301" t="s">
        <v>1321</v>
      </c>
      <c r="B301" s="16">
        <v>212.14070000000001</v>
      </c>
      <c r="C301" s="16">
        <v>2.5</v>
      </c>
    </row>
    <row r="302" spans="1:3" x14ac:dyDescent="0.25">
      <c r="A302" t="s">
        <v>1322</v>
      </c>
      <c r="B302" s="16">
        <v>213.04910000000001</v>
      </c>
      <c r="C302" s="16">
        <v>2.5</v>
      </c>
    </row>
    <row r="303" spans="1:3" x14ac:dyDescent="0.25">
      <c r="A303" t="s">
        <v>1323</v>
      </c>
      <c r="B303" s="16">
        <v>213.40860000000001</v>
      </c>
      <c r="C303" s="16">
        <v>2.5</v>
      </c>
    </row>
    <row r="304" spans="1:3" x14ac:dyDescent="0.25">
      <c r="A304" t="s">
        <v>1324</v>
      </c>
      <c r="B304" s="16">
        <v>215.34479999999999</v>
      </c>
      <c r="C304" s="16">
        <v>2.5</v>
      </c>
    </row>
    <row r="305" spans="1:3" x14ac:dyDescent="0.25">
      <c r="A305" t="s">
        <v>1325</v>
      </c>
      <c r="B305" s="16">
        <v>216.3835</v>
      </c>
      <c r="C305" s="16">
        <v>2.5</v>
      </c>
    </row>
    <row r="306" spans="1:3" x14ac:dyDescent="0.25">
      <c r="A306" t="s">
        <v>1326</v>
      </c>
      <c r="B306" s="16">
        <v>217.31010000000001</v>
      </c>
      <c r="C306" s="16">
        <v>2.5</v>
      </c>
    </row>
    <row r="307" spans="1:3" x14ac:dyDescent="0.25">
      <c r="A307" t="s">
        <v>1327</v>
      </c>
      <c r="B307" s="16">
        <v>217.67679999999999</v>
      </c>
      <c r="C307" s="16">
        <v>2.5</v>
      </c>
    </row>
    <row r="308" spans="1:3" x14ac:dyDescent="0.25">
      <c r="A308" t="s">
        <v>1328</v>
      </c>
      <c r="B308" s="16">
        <v>219.65170000000001</v>
      </c>
      <c r="C308" s="16">
        <v>2.5</v>
      </c>
    </row>
    <row r="309" spans="1:3" x14ac:dyDescent="0.25">
      <c r="A309" t="s">
        <v>1329</v>
      </c>
      <c r="B309" s="16">
        <v>220.71119999999999</v>
      </c>
      <c r="C309" s="16">
        <v>2.5</v>
      </c>
    </row>
    <row r="310" spans="1:3" x14ac:dyDescent="0.25">
      <c r="A310" t="s">
        <v>1330</v>
      </c>
      <c r="B310" s="16">
        <v>221.65629999999999</v>
      </c>
      <c r="C310" s="16">
        <v>2.5</v>
      </c>
    </row>
    <row r="311" spans="1:3" x14ac:dyDescent="0.25">
      <c r="A311" t="s">
        <v>1331</v>
      </c>
      <c r="B311" s="16">
        <v>222.03030000000001</v>
      </c>
      <c r="C311" s="16">
        <v>2.5</v>
      </c>
    </row>
    <row r="312" spans="1:3" x14ac:dyDescent="0.25">
      <c r="A312" t="s">
        <v>1332</v>
      </c>
      <c r="B312" s="16">
        <v>224.04470000000001</v>
      </c>
      <c r="C312" s="16">
        <v>2.5</v>
      </c>
    </row>
    <row r="313" spans="1:3" x14ac:dyDescent="0.25">
      <c r="A313" t="s">
        <v>1333</v>
      </c>
      <c r="B313" s="16">
        <v>225.12540000000001</v>
      </c>
      <c r="C313" s="16">
        <v>2.5</v>
      </c>
    </row>
    <row r="314" spans="1:3" x14ac:dyDescent="0.25">
      <c r="A314" t="s">
        <v>1334</v>
      </c>
      <c r="B314" s="16">
        <v>226.08940000000001</v>
      </c>
      <c r="C314" s="16">
        <v>2.5</v>
      </c>
    </row>
    <row r="315" spans="1:3" x14ac:dyDescent="0.25">
      <c r="A315" t="s">
        <v>1335</v>
      </c>
      <c r="B315" s="16">
        <v>226.4709</v>
      </c>
      <c r="C315" s="16">
        <v>2.5</v>
      </c>
    </row>
    <row r="316" spans="1:3" x14ac:dyDescent="0.25">
      <c r="A316" t="s">
        <v>1336</v>
      </c>
      <c r="B316" s="16">
        <v>228.5256</v>
      </c>
      <c r="C316" s="16">
        <v>2.5</v>
      </c>
    </row>
    <row r="317" spans="1:3" x14ac:dyDescent="0.25">
      <c r="A317" t="s">
        <v>1337</v>
      </c>
      <c r="B317" s="16">
        <v>229.62790000000001</v>
      </c>
      <c r="C317" s="16">
        <v>2.5</v>
      </c>
    </row>
    <row r="318" spans="1:3" x14ac:dyDescent="0.25">
      <c r="A318" t="s">
        <v>1338</v>
      </c>
      <c r="B318" s="16">
        <v>230.6112</v>
      </c>
      <c r="C318" s="16">
        <v>2.5</v>
      </c>
    </row>
    <row r="319" spans="1:3" x14ac:dyDescent="0.25">
      <c r="A319" t="s">
        <v>1339</v>
      </c>
      <c r="B319" t="s">
        <v>1356</v>
      </c>
      <c r="C319" t="s">
        <v>1361</v>
      </c>
    </row>
    <row r="320" spans="1:3" x14ac:dyDescent="0.25">
      <c r="A320" t="s">
        <v>1340</v>
      </c>
      <c r="B320" t="b">
        <v>0</v>
      </c>
      <c r="C320" t="b">
        <v>0</v>
      </c>
    </row>
    <row r="321" spans="1:3" x14ac:dyDescent="0.25">
      <c r="A321" t="s">
        <v>1341</v>
      </c>
      <c r="B321" t="s">
        <v>1354</v>
      </c>
      <c r="C321" t="s">
        <v>1354</v>
      </c>
    </row>
    <row r="322" spans="1:3" x14ac:dyDescent="0.25">
      <c r="A322" t="s">
        <v>1342</v>
      </c>
      <c r="B322">
        <v>2015</v>
      </c>
      <c r="C322" t="s">
        <v>1354</v>
      </c>
    </row>
    <row r="323" spans="1:3" x14ac:dyDescent="0.25">
      <c r="A323" t="s">
        <v>1343</v>
      </c>
      <c r="B323">
        <v>2024</v>
      </c>
      <c r="C323">
        <v>2024</v>
      </c>
    </row>
    <row r="324" spans="1:3" x14ac:dyDescent="0.25">
      <c r="A324" t="s">
        <v>1344</v>
      </c>
      <c r="B324">
        <v>4</v>
      </c>
      <c r="C324">
        <v>4</v>
      </c>
    </row>
    <row r="325" spans="1:3" x14ac:dyDescent="0.25">
      <c r="A325" t="s">
        <v>1345</v>
      </c>
      <c r="B325" s="6">
        <v>45723</v>
      </c>
      <c r="C325" s="6">
        <v>45723</v>
      </c>
    </row>
    <row r="326" spans="1:3" x14ac:dyDescent="0.25">
      <c r="A326" t="s">
        <v>1346</v>
      </c>
      <c r="B326" t="s">
        <v>5</v>
      </c>
      <c r="C326" t="s">
        <v>1362</v>
      </c>
    </row>
    <row r="327" spans="1:3" x14ac:dyDescent="0.25">
      <c r="A327" t="s">
        <v>1347</v>
      </c>
      <c r="B327" t="s">
        <v>1357</v>
      </c>
      <c r="C327" t="s">
        <v>1363</v>
      </c>
    </row>
    <row r="328" spans="1:3" x14ac:dyDescent="0.25">
      <c r="A328" t="s">
        <v>1348</v>
      </c>
      <c r="B328" t="s">
        <v>1358</v>
      </c>
      <c r="C328" t="s">
        <v>1358</v>
      </c>
    </row>
    <row r="329" spans="1:3" x14ac:dyDescent="0.25">
      <c r="A329" t="s">
        <v>1349</v>
      </c>
      <c r="B329" t="s">
        <v>773</v>
      </c>
      <c r="C329" t="s">
        <v>1364</v>
      </c>
    </row>
    <row r="330" spans="1:3" x14ac:dyDescent="0.25">
      <c r="A330" t="s">
        <v>1350</v>
      </c>
      <c r="B330" t="s">
        <v>1428</v>
      </c>
      <c r="C330" t="s">
        <v>1428</v>
      </c>
    </row>
  </sheetData>
  <pageMargins left="0.7" right="0.7" top="0.75" bottom="0.75" header="0.3" footer="0.3"/>
  <customProperties>
    <customPr name="Commands" r:id="rId1"/>
    <customPr name="PostPullCommands" r:id="rId2"/>
  </customPropertie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6A3ED-92EA-4BD8-A1B6-DD3D4663631E}">
  <sheetPr codeName="Sheet28">
    <tabColor rgb="FFC00000"/>
  </sheetPr>
  <dimension ref="A1"/>
  <sheetViews>
    <sheetView workbookViewId="0">
      <selection activeCell="G35" sqref="G35"/>
    </sheetView>
  </sheetViews>
  <sheetFormatPr defaultRowHeight="15" x14ac:dyDescent="0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B094B-8D4C-4BFC-8F2C-533A5B15FE29}">
  <dimension ref="B3:E12"/>
  <sheetViews>
    <sheetView workbookViewId="0">
      <selection activeCell="B26" sqref="B26"/>
    </sheetView>
  </sheetViews>
  <sheetFormatPr defaultRowHeight="15" x14ac:dyDescent="0.25"/>
  <cols>
    <col min="1" max="1" width="9.140625" style="5"/>
    <col min="2" max="2" width="29.140625" style="5" bestFit="1" customWidth="1"/>
    <col min="3" max="5" width="16.85546875" style="5" customWidth="1"/>
    <col min="6" max="16384" width="9.140625" style="5"/>
  </cols>
  <sheetData>
    <row r="3" spans="2:5" ht="116.25" x14ac:dyDescent="0.3">
      <c r="B3" s="67" t="s">
        <v>1023</v>
      </c>
      <c r="C3" s="68" t="s">
        <v>2063</v>
      </c>
      <c r="D3" s="68" t="s">
        <v>2064</v>
      </c>
      <c r="E3" s="68" t="s">
        <v>2065</v>
      </c>
    </row>
    <row r="4" spans="2:5" ht="17.25" x14ac:dyDescent="0.3">
      <c r="B4" s="67" t="s">
        <v>2060</v>
      </c>
      <c r="C4" s="68" t="s">
        <v>2066</v>
      </c>
      <c r="D4" s="68" t="s">
        <v>2067</v>
      </c>
      <c r="E4" s="68" t="s">
        <v>2068</v>
      </c>
    </row>
    <row r="5" spans="2:5" ht="27" x14ac:dyDescent="0.3">
      <c r="B5" s="67" t="s">
        <v>2061</v>
      </c>
      <c r="C5" s="68" t="s">
        <v>2069</v>
      </c>
      <c r="D5" s="68" t="s">
        <v>2070</v>
      </c>
      <c r="E5" s="68" t="s">
        <v>2071</v>
      </c>
    </row>
    <row r="6" spans="2:5" ht="17.25" customHeight="1" x14ac:dyDescent="0.25">
      <c r="B6" s="72" t="s">
        <v>2062</v>
      </c>
      <c r="C6" s="68"/>
      <c r="D6" s="68" t="s">
        <v>2074</v>
      </c>
      <c r="E6" s="68" t="s">
        <v>2072</v>
      </c>
    </row>
    <row r="7" spans="2:5" x14ac:dyDescent="0.25">
      <c r="B7" s="73"/>
      <c r="C7" s="68"/>
      <c r="D7" s="68" t="s">
        <v>2075</v>
      </c>
      <c r="E7" s="68" t="s">
        <v>2073</v>
      </c>
    </row>
    <row r="8" spans="2:5" x14ac:dyDescent="0.25">
      <c r="B8" s="73"/>
      <c r="C8" s="68"/>
      <c r="D8" s="68" t="s">
        <v>2076</v>
      </c>
      <c r="E8" s="68"/>
    </row>
    <row r="9" spans="2:5" x14ac:dyDescent="0.25">
      <c r="B9" s="73"/>
      <c r="C9" s="68"/>
      <c r="D9" s="68" t="s">
        <v>2077</v>
      </c>
      <c r="E9" s="68"/>
    </row>
    <row r="10" spans="2:5" x14ac:dyDescent="0.25">
      <c r="B10" s="73"/>
      <c r="C10" s="68"/>
      <c r="D10" s="68" t="s">
        <v>2078</v>
      </c>
      <c r="E10" s="68"/>
    </row>
    <row r="11" spans="2:5" x14ac:dyDescent="0.25">
      <c r="B11" s="73"/>
      <c r="C11" s="68"/>
      <c r="D11" s="68" t="s">
        <v>2079</v>
      </c>
      <c r="E11" s="68"/>
    </row>
    <row r="12" spans="2:5" x14ac:dyDescent="0.25">
      <c r="B12" s="73"/>
      <c r="C12" s="68"/>
      <c r="D12" s="68" t="s">
        <v>2080</v>
      </c>
      <c r="E12" s="68"/>
    </row>
  </sheetData>
  <mergeCells count="1">
    <mergeCell ref="B6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22</vt:i4>
      </vt:variant>
      <vt:variant>
        <vt:lpstr>Charts</vt:lpstr>
      </vt:variant>
      <vt:variant>
        <vt:i4>13</vt:i4>
      </vt:variant>
      <vt:variant>
        <vt:lpstr>Named Ranges</vt:lpstr>
      </vt:variant>
      <vt:variant>
        <vt:i4>4</vt:i4>
      </vt:variant>
    </vt:vector>
  </HeadingPairs>
  <TitlesOfParts>
    <vt:vector size="39" baseType="lpstr">
      <vt:lpstr>&gt;&gt; MARKET PRICING CHARTS</vt:lpstr>
      <vt:lpstr>&gt;&gt; DATA</vt:lpstr>
      <vt:lpstr>Chart Data</vt:lpstr>
      <vt:lpstr>Market pricing dates</vt:lpstr>
      <vt:lpstr>Market expectations - RCB</vt:lpstr>
      <vt:lpstr>Market expectations - Gas</vt:lpstr>
      <vt:lpstr>Market expectations - Electrici</vt:lpstr>
      <vt:lpstr>Market expectations - Oil</vt:lpstr>
      <vt:lpstr>Market expectations - Other</vt:lpstr>
      <vt:lpstr>MPR Chart 2.16 (Aug)</vt:lpstr>
      <vt:lpstr>MPR Chart 2.16 (May)</vt:lpstr>
      <vt:lpstr>MPR Chart 2.21 (Aug)</vt:lpstr>
      <vt:lpstr>MPR Chart 2.22 (Nov)</vt:lpstr>
      <vt:lpstr>MPR Chart 2.29 (Nov)</vt:lpstr>
      <vt:lpstr>MPR Chart 2.20 (Feb)</vt:lpstr>
      <vt:lpstr>MPR Chart 2.22 (Feb)</vt:lpstr>
      <vt:lpstr>HAVERM</vt:lpstr>
      <vt:lpstr>HAVERD</vt:lpstr>
      <vt:lpstr>HAVERQ</vt:lpstr>
      <vt:lpstr>GMW</vt:lpstr>
      <vt:lpstr>&gt;&gt; NOT USED</vt:lpstr>
      <vt:lpstr>Table - MPC scenarios</vt:lpstr>
      <vt:lpstr>Chart - MPC scenarios</vt:lpstr>
      <vt:lpstr>Chart - CPI BoE, OE, Cons</vt:lpstr>
      <vt:lpstr>Chart - DMP %3m-3m yr</vt:lpstr>
      <vt:lpstr>Chart - Bank Rate Q</vt:lpstr>
      <vt:lpstr>Chart - Bank Rate M</vt:lpstr>
      <vt:lpstr>Chart - Gas prices M</vt:lpstr>
      <vt:lpstr>Chart - Electricity prices M</vt:lpstr>
      <vt:lpstr>Chart - Oil prices Q</vt:lpstr>
      <vt:lpstr>Chart - Oil &amp; RXD</vt:lpstr>
      <vt:lpstr>Chart - BoE CPI &amp; AWE</vt:lpstr>
      <vt:lpstr>Chart - BoE staff fcst</vt:lpstr>
      <vt:lpstr>Chart - DMP %yr</vt:lpstr>
      <vt:lpstr>Chart - MPC scenarios (2)</vt:lpstr>
      <vt:lpstr>_DLX1.INC</vt:lpstr>
      <vt:lpstr>_DLX2.INC</vt:lpstr>
      <vt:lpstr>_DLX3.INC</vt:lpstr>
      <vt:lpstr>_OEP.MPCScenarios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Andrew Goodwin</cp:lastModifiedBy>
  <dcterms:created xsi:type="dcterms:W3CDTF">2023-12-04T16:04:37Z</dcterms:created>
  <dcterms:modified xsi:type="dcterms:W3CDTF">2025-03-12T19:48:17Z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2023-12-04T16:18:37Z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  <property fmtid="{D5CDD505-2E9C-101B-9397-08002B2CF9AE}" pid="7" name="MSIP_Label_231f5784-19ed-4d1e-9a93-4ea41014d730_ActionId">
    <vt:lpwstr>b15ee26c-70ef-4cef-9e2f-031606cb8bef</vt:lpwstr>
  </property>
  <property fmtid="{D5CDD505-2E9C-101B-9397-08002B2CF9AE}" pid="8" name="MSIP_Label_231f5784-19ed-4d1e-9a93-4ea41014d730_ContentBits">
    <vt:lpwstr>0</vt:lpwstr>
  </property>
</Properties>
</file>